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_rels/sheet7.xml.rels" ContentType="application/vnd.openxmlformats-package.relationships+xml"/>
  <Override PartName="/xl/worksheets/_rels/sheet4.xml.rels" ContentType="application/vnd.openxmlformats-package.relationships+xml"/>
  <Override PartName="/xl/worksheets/sheet8.xml" ContentType="application/vnd.openxmlformats-officedocument.spreadsheetml.worksheet+xml"/>
  <Override PartName="/xl/sharedStrings.xml" ContentType="application/vnd.openxmlformats-officedocument.spreadsheetml.sharedStrings+xml"/>
  <Override PartName="/xl/tables/table1.xml" ContentType="application/vnd.openxmlformats-officedocument.spreadsheetml.table+xml"/>
  <Override PartName="/xl/drawings/drawing1.xml" ContentType="application/vnd.openxmlformats-officedocument.drawing+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4.xml" ContentType="application/vnd.openxmlformats-officedocument.spreadsheetml.worksheet+xml"/>
  <Override PartName="/customXml/itemProps1.xml" ContentType="application/vnd.openxmlformats-officedocument.customXmlProperties+xml"/>
  <Override PartName="/customXml/itemProps2.xml" ContentType="application/vnd.openxmlformats-officedocument.customXmlProperties+xml"/>
  <Override PartName="/xl/_rels/workbook.xml.rels" ContentType="application/vnd.openxmlformats-package.relationships+xml"/>
  <Override PartName="/customXml/itemProps3.xml" ContentType="application/vnd.openxmlformats-officedocument.customXml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Leiðbeiningar" sheetId="1" state="visible" r:id="rId3"/>
    <sheet name="Viðmið" sheetId="2" state="visible" r:id="rId4"/>
    <sheet name="Undirviðmið" sheetId="3" state="visible" r:id="rId5"/>
    <sheet name="Launagögn" sheetId="4" state="visible" r:id="rId6"/>
    <sheet name="Starfsmat" sheetId="5" state="visible" r:id="rId7"/>
    <sheet name="Einstaklingsmat" sheetId="6" state="visible" r:id="rId8"/>
    <sheet name="Yfirlit" sheetId="7" state="visible" r:id="rId9"/>
    <sheet name="Undirviðmiðalisti (Lýsigögn)" sheetId="8" state="visible" r:id="rId10"/>
  </sheets>
  <definedNames>
    <definedName function="false" hidden="true" localSheetId="6" name="_xlnm._FilterDatabase" vbProcedure="false">Yfirlit!$A$5:$M$505</definedName>
    <definedName function="false" hidden="false" name="EMP_JOB" vbProcedure="false">Launagögn!$C$6:$C$10005</definedName>
    <definedName function="false" hidden="false" name="EMP_KYN" vbProcedure="false">Launagögn!$D$6:$D$10005</definedName>
    <definedName function="false" hidden="false" name="EMP_NAME" vbProcedure="false">Launagögn!$B$6:$B$10005</definedName>
    <definedName function="false" hidden="false" name="EMP_NUM" vbProcedure="false">Launagögn!$A$6:$A$10005</definedName>
    <definedName function="false" hidden="false" name="EMP_STEP_INPUTS" vbProcedure="false">Einstaklingsmat!$F$11:$BC$510</definedName>
    <definedName function="false" hidden="false" name="EMP_TOTALS" vbProcedure="false">Einstaklingsmat!$D$11:$D$510</definedName>
    <definedName function="false" hidden="false" name="JOB_TITLES" vbProcedure="false">Starfsmat!$B$11:$B$110</definedName>
    <definedName function="false" hidden="false" name="JOB_TOTALS" vbProcedure="false">Starfsmat!$C$11:$C$110</definedName>
    <definedName function="false" hidden="false" name="KVARDI" vbProcedure="false">Leiðbeiningar!$C$48</definedName>
    <definedName function="false" hidden="false" name="ROLE_STEP_INPUTS" vbProcedure="false">Starfsmat!$G$11:$GX$110</definedName>
    <definedName function="false" hidden="false" name="SUB_NAME" vbProcedure="false">Undirviðmið!$C$6:$C$205</definedName>
    <definedName function="false" hidden="false" name="SUB_NSTEPS" vbProcedure="false">Undirviðmið!$G$6:$G$205</definedName>
    <definedName function="false" hidden="false" name="SUB_PARENT" vbProcedure="false">Undirviðmið!$B$6:$B$205</definedName>
    <definedName function="false" hidden="false" name="SUB_TYPE" vbProcedure="false">Undirviðmið!$D$6:$D$205</definedName>
    <definedName function="false" hidden="false" name="SUB_WEIGHT" vbProcedure="false">Undirviðmið!$F$6:$F$205</definedName>
    <definedName function="false" hidden="false" name="TemplateVersion" vbProcedure="false">Leiðbeiningar!$C$4</definedName>
    <definedName function="false" hidden="false" name="VIDMID_NAMES" vbProcedure="false">Viðmið!$C$6:$C$10</definedName>
    <definedName function="false" hidden="false" name="VIDMID_TABLE" vbProcedure="false">Viðmið!$C$6:$E$10</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<sst xmlns="http://schemas.openxmlformats.org/spreadsheetml/2006/main" count="599" uniqueCount="494">
  <si>
    <t xml:space="preserve">Launagreiningar-sniðmát</t>
  </si>
  <si>
    <t xml:space="preserve">Jafnréttisstofa • Skýrsluferli – Innsláttarskjal</t>
  </si>
  <si>
    <t xml:space="preserve">Útgáfa sniðmáts</t>
  </si>
  <si>
    <t xml:space="preserve">2.0 (2026-09-08) • jafnrettisstofa-launagreining</t>
  </si>
  <si>
    <t xml:space="preserve">Flipaskipan</t>
  </si>
  <si>
    <t xml:space="preserve">Viðmið</t>
  </si>
  <si>
    <t xml:space="preserve">Yfirflokkarnir (starfsbundnir og einstaklingsbundnir). Vægi verður að summast í 100%. Aðeins eitt einstaklingsbundið viðmið er leyft. Vægi eru auð í upphafi og þarf að fylla út.</t>
  </si>
  <si>
    <t xml:space="preserve">Undirviðmið</t>
  </si>
  <si>
    <t xml:space="preserve">Undirflokkar hvers viðmiðs. Veldu yfirviðmið og undirviðmið úr fellilistum; skilgreining, fjöldi þrepa og þrepalýsingar fyllast sjálfkrafa út frá Undirviðmiðalistanum (aftasti flipi) en má yfirskrifa. Listinn hefur bæði starfsbundna og einstaklingsbundna hluta; frjáls texti er líka leyfður. Vægi undirviðmiða verður að summast í vægi yfirviðmiðsins.</t>
  </si>
  <si>
    <t xml:space="preserve">Launagögn</t>
  </si>
  <si>
    <t xml:space="preserve">Listi yfir starfsfólk með laun og starfsupplýsingar.</t>
  </si>
  <si>
    <t xml:space="preserve">Starfsmat</t>
  </si>
  <si>
    <t xml:space="preserve">Stigagjöf per starfsheiti (línur) á starfsbundnum (skylda) undirviðmiðum (dálkar).</t>
  </si>
  <si>
    <t xml:space="preserve">Einstaklingsmat</t>
  </si>
  <si>
    <t xml:space="preserve">Stigagjöf per starfsmann á einstaklingsbundnum (valfrjálsum) undirviðmiðum.</t>
  </si>
  <si>
    <t xml:space="preserve">Yfirlit</t>
  </si>
  <si>
    <t xml:space="preserve">Samantekt: heildarstig á starfsmann (starfsbundið + einstaklingsbundið) og launatölur.</t>
  </si>
  <si>
    <t xml:space="preserve">Reiknilíkan – Stigagjöf</t>
  </si>
  <si>
    <t xml:space="preserve">Formúla</t>
  </si>
  <si>
    <t xml:space="preserve">stig = (þrep / fjöldi þrepa) × vægi × KVARÐI</t>
  </si>
  <si>
    <t xml:space="preserve">KVARÐI</t>
  </si>
  <si>
    <t xml:space="preserve">Sjálfgefið 10  →  hámark heildarstig = 1000 á starfsmann (100% × 10).</t>
  </si>
  <si>
    <t xml:space="preserve">Dæmi</t>
  </si>
  <si>
    <t xml:space="preserve">Undirviðmið með 10% vægi og 5 þrepum: hámark = 100 stig, þrep 3 = 60 stig.</t>
  </si>
  <si>
    <t xml:space="preserve">Dæmi 2</t>
  </si>
  <si>
    <t xml:space="preserve">Undirviðmið með 5% vægi og 5 þrepum: hámark = 50 stig, þrep 3 = 30 stig.</t>
  </si>
  <si>
    <t xml:space="preserve">Litakóðun</t>
  </si>
  <si>
    <t xml:space="preserve">Blátt letur</t>
  </si>
  <si>
    <t xml:space="preserve">Innsláttarreitir (notandi fyllir út).</t>
  </si>
  <si>
    <t xml:space="preserve">Svart letur</t>
  </si>
  <si>
    <t xml:space="preserve">Reiknaðir reitir (formúlur) – má ekki breyta.</t>
  </si>
  <si>
    <t xml:space="preserve">Grænt letur</t>
  </si>
  <si>
    <t xml:space="preserve">Tilvísanir í aðra flipa – má ekki breyta.</t>
  </si>
  <si>
    <t xml:space="preserve">Grár bakgrunnur</t>
  </si>
  <si>
    <t xml:space="preserve">Læstir reitir (t.d. lögboðnir flokkar sem ekki má endurnefna).</t>
  </si>
  <si>
    <t xml:space="preserve">Gulur bakgrunnur</t>
  </si>
  <si>
    <t xml:space="preserve">Reitir sem þurfa athygli eða eru sjálfvirkir villuvísar.</t>
  </si>
  <si>
    <t xml:space="preserve">Rauður bakgrunnur</t>
  </si>
  <si>
    <t xml:space="preserve">Villa – t.d. vægi summast ekki í 100%.</t>
  </si>
  <si>
    <t xml:space="preserve">Valideringsreglur</t>
  </si>
  <si>
    <t xml:space="preserve">Summa vægis (starfsbundið + einstaklingsbundið) = nákvæmlega 100%.</t>
  </si>
  <si>
    <t xml:space="preserve">Summa vægis undirviðmiða innan hvers yfirviðmiðs = vægi þess yfirviðmiðs.</t>
  </si>
  <si>
    <t xml:space="preserve">Þrep</t>
  </si>
  <si>
    <t xml:space="preserve">Aðeins heilar tölur 1…fjöldi_þrepa eru leyfðar.</t>
  </si>
  <si>
    <t xml:space="preserve">Greiddar stundir</t>
  </si>
  <si>
    <t xml:space="preserve">Fjöldi greiddra vinnustunda á tímabilinu, að föstum yfirvinnustundum meðtöldum en án tilfallandi greiddra stunda (t.d. 173,33 fyrir fullt starf í mánuði). Þannig ná stundirnar yfir sama tímabil og regluleg laun, svo reglulegt tímakaup verði samanburðarhæft. Aukastafir leyfðir. Gildið er geymt sem tala og samsvarar gagnagrunnsreitnum án umreiknings.</t>
  </si>
  <si>
    <t xml:space="preserve">Aukagreiðslur</t>
  </si>
  <si>
    <t xml:space="preserve">Tilfallandi greiðslur (dálkar M–O) leggjast saman í Aukagreiðslur. Má vera autt ef á ekki við — gagnagrunnsreiturinn er valfrjáls (nullable). Aukagreiðslur eru ekki hluti af reglulegum launum.</t>
  </si>
  <si>
    <t xml:space="preserve">Ráðningardagsetning</t>
  </si>
  <si>
    <t xml:space="preserve">Ein dagsetning (d.m.yyyy) — ekki tímabil. Samsvarar 'start_date' í gagnagrunni.</t>
  </si>
  <si>
    <t xml:space="preserve">Regluleg laun og reglulegt tímakaup</t>
  </si>
  <si>
    <t xml:space="preserve">Tveir síðustu dálkar á Launagögn og Yfirlit reiknast sjálfvirkt: Regluleg laun = Grunnlaun + Viðbótarlaun, og Reglulegt tímakaup = Regluleg laun / Greiddar stundir. Aukagreiðslur (tilfallandi greiðslur, dálkar M–O) teljast ekki með í reglulegum launum. Tímakaupið gefur samanburðarhæfa tölu óháð starfshlutfalli og yfirvinnu. Reitirnir eru læstir.</t>
  </si>
  <si>
    <t xml:space="preserve">Reglugerð 946/2026</t>
  </si>
  <si>
    <t xml:space="preserve">Reglugerð 946/2026 um framkvæmd skýrslugjafar um kynbundinn launamun og eftirlit Jafnréttisstofu, 2. mgr. 8. gr.: „Sýni niðurstaða launagreiningar á reglulegum launum, reiknuðum niður á tímakaup, kynbundinn launamun yfir 3,9% og launamuninn er ekki unnt að skýra með málefnalegum hætti, skal fyrirtæki eða stofnun skila inn áætlun um úrbætur.“</t>
  </si>
  <si>
    <t xml:space="preserve">Persónugreinanleg gögn</t>
  </si>
  <si>
    <t xml:space="preserve">Nafn (valfrjálst)</t>
  </si>
  <si>
    <t xml:space="preserve">Nafn má skilja eftir autt. Það er eingöngu til hægðarauka á þessu skjali og er EKKI sent til Jafnréttisstofu — gagnagrunnurinn geymir aðeins raðnúmer (ordinal) sem auðkenni. Lína telst útfyllt ef Starf eða Grunnlaun eru skráð, óháð nafni.</t>
  </si>
  <si>
    <t xml:space="preserve">Auðkenni</t>
  </si>
  <si>
    <t xml:space="preserve">Kennitala er ekki skráð í skjalið — kerfið býr til tímabundið auðkenni sjálfvirkt við innsendingu.</t>
  </si>
  <si>
    <t xml:space="preserve">Tölur, tugabrot og afritun</t>
  </si>
  <si>
    <t xml:space="preserve">Sláðu tölur inn án krónumerkis og án þúsundaskila. Berist tölur sem texti við afritun úr öðrum kerfum (t.d. "600.000 kr") reiknast þær ekki; slíkir reitir litast rauðir og aðvörun birtist efst á Launagögn — lagfærðu með Gögn ▸ Texti í dálka ▸ Ljúka eða Líma sérstakt ▸ Gildi. Hvernig tugabrot birtast (1.234,56 eða 1,234.56) ræðst af svæðisstillingum tölvunnar sem opnar skjalið, ekki af skjalinu sjálfu; íslensk staðalstilling notar kommu fyrir tugabrot. Sama gildir um ráðningardagsetningu: hún verður að vera raunveruleg dagsetning (ekki texti). Dagsetningar birtast á sniðinu DD.MM.ÁÁÁÁ (t.d. 01.02.2025).</t>
  </si>
  <si>
    <t xml:space="preserve">Notkun</t>
  </si>
  <si>
    <t xml:space="preserve">1</t>
  </si>
  <si>
    <t xml:space="preserve">Fylltu út viðmið og stilltu vægi á Viðmið flipanum.</t>
  </si>
  <si>
    <t xml:space="preserve">2</t>
  </si>
  <si>
    <t xml:space="preserve">Skráðu undirviðmið með vægi, þrepafjölda og lýsingum á Undirviðmið flipanum.</t>
  </si>
  <si>
    <t xml:space="preserve">3</t>
  </si>
  <si>
    <t xml:space="preserve">Skráðu starfsmenn á Launagögn flipanum.</t>
  </si>
  <si>
    <t xml:space="preserve">4</t>
  </si>
  <si>
    <t xml:space="preserve">Gefðu hverju starfsheiti þrep á Starfsmat.</t>
  </si>
  <si>
    <t xml:space="preserve">5</t>
  </si>
  <si>
    <t xml:space="preserve">Gefðu hverjum starfsmanni þrep á einstaklingsbundnum undirviðmiðum á Einstaklingsmat.</t>
  </si>
  <si>
    <t xml:space="preserve">6</t>
  </si>
  <si>
    <t xml:space="preserve">Skoðaðu niðurstöður á Yfirlit flipanum. Blaðið er læst og reiknar sig sjálft út frá hinum flipunum; breytingar eru gerðar þar sem gögnin eru slegin inn.</t>
  </si>
  <si>
    <t xml:space="preserve">KVARÐI (stillanlegt):</t>
  </si>
  <si>
    <t xml:space="preserve">Stækkun sniðmátsins</t>
  </si>
  <si>
    <t xml:space="preserve">Fjöldi starfsmanna (línur)</t>
  </si>
  <si>
    <t xml:space="preserve">Sniðmátið er tilbúið fyrir 500 starfsmenn á Launagögn, Einstaklingsmat og Yfirlit — ekkert þarf að gera fyrir fyrirtæki undir þeim fjölda. Séu starfsmenn fleiri birtist rauð aðvörun efst á Launagögn og Yfirlit og bæta þarf við línum handvirkt: (1) afritaðu síðustu línu (505) niður á Launagögn, (2) síðustu línu (510) á Einstaklingsmat, og (3) síðustu línu (505) á Yfirlit. Yfirlit er læst svo því verði ekki breytt fyrir slysni; taktu læsinguna af undir Review ▸ Unprotect Sheet (ekkert lykilorð er notað) áður en línum er bætt við þar, og læstu blaðinu aftur á eftir með Review ▸ Protect Sheet. Mundu að halda áfram númeraröðinni í A-dálki á Yfirlit (501, 502, …); hún er föst tala svo raða megi eftir öllum dálkum.</t>
  </si>
  <si>
    <t xml:space="preserve">Skráðu fleiri undirviðmið beint í næstu auðu línu á Undirviðmið (allt að 200). Dálkar á Starfsmat fylgja sjálfkrafa (fyrstu 100 undirviðmið birtast þar).</t>
  </si>
  <si>
    <t xml:space="preserve">Störf (línur)</t>
  </si>
  <si>
    <t xml:space="preserve">Línur fyrir störf 9–100 eru þegar til staðar á Starfsmat en faldar í samanbrotnum línuhópi. Smelltu á „+" hnappinn vinstra megin (eða „2" í útlínustikunni efst til vinstri) til að opna þær. Allt að 100 störf. Starfsheiti raðast sjálfkrafa lóðrétt í B-dálk og viðmiðin liggja lárétt. Samtals stig hvers starfsheitis birtast í C-dálki.</t>
  </si>
  <si>
    <t xml:space="preserve">Einstaklingsb. undirviðmið (dálkar)</t>
  </si>
  <si>
    <t xml:space="preserve">Einstaklingsmat rúmar 25 einstaklingsbundin undirviðmið í dálkum (F–BC). Dálkarnir fyllast sjálfkrafa út frá Undirviðmið og standa auðir þar til undirviðmið er skráð.</t>
  </si>
  <si>
    <t xml:space="preserve">Skilgreindu viðmið og stilltu vægi. Heildarvægi allra viðmiða (bæði starfsbundinn og einstaklingsbundinn þáttur) þarf að summast í 100%. Aðeins má skilgreina eitt einstaklingsbundið viðmið.</t>
  </si>
  <si>
    <t xml:space="preserve">Tegund</t>
  </si>
  <si>
    <t xml:space="preserve">Lýsing</t>
  </si>
  <si>
    <t xml:space="preserve">Vægi (%)</t>
  </si>
  <si>
    <t xml:space="preserve">Læst?</t>
  </si>
  <si>
    <t xml:space="preserve">Starfsbundið</t>
  </si>
  <si>
    <t xml:space="preserve">Ábyrgð</t>
  </si>
  <si>
    <t xml:space="preserve">Metur ábyrgð starfsins á fólki, fjármálum, gæðum og öðrum þáttum.</t>
  </si>
  <si>
    <t xml:space="preserve">Já</t>
  </si>
  <si>
    <t xml:space="preserve">Álag</t>
  </si>
  <si>
    <t xml:space="preserve">Metur hraða, tímapressu, líkamlegt og tilfinningalegt álag.</t>
  </si>
  <si>
    <t xml:space="preserve">Vinnuaðstæður</t>
  </si>
  <si>
    <t xml:space="preserve">Metur vaktavinnu, ferðalög, áhættu og aðrar aðstæður starfsins.</t>
  </si>
  <si>
    <t xml:space="preserve">Hæfni</t>
  </si>
  <si>
    <t xml:space="preserve">Metur menntunarkröfur, reynslukröfur og sérhæfingu starfsins.</t>
  </si>
  <si>
    <t xml:space="preserve">Einstaklingsbundið</t>
  </si>
  <si>
    <t xml:space="preserve">Nei</t>
  </si>
  <si>
    <t xml:space="preserve">Heildarvægi:</t>
  </si>
  <si>
    <t xml:space="preserve">Fjöldi einstaklingsbundinna viðmiða (valfrjálst, hámark 1):</t>
  </si>
  <si>
    <t xml:space="preserve">Tegund (starfsbundið/einstaklingsbundið) ræðst sjálfkrafa af völdu yfirviðmiði. Veldu yfirviðmið og síðan undirviðmið úr fellilistum — listinn sýnir aðeins undirviðmið sem tilheyra völdu yfirviðmiði. Skilgreining, fjöldi þrepa og þrepalýsingar fyllast sjálfkrafa út frá Undirviðmiðalistanum (aftasti flipi) en má yfirskrifa. Einstaklingsbundin undirviðmið má einnig skrá sem frjálsan texta. Sláðu inn vægi (%) fyrir hvert undirviðmið; vægi allra undirviðmiða undir sama yfirviðmiði verður að jafngilda vægi þess.</t>
  </si>
  <si>
    <t xml:space="preserve">#</t>
  </si>
  <si>
    <t xml:space="preserve">Yfirviðmið</t>
  </si>
  <si>
    <t xml:space="preserve">Tegund (sjálfvirkt)</t>
  </si>
  <si>
    <t xml:space="preserve">Skilgreining</t>
  </si>
  <si>
    <t xml:space="preserve">Fjöldi þrepa</t>
  </si>
  <si>
    <t xml:space="preserve">Hámarksstig</t>
  </si>
  <si>
    <t xml:space="preserve">Samsumma OK?</t>
  </si>
  <si>
    <t xml:space="preserve">Þrep 1</t>
  </si>
  <si>
    <t xml:space="preserve">Þrep 2</t>
  </si>
  <si>
    <t xml:space="preserve">Þrep 3</t>
  </si>
  <si>
    <t xml:space="preserve">Þrep 4</t>
  </si>
  <si>
    <t xml:space="preserve">Þrep 5</t>
  </si>
  <si>
    <t xml:space="preserve">Þrep 6</t>
  </si>
  <si>
    <t xml:space="preserve">Þrep 7</t>
  </si>
  <si>
    <t xml:space="preserve">Þrep 8</t>
  </si>
  <si>
    <t xml:space="preserve">Skráðu alla starfsmenn. Númerið (A-dálkur) er sjálfvirkt og samsvarar "ordinal" reitnum í gagnagrunni. Nafn er eingöngu innsláttarhjálp og er ekki sent til Jafnréttisstofu. Greiddar stundir eru greiddar vinnustundir tímabilsins að föstum yfirvinnustundum meðtöldum, en án tilfallandi greiddra stunda. Launaliðum er skipt í fastar greiðslur (I–L) og tilfallandi greiðslur (M–O). Dálkarnir "Viðbótarlaun", "Aukagreiðslur", "Regluleg laun" og "Reglulegt tímakaup" reiknast sjálfvirkt og eru læstir: Viðbótarlaun = fastar greiðslur aðrar en grunnlaun, Aukagreiðslur = tilfallandi greiðslur, Regluleg laun = Grunnlaun + Viðbótarlaun (tilfallandi greiðslur teljast ekki með), og Reglulegt tímakaup = Regluleg laun / Greiddar stundir.</t>
  </si>
  <si>
    <t xml:space="preserve">Fastar greiðslur</t>
  </si>
  <si>
    <t xml:space="preserve">Tilfallandi greiðslur</t>
  </si>
  <si>
    <t xml:space="preserve">Starf</t>
  </si>
  <si>
    <t xml:space="preserve">Kyn</t>
  </si>
  <si>
    <t xml:space="preserve">Greiddar stundir (inniheldur fastar yfirvinnustundir en ekki tilfallandi greiddar stundir)</t>
  </si>
  <si>
    <t xml:space="preserve">Svið</t>
  </si>
  <si>
    <t xml:space="preserve">Deild</t>
  </si>
  <si>
    <t xml:space="preserve">Grunnlaun (kr.)</t>
  </si>
  <si>
    <t xml:space="preserve">Föst yfirvinna (kr.)</t>
  </si>
  <si>
    <t xml:space="preserve">Föst bifreiðahlunnindi (kr.)</t>
  </si>
  <si>
    <t xml:space="preserve">Aðrar reglulegar greiðslur / hlunnindi (kr.)</t>
  </si>
  <si>
    <t xml:space="preserve">Tilfallandi / mæld yfirvinna (kr.)</t>
  </si>
  <si>
    <t xml:space="preserve">Tilfallandi / mældur bifreiðastyrkur (kr.)</t>
  </si>
  <si>
    <t xml:space="preserve">Aðrar tilfallandi greiðslur / hlunnindi (kr.)</t>
  </si>
  <si>
    <t xml:space="preserve">Viðbótarlaun (kr.)</t>
  </si>
  <si>
    <t xml:space="preserve">Aukagreiðslur (kr.)</t>
  </si>
  <si>
    <t xml:space="preserve">Regluleg laun (kr.)</t>
  </si>
  <si>
    <t xml:space="preserve">Reglulegt tímakaup (kr.)</t>
  </si>
  <si>
    <t xml:space="preserve">Gefðu hverju starfsheiti (línur) þrep (1…fjöldi þrepa) fyrir hvert starfsbundið undirviðmið (dálkar). Aðeins starfsbundin undirviðmið birtast hér og þau raðast í dálka án eyða, óháð röð þeirra á Undirviðmið. Starfsheiti bætast neðst við í þeirri röð sem þau koma fyrir á Launagögn, svo áður innslegin þrep haldast á sínum stað. Stigafjöldi er reiknaður sjálfvirkt samkvæmt formúlunni: stig = (þrep / fjöldi þrepa) × vægi × KVARÐI.</t>
  </si>
  <si>
    <t xml:space="preserve">Hámark stig</t>
  </si>
  <si>
    <t xml:space="preserve">Starfsheiti</t>
  </si>
  <si>
    <t xml:space="preserve">Samtals stig</t>
  </si>
  <si>
    <t xml:space="preserve">Gefðu hverjum starfsmanni (línur) þrep (1…fjöldi þrepa) fyrir hvert einstaklingsbundið undirviðmið (dálkar). Starfsmenn koma sjálfkrafa af Launagögn í sömu röð. Stigafjöldi reiknast sjálfvirkt: stig = (þrep / fjöldi þrepa) × vægi × KVARÐI.</t>
  </si>
  <si>
    <t xml:space="preserve">Nafn</t>
  </si>
  <si>
    <t xml:space="preserve">Yfirlit – Launagreining</t>
  </si>
  <si>
    <t xml:space="preserve">Samantekt per starfsmann: starfsbundið (frá starfsheiti) + einstaklingsbundið stig og launaupplýsingar. Regluleg laun = Grunnlaun + Viðbótarlaun; aukagreiðslur (tilfallandi greiðslur) teljast ekki með og eru sýndar sér til upplýsingar. Reglulegt tímakaup = Regluleg laun / Greiddar stundir og er sá mælikvarði sem nota skal við launasamanburð. Blaðið er eingöngu til yfirlits, sækir öll gildi af hinum flipunum og er læst svo ekki sé hægt að breyta því fyrir slysni — leiðréttingar eru gerðar á Launagögn. Nota má síuna til að afmarka línur.</t>
  </si>
  <si>
    <t xml:space="preserve">Hámark mögulegt →</t>
  </si>
  <si>
    <t xml:space="preserve">Starfsbundið stig</t>
  </si>
  <si>
    <t xml:space="preserve">Einstaklingsbundið stig</t>
  </si>
  <si>
    <t xml:space="preserve">Heildarstig</t>
  </si>
  <si>
    <t xml:space="preserve">Grunnlaun</t>
  </si>
  <si>
    <t xml:space="preserve">Viðbótarlaun</t>
  </si>
  <si>
    <t xml:space="preserve">Regluleg laun</t>
  </si>
  <si>
    <t xml:space="preserve">Reglulegt tímakaup</t>
  </si>
  <si>
    <t xml:space="preserve">Tölfræði</t>
  </si>
  <si>
    <t xml:space="preserve">Meðalstig (allir):</t>
  </si>
  <si>
    <t xml:space="preserve">Meðalstig (konur):</t>
  </si>
  <si>
    <t xml:space="preserve">Meðalstig (karlar):</t>
  </si>
  <si>
    <t xml:space="preserve">Meðal regluleg laun (allir):</t>
  </si>
  <si>
    <t xml:space="preserve">Meðal regluleg laun (konur):</t>
  </si>
  <si>
    <t xml:space="preserve">Meðal regluleg laun (karlar):</t>
  </si>
  <si>
    <t xml:space="preserve">Fjöldi starfsmanna (skráðir):</t>
  </si>
  <si>
    <t xml:space="preserve">Undirviðmiðalisti</t>
  </si>
  <si>
    <t xml:space="preserve">Listi yfir stöðluð undirviðmið sem birtast í fellilista á Undirviðmið-flipanum, í sömu röð og hér. Línur 6–37: starfsbundin undirviðmið. Línur 38–52: einstaklingsbundin undirviðmið. Skilgreining, fjöldi þrepa og þrepalýsingar fyllast sjálfkrafa út frá listanum en má yfirskrifa. Til að bæta við undirviðmiði: skjóttu inn línu innan viðkomandi hluta.</t>
  </si>
  <si>
    <t xml:space="preserve">Almennur þrepakvarði →</t>
  </si>
  <si>
    <t xml:space="preserve">Aldrei, engin, takmörkuð, mjög lítið, mjög sjaldan, hóflegt, sjaldgæft</t>
  </si>
  <si>
    <t xml:space="preserve">Sjaldan, fremur lítið, öðru hverju, stundum, nokkuð</t>
  </si>
  <si>
    <t xml:space="preserve">Reglulega, í meðallagi, talsvert</t>
  </si>
  <si>
    <t xml:space="preserve">Fremur mikið, nokkuð oft, oft, umtalsvert, mikil</t>
  </si>
  <si>
    <t xml:space="preserve">Mjög mikið, mjög oft, viðvarandi</t>
  </si>
  <si>
    <t xml:space="preserve">Hjálpardálkar: fellilisti fyrir hverja línu á Undirviðmið (falið). Ekki breyta handvirkt.</t>
  </si>
  <si>
    <t xml:space="preserve">Þekking og reynsla</t>
  </si>
  <si>
    <t xml:space="preserve">Metnar eru þær kröfur sem starf gerir til starfsmanns um sérstaka þekkingu sem öðlast má með menntun eða reynslu.</t>
  </si>
  <si>
    <t xml:space="preserve">Starf krefst ekki sérstakrar þekkingar umfram starfsþjálfun á vinnustað.</t>
  </si>
  <si>
    <t xml:space="preserve">Starf krefst einhverrar þekkingar umfram starfsþjálfun á vinnustað. Styttri námskeið og/eða nokkur starfsreynsla nægir til 
að öðlast þá þekkingu sem krafist er.</t>
  </si>
  <si>
    <t xml:space="preserve">Starf krefst þekkingar sem öðlast má með formlegum prófum af styttri námsbrautum - s.s. félagsliðanáms, leikskólaliða eða sambærilegs -  lengri námskeiða, eða nokkurrar starfs - og/eða stjórnunarreynslu á starfssviðinu.</t>
  </si>
  <si>
    <t xml:space="preserve">Starfið krefst þekkingar sem öðlast má með formlegu framhaldsnámi eftir grunnskólanám, s.s. stúdentsprófi, sveinsprófi eða sambærilegu, eða með talsverðri stjórnunarreynslu á starfssviðinu (a.m.k. 3 ár).</t>
  </si>
  <si>
    <t xml:space="preserve">Starfið krefst sérhæfðrar þekkingar til viðbótar við framhaldsnám eftir grunnskóla sem öðlast má annað hvort með formlegu námi eða talsverðri starfs- og stjórnunarreynslu á viðkomandi starfssviði.</t>
  </si>
  <si>
    <t xml:space="preserve">Starfið krefst fræðilegrar þekkingar sem byggir á kenningalegum grunni auk hagnýtrar þekkingar á sérfræðisviðinu.  
Gerð er krafa um háskólapróf á fyrsta stigi (BA/BS) eða að starfsmaður hafi lokið a.m.k. 60 einingum af mjög sérhæfðu námi á háskólastigi ásamt því að búa yfir mikilli starfs- og stjórnunarreynslu á viðkomandi starfssviði.</t>
  </si>
  <si>
    <t xml:space="preserve">Starfið krefst mikillar fræðilegrar þekkingar sem  byggir á kenningalegum grunni auk hagnýtrar þekkingar á sérfræðisviði sem aðeins er hægt að fá með mikilli starfs - og stjórnunarreynslu.
Gerð er krafa um háskólapróf á framhaldsstigi (MA/MS) eða háskólapróf á fyrsta stigi (BA/BS) auk mikillar starfs- og stjórnunarreynslu á viðkomandi starfssviði.</t>
  </si>
  <si>
    <t xml:space="preserve">Starfið krefst nákvæmrar fræðilegrar þekkingar auk mikillar hagnýtrar þekkingar sem aðeins fæst með víðtækri  starfs- og stjórnunarreynslu. 
Gerð er krafa um háskólapróf á framhaldsstigi (MA/MS) eða sambærilegs auk víðtækrar 
starfs - og stjórnunarreynslu, eða doktorspróf.</t>
  </si>
  <si>
    <t xml:space="preserve">Hugræn færni</t>
  </si>
  <si>
    <t xml:space="preserve">Metið er hvaða kröfur starfið gerir um hugræna færni, s.s. til að þróa, greina og leysa vandamál og leggja mat á viðfangsefni hverju sinni.</t>
  </si>
  <si>
    <t xml:space="preserve">Starf felur í sér úrlausnir daglegra (endurtekinna) verkefna. Almenn grunnþekking sem nýtist í starfi.</t>
  </si>
  <si>
    <t xml:space="preserve">Starf krefst færni í að afla, túlka og meta upplýsingar til að leysa vandamál. Þekking á staðreyndum, reglum, verkferlum og almennum hugtökum.</t>
  </si>
  <si>
    <t xml:space="preserve">Starf krefst færni í að afla, greina, skapa eða þróa lausnir og túlka sérfræðilegar upplýsingar, ásamt færni í að móta áætlanir í afmörkuðum verkefnum. Sérhæfð og hagnýt þekking.</t>
  </si>
  <si>
    <t xml:space="preserve">Starf krefst færni í að greina, skapa eða þróa lausnir og túlka flóknar, sérfræðilegar upplýsingar, ásamt færni í að móta og vinna áætlanir allt að ári fram í tímann. Sérhæfð og fagleg þekking.</t>
  </si>
  <si>
    <t xml:space="preserve">Starf krefst færni í að greina, skapa eða þróa lausnir og túlka sérlega flóknar sérfræðilegar upplýsingar, ásamt færni í að móta áætlanir til lengri tíma. Þátttaka í mótun þekkingarsviðs og skilningur á samspili þekkingar, starfs og ytra umhverfis.</t>
  </si>
  <si>
    <t xml:space="preserve">Félagsleg færni</t>
  </si>
  <si>
    <t xml:space="preserve">Metið er hvaða kröfur starfið gerir um færni og getu til að vinna með öðrum á árangursríkan hátt og setja sig í spor annarra.</t>
  </si>
  <si>
    <t xml:space="preserve">Starf krefst almennrar færni til að vinna með öðrum og vinna eftir samskiptareglum vinnustaðar.</t>
  </si>
  <si>
    <t xml:space="preserve">Starf krefst stundum samskipta við vinnufélaga eða viðskiptavini og getu til að vinna sem hluti af heild.</t>
  </si>
  <si>
    <t xml:space="preserve">Starf krefst mikillar lipurðar í samskiptum og getu til að hlusta og  vinna í hópi sem skilar niðurstöðu. Getur aðstoðað aðra og tekið ábyrgð innan hóps.</t>
  </si>
  <si>
    <t xml:space="preserve">Starf krefst mjög mikillar lipurðar í samskiptum og mjög náins samstarfs við aðra. Starfsmaður sýnir sjálfstæði, sveigjanleika og getur aðlagað tjáskipti að ólíkum hópum. Getur stutt og hvatt aðra og eflt liðsheild.</t>
  </si>
  <si>
    <t xml:space="preserve">Starf krefst viðvarandi samstarfs og samskipti við ólíka og marga aðila, í innra og ytra umhverfi.  Færni til að vinna með öðrum, að lausn mála, leysa ágreining, þjálfa og þróa hópavinnuaðferðir.</t>
  </si>
  <si>
    <t xml:space="preserve">Líkamleg færni (eða lipurð og handlagni)</t>
  </si>
  <si>
    <t xml:space="preserve">Metið er hvaða kröfur starf gerir um líkamlega færni. Átt er við t.d. Líkamlegan styrk, handlagni, fingrafimi, lipurð, samhæfingu augna og handa og samhæfingu skynfæra.</t>
  </si>
  <si>
    <t xml:space="preserve">Starf krefst ekki líkamlegrar færni umfram það sem eðlilegt getur talist.</t>
  </si>
  <si>
    <t xml:space="preserve">Starf krefst nokkurrar líkamlegrar færni.</t>
  </si>
  <si>
    <t xml:space="preserve">Starf krefst talsverðrar líkamlegrar færni.</t>
  </si>
  <si>
    <t xml:space="preserve">Starf krefst umtalsverðrar líkamlegrar færni.</t>
  </si>
  <si>
    <t xml:space="preserve">Starfið krefst mjög mikillar og viðvarandi líkamlegrar færni.</t>
  </si>
  <si>
    <t xml:space="preserve">Upplýsingatækni</t>
  </si>
  <si>
    <t xml:space="preserve">Metið er hvaða kröfur starf gerir um færni til að nota viðeigandi tölvutækni, tæki og forrit við öflun upplýsinga og þekkingar, upplýsinga- og gagnavinnslu og í samskiptum.</t>
  </si>
  <si>
    <t xml:space="preserve">Starf krefst ekki færni umfram almenna þekkingu til að nota tölvubúnað.</t>
  </si>
  <si>
    <t xml:space="preserve">Starf krefst þess að starfsmaður noti upplýsingatækni á hagnýtan og viðeigandi hátt. Gerð er krafa um að starfsmaður geti t.d. beitt einföldum aðgerðum í þeim forritum sem tengjast starfinu og notað ritvinnslu, Netið, innra net, sniðmát og tölvupóst í starfi sínu.</t>
  </si>
  <si>
    <t xml:space="preserve">Starf krefst þess að starfsmaður noti upplýsingatækni til að vinna úr upplýsingum og noti þær við nýjar aðstæður. Gerð er krafa um að starfsmaður geti t.d. unnið í algengum forritum, sérhæfðum gagnagrunnum, kerfum og forritum sem nauðsynleg eru til að sinna starfinu.</t>
  </si>
  <si>
    <t xml:space="preserve">Starf krefst þess að starfsmaður skilji og noti fjölþætta upplýsingatækni til að draga eigin ályktanir og leysa fjölbreytt verkefni. Gerð er krafa um að starfsmaður geti t.d. unnið í öllum helstu forritum, sérhæfðum gagnagrunnum, kerfum og forritum til að finna lausnir og bæta árangur.</t>
  </si>
  <si>
    <t xml:space="preserve">Starf krefst þess að starfsmaður hafi yfirgripsmikla þekkingu á upplýsingatækni og geti notað hana í nýjum og flóknum aðstæðum. Starfsmaður þarf einnig að geta leiðbeint öðrum sérfræðingum og tileinkað sér nýjustu viðeigandi upplýsingatækni.</t>
  </si>
  <si>
    <t xml:space="preserve">Upplýsingalæsi</t>
  </si>
  <si>
    <t xml:space="preserve">Metið er hvaða kröfur starf gerir um færni til að vinna með fjölbreyttar upplýsingar og setja skilmerkilega fram s.s. með því að finna efni, greina, meta, vista, miðla og nýta.</t>
  </si>
  <si>
    <t xml:space="preserve">Starf krefst ekki færni umfram almennt upplýsingalæsi.</t>
  </si>
  <si>
    <t xml:space="preserve">Starf krefst þess að starfsmaður noti viðeigandi tegundir heimilda, fyrirmæla eða verkferla (munnlegar, bækur, skjöl, net, tímarit) til að afla upplýsinga og vinna úr þeim.</t>
  </si>
  <si>
    <t xml:space="preserve">Starf krefst þess að starfsmaður afli fjölbreyttra upplýsinga með viðeigandi heimildum og á sjálfstæðan hátt og vinni úr þeim í samræmi við fyrirmæli og faglegan grunn.</t>
  </si>
  <si>
    <t xml:space="preserve">Starf krefst þess að starfsmaður afli upplýsinga með viðeigandi heimildum og vinni úr þeim á gagnlegan, gagnrýnin og skapandi hátt og geti miðlað upplýsingum áfram.</t>
  </si>
  <si>
    <t xml:space="preserve">Leggur gagnrýnið mat á upplýsingar og heimildir þeirra. Geta til að sinna nýsköpun, þróa umbætur og kynna niðurstöður. Nýtir þekkingu og reynslu við skipulagningu og framkvæmd verkefna og getur sett fram flókin álitamál og greint ólík sjónarmið.</t>
  </si>
  <si>
    <t xml:space="preserve">Íslenska</t>
  </si>
  <si>
    <t xml:space="preserve">Metið er hvaða kröfur starf gerir um þekkingu, skilning og notkun á íslensku.</t>
  </si>
  <si>
    <t xml:space="preserve">Starf krefst ekki þekkingar, skilnings eða notkunar á íslensku máli.</t>
  </si>
  <si>
    <t xml:space="preserve">Starf krefst nokkurrar þekkingar, skilnings og notkunar á íslensku máli.</t>
  </si>
  <si>
    <t xml:space="preserve">Starf krefst góðrar þekkingar, skilnings og notkunar á íslensku máli.</t>
  </si>
  <si>
    <t xml:space="preserve">Starf krefst mjög góðrar þekkingar, skilnings og notkunar á íslensku máli.</t>
  </si>
  <si>
    <t xml:space="preserve">Starf krefst afburða þekkingar, skilnings og notkunar á íslensku máli.</t>
  </si>
  <si>
    <t xml:space="preserve">Erlend tungumál</t>
  </si>
  <si>
    <t xml:space="preserve">Metið er hvaða kröfur starf gerir um þekkingu, skilning og notkun á erlendum tungumálum.</t>
  </si>
  <si>
    <t xml:space="preserve">Starf krefst ekki sérstakrar þekkingar, skilnings eða notkunar á erlendu tungumáli.</t>
  </si>
  <si>
    <t xml:space="preserve">Starf krefst nokkurrar þekkingar, skilnings og notkunar á erlendu tungumáli/tungumálum.</t>
  </si>
  <si>
    <t xml:space="preserve">Starf krefst góðrar þekkingar, skilnings og notkunar á erlendu tungumáli/tungumálum.</t>
  </si>
  <si>
    <t xml:space="preserve">Starf krefst mjög góðrar þekkingar, skilnings og notkunar á erlendu tungumáli/tungumálum.</t>
  </si>
  <si>
    <t xml:space="preserve">Starf krefst afburða þekkingar, skilnings og notkunar á erlendu tungumáli/tungumálum.</t>
  </si>
  <si>
    <t xml:space="preserve">Talnalæsi</t>
  </si>
  <si>
    <t xml:space="preserve">Metið er hvaða kröfur starf gerir um færni til að vinna með tölur og beita viðeigandi reikniaðgerðum.</t>
  </si>
  <si>
    <t xml:space="preserve">Starf krefst ekki færni til að vinna með tölur umfram það sem eðlilegt getur talist.</t>
  </si>
  <si>
    <t xml:space="preserve">Starf krefst skilnings á einföldum tölulegum upplýsingum og færni til að reikna einföld dæmi.</t>
  </si>
  <si>
    <t xml:space="preserve">Starf krefst færni til að gera útreikninga, setja tölulegar upplýsingar fram á réttan hátt og nota töluleg gögn til að rökstyðja og miðla upplýsingum.</t>
  </si>
  <si>
    <t xml:space="preserve">Starf krefst mikillar færni til að nota töluleg gögn í fjölbreyttum verkefnum. Meðhöndlun tölulegra upplýsinga er mikilvægur partur af starfinu.</t>
  </si>
  <si>
    <t xml:space="preserve">Starf krefst mjög mikillar færni og getu til að nota töluleg gögn í mjög fjölbreyttum verkefnum. Meðhöndlun mjög flókinna tölulegra upplýsinga er mjög viðamikill þáttur í starfinu.</t>
  </si>
  <si>
    <t xml:space="preserve">Sjálfstæði</t>
  </si>
  <si>
    <t xml:space="preserve">Metið er hvaða kröfur starf gerir um sjálfstæði og getu til að taka ákvarðanir, skipuleggja verkefni og fylgja þeim eftir.</t>
  </si>
  <si>
    <t xml:space="preserve">Starf krefst takmarkaðs sjálfstæðis. Starfið er unnið undir daglegri verkstjórn eða fyrirmælum og starfsmaður hefur ekkert eða lítið svigrúm til að breyta vinnuskipulagi.</t>
  </si>
  <si>
    <t xml:space="preserve">Starf krefst þess að unnið sé sjálfstætt eftir skipulagi og tímaplani vinnustaðar. Leysa þarf dagleg verkefni og forgangsraða eftir þörfum. Öðrum vandamálum er vísað til yfirmanns.</t>
  </si>
  <si>
    <t xml:space="preserve">Starf gerir töluverðar kröfur um að unnið sé sjálfstætt og verkefnum forgangsraðað innan fyrirfram ákveðins ramma. Stærri mál eru leyst í samráði við yfirmann.</t>
  </si>
  <si>
    <t xml:space="preserve">Starf gerir miklar kröfur um sjálfstæði og í því felst umboð og vald til ákvarðanatöku á breiðum grunni. Starf lýtur takmarkaðri stjórn hærra settra yfirmanna.</t>
  </si>
  <si>
    <t xml:space="preserve">Starf gerir mjög miklar og stöðugar kröfur um mikið sjálfstæði. Starfið lýtur lágmarksstjórnun og því fylgir skilgreint vald til ákvarðanatöku á víðtæku sviði.</t>
  </si>
  <si>
    <t xml:space="preserve">Frumkvæði</t>
  </si>
  <si>
    <t xml:space="preserve">Metið er hvaða kröfur starf gerir um frumkvæð og getu til að taka af skarið, koma auga á tækifæri og sjá fyrir og bregðast við áskorunum.</t>
  </si>
  <si>
    <t xml:space="preserve">Starf gerir ekki sérstakar kröfur um frumkvæði.</t>
  </si>
  <si>
    <t xml:space="preserve">Starf gerir einhverjar kröfur um frumkvæði innan afmarkaðra verkferla.</t>
  </si>
  <si>
    <t xml:space="preserve">Starf gerir kröfur um töluvert frumkvæði og í því felst svigrúm til sjálfstæðra vinnubragða, túlkunar og forgangsröðunar.</t>
  </si>
  <si>
    <t xml:space="preserve">Starf gerir kröfur um mikið frumkvæði og getu til að vinna og þróa nýjar hugmyndir og verklag.</t>
  </si>
  <si>
    <t xml:space="preserve">Starf gerir mjög miklar kröfur um frumkvæði og getu til að leiðbeina, þróa umbótavinnu, leiða uppsetningu verkefna og taka þátt í nýsköpun og þróun starfsvettvangs.</t>
  </si>
  <si>
    <t xml:space="preserve">Samskiptafærni</t>
  </si>
  <si>
    <t xml:space="preserve">Metið er hvaða kröfur starf gerir um færni í munnlegum og/eða skriflegum samskiptum. Taka þarf tillit til eðli samskiptanna.</t>
  </si>
  <si>
    <t xml:space="preserve">Starf gerir ekki kröfur um sérstaka samskiptafærni umfram almenna færni til að skiptast á almennum upplýsingum  við starfsfélaga og viðskiptavini.</t>
  </si>
  <si>
    <t xml:space="preserve">Starf krefst færni til að skiptast reglulega á almennum upplýsingum við starfsfélaga og einstaka sinnum við almenning/viðskiptavini. Starf krefst getu til að sýna nærgætni þegar það á við.</t>
  </si>
  <si>
    <t xml:space="preserve">Starf gerir talsverðar kröfur um samskiptafærni þar sem samskipti eru mikilvægur þáttur í starfinu. Gerð er krafa um einhverskonar þjálfun eða reynslu af sambærilegum samskiptum.</t>
  </si>
  <si>
    <t xml:space="preserve">Starf gerir miklar kröfur um samskiptafærni. Flókin eða erfið samskipti vega þungt í daglegu starfi.</t>
  </si>
  <si>
    <t xml:space="preserve">Starf gerir mjög miklar kröfur um samskiptafærni. Meginþáttur starfsins er að takast á við viðvarandi flókin eða erfið samskipti. Starf gæti krafist náms og/eða reynslu á sviði samskipta.</t>
  </si>
  <si>
    <t xml:space="preserve">Öryggisvitund</t>
  </si>
  <si>
    <t xml:space="preserve">Metið er hvaða kröfur starf gerir um öryggisvitund. Hér er átt við kröfur um færni til að framfylgja öruggum starfsháttum, koma auga á aðstæður sem geta skapað hættu á vinnustað og grípa til viðeigandi ráðstafana til að halda vinnuumhverfinu öruggu.</t>
  </si>
  <si>
    <t xml:space="preserve">Starf gerir ekki kröfur um öryggisvitund umfram það að fara eftir almennum leiðbeiningum og reglum um öryggi og hollustu og vita hvert eigi að leita aðstoðar ef þörf er á.</t>
  </si>
  <si>
    <t xml:space="preserve">Starf gerir kröfur um að farið sé eftir leiðbeiningum og reglum um öryggi og hollustu og brugðist sé við aðstæðum sem augljóslega skapa hættu á vinnustað.</t>
  </si>
  <si>
    <t xml:space="preserve">Starf gerir kröfur um að farið sé eftir leiðbeiningum og reglum um öryggi og hollustu og stuðlað sé að því að auka öryggi og tryggja öruggari og betri vinnuaðstæður.</t>
  </si>
  <si>
    <t xml:space="preserve">Starf gerir miklar kröfur um að ávallt sé framfylgt kröfum um örugga starfshætti, farið sé eftir öllum reglum um öryggi og hollustu og unnið sé markvisst að aukinni öryggisvitund og öruggari og betri vinnuaðstæðum.</t>
  </si>
  <si>
    <t xml:space="preserve">Starf gerir mjög miklar kröfur um að ávalllt sé framfylgt öllum kröfum um örugga starfshætti, upplýsingum um öruggt verklag sé miðlað reglulega, verklagsreglur um öryggi og hollustuhætti séu innleiddar, eftirlit sé haft með öryggi á vinnustað og gerðar séu viðeigandi ráðstafanir til að tryggja öryggi.</t>
  </si>
  <si>
    <t xml:space="preserve">Mannaforráð</t>
  </si>
  <si>
    <t xml:space="preserve">Metið er hvaða kröfur starf gerir um ábyrgð á störfum annarra, þ.e. hvort því fylgir formleg ábyrgð og umsjón með starfsfólki, s.s. við ráðningar, hvatningar og mótun starfsmannastefnu.</t>
  </si>
  <si>
    <t xml:space="preserve">Starf felur í sér takmarkaða eða enga beina ábyrgð á verkstjórn, leiðsögn eða samræmingu á vinnu annarra.</t>
  </si>
  <si>
    <t xml:space="preserve">Starf felur í sér einhverja beina ábyrgð á verkstjórn, samræmingu á vinnu annarra eða þjálfun annarra starfsmanna.</t>
  </si>
  <si>
    <t xml:space="preserve">Starf felur í sér talsverða beina ábyrgð á stjórnun, leiðsögn, samræmingu eða þjálfun og þróun annarra starfsmanna.</t>
  </si>
  <si>
    <t xml:space="preserve">Starf felur í sér mikla beina ábyrgð á stjórnun, leiðsögn, samræmingu og þróun töluverðs fjölda annarra starfsmanna.</t>
  </si>
  <si>
    <t xml:space="preserve">Starf felur í sér mjög mikla beina ábyrgð á stjórnun, leiðsögn, samræmingu og þróun mikils fjölda annarra starfsmanna.</t>
  </si>
  <si>
    <t xml:space="preserve">Verkefnastjórnun</t>
  </si>
  <si>
    <t xml:space="preserve">Metið er hvaða kröfur starf gerir um stýringu og skipulag á notkun aðfanga í því skyni að verkefni, atburður eða ferli færist nær verkáfanga eða verklokum.</t>
  </si>
  <si>
    <t xml:space="preserve">Starf felur í sér takmarkaða eða enga verkefnastjórnun. Auðlindir/aðföng (resources)eru notaðar í samræmi við starfsreglur.</t>
  </si>
  <si>
    <t xml:space="preserve">Starf gerir kröfur um að gerðar séu tímaáætlanir og þeim fylgt eftir. Auðlindir, tæki og tól notuð á hagkvæman hátt.</t>
  </si>
  <si>
    <t xml:space="preserve">Starf gerir kröfur um skipulag og stjórnun verkefnateyma og umsjón með hagkvæmri nýtingu auðlinda.</t>
  </si>
  <si>
    <t xml:space="preserve">Starf gerir kröfur um stýringu og mat á stjórnun auðlinda og að árangursmælikvarðar séu skilgreindir og nýttir með þarfir verkefnis og viðskiptavina í huga.</t>
  </si>
  <si>
    <t xml:space="preserve">Starf gerir kröfur um þekkingu og færni til að nota aðferðafræði verkefnastjórnunar. Starf gerir kröfur um yfirsýn yfir verkþætti, áætlanir, samstarfsaðila og tök á fjölbreyttum vinnu- og matsaðferðum.</t>
  </si>
  <si>
    <t xml:space="preserve">Ábyrgð á fjármálum</t>
  </si>
  <si>
    <t xml:space="preserve">Metið er hvaða kröfur starf gerir um ábyrgð á fjármunum, s.s. reiðufé, beiðnum, ávísunum, reikningsfærslum, rafrænum bankafærslum, reikningum, fjárhagsáætlunum, tekjum og gjöldum.</t>
  </si>
  <si>
    <t xml:space="preserve">Starf felur í sér takmarkaða eða enga beina ábyrgð á fjármunum.</t>
  </si>
  <si>
    <t xml:space="preserve">Starf felur í sér nokkra beina ábyrgð á fjármunum.</t>
  </si>
  <si>
    <t xml:space="preserve">Starf felur í sér mikla beina ábyrgð á fjármunum og eftirlit með kostnaði s.s. gjöldum og tekjum í afmörkuðum verkefnum.</t>
  </si>
  <si>
    <t xml:space="preserve">Starf felur í sér mjög mikla beina ábyrgð á fjármunum og aðkomu að ákvörðunum um útgjöld og hagkvæmni.</t>
  </si>
  <si>
    <t xml:space="preserve">Starf felur í sér mjög yfirgripsmikla beina ábyrgð á fjármunum, s.s. ábyrgð á reikningum og reikningsskilum og umsjón með framkvæmd, þróun og endurskoðun fjármála.</t>
  </si>
  <si>
    <t xml:space="preserve">Ábyrgð á þjónustu</t>
  </si>
  <si>
    <t xml:space="preserve">Metið er hvaða kröfur starf gerir um ábyrgð á þjónustu.</t>
  </si>
  <si>
    <t xml:space="preserve">Starf felur í sér takmarkaða eða enga beina ábyrgð á þjónustu.</t>
  </si>
  <si>
    <t xml:space="preserve">Starf felur í sér nokkra beina ábyrgð á framkvæmd þjónustu.</t>
  </si>
  <si>
    <t xml:space="preserve">Starf felur í sér mikla beina ábyrgð á þjónustu, s.s. skipulagi og mati á einstaka þjónustuþáttum.</t>
  </si>
  <si>
    <t xml:space="preserve">Starf felur í sér mjög mikla beina ábyrgð á þjónustu s.s. skipulagi, þróun og mati á þjónustuliðum</t>
  </si>
  <si>
    <t xml:space="preserve">Starf felur í sér mjög yfirgripsmikla beina ábyrgð á þjónustu s.s. skipulagi, þróun, mati og umbótum á þjónustu ásamt innleiðingum á breytingum.</t>
  </si>
  <si>
    <t xml:space="preserve">Ábyrgð á upplýsingagjöf</t>
  </si>
  <si>
    <t xml:space="preserve">Metið er hvaða kröfur starf gerir um ábyrgð á upplýsingagjöf.</t>
  </si>
  <si>
    <t xml:space="preserve">Starf felur í sér takmarkaða eða enga beina ábyrgð á upplýsingagjöf.</t>
  </si>
  <si>
    <t xml:space="preserve">Starf felur í sér nokkra beina ábyrgð á upplýsingagjöf.</t>
  </si>
  <si>
    <t xml:space="preserve">Starf felur í sér mikla beina ábyrgð á upplýsingagjöf.</t>
  </si>
  <si>
    <t xml:space="preserve">Starf felur í sér mjög mikla beina ábyrgð á upplýsingagjöf.</t>
  </si>
  <si>
    <t xml:space="preserve">Starf felur í sér mjög yfirgripsmikla beina ábyrgð á upplýsingagjöf.</t>
  </si>
  <si>
    <t xml:space="preserve">Ábyrgð á velferð fólks</t>
  </si>
  <si>
    <t xml:space="preserve">Metið er hvaða kröfur starf gerir um ábyrgð á velferð einstaklinga eða hópa, t.d. almennings, þjónustuþega og/eða viðskiptavina.</t>
  </si>
  <si>
    <t xml:space="preserve">Starf felur í sér takmörkaða eða enga ábyrgð á velferð einstaklinga eða hópa.</t>
  </si>
  <si>
    <t xml:space="preserve">Starf felur í sér einhverja ábyrgð á velferð einstaklinga eða hópa vegna verkefna eða skyldna sem snúa beint að hag þeirra.</t>
  </si>
  <si>
    <t xml:space="preserve">Starf felur í sér talsverða ábyrgð á velferð fólks, t.d. þar sem greina þarf þarfir einstaklinga eða hópa eða framfylgja/innleiða lög og reglur sem hafa áhrif á velferð þeirra.</t>
  </si>
  <si>
    <t xml:space="preserve">Starf felur í sér mikla ábyrgð á velferð fólks, t.d. Þar sem greina þarf eða meta þörf fyrir þjónustu einstaklinga eða hópa eða framfylgja/innleiða lög og reglur sem hafa áhrif á velferð þeirra.</t>
  </si>
  <si>
    <t xml:space="preserve">Starf felur í sér mjög mikla ábyrgð á velferð einstaklinga eða hópa þar sem fram fer mat á þörfum fólks, úrvinnsla mats og skipulag umönnunar, þjónustu eða stuðnings.</t>
  </si>
  <si>
    <t xml:space="preserve">Ábyrgð á öryggi, hreinlæti og umhverfi.</t>
  </si>
  <si>
    <t xml:space="preserve">Metið er hvaða kröfur starf gerir um ábyrgð á öryggi, hreinlæti og umhverfi, t.d. á slysavörnum, upplýsingaöryggi, netöryggi, mengunarvörnum og svo frv.</t>
  </si>
  <si>
    <t xml:space="preserve">Starf felur í sér takmarkaða eða enga beina ábyrgð á öryggi og/eða hreinlæti.</t>
  </si>
  <si>
    <t xml:space="preserve">Starf felur í sér nokkra beina ábyrgð á öryggi og/eða hreinlæti. Getur falið í sér að halda utan um algeng, einföld verkefni öryggismála.</t>
  </si>
  <si>
    <t xml:space="preserve">Starf felur í sér mikla beina ábyrgð á öryggi og/eða hreinlæti. Gerðar eru kröfur um yfirsýn yfir öryggismál á ákveðnu sviði.</t>
  </si>
  <si>
    <t xml:space="preserve">Starf felur í sér mjög mikla beina ábyrgð á öryggi og/eða hreinlæti. Starfi fylgir krafa um yfirsýn og ábyrgð á réttri framkvæmd öryggismála á sínu sviði.</t>
  </si>
  <si>
    <t xml:space="preserve">Starfið felur í sér mjög yfirgripsmikla beina ábyrgð á öryggi og/eða hreinlæti. Gerð er krafa um sérþekkingu á öryggismálum og getu til að framkvæma faglegt mat og þróa nýja verkferla eða innleiða umbætur út frá mati.</t>
  </si>
  <si>
    <t xml:space="preserve">Ábyrgð á gæðum</t>
  </si>
  <si>
    <t xml:space="preserve">Metið er hvaða kröfur starf gerir um ábyrgð á því hvernig efnisleg og huglæg gæði eru nýtt, hvernig þeirra er aflað og þeim skipt.</t>
  </si>
  <si>
    <t xml:space="preserve">Starf felur í sér takmarkaða eða enga ábyrgð á gæðum.</t>
  </si>
  <si>
    <t xml:space="preserve">Starf felur í sér ábyrgð á öflun verkefna og/eða úrlausn verkefna og/eða öflun tekna til sérverkefna.</t>
  </si>
  <si>
    <t xml:space="preserve">Starf felur í sér ábyrgð á framkvæmd tillagna/ákvarðana og eftirlit og eftirfylgni með hagkvæmri notkun verðmæta.</t>
  </si>
  <si>
    <t xml:space="preserve">Starf felur í sér ábyrgð á tillögum og ákvörðunum auk stýringar og mati á notkun verðmæta.</t>
  </si>
  <si>
    <t xml:space="preserve">Starf felur í sér ábyrgð á ákvörðunum sem ætlað er að hafa miklar breytingar í för með sér, t.a.m. ábyrgð á skilgreiningum og forgangsröðun verkefna og mat á skilvirkni í notkun gæða.</t>
  </si>
  <si>
    <t xml:space="preserve">Ábyrgð á búnaði (eða auðlindum)</t>
  </si>
  <si>
    <t xml:space="preserve">Metið er hvaða kröfur starf gerir um ábyrgð á búnaði, s.s. hugbúnaði, upplýsingakerfum, gögnum eða skjölum, verkfærum, tækjum og vélum, vörubirgðum, byggingum, landareignum og öðrum svæðum.</t>
  </si>
  <si>
    <t xml:space="preserve">Starf felur í sér takmarkaða eða enga beina ábyrgð á búnaði, tækjum og/eða mannvirkjum.</t>
  </si>
  <si>
    <t xml:space="preserve">Starf felur í sér nokkra beina ábyrgð á búnaði, tækjum og/eða mannvirkjum.</t>
  </si>
  <si>
    <t xml:space="preserve">Starf felur í sér talsverða beina ábyrgð á búnaði, tækjum og/eða mannvirkjum.</t>
  </si>
  <si>
    <t xml:space="preserve">Starf felur í sér mikla beina ábyrgð á búnaði, tækjum og/eða mannvirkjum.</t>
  </si>
  <si>
    <t xml:space="preserve">Starf felur í sér mjög mikla beina ábyrgð á búnaði, tækjum og/eða mannvirkjum.</t>
  </si>
  <si>
    <t xml:space="preserve">Ábyrgð á trúnaðarupplýsingum</t>
  </si>
  <si>
    <t xml:space="preserve">Metið er hvaða kröfur starf gerir um ábyrgð á trúnaðarupplýsingum.</t>
  </si>
  <si>
    <t xml:space="preserve">Starf felur í sér takmarkaða eða enga beina ábyrgð á trúnaðarupplýsingum.</t>
  </si>
  <si>
    <t xml:space="preserve">Starf felur í sér nokkra beina ábyrgð á trúnaðarupplýsingum.</t>
  </si>
  <si>
    <t xml:space="preserve">Starf felur í sér mikla beina ábyrgð á trúnaðarupplýsingum.</t>
  </si>
  <si>
    <t xml:space="preserve">Starf felur í sér mjög mikla beina ábyrgð á trúnaðarupplýsingum.</t>
  </si>
  <si>
    <t xml:space="preserve">Starf felur í sér mjög yfirgripsmikla beina ábyrgð á trúnaðarupplýsingum.</t>
  </si>
  <si>
    <t xml:space="preserve">Tilfinningalegt álag</t>
  </si>
  <si>
    <t xml:space="preserve">Metið erhversu mikið tilfinningalegt álag starfi fylgir, t.d. vegna erfiðra samskipta, viðvarandi álags vegna tímapressu eða mikillar ófyrirséðrar viðveru.</t>
  </si>
  <si>
    <t xml:space="preserve">Starf felur í sér ekkert eða mjög takmarkað tilfinningalegt álag umfram það sem eðlilegt getur talist.</t>
  </si>
  <si>
    <t xml:space="preserve">Starf getur stundum falið í sér tilfinningalegt álag vegna tilfallandi samskipta við krefjandi aðila.</t>
  </si>
  <si>
    <t xml:space="preserve">Starf felur almennt í sér nokkuð tilfinningalegt álag eða öðru hverju umtalsvert tilfinningalegt álag.
Gert er ráð fyrir að tilfinningalegt álag sé fyrirsjáanlegur hluti starfs vegna samskipta eða náinnar vinnu með krefjandi hópum eða einstaklingum.</t>
  </si>
  <si>
    <t xml:space="preserve">Starf felur almennt í sér umtalsvert tilfinningalegt álag eða öðru hverju mjög mikið tilfinningalegt álag. Gert er ráð fyrir að tilfinningalegt álag sé reglulegur og fyrirsjáanlegur hluti starfs vegna krefjandi samskipta og ákvarðana um úrræði fyrir krefjandi hópa eða einstaklinga og umsjón með málum þeirra. Starfi fylgir umtalsverð tilfinningaleg áreynsla.</t>
  </si>
  <si>
    <t xml:space="preserve">Starf felur í sér mjög mikið viðvarandi tilfinningalegt álag og gert er ráð fyrir að það sé óhjákvæmilegur hluti þess. Starfi fylgja samskipti við aðila eða hópa sem geta vegna aðstæðna sinna valdið mjög miklu viðvarandi tilfinningalegu álagi. Starfi fylgja ákvarðanir um úrræði og ábyrgð á ákvarðanatöku í málum einstaklinga og hópa sem hafa veruleg áhrif á aðstæður og velferð þeirra.</t>
  </si>
  <si>
    <t xml:space="preserve">Líkamlegt álag</t>
  </si>
  <si>
    <t xml:space="preserve">Metið er hversu mikið líkamlegt álag starfi fylgir, t.d. vegna krafna um úthald, styrk, áreynslu, líkamsbeitingu, hreyfingu, samhæfingu og viðbragðsflýti og hversu mikið reynir á slíkt.</t>
  </si>
  <si>
    <t xml:space="preserve">Starf felur í sér lítið eða takmarkað líkamlegt álag.</t>
  </si>
  <si>
    <t xml:space="preserve">Starf felur í sér eitthvert viðvarandi líkamlegt álag eða takmarkað líkamlegt álag að jafnaði.</t>
  </si>
  <si>
    <t xml:space="preserve">Starf felur í sér reglulegt líkamlegt álag eða öðru hverju umtalsvert líkamlegt álag.</t>
  </si>
  <si>
    <t xml:space="preserve">Starf felur í sér viðvarandi mikið líkamlegt álag sem er óhjákvæmilegur hluti starfsins eða öðru hverju mjög mikið líkamlegt álag.</t>
  </si>
  <si>
    <t xml:space="preserve">Starf felur í sér mjög mikið viðvarandi líkamlegt álag sem er óhjákvæmilegur og fyrirsjáanlegur hluti starfsins.</t>
  </si>
  <si>
    <t xml:space="preserve">Áreiti og andlegt álag</t>
  </si>
  <si>
    <t xml:space="preserve">Metið er hversu mikið andlegt álag starfi fylgir, m.a. með tillitit til athygli, árverkni og einbeitingar og þess áreitis sem búast má við vegna samskipta við annað fólk. Tekið skal tillit til mismunandi tegunda andlegrar áreynslu, til dæmis þess að hugsa, horfa og hlusta.</t>
  </si>
  <si>
    <t xml:space="preserve">Starf felur í sér lítið eða takmarkað andlegt álag.</t>
  </si>
  <si>
    <t xml:space="preserve">Starf felur öðru hverju í sér eitthvert andlegt álag. Gerðar eru einhverjar kröfur um andlega áreynslu, athygli, árverkni, einbeitingu og viðveru umfram lágmarks vinnuskyldu.</t>
  </si>
  <si>
    <t xml:space="preserve">Starf felur í sér nokkuð andlegt álag. Gert er ráð fyrir að andleg áreynsla sé fyrirsjáanlegur hluti starfsins og gerðar eru þó nokkrar kröfur um athygli, árverkni, einbeitingu  og viðveru umfram lágmarks vinnuskyldu.</t>
  </si>
  <si>
    <t xml:space="preserve">Starf felur í sér umtalsvert andlegt álag eða öðru hverju mjög mikið andlegt álag. Gert er ráð fyrir að andleg áreynsla sé reglulegur og fyrirsjáanlegur hluti starfsins og gerðar eru umtalsverðar kröfur um athygli, árverkni, einbeitingu og viðveru umfram lágmarks vinnuskyldu.</t>
  </si>
  <si>
    <t xml:space="preserve">Starf felur í sér mjög mikið viðvarandi andlegt álag. Gert er ráð fyrir að mjög mikil andleg áreynsla sé óhjákvæmilegur og fyrirsjáanlegur hluti starfsins og gerðar eru mjög miklar kröfur um athygli, árverkni, einbeitingu og viðveru umfram lágmarks vinnuskyldu.</t>
  </si>
  <si>
    <t xml:space="preserve">Vinnuumhverfi</t>
  </si>
  <si>
    <t xml:space="preserve">Metið er hvort starfi fylgi vinnuaðstæður sem talist geti óæskilegar, óþægilegar eða hættulegar sökum umhverfisþátta eða vinnu með fólki. Þeir þættir sem taka þarf tillit til eru m.a. hitastig, hitabreytingar. óhreinindi, ryk, loftræsting, raki, titringur, líkamsvessar, úrgangur, óþefur, reykur, fita, olía, skörp áhöld og verkfæri, veður, ónæði, umgangur og einangrun. Einnig er metið hvort hætta sé á einhverskonar ofbeldi eða ágengni. Tekið skal tillit til þess hversu oft og hversu lengi þarf að vinna við óæskilegar, óþægilegar eða hættulegar aðstæður.</t>
  </si>
  <si>
    <t xml:space="preserve">Starfi fylgja sjaldan eða aldrei aðstæður sem talist geta óæskilegar, óþægilegar eða hættulegar. Hætta á ofbeldi, ágengni, meiðslum, sjúkdómum eða öðrum heilsufarsvandamálum er hverfandi lítil eða engin.</t>
  </si>
  <si>
    <t xml:space="preserve">Starfi fylgja stundum aðstæður sem talist geta óæskilegar, óþægilegar eða hættulegar. Ekki er þörf á öryggisbúnaði eða sérstökum varúðarráðstöfunum. Upp geta komið að stæður þar sem hætta er á ofbeldi, ágengni eða óviðeigandi hegðun annars fólks.</t>
  </si>
  <si>
    <t xml:space="preserve">Starfi fylgja reglulega aðstæður sem talist geta óæskilegar, óþægilegar eða hættulegar. Þörf á öryggisbúnaði og sérstökum varúðarráðstöfunum getur verið til staðar, eða hætta á ofbeldi, ágengni eða óviðeigandi hegðun annars fólks er töluverð.</t>
  </si>
  <si>
    <t xml:space="preserve">Starfi fylgja að jafnaði aðstæður sem geta talist óæskilegar, óþægilegar eða hættulegar. Þörf er jafnan á sérstökum öryggisbúnaði og fylgja þarf nákvæmlega sérstökum varrúðarráðstöfunum, eða hætta á ofbeldi, ágengni eða óviðeigandi hegðun annars fólks er mikil.</t>
  </si>
  <si>
    <t xml:space="preserve">Starfi fylgja almennt mjög óæskilegar, óþægilegar eða hættulegar aðstæður. Ávallt er þörf á sérstökum öryggisbúnaði og fylgja þarf nákvæmlega sérstökum varrúðarráðstöfunum, eða hætta á ofbeldi, ágengni eða óviðeigandi hegðun annars fólks er mjög mikil.</t>
  </si>
  <si>
    <t xml:space="preserve">Hávaði</t>
  </si>
  <si>
    <t xml:space="preserve">Metið er hvort starfi fylgi hávaði sem getur m.a. orsakast af margskonar vélarhljóðum, vinnuvélum, tækjum og fólki. Taka skal tillit til hversu mikill hávaðinn er, mælt í desíbilum (dB) og hversu viðvarandi hávaðinn er.</t>
  </si>
  <si>
    <t xml:space="preserve">Starfi fylgir sjaldan eða aldrei hávaði sem talist getur valda óþægindum.</t>
  </si>
  <si>
    <t xml:space="preserve">Starfi fylgir öðru hverju tímabundinn hávaði frá vélum, tækjum, búnaði og/eða fólki.</t>
  </si>
  <si>
    <t xml:space="preserve">Starf fylgir að tímabundinn hávaði frá vélum, tækjum og búnaði og/eða fólki sé fyrirsjáanlega nokkur hluti þess.</t>
  </si>
  <si>
    <t xml:space="preserve">Starfi fylgir að umtalsverður hávaði frá vélum, tækjum og búnaði og /eða fólki er reglulegur og fyrirsjáanlegur hluti þess.</t>
  </si>
  <si>
    <t xml:space="preserve">Starfi fylgir að mjög mikill hávaði frá vélum, tækjum, búnaði og/eða fólki sé óhjákvæmilegur og fyrirsjáanlegur hluti þess.</t>
  </si>
  <si>
    <t xml:space="preserve">Metið er hvort starfi fylgi slæm lýsing. Taka þarf tillit til mismunandi ljósgjafa (dagsbirta, innilýsing), og eiginleika lýsingar og umhverfis s.s. með tilliti til endurskins og ofbirtu.</t>
  </si>
  <si>
    <t xml:space="preserve">Starf er sjaldan eða aldrei unnið við slæma lýsingu.</t>
  </si>
  <si>
    <t xml:space="preserve">Starf getur öðru hverju þurft að vinna við óæskilega lýsingu.</t>
  </si>
  <si>
    <t xml:space="preserve">Starfi fylgir að óæskileg lýsing sé fyrirsjáanlega nokkur hluti þess.</t>
  </si>
  <si>
    <t xml:space="preserve">Starfi fylgir að regluleg óæskileg lýsing sé umtalsverður og fyrirsjáanlegur hluti þess.</t>
  </si>
  <si>
    <t xml:space="preserve">Starfi fylgir að óæskileg lýsing sé óhjákæmilegur og fyrirsjáanlegur hluti þess.</t>
  </si>
  <si>
    <t xml:space="preserve">Gufur og eiturefni</t>
  </si>
  <si>
    <t xml:space="preserve">Metið er hvort starfi fylgi áhætta vegna efnanotkunar, s.s. vegna gass, gufa og leysiefna.</t>
  </si>
  <si>
    <t xml:space="preserve">Starfi fylgir sjaldan eða aldrei áhætta vegna efnanotkunar.</t>
  </si>
  <si>
    <t xml:space="preserve">Starfi fylgir öðru hverju takmörkuð áhætta vegna efnanotkunar.</t>
  </si>
  <si>
    <t xml:space="preserve">Starfi fylgir að vinna í eða með efni sem geta valdið óþægindum eða skaða sé fyrirsjánlega nokkur hluti þess.</t>
  </si>
  <si>
    <t xml:space="preserve">Starfi fylgir að umtalsverð snerting við óæskileg eða hættuleg efni sé reglulegur og fyrirsjáanlegur hluti þess.</t>
  </si>
  <si>
    <t xml:space="preserve">Starfi fylgir að mjög mikil snerting við óæskileg eða hættuleg efni sé óhjákvæmilegur og fyrirsjáanlegur hluti þess.</t>
  </si>
  <si>
    <t xml:space="preserve">Vinnuhraði</t>
  </si>
  <si>
    <t xml:space="preserve">Metið er hvort starfi fylgi miklar kröfur um vinnuhraða. Tekið skal tillit til afkasta og tímapressu.</t>
  </si>
  <si>
    <t xml:space="preserve">Starfi fylgja litlar kröfur um vinnuhraða og tímapressa er sjaldgæf.</t>
  </si>
  <si>
    <t xml:space="preserve">Starfi fylgja takmarkaðar kröfur um vinnuhraða en einhver tímapressa kann að vera til staðar.</t>
  </si>
  <si>
    <t xml:space="preserve">Starfi fylgja nokkrar kröfur um vinnuhraða og tímapressa getur verið töluverð.</t>
  </si>
  <si>
    <t xml:space="preserve">Starfi fylgja miklar kröfur um vinnuhraða og tímapressa er mikil.</t>
  </si>
  <si>
    <t xml:space="preserve">Starfi fylgja mjög miklar kröfur um vinnuhraða og tímpressa er mjög mikil.</t>
  </si>
  <si>
    <t xml:space="preserve">Hætta á slysum og sjúkdómum</t>
  </si>
  <si>
    <t xml:space="preserve">Metið er hvort starfi fylgi hætta á slysum og sjúkdómum. Tekið er tillit til allra vinnuaðstæðna sem valdið geta skaða.
Dæmi um hættur og afleiðingar þeirra: skurðir, bruni, fall, eitrun, sprengingar, raflost, líkamleg meiðsl, heyrnarskemmdir, húðsjúkdómar, smitsjúkdómar, ofnæmi, streita, stoðkerfisvandamál og öndunarfærasjúkdómar.</t>
  </si>
  <si>
    <t xml:space="preserve">Starfi fylgir lítil eða takmörkuð hætta á slysum og/eða sjúkdómum.</t>
  </si>
  <si>
    <t xml:space="preserve">Starfi fylgir einhver hætta á slysum og sjúkdómum, en alvarlegir sjúkdómar og/eða slys heyra til undantekninga.</t>
  </si>
  <si>
    <t xml:space="preserve">Starfi fylgir að nokkur hætta á slysum og sjúkdómum sé fyrirsjánlegur hluti þess.</t>
  </si>
  <si>
    <t xml:space="preserve">Starfi fylgir að umtalsverð og viðvarandi hætta á slysum og sjúkdómum sé reglulegur og fyrirjáanlegur hluti þess.</t>
  </si>
  <si>
    <t xml:space="preserve">Starfi fylgir að mjög mikil og viðvaranadi hætta á slysum og sjúkdómum sé óhjákvæmilegur og fyrirsjáanlegur hluti þess.</t>
  </si>
  <si>
    <t xml:space="preserve">Aukaábyrgð</t>
  </si>
  <si>
    <t xml:space="preserve">Þjálfun annars starfsfólks/handleiðsla</t>
  </si>
  <si>
    <t xml:space="preserve">Þátttaka/ábyrgð starfsmanns á þjálfun starfsfólks sem metin er til launa.</t>
  </si>
  <si>
    <t xml:space="preserve">Starfsmaður tekur lítinn eða engan þátt í þjálfun starfsfólks</t>
  </si>
  <si>
    <t xml:space="preserve">Starfsmaður tekur einhvern þátt í þjálfun starfsfólks</t>
  </si>
  <si>
    <t xml:space="preserve">Starfsmaður tekur nokkurn þátt í þjálfun nýs/annars starfsfólks</t>
  </si>
  <si>
    <t xml:space="preserve">Starfsmaður skipuleggur og tekur mikinn þátt í þjálfun starfsfólks og ber einhverja ábyrgð á henni.</t>
  </si>
  <si>
    <t xml:space="preserve">Starfsmaður ber mikla ábyrgð á skipulagi og þjálfun starfsfólks</t>
  </si>
  <si>
    <t xml:space="preserve">Starfsreynsla</t>
  </si>
  <si>
    <t xml:space="preserve">Starfsreynsla á vinnustað eða í sambærilegu starfi sem metin er starfsmanni til launa (fram þarf að koma hversu mikla starfsreynslu þarf til að laun hækki).</t>
  </si>
  <si>
    <t xml:space="preserve">Starfsmaður hefur ekki starfsreynslu sem metin er til launa.</t>
  </si>
  <si>
    <t xml:space="preserve">Starfsmaður hefur nokkra starfsreynslu (X ár).</t>
  </si>
  <si>
    <t xml:space="preserve">Starfsmaður hefur nokkuð mikla starfsreynslu (X ár).</t>
  </si>
  <si>
    <t xml:space="preserve">Starfsmaður hefur mikla starfsreynslu (X ár).</t>
  </si>
  <si>
    <t xml:space="preserve">Starfsmaður hefur mjög mikla starfsreynslu (meira en X ár) og getu til að leiðbeina.</t>
  </si>
  <si>
    <t xml:space="preserve">Starfsaldur</t>
  </si>
  <si>
    <t xml:space="preserve">Starfsaldur á vinnustað sem metin er starfsmanni til launa. (Fram þarf að koma hversu langan starfsaldur þarf til að laun hækki).</t>
  </si>
  <si>
    <t xml:space="preserve">Starfsmaður hefur ekki náð starfsaldri sem metinn er til launa.</t>
  </si>
  <si>
    <t xml:space="preserve">Starfsmaður hefur náð fyrsta starfsaldursþrepi (X ár).</t>
  </si>
  <si>
    <t xml:space="preserve">Starfsmaður hefur náð öðru starfsaldursþrepi (X ár).</t>
  </si>
  <si>
    <t xml:space="preserve">Starfsmaður hefur náð þriðja starfsaldursþrepi (X ár).</t>
  </si>
  <si>
    <t xml:space="preserve">Starfsmaður hefur náð fjórða starfsaldursþrepi (X ár).</t>
  </si>
  <si>
    <t xml:space="preserve">Menntun</t>
  </si>
  <si>
    <t xml:space="preserve">Menntun starfsmanns umfram kröfur til starfs, sem nýtist í starfi og metin er til launa.</t>
  </si>
  <si>
    <t xml:space="preserve">Starfsmaður hefur ekki umframmenntun sem metin er til launa.</t>
  </si>
  <si>
    <t xml:space="preserve">Starfsmaður hefur einhverja umframmenntun sem metin er til launa</t>
  </si>
  <si>
    <t xml:space="preserve">Starfsmaður hefur nokkra umframmenntun sem metin er til launa</t>
  </si>
  <si>
    <t xml:space="preserve">Starfsmaður hefur mikla umframmenntun sem metin er til launa</t>
  </si>
  <si>
    <t xml:space="preserve">Starfsmaður hefur mjög mikla umframmenntun sem metin er til launa</t>
  </si>
  <si>
    <t xml:space="preserve">Færni</t>
  </si>
  <si>
    <t xml:space="preserve">Færni starfsmanns, umfram það sem starfið krefst, til að þróa, greina og leysa vandamál og leggja mat á viðfangsefni hverju sinni, sem nýtist í starfi og er metin er starfsmanni til launa.</t>
  </si>
  <si>
    <t xml:space="preserve">Starfsmaður sýnir ekki hugræna færni, umfram það sem starfið krefst.</t>
  </si>
  <si>
    <t xml:space="preserve">Starfsmaður beitir stundum hugræni færni í starfi/störfum sínum, umfram það sem krafist er.</t>
  </si>
  <si>
    <t xml:space="preserve">Starfsmaður beitir reglulega hugrænni færni í starfi/störfum sínum, umfram það sem krafist er.</t>
  </si>
  <si>
    <t xml:space="preserve">Starfsmaður beitir oft hugrænni færni í starfi/störfum sínum, umfram það sem krafist er.</t>
  </si>
  <si>
    <t xml:space="preserve">Starfsmaður beitir mjög oft hugrænni færni í starfi/störfum sínum, umfram það sem krafist er.</t>
  </si>
  <si>
    <t xml:space="preserve">Færni og geta starfsmanns, umfram það sem starfið krefst, til að vinna með öðrum á árangursríkan hátt og setja sig í spor annarra, og metin er starfsmanni til launa.</t>
  </si>
  <si>
    <t xml:space="preserve">Starfsmaður beitir ekki félagslegri færni, umfram það sem starfið krefst.</t>
  </si>
  <si>
    <t xml:space="preserve">Starfsmaður beitir stundum félagslegri færni í starfi/störfum sínum, umfram það sem krafist er.</t>
  </si>
  <si>
    <t xml:space="preserve">Starfsmaður beitir reglulega félagslegri færni í starfi/störfum sínum, umfram það sem krafist er.</t>
  </si>
  <si>
    <t xml:space="preserve">Starfsmaður beitir oft félagslegri færni í starfi/störfum sínum, umfram það sem krafist er.</t>
  </si>
  <si>
    <t xml:space="preserve">Starfsmaður beitir mjög oft félagslegri færni í starfi/störfum sínum, umfram það sem krafist er.</t>
  </si>
  <si>
    <t xml:space="preserve">Sérstök líkamleg færni starfsmanns, umfram það sem krafist er, og metin er til launa. Átt er við t.d. líkamlegan styrk, handlagni, fingrafimi, lipurð, samhæfingu augna og handa og samhæfingu skynfæra.</t>
  </si>
  <si>
    <t xml:space="preserve">Starfsmaður beitir ekki líkamlegri færni, umfram það sem starfið krefst.</t>
  </si>
  <si>
    <t xml:space="preserve">Starfsmaður beitir stundum líkamlegri færni í starfi/störfum sínum, umfram það sem krafist er.</t>
  </si>
  <si>
    <t xml:space="preserve">Starfsmaður beitir reglulega líkamlegri færni í starfi/störfum sínum, umfram það sem krafist er.</t>
  </si>
  <si>
    <t xml:space="preserve">Starfsmaður beitir oft líkamlegri færni í starfi/störfum sínum, umfram það sem krafist er.</t>
  </si>
  <si>
    <t xml:space="preserve">Starfsmaður beitir mjög oft líkamlegri færni í starfi/störfum sínum, umfram það sem krafist er.</t>
  </si>
  <si>
    <t xml:space="preserve">Færni starfsmanns, umfram það sem starfið krefst, til að nota upplýsingatækni, s.s. tölvutækni, tæki og forrit við öflun upplýsinga og þekkingar, upplýsinga- og gagnavinnslu og í samskiptum, og metin er til launa.</t>
  </si>
  <si>
    <t xml:space="preserve">Færni starfsmanns til að vinna með upplýsingatækni umfram það sem starfið krefst er ekki til staðar eða nýtist ekki í starfi.</t>
  </si>
  <si>
    <t xml:space="preserve">Starfsmaður notar stundum upplýsingatækni umfram það sem starfið krefst.</t>
  </si>
  <si>
    <t xml:space="preserve">Starfsmaður notar reglulega upplýsingatækni umfram það sem starfið krefst.</t>
  </si>
  <si>
    <t xml:space="preserve">Starfsmaður notar oft upplýsingatækni umfram það sem starfið krefst.</t>
  </si>
  <si>
    <t xml:space="preserve">Starfsmaður notar mjög oft upplýsingatækni umfram það sem starfið krefst.</t>
  </si>
  <si>
    <t xml:space="preserve">Færni starfsmanns, umfram það sem starfið krefst, til að vinna með fjölbreyttar upplýsingar og setja skilmerkilega fram (s.s. með því að finna efni, greina, meta, vista, miðla og nýta), og metin er til launa.</t>
  </si>
  <si>
    <t xml:space="preserve">Upplýsingalæsi starfsmanns umfram það sem starfið krefst er ekki til staðar eða nýtist ekki í starfi.</t>
  </si>
  <si>
    <t xml:space="preserve">Upplýsingalæsi starfsmanns umfram það sem starfið krefst nýtist stundum í starfi.</t>
  </si>
  <si>
    <t xml:space="preserve">Upplýsingalæsi starfsmanns umfram það sem starfið krefst nýtist reglulega í starfi.</t>
  </si>
  <si>
    <t xml:space="preserve">Upplýsingalæsi starfsmanns umfram það sem starfið krefst nýtist oft í starfi.</t>
  </si>
  <si>
    <t xml:space="preserve">Upplýsingalæsi starfsmanns umfram það sem starfið krefst nýtist mjög oft í starfi.</t>
  </si>
  <si>
    <t xml:space="preserve">Þekking, skilningur og notkun á íslensku máli umfram það sem starfið krefst og metin er til launa. (T.d. prófarkalestur sem ekki er hluti af starfslýsingu starfsmanns).</t>
  </si>
  <si>
    <t xml:space="preserve">Íslenskukunnátta starfsmanns umfram það sem starfið krefst er ekki til staðar eða nýtist ekki í starfi.</t>
  </si>
  <si>
    <t xml:space="preserve">Íslenskukunnátta starfsmanns umfram það sem starfið krefst nýtist stundum í starfi.</t>
  </si>
  <si>
    <t xml:space="preserve">Íslenskukunnátta starfsmanns umfram það sem starfið krefst nýtist reglulega í starfi.</t>
  </si>
  <si>
    <t xml:space="preserve">Íslenskukunnátta starfsmanns umfram það sem starfið krefst nýtist oft í starfi.</t>
  </si>
  <si>
    <t xml:space="preserve">Íslenskukunnátta starfsmanns umfram það sem starfið krefst nýtist mjög oft í starfi.</t>
  </si>
  <si>
    <t xml:space="preserve">Vald starfsmanns á erlendu tungumáli sem nýtist fyrirtæki/stofnun og metin er til launa. (T.d. skrif, þýðingar, túlkun og verkefni sem ekki eru hluti af starfslýsingu starfsmanns og annars væri útvistað).</t>
  </si>
  <si>
    <t xml:space="preserve">Vald starfsmanns á erlendu tungumáli umfram það sem starfið krefst er ekki til staðar eða nýtist ekki í starfi.</t>
  </si>
  <si>
    <t xml:space="preserve">Vald starfsmanns á erlendu tungumáli umfram það sem starfið krefst nýtist stundum í starfi.</t>
  </si>
  <si>
    <t xml:space="preserve">Vald starfsmanns á erlendu tungumáli umfram það sem starfið krefst nýtist reglulega í starfi.</t>
  </si>
  <si>
    <t xml:space="preserve">Vald starfsmanns á erlendu tungumáli umfram það sem starfið krefst nýtist oft í starfi.</t>
  </si>
  <si>
    <t xml:space="preserve">Vald starfsmanns á erlendu tungumáli umfram það sem starfið krefst nýtist mjög oft í starfi.</t>
  </si>
  <si>
    <t xml:space="preserve">Frammistaða</t>
  </si>
  <si>
    <t xml:space="preserve">Færni og vilji starfsmanns til að grípa til sjálfstæðra aðgerða, og skipuleggja og ljúka verkefnum, umfram það sem starfið krefst, sem metin er til launa.</t>
  </si>
  <si>
    <t xml:space="preserve">Starfsmaður sýnir ekki sjálfstæði umfram það sem starfið krefst.</t>
  </si>
  <si>
    <t xml:space="preserve">Starfsmaður sýnir eitthvert sjálfstæði umfram það sem starfið krefst.</t>
  </si>
  <si>
    <t xml:space="preserve">Starfsmaður sýnir nokkuð sjálfstæði umfram það sem starfið krefst.</t>
  </si>
  <si>
    <t xml:space="preserve">Starfsmaður sýnir mikið sjálfstæði umfram það sem starfið krefst.</t>
  </si>
  <si>
    <t xml:space="preserve">Starfsmaður sýnir mjög mikið sjálfstæði umfram það sem starfið krefst.</t>
  </si>
  <si>
    <t xml:space="preserve">Frumkvæði og vilji starfsmanns, umfram það sem starfið krefst, sem metin eru til launa. (T.d. við að koma í veg fyrir og leysa vandamál, bæta verkferla, nýta tækifæri til hagræðingar og skilvirkni, og bera kennsl á tækifæri fyrir vinnustaðinn).</t>
  </si>
  <si>
    <t xml:space="preserve">Starfsmaður sýnir ekki frumkvæði umfram það sem starfið krefst.</t>
  </si>
  <si>
    <t xml:space="preserve">Starfsmaður sýnir eitthvert frumkvæði umfram það sem starfið krefst.</t>
  </si>
  <si>
    <t xml:space="preserve">Starfsmaður sýnir nokkuð frumkvæði umfram það sem starfið krefst.</t>
  </si>
  <si>
    <t xml:space="preserve">Starfsmaður sýnir mikið frumkvæði umfram það sem starfið krefst.</t>
  </si>
  <si>
    <t xml:space="preserve">Starfsmaður sýnir mjög mikið frumkvæði umfram það sem starfið krefst.</t>
  </si>
  <si>
    <t xml:space="preserve">Þekking og færni starfsmanns í munnlegum og/eða skriflegum samskiptum sem ekki er hluti af starfslýsingu og nýtist fyrirtæki/stofnun, og metin er til launa.</t>
  </si>
  <si>
    <t xml:space="preserve">Samskiptafærni starfsmanns, umfram það sem starfið krefst, er ekki til staðar eða nýtist ekki í starfi.</t>
  </si>
  <si>
    <t xml:space="preserve">Samskiptafærni starfsmanns umfram það sem starfið krefst nýtist stundum í starfi.</t>
  </si>
  <si>
    <t xml:space="preserve">Samskiptafærni starfsmanns umfram það sem starfið krefst nýtist reglulega í starfi.</t>
  </si>
  <si>
    <t xml:space="preserve">Samskiptafærni starfsmanns umfram það sem starfið krefst nýtist oft í starfi.</t>
  </si>
  <si>
    <t xml:space="preserve">Samskiptafærni starfsmanns umfram það sem starfið krefst nýtist mjög oft í starfi.</t>
  </si>
  <si>
    <t xml:space="preserve">Ábyrgð á XXXXX</t>
  </si>
  <si>
    <t xml:space="preserve">Ábyrgð sem starfsmanni er falin umfram starfslýsingu og metin er honum til launa. Getur t.d. verið ábyrgð á auðlindum, verðmætum, upplýsingagjöf, samskiptum, skipulagi, hreinlæti, öryggi, frágangi, undibúningi eða hverju sem er öðru. Aðlagið skilgreiningu að eigin þörfum og því í hverju ábyrgð felst.</t>
  </si>
  <si>
    <t xml:space="preserve">Starfsmaður ber ekki ábyrgð á xxxx umfram það sem starfið krefst.</t>
  </si>
  <si>
    <t xml:space="preserve">Starfsmaður ber einhverja ábyrgð á xxxx umfram það sem starfið krefst.</t>
  </si>
  <si>
    <t xml:space="preserve">Starfsmaður ber nokkra ábyrgð á xxxx umfram það sem starfið krefst.</t>
  </si>
  <si>
    <t xml:space="preserve">Starfsmaður ber mikla ábyrgð á xxxx umfram það sem starfið krefst.</t>
  </si>
  <si>
    <t xml:space="preserve">Starfsmaður ber mjög mikla ábyrgð á xxxx umfram það sem starfið krefst.</t>
  </si>
</sst>
</file>

<file path=xl/styles.xml><?xml version="1.0" encoding="utf-8"?>
<styleSheet xmlns="http://schemas.openxmlformats.org/spreadsheetml/2006/main">
  <numFmts count="10">
    <numFmt numFmtId="164" formatCode="General"/>
    <numFmt numFmtId="165" formatCode="0"/>
    <numFmt numFmtId="166" formatCode="General"/>
    <numFmt numFmtId="167" formatCode="[$-40F]#,##0.##&quot; klst.&quot;"/>
    <numFmt numFmtId="168" formatCode="dd\.mm\.yyyy"/>
    <numFmt numFmtId="169" formatCode="[$-40F]#,##0&quot; kr.&quot;"/>
    <numFmt numFmtId="170" formatCode="[$-40F]0.##"/>
    <numFmt numFmtId="171" formatCode="&quot;hám: &quot;0&quot; stig&quot;"/>
    <numFmt numFmtId="172" formatCode="[$-40F]#,##0.##"/>
    <numFmt numFmtId="173" formatCode="0.0"/>
  </numFmts>
  <fonts count="25">
    <font>
      <sz val="11"/>
      <color theme="1"/>
      <name val="Calibri"/>
      <family val="2"/>
      <charset val="1"/>
    </font>
    <font>
      <sz val="10"/>
      <name val="Arial"/>
      <family val="0"/>
    </font>
    <font>
      <sz val="10"/>
      <name val="Arial"/>
      <family val="0"/>
    </font>
    <font>
      <sz val="10"/>
      <name val="Arial"/>
      <family val="0"/>
    </font>
    <font>
      <b val="true"/>
      <sz val="20"/>
      <color rgb="FF1F3A68"/>
      <name val="Arial"/>
      <family val="0"/>
      <charset val="1"/>
    </font>
    <font>
      <i val="true"/>
      <sz val="11"/>
      <color rgb="FF666666"/>
      <name val="Arial"/>
      <family val="0"/>
      <charset val="1"/>
    </font>
    <font>
      <b val="true"/>
      <sz val="10"/>
      <color rgb="FF1F3A68"/>
      <name val="Arial"/>
      <family val="0"/>
      <charset val="1"/>
    </font>
    <font>
      <sz val="10"/>
      <color rgb="FF555555"/>
      <name val="Arial"/>
      <family val="0"/>
      <charset val="1"/>
    </font>
    <font>
      <b val="true"/>
      <sz val="13"/>
      <color rgb="FF1F3A68"/>
      <name val="Arial"/>
      <family val="0"/>
      <charset val="1"/>
    </font>
    <font>
      <b val="true"/>
      <sz val="11"/>
      <name val="Arial"/>
      <family val="0"/>
      <charset val="1"/>
    </font>
    <font>
      <sz val="11"/>
      <name val="Arial"/>
      <family val="0"/>
      <charset val="1"/>
    </font>
    <font>
      <sz val="11"/>
      <color rgb="FF0000FF"/>
      <name val="Arial"/>
      <family val="0"/>
      <charset val="1"/>
    </font>
    <font>
      <b val="true"/>
      <sz val="16"/>
      <color rgb="FF1F3A68"/>
      <name val="Arial"/>
      <family val="0"/>
      <charset val="1"/>
    </font>
    <font>
      <i val="true"/>
      <sz val="10"/>
      <color rgb="FF666666"/>
      <name val="Arial"/>
      <family val="0"/>
      <charset val="1"/>
    </font>
    <font>
      <b val="true"/>
      <sz val="11"/>
      <color rgb="FFFFFFFF"/>
      <name val="Arial"/>
      <family val="0"/>
      <charset val="1"/>
    </font>
    <font>
      <sz val="11"/>
      <color rgb="FF666666"/>
      <name val="Arial"/>
      <family val="0"/>
      <charset val="1"/>
    </font>
    <font>
      <sz val="11"/>
      <name val="Cambria"/>
      <family val="0"/>
      <charset val="1"/>
    </font>
    <font>
      <sz val="11"/>
      <color rgb="FF008000"/>
      <name val="Arial"/>
      <family val="0"/>
      <charset val="1"/>
    </font>
    <font>
      <sz val="11"/>
      <color rgb="FF000000"/>
      <name val="Arial"/>
      <family val="0"/>
      <charset val="1"/>
    </font>
    <font>
      <b val="true"/>
      <sz val="10"/>
      <color rgb="FFC0392B"/>
      <name val="Arial"/>
      <family val="0"/>
      <charset val="1"/>
    </font>
    <font>
      <b val="true"/>
      <sz val="11"/>
      <color rgb="FF1F3A68"/>
      <name val="Arial"/>
      <family val="0"/>
      <charset val="1"/>
    </font>
    <font>
      <b val="true"/>
      <sz val="11"/>
      <color rgb="FF000000"/>
      <name val="Arial"/>
      <family val="0"/>
      <charset val="1"/>
    </font>
    <font>
      <i val="true"/>
      <sz val="9"/>
      <color rgb="FF666666"/>
      <name val="Arial"/>
      <family val="0"/>
      <charset val="1"/>
    </font>
    <font>
      <sz val="11"/>
      <color rgb="FF333333"/>
      <name val="Arial"/>
      <family val="0"/>
      <charset val="1"/>
    </font>
    <font>
      <i val="true"/>
      <sz val="9"/>
      <color rgb="FF808080"/>
      <name val="Arial"/>
      <family val="0"/>
      <charset val="1"/>
    </font>
  </fonts>
  <fills count="9">
    <fill>
      <patternFill patternType="none"/>
    </fill>
    <fill>
      <patternFill patternType="gray125"/>
    </fill>
    <fill>
      <patternFill patternType="solid">
        <fgColor rgb="FFFFF3CD"/>
        <bgColor rgb="FFFDEDEC"/>
      </patternFill>
    </fill>
    <fill>
      <patternFill patternType="solid">
        <fgColor rgb="FF1F3A68"/>
        <bgColor rgb="FF333333"/>
      </patternFill>
    </fill>
    <fill>
      <patternFill patternType="solid">
        <fgColor rgb="FFF4F4F4"/>
        <bgColor rgb="FFEDF3FA"/>
      </patternFill>
    </fill>
    <fill>
      <patternFill patternType="solid">
        <fgColor rgb="FFE4ECF7"/>
        <bgColor rgb="FFDCE6F1"/>
      </patternFill>
    </fill>
    <fill>
      <patternFill patternType="solid">
        <fgColor rgb="FFDCE6F1"/>
        <bgColor rgb="FFE4ECF7"/>
      </patternFill>
    </fill>
    <fill>
      <patternFill patternType="solid">
        <fgColor rgb="FFF7F9FC"/>
        <bgColor rgb="FFF4F4F4"/>
      </patternFill>
    </fill>
    <fill>
      <patternFill patternType="solid">
        <fgColor rgb="FFEDF3FA"/>
        <bgColor rgb="FFF4F4F4"/>
      </patternFill>
    </fill>
  </fills>
  <borders count="9">
    <border diagonalUp="false" diagonalDown="false">
      <left/>
      <right/>
      <top/>
      <bottom/>
      <diagonal/>
    </border>
    <border diagonalUp="false" diagonalDown="false">
      <left style="thin">
        <color rgb="FFB0B7C3"/>
      </left>
      <right style="thin">
        <color rgb="FFB0B7C3"/>
      </right>
      <top style="thin">
        <color rgb="FFB0B7C3"/>
      </top>
      <bottom style="thin">
        <color rgb="FFB0B7C3"/>
      </bottom>
      <diagonal/>
    </border>
    <border diagonalUp="false" diagonalDown="false">
      <left style="thin">
        <color rgb="FFB8C4D9"/>
      </left>
      <right style="thin">
        <color rgb="FFB8C4D9"/>
      </right>
      <top style="thin">
        <color rgb="FFB8C4D9"/>
      </top>
      <bottom style="thin">
        <color rgb="FFB8C4D9"/>
      </bottom>
      <diagonal/>
    </border>
    <border diagonalUp="false" diagonalDown="false">
      <left style="thin">
        <color rgb="FFB0B7C3"/>
      </left>
      <right style="thin">
        <color rgb="FFB0B7C3"/>
      </right>
      <top style="thin">
        <color rgb="FFB0B7C3"/>
      </top>
      <bottom style="thick">
        <color rgb="FF9E9E9E"/>
      </bottom>
      <diagonal/>
    </border>
    <border diagonalUp="false" diagonalDown="false">
      <left style="medium">
        <color rgb="FF1F3A68"/>
      </left>
      <right style="medium">
        <color rgb="FF1F3A68"/>
      </right>
      <top style="medium">
        <color rgb="FF1F3A68"/>
      </top>
      <bottom style="thin">
        <color rgb="FFB8C4D9"/>
      </bottom>
      <diagonal/>
    </border>
    <border diagonalUp="false" diagonalDown="false">
      <left style="medium">
        <color rgb="FF1F3A68"/>
      </left>
      <right style="thin">
        <color rgb="FFB8C4D9"/>
      </right>
      <top style="thin">
        <color rgb="FFB8C4D9"/>
      </top>
      <bottom style="thin">
        <color rgb="FFB8C4D9"/>
      </bottom>
      <diagonal/>
    </border>
    <border diagonalUp="false" diagonalDown="false">
      <left style="thin">
        <color rgb="FFB8C4D9"/>
      </left>
      <right style="medium">
        <color rgb="FF1F3A68"/>
      </right>
      <top style="thin">
        <color rgb="FFB8C4D9"/>
      </top>
      <bottom style="thin">
        <color rgb="FFB8C4D9"/>
      </bottom>
      <diagonal/>
    </border>
    <border diagonalUp="false" diagonalDown="false">
      <left style="medium">
        <color rgb="FF1F3A68"/>
      </left>
      <right style="thin">
        <color rgb="FFB8C4D9"/>
      </right>
      <top style="thin">
        <color rgb="FFB8C4D9"/>
      </top>
      <bottom style="medium">
        <color rgb="FF1F3A68"/>
      </bottom>
      <diagonal/>
    </border>
    <border diagonalUp="false" diagonalDown="false">
      <left style="thin">
        <color rgb="FFB8C4D9"/>
      </left>
      <right style="medium">
        <color rgb="FF1F3A68"/>
      </right>
      <top style="thin">
        <color rgb="FFB8C4D9"/>
      </top>
      <bottom style="medium">
        <color rgb="FF1F3A68"/>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66">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false">
      <alignment horizontal="general" vertical="bottom" textRotation="0" wrapText="false" indent="0" shrinkToFit="false"/>
      <protection locked="true" hidden="false"/>
    </xf>
    <xf numFmtId="164" fontId="4" fillId="0" borderId="0" xfId="0" applyFont="true" applyBorder="true" applyAlignment="true" applyProtection="false">
      <alignment horizontal="general" vertical="bottom" textRotation="0" wrapText="false" indent="0" shrinkToFit="false"/>
      <protection locked="true" hidden="false"/>
    </xf>
    <xf numFmtId="164" fontId="5" fillId="0" borderId="0" xfId="0" applyFont="true" applyBorder="true" applyAlignment="tru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left" vertical="center" textRotation="0" wrapText="false" indent="0" shrinkToFit="false"/>
      <protection locked="true" hidden="false"/>
    </xf>
    <xf numFmtId="164" fontId="7" fillId="0" borderId="0" xfId="0" applyFont="true" applyBorder="false" applyAlignment="true" applyProtection="false">
      <alignment horizontal="left" vertical="center" textRotation="0" wrapText="false" indent="0" shrinkToFit="false"/>
      <protection locked="true" hidden="false"/>
    </xf>
    <xf numFmtId="164" fontId="8" fillId="0" borderId="0" xfId="0" applyFont="true" applyBorder="true" applyAlignment="true" applyProtection="false">
      <alignment horizontal="general" vertical="bottom" textRotation="0" wrapText="false" indent="0" shrinkToFit="false"/>
      <protection locked="true" hidden="false"/>
    </xf>
    <xf numFmtId="164" fontId="9" fillId="0" borderId="0" xfId="0" applyFont="true" applyBorder="false" applyAlignment="true" applyProtection="false">
      <alignment horizontal="left" vertical="top" textRotation="0" wrapText="true" indent="0" shrinkToFit="false"/>
      <protection locked="true" hidden="false"/>
    </xf>
    <xf numFmtId="164" fontId="10" fillId="0" borderId="0" xfId="0" applyFont="true" applyBorder="false" applyAlignment="true" applyProtection="false">
      <alignment horizontal="left" vertical="top" textRotation="0" wrapText="true" indent="0" shrinkToFit="false"/>
      <protection locked="true" hidden="false"/>
    </xf>
    <xf numFmtId="164" fontId="9" fillId="0" borderId="0" xfId="0" applyFont="true" applyBorder="false" applyAlignment="true" applyProtection="false">
      <alignment horizontal="general" vertical="bottom" textRotation="0" wrapText="false" indent="0" shrinkToFit="false"/>
      <protection locked="true" hidden="false"/>
    </xf>
    <xf numFmtId="165" fontId="11" fillId="2" borderId="1" xfId="0" applyFont="true" applyBorder="true" applyAlignment="true" applyProtection="true">
      <alignment horizontal="center" vertical="center" textRotation="0" wrapText="true" indent="0" shrinkToFit="false"/>
      <protection locked="false" hidden="false"/>
    </xf>
    <xf numFmtId="164" fontId="8" fillId="0" borderId="0" xfId="0" applyFont="true" applyBorder="false" applyAlignment="true" applyProtection="false">
      <alignment horizontal="general" vertical="bottom" textRotation="0" wrapText="false" indent="0" shrinkToFit="false"/>
      <protection locked="true" hidden="false"/>
    </xf>
    <xf numFmtId="164" fontId="12" fillId="0" borderId="0" xfId="0" applyFont="true" applyBorder="true" applyAlignment="true" applyProtection="false">
      <alignment horizontal="general" vertical="bottom" textRotation="0" wrapText="false" indent="0" shrinkToFit="false"/>
      <protection locked="true" hidden="false"/>
    </xf>
    <xf numFmtId="164" fontId="13" fillId="0" borderId="0" xfId="0" applyFont="true" applyBorder="true" applyAlignment="true" applyProtection="false">
      <alignment horizontal="general" vertical="bottom" textRotation="0" wrapText="false" indent="0" shrinkToFit="false"/>
      <protection locked="true" hidden="false"/>
    </xf>
    <xf numFmtId="164" fontId="14" fillId="3" borderId="1" xfId="0" applyFont="true" applyBorder="true" applyAlignment="true" applyProtection="false">
      <alignment horizontal="center" vertical="center" textRotation="0" wrapText="true" indent="0" shrinkToFit="false"/>
      <protection locked="true" hidden="false"/>
    </xf>
    <xf numFmtId="164" fontId="15" fillId="4" borderId="1" xfId="0" applyFont="true" applyBorder="true" applyAlignment="true" applyProtection="false">
      <alignment horizontal="left" vertical="center" textRotation="0" wrapText="true" indent="0" shrinkToFit="false"/>
      <protection locked="true" hidden="false"/>
    </xf>
    <xf numFmtId="165" fontId="11" fillId="0" borderId="1" xfId="0" applyFont="true" applyBorder="true" applyAlignment="true" applyProtection="true">
      <alignment horizontal="center" vertical="center" textRotation="0" wrapText="true" indent="0" shrinkToFit="false"/>
      <protection locked="false" hidden="false"/>
    </xf>
    <xf numFmtId="164" fontId="11" fillId="0" borderId="1" xfId="0" applyFont="true" applyBorder="true" applyAlignment="true" applyProtection="true">
      <alignment horizontal="left" vertical="center" textRotation="0" wrapText="true" indent="0" shrinkToFit="false"/>
      <protection locked="false" hidden="false"/>
    </xf>
    <xf numFmtId="164" fontId="11" fillId="0" borderId="1" xfId="0" applyFont="true" applyBorder="true" applyAlignment="true" applyProtection="true">
      <alignment horizontal="left" vertical="top" textRotation="0" wrapText="true" indent="0" shrinkToFit="false"/>
      <protection locked="false" hidden="false"/>
    </xf>
    <xf numFmtId="164" fontId="11" fillId="0" borderId="0" xfId="0" applyFont="true" applyBorder="false" applyAlignment="true" applyProtection="false">
      <alignment horizontal="left" vertical="top" textRotation="0" wrapText="true" indent="0" shrinkToFit="false"/>
      <protection locked="true" hidden="false"/>
    </xf>
    <xf numFmtId="166" fontId="11" fillId="0" borderId="0" xfId="0" applyFont="true" applyBorder="false" applyAlignment="true" applyProtection="false">
      <alignment horizontal="general" vertical="bottom" textRotation="0" wrapText="false" indent="0" shrinkToFit="false"/>
      <protection locked="true" hidden="false"/>
    </xf>
    <xf numFmtId="164" fontId="15" fillId="0" borderId="0" xfId="0" applyFont="true" applyBorder="false" applyAlignment="true" applyProtection="false">
      <alignment horizontal="general" vertical="bottom" textRotation="0" wrapText="false" indent="0" shrinkToFit="false"/>
      <protection locked="true" hidden="false"/>
    </xf>
    <xf numFmtId="164" fontId="16" fillId="0" borderId="0" xfId="0" applyFont="true" applyBorder="false" applyAlignment="true" applyProtection="false">
      <alignment horizontal="general" vertical="bottom" textRotation="0" wrapText="false" indent="0" shrinkToFit="false"/>
      <protection locked="true" hidden="false"/>
    </xf>
    <xf numFmtId="164" fontId="16" fillId="0" borderId="0" xfId="0" applyFont="true" applyBorder="false" applyAlignment="true" applyProtection="false">
      <alignment horizontal="left" vertical="center" textRotation="0" wrapText="true" indent="0" shrinkToFit="false"/>
      <protection locked="true" hidden="false"/>
    </xf>
    <xf numFmtId="164" fontId="15" fillId="4" borderId="1" xfId="0" applyFont="true" applyBorder="true" applyAlignment="true" applyProtection="false">
      <alignment horizontal="center" vertical="center" textRotation="0" wrapText="true" indent="0" shrinkToFit="false"/>
      <protection locked="true" hidden="false"/>
    </xf>
    <xf numFmtId="164" fontId="17" fillId="0" borderId="1" xfId="0" applyFont="true" applyBorder="true" applyAlignment="true" applyProtection="false">
      <alignment horizontal="left" vertical="center" textRotation="0" wrapText="true" indent="0" shrinkToFit="false"/>
      <protection locked="true" hidden="false"/>
    </xf>
    <xf numFmtId="164" fontId="11" fillId="0" borderId="1" xfId="0" applyFont="true" applyBorder="true" applyAlignment="true" applyProtection="true">
      <alignment horizontal="center" vertical="center" textRotation="0" wrapText="true" indent="0" shrinkToFit="false"/>
      <protection locked="false" hidden="false"/>
    </xf>
    <xf numFmtId="165" fontId="18" fillId="0" borderId="1" xfId="0" applyFont="true" applyBorder="true" applyAlignment="true" applyProtection="false">
      <alignment horizontal="center" vertical="center" textRotation="0" wrapText="true" indent="0" shrinkToFit="false"/>
      <protection locked="true" hidden="false"/>
    </xf>
    <xf numFmtId="164" fontId="18" fillId="0" borderId="1" xfId="0" applyFont="true" applyBorder="true" applyAlignment="true" applyProtection="false">
      <alignment horizontal="center" vertical="center" textRotation="0" wrapText="true" indent="0" shrinkToFit="false"/>
      <protection locked="true" hidden="false"/>
    </xf>
    <xf numFmtId="164" fontId="19" fillId="0" borderId="0" xfId="0" applyFont="true" applyBorder="false" applyAlignment="true" applyProtection="false">
      <alignment horizontal="left" vertical="bottom" textRotation="0" wrapText="false" indent="0" shrinkToFit="false"/>
      <protection locked="true" hidden="false"/>
    </xf>
    <xf numFmtId="164" fontId="20" fillId="5" borderId="2" xfId="0" applyFont="true" applyBorder="true" applyAlignment="true" applyProtection="false">
      <alignment horizontal="center" vertical="center" textRotation="0" wrapText="true" indent="0" shrinkToFit="false"/>
      <protection locked="true" hidden="false"/>
    </xf>
    <xf numFmtId="164" fontId="20" fillId="2" borderId="2" xfId="0" applyFont="true" applyBorder="true" applyAlignment="true" applyProtection="false">
      <alignment horizontal="center" vertical="center" textRotation="0" wrapText="true" indent="0" shrinkToFit="false"/>
      <protection locked="true" hidden="false"/>
    </xf>
    <xf numFmtId="167" fontId="11" fillId="0" borderId="1" xfId="0" applyFont="true" applyBorder="true" applyAlignment="true" applyProtection="true">
      <alignment horizontal="center" vertical="center" textRotation="0" wrapText="true" indent="0" shrinkToFit="false"/>
      <protection locked="false" hidden="false"/>
    </xf>
    <xf numFmtId="168" fontId="11" fillId="0" borderId="1" xfId="0" applyFont="true" applyBorder="true" applyAlignment="true" applyProtection="true">
      <alignment horizontal="left" vertical="center" textRotation="0" wrapText="true" indent="0" shrinkToFit="false"/>
      <protection locked="false" hidden="false"/>
    </xf>
    <xf numFmtId="169" fontId="11" fillId="0" borderId="1" xfId="0" applyFont="true" applyBorder="true" applyAlignment="true" applyProtection="true">
      <alignment horizontal="left" vertical="center" textRotation="0" wrapText="true" indent="0" shrinkToFit="false"/>
      <protection locked="false" hidden="false"/>
    </xf>
    <xf numFmtId="169" fontId="18" fillId="0" borderId="1" xfId="0" applyFont="true" applyBorder="true" applyAlignment="true" applyProtection="false">
      <alignment horizontal="center" vertical="center" textRotation="0" wrapText="true" indent="0" shrinkToFit="false"/>
      <protection locked="true" hidden="false"/>
    </xf>
    <xf numFmtId="164" fontId="20" fillId="6" borderId="1" xfId="0" applyFont="true" applyBorder="true" applyAlignment="true" applyProtection="false">
      <alignment horizontal="right" vertical="center" textRotation="0" wrapText="false" indent="0" shrinkToFit="false"/>
      <protection locked="true" hidden="false"/>
    </xf>
    <xf numFmtId="165" fontId="17" fillId="0" borderId="1" xfId="0" applyFont="true" applyBorder="true" applyAlignment="true" applyProtection="false">
      <alignment horizontal="center" vertical="center" textRotation="0" wrapText="true" indent="0" shrinkToFit="false"/>
      <protection locked="true" hidden="false"/>
    </xf>
    <xf numFmtId="164" fontId="20" fillId="6" borderId="3" xfId="0" applyFont="true" applyBorder="true" applyAlignment="true" applyProtection="false">
      <alignment horizontal="right" vertical="center" textRotation="0" wrapText="false" indent="0" shrinkToFit="false"/>
      <protection locked="true" hidden="false"/>
    </xf>
    <xf numFmtId="164" fontId="14" fillId="3" borderId="1" xfId="0" applyFont="true" applyBorder="true" applyAlignment="true" applyProtection="false">
      <alignment horizontal="center" vertical="bottom" textRotation="0" wrapText="false" indent="0" shrinkToFit="false"/>
      <protection locked="true" hidden="false"/>
    </xf>
    <xf numFmtId="164" fontId="20" fillId="5" borderId="1" xfId="0" applyFont="true" applyBorder="true" applyAlignment="true" applyProtection="false">
      <alignment horizontal="center" vertical="center" textRotation="0" wrapText="true" indent="0" shrinkToFit="false"/>
      <protection locked="true" hidden="false"/>
    </xf>
    <xf numFmtId="166" fontId="20" fillId="2" borderId="1" xfId="0" applyFont="true" applyBorder="true" applyAlignment="true" applyProtection="false">
      <alignment horizontal="center" vertical="center" textRotation="0" wrapText="true" indent="0" shrinkToFit="false"/>
      <protection locked="true" hidden="false"/>
    </xf>
    <xf numFmtId="165" fontId="21" fillId="5" borderId="1" xfId="0" applyFont="true" applyBorder="true" applyAlignment="true" applyProtection="false">
      <alignment horizontal="general" vertical="bottom" textRotation="0" wrapText="false" indent="0" shrinkToFit="false"/>
      <protection locked="true" hidden="false"/>
    </xf>
    <xf numFmtId="164" fontId="11" fillId="0" borderId="1" xfId="0" applyFont="true" applyBorder="true" applyAlignment="true" applyProtection="false">
      <alignment horizontal="center" vertical="center" textRotation="0" wrapText="true" indent="0" shrinkToFit="false"/>
      <protection locked="true" hidden="false"/>
    </xf>
    <xf numFmtId="170" fontId="18" fillId="0" borderId="1" xfId="0" applyFont="true" applyBorder="true" applyAlignment="true" applyProtection="false">
      <alignment horizontal="center" vertical="center" textRotation="0" wrapText="true" indent="0" shrinkToFit="false"/>
      <protection locked="true" hidden="false"/>
    </xf>
    <xf numFmtId="166" fontId="20" fillId="2" borderId="1" xfId="0" applyFont="true" applyBorder="true" applyAlignment="true" applyProtection="false">
      <alignment horizontal="center" vertical="bottom" textRotation="0" wrapText="false" indent="0" shrinkToFit="false"/>
      <protection locked="true" hidden="false"/>
    </xf>
    <xf numFmtId="164" fontId="22" fillId="0" borderId="0" xfId="0" applyFont="true" applyBorder="false" applyAlignment="true" applyProtection="false">
      <alignment horizontal="right" vertical="center" textRotation="0" wrapText="false" indent="0" shrinkToFit="false"/>
      <protection locked="true" hidden="false"/>
    </xf>
    <xf numFmtId="171" fontId="22" fillId="0" borderId="0" xfId="0" applyFont="true" applyBorder="false" applyAlignment="true" applyProtection="false">
      <alignment horizontal="center" vertical="center" textRotation="0" wrapText="true" indent="0" shrinkToFit="false"/>
      <protection locked="true" hidden="false"/>
    </xf>
    <xf numFmtId="164" fontId="14" fillId="3" borderId="4" xfId="0" applyFont="true" applyBorder="true" applyAlignment="true" applyProtection="false">
      <alignment horizontal="center" vertical="center" textRotation="0" wrapText="false" indent="0" shrinkToFit="false"/>
      <protection locked="true" hidden="false"/>
    </xf>
    <xf numFmtId="164" fontId="17" fillId="0" borderId="1" xfId="0" applyFont="true" applyBorder="true" applyAlignment="true" applyProtection="false">
      <alignment horizontal="center" vertical="center" textRotation="0" wrapText="true" indent="0" shrinkToFit="false"/>
      <protection locked="true" hidden="false"/>
    </xf>
    <xf numFmtId="172" fontId="17" fillId="0" borderId="1" xfId="0" applyFont="true" applyBorder="true" applyAlignment="true" applyProtection="false">
      <alignment horizontal="center" vertical="center" textRotation="0" wrapText="true" indent="0" shrinkToFit="false"/>
      <protection locked="true" hidden="false"/>
    </xf>
    <xf numFmtId="165" fontId="9" fillId="0" borderId="1" xfId="0" applyFont="true" applyBorder="true" applyAlignment="true" applyProtection="false">
      <alignment horizontal="center" vertical="center" textRotation="0" wrapText="true" indent="0" shrinkToFit="false"/>
      <protection locked="true" hidden="false"/>
    </xf>
    <xf numFmtId="169" fontId="17" fillId="0" borderId="1" xfId="0" applyFont="true" applyBorder="true" applyAlignment="true" applyProtection="false">
      <alignment horizontal="center" vertical="center" textRotation="0" wrapText="true" indent="0" shrinkToFit="false"/>
      <protection locked="true" hidden="false"/>
    </xf>
    <xf numFmtId="169" fontId="9" fillId="0" borderId="1" xfId="0" applyFont="true" applyBorder="true" applyAlignment="true" applyProtection="false">
      <alignment horizontal="center" vertical="center" textRotation="0" wrapText="true" indent="0" shrinkToFit="false"/>
      <protection locked="true" hidden="false"/>
    </xf>
    <xf numFmtId="164" fontId="9" fillId="0" borderId="1" xfId="0" applyFont="true" applyBorder="true" applyAlignment="true" applyProtection="false">
      <alignment horizontal="center" vertical="center" textRotation="0" wrapText="true" indent="0" shrinkToFit="false"/>
      <protection locked="true" hidden="false"/>
    </xf>
    <xf numFmtId="164" fontId="23" fillId="7" borderId="5" xfId="0" applyFont="true" applyBorder="true" applyAlignment="true" applyProtection="false">
      <alignment horizontal="right" vertical="center" textRotation="0" wrapText="false" indent="0" shrinkToFit="false"/>
      <protection locked="true" hidden="false"/>
    </xf>
    <xf numFmtId="173" fontId="20" fillId="5" borderId="6" xfId="0" applyFont="true" applyBorder="true" applyAlignment="true" applyProtection="false">
      <alignment horizontal="center" vertical="center" textRotation="0" wrapText="false" indent="0" shrinkToFit="false"/>
      <protection locked="true" hidden="false"/>
    </xf>
    <xf numFmtId="169" fontId="20" fillId="5" borderId="6" xfId="0" applyFont="true" applyBorder="true" applyAlignment="true" applyProtection="false">
      <alignment horizontal="center" vertical="center" textRotation="0" wrapText="false" indent="0" shrinkToFit="false"/>
      <protection locked="true" hidden="false"/>
    </xf>
    <xf numFmtId="164" fontId="23" fillId="7" borderId="7" xfId="0" applyFont="true" applyBorder="true" applyAlignment="true" applyProtection="false">
      <alignment horizontal="right" vertical="center" textRotation="0" wrapText="false" indent="0" shrinkToFit="false"/>
      <protection locked="true" hidden="false"/>
    </xf>
    <xf numFmtId="165" fontId="20" fillId="5" borderId="8" xfId="0" applyFont="true" applyBorder="true" applyAlignment="true" applyProtection="false">
      <alignment horizontal="center" vertical="center" textRotation="0" wrapText="false" indent="0" shrinkToFit="false"/>
      <protection locked="true" hidden="false"/>
    </xf>
    <xf numFmtId="164" fontId="10" fillId="0" borderId="0" xfId="0" applyFont="true" applyBorder="false" applyAlignment="true" applyProtection="false">
      <alignment horizontal="general" vertical="bottom" textRotation="0" wrapText="false" indent="0" shrinkToFit="false"/>
      <protection locked="true" hidden="false"/>
    </xf>
    <xf numFmtId="164" fontId="24" fillId="0" borderId="0" xfId="0" applyFont="true" applyBorder="false" applyAlignment="true" applyProtection="false">
      <alignment horizontal="right" vertical="bottom" textRotation="0" wrapText="false" indent="0" shrinkToFit="false"/>
      <protection locked="true" hidden="false"/>
    </xf>
    <xf numFmtId="164" fontId="24" fillId="0" borderId="0" xfId="0" applyFont="true" applyBorder="false" applyAlignment="true" applyProtection="false">
      <alignment horizontal="general" vertical="top" textRotation="0" wrapText="true" indent="0" shrinkToFit="false"/>
      <protection locked="true" hidden="false"/>
    </xf>
    <xf numFmtId="164" fontId="14" fillId="3" borderId="1" xfId="0" applyFont="true" applyBorder="true" applyAlignment="true" applyProtection="false">
      <alignment horizontal="general" vertical="bottom" textRotation="0" wrapText="false" indent="0" shrinkToFit="false"/>
      <protection locked="true" hidden="false"/>
    </xf>
    <xf numFmtId="164" fontId="0" fillId="0" borderId="0" xfId="0" applyFont="true" applyBorder="false" applyAlignment="true" applyProtection="false">
      <alignment horizontal="general" vertical="bottom" textRotation="0" wrapText="true" indent="0" shrinkToFit="false"/>
      <protection locked="true" hidden="false"/>
    </xf>
    <xf numFmtId="164" fontId="0" fillId="8" borderId="0" xfId="0" applyFont="true" applyBorder="false" applyAlignment="tru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12">
    <dxf>
      <fill>
        <patternFill>
          <bgColor rgb="FFD4EDDA"/>
        </patternFill>
      </fill>
    </dxf>
    <dxf>
      <fill>
        <patternFill>
          <bgColor rgb="FFF8D7DA"/>
        </patternFill>
      </fill>
    </dxf>
    <dxf>
      <fill>
        <patternFill>
          <bgColor rgb="FFF4F4F4"/>
        </patternFill>
      </fill>
    </dxf>
    <dxf>
      <fill>
        <patternFill patternType="solid">
          <fgColor rgb="FFF4F4F4"/>
          <bgColor rgb="FF000000"/>
        </patternFill>
      </fill>
    </dxf>
    <dxf>
      <fill>
        <patternFill patternType="solid">
          <fgColor rgb="FF666666"/>
          <bgColor rgb="FF000000"/>
        </patternFill>
      </fill>
    </dxf>
    <dxf>
      <fill>
        <patternFill patternType="solid">
          <bgColor rgb="FF000000"/>
        </patternFill>
      </fill>
    </dxf>
    <dxf>
      <fill>
        <patternFill patternType="solid">
          <fgColor rgb="FF0000FF"/>
          <bgColor rgb="FF000000"/>
        </patternFill>
      </fill>
    </dxf>
    <dxf>
      <fill>
        <patternFill patternType="solid">
          <fgColor rgb="FF000000"/>
          <bgColor rgb="FF000000"/>
        </patternFill>
      </fill>
    </dxf>
    <dxf>
      <fill>
        <patternFill patternType="solid">
          <fgColor rgb="FF1F3A68"/>
          <bgColor rgb="FF000000"/>
        </patternFill>
      </fill>
    </dxf>
    <dxf>
      <fill>
        <patternFill patternType="solid">
          <fgColor rgb="FFFFFFFF"/>
          <bgColor rgb="FF000000"/>
        </patternFill>
      </fill>
    </dxf>
    <dxf>
      <fill>
        <patternFill patternType="solid">
          <fgColor rgb="FF008000"/>
          <bgColor rgb="FF000000"/>
        </patternFill>
      </fill>
    </dxf>
    <dxf>
      <fill>
        <patternFill>
          <bgColor rgb="FFFDEDEC"/>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BC6C25"/>
      <rgbColor rgb="FF800080"/>
      <rgbColor rgb="FF008080"/>
      <rgbColor rgb="FFB8C4D9"/>
      <rgbColor rgb="FF808080"/>
      <rgbColor rgb="FF9999FF"/>
      <rgbColor rgb="FF993366"/>
      <rgbColor rgb="FFFFF3CD"/>
      <rgbColor rgb="FFE4ECF7"/>
      <rgbColor rgb="FF660066"/>
      <rgbColor rgb="FFFF8080"/>
      <rgbColor rgb="FF2E5AA8"/>
      <rgbColor rgb="FFDCE6F1"/>
      <rgbColor rgb="FF000080"/>
      <rgbColor rgb="FFFF00FF"/>
      <rgbColor rgb="FFFFFF00"/>
      <rgbColor rgb="FF00FFFF"/>
      <rgbColor rgb="FF800080"/>
      <rgbColor rgb="FF800000"/>
      <rgbColor rgb="FF008080"/>
      <rgbColor rgb="FF0000FF"/>
      <rgbColor rgb="FF00CCFF"/>
      <rgbColor rgb="FFEDF3FA"/>
      <rgbColor rgb="FFD4EDDA"/>
      <rgbColor rgb="FFFDEDEC"/>
      <rgbColor rgb="FFB0B7C3"/>
      <rgbColor rgb="FFF4F4F4"/>
      <rgbColor rgb="FFF7F9FC"/>
      <rgbColor rgb="FFF8D7DA"/>
      <rgbColor rgb="FF3366FF"/>
      <rgbColor rgb="FF33CCCC"/>
      <rgbColor rgb="FF99CC00"/>
      <rgbColor rgb="FFFFCC00"/>
      <rgbColor rgb="FFE09F3E"/>
      <rgbColor rgb="FFFF6600"/>
      <rgbColor rgb="FF666666"/>
      <rgbColor rgb="FF9E9E9E"/>
      <rgbColor rgb="FF1F3A68"/>
      <rgbColor rgb="FF588157"/>
      <rgbColor rgb="FF003300"/>
      <rgbColor rgb="FF333300"/>
      <rgbColor rgb="FFC0392B"/>
      <rgbColor rgb="FF993366"/>
      <rgbColor rgb="FF555555"/>
      <rgbColor rgb="FF333333"/>
    </indexedColors>
  </colors>
</styleSheet>
</file>

<file path=xl/_rels/workbook.xml.rels><?xml version="1.0" encoding="UTF-8" standalone="yes"?>
<Relationships xmlns="http://schemas.openxmlformats.org/package/2006/relationships"><Relationship Id="rId8" Type="http://schemas.openxmlformats.org/officeDocument/2006/relationships/worksheet" Target="worksheets/sheet6.xml"/><Relationship Id="rId13" Type="http://schemas.openxmlformats.org/officeDocument/2006/relationships/customXml" Target="../customXml/item2.xml"/><Relationship Id="rId3" Type="http://schemas.openxmlformats.org/officeDocument/2006/relationships/worksheet" Target="worksheets/sheet1.xml"/><Relationship Id="rId7" Type="http://schemas.openxmlformats.org/officeDocument/2006/relationships/worksheet" Target="worksheets/sheet5.xml"/><Relationship Id="rId12" Type="http://schemas.openxmlformats.org/officeDocument/2006/relationships/customXml" Target="../customXml/item1.xml"/><Relationship Id="rId2" Type="http://schemas.openxmlformats.org/officeDocument/2006/relationships/styles" Target="styles.xml"/><Relationship Id="rId1" Type="http://schemas.openxmlformats.org/officeDocument/2006/relationships/theme" Target="theme/theme1.xml"/><Relationship Id="rId6" Type="http://schemas.openxmlformats.org/officeDocument/2006/relationships/worksheet" Target="worksheets/sheet4.xml"/><Relationship Id="rId11" Type="http://schemas.openxmlformats.org/officeDocument/2006/relationships/sharedStrings" Target="sharedStrings.xml"/><Relationship Id="rId5" Type="http://schemas.openxmlformats.org/officeDocument/2006/relationships/worksheet" Target="worksheets/sheet3.xml"/><Relationship Id="rId10" Type="http://schemas.openxmlformats.org/officeDocument/2006/relationships/worksheet" Target="worksheets/sheet8.xml"/><Relationship Id="rId4" Type="http://schemas.openxmlformats.org/officeDocument/2006/relationships/worksheet" Target="worksheets/sheet2.xml"/><Relationship Id="rId9" Type="http://schemas.openxmlformats.org/officeDocument/2006/relationships/worksheet" Target="worksheets/sheet7.xml"/><Relationship Id="rId14"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tables/table1.xml><?xml version="1.0" encoding="utf-8"?>
<table xmlns="http://schemas.openxmlformats.org/spreadsheetml/2006/main" id="1" name="TBL_STARFSMENN" displayName="TBL_STARFSMENN" ref="A6:S505" headerRowCount="0" totalsRowCount="0" totalsRowShown="0">
  <tableColumns count="19">
    <tableColumn id="1" name="Column1"/>
    <tableColumn id="2" name="Column2"/>
    <tableColumn id="3" name="Column3"/>
    <tableColumn id="4" name="Column4"/>
    <tableColumn id="5" name="Column5"/>
    <tableColumn id="6" name="Column6"/>
    <tableColumn id="7" name="Column7"/>
    <tableColumn id="8" name="Column8"/>
    <tableColumn id="9" name="Column9"/>
    <tableColumn id="10" name="Column10"/>
    <tableColumn id="11" name="Column11"/>
    <tableColumn id="12" name="Column12"/>
    <tableColumn id="13" name="Column13"/>
    <tableColumn id="14" name="Column14"/>
    <tableColumn id="15" name="Column15"/>
    <tableColumn id="16" name="Column16"/>
    <tableColumn id="17" name="Column17"/>
    <tableColumn id="18" name="Column18"/>
    <tableColumn id="19" name="Column19"/>
  </tableColumns>
</table>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4.xml.rels><?xml version="1.0" encoding="UTF-8"?>
<Relationships xmlns="http://schemas.openxmlformats.org/package/2006/relationships"><Relationship Id="rId1" Type="http://schemas.openxmlformats.org/officeDocument/2006/relationships/table" Target="../tables/table1.xml"/>
</Relationships>
</file>

<file path=xl/worksheets/_rels/sheet7.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F3A68"/>
    <pageSetUpPr fitToPage="false"/>
  </sheetPr>
  <dimension ref="B2:C54"/>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4"/>
    <col collapsed="false" customWidth="true" hidden="false" outlineLevel="0" max="2" min="2" style="1" width="34"/>
    <col collapsed="false" customWidth="true" hidden="false" outlineLevel="0" max="3" min="3" style="1" width="80"/>
  </cols>
  <sheetData>
    <row r="2" customFormat="false" ht="24" hidden="false" customHeight="true" outlineLevel="0" collapsed="false">
      <c r="B2" s="2" t="s">
        <v>0</v>
      </c>
      <c r="C2" s="2"/>
    </row>
    <row r="3" customFormat="false" ht="15" hidden="false" customHeight="true" outlineLevel="0" collapsed="false">
      <c r="B3" s="3" t="s">
        <v>1</v>
      </c>
      <c r="C3" s="3"/>
    </row>
    <row r="4" customFormat="false" ht="15" hidden="false" customHeight="true" outlineLevel="0" collapsed="false">
      <c r="B4" s="4" t="s">
        <v>2</v>
      </c>
      <c r="C4" s="5" t="s">
        <v>3</v>
      </c>
    </row>
    <row r="5" customFormat="false" ht="15.75" hidden="false" customHeight="true" outlineLevel="0" collapsed="false">
      <c r="B5" s="6" t="s">
        <v>4</v>
      </c>
      <c r="C5" s="6"/>
    </row>
    <row r="6" customFormat="false" ht="45.75" hidden="false" customHeight="true" outlineLevel="0" collapsed="false">
      <c r="B6" s="7" t="s">
        <v>5</v>
      </c>
      <c r="C6" s="8" t="s">
        <v>6</v>
      </c>
    </row>
    <row r="7" customFormat="false" ht="74.25" hidden="false" customHeight="true" outlineLevel="0" collapsed="false">
      <c r="B7" s="7" t="s">
        <v>7</v>
      </c>
      <c r="C7" s="8" t="s">
        <v>8</v>
      </c>
    </row>
    <row r="8" customFormat="false" ht="15" hidden="false" customHeight="true" outlineLevel="0" collapsed="false">
      <c r="B8" s="7" t="s">
        <v>9</v>
      </c>
      <c r="C8" s="8" t="s">
        <v>10</v>
      </c>
    </row>
    <row r="9" customFormat="false" ht="15" hidden="false" customHeight="true" outlineLevel="0" collapsed="false">
      <c r="B9" s="7" t="s">
        <v>11</v>
      </c>
      <c r="C9" s="8" t="s">
        <v>12</v>
      </c>
    </row>
    <row r="10" customFormat="false" ht="15" hidden="false" customHeight="true" outlineLevel="0" collapsed="false">
      <c r="B10" s="7" t="s">
        <v>13</v>
      </c>
      <c r="C10" s="8" t="s">
        <v>14</v>
      </c>
    </row>
    <row r="11" customFormat="false" ht="15" hidden="false" customHeight="true" outlineLevel="0" collapsed="false">
      <c r="B11" s="7" t="s">
        <v>15</v>
      </c>
      <c r="C11" s="8" t="s">
        <v>16</v>
      </c>
    </row>
    <row r="13" customFormat="false" ht="15.75" hidden="false" customHeight="true" outlineLevel="0" collapsed="false">
      <c r="B13" s="6" t="s">
        <v>17</v>
      </c>
      <c r="C13" s="6"/>
    </row>
    <row r="14" customFormat="false" ht="15" hidden="false" customHeight="true" outlineLevel="0" collapsed="false">
      <c r="B14" s="7" t="s">
        <v>18</v>
      </c>
      <c r="C14" s="8" t="s">
        <v>19</v>
      </c>
    </row>
    <row r="15" customFormat="false" ht="15" hidden="false" customHeight="true" outlineLevel="0" collapsed="false">
      <c r="B15" s="7" t="s">
        <v>20</v>
      </c>
      <c r="C15" s="8" t="s">
        <v>21</v>
      </c>
    </row>
    <row r="16" customFormat="false" ht="15" hidden="false" customHeight="true" outlineLevel="0" collapsed="false">
      <c r="B16" s="7" t="s">
        <v>22</v>
      </c>
      <c r="C16" s="8" t="s">
        <v>23</v>
      </c>
    </row>
    <row r="17" customFormat="false" ht="15" hidden="false" customHeight="true" outlineLevel="0" collapsed="false">
      <c r="B17" s="7" t="s">
        <v>24</v>
      </c>
      <c r="C17" s="8" t="s">
        <v>25</v>
      </c>
    </row>
    <row r="19" customFormat="false" ht="15.75" hidden="false" customHeight="true" outlineLevel="0" collapsed="false">
      <c r="B19" s="6" t="s">
        <v>26</v>
      </c>
      <c r="C19" s="6"/>
    </row>
    <row r="20" customFormat="false" ht="15" hidden="false" customHeight="true" outlineLevel="0" collapsed="false">
      <c r="B20" s="7" t="s">
        <v>27</v>
      </c>
      <c r="C20" s="8" t="s">
        <v>28</v>
      </c>
    </row>
    <row r="21" customFormat="false" ht="15" hidden="false" customHeight="true" outlineLevel="0" collapsed="false">
      <c r="B21" s="7" t="s">
        <v>29</v>
      </c>
      <c r="C21" s="8" t="s">
        <v>30</v>
      </c>
    </row>
    <row r="22" customFormat="false" ht="15" hidden="false" customHeight="true" outlineLevel="0" collapsed="false">
      <c r="B22" s="7" t="s">
        <v>31</v>
      </c>
      <c r="C22" s="8" t="s">
        <v>32</v>
      </c>
    </row>
    <row r="23" customFormat="false" ht="15" hidden="false" customHeight="true" outlineLevel="0" collapsed="false">
      <c r="B23" s="7" t="s">
        <v>33</v>
      </c>
      <c r="C23" s="8" t="s">
        <v>34</v>
      </c>
    </row>
    <row r="24" customFormat="false" ht="15" hidden="false" customHeight="true" outlineLevel="0" collapsed="false">
      <c r="B24" s="7" t="s">
        <v>35</v>
      </c>
      <c r="C24" s="8" t="s">
        <v>36</v>
      </c>
    </row>
    <row r="25" customFormat="false" ht="15" hidden="false" customHeight="true" outlineLevel="0" collapsed="false">
      <c r="B25" s="7" t="s">
        <v>37</v>
      </c>
      <c r="C25" s="8" t="s">
        <v>38</v>
      </c>
    </row>
    <row r="27" customFormat="false" ht="15.75" hidden="false" customHeight="true" outlineLevel="0" collapsed="false">
      <c r="B27" s="6" t="s">
        <v>39</v>
      </c>
      <c r="C27" s="6"/>
    </row>
    <row r="28" customFormat="false" ht="15" hidden="false" customHeight="true" outlineLevel="0" collapsed="false">
      <c r="B28" s="7" t="s">
        <v>5</v>
      </c>
      <c r="C28" s="8" t="s">
        <v>40</v>
      </c>
    </row>
    <row r="29" customFormat="false" ht="15" hidden="false" customHeight="true" outlineLevel="0" collapsed="false">
      <c r="B29" s="7" t="s">
        <v>7</v>
      </c>
      <c r="C29" s="8" t="s">
        <v>41</v>
      </c>
    </row>
    <row r="30" customFormat="false" ht="15" hidden="false" customHeight="true" outlineLevel="0" collapsed="false">
      <c r="B30" s="7" t="s">
        <v>42</v>
      </c>
      <c r="C30" s="8" t="s">
        <v>43</v>
      </c>
    </row>
    <row r="31" customFormat="false" ht="74.25" hidden="false" customHeight="true" outlineLevel="0" collapsed="false">
      <c r="B31" s="7" t="s">
        <v>44</v>
      </c>
      <c r="C31" s="8" t="s">
        <v>45</v>
      </c>
    </row>
    <row r="32" customFormat="false" ht="45.75" hidden="false" customHeight="true" outlineLevel="0" collapsed="false">
      <c r="B32" s="7" t="s">
        <v>46</v>
      </c>
      <c r="C32" s="8" t="s">
        <v>47</v>
      </c>
    </row>
    <row r="33" customFormat="false" ht="15" hidden="false" customHeight="true" outlineLevel="0" collapsed="false">
      <c r="B33" s="7" t="s">
        <v>48</v>
      </c>
      <c r="C33" s="8" t="s">
        <v>49</v>
      </c>
    </row>
    <row r="34" customFormat="false" ht="74.25" hidden="false" customHeight="true" outlineLevel="0" collapsed="false">
      <c r="B34" s="7" t="s">
        <v>50</v>
      </c>
      <c r="C34" s="8" t="s">
        <v>51</v>
      </c>
    </row>
    <row r="35" customFormat="false" ht="78" hidden="false" customHeight="true" outlineLevel="0" collapsed="false">
      <c r="B35" s="7" t="s">
        <v>52</v>
      </c>
      <c r="C35" s="8" t="s">
        <v>53</v>
      </c>
    </row>
    <row r="36" customFormat="false" ht="15.75" hidden="false" customHeight="true" outlineLevel="0" collapsed="false">
      <c r="B36" s="6" t="s">
        <v>54</v>
      </c>
      <c r="C36" s="6"/>
    </row>
    <row r="37" customFormat="false" ht="60" hidden="false" customHeight="true" outlineLevel="0" collapsed="false">
      <c r="B37" s="7" t="s">
        <v>55</v>
      </c>
      <c r="C37" s="8" t="s">
        <v>56</v>
      </c>
    </row>
    <row r="38" customFormat="false" ht="26.25" hidden="false" customHeight="true" outlineLevel="0" collapsed="false">
      <c r="B38" s="7" t="s">
        <v>57</v>
      </c>
      <c r="C38" s="8" t="s">
        <v>58</v>
      </c>
    </row>
    <row r="39" customFormat="false" ht="117.75" hidden="false" customHeight="true" outlineLevel="0" collapsed="false">
      <c r="B39" s="7" t="s">
        <v>59</v>
      </c>
      <c r="C39" s="8" t="s">
        <v>60</v>
      </c>
    </row>
    <row r="40" customFormat="false" ht="15.75" hidden="false" customHeight="true" outlineLevel="0" collapsed="false">
      <c r="B40" s="6" t="s">
        <v>61</v>
      </c>
      <c r="C40" s="6"/>
    </row>
    <row r="41" customFormat="false" ht="15" hidden="false" customHeight="true" outlineLevel="0" collapsed="false">
      <c r="B41" s="7" t="s">
        <v>62</v>
      </c>
      <c r="C41" s="8" t="s">
        <v>63</v>
      </c>
    </row>
    <row r="42" customFormat="false" ht="15" hidden="false" customHeight="true" outlineLevel="0" collapsed="false">
      <c r="B42" s="7" t="s">
        <v>64</v>
      </c>
      <c r="C42" s="8" t="s">
        <v>65</v>
      </c>
    </row>
    <row r="43" customFormat="false" ht="15" hidden="false" customHeight="true" outlineLevel="0" collapsed="false">
      <c r="B43" s="7" t="s">
        <v>66</v>
      </c>
      <c r="C43" s="8" t="s">
        <v>67</v>
      </c>
    </row>
    <row r="44" customFormat="false" ht="15" hidden="false" customHeight="true" outlineLevel="0" collapsed="false">
      <c r="B44" s="7" t="s">
        <v>68</v>
      </c>
      <c r="C44" s="8" t="s">
        <v>69</v>
      </c>
    </row>
    <row r="45" customFormat="false" ht="26.25" hidden="false" customHeight="true" outlineLevel="0" collapsed="false">
      <c r="B45" s="7" t="s">
        <v>70</v>
      </c>
      <c r="C45" s="8" t="s">
        <v>71</v>
      </c>
    </row>
    <row r="46" customFormat="false" ht="45.75" hidden="false" customHeight="true" outlineLevel="0" collapsed="false">
      <c r="B46" s="7" t="s">
        <v>72</v>
      </c>
      <c r="C46" s="8" t="s">
        <v>73</v>
      </c>
    </row>
    <row r="48" customFormat="false" ht="15" hidden="false" customHeight="true" outlineLevel="0" collapsed="false">
      <c r="B48" s="9" t="s">
        <v>74</v>
      </c>
      <c r="C48" s="10" t="n">
        <v>10</v>
      </c>
    </row>
    <row r="50" customFormat="false" ht="15.75" hidden="false" customHeight="true" outlineLevel="0" collapsed="false">
      <c r="B50" s="11" t="s">
        <v>75</v>
      </c>
    </row>
    <row r="51" customFormat="false" ht="132" hidden="false" customHeight="true" outlineLevel="0" collapsed="false">
      <c r="B51" s="7" t="s">
        <v>76</v>
      </c>
      <c r="C51" s="8" t="s">
        <v>77</v>
      </c>
    </row>
    <row r="52" customFormat="false" ht="45.75" hidden="false" customHeight="true" outlineLevel="0" collapsed="false">
      <c r="B52" s="7" t="s">
        <v>7</v>
      </c>
      <c r="C52" s="8" t="s">
        <v>78</v>
      </c>
    </row>
    <row r="53" customFormat="false" ht="74.25" hidden="false" customHeight="true" outlineLevel="0" collapsed="false">
      <c r="B53" s="7" t="s">
        <v>79</v>
      </c>
      <c r="C53" s="8" t="s">
        <v>80</v>
      </c>
    </row>
    <row r="54" customFormat="false" ht="39" hidden="false" customHeight="true" outlineLevel="0" collapsed="false">
      <c r="B54" s="7" t="s">
        <v>81</v>
      </c>
      <c r="C54" s="8" t="s">
        <v>82</v>
      </c>
    </row>
  </sheetData>
  <mergeCells count="8">
    <mergeCell ref="B2:C2"/>
    <mergeCell ref="B3:C3"/>
    <mergeCell ref="B5:C5"/>
    <mergeCell ref="B13:C13"/>
    <mergeCell ref="B19:C19"/>
    <mergeCell ref="B27:C27"/>
    <mergeCell ref="B36:C36"/>
    <mergeCell ref="B40:C40"/>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2E5AA8"/>
    <pageSetUpPr fitToPage="false"/>
  </sheetPr>
  <dimension ref="A2:H3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4"/>
    <col collapsed="false" customWidth="true" hidden="false" outlineLevel="0" max="2" min="2" style="1" width="22"/>
    <col collapsed="false" customWidth="true" hidden="false" outlineLevel="0" max="3" min="3" style="1" width="30"/>
    <col collapsed="false" customWidth="true" hidden="false" outlineLevel="0" max="4" min="4" style="1" width="60"/>
    <col collapsed="false" customWidth="true" hidden="false" outlineLevel="0" max="5" min="5" style="1" width="14"/>
    <col collapsed="false" customWidth="true" hidden="false" outlineLevel="0" max="6" min="6" style="1" width="16"/>
  </cols>
  <sheetData>
    <row r="2" customFormat="false" ht="19.5" hidden="false" customHeight="true" outlineLevel="0" collapsed="false">
      <c r="B2" s="12" t="s">
        <v>5</v>
      </c>
      <c r="C2" s="12"/>
      <c r="D2" s="12"/>
      <c r="E2" s="12"/>
      <c r="F2" s="12"/>
    </row>
    <row r="3" customFormat="false" ht="15" hidden="false" customHeight="true" outlineLevel="0" collapsed="false">
      <c r="B3" s="13" t="s">
        <v>83</v>
      </c>
      <c r="C3" s="13"/>
      <c r="D3" s="13"/>
      <c r="E3" s="13"/>
      <c r="F3" s="13"/>
    </row>
    <row r="5" customFormat="false" ht="25.5" hidden="false" customHeight="true" outlineLevel="0" collapsed="false">
      <c r="B5" s="14" t="s">
        <v>84</v>
      </c>
      <c r="C5" s="14" t="s">
        <v>5</v>
      </c>
      <c r="D5" s="14" t="s">
        <v>85</v>
      </c>
      <c r="E5" s="14" t="s">
        <v>86</v>
      </c>
      <c r="F5" s="14" t="s">
        <v>87</v>
      </c>
    </row>
    <row r="6" customFormat="false" ht="26.25" hidden="false" customHeight="true" outlineLevel="0" collapsed="false">
      <c r="B6" s="15" t="s">
        <v>88</v>
      </c>
      <c r="C6" s="15" t="s">
        <v>89</v>
      </c>
      <c r="D6" s="15" t="s">
        <v>90</v>
      </c>
      <c r="E6" s="16"/>
      <c r="F6" s="15" t="s">
        <v>91</v>
      </c>
    </row>
    <row r="7" customFormat="false" ht="15" hidden="false" customHeight="true" outlineLevel="0" collapsed="false">
      <c r="B7" s="15" t="s">
        <v>88</v>
      </c>
      <c r="C7" s="15" t="s">
        <v>92</v>
      </c>
      <c r="D7" s="15" t="s">
        <v>93</v>
      </c>
      <c r="E7" s="16"/>
      <c r="F7" s="15" t="s">
        <v>91</v>
      </c>
    </row>
    <row r="8" customFormat="false" ht="15" hidden="false" customHeight="true" outlineLevel="0" collapsed="false">
      <c r="B8" s="15" t="s">
        <v>88</v>
      </c>
      <c r="C8" s="15" t="s">
        <v>94</v>
      </c>
      <c r="D8" s="15" t="s">
        <v>95</v>
      </c>
      <c r="E8" s="16"/>
      <c r="F8" s="15" t="s">
        <v>91</v>
      </c>
    </row>
    <row r="9" customFormat="false" ht="15" hidden="false" customHeight="true" outlineLevel="0" collapsed="false">
      <c r="B9" s="15" t="s">
        <v>88</v>
      </c>
      <c r="C9" s="15" t="s">
        <v>96</v>
      </c>
      <c r="D9" s="15" t="s">
        <v>97</v>
      </c>
      <c r="E9" s="16"/>
      <c r="F9" s="15" t="s">
        <v>91</v>
      </c>
    </row>
    <row r="10" customFormat="false" ht="15" hidden="false" customHeight="true" outlineLevel="0" collapsed="false">
      <c r="B10" s="15" t="s">
        <v>98</v>
      </c>
      <c r="C10" s="17"/>
      <c r="D10" s="18"/>
      <c r="E10" s="16"/>
      <c r="F10" s="15" t="s">
        <v>99</v>
      </c>
    </row>
    <row r="11" customFormat="false" ht="15" hidden="false" customHeight="true" outlineLevel="0" collapsed="false"/>
    <row r="12" customFormat="false" ht="15" hidden="false" customHeight="true" outlineLevel="0" collapsed="false">
      <c r="D12" s="18" t="s">
        <v>100</v>
      </c>
      <c r="E12" s="16" t="n">
        <f aca="false">SUM(E6:E10)</f>
        <v>0</v>
      </c>
      <c r="F12" s="15" t="str">
        <f aca="false">IF(ROUND(E12,4)=100,"✓ OK","✗ Þarf 100%")</f>
        <v>✗ Þarf 100%</v>
      </c>
    </row>
    <row r="13" customFormat="false" ht="15" hidden="false" customHeight="true" outlineLevel="0" collapsed="false">
      <c r="D13" s="19" t="s">
        <v>101</v>
      </c>
      <c r="E13" s="20" t="n">
        <f aca="false">COUNTIFS(B6:B10,"Einstaklingsbundið",C6:C10,"&lt;&gt;")</f>
        <v>0</v>
      </c>
      <c r="F13" s="21" t="str">
        <f aca="false">IF(E13&lt;=1,"✓ OK","✗ Hámark er 1")</f>
        <v>✓ OK</v>
      </c>
    </row>
    <row r="14" customFormat="false" ht="15" hidden="false" customHeight="true" outlineLevel="0" collapsed="false">
      <c r="A14" s="22"/>
      <c r="B14" s="23"/>
      <c r="C14" s="22"/>
      <c r="D14" s="22"/>
      <c r="E14" s="22"/>
      <c r="F14" s="22"/>
      <c r="G14" s="22"/>
      <c r="H14" s="22"/>
    </row>
    <row r="15" customFormat="false" ht="15" hidden="false" customHeight="true" outlineLevel="0" collapsed="false">
      <c r="A15" s="22"/>
      <c r="B15" s="23"/>
      <c r="C15" s="22"/>
      <c r="D15" s="22"/>
      <c r="E15" s="22"/>
      <c r="F15" s="22"/>
      <c r="G15" s="22"/>
      <c r="H15" s="22"/>
    </row>
    <row r="16" customFormat="false" ht="15" hidden="false" customHeight="true" outlineLevel="0" collapsed="false"/>
    <row r="17" customFormat="false" ht="15" hidden="false" customHeight="true" outlineLevel="0" collapsed="false"/>
    <row r="18" customFormat="false" ht="15" hidden="false" customHeight="true" outlineLevel="0" collapsed="false"/>
    <row r="19" customFormat="false" ht="15" hidden="false" customHeight="true" outlineLevel="0" collapsed="false"/>
    <row r="20" customFormat="false" ht="15" hidden="false" customHeight="true" outlineLevel="0" collapsed="false"/>
    <row r="21" customFormat="false" ht="15" hidden="false" customHeight="true" outlineLevel="0" collapsed="false"/>
    <row r="22" customFormat="false" ht="15" hidden="false" customHeight="true" outlineLevel="0" collapsed="false"/>
    <row r="23" customFormat="false" ht="15" hidden="false" customHeight="true" outlineLevel="0" collapsed="false"/>
    <row r="24" customFormat="false" ht="15" hidden="false" customHeight="true" outlineLevel="0" collapsed="false"/>
    <row r="25" customFormat="false" ht="15" hidden="false" customHeight="true" outlineLevel="0" collapsed="false"/>
    <row r="26" customFormat="false" ht="15" hidden="false" customHeight="true" outlineLevel="0" collapsed="false"/>
    <row r="27" customFormat="false" ht="15" hidden="false" customHeight="true" outlineLevel="0" collapsed="false"/>
    <row r="28" customFormat="false" ht="15" hidden="false" customHeight="true" outlineLevel="0" collapsed="false"/>
    <row r="29" customFormat="false" ht="15" hidden="false" customHeight="true" outlineLevel="0" collapsed="false"/>
    <row r="31" customFormat="false" ht="15" hidden="false" customHeight="true" outlineLevel="0" collapsed="false"/>
    <row r="32" customFormat="false" ht="15" hidden="false" customHeight="true" outlineLevel="0" collapsed="false"/>
    <row r="33" customFormat="false" ht="15" hidden="false" customHeight="true" outlineLevel="0" collapsed="false"/>
    <row r="34" customFormat="false" ht="15" hidden="false" customHeight="true" outlineLevel="0" collapsed="false"/>
  </sheetData>
  <mergeCells count="2">
    <mergeCell ref="B2:F2"/>
    <mergeCell ref="B3:F3"/>
  </mergeCells>
  <conditionalFormatting sqref="E12:F12">
    <cfRule type="expression" priority="2" aboveAverage="0" equalAverage="0" bottom="0" percent="0" rank="0" text="" dxfId="0">
      <formula>ROUND($E$12,4)=100</formula>
    </cfRule>
    <cfRule type="expression" priority="3" aboveAverage="0" equalAverage="0" bottom="0" percent="0" rank="0" text="" dxfId="1">
      <formula>ROUND($E$12,4)&lt;&gt;100</formula>
    </cfRule>
  </conditionalFormatting>
  <conditionalFormatting sqref="E13:F13">
    <cfRule type="expression" priority="4" aboveAverage="0" equalAverage="0" bottom="0" percent="0" rank="0" text="" dxfId="0">
      <formula>$E$13&lt;=1</formula>
    </cfRule>
    <cfRule type="expression" priority="5" aboveAverage="0" equalAverage="0" bottom="0" percent="0" rank="0" text="" dxfId="1">
      <formula>$E$13&gt;1</formula>
    </cfRule>
  </conditionalFormatting>
  <dataValidations count="1">
    <dataValidation allowBlank="true" error="Tegund er &quot;Starfsbundið&quot; eða &quot;Einstaklingsbundið&quot; og aðeins má skilgreina eitt einstaklingsbundið viðmið." errorStyle="stop" errorTitle="Ógild tegund" operator="between" showDropDown="false" showErrorMessage="true" showInputMessage="false" sqref="B6:B10" type="custom">
      <formula1>AND(OR($B6="Starfsbundið",$B6="Einstaklingsbundið"),COUNTIFS($B$6:$B$10,"Einstaklingsbundið",$C$6:$C$10,"&lt;&gt;")&lt;=1)</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2E5AA8"/>
    <pageSetUpPr fitToPage="false"/>
  </sheetPr>
  <dimension ref="A2:Q20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5"/>
    <col collapsed="false" customWidth="true" hidden="false" outlineLevel="0" max="2" min="2" style="1" width="20"/>
    <col collapsed="false" customWidth="true" hidden="false" outlineLevel="0" max="3" min="3" style="1" width="26"/>
    <col collapsed="false" customWidth="true" hidden="false" outlineLevel="0" max="4" min="4" style="1" width="18"/>
    <col collapsed="false" customWidth="true" hidden="false" outlineLevel="0" max="5" min="5" style="1" width="44"/>
    <col collapsed="false" customWidth="true" hidden="false" outlineLevel="0" max="6" min="6" style="1" width="10"/>
    <col collapsed="false" customWidth="true" hidden="false" outlineLevel="0" max="8" min="7" style="1" width="12"/>
    <col collapsed="false" customWidth="true" hidden="false" outlineLevel="0" max="9" min="9" style="1" width="18"/>
    <col collapsed="false" customWidth="true" hidden="false" outlineLevel="0" max="19" min="10" style="1" width="32"/>
  </cols>
  <sheetData>
    <row r="2" customFormat="false" ht="19.5" hidden="false" customHeight="true" outlineLevel="0" collapsed="false">
      <c r="B2" s="12" t="s">
        <v>7</v>
      </c>
      <c r="C2" s="12"/>
      <c r="D2" s="12"/>
      <c r="E2" s="12"/>
      <c r="F2" s="12"/>
    </row>
    <row r="3" customFormat="false" ht="15" hidden="false" customHeight="true" outlineLevel="0" collapsed="false">
      <c r="B3" s="13" t="s">
        <v>102</v>
      </c>
      <c r="C3" s="13"/>
      <c r="D3" s="13"/>
      <c r="E3" s="13"/>
      <c r="F3" s="13"/>
      <c r="G3" s="13"/>
      <c r="H3" s="13"/>
      <c r="I3" s="13"/>
      <c r="J3" s="13"/>
      <c r="K3" s="13"/>
      <c r="L3" s="13"/>
      <c r="M3" s="13"/>
      <c r="N3" s="13"/>
      <c r="O3" s="13"/>
      <c r="P3" s="13"/>
      <c r="Q3" s="13"/>
    </row>
    <row r="5" customFormat="false" ht="30" hidden="false" customHeight="true" outlineLevel="0" collapsed="false">
      <c r="A5" s="14" t="s">
        <v>103</v>
      </c>
      <c r="B5" s="14" t="s">
        <v>104</v>
      </c>
      <c r="C5" s="14" t="s">
        <v>7</v>
      </c>
      <c r="D5" s="14" t="s">
        <v>105</v>
      </c>
      <c r="E5" s="14" t="s">
        <v>106</v>
      </c>
      <c r="F5" s="14" t="s">
        <v>86</v>
      </c>
      <c r="G5" s="14" t="s">
        <v>107</v>
      </c>
      <c r="H5" s="14" t="s">
        <v>108</v>
      </c>
      <c r="I5" s="14" t="s">
        <v>109</v>
      </c>
      <c r="J5" s="14" t="s">
        <v>110</v>
      </c>
      <c r="K5" s="14" t="s">
        <v>111</v>
      </c>
      <c r="L5" s="14" t="s">
        <v>112</v>
      </c>
      <c r="M5" s="14" t="s">
        <v>113</v>
      </c>
      <c r="N5" s="14" t="s">
        <v>114</v>
      </c>
      <c r="O5" s="14" t="s">
        <v>115</v>
      </c>
      <c r="P5" s="14" t="s">
        <v>116</v>
      </c>
      <c r="Q5" s="14" t="s">
        <v>117</v>
      </c>
    </row>
    <row r="6" customFormat="false" ht="26.25" hidden="false" customHeight="true" outlineLevel="0" collapsed="false">
      <c r="A6" s="24" t="str">
        <f aca="false">IF($B6="","",ROW()-5)</f>
        <v/>
      </c>
      <c r="B6" s="17"/>
      <c r="C6" s="17"/>
      <c r="D6" s="25" t="str">
        <f aca="false">IFERROR(IF(B6="","",INDEX(Viðmið!$B$6:$B$10,MATCH(B6,Viðmið!$C$6:$C$10,0))),"")</f>
        <v/>
      </c>
      <c r="E6" s="18" t="str">
        <f aca="false">IF($C6="","",IF($D6="Einstaklingsbundið",IFERROR(IF(INDEX('Undirviðmiðalisti (Lýsigögn)'!$D$38:$D$52,MATCH($C6,'Undirviðmiðalisti (Lýsigögn)'!$C$38:$C$52,0))="","",INDEX('Undirviðmiðalisti (Lýsigögn)'!$D$38:$D$52,MATCH($C6,'Undirviðmiðalisti (Lýsigögn)'!$C$38:$C$52,0))),""),IFERROR(IF(INDEX('Undirviðmiðalisti (Lýsigögn)'!$D$6:$D$37,MATCH($C6,'Undirviðmiðalisti (Lýsigögn)'!$C$6:$C$37,0))="","",INDEX('Undirviðmiðalisti (Lýsigögn)'!$D$6:$D$37,MATCH($C6,'Undirviðmiðalisti (Lýsigögn)'!$C$6:$C$37,0))),IFERROR(IF(INDEX('Undirviðmiðalisti (Lýsigögn)'!$D$38:$D$52,MATCH($C6,'Undirviðmiðalisti (Lýsigögn)'!$C$38:$C$52,0))="","",INDEX('Undirviðmiðalisti (Lýsigögn)'!$D$38:$D$52,MATCH($C6,'Undirviðmiðalisti (Lýsigögn)'!$C$38:$C$52,0))),""))))</f>
        <v/>
      </c>
      <c r="F6" s="16"/>
      <c r="G6" s="26" t="str">
        <f aca="false">IF($C6="","",IF($D6="Einstaklingsbundið",IFERROR(IF(INDEX('Undirviðmiðalisti (Lýsigögn)'!$E$38:$E$52,MATCH($C6,'Undirviðmiðalisti (Lýsigögn)'!$C$38:$C$52,0))="","",INDEX('Undirviðmiðalisti (Lýsigögn)'!$E$38:$E$52,MATCH($C6,'Undirviðmiðalisti (Lýsigögn)'!$C$38:$C$52,0))),""),IFERROR(IF(INDEX('Undirviðmiðalisti (Lýsigögn)'!$E$6:$E$37,MATCH($C6,'Undirviðmiðalisti (Lýsigögn)'!$C$6:$C$37,0))="","",INDEX('Undirviðmiðalisti (Lýsigögn)'!$E$6:$E$37,MATCH($C6,'Undirviðmiðalisti (Lýsigögn)'!$C$6:$C$37,0))),IFERROR(IF(INDEX('Undirviðmiðalisti (Lýsigögn)'!$E$38:$E$52,MATCH($C6,'Undirviðmiðalisti (Lýsigögn)'!$C$38:$C$52,0))="","",INDEX('Undirviðmiðalisti (Lýsigögn)'!$E$38:$E$52,MATCH($C6,'Undirviðmiðalisti (Lýsigögn)'!$C$38:$C$52,0))),""))))</f>
        <v/>
      </c>
      <c r="H6" s="27" t="str">
        <f aca="false">IF(OR(F6="",G6=""),"",F6*KVARDI)</f>
        <v/>
      </c>
      <c r="I6" s="28" t="str">
        <f aca="false">IF(B6="","",IF(ROUND(SUMIF($B$6:$B$205,B6,$F$6:$F$205),4)=ROUND(IFERROR(INDEX(Viðmið!$E$6:$E$10,MATCH(B6,Viðmið!$C$6:$C$10,0)),-1),4),"✓","✗"))</f>
        <v/>
      </c>
      <c r="J6" s="18" t="str">
        <f aca="false">IF($C6="","",IF($D6="Einstaklingsbundið",IFERROR(IF(INDEX('Undirviðmiðalisti (Lýsigögn)'!F$38:F$52,MATCH($C6,'Undirviðmiðalisti (Lýsigögn)'!$C$38:$C$52,0))="","",INDEX('Undirviðmiðalisti (Lýsigögn)'!F$38:F$52,MATCH($C6,'Undirviðmiðalisti (Lýsigögn)'!$C$38:$C$52,0))),""),IFERROR(IF(INDEX('Undirviðmiðalisti (Lýsigögn)'!F$6:F$37,MATCH($C6,'Undirviðmiðalisti (Lýsigögn)'!$C$6:$C$37,0))="","",INDEX('Undirviðmiðalisti (Lýsigögn)'!F$6:F$37,MATCH($C6,'Undirviðmiðalisti (Lýsigögn)'!$C$6:$C$37,0))),IFERROR(IF(INDEX('Undirviðmiðalisti (Lýsigögn)'!F$38:F$52,MATCH($C6,'Undirviðmiðalisti (Lýsigögn)'!$C$38:$C$52,0))="","",INDEX('Undirviðmiðalisti (Lýsigögn)'!F$38:F$52,MATCH($C6,'Undirviðmiðalisti (Lýsigögn)'!$C$38:$C$52,0))),""))))</f>
        <v/>
      </c>
      <c r="K6" s="18" t="str">
        <f aca="false">IF($C6="","",IF($D6="Einstaklingsbundið",IFERROR(IF(INDEX('Undirviðmiðalisti (Lýsigögn)'!G$38:G$52,MATCH($C6,'Undirviðmiðalisti (Lýsigögn)'!$C$38:$C$52,0))="","",INDEX('Undirviðmiðalisti (Lýsigögn)'!G$38:G$52,MATCH($C6,'Undirviðmiðalisti (Lýsigögn)'!$C$38:$C$52,0))),""),IFERROR(IF(INDEX('Undirviðmiðalisti (Lýsigögn)'!G$6:G$37,MATCH($C6,'Undirviðmiðalisti (Lýsigögn)'!$C$6:$C$37,0))="","",INDEX('Undirviðmiðalisti (Lýsigögn)'!G$6:G$37,MATCH($C6,'Undirviðmiðalisti (Lýsigögn)'!$C$6:$C$37,0))),IFERROR(IF(INDEX('Undirviðmiðalisti (Lýsigögn)'!G$38:G$52,MATCH($C6,'Undirviðmiðalisti (Lýsigögn)'!$C$38:$C$52,0))="","",INDEX('Undirviðmiðalisti (Lýsigögn)'!G$38:G$52,MATCH($C6,'Undirviðmiðalisti (Lýsigögn)'!$C$38:$C$52,0))),""))))</f>
        <v/>
      </c>
      <c r="L6" s="18" t="str">
        <f aca="false">IF($C6="","",IF($D6="Einstaklingsbundið",IFERROR(IF(INDEX('Undirviðmiðalisti (Lýsigögn)'!H$38:H$52,MATCH($C6,'Undirviðmiðalisti (Lýsigögn)'!$C$38:$C$52,0))="","",INDEX('Undirviðmiðalisti (Lýsigögn)'!H$38:H$52,MATCH($C6,'Undirviðmiðalisti (Lýsigögn)'!$C$38:$C$52,0))),""),IFERROR(IF(INDEX('Undirviðmiðalisti (Lýsigögn)'!H$6:H$37,MATCH($C6,'Undirviðmiðalisti (Lýsigögn)'!$C$6:$C$37,0))="","",INDEX('Undirviðmiðalisti (Lýsigögn)'!H$6:H$37,MATCH($C6,'Undirviðmiðalisti (Lýsigögn)'!$C$6:$C$37,0))),IFERROR(IF(INDEX('Undirviðmiðalisti (Lýsigögn)'!H$38:H$52,MATCH($C6,'Undirviðmiðalisti (Lýsigögn)'!$C$38:$C$52,0))="","",INDEX('Undirviðmiðalisti (Lýsigögn)'!H$38:H$52,MATCH($C6,'Undirviðmiðalisti (Lýsigögn)'!$C$38:$C$52,0))),""))))</f>
        <v/>
      </c>
      <c r="M6" s="18" t="str">
        <f aca="false">IF($C6="","",IF($D6="Einstaklingsbundið",IFERROR(IF(INDEX('Undirviðmiðalisti (Lýsigögn)'!I$38:I$52,MATCH($C6,'Undirviðmiðalisti (Lýsigögn)'!$C$38:$C$52,0))="","",INDEX('Undirviðmiðalisti (Lýsigögn)'!I$38:I$52,MATCH($C6,'Undirviðmiðalisti (Lýsigögn)'!$C$38:$C$52,0))),""),IFERROR(IF(INDEX('Undirviðmiðalisti (Lýsigögn)'!I$6:I$37,MATCH($C6,'Undirviðmiðalisti (Lýsigögn)'!$C$6:$C$37,0))="","",INDEX('Undirviðmiðalisti (Lýsigögn)'!I$6:I$37,MATCH($C6,'Undirviðmiðalisti (Lýsigögn)'!$C$6:$C$37,0))),IFERROR(IF(INDEX('Undirviðmiðalisti (Lýsigögn)'!I$38:I$52,MATCH($C6,'Undirviðmiðalisti (Lýsigögn)'!$C$38:$C$52,0))="","",INDEX('Undirviðmiðalisti (Lýsigögn)'!I$38:I$52,MATCH($C6,'Undirviðmiðalisti (Lýsigögn)'!$C$38:$C$52,0))),""))))</f>
        <v/>
      </c>
      <c r="N6" s="18" t="str">
        <f aca="false">IF($C6="","",IF($D6="Einstaklingsbundið",IFERROR(IF(INDEX('Undirviðmiðalisti (Lýsigögn)'!J$38:J$52,MATCH($C6,'Undirviðmiðalisti (Lýsigögn)'!$C$38:$C$52,0))="","",INDEX('Undirviðmiðalisti (Lýsigögn)'!J$38:J$52,MATCH($C6,'Undirviðmiðalisti (Lýsigögn)'!$C$38:$C$52,0))),""),IFERROR(IF(INDEX('Undirviðmiðalisti (Lýsigögn)'!J$6:J$37,MATCH($C6,'Undirviðmiðalisti (Lýsigögn)'!$C$6:$C$37,0))="","",INDEX('Undirviðmiðalisti (Lýsigögn)'!J$6:J$37,MATCH($C6,'Undirviðmiðalisti (Lýsigögn)'!$C$6:$C$37,0))),IFERROR(IF(INDEX('Undirviðmiðalisti (Lýsigögn)'!J$38:J$52,MATCH($C6,'Undirviðmiðalisti (Lýsigögn)'!$C$38:$C$52,0))="","",INDEX('Undirviðmiðalisti (Lýsigögn)'!J$38:J$52,MATCH($C6,'Undirviðmiðalisti (Lýsigögn)'!$C$38:$C$52,0))),""))))</f>
        <v/>
      </c>
      <c r="O6" s="18" t="str">
        <f aca="false">IF($C6="","",IF($D6="Einstaklingsbundið",IFERROR(IF(INDEX('Undirviðmiðalisti (Lýsigögn)'!K$38:K$52,MATCH($C6,'Undirviðmiðalisti (Lýsigögn)'!$C$38:$C$52,0))="","",INDEX('Undirviðmiðalisti (Lýsigögn)'!K$38:K$52,MATCH($C6,'Undirviðmiðalisti (Lýsigögn)'!$C$38:$C$52,0))),""),IFERROR(IF(INDEX('Undirviðmiðalisti (Lýsigögn)'!K$6:K$37,MATCH($C6,'Undirviðmiðalisti (Lýsigögn)'!$C$6:$C$37,0))="","",INDEX('Undirviðmiðalisti (Lýsigögn)'!K$6:K$37,MATCH($C6,'Undirviðmiðalisti (Lýsigögn)'!$C$6:$C$37,0))),IFERROR(IF(INDEX('Undirviðmiðalisti (Lýsigögn)'!K$38:K$52,MATCH($C6,'Undirviðmiðalisti (Lýsigögn)'!$C$38:$C$52,0))="","",INDEX('Undirviðmiðalisti (Lýsigögn)'!K$38:K$52,MATCH($C6,'Undirviðmiðalisti (Lýsigögn)'!$C$38:$C$52,0))),""))))</f>
        <v/>
      </c>
      <c r="P6" s="18" t="str">
        <f aca="false">IF($C6="","",IF($D6="Einstaklingsbundið",IFERROR(IF(INDEX('Undirviðmiðalisti (Lýsigögn)'!L$38:L$52,MATCH($C6,'Undirviðmiðalisti (Lýsigögn)'!$C$38:$C$52,0))="","",INDEX('Undirviðmiðalisti (Lýsigögn)'!L$38:L$52,MATCH($C6,'Undirviðmiðalisti (Lýsigögn)'!$C$38:$C$52,0))),""),IFERROR(IF(INDEX('Undirviðmiðalisti (Lýsigögn)'!L$6:L$37,MATCH($C6,'Undirviðmiðalisti (Lýsigögn)'!$C$6:$C$37,0))="","",INDEX('Undirviðmiðalisti (Lýsigögn)'!L$6:L$37,MATCH($C6,'Undirviðmiðalisti (Lýsigögn)'!$C$6:$C$37,0))),IFERROR(IF(INDEX('Undirviðmiðalisti (Lýsigögn)'!L$38:L$52,MATCH($C6,'Undirviðmiðalisti (Lýsigögn)'!$C$38:$C$52,0))="","",INDEX('Undirviðmiðalisti (Lýsigögn)'!L$38:L$52,MATCH($C6,'Undirviðmiðalisti (Lýsigögn)'!$C$38:$C$52,0))),""))))</f>
        <v/>
      </c>
      <c r="Q6" s="18" t="str">
        <f aca="false">IF($C6="","",IF($D6="Einstaklingsbundið",IFERROR(IF(INDEX('Undirviðmiðalisti (Lýsigögn)'!M$38:M$52,MATCH($C6,'Undirviðmiðalisti (Lýsigögn)'!$C$38:$C$52,0))="","",INDEX('Undirviðmiðalisti (Lýsigögn)'!M$38:M$52,MATCH($C6,'Undirviðmiðalisti (Lýsigögn)'!$C$38:$C$52,0))),""),IFERROR(IF(INDEX('Undirviðmiðalisti (Lýsigögn)'!M$6:M$37,MATCH($C6,'Undirviðmiðalisti (Lýsigögn)'!$C$6:$C$37,0))="","",INDEX('Undirviðmiðalisti (Lýsigögn)'!M$6:M$37,MATCH($C6,'Undirviðmiðalisti (Lýsigögn)'!$C$6:$C$37,0))),IFERROR(IF(INDEX('Undirviðmiðalisti (Lýsigögn)'!M$38:M$52,MATCH($C6,'Undirviðmiðalisti (Lýsigögn)'!$C$38:$C$52,0))="","",INDEX('Undirviðmiðalisti (Lýsigögn)'!M$38:M$52,MATCH($C6,'Undirviðmiðalisti (Lýsigögn)'!$C$38:$C$52,0))),""))))</f>
        <v/>
      </c>
    </row>
    <row r="7" customFormat="false" ht="26.25" hidden="false" customHeight="true" outlineLevel="0" collapsed="false">
      <c r="A7" s="24" t="str">
        <f aca="false">IF($B7="","",ROW()-5)</f>
        <v/>
      </c>
      <c r="B7" s="17"/>
      <c r="C7" s="17"/>
      <c r="D7" s="25" t="str">
        <f aca="false">IFERROR(IF(B7="","",INDEX(Viðmið!$B$6:$B$10,MATCH(B7,Viðmið!$C$6:$C$10,0))),"")</f>
        <v/>
      </c>
      <c r="E7" s="18" t="str">
        <f aca="false">IF($C7="","",IF($D7="Einstaklingsbundið",IFERROR(IF(INDEX('Undirviðmiðalisti (Lýsigögn)'!$D$38:$D$52,MATCH($C7,'Undirviðmiðalisti (Lýsigögn)'!$C$38:$C$52,0))="","",INDEX('Undirviðmiðalisti (Lýsigögn)'!$D$38:$D$52,MATCH($C7,'Undirviðmiðalisti (Lýsigögn)'!$C$38:$C$52,0))),""),IFERROR(IF(INDEX('Undirviðmiðalisti (Lýsigögn)'!$D$6:$D$37,MATCH($C7,'Undirviðmiðalisti (Lýsigögn)'!$C$6:$C$37,0))="","",INDEX('Undirviðmiðalisti (Lýsigögn)'!$D$6:$D$37,MATCH($C7,'Undirviðmiðalisti (Lýsigögn)'!$C$6:$C$37,0))),IFERROR(IF(INDEX('Undirviðmiðalisti (Lýsigögn)'!$D$38:$D$52,MATCH($C7,'Undirviðmiðalisti (Lýsigögn)'!$C$38:$C$52,0))="","",INDEX('Undirviðmiðalisti (Lýsigögn)'!$D$38:$D$52,MATCH($C7,'Undirviðmiðalisti (Lýsigögn)'!$C$38:$C$52,0))),""))))</f>
        <v/>
      </c>
      <c r="F7" s="16"/>
      <c r="G7" s="26" t="str">
        <f aca="false">IF($C7="","",IF($D7="Einstaklingsbundið",IFERROR(IF(INDEX('Undirviðmiðalisti (Lýsigögn)'!$E$38:$E$52,MATCH($C7,'Undirviðmiðalisti (Lýsigögn)'!$C$38:$C$52,0))="","",INDEX('Undirviðmiðalisti (Lýsigögn)'!$E$38:$E$52,MATCH($C7,'Undirviðmiðalisti (Lýsigögn)'!$C$38:$C$52,0))),""),IFERROR(IF(INDEX('Undirviðmiðalisti (Lýsigögn)'!$E$6:$E$37,MATCH($C7,'Undirviðmiðalisti (Lýsigögn)'!$C$6:$C$37,0))="","",INDEX('Undirviðmiðalisti (Lýsigögn)'!$E$6:$E$37,MATCH($C7,'Undirviðmiðalisti (Lýsigögn)'!$C$6:$C$37,0))),IFERROR(IF(INDEX('Undirviðmiðalisti (Lýsigögn)'!$E$38:$E$52,MATCH($C7,'Undirviðmiðalisti (Lýsigögn)'!$C$38:$C$52,0))="","",INDEX('Undirviðmiðalisti (Lýsigögn)'!$E$38:$E$52,MATCH($C7,'Undirviðmiðalisti (Lýsigögn)'!$C$38:$C$52,0))),""))))</f>
        <v/>
      </c>
      <c r="H7" s="27" t="str">
        <f aca="false">IF(OR(F7="",G7=""),"",F7*KVARDI)</f>
        <v/>
      </c>
      <c r="I7" s="28" t="str">
        <f aca="false">IF(B7="","",IF(ROUND(SUMIF($B$6:$B$205,B7,$F$6:$F$205),4)=ROUND(IFERROR(INDEX(Viðmið!$E$6:$E$10,MATCH(B7,Viðmið!$C$6:$C$10,0)),-1),4),"✓","✗"))</f>
        <v/>
      </c>
      <c r="J7" s="18" t="str">
        <f aca="false">IF($C7="","",IF($D7="Einstaklingsbundið",IFERROR(IF(INDEX('Undirviðmiðalisti (Lýsigögn)'!F$38:F$52,MATCH($C7,'Undirviðmiðalisti (Lýsigögn)'!$C$38:$C$52,0))="","",INDEX('Undirviðmiðalisti (Lýsigögn)'!F$38:F$52,MATCH($C7,'Undirviðmiðalisti (Lýsigögn)'!$C$38:$C$52,0))),""),IFERROR(IF(INDEX('Undirviðmiðalisti (Lýsigögn)'!F$6:F$37,MATCH($C7,'Undirviðmiðalisti (Lýsigögn)'!$C$6:$C$37,0))="","",INDEX('Undirviðmiðalisti (Lýsigögn)'!F$6:F$37,MATCH($C7,'Undirviðmiðalisti (Lýsigögn)'!$C$6:$C$37,0))),IFERROR(IF(INDEX('Undirviðmiðalisti (Lýsigögn)'!F$38:F$52,MATCH($C7,'Undirviðmiðalisti (Lýsigögn)'!$C$38:$C$52,0))="","",INDEX('Undirviðmiðalisti (Lýsigögn)'!F$38:F$52,MATCH($C7,'Undirviðmiðalisti (Lýsigögn)'!$C$38:$C$52,0))),""))))</f>
        <v/>
      </c>
      <c r="K7" s="18" t="str">
        <f aca="false">IF($C7="","",IF($D7="Einstaklingsbundið",IFERROR(IF(INDEX('Undirviðmiðalisti (Lýsigögn)'!G$38:G$52,MATCH($C7,'Undirviðmiðalisti (Lýsigögn)'!$C$38:$C$52,0))="","",INDEX('Undirviðmiðalisti (Lýsigögn)'!G$38:G$52,MATCH($C7,'Undirviðmiðalisti (Lýsigögn)'!$C$38:$C$52,0))),""),IFERROR(IF(INDEX('Undirviðmiðalisti (Lýsigögn)'!G$6:G$37,MATCH($C7,'Undirviðmiðalisti (Lýsigögn)'!$C$6:$C$37,0))="","",INDEX('Undirviðmiðalisti (Lýsigögn)'!G$6:G$37,MATCH($C7,'Undirviðmiðalisti (Lýsigögn)'!$C$6:$C$37,0))),IFERROR(IF(INDEX('Undirviðmiðalisti (Lýsigögn)'!G$38:G$52,MATCH($C7,'Undirviðmiðalisti (Lýsigögn)'!$C$38:$C$52,0))="","",INDEX('Undirviðmiðalisti (Lýsigögn)'!G$38:G$52,MATCH($C7,'Undirviðmiðalisti (Lýsigögn)'!$C$38:$C$52,0))),""))))</f>
        <v/>
      </c>
      <c r="L7" s="18" t="str">
        <f aca="false">IF($C7="","",IF($D7="Einstaklingsbundið",IFERROR(IF(INDEX('Undirviðmiðalisti (Lýsigögn)'!H$38:H$52,MATCH($C7,'Undirviðmiðalisti (Lýsigögn)'!$C$38:$C$52,0))="","",INDEX('Undirviðmiðalisti (Lýsigögn)'!H$38:H$52,MATCH($C7,'Undirviðmiðalisti (Lýsigögn)'!$C$38:$C$52,0))),""),IFERROR(IF(INDEX('Undirviðmiðalisti (Lýsigögn)'!H$6:H$37,MATCH($C7,'Undirviðmiðalisti (Lýsigögn)'!$C$6:$C$37,0))="","",INDEX('Undirviðmiðalisti (Lýsigögn)'!H$6:H$37,MATCH($C7,'Undirviðmiðalisti (Lýsigögn)'!$C$6:$C$37,0))),IFERROR(IF(INDEX('Undirviðmiðalisti (Lýsigögn)'!H$38:H$52,MATCH($C7,'Undirviðmiðalisti (Lýsigögn)'!$C$38:$C$52,0))="","",INDEX('Undirviðmiðalisti (Lýsigögn)'!H$38:H$52,MATCH($C7,'Undirviðmiðalisti (Lýsigögn)'!$C$38:$C$52,0))),""))))</f>
        <v/>
      </c>
      <c r="M7" s="18" t="str">
        <f aca="false">IF($C7="","",IF($D7="Einstaklingsbundið",IFERROR(IF(INDEX('Undirviðmiðalisti (Lýsigögn)'!I$38:I$52,MATCH($C7,'Undirviðmiðalisti (Lýsigögn)'!$C$38:$C$52,0))="","",INDEX('Undirviðmiðalisti (Lýsigögn)'!I$38:I$52,MATCH($C7,'Undirviðmiðalisti (Lýsigögn)'!$C$38:$C$52,0))),""),IFERROR(IF(INDEX('Undirviðmiðalisti (Lýsigögn)'!I$6:I$37,MATCH($C7,'Undirviðmiðalisti (Lýsigögn)'!$C$6:$C$37,0))="","",INDEX('Undirviðmiðalisti (Lýsigögn)'!I$6:I$37,MATCH($C7,'Undirviðmiðalisti (Lýsigögn)'!$C$6:$C$37,0))),IFERROR(IF(INDEX('Undirviðmiðalisti (Lýsigögn)'!I$38:I$52,MATCH($C7,'Undirviðmiðalisti (Lýsigögn)'!$C$38:$C$52,0))="","",INDEX('Undirviðmiðalisti (Lýsigögn)'!I$38:I$52,MATCH($C7,'Undirviðmiðalisti (Lýsigögn)'!$C$38:$C$52,0))),""))))</f>
        <v/>
      </c>
      <c r="N7" s="18" t="str">
        <f aca="false">IF($C7="","",IF($D7="Einstaklingsbundið",IFERROR(IF(INDEX('Undirviðmiðalisti (Lýsigögn)'!J$38:J$52,MATCH($C7,'Undirviðmiðalisti (Lýsigögn)'!$C$38:$C$52,0))="","",INDEX('Undirviðmiðalisti (Lýsigögn)'!J$38:J$52,MATCH($C7,'Undirviðmiðalisti (Lýsigögn)'!$C$38:$C$52,0))),""),IFERROR(IF(INDEX('Undirviðmiðalisti (Lýsigögn)'!J$6:J$37,MATCH($C7,'Undirviðmiðalisti (Lýsigögn)'!$C$6:$C$37,0))="","",INDEX('Undirviðmiðalisti (Lýsigögn)'!J$6:J$37,MATCH($C7,'Undirviðmiðalisti (Lýsigögn)'!$C$6:$C$37,0))),IFERROR(IF(INDEX('Undirviðmiðalisti (Lýsigögn)'!J$38:J$52,MATCH($C7,'Undirviðmiðalisti (Lýsigögn)'!$C$38:$C$52,0))="","",INDEX('Undirviðmiðalisti (Lýsigögn)'!J$38:J$52,MATCH($C7,'Undirviðmiðalisti (Lýsigögn)'!$C$38:$C$52,0))),""))))</f>
        <v/>
      </c>
      <c r="O7" s="18" t="str">
        <f aca="false">IF($C7="","",IF($D7="Einstaklingsbundið",IFERROR(IF(INDEX('Undirviðmiðalisti (Lýsigögn)'!K$38:K$52,MATCH($C7,'Undirviðmiðalisti (Lýsigögn)'!$C$38:$C$52,0))="","",INDEX('Undirviðmiðalisti (Lýsigögn)'!K$38:K$52,MATCH($C7,'Undirviðmiðalisti (Lýsigögn)'!$C$38:$C$52,0))),""),IFERROR(IF(INDEX('Undirviðmiðalisti (Lýsigögn)'!K$6:K$37,MATCH($C7,'Undirviðmiðalisti (Lýsigögn)'!$C$6:$C$37,0))="","",INDEX('Undirviðmiðalisti (Lýsigögn)'!K$6:K$37,MATCH($C7,'Undirviðmiðalisti (Lýsigögn)'!$C$6:$C$37,0))),IFERROR(IF(INDEX('Undirviðmiðalisti (Lýsigögn)'!K$38:K$52,MATCH($C7,'Undirviðmiðalisti (Lýsigögn)'!$C$38:$C$52,0))="","",INDEX('Undirviðmiðalisti (Lýsigögn)'!K$38:K$52,MATCH($C7,'Undirviðmiðalisti (Lýsigögn)'!$C$38:$C$52,0))),""))))</f>
        <v/>
      </c>
      <c r="P7" s="18" t="str">
        <f aca="false">IF($C7="","",IF($D7="Einstaklingsbundið",IFERROR(IF(INDEX('Undirviðmiðalisti (Lýsigögn)'!L$38:L$52,MATCH($C7,'Undirviðmiðalisti (Lýsigögn)'!$C$38:$C$52,0))="","",INDEX('Undirviðmiðalisti (Lýsigögn)'!L$38:L$52,MATCH($C7,'Undirviðmiðalisti (Lýsigögn)'!$C$38:$C$52,0))),""),IFERROR(IF(INDEX('Undirviðmiðalisti (Lýsigögn)'!L$6:L$37,MATCH($C7,'Undirviðmiðalisti (Lýsigögn)'!$C$6:$C$37,0))="","",INDEX('Undirviðmiðalisti (Lýsigögn)'!L$6:L$37,MATCH($C7,'Undirviðmiðalisti (Lýsigögn)'!$C$6:$C$37,0))),IFERROR(IF(INDEX('Undirviðmiðalisti (Lýsigögn)'!L$38:L$52,MATCH($C7,'Undirviðmiðalisti (Lýsigögn)'!$C$38:$C$52,0))="","",INDEX('Undirviðmiðalisti (Lýsigögn)'!L$38:L$52,MATCH($C7,'Undirviðmiðalisti (Lýsigögn)'!$C$38:$C$52,0))),""))))</f>
        <v/>
      </c>
      <c r="Q7" s="18" t="str">
        <f aca="false">IF($C7="","",IF($D7="Einstaklingsbundið",IFERROR(IF(INDEX('Undirviðmiðalisti (Lýsigögn)'!M$38:M$52,MATCH($C7,'Undirviðmiðalisti (Lýsigögn)'!$C$38:$C$52,0))="","",INDEX('Undirviðmiðalisti (Lýsigögn)'!M$38:M$52,MATCH($C7,'Undirviðmiðalisti (Lýsigögn)'!$C$38:$C$52,0))),""),IFERROR(IF(INDEX('Undirviðmiðalisti (Lýsigögn)'!M$6:M$37,MATCH($C7,'Undirviðmiðalisti (Lýsigögn)'!$C$6:$C$37,0))="","",INDEX('Undirviðmiðalisti (Lýsigögn)'!M$6:M$37,MATCH($C7,'Undirviðmiðalisti (Lýsigögn)'!$C$6:$C$37,0))),IFERROR(IF(INDEX('Undirviðmiðalisti (Lýsigögn)'!M$38:M$52,MATCH($C7,'Undirviðmiðalisti (Lýsigögn)'!$C$38:$C$52,0))="","",INDEX('Undirviðmiðalisti (Lýsigögn)'!M$38:M$52,MATCH($C7,'Undirviðmiðalisti (Lýsigögn)'!$C$38:$C$52,0))),""))))</f>
        <v/>
      </c>
    </row>
    <row r="8" customFormat="false" ht="39" hidden="false" customHeight="true" outlineLevel="0" collapsed="false">
      <c r="A8" s="24" t="str">
        <f aca="false">IF($B8="","",ROW()-5)</f>
        <v/>
      </c>
      <c r="B8" s="17"/>
      <c r="C8" s="17"/>
      <c r="D8" s="25" t="str">
        <f aca="false">IFERROR(IF(B8="","",INDEX(Viðmið!$B$6:$B$10,MATCH(B8,Viðmið!$C$6:$C$10,0))),"")</f>
        <v/>
      </c>
      <c r="E8" s="18" t="str">
        <f aca="false">IF($C8="","",IF($D8="Einstaklingsbundið",IFERROR(IF(INDEX('Undirviðmiðalisti (Lýsigögn)'!$D$38:$D$52,MATCH($C8,'Undirviðmiðalisti (Lýsigögn)'!$C$38:$C$52,0))="","",INDEX('Undirviðmiðalisti (Lýsigögn)'!$D$38:$D$52,MATCH($C8,'Undirviðmiðalisti (Lýsigögn)'!$C$38:$C$52,0))),""),IFERROR(IF(INDEX('Undirviðmiðalisti (Lýsigögn)'!$D$6:$D$37,MATCH($C8,'Undirviðmiðalisti (Lýsigögn)'!$C$6:$C$37,0))="","",INDEX('Undirviðmiðalisti (Lýsigögn)'!$D$6:$D$37,MATCH($C8,'Undirviðmiðalisti (Lýsigögn)'!$C$6:$C$37,0))),IFERROR(IF(INDEX('Undirviðmiðalisti (Lýsigögn)'!$D$38:$D$52,MATCH($C8,'Undirviðmiðalisti (Lýsigögn)'!$C$38:$C$52,0))="","",INDEX('Undirviðmiðalisti (Lýsigögn)'!$D$38:$D$52,MATCH($C8,'Undirviðmiðalisti (Lýsigögn)'!$C$38:$C$52,0))),""))))</f>
        <v/>
      </c>
      <c r="F8" s="16"/>
      <c r="G8" s="26" t="str">
        <f aca="false">IF($C8="","",IF($D8="Einstaklingsbundið",IFERROR(IF(INDEX('Undirviðmiðalisti (Lýsigögn)'!$E$38:$E$52,MATCH($C8,'Undirviðmiðalisti (Lýsigögn)'!$C$38:$C$52,0))="","",INDEX('Undirviðmiðalisti (Lýsigögn)'!$E$38:$E$52,MATCH($C8,'Undirviðmiðalisti (Lýsigögn)'!$C$38:$C$52,0))),""),IFERROR(IF(INDEX('Undirviðmiðalisti (Lýsigögn)'!$E$6:$E$37,MATCH($C8,'Undirviðmiðalisti (Lýsigögn)'!$C$6:$C$37,0))="","",INDEX('Undirviðmiðalisti (Lýsigögn)'!$E$6:$E$37,MATCH($C8,'Undirviðmiðalisti (Lýsigögn)'!$C$6:$C$37,0))),IFERROR(IF(INDEX('Undirviðmiðalisti (Lýsigögn)'!$E$38:$E$52,MATCH($C8,'Undirviðmiðalisti (Lýsigögn)'!$C$38:$C$52,0))="","",INDEX('Undirviðmiðalisti (Lýsigögn)'!$E$38:$E$52,MATCH($C8,'Undirviðmiðalisti (Lýsigögn)'!$C$38:$C$52,0))),""))))</f>
        <v/>
      </c>
      <c r="H8" s="27" t="str">
        <f aca="false">IF(OR(F8="",G8=""),"",F8*KVARDI)</f>
        <v/>
      </c>
      <c r="I8" s="28" t="str">
        <f aca="false">IF(B8="","",IF(ROUND(SUMIF($B$6:$B$205,B8,$F$6:$F$205),4)=ROUND(IFERROR(INDEX(Viðmið!$E$6:$E$10,MATCH(B8,Viðmið!$C$6:$C$10,0)),-1),4),"✓","✗"))</f>
        <v/>
      </c>
      <c r="J8" s="18" t="str">
        <f aca="false">IF($C8="","",IF($D8="Einstaklingsbundið",IFERROR(IF(INDEX('Undirviðmiðalisti (Lýsigögn)'!F$38:F$52,MATCH($C8,'Undirviðmiðalisti (Lýsigögn)'!$C$38:$C$52,0))="","",INDEX('Undirviðmiðalisti (Lýsigögn)'!F$38:F$52,MATCH($C8,'Undirviðmiðalisti (Lýsigögn)'!$C$38:$C$52,0))),""),IFERROR(IF(INDEX('Undirviðmiðalisti (Lýsigögn)'!F$6:F$37,MATCH($C8,'Undirviðmiðalisti (Lýsigögn)'!$C$6:$C$37,0))="","",INDEX('Undirviðmiðalisti (Lýsigögn)'!F$6:F$37,MATCH($C8,'Undirviðmiðalisti (Lýsigögn)'!$C$6:$C$37,0))),IFERROR(IF(INDEX('Undirviðmiðalisti (Lýsigögn)'!F$38:F$52,MATCH($C8,'Undirviðmiðalisti (Lýsigögn)'!$C$38:$C$52,0))="","",INDEX('Undirviðmiðalisti (Lýsigögn)'!F$38:F$52,MATCH($C8,'Undirviðmiðalisti (Lýsigögn)'!$C$38:$C$52,0))),""))))</f>
        <v/>
      </c>
      <c r="K8" s="18" t="str">
        <f aca="false">IF($C8="","",IF($D8="Einstaklingsbundið",IFERROR(IF(INDEX('Undirviðmiðalisti (Lýsigögn)'!G$38:G$52,MATCH($C8,'Undirviðmiðalisti (Lýsigögn)'!$C$38:$C$52,0))="","",INDEX('Undirviðmiðalisti (Lýsigögn)'!G$38:G$52,MATCH($C8,'Undirviðmiðalisti (Lýsigögn)'!$C$38:$C$52,0))),""),IFERROR(IF(INDEX('Undirviðmiðalisti (Lýsigögn)'!G$6:G$37,MATCH($C8,'Undirviðmiðalisti (Lýsigögn)'!$C$6:$C$37,0))="","",INDEX('Undirviðmiðalisti (Lýsigögn)'!G$6:G$37,MATCH($C8,'Undirviðmiðalisti (Lýsigögn)'!$C$6:$C$37,0))),IFERROR(IF(INDEX('Undirviðmiðalisti (Lýsigögn)'!G$38:G$52,MATCH($C8,'Undirviðmiðalisti (Lýsigögn)'!$C$38:$C$52,0))="","",INDEX('Undirviðmiðalisti (Lýsigögn)'!G$38:G$52,MATCH($C8,'Undirviðmiðalisti (Lýsigögn)'!$C$38:$C$52,0))),""))))</f>
        <v/>
      </c>
      <c r="L8" s="18" t="str">
        <f aca="false">IF($C8="","",IF($D8="Einstaklingsbundið",IFERROR(IF(INDEX('Undirviðmiðalisti (Lýsigögn)'!H$38:H$52,MATCH($C8,'Undirviðmiðalisti (Lýsigögn)'!$C$38:$C$52,0))="","",INDEX('Undirviðmiðalisti (Lýsigögn)'!H$38:H$52,MATCH($C8,'Undirviðmiðalisti (Lýsigögn)'!$C$38:$C$52,0))),""),IFERROR(IF(INDEX('Undirviðmiðalisti (Lýsigögn)'!H$6:H$37,MATCH($C8,'Undirviðmiðalisti (Lýsigögn)'!$C$6:$C$37,0))="","",INDEX('Undirviðmiðalisti (Lýsigögn)'!H$6:H$37,MATCH($C8,'Undirviðmiðalisti (Lýsigögn)'!$C$6:$C$37,0))),IFERROR(IF(INDEX('Undirviðmiðalisti (Lýsigögn)'!H$38:H$52,MATCH($C8,'Undirviðmiðalisti (Lýsigögn)'!$C$38:$C$52,0))="","",INDEX('Undirviðmiðalisti (Lýsigögn)'!H$38:H$52,MATCH($C8,'Undirviðmiðalisti (Lýsigögn)'!$C$38:$C$52,0))),""))))</f>
        <v/>
      </c>
      <c r="M8" s="18" t="str">
        <f aca="false">IF($C8="","",IF($D8="Einstaklingsbundið",IFERROR(IF(INDEX('Undirviðmiðalisti (Lýsigögn)'!I$38:I$52,MATCH($C8,'Undirviðmiðalisti (Lýsigögn)'!$C$38:$C$52,0))="","",INDEX('Undirviðmiðalisti (Lýsigögn)'!I$38:I$52,MATCH($C8,'Undirviðmiðalisti (Lýsigögn)'!$C$38:$C$52,0))),""),IFERROR(IF(INDEX('Undirviðmiðalisti (Lýsigögn)'!I$6:I$37,MATCH($C8,'Undirviðmiðalisti (Lýsigögn)'!$C$6:$C$37,0))="","",INDEX('Undirviðmiðalisti (Lýsigögn)'!I$6:I$37,MATCH($C8,'Undirviðmiðalisti (Lýsigögn)'!$C$6:$C$37,0))),IFERROR(IF(INDEX('Undirviðmiðalisti (Lýsigögn)'!I$38:I$52,MATCH($C8,'Undirviðmiðalisti (Lýsigögn)'!$C$38:$C$52,0))="","",INDEX('Undirviðmiðalisti (Lýsigögn)'!I$38:I$52,MATCH($C8,'Undirviðmiðalisti (Lýsigögn)'!$C$38:$C$52,0))),""))))</f>
        <v/>
      </c>
      <c r="N8" s="18" t="str">
        <f aca="false">IF($C8="","",IF($D8="Einstaklingsbundið",IFERROR(IF(INDEX('Undirviðmiðalisti (Lýsigögn)'!J$38:J$52,MATCH($C8,'Undirviðmiðalisti (Lýsigögn)'!$C$38:$C$52,0))="","",INDEX('Undirviðmiðalisti (Lýsigögn)'!J$38:J$52,MATCH($C8,'Undirviðmiðalisti (Lýsigögn)'!$C$38:$C$52,0))),""),IFERROR(IF(INDEX('Undirviðmiðalisti (Lýsigögn)'!J$6:J$37,MATCH($C8,'Undirviðmiðalisti (Lýsigögn)'!$C$6:$C$37,0))="","",INDEX('Undirviðmiðalisti (Lýsigögn)'!J$6:J$37,MATCH($C8,'Undirviðmiðalisti (Lýsigögn)'!$C$6:$C$37,0))),IFERROR(IF(INDEX('Undirviðmiðalisti (Lýsigögn)'!J$38:J$52,MATCH($C8,'Undirviðmiðalisti (Lýsigögn)'!$C$38:$C$52,0))="","",INDEX('Undirviðmiðalisti (Lýsigögn)'!J$38:J$52,MATCH($C8,'Undirviðmiðalisti (Lýsigögn)'!$C$38:$C$52,0))),""))))</f>
        <v/>
      </c>
      <c r="O8" s="18" t="str">
        <f aca="false">IF($C8="","",IF($D8="Einstaklingsbundið",IFERROR(IF(INDEX('Undirviðmiðalisti (Lýsigögn)'!K$38:K$52,MATCH($C8,'Undirviðmiðalisti (Lýsigögn)'!$C$38:$C$52,0))="","",INDEX('Undirviðmiðalisti (Lýsigögn)'!K$38:K$52,MATCH($C8,'Undirviðmiðalisti (Lýsigögn)'!$C$38:$C$52,0))),""),IFERROR(IF(INDEX('Undirviðmiðalisti (Lýsigögn)'!K$6:K$37,MATCH($C8,'Undirviðmiðalisti (Lýsigögn)'!$C$6:$C$37,0))="","",INDEX('Undirviðmiðalisti (Lýsigögn)'!K$6:K$37,MATCH($C8,'Undirviðmiðalisti (Lýsigögn)'!$C$6:$C$37,0))),IFERROR(IF(INDEX('Undirviðmiðalisti (Lýsigögn)'!K$38:K$52,MATCH($C8,'Undirviðmiðalisti (Lýsigögn)'!$C$38:$C$52,0))="","",INDEX('Undirviðmiðalisti (Lýsigögn)'!K$38:K$52,MATCH($C8,'Undirviðmiðalisti (Lýsigögn)'!$C$38:$C$52,0))),""))))</f>
        <v/>
      </c>
      <c r="P8" s="18" t="str">
        <f aca="false">IF($C8="","",IF($D8="Einstaklingsbundið",IFERROR(IF(INDEX('Undirviðmiðalisti (Lýsigögn)'!L$38:L$52,MATCH($C8,'Undirviðmiðalisti (Lýsigögn)'!$C$38:$C$52,0))="","",INDEX('Undirviðmiðalisti (Lýsigögn)'!L$38:L$52,MATCH($C8,'Undirviðmiðalisti (Lýsigögn)'!$C$38:$C$52,0))),""),IFERROR(IF(INDEX('Undirviðmiðalisti (Lýsigögn)'!L$6:L$37,MATCH($C8,'Undirviðmiðalisti (Lýsigögn)'!$C$6:$C$37,0))="","",INDEX('Undirviðmiðalisti (Lýsigögn)'!L$6:L$37,MATCH($C8,'Undirviðmiðalisti (Lýsigögn)'!$C$6:$C$37,0))),IFERROR(IF(INDEX('Undirviðmiðalisti (Lýsigögn)'!L$38:L$52,MATCH($C8,'Undirviðmiðalisti (Lýsigögn)'!$C$38:$C$52,0))="","",INDEX('Undirviðmiðalisti (Lýsigögn)'!L$38:L$52,MATCH($C8,'Undirviðmiðalisti (Lýsigögn)'!$C$38:$C$52,0))),""))))</f>
        <v/>
      </c>
      <c r="Q8" s="18" t="str">
        <f aca="false">IF($C8="","",IF($D8="Einstaklingsbundið",IFERROR(IF(INDEX('Undirviðmiðalisti (Lýsigögn)'!M$38:M$52,MATCH($C8,'Undirviðmiðalisti (Lýsigögn)'!$C$38:$C$52,0))="","",INDEX('Undirviðmiðalisti (Lýsigögn)'!M$38:M$52,MATCH($C8,'Undirviðmiðalisti (Lýsigögn)'!$C$38:$C$52,0))),""),IFERROR(IF(INDEX('Undirviðmiðalisti (Lýsigögn)'!M$6:M$37,MATCH($C8,'Undirviðmiðalisti (Lýsigögn)'!$C$6:$C$37,0))="","",INDEX('Undirviðmiðalisti (Lýsigögn)'!M$6:M$37,MATCH($C8,'Undirviðmiðalisti (Lýsigögn)'!$C$6:$C$37,0))),IFERROR(IF(INDEX('Undirviðmiðalisti (Lýsigögn)'!M$38:M$52,MATCH($C8,'Undirviðmiðalisti (Lýsigögn)'!$C$38:$C$52,0))="","",INDEX('Undirviðmiðalisti (Lýsigögn)'!M$38:M$52,MATCH($C8,'Undirviðmiðalisti (Lýsigögn)'!$C$38:$C$52,0))),""))))</f>
        <v/>
      </c>
    </row>
    <row r="9" customFormat="false" ht="39" hidden="false" customHeight="true" outlineLevel="0" collapsed="false">
      <c r="A9" s="24" t="str">
        <f aca="false">IF($B9="","",ROW()-5)</f>
        <v/>
      </c>
      <c r="B9" s="17"/>
      <c r="C9" s="17"/>
      <c r="D9" s="25" t="str">
        <f aca="false">IFERROR(IF(B9="","",INDEX(Viðmið!$B$6:$B$10,MATCH(B9,Viðmið!$C$6:$C$10,0))),"")</f>
        <v/>
      </c>
      <c r="E9" s="18" t="str">
        <f aca="false">IF($C9="","",IF($D9="Einstaklingsbundið",IFERROR(IF(INDEX('Undirviðmiðalisti (Lýsigögn)'!$D$38:$D$52,MATCH($C9,'Undirviðmiðalisti (Lýsigögn)'!$C$38:$C$52,0))="","",INDEX('Undirviðmiðalisti (Lýsigögn)'!$D$38:$D$52,MATCH($C9,'Undirviðmiðalisti (Lýsigögn)'!$C$38:$C$52,0))),""),IFERROR(IF(INDEX('Undirviðmiðalisti (Lýsigögn)'!$D$6:$D$37,MATCH($C9,'Undirviðmiðalisti (Lýsigögn)'!$C$6:$C$37,0))="","",INDEX('Undirviðmiðalisti (Lýsigögn)'!$D$6:$D$37,MATCH($C9,'Undirviðmiðalisti (Lýsigögn)'!$C$6:$C$37,0))),IFERROR(IF(INDEX('Undirviðmiðalisti (Lýsigögn)'!$D$38:$D$52,MATCH($C9,'Undirviðmiðalisti (Lýsigögn)'!$C$38:$C$52,0))="","",INDEX('Undirviðmiðalisti (Lýsigögn)'!$D$38:$D$52,MATCH($C9,'Undirviðmiðalisti (Lýsigögn)'!$C$38:$C$52,0))),""))))</f>
        <v/>
      </c>
      <c r="F9" s="16"/>
      <c r="G9" s="26" t="str">
        <f aca="false">IF($C9="","",IF($D9="Einstaklingsbundið",IFERROR(IF(INDEX('Undirviðmiðalisti (Lýsigögn)'!$E$38:$E$52,MATCH($C9,'Undirviðmiðalisti (Lýsigögn)'!$C$38:$C$52,0))="","",INDEX('Undirviðmiðalisti (Lýsigögn)'!$E$38:$E$52,MATCH($C9,'Undirviðmiðalisti (Lýsigögn)'!$C$38:$C$52,0))),""),IFERROR(IF(INDEX('Undirviðmiðalisti (Lýsigögn)'!$E$6:$E$37,MATCH($C9,'Undirviðmiðalisti (Lýsigögn)'!$C$6:$C$37,0))="","",INDEX('Undirviðmiðalisti (Lýsigögn)'!$E$6:$E$37,MATCH($C9,'Undirviðmiðalisti (Lýsigögn)'!$C$6:$C$37,0))),IFERROR(IF(INDEX('Undirviðmiðalisti (Lýsigögn)'!$E$38:$E$52,MATCH($C9,'Undirviðmiðalisti (Lýsigögn)'!$C$38:$C$52,0))="","",INDEX('Undirviðmiðalisti (Lýsigögn)'!$E$38:$E$52,MATCH($C9,'Undirviðmiðalisti (Lýsigögn)'!$C$38:$C$52,0))),""))))</f>
        <v/>
      </c>
      <c r="H9" s="27" t="str">
        <f aca="false">IF(OR(F9="",G9=""),"",F9*KVARDI)</f>
        <v/>
      </c>
      <c r="I9" s="28" t="str">
        <f aca="false">IF(B9="","",IF(ROUND(SUMIF($B$6:$B$205,B9,$F$6:$F$205),4)=ROUND(IFERROR(INDEX(Viðmið!$E$6:$E$10,MATCH(B9,Viðmið!$C$6:$C$10,0)),-1),4),"✓","✗"))</f>
        <v/>
      </c>
      <c r="J9" s="18" t="str">
        <f aca="false">IF($C9="","",IF($D9="Einstaklingsbundið",IFERROR(IF(INDEX('Undirviðmiðalisti (Lýsigögn)'!F$38:F$52,MATCH($C9,'Undirviðmiðalisti (Lýsigögn)'!$C$38:$C$52,0))="","",INDEX('Undirviðmiðalisti (Lýsigögn)'!F$38:F$52,MATCH($C9,'Undirviðmiðalisti (Lýsigögn)'!$C$38:$C$52,0))),""),IFERROR(IF(INDEX('Undirviðmiðalisti (Lýsigögn)'!F$6:F$37,MATCH($C9,'Undirviðmiðalisti (Lýsigögn)'!$C$6:$C$37,0))="","",INDEX('Undirviðmiðalisti (Lýsigögn)'!F$6:F$37,MATCH($C9,'Undirviðmiðalisti (Lýsigögn)'!$C$6:$C$37,0))),IFERROR(IF(INDEX('Undirviðmiðalisti (Lýsigögn)'!F$38:F$52,MATCH($C9,'Undirviðmiðalisti (Lýsigögn)'!$C$38:$C$52,0))="","",INDEX('Undirviðmiðalisti (Lýsigögn)'!F$38:F$52,MATCH($C9,'Undirviðmiðalisti (Lýsigögn)'!$C$38:$C$52,0))),""))))</f>
        <v/>
      </c>
      <c r="K9" s="18" t="str">
        <f aca="false">IF($C9="","",IF($D9="Einstaklingsbundið",IFERROR(IF(INDEX('Undirviðmiðalisti (Lýsigögn)'!G$38:G$52,MATCH($C9,'Undirviðmiðalisti (Lýsigögn)'!$C$38:$C$52,0))="","",INDEX('Undirviðmiðalisti (Lýsigögn)'!G$38:G$52,MATCH($C9,'Undirviðmiðalisti (Lýsigögn)'!$C$38:$C$52,0))),""),IFERROR(IF(INDEX('Undirviðmiðalisti (Lýsigögn)'!G$6:G$37,MATCH($C9,'Undirviðmiðalisti (Lýsigögn)'!$C$6:$C$37,0))="","",INDEX('Undirviðmiðalisti (Lýsigögn)'!G$6:G$37,MATCH($C9,'Undirviðmiðalisti (Lýsigögn)'!$C$6:$C$37,0))),IFERROR(IF(INDEX('Undirviðmiðalisti (Lýsigögn)'!G$38:G$52,MATCH($C9,'Undirviðmiðalisti (Lýsigögn)'!$C$38:$C$52,0))="","",INDEX('Undirviðmiðalisti (Lýsigögn)'!G$38:G$52,MATCH($C9,'Undirviðmiðalisti (Lýsigögn)'!$C$38:$C$52,0))),""))))</f>
        <v/>
      </c>
      <c r="L9" s="18" t="str">
        <f aca="false">IF($C9="","",IF($D9="Einstaklingsbundið",IFERROR(IF(INDEX('Undirviðmiðalisti (Lýsigögn)'!H$38:H$52,MATCH($C9,'Undirviðmiðalisti (Lýsigögn)'!$C$38:$C$52,0))="","",INDEX('Undirviðmiðalisti (Lýsigögn)'!H$38:H$52,MATCH($C9,'Undirviðmiðalisti (Lýsigögn)'!$C$38:$C$52,0))),""),IFERROR(IF(INDEX('Undirviðmiðalisti (Lýsigögn)'!H$6:H$37,MATCH($C9,'Undirviðmiðalisti (Lýsigögn)'!$C$6:$C$37,0))="","",INDEX('Undirviðmiðalisti (Lýsigögn)'!H$6:H$37,MATCH($C9,'Undirviðmiðalisti (Lýsigögn)'!$C$6:$C$37,0))),IFERROR(IF(INDEX('Undirviðmiðalisti (Lýsigögn)'!H$38:H$52,MATCH($C9,'Undirviðmiðalisti (Lýsigögn)'!$C$38:$C$52,0))="","",INDEX('Undirviðmiðalisti (Lýsigögn)'!H$38:H$52,MATCH($C9,'Undirviðmiðalisti (Lýsigögn)'!$C$38:$C$52,0))),""))))</f>
        <v/>
      </c>
      <c r="M9" s="18" t="str">
        <f aca="false">IF($C9="","",IF($D9="Einstaklingsbundið",IFERROR(IF(INDEX('Undirviðmiðalisti (Lýsigögn)'!I$38:I$52,MATCH($C9,'Undirviðmiðalisti (Lýsigögn)'!$C$38:$C$52,0))="","",INDEX('Undirviðmiðalisti (Lýsigögn)'!I$38:I$52,MATCH($C9,'Undirviðmiðalisti (Lýsigögn)'!$C$38:$C$52,0))),""),IFERROR(IF(INDEX('Undirviðmiðalisti (Lýsigögn)'!I$6:I$37,MATCH($C9,'Undirviðmiðalisti (Lýsigögn)'!$C$6:$C$37,0))="","",INDEX('Undirviðmiðalisti (Lýsigögn)'!I$6:I$37,MATCH($C9,'Undirviðmiðalisti (Lýsigögn)'!$C$6:$C$37,0))),IFERROR(IF(INDEX('Undirviðmiðalisti (Lýsigögn)'!I$38:I$52,MATCH($C9,'Undirviðmiðalisti (Lýsigögn)'!$C$38:$C$52,0))="","",INDEX('Undirviðmiðalisti (Lýsigögn)'!I$38:I$52,MATCH($C9,'Undirviðmiðalisti (Lýsigögn)'!$C$38:$C$52,0))),""))))</f>
        <v/>
      </c>
      <c r="N9" s="18" t="str">
        <f aca="false">IF($C9="","",IF($D9="Einstaklingsbundið",IFERROR(IF(INDEX('Undirviðmiðalisti (Lýsigögn)'!J$38:J$52,MATCH($C9,'Undirviðmiðalisti (Lýsigögn)'!$C$38:$C$52,0))="","",INDEX('Undirviðmiðalisti (Lýsigögn)'!J$38:J$52,MATCH($C9,'Undirviðmiðalisti (Lýsigögn)'!$C$38:$C$52,0))),""),IFERROR(IF(INDEX('Undirviðmiðalisti (Lýsigögn)'!J$6:J$37,MATCH($C9,'Undirviðmiðalisti (Lýsigögn)'!$C$6:$C$37,0))="","",INDEX('Undirviðmiðalisti (Lýsigögn)'!J$6:J$37,MATCH($C9,'Undirviðmiðalisti (Lýsigögn)'!$C$6:$C$37,0))),IFERROR(IF(INDEX('Undirviðmiðalisti (Lýsigögn)'!J$38:J$52,MATCH($C9,'Undirviðmiðalisti (Lýsigögn)'!$C$38:$C$52,0))="","",INDEX('Undirviðmiðalisti (Lýsigögn)'!J$38:J$52,MATCH($C9,'Undirviðmiðalisti (Lýsigögn)'!$C$38:$C$52,0))),""))))</f>
        <v/>
      </c>
      <c r="O9" s="18" t="str">
        <f aca="false">IF($C9="","",IF($D9="Einstaklingsbundið",IFERROR(IF(INDEX('Undirviðmiðalisti (Lýsigögn)'!K$38:K$52,MATCH($C9,'Undirviðmiðalisti (Lýsigögn)'!$C$38:$C$52,0))="","",INDEX('Undirviðmiðalisti (Lýsigögn)'!K$38:K$52,MATCH($C9,'Undirviðmiðalisti (Lýsigögn)'!$C$38:$C$52,0))),""),IFERROR(IF(INDEX('Undirviðmiðalisti (Lýsigögn)'!K$6:K$37,MATCH($C9,'Undirviðmiðalisti (Lýsigögn)'!$C$6:$C$37,0))="","",INDEX('Undirviðmiðalisti (Lýsigögn)'!K$6:K$37,MATCH($C9,'Undirviðmiðalisti (Lýsigögn)'!$C$6:$C$37,0))),IFERROR(IF(INDEX('Undirviðmiðalisti (Lýsigögn)'!K$38:K$52,MATCH($C9,'Undirviðmiðalisti (Lýsigögn)'!$C$38:$C$52,0))="","",INDEX('Undirviðmiðalisti (Lýsigögn)'!K$38:K$52,MATCH($C9,'Undirviðmiðalisti (Lýsigögn)'!$C$38:$C$52,0))),""))))</f>
        <v/>
      </c>
      <c r="P9" s="18" t="str">
        <f aca="false">IF($C9="","",IF($D9="Einstaklingsbundið",IFERROR(IF(INDEX('Undirviðmiðalisti (Lýsigögn)'!L$38:L$52,MATCH($C9,'Undirviðmiðalisti (Lýsigögn)'!$C$38:$C$52,0))="","",INDEX('Undirviðmiðalisti (Lýsigögn)'!L$38:L$52,MATCH($C9,'Undirviðmiðalisti (Lýsigögn)'!$C$38:$C$52,0))),""),IFERROR(IF(INDEX('Undirviðmiðalisti (Lýsigögn)'!L$6:L$37,MATCH($C9,'Undirviðmiðalisti (Lýsigögn)'!$C$6:$C$37,0))="","",INDEX('Undirviðmiðalisti (Lýsigögn)'!L$6:L$37,MATCH($C9,'Undirviðmiðalisti (Lýsigögn)'!$C$6:$C$37,0))),IFERROR(IF(INDEX('Undirviðmiðalisti (Lýsigögn)'!L$38:L$52,MATCH($C9,'Undirviðmiðalisti (Lýsigögn)'!$C$38:$C$52,0))="","",INDEX('Undirviðmiðalisti (Lýsigögn)'!L$38:L$52,MATCH($C9,'Undirviðmiðalisti (Lýsigögn)'!$C$38:$C$52,0))),""))))</f>
        <v/>
      </c>
      <c r="Q9" s="18" t="str">
        <f aca="false">IF($C9="","",IF($D9="Einstaklingsbundið",IFERROR(IF(INDEX('Undirviðmiðalisti (Lýsigögn)'!M$38:M$52,MATCH($C9,'Undirviðmiðalisti (Lýsigögn)'!$C$38:$C$52,0))="","",INDEX('Undirviðmiðalisti (Lýsigögn)'!M$38:M$52,MATCH($C9,'Undirviðmiðalisti (Lýsigögn)'!$C$38:$C$52,0))),""),IFERROR(IF(INDEX('Undirviðmiðalisti (Lýsigögn)'!M$6:M$37,MATCH($C9,'Undirviðmiðalisti (Lýsigögn)'!$C$6:$C$37,0))="","",INDEX('Undirviðmiðalisti (Lýsigögn)'!M$6:M$37,MATCH($C9,'Undirviðmiðalisti (Lýsigögn)'!$C$6:$C$37,0))),IFERROR(IF(INDEX('Undirviðmiðalisti (Lýsigögn)'!M$38:M$52,MATCH($C9,'Undirviðmiðalisti (Lýsigögn)'!$C$38:$C$52,0))="","",INDEX('Undirviðmiðalisti (Lýsigögn)'!M$38:M$52,MATCH($C9,'Undirviðmiðalisti (Lýsigögn)'!$C$38:$C$52,0))),""))))</f>
        <v/>
      </c>
    </row>
    <row r="10" customFormat="false" ht="26.25" hidden="false" customHeight="true" outlineLevel="0" collapsed="false">
      <c r="A10" s="24" t="str">
        <f aca="false">IF($B10="","",ROW()-5)</f>
        <v/>
      </c>
      <c r="B10" s="17"/>
      <c r="C10" s="17"/>
      <c r="D10" s="25" t="str">
        <f aca="false">IFERROR(IF(B10="","",INDEX(Viðmið!$B$6:$B$10,MATCH(B10,Viðmið!$C$6:$C$10,0))),"")</f>
        <v/>
      </c>
      <c r="E10" s="18" t="str">
        <f aca="false">IF($C10="","",IF($D10="Einstaklingsbundið",IFERROR(IF(INDEX('Undirviðmiðalisti (Lýsigögn)'!$D$38:$D$52,MATCH($C10,'Undirviðmiðalisti (Lýsigögn)'!$C$38:$C$52,0))="","",INDEX('Undirviðmiðalisti (Lýsigögn)'!$D$38:$D$52,MATCH($C10,'Undirviðmiðalisti (Lýsigögn)'!$C$38:$C$52,0))),""),IFERROR(IF(INDEX('Undirviðmiðalisti (Lýsigögn)'!$D$6:$D$37,MATCH($C10,'Undirviðmiðalisti (Lýsigögn)'!$C$6:$C$37,0))="","",INDEX('Undirviðmiðalisti (Lýsigögn)'!$D$6:$D$37,MATCH($C10,'Undirviðmiðalisti (Lýsigögn)'!$C$6:$C$37,0))),IFERROR(IF(INDEX('Undirviðmiðalisti (Lýsigögn)'!$D$38:$D$52,MATCH($C10,'Undirviðmiðalisti (Lýsigögn)'!$C$38:$C$52,0))="","",INDEX('Undirviðmiðalisti (Lýsigögn)'!$D$38:$D$52,MATCH($C10,'Undirviðmiðalisti (Lýsigögn)'!$C$38:$C$52,0))),""))))</f>
        <v/>
      </c>
      <c r="F10" s="16"/>
      <c r="G10" s="26" t="str">
        <f aca="false">IF($C10="","",IF($D10="Einstaklingsbundið",IFERROR(IF(INDEX('Undirviðmiðalisti (Lýsigögn)'!$E$38:$E$52,MATCH($C10,'Undirviðmiðalisti (Lýsigögn)'!$C$38:$C$52,0))="","",INDEX('Undirviðmiðalisti (Lýsigögn)'!$E$38:$E$52,MATCH($C10,'Undirviðmiðalisti (Lýsigögn)'!$C$38:$C$52,0))),""),IFERROR(IF(INDEX('Undirviðmiðalisti (Lýsigögn)'!$E$6:$E$37,MATCH($C10,'Undirviðmiðalisti (Lýsigögn)'!$C$6:$C$37,0))="","",INDEX('Undirviðmiðalisti (Lýsigögn)'!$E$6:$E$37,MATCH($C10,'Undirviðmiðalisti (Lýsigögn)'!$C$6:$C$37,0))),IFERROR(IF(INDEX('Undirviðmiðalisti (Lýsigögn)'!$E$38:$E$52,MATCH($C10,'Undirviðmiðalisti (Lýsigögn)'!$C$38:$C$52,0))="","",INDEX('Undirviðmiðalisti (Lýsigögn)'!$E$38:$E$52,MATCH($C10,'Undirviðmiðalisti (Lýsigögn)'!$C$38:$C$52,0))),""))))</f>
        <v/>
      </c>
      <c r="H10" s="27" t="str">
        <f aca="false">IF(OR(F10="",G10=""),"",F10*KVARDI)</f>
        <v/>
      </c>
      <c r="I10" s="28" t="str">
        <f aca="false">IF(B10="","",IF(ROUND(SUMIF($B$6:$B$205,B10,$F$6:$F$205),4)=ROUND(IFERROR(INDEX(Viðmið!$E$6:$E$10,MATCH(B10,Viðmið!$C$6:$C$10,0)),-1),4),"✓","✗"))</f>
        <v/>
      </c>
      <c r="J10" s="18" t="str">
        <f aca="false">IF($C10="","",IF($D10="Einstaklingsbundið",IFERROR(IF(INDEX('Undirviðmiðalisti (Lýsigögn)'!F$38:F$52,MATCH($C10,'Undirviðmiðalisti (Lýsigögn)'!$C$38:$C$52,0))="","",INDEX('Undirviðmiðalisti (Lýsigögn)'!F$38:F$52,MATCH($C10,'Undirviðmiðalisti (Lýsigögn)'!$C$38:$C$52,0))),""),IFERROR(IF(INDEX('Undirviðmiðalisti (Lýsigögn)'!F$6:F$37,MATCH($C10,'Undirviðmiðalisti (Lýsigögn)'!$C$6:$C$37,0))="","",INDEX('Undirviðmiðalisti (Lýsigögn)'!F$6:F$37,MATCH($C10,'Undirviðmiðalisti (Lýsigögn)'!$C$6:$C$37,0))),IFERROR(IF(INDEX('Undirviðmiðalisti (Lýsigögn)'!F$38:F$52,MATCH($C10,'Undirviðmiðalisti (Lýsigögn)'!$C$38:$C$52,0))="","",INDEX('Undirviðmiðalisti (Lýsigögn)'!F$38:F$52,MATCH($C10,'Undirviðmiðalisti (Lýsigögn)'!$C$38:$C$52,0))),""))))</f>
        <v/>
      </c>
      <c r="K10" s="18" t="str">
        <f aca="false">IF($C10="","",IF($D10="Einstaklingsbundið",IFERROR(IF(INDEX('Undirviðmiðalisti (Lýsigögn)'!G$38:G$52,MATCH($C10,'Undirviðmiðalisti (Lýsigögn)'!$C$38:$C$52,0))="","",INDEX('Undirviðmiðalisti (Lýsigögn)'!G$38:G$52,MATCH($C10,'Undirviðmiðalisti (Lýsigögn)'!$C$38:$C$52,0))),""),IFERROR(IF(INDEX('Undirviðmiðalisti (Lýsigögn)'!G$6:G$37,MATCH($C10,'Undirviðmiðalisti (Lýsigögn)'!$C$6:$C$37,0))="","",INDEX('Undirviðmiðalisti (Lýsigögn)'!G$6:G$37,MATCH($C10,'Undirviðmiðalisti (Lýsigögn)'!$C$6:$C$37,0))),IFERROR(IF(INDEX('Undirviðmiðalisti (Lýsigögn)'!G$38:G$52,MATCH($C10,'Undirviðmiðalisti (Lýsigögn)'!$C$38:$C$52,0))="","",INDEX('Undirviðmiðalisti (Lýsigögn)'!G$38:G$52,MATCH($C10,'Undirviðmiðalisti (Lýsigögn)'!$C$38:$C$52,0))),""))))</f>
        <v/>
      </c>
      <c r="L10" s="18" t="str">
        <f aca="false">IF($C10="","",IF($D10="Einstaklingsbundið",IFERROR(IF(INDEX('Undirviðmiðalisti (Lýsigögn)'!H$38:H$52,MATCH($C10,'Undirviðmiðalisti (Lýsigögn)'!$C$38:$C$52,0))="","",INDEX('Undirviðmiðalisti (Lýsigögn)'!H$38:H$52,MATCH($C10,'Undirviðmiðalisti (Lýsigögn)'!$C$38:$C$52,0))),""),IFERROR(IF(INDEX('Undirviðmiðalisti (Lýsigögn)'!H$6:H$37,MATCH($C10,'Undirviðmiðalisti (Lýsigögn)'!$C$6:$C$37,0))="","",INDEX('Undirviðmiðalisti (Lýsigögn)'!H$6:H$37,MATCH($C10,'Undirviðmiðalisti (Lýsigögn)'!$C$6:$C$37,0))),IFERROR(IF(INDEX('Undirviðmiðalisti (Lýsigögn)'!H$38:H$52,MATCH($C10,'Undirviðmiðalisti (Lýsigögn)'!$C$38:$C$52,0))="","",INDEX('Undirviðmiðalisti (Lýsigögn)'!H$38:H$52,MATCH($C10,'Undirviðmiðalisti (Lýsigögn)'!$C$38:$C$52,0))),""))))</f>
        <v/>
      </c>
      <c r="M10" s="18" t="str">
        <f aca="false">IF($C10="","",IF($D10="Einstaklingsbundið",IFERROR(IF(INDEX('Undirviðmiðalisti (Lýsigögn)'!I$38:I$52,MATCH($C10,'Undirviðmiðalisti (Lýsigögn)'!$C$38:$C$52,0))="","",INDEX('Undirviðmiðalisti (Lýsigögn)'!I$38:I$52,MATCH($C10,'Undirviðmiðalisti (Lýsigögn)'!$C$38:$C$52,0))),""),IFERROR(IF(INDEX('Undirviðmiðalisti (Lýsigögn)'!I$6:I$37,MATCH($C10,'Undirviðmiðalisti (Lýsigögn)'!$C$6:$C$37,0))="","",INDEX('Undirviðmiðalisti (Lýsigögn)'!I$6:I$37,MATCH($C10,'Undirviðmiðalisti (Lýsigögn)'!$C$6:$C$37,0))),IFERROR(IF(INDEX('Undirviðmiðalisti (Lýsigögn)'!I$38:I$52,MATCH($C10,'Undirviðmiðalisti (Lýsigögn)'!$C$38:$C$52,0))="","",INDEX('Undirviðmiðalisti (Lýsigögn)'!I$38:I$52,MATCH($C10,'Undirviðmiðalisti (Lýsigögn)'!$C$38:$C$52,0))),""))))</f>
        <v/>
      </c>
      <c r="N10" s="18" t="str">
        <f aca="false">IF($C10="","",IF($D10="Einstaklingsbundið",IFERROR(IF(INDEX('Undirviðmiðalisti (Lýsigögn)'!J$38:J$52,MATCH($C10,'Undirviðmiðalisti (Lýsigögn)'!$C$38:$C$52,0))="","",INDEX('Undirviðmiðalisti (Lýsigögn)'!J$38:J$52,MATCH($C10,'Undirviðmiðalisti (Lýsigögn)'!$C$38:$C$52,0))),""),IFERROR(IF(INDEX('Undirviðmiðalisti (Lýsigögn)'!J$6:J$37,MATCH($C10,'Undirviðmiðalisti (Lýsigögn)'!$C$6:$C$37,0))="","",INDEX('Undirviðmiðalisti (Lýsigögn)'!J$6:J$37,MATCH($C10,'Undirviðmiðalisti (Lýsigögn)'!$C$6:$C$37,0))),IFERROR(IF(INDEX('Undirviðmiðalisti (Lýsigögn)'!J$38:J$52,MATCH($C10,'Undirviðmiðalisti (Lýsigögn)'!$C$38:$C$52,0))="","",INDEX('Undirviðmiðalisti (Lýsigögn)'!J$38:J$52,MATCH($C10,'Undirviðmiðalisti (Lýsigögn)'!$C$38:$C$52,0))),""))))</f>
        <v/>
      </c>
      <c r="O10" s="18" t="str">
        <f aca="false">IF($C10="","",IF($D10="Einstaklingsbundið",IFERROR(IF(INDEX('Undirviðmiðalisti (Lýsigögn)'!K$38:K$52,MATCH($C10,'Undirviðmiðalisti (Lýsigögn)'!$C$38:$C$52,0))="","",INDEX('Undirviðmiðalisti (Lýsigögn)'!K$38:K$52,MATCH($C10,'Undirviðmiðalisti (Lýsigögn)'!$C$38:$C$52,0))),""),IFERROR(IF(INDEX('Undirviðmiðalisti (Lýsigögn)'!K$6:K$37,MATCH($C10,'Undirviðmiðalisti (Lýsigögn)'!$C$6:$C$37,0))="","",INDEX('Undirviðmiðalisti (Lýsigögn)'!K$6:K$37,MATCH($C10,'Undirviðmiðalisti (Lýsigögn)'!$C$6:$C$37,0))),IFERROR(IF(INDEX('Undirviðmiðalisti (Lýsigögn)'!K$38:K$52,MATCH($C10,'Undirviðmiðalisti (Lýsigögn)'!$C$38:$C$52,0))="","",INDEX('Undirviðmiðalisti (Lýsigögn)'!K$38:K$52,MATCH($C10,'Undirviðmiðalisti (Lýsigögn)'!$C$38:$C$52,0))),""))))</f>
        <v/>
      </c>
      <c r="P10" s="18" t="str">
        <f aca="false">IF($C10="","",IF($D10="Einstaklingsbundið",IFERROR(IF(INDEX('Undirviðmiðalisti (Lýsigögn)'!L$38:L$52,MATCH($C10,'Undirviðmiðalisti (Lýsigögn)'!$C$38:$C$52,0))="","",INDEX('Undirviðmiðalisti (Lýsigögn)'!L$38:L$52,MATCH($C10,'Undirviðmiðalisti (Lýsigögn)'!$C$38:$C$52,0))),""),IFERROR(IF(INDEX('Undirviðmiðalisti (Lýsigögn)'!L$6:L$37,MATCH($C10,'Undirviðmiðalisti (Lýsigögn)'!$C$6:$C$37,0))="","",INDEX('Undirviðmiðalisti (Lýsigögn)'!L$6:L$37,MATCH($C10,'Undirviðmiðalisti (Lýsigögn)'!$C$6:$C$37,0))),IFERROR(IF(INDEX('Undirviðmiðalisti (Lýsigögn)'!L$38:L$52,MATCH($C10,'Undirviðmiðalisti (Lýsigögn)'!$C$38:$C$52,0))="","",INDEX('Undirviðmiðalisti (Lýsigögn)'!L$38:L$52,MATCH($C10,'Undirviðmiðalisti (Lýsigögn)'!$C$38:$C$52,0))),""))))</f>
        <v/>
      </c>
      <c r="Q10" s="18" t="str">
        <f aca="false">IF($C10="","",IF($D10="Einstaklingsbundið",IFERROR(IF(INDEX('Undirviðmiðalisti (Lýsigögn)'!M$38:M$52,MATCH($C10,'Undirviðmiðalisti (Lýsigögn)'!$C$38:$C$52,0))="","",INDEX('Undirviðmiðalisti (Lýsigögn)'!M$38:M$52,MATCH($C10,'Undirviðmiðalisti (Lýsigögn)'!$C$38:$C$52,0))),""),IFERROR(IF(INDEX('Undirviðmiðalisti (Lýsigögn)'!M$6:M$37,MATCH($C10,'Undirviðmiðalisti (Lýsigögn)'!$C$6:$C$37,0))="","",INDEX('Undirviðmiðalisti (Lýsigögn)'!M$6:M$37,MATCH($C10,'Undirviðmiðalisti (Lýsigögn)'!$C$6:$C$37,0))),IFERROR(IF(INDEX('Undirviðmiðalisti (Lýsigögn)'!M$38:M$52,MATCH($C10,'Undirviðmiðalisti (Lýsigögn)'!$C$38:$C$52,0))="","",INDEX('Undirviðmiðalisti (Lýsigögn)'!M$38:M$52,MATCH($C10,'Undirviðmiðalisti (Lýsigögn)'!$C$38:$C$52,0))),""))))</f>
        <v/>
      </c>
    </row>
    <row r="11" customFormat="false" ht="26.25" hidden="false" customHeight="true" outlineLevel="0" collapsed="false">
      <c r="A11" s="24" t="str">
        <f aca="false">IF($B11="","",ROW()-5)</f>
        <v/>
      </c>
      <c r="B11" s="17"/>
      <c r="C11" s="17"/>
      <c r="D11" s="25" t="str">
        <f aca="false">IFERROR(IF(B11="","",INDEX(Viðmið!$B$6:$B$10,MATCH(B11,Viðmið!$C$6:$C$10,0))),"")</f>
        <v/>
      </c>
      <c r="E11" s="18" t="str">
        <f aca="false">IF($C11="","",IF($D11="Einstaklingsbundið",IFERROR(IF(INDEX('Undirviðmiðalisti (Lýsigögn)'!$D$38:$D$52,MATCH($C11,'Undirviðmiðalisti (Lýsigögn)'!$C$38:$C$52,0))="","",INDEX('Undirviðmiðalisti (Lýsigögn)'!$D$38:$D$52,MATCH($C11,'Undirviðmiðalisti (Lýsigögn)'!$C$38:$C$52,0))),""),IFERROR(IF(INDEX('Undirviðmiðalisti (Lýsigögn)'!$D$6:$D$37,MATCH($C11,'Undirviðmiðalisti (Lýsigögn)'!$C$6:$C$37,0))="","",INDEX('Undirviðmiðalisti (Lýsigögn)'!$D$6:$D$37,MATCH($C11,'Undirviðmiðalisti (Lýsigögn)'!$C$6:$C$37,0))),IFERROR(IF(INDEX('Undirviðmiðalisti (Lýsigögn)'!$D$38:$D$52,MATCH($C11,'Undirviðmiðalisti (Lýsigögn)'!$C$38:$C$52,0))="","",INDEX('Undirviðmiðalisti (Lýsigögn)'!$D$38:$D$52,MATCH($C11,'Undirviðmiðalisti (Lýsigögn)'!$C$38:$C$52,0))),""))))</f>
        <v/>
      </c>
      <c r="F11" s="16"/>
      <c r="G11" s="26" t="str">
        <f aca="false">IF($C11="","",IF($D11="Einstaklingsbundið",IFERROR(IF(INDEX('Undirviðmiðalisti (Lýsigögn)'!$E$38:$E$52,MATCH($C11,'Undirviðmiðalisti (Lýsigögn)'!$C$38:$C$52,0))="","",INDEX('Undirviðmiðalisti (Lýsigögn)'!$E$38:$E$52,MATCH($C11,'Undirviðmiðalisti (Lýsigögn)'!$C$38:$C$52,0))),""),IFERROR(IF(INDEX('Undirviðmiðalisti (Lýsigögn)'!$E$6:$E$37,MATCH($C11,'Undirviðmiðalisti (Lýsigögn)'!$C$6:$C$37,0))="","",INDEX('Undirviðmiðalisti (Lýsigögn)'!$E$6:$E$37,MATCH($C11,'Undirviðmiðalisti (Lýsigögn)'!$C$6:$C$37,0))),IFERROR(IF(INDEX('Undirviðmiðalisti (Lýsigögn)'!$E$38:$E$52,MATCH($C11,'Undirviðmiðalisti (Lýsigögn)'!$C$38:$C$52,0))="","",INDEX('Undirviðmiðalisti (Lýsigögn)'!$E$38:$E$52,MATCH($C11,'Undirviðmiðalisti (Lýsigögn)'!$C$38:$C$52,0))),""))))</f>
        <v/>
      </c>
      <c r="H11" s="27" t="str">
        <f aca="false">IF(OR(F11="",G11=""),"",F11*KVARDI)</f>
        <v/>
      </c>
      <c r="I11" s="28" t="str">
        <f aca="false">IF(B11="","",IF(ROUND(SUMIF($B$6:$B$205,B11,$F$6:$F$205),4)=ROUND(IFERROR(INDEX(Viðmið!$E$6:$E$10,MATCH(B11,Viðmið!$C$6:$C$10,0)),-1),4),"✓","✗"))</f>
        <v/>
      </c>
      <c r="J11" s="18" t="str">
        <f aca="false">IF($C11="","",IF($D11="Einstaklingsbundið",IFERROR(IF(INDEX('Undirviðmiðalisti (Lýsigögn)'!F$38:F$52,MATCH($C11,'Undirviðmiðalisti (Lýsigögn)'!$C$38:$C$52,0))="","",INDEX('Undirviðmiðalisti (Lýsigögn)'!F$38:F$52,MATCH($C11,'Undirviðmiðalisti (Lýsigögn)'!$C$38:$C$52,0))),""),IFERROR(IF(INDEX('Undirviðmiðalisti (Lýsigögn)'!F$6:F$37,MATCH($C11,'Undirviðmiðalisti (Lýsigögn)'!$C$6:$C$37,0))="","",INDEX('Undirviðmiðalisti (Lýsigögn)'!F$6:F$37,MATCH($C11,'Undirviðmiðalisti (Lýsigögn)'!$C$6:$C$37,0))),IFERROR(IF(INDEX('Undirviðmiðalisti (Lýsigögn)'!F$38:F$52,MATCH($C11,'Undirviðmiðalisti (Lýsigögn)'!$C$38:$C$52,0))="","",INDEX('Undirviðmiðalisti (Lýsigögn)'!F$38:F$52,MATCH($C11,'Undirviðmiðalisti (Lýsigögn)'!$C$38:$C$52,0))),""))))</f>
        <v/>
      </c>
      <c r="K11" s="18" t="str">
        <f aca="false">IF($C11="","",IF($D11="Einstaklingsbundið",IFERROR(IF(INDEX('Undirviðmiðalisti (Lýsigögn)'!G$38:G$52,MATCH($C11,'Undirviðmiðalisti (Lýsigögn)'!$C$38:$C$52,0))="","",INDEX('Undirviðmiðalisti (Lýsigögn)'!G$38:G$52,MATCH($C11,'Undirviðmiðalisti (Lýsigögn)'!$C$38:$C$52,0))),""),IFERROR(IF(INDEX('Undirviðmiðalisti (Lýsigögn)'!G$6:G$37,MATCH($C11,'Undirviðmiðalisti (Lýsigögn)'!$C$6:$C$37,0))="","",INDEX('Undirviðmiðalisti (Lýsigögn)'!G$6:G$37,MATCH($C11,'Undirviðmiðalisti (Lýsigögn)'!$C$6:$C$37,0))),IFERROR(IF(INDEX('Undirviðmiðalisti (Lýsigögn)'!G$38:G$52,MATCH($C11,'Undirviðmiðalisti (Lýsigögn)'!$C$38:$C$52,0))="","",INDEX('Undirviðmiðalisti (Lýsigögn)'!G$38:G$52,MATCH($C11,'Undirviðmiðalisti (Lýsigögn)'!$C$38:$C$52,0))),""))))</f>
        <v/>
      </c>
      <c r="L11" s="18" t="str">
        <f aca="false">IF($C11="","",IF($D11="Einstaklingsbundið",IFERROR(IF(INDEX('Undirviðmiðalisti (Lýsigögn)'!H$38:H$52,MATCH($C11,'Undirviðmiðalisti (Lýsigögn)'!$C$38:$C$52,0))="","",INDEX('Undirviðmiðalisti (Lýsigögn)'!H$38:H$52,MATCH($C11,'Undirviðmiðalisti (Lýsigögn)'!$C$38:$C$52,0))),""),IFERROR(IF(INDEX('Undirviðmiðalisti (Lýsigögn)'!H$6:H$37,MATCH($C11,'Undirviðmiðalisti (Lýsigögn)'!$C$6:$C$37,0))="","",INDEX('Undirviðmiðalisti (Lýsigögn)'!H$6:H$37,MATCH($C11,'Undirviðmiðalisti (Lýsigögn)'!$C$6:$C$37,0))),IFERROR(IF(INDEX('Undirviðmiðalisti (Lýsigögn)'!H$38:H$52,MATCH($C11,'Undirviðmiðalisti (Lýsigögn)'!$C$38:$C$52,0))="","",INDEX('Undirviðmiðalisti (Lýsigögn)'!H$38:H$52,MATCH($C11,'Undirviðmiðalisti (Lýsigögn)'!$C$38:$C$52,0))),""))))</f>
        <v/>
      </c>
      <c r="M11" s="18" t="str">
        <f aca="false">IF($C11="","",IF($D11="Einstaklingsbundið",IFERROR(IF(INDEX('Undirviðmiðalisti (Lýsigögn)'!I$38:I$52,MATCH($C11,'Undirviðmiðalisti (Lýsigögn)'!$C$38:$C$52,0))="","",INDEX('Undirviðmiðalisti (Lýsigögn)'!I$38:I$52,MATCH($C11,'Undirviðmiðalisti (Lýsigögn)'!$C$38:$C$52,0))),""),IFERROR(IF(INDEX('Undirviðmiðalisti (Lýsigögn)'!I$6:I$37,MATCH($C11,'Undirviðmiðalisti (Lýsigögn)'!$C$6:$C$37,0))="","",INDEX('Undirviðmiðalisti (Lýsigögn)'!I$6:I$37,MATCH($C11,'Undirviðmiðalisti (Lýsigögn)'!$C$6:$C$37,0))),IFERROR(IF(INDEX('Undirviðmiðalisti (Lýsigögn)'!I$38:I$52,MATCH($C11,'Undirviðmiðalisti (Lýsigögn)'!$C$38:$C$52,0))="","",INDEX('Undirviðmiðalisti (Lýsigögn)'!I$38:I$52,MATCH($C11,'Undirviðmiðalisti (Lýsigögn)'!$C$38:$C$52,0))),""))))</f>
        <v/>
      </c>
      <c r="N11" s="18" t="str">
        <f aca="false">IF($C11="","",IF($D11="Einstaklingsbundið",IFERROR(IF(INDEX('Undirviðmiðalisti (Lýsigögn)'!J$38:J$52,MATCH($C11,'Undirviðmiðalisti (Lýsigögn)'!$C$38:$C$52,0))="","",INDEX('Undirviðmiðalisti (Lýsigögn)'!J$38:J$52,MATCH($C11,'Undirviðmiðalisti (Lýsigögn)'!$C$38:$C$52,0))),""),IFERROR(IF(INDEX('Undirviðmiðalisti (Lýsigögn)'!J$6:J$37,MATCH($C11,'Undirviðmiðalisti (Lýsigögn)'!$C$6:$C$37,0))="","",INDEX('Undirviðmiðalisti (Lýsigögn)'!J$6:J$37,MATCH($C11,'Undirviðmiðalisti (Lýsigögn)'!$C$6:$C$37,0))),IFERROR(IF(INDEX('Undirviðmiðalisti (Lýsigögn)'!J$38:J$52,MATCH($C11,'Undirviðmiðalisti (Lýsigögn)'!$C$38:$C$52,0))="","",INDEX('Undirviðmiðalisti (Lýsigögn)'!J$38:J$52,MATCH($C11,'Undirviðmiðalisti (Lýsigögn)'!$C$38:$C$52,0))),""))))</f>
        <v/>
      </c>
      <c r="O11" s="18" t="str">
        <f aca="false">IF($C11="","",IF($D11="Einstaklingsbundið",IFERROR(IF(INDEX('Undirviðmiðalisti (Lýsigögn)'!K$38:K$52,MATCH($C11,'Undirviðmiðalisti (Lýsigögn)'!$C$38:$C$52,0))="","",INDEX('Undirviðmiðalisti (Lýsigögn)'!K$38:K$52,MATCH($C11,'Undirviðmiðalisti (Lýsigögn)'!$C$38:$C$52,0))),""),IFERROR(IF(INDEX('Undirviðmiðalisti (Lýsigögn)'!K$6:K$37,MATCH($C11,'Undirviðmiðalisti (Lýsigögn)'!$C$6:$C$37,0))="","",INDEX('Undirviðmiðalisti (Lýsigögn)'!K$6:K$37,MATCH($C11,'Undirviðmiðalisti (Lýsigögn)'!$C$6:$C$37,0))),IFERROR(IF(INDEX('Undirviðmiðalisti (Lýsigögn)'!K$38:K$52,MATCH($C11,'Undirviðmiðalisti (Lýsigögn)'!$C$38:$C$52,0))="","",INDEX('Undirviðmiðalisti (Lýsigögn)'!K$38:K$52,MATCH($C11,'Undirviðmiðalisti (Lýsigögn)'!$C$38:$C$52,0))),""))))</f>
        <v/>
      </c>
      <c r="P11" s="18" t="str">
        <f aca="false">IF($C11="","",IF($D11="Einstaklingsbundið",IFERROR(IF(INDEX('Undirviðmiðalisti (Lýsigögn)'!L$38:L$52,MATCH($C11,'Undirviðmiðalisti (Lýsigögn)'!$C$38:$C$52,0))="","",INDEX('Undirviðmiðalisti (Lýsigögn)'!L$38:L$52,MATCH($C11,'Undirviðmiðalisti (Lýsigögn)'!$C$38:$C$52,0))),""),IFERROR(IF(INDEX('Undirviðmiðalisti (Lýsigögn)'!L$6:L$37,MATCH($C11,'Undirviðmiðalisti (Lýsigögn)'!$C$6:$C$37,0))="","",INDEX('Undirviðmiðalisti (Lýsigögn)'!L$6:L$37,MATCH($C11,'Undirviðmiðalisti (Lýsigögn)'!$C$6:$C$37,0))),IFERROR(IF(INDEX('Undirviðmiðalisti (Lýsigögn)'!L$38:L$52,MATCH($C11,'Undirviðmiðalisti (Lýsigögn)'!$C$38:$C$52,0))="","",INDEX('Undirviðmiðalisti (Lýsigögn)'!L$38:L$52,MATCH($C11,'Undirviðmiðalisti (Lýsigögn)'!$C$38:$C$52,0))),""))))</f>
        <v/>
      </c>
      <c r="Q11" s="18" t="str">
        <f aca="false">IF($C11="","",IF($D11="Einstaklingsbundið",IFERROR(IF(INDEX('Undirviðmiðalisti (Lýsigögn)'!M$38:M$52,MATCH($C11,'Undirviðmiðalisti (Lýsigögn)'!$C$38:$C$52,0))="","",INDEX('Undirviðmiðalisti (Lýsigögn)'!M$38:M$52,MATCH($C11,'Undirviðmiðalisti (Lýsigögn)'!$C$38:$C$52,0))),""),IFERROR(IF(INDEX('Undirviðmiðalisti (Lýsigögn)'!M$6:M$37,MATCH($C11,'Undirviðmiðalisti (Lýsigögn)'!$C$6:$C$37,0))="","",INDEX('Undirviðmiðalisti (Lýsigögn)'!M$6:M$37,MATCH($C11,'Undirviðmiðalisti (Lýsigögn)'!$C$6:$C$37,0))),IFERROR(IF(INDEX('Undirviðmiðalisti (Lýsigögn)'!M$38:M$52,MATCH($C11,'Undirviðmiðalisti (Lýsigögn)'!$C$38:$C$52,0))="","",INDEX('Undirviðmiðalisti (Lýsigögn)'!M$38:M$52,MATCH($C11,'Undirviðmiðalisti (Lýsigögn)'!$C$38:$C$52,0))),""))))</f>
        <v/>
      </c>
    </row>
    <row r="12" customFormat="false" ht="15" hidden="false" customHeight="true" outlineLevel="0" collapsed="false">
      <c r="A12" s="24" t="str">
        <f aca="false">IF($B12="","",ROW()-5)</f>
        <v/>
      </c>
      <c r="B12" s="17"/>
      <c r="C12" s="17"/>
      <c r="D12" s="25" t="str">
        <f aca="false">IFERROR(IF(B12="","",INDEX(Viðmið!$B$6:$B$10,MATCH(B12,Viðmið!$C$6:$C$10,0))),"")</f>
        <v/>
      </c>
      <c r="E12" s="18" t="str">
        <f aca="false">IF($C12="","",IF($D12="Einstaklingsbundið",IFERROR(IF(INDEX('Undirviðmiðalisti (Lýsigögn)'!$D$38:$D$52,MATCH($C12,'Undirviðmiðalisti (Lýsigögn)'!$C$38:$C$52,0))="","",INDEX('Undirviðmiðalisti (Lýsigögn)'!$D$38:$D$52,MATCH($C12,'Undirviðmiðalisti (Lýsigögn)'!$C$38:$C$52,0))),""),IFERROR(IF(INDEX('Undirviðmiðalisti (Lýsigögn)'!$D$6:$D$37,MATCH($C12,'Undirviðmiðalisti (Lýsigögn)'!$C$6:$C$37,0))="","",INDEX('Undirviðmiðalisti (Lýsigögn)'!$D$6:$D$37,MATCH($C12,'Undirviðmiðalisti (Lýsigögn)'!$C$6:$C$37,0))),IFERROR(IF(INDEX('Undirviðmiðalisti (Lýsigögn)'!$D$38:$D$52,MATCH($C12,'Undirviðmiðalisti (Lýsigögn)'!$C$38:$C$52,0))="","",INDEX('Undirviðmiðalisti (Lýsigögn)'!$D$38:$D$52,MATCH($C12,'Undirviðmiðalisti (Lýsigögn)'!$C$38:$C$52,0))),""))))</f>
        <v/>
      </c>
      <c r="F12" s="16"/>
      <c r="G12" s="26" t="str">
        <f aca="false">IF($C12="","",IF($D12="Einstaklingsbundið",IFERROR(IF(INDEX('Undirviðmiðalisti (Lýsigögn)'!$E$38:$E$52,MATCH($C12,'Undirviðmiðalisti (Lýsigögn)'!$C$38:$C$52,0))="","",INDEX('Undirviðmiðalisti (Lýsigögn)'!$E$38:$E$52,MATCH($C12,'Undirviðmiðalisti (Lýsigögn)'!$C$38:$C$52,0))),""),IFERROR(IF(INDEX('Undirviðmiðalisti (Lýsigögn)'!$E$6:$E$37,MATCH($C12,'Undirviðmiðalisti (Lýsigögn)'!$C$6:$C$37,0))="","",INDEX('Undirviðmiðalisti (Lýsigögn)'!$E$6:$E$37,MATCH($C12,'Undirviðmiðalisti (Lýsigögn)'!$C$6:$C$37,0))),IFERROR(IF(INDEX('Undirviðmiðalisti (Lýsigögn)'!$E$38:$E$52,MATCH($C12,'Undirviðmiðalisti (Lýsigögn)'!$C$38:$C$52,0))="","",INDEX('Undirviðmiðalisti (Lýsigögn)'!$E$38:$E$52,MATCH($C12,'Undirviðmiðalisti (Lýsigögn)'!$C$38:$C$52,0))),""))))</f>
        <v/>
      </c>
      <c r="H12" s="27" t="str">
        <f aca="false">IF(OR(F12="",G12=""),"",F12*KVARDI)</f>
        <v/>
      </c>
      <c r="I12" s="28" t="str">
        <f aca="false">IF(B12="","",IF(ROUND(SUMIF($B$6:$B$205,B12,$F$6:$F$205),4)=ROUND(IFERROR(INDEX(Viðmið!$E$6:$E$10,MATCH(B12,Viðmið!$C$6:$C$10,0)),-1),4),"✓","✗"))</f>
        <v/>
      </c>
      <c r="J12" s="18" t="str">
        <f aca="false">IF($C12="","",IF($D12="Einstaklingsbundið",IFERROR(IF(INDEX('Undirviðmiðalisti (Lýsigögn)'!F$38:F$52,MATCH($C12,'Undirviðmiðalisti (Lýsigögn)'!$C$38:$C$52,0))="","",INDEX('Undirviðmiðalisti (Lýsigögn)'!F$38:F$52,MATCH($C12,'Undirviðmiðalisti (Lýsigögn)'!$C$38:$C$52,0))),""),IFERROR(IF(INDEX('Undirviðmiðalisti (Lýsigögn)'!F$6:F$37,MATCH($C12,'Undirviðmiðalisti (Lýsigögn)'!$C$6:$C$37,0))="","",INDEX('Undirviðmiðalisti (Lýsigögn)'!F$6:F$37,MATCH($C12,'Undirviðmiðalisti (Lýsigögn)'!$C$6:$C$37,0))),IFERROR(IF(INDEX('Undirviðmiðalisti (Lýsigögn)'!F$38:F$52,MATCH($C12,'Undirviðmiðalisti (Lýsigögn)'!$C$38:$C$52,0))="","",INDEX('Undirviðmiðalisti (Lýsigögn)'!F$38:F$52,MATCH($C12,'Undirviðmiðalisti (Lýsigögn)'!$C$38:$C$52,0))),""))))</f>
        <v/>
      </c>
      <c r="K12" s="18" t="str">
        <f aca="false">IF($C12="","",IF($D12="Einstaklingsbundið",IFERROR(IF(INDEX('Undirviðmiðalisti (Lýsigögn)'!G$38:G$52,MATCH($C12,'Undirviðmiðalisti (Lýsigögn)'!$C$38:$C$52,0))="","",INDEX('Undirviðmiðalisti (Lýsigögn)'!G$38:G$52,MATCH($C12,'Undirviðmiðalisti (Lýsigögn)'!$C$38:$C$52,0))),""),IFERROR(IF(INDEX('Undirviðmiðalisti (Lýsigögn)'!G$6:G$37,MATCH($C12,'Undirviðmiðalisti (Lýsigögn)'!$C$6:$C$37,0))="","",INDEX('Undirviðmiðalisti (Lýsigögn)'!G$6:G$37,MATCH($C12,'Undirviðmiðalisti (Lýsigögn)'!$C$6:$C$37,0))),IFERROR(IF(INDEX('Undirviðmiðalisti (Lýsigögn)'!G$38:G$52,MATCH($C12,'Undirviðmiðalisti (Lýsigögn)'!$C$38:$C$52,0))="","",INDEX('Undirviðmiðalisti (Lýsigögn)'!G$38:G$52,MATCH($C12,'Undirviðmiðalisti (Lýsigögn)'!$C$38:$C$52,0))),""))))</f>
        <v/>
      </c>
      <c r="L12" s="18" t="str">
        <f aca="false">IF($C12="","",IF($D12="Einstaklingsbundið",IFERROR(IF(INDEX('Undirviðmiðalisti (Lýsigögn)'!H$38:H$52,MATCH($C12,'Undirviðmiðalisti (Lýsigögn)'!$C$38:$C$52,0))="","",INDEX('Undirviðmiðalisti (Lýsigögn)'!H$38:H$52,MATCH($C12,'Undirviðmiðalisti (Lýsigögn)'!$C$38:$C$52,0))),""),IFERROR(IF(INDEX('Undirviðmiðalisti (Lýsigögn)'!H$6:H$37,MATCH($C12,'Undirviðmiðalisti (Lýsigögn)'!$C$6:$C$37,0))="","",INDEX('Undirviðmiðalisti (Lýsigögn)'!H$6:H$37,MATCH($C12,'Undirviðmiðalisti (Lýsigögn)'!$C$6:$C$37,0))),IFERROR(IF(INDEX('Undirviðmiðalisti (Lýsigögn)'!H$38:H$52,MATCH($C12,'Undirviðmiðalisti (Lýsigögn)'!$C$38:$C$52,0))="","",INDEX('Undirviðmiðalisti (Lýsigögn)'!H$38:H$52,MATCH($C12,'Undirviðmiðalisti (Lýsigögn)'!$C$38:$C$52,0))),""))))</f>
        <v/>
      </c>
      <c r="M12" s="18" t="str">
        <f aca="false">IF($C12="","",IF($D12="Einstaklingsbundið",IFERROR(IF(INDEX('Undirviðmiðalisti (Lýsigögn)'!I$38:I$52,MATCH($C12,'Undirviðmiðalisti (Lýsigögn)'!$C$38:$C$52,0))="","",INDEX('Undirviðmiðalisti (Lýsigögn)'!I$38:I$52,MATCH($C12,'Undirviðmiðalisti (Lýsigögn)'!$C$38:$C$52,0))),""),IFERROR(IF(INDEX('Undirviðmiðalisti (Lýsigögn)'!I$6:I$37,MATCH($C12,'Undirviðmiðalisti (Lýsigögn)'!$C$6:$C$37,0))="","",INDEX('Undirviðmiðalisti (Lýsigögn)'!I$6:I$37,MATCH($C12,'Undirviðmiðalisti (Lýsigögn)'!$C$6:$C$37,0))),IFERROR(IF(INDEX('Undirviðmiðalisti (Lýsigögn)'!I$38:I$52,MATCH($C12,'Undirviðmiðalisti (Lýsigögn)'!$C$38:$C$52,0))="","",INDEX('Undirviðmiðalisti (Lýsigögn)'!I$38:I$52,MATCH($C12,'Undirviðmiðalisti (Lýsigögn)'!$C$38:$C$52,0))),""))))</f>
        <v/>
      </c>
      <c r="N12" s="18" t="str">
        <f aca="false">IF($C12="","",IF($D12="Einstaklingsbundið",IFERROR(IF(INDEX('Undirviðmiðalisti (Lýsigögn)'!J$38:J$52,MATCH($C12,'Undirviðmiðalisti (Lýsigögn)'!$C$38:$C$52,0))="","",INDEX('Undirviðmiðalisti (Lýsigögn)'!J$38:J$52,MATCH($C12,'Undirviðmiðalisti (Lýsigögn)'!$C$38:$C$52,0))),""),IFERROR(IF(INDEX('Undirviðmiðalisti (Lýsigögn)'!J$6:J$37,MATCH($C12,'Undirviðmiðalisti (Lýsigögn)'!$C$6:$C$37,0))="","",INDEX('Undirviðmiðalisti (Lýsigögn)'!J$6:J$37,MATCH($C12,'Undirviðmiðalisti (Lýsigögn)'!$C$6:$C$37,0))),IFERROR(IF(INDEX('Undirviðmiðalisti (Lýsigögn)'!J$38:J$52,MATCH($C12,'Undirviðmiðalisti (Lýsigögn)'!$C$38:$C$52,0))="","",INDEX('Undirviðmiðalisti (Lýsigögn)'!J$38:J$52,MATCH($C12,'Undirviðmiðalisti (Lýsigögn)'!$C$38:$C$52,0))),""))))</f>
        <v/>
      </c>
      <c r="O12" s="18" t="str">
        <f aca="false">IF($C12="","",IF($D12="Einstaklingsbundið",IFERROR(IF(INDEX('Undirviðmiðalisti (Lýsigögn)'!K$38:K$52,MATCH($C12,'Undirviðmiðalisti (Lýsigögn)'!$C$38:$C$52,0))="","",INDEX('Undirviðmiðalisti (Lýsigögn)'!K$38:K$52,MATCH($C12,'Undirviðmiðalisti (Lýsigögn)'!$C$38:$C$52,0))),""),IFERROR(IF(INDEX('Undirviðmiðalisti (Lýsigögn)'!K$6:K$37,MATCH($C12,'Undirviðmiðalisti (Lýsigögn)'!$C$6:$C$37,0))="","",INDEX('Undirviðmiðalisti (Lýsigögn)'!K$6:K$37,MATCH($C12,'Undirviðmiðalisti (Lýsigögn)'!$C$6:$C$37,0))),IFERROR(IF(INDEX('Undirviðmiðalisti (Lýsigögn)'!K$38:K$52,MATCH($C12,'Undirviðmiðalisti (Lýsigögn)'!$C$38:$C$52,0))="","",INDEX('Undirviðmiðalisti (Lýsigögn)'!K$38:K$52,MATCH($C12,'Undirviðmiðalisti (Lýsigögn)'!$C$38:$C$52,0))),""))))</f>
        <v/>
      </c>
      <c r="P12" s="18" t="str">
        <f aca="false">IF($C12="","",IF($D12="Einstaklingsbundið",IFERROR(IF(INDEX('Undirviðmiðalisti (Lýsigögn)'!L$38:L$52,MATCH($C12,'Undirviðmiðalisti (Lýsigögn)'!$C$38:$C$52,0))="","",INDEX('Undirviðmiðalisti (Lýsigögn)'!L$38:L$52,MATCH($C12,'Undirviðmiðalisti (Lýsigögn)'!$C$38:$C$52,0))),""),IFERROR(IF(INDEX('Undirviðmiðalisti (Lýsigögn)'!L$6:L$37,MATCH($C12,'Undirviðmiðalisti (Lýsigögn)'!$C$6:$C$37,0))="","",INDEX('Undirviðmiðalisti (Lýsigögn)'!L$6:L$37,MATCH($C12,'Undirviðmiðalisti (Lýsigögn)'!$C$6:$C$37,0))),IFERROR(IF(INDEX('Undirviðmiðalisti (Lýsigögn)'!L$38:L$52,MATCH($C12,'Undirviðmiðalisti (Lýsigögn)'!$C$38:$C$52,0))="","",INDEX('Undirviðmiðalisti (Lýsigögn)'!L$38:L$52,MATCH($C12,'Undirviðmiðalisti (Lýsigögn)'!$C$38:$C$52,0))),""))))</f>
        <v/>
      </c>
      <c r="Q12" s="18" t="str">
        <f aca="false">IF($C12="","",IF($D12="Einstaklingsbundið",IFERROR(IF(INDEX('Undirviðmiðalisti (Lýsigögn)'!M$38:M$52,MATCH($C12,'Undirviðmiðalisti (Lýsigögn)'!$C$38:$C$52,0))="","",INDEX('Undirviðmiðalisti (Lýsigögn)'!M$38:M$52,MATCH($C12,'Undirviðmiðalisti (Lýsigögn)'!$C$38:$C$52,0))),""),IFERROR(IF(INDEX('Undirviðmiðalisti (Lýsigögn)'!M$6:M$37,MATCH($C12,'Undirviðmiðalisti (Lýsigögn)'!$C$6:$C$37,0))="","",INDEX('Undirviðmiðalisti (Lýsigögn)'!M$6:M$37,MATCH($C12,'Undirviðmiðalisti (Lýsigögn)'!$C$6:$C$37,0))),IFERROR(IF(INDEX('Undirviðmiðalisti (Lýsigögn)'!M$38:M$52,MATCH($C12,'Undirviðmiðalisti (Lýsigögn)'!$C$38:$C$52,0))="","",INDEX('Undirviðmiðalisti (Lýsigögn)'!M$38:M$52,MATCH($C12,'Undirviðmiðalisti (Lýsigögn)'!$C$38:$C$52,0))),""))))</f>
        <v/>
      </c>
    </row>
    <row r="13" customFormat="false" ht="15" hidden="false" customHeight="true" outlineLevel="0" collapsed="false">
      <c r="A13" s="24" t="str">
        <f aca="false">IF($B13="","",ROW()-5)</f>
        <v/>
      </c>
      <c r="B13" s="17"/>
      <c r="C13" s="17"/>
      <c r="D13" s="25" t="str">
        <f aca="false">IFERROR(IF(B13="","",INDEX(Viðmið!$B$6:$B$10,MATCH(B13,Viðmið!$C$6:$C$10,0))),"")</f>
        <v/>
      </c>
      <c r="E13" s="18" t="str">
        <f aca="false">IF($C13="","",IF($D13="Einstaklingsbundið",IFERROR(IF(INDEX('Undirviðmiðalisti (Lýsigögn)'!$D$38:$D$52,MATCH($C13,'Undirviðmiðalisti (Lýsigögn)'!$C$38:$C$52,0))="","",INDEX('Undirviðmiðalisti (Lýsigögn)'!$D$38:$D$52,MATCH($C13,'Undirviðmiðalisti (Lýsigögn)'!$C$38:$C$52,0))),""),IFERROR(IF(INDEX('Undirviðmiðalisti (Lýsigögn)'!$D$6:$D$37,MATCH($C13,'Undirviðmiðalisti (Lýsigögn)'!$C$6:$C$37,0))="","",INDEX('Undirviðmiðalisti (Lýsigögn)'!$D$6:$D$37,MATCH($C13,'Undirviðmiðalisti (Lýsigögn)'!$C$6:$C$37,0))),IFERROR(IF(INDEX('Undirviðmiðalisti (Lýsigögn)'!$D$38:$D$52,MATCH($C13,'Undirviðmiðalisti (Lýsigögn)'!$C$38:$C$52,0))="","",INDEX('Undirviðmiðalisti (Lýsigögn)'!$D$38:$D$52,MATCH($C13,'Undirviðmiðalisti (Lýsigögn)'!$C$38:$C$52,0))),""))))</f>
        <v/>
      </c>
      <c r="F13" s="16"/>
      <c r="G13" s="26" t="str">
        <f aca="false">IF($C13="","",IF($D13="Einstaklingsbundið",IFERROR(IF(INDEX('Undirviðmiðalisti (Lýsigögn)'!$E$38:$E$52,MATCH($C13,'Undirviðmiðalisti (Lýsigögn)'!$C$38:$C$52,0))="","",INDEX('Undirviðmiðalisti (Lýsigögn)'!$E$38:$E$52,MATCH($C13,'Undirviðmiðalisti (Lýsigögn)'!$C$38:$C$52,0))),""),IFERROR(IF(INDEX('Undirviðmiðalisti (Lýsigögn)'!$E$6:$E$37,MATCH($C13,'Undirviðmiðalisti (Lýsigögn)'!$C$6:$C$37,0))="","",INDEX('Undirviðmiðalisti (Lýsigögn)'!$E$6:$E$37,MATCH($C13,'Undirviðmiðalisti (Lýsigögn)'!$C$6:$C$37,0))),IFERROR(IF(INDEX('Undirviðmiðalisti (Lýsigögn)'!$E$38:$E$52,MATCH($C13,'Undirviðmiðalisti (Lýsigögn)'!$C$38:$C$52,0))="","",INDEX('Undirviðmiðalisti (Lýsigögn)'!$E$38:$E$52,MATCH($C13,'Undirviðmiðalisti (Lýsigögn)'!$C$38:$C$52,0))),""))))</f>
        <v/>
      </c>
      <c r="H13" s="27" t="str">
        <f aca="false">IF(OR(F13="",G13=""),"",F13*KVARDI)</f>
        <v/>
      </c>
      <c r="I13" s="28" t="str">
        <f aca="false">IF(B13="","",IF(ROUND(SUMIF($B$6:$B$205,B13,$F$6:$F$205),4)=ROUND(IFERROR(INDEX(Viðmið!$E$6:$E$10,MATCH(B13,Viðmið!$C$6:$C$10,0)),-1),4),"✓","✗"))</f>
        <v/>
      </c>
      <c r="J13" s="18" t="str">
        <f aca="false">IF($C13="","",IF($D13="Einstaklingsbundið",IFERROR(IF(INDEX('Undirviðmiðalisti (Lýsigögn)'!F$38:F$52,MATCH($C13,'Undirviðmiðalisti (Lýsigögn)'!$C$38:$C$52,0))="","",INDEX('Undirviðmiðalisti (Lýsigögn)'!F$38:F$52,MATCH($C13,'Undirviðmiðalisti (Lýsigögn)'!$C$38:$C$52,0))),""),IFERROR(IF(INDEX('Undirviðmiðalisti (Lýsigögn)'!F$6:F$37,MATCH($C13,'Undirviðmiðalisti (Lýsigögn)'!$C$6:$C$37,0))="","",INDEX('Undirviðmiðalisti (Lýsigögn)'!F$6:F$37,MATCH($C13,'Undirviðmiðalisti (Lýsigögn)'!$C$6:$C$37,0))),IFERROR(IF(INDEX('Undirviðmiðalisti (Lýsigögn)'!F$38:F$52,MATCH($C13,'Undirviðmiðalisti (Lýsigögn)'!$C$38:$C$52,0))="","",INDEX('Undirviðmiðalisti (Lýsigögn)'!F$38:F$52,MATCH($C13,'Undirviðmiðalisti (Lýsigögn)'!$C$38:$C$52,0))),""))))</f>
        <v/>
      </c>
      <c r="K13" s="18" t="str">
        <f aca="false">IF($C13="","",IF($D13="Einstaklingsbundið",IFERROR(IF(INDEX('Undirviðmiðalisti (Lýsigögn)'!G$38:G$52,MATCH($C13,'Undirviðmiðalisti (Lýsigögn)'!$C$38:$C$52,0))="","",INDEX('Undirviðmiðalisti (Lýsigögn)'!G$38:G$52,MATCH($C13,'Undirviðmiðalisti (Lýsigögn)'!$C$38:$C$52,0))),""),IFERROR(IF(INDEX('Undirviðmiðalisti (Lýsigögn)'!G$6:G$37,MATCH($C13,'Undirviðmiðalisti (Lýsigögn)'!$C$6:$C$37,0))="","",INDEX('Undirviðmiðalisti (Lýsigögn)'!G$6:G$37,MATCH($C13,'Undirviðmiðalisti (Lýsigögn)'!$C$6:$C$37,0))),IFERROR(IF(INDEX('Undirviðmiðalisti (Lýsigögn)'!G$38:G$52,MATCH($C13,'Undirviðmiðalisti (Lýsigögn)'!$C$38:$C$52,0))="","",INDEX('Undirviðmiðalisti (Lýsigögn)'!G$38:G$52,MATCH($C13,'Undirviðmiðalisti (Lýsigögn)'!$C$38:$C$52,0))),""))))</f>
        <v/>
      </c>
      <c r="L13" s="18" t="str">
        <f aca="false">IF($C13="","",IF($D13="Einstaklingsbundið",IFERROR(IF(INDEX('Undirviðmiðalisti (Lýsigögn)'!H$38:H$52,MATCH($C13,'Undirviðmiðalisti (Lýsigögn)'!$C$38:$C$52,0))="","",INDEX('Undirviðmiðalisti (Lýsigögn)'!H$38:H$52,MATCH($C13,'Undirviðmiðalisti (Lýsigögn)'!$C$38:$C$52,0))),""),IFERROR(IF(INDEX('Undirviðmiðalisti (Lýsigögn)'!H$6:H$37,MATCH($C13,'Undirviðmiðalisti (Lýsigögn)'!$C$6:$C$37,0))="","",INDEX('Undirviðmiðalisti (Lýsigögn)'!H$6:H$37,MATCH($C13,'Undirviðmiðalisti (Lýsigögn)'!$C$6:$C$37,0))),IFERROR(IF(INDEX('Undirviðmiðalisti (Lýsigögn)'!H$38:H$52,MATCH($C13,'Undirviðmiðalisti (Lýsigögn)'!$C$38:$C$52,0))="","",INDEX('Undirviðmiðalisti (Lýsigögn)'!H$38:H$52,MATCH($C13,'Undirviðmiðalisti (Lýsigögn)'!$C$38:$C$52,0))),""))))</f>
        <v/>
      </c>
      <c r="M13" s="18" t="str">
        <f aca="false">IF($C13="","",IF($D13="Einstaklingsbundið",IFERROR(IF(INDEX('Undirviðmiðalisti (Lýsigögn)'!I$38:I$52,MATCH($C13,'Undirviðmiðalisti (Lýsigögn)'!$C$38:$C$52,0))="","",INDEX('Undirviðmiðalisti (Lýsigögn)'!I$38:I$52,MATCH($C13,'Undirviðmiðalisti (Lýsigögn)'!$C$38:$C$52,0))),""),IFERROR(IF(INDEX('Undirviðmiðalisti (Lýsigögn)'!I$6:I$37,MATCH($C13,'Undirviðmiðalisti (Lýsigögn)'!$C$6:$C$37,0))="","",INDEX('Undirviðmiðalisti (Lýsigögn)'!I$6:I$37,MATCH($C13,'Undirviðmiðalisti (Lýsigögn)'!$C$6:$C$37,0))),IFERROR(IF(INDEX('Undirviðmiðalisti (Lýsigögn)'!I$38:I$52,MATCH($C13,'Undirviðmiðalisti (Lýsigögn)'!$C$38:$C$52,0))="","",INDEX('Undirviðmiðalisti (Lýsigögn)'!I$38:I$52,MATCH($C13,'Undirviðmiðalisti (Lýsigögn)'!$C$38:$C$52,0))),""))))</f>
        <v/>
      </c>
      <c r="N13" s="18" t="str">
        <f aca="false">IF($C13="","",IF($D13="Einstaklingsbundið",IFERROR(IF(INDEX('Undirviðmiðalisti (Lýsigögn)'!J$38:J$52,MATCH($C13,'Undirviðmiðalisti (Lýsigögn)'!$C$38:$C$52,0))="","",INDEX('Undirviðmiðalisti (Lýsigögn)'!J$38:J$52,MATCH($C13,'Undirviðmiðalisti (Lýsigögn)'!$C$38:$C$52,0))),""),IFERROR(IF(INDEX('Undirviðmiðalisti (Lýsigögn)'!J$6:J$37,MATCH($C13,'Undirviðmiðalisti (Lýsigögn)'!$C$6:$C$37,0))="","",INDEX('Undirviðmiðalisti (Lýsigögn)'!J$6:J$37,MATCH($C13,'Undirviðmiðalisti (Lýsigögn)'!$C$6:$C$37,0))),IFERROR(IF(INDEX('Undirviðmiðalisti (Lýsigögn)'!J$38:J$52,MATCH($C13,'Undirviðmiðalisti (Lýsigögn)'!$C$38:$C$52,0))="","",INDEX('Undirviðmiðalisti (Lýsigögn)'!J$38:J$52,MATCH($C13,'Undirviðmiðalisti (Lýsigögn)'!$C$38:$C$52,0))),""))))</f>
        <v/>
      </c>
      <c r="O13" s="18" t="str">
        <f aca="false">IF($C13="","",IF($D13="Einstaklingsbundið",IFERROR(IF(INDEX('Undirviðmiðalisti (Lýsigögn)'!K$38:K$52,MATCH($C13,'Undirviðmiðalisti (Lýsigögn)'!$C$38:$C$52,0))="","",INDEX('Undirviðmiðalisti (Lýsigögn)'!K$38:K$52,MATCH($C13,'Undirviðmiðalisti (Lýsigögn)'!$C$38:$C$52,0))),""),IFERROR(IF(INDEX('Undirviðmiðalisti (Lýsigögn)'!K$6:K$37,MATCH($C13,'Undirviðmiðalisti (Lýsigögn)'!$C$6:$C$37,0))="","",INDEX('Undirviðmiðalisti (Lýsigögn)'!K$6:K$37,MATCH($C13,'Undirviðmiðalisti (Lýsigögn)'!$C$6:$C$37,0))),IFERROR(IF(INDEX('Undirviðmiðalisti (Lýsigögn)'!K$38:K$52,MATCH($C13,'Undirviðmiðalisti (Lýsigögn)'!$C$38:$C$52,0))="","",INDEX('Undirviðmiðalisti (Lýsigögn)'!K$38:K$52,MATCH($C13,'Undirviðmiðalisti (Lýsigögn)'!$C$38:$C$52,0))),""))))</f>
        <v/>
      </c>
      <c r="P13" s="18" t="str">
        <f aca="false">IF($C13="","",IF($D13="Einstaklingsbundið",IFERROR(IF(INDEX('Undirviðmiðalisti (Lýsigögn)'!L$38:L$52,MATCH($C13,'Undirviðmiðalisti (Lýsigögn)'!$C$38:$C$52,0))="","",INDEX('Undirviðmiðalisti (Lýsigögn)'!L$38:L$52,MATCH($C13,'Undirviðmiðalisti (Lýsigögn)'!$C$38:$C$52,0))),""),IFERROR(IF(INDEX('Undirviðmiðalisti (Lýsigögn)'!L$6:L$37,MATCH($C13,'Undirviðmiðalisti (Lýsigögn)'!$C$6:$C$37,0))="","",INDEX('Undirviðmiðalisti (Lýsigögn)'!L$6:L$37,MATCH($C13,'Undirviðmiðalisti (Lýsigögn)'!$C$6:$C$37,0))),IFERROR(IF(INDEX('Undirviðmiðalisti (Lýsigögn)'!L$38:L$52,MATCH($C13,'Undirviðmiðalisti (Lýsigögn)'!$C$38:$C$52,0))="","",INDEX('Undirviðmiðalisti (Lýsigögn)'!L$38:L$52,MATCH($C13,'Undirviðmiðalisti (Lýsigögn)'!$C$38:$C$52,0))),""))))</f>
        <v/>
      </c>
      <c r="Q13" s="18" t="str">
        <f aca="false">IF($C13="","",IF($D13="Einstaklingsbundið",IFERROR(IF(INDEX('Undirviðmiðalisti (Lýsigögn)'!M$38:M$52,MATCH($C13,'Undirviðmiðalisti (Lýsigögn)'!$C$38:$C$52,0))="","",INDEX('Undirviðmiðalisti (Lýsigögn)'!M$38:M$52,MATCH($C13,'Undirviðmiðalisti (Lýsigögn)'!$C$38:$C$52,0))),""),IFERROR(IF(INDEX('Undirviðmiðalisti (Lýsigögn)'!M$6:M$37,MATCH($C13,'Undirviðmiðalisti (Lýsigögn)'!$C$6:$C$37,0))="","",INDEX('Undirviðmiðalisti (Lýsigögn)'!M$6:M$37,MATCH($C13,'Undirviðmiðalisti (Lýsigögn)'!$C$6:$C$37,0))),IFERROR(IF(INDEX('Undirviðmiðalisti (Lýsigögn)'!M$38:M$52,MATCH($C13,'Undirviðmiðalisti (Lýsigögn)'!$C$38:$C$52,0))="","",INDEX('Undirviðmiðalisti (Lýsigögn)'!M$38:M$52,MATCH($C13,'Undirviðmiðalisti (Lýsigögn)'!$C$38:$C$52,0))),""))))</f>
        <v/>
      </c>
    </row>
    <row r="14" customFormat="false" ht="15" hidden="false" customHeight="true" outlineLevel="0" collapsed="false">
      <c r="A14" s="24" t="str">
        <f aca="false">IF($B14="","",ROW()-5)</f>
        <v/>
      </c>
      <c r="B14" s="17"/>
      <c r="C14" s="17"/>
      <c r="D14" s="25" t="str">
        <f aca="false">IFERROR(IF(B14="","",INDEX(Viðmið!$B$6:$B$10,MATCH(B14,Viðmið!$C$6:$C$10,0))),"")</f>
        <v/>
      </c>
      <c r="E14" s="18" t="str">
        <f aca="false">IF($C14="","",IF($D14="Einstaklingsbundið",IFERROR(IF(INDEX('Undirviðmiðalisti (Lýsigögn)'!$D$38:$D$52,MATCH($C14,'Undirviðmiðalisti (Lýsigögn)'!$C$38:$C$52,0))="","",INDEX('Undirviðmiðalisti (Lýsigögn)'!$D$38:$D$52,MATCH($C14,'Undirviðmiðalisti (Lýsigögn)'!$C$38:$C$52,0))),""),IFERROR(IF(INDEX('Undirviðmiðalisti (Lýsigögn)'!$D$6:$D$37,MATCH($C14,'Undirviðmiðalisti (Lýsigögn)'!$C$6:$C$37,0))="","",INDEX('Undirviðmiðalisti (Lýsigögn)'!$D$6:$D$37,MATCH($C14,'Undirviðmiðalisti (Lýsigögn)'!$C$6:$C$37,0))),IFERROR(IF(INDEX('Undirviðmiðalisti (Lýsigögn)'!$D$38:$D$52,MATCH($C14,'Undirviðmiðalisti (Lýsigögn)'!$C$38:$C$52,0))="","",INDEX('Undirviðmiðalisti (Lýsigögn)'!$D$38:$D$52,MATCH($C14,'Undirviðmiðalisti (Lýsigögn)'!$C$38:$C$52,0))),""))))</f>
        <v/>
      </c>
      <c r="F14" s="16"/>
      <c r="G14" s="26" t="str">
        <f aca="false">IF($C14="","",IF($D14="Einstaklingsbundið",IFERROR(IF(INDEX('Undirviðmiðalisti (Lýsigögn)'!$E$38:$E$52,MATCH($C14,'Undirviðmiðalisti (Lýsigögn)'!$C$38:$C$52,0))="","",INDEX('Undirviðmiðalisti (Lýsigögn)'!$E$38:$E$52,MATCH($C14,'Undirviðmiðalisti (Lýsigögn)'!$C$38:$C$52,0))),""),IFERROR(IF(INDEX('Undirviðmiðalisti (Lýsigögn)'!$E$6:$E$37,MATCH($C14,'Undirviðmiðalisti (Lýsigögn)'!$C$6:$C$37,0))="","",INDEX('Undirviðmiðalisti (Lýsigögn)'!$E$6:$E$37,MATCH($C14,'Undirviðmiðalisti (Lýsigögn)'!$C$6:$C$37,0))),IFERROR(IF(INDEX('Undirviðmiðalisti (Lýsigögn)'!$E$38:$E$52,MATCH($C14,'Undirviðmiðalisti (Lýsigögn)'!$C$38:$C$52,0))="","",INDEX('Undirviðmiðalisti (Lýsigögn)'!$E$38:$E$52,MATCH($C14,'Undirviðmiðalisti (Lýsigögn)'!$C$38:$C$52,0))),""))))</f>
        <v/>
      </c>
      <c r="H14" s="27" t="str">
        <f aca="false">IF(OR(F14="",G14=""),"",F14*KVARDI)</f>
        <v/>
      </c>
      <c r="I14" s="28" t="str">
        <f aca="false">IF(B14="","",IF(ROUND(SUMIF($B$6:$B$205,B14,$F$6:$F$205),4)=ROUND(IFERROR(INDEX(Viðmið!$E$6:$E$10,MATCH(B14,Viðmið!$C$6:$C$10,0)),-1),4),"✓","✗"))</f>
        <v/>
      </c>
      <c r="J14" s="18" t="str">
        <f aca="false">IF($C14="","",IF($D14="Einstaklingsbundið",IFERROR(IF(INDEX('Undirviðmiðalisti (Lýsigögn)'!F$38:F$52,MATCH($C14,'Undirviðmiðalisti (Lýsigögn)'!$C$38:$C$52,0))="","",INDEX('Undirviðmiðalisti (Lýsigögn)'!F$38:F$52,MATCH($C14,'Undirviðmiðalisti (Lýsigögn)'!$C$38:$C$52,0))),""),IFERROR(IF(INDEX('Undirviðmiðalisti (Lýsigögn)'!F$6:F$37,MATCH($C14,'Undirviðmiðalisti (Lýsigögn)'!$C$6:$C$37,0))="","",INDEX('Undirviðmiðalisti (Lýsigögn)'!F$6:F$37,MATCH($C14,'Undirviðmiðalisti (Lýsigögn)'!$C$6:$C$37,0))),IFERROR(IF(INDEX('Undirviðmiðalisti (Lýsigögn)'!F$38:F$52,MATCH($C14,'Undirviðmiðalisti (Lýsigögn)'!$C$38:$C$52,0))="","",INDEX('Undirviðmiðalisti (Lýsigögn)'!F$38:F$52,MATCH($C14,'Undirviðmiðalisti (Lýsigögn)'!$C$38:$C$52,0))),""))))</f>
        <v/>
      </c>
      <c r="K14" s="18" t="str">
        <f aca="false">IF($C14="","",IF($D14="Einstaklingsbundið",IFERROR(IF(INDEX('Undirviðmiðalisti (Lýsigögn)'!G$38:G$52,MATCH($C14,'Undirviðmiðalisti (Lýsigögn)'!$C$38:$C$52,0))="","",INDEX('Undirviðmiðalisti (Lýsigögn)'!G$38:G$52,MATCH($C14,'Undirviðmiðalisti (Lýsigögn)'!$C$38:$C$52,0))),""),IFERROR(IF(INDEX('Undirviðmiðalisti (Lýsigögn)'!G$6:G$37,MATCH($C14,'Undirviðmiðalisti (Lýsigögn)'!$C$6:$C$37,0))="","",INDEX('Undirviðmiðalisti (Lýsigögn)'!G$6:G$37,MATCH($C14,'Undirviðmiðalisti (Lýsigögn)'!$C$6:$C$37,0))),IFERROR(IF(INDEX('Undirviðmiðalisti (Lýsigögn)'!G$38:G$52,MATCH($C14,'Undirviðmiðalisti (Lýsigögn)'!$C$38:$C$52,0))="","",INDEX('Undirviðmiðalisti (Lýsigögn)'!G$38:G$52,MATCH($C14,'Undirviðmiðalisti (Lýsigögn)'!$C$38:$C$52,0))),""))))</f>
        <v/>
      </c>
      <c r="L14" s="18" t="str">
        <f aca="false">IF($C14="","",IF($D14="Einstaklingsbundið",IFERROR(IF(INDEX('Undirviðmiðalisti (Lýsigögn)'!H$38:H$52,MATCH($C14,'Undirviðmiðalisti (Lýsigögn)'!$C$38:$C$52,0))="","",INDEX('Undirviðmiðalisti (Lýsigögn)'!H$38:H$52,MATCH($C14,'Undirviðmiðalisti (Lýsigögn)'!$C$38:$C$52,0))),""),IFERROR(IF(INDEX('Undirviðmiðalisti (Lýsigögn)'!H$6:H$37,MATCH($C14,'Undirviðmiðalisti (Lýsigögn)'!$C$6:$C$37,0))="","",INDEX('Undirviðmiðalisti (Lýsigögn)'!H$6:H$37,MATCH($C14,'Undirviðmiðalisti (Lýsigögn)'!$C$6:$C$37,0))),IFERROR(IF(INDEX('Undirviðmiðalisti (Lýsigögn)'!H$38:H$52,MATCH($C14,'Undirviðmiðalisti (Lýsigögn)'!$C$38:$C$52,0))="","",INDEX('Undirviðmiðalisti (Lýsigögn)'!H$38:H$52,MATCH($C14,'Undirviðmiðalisti (Lýsigögn)'!$C$38:$C$52,0))),""))))</f>
        <v/>
      </c>
      <c r="M14" s="18" t="str">
        <f aca="false">IF($C14="","",IF($D14="Einstaklingsbundið",IFERROR(IF(INDEX('Undirviðmiðalisti (Lýsigögn)'!I$38:I$52,MATCH($C14,'Undirviðmiðalisti (Lýsigögn)'!$C$38:$C$52,0))="","",INDEX('Undirviðmiðalisti (Lýsigögn)'!I$38:I$52,MATCH($C14,'Undirviðmiðalisti (Lýsigögn)'!$C$38:$C$52,0))),""),IFERROR(IF(INDEX('Undirviðmiðalisti (Lýsigögn)'!I$6:I$37,MATCH($C14,'Undirviðmiðalisti (Lýsigögn)'!$C$6:$C$37,0))="","",INDEX('Undirviðmiðalisti (Lýsigögn)'!I$6:I$37,MATCH($C14,'Undirviðmiðalisti (Lýsigögn)'!$C$6:$C$37,0))),IFERROR(IF(INDEX('Undirviðmiðalisti (Lýsigögn)'!I$38:I$52,MATCH($C14,'Undirviðmiðalisti (Lýsigögn)'!$C$38:$C$52,0))="","",INDEX('Undirviðmiðalisti (Lýsigögn)'!I$38:I$52,MATCH($C14,'Undirviðmiðalisti (Lýsigögn)'!$C$38:$C$52,0))),""))))</f>
        <v/>
      </c>
      <c r="N14" s="18" t="str">
        <f aca="false">IF($C14="","",IF($D14="Einstaklingsbundið",IFERROR(IF(INDEX('Undirviðmiðalisti (Lýsigögn)'!J$38:J$52,MATCH($C14,'Undirviðmiðalisti (Lýsigögn)'!$C$38:$C$52,0))="","",INDEX('Undirviðmiðalisti (Lýsigögn)'!J$38:J$52,MATCH($C14,'Undirviðmiðalisti (Lýsigögn)'!$C$38:$C$52,0))),""),IFERROR(IF(INDEX('Undirviðmiðalisti (Lýsigögn)'!J$6:J$37,MATCH($C14,'Undirviðmiðalisti (Lýsigögn)'!$C$6:$C$37,0))="","",INDEX('Undirviðmiðalisti (Lýsigögn)'!J$6:J$37,MATCH($C14,'Undirviðmiðalisti (Lýsigögn)'!$C$6:$C$37,0))),IFERROR(IF(INDEX('Undirviðmiðalisti (Lýsigögn)'!J$38:J$52,MATCH($C14,'Undirviðmiðalisti (Lýsigögn)'!$C$38:$C$52,0))="","",INDEX('Undirviðmiðalisti (Lýsigögn)'!J$38:J$52,MATCH($C14,'Undirviðmiðalisti (Lýsigögn)'!$C$38:$C$52,0))),""))))</f>
        <v/>
      </c>
      <c r="O14" s="18" t="str">
        <f aca="false">IF($C14="","",IF($D14="Einstaklingsbundið",IFERROR(IF(INDEX('Undirviðmiðalisti (Lýsigögn)'!K$38:K$52,MATCH($C14,'Undirviðmiðalisti (Lýsigögn)'!$C$38:$C$52,0))="","",INDEX('Undirviðmiðalisti (Lýsigögn)'!K$38:K$52,MATCH($C14,'Undirviðmiðalisti (Lýsigögn)'!$C$38:$C$52,0))),""),IFERROR(IF(INDEX('Undirviðmiðalisti (Lýsigögn)'!K$6:K$37,MATCH($C14,'Undirviðmiðalisti (Lýsigögn)'!$C$6:$C$37,0))="","",INDEX('Undirviðmiðalisti (Lýsigögn)'!K$6:K$37,MATCH($C14,'Undirviðmiðalisti (Lýsigögn)'!$C$6:$C$37,0))),IFERROR(IF(INDEX('Undirviðmiðalisti (Lýsigögn)'!K$38:K$52,MATCH($C14,'Undirviðmiðalisti (Lýsigögn)'!$C$38:$C$52,0))="","",INDEX('Undirviðmiðalisti (Lýsigögn)'!K$38:K$52,MATCH($C14,'Undirviðmiðalisti (Lýsigögn)'!$C$38:$C$52,0))),""))))</f>
        <v/>
      </c>
      <c r="P14" s="18" t="str">
        <f aca="false">IF($C14="","",IF($D14="Einstaklingsbundið",IFERROR(IF(INDEX('Undirviðmiðalisti (Lýsigögn)'!L$38:L$52,MATCH($C14,'Undirviðmiðalisti (Lýsigögn)'!$C$38:$C$52,0))="","",INDEX('Undirviðmiðalisti (Lýsigögn)'!L$38:L$52,MATCH($C14,'Undirviðmiðalisti (Lýsigögn)'!$C$38:$C$52,0))),""),IFERROR(IF(INDEX('Undirviðmiðalisti (Lýsigögn)'!L$6:L$37,MATCH($C14,'Undirviðmiðalisti (Lýsigögn)'!$C$6:$C$37,0))="","",INDEX('Undirviðmiðalisti (Lýsigögn)'!L$6:L$37,MATCH($C14,'Undirviðmiðalisti (Lýsigögn)'!$C$6:$C$37,0))),IFERROR(IF(INDEX('Undirviðmiðalisti (Lýsigögn)'!L$38:L$52,MATCH($C14,'Undirviðmiðalisti (Lýsigögn)'!$C$38:$C$52,0))="","",INDEX('Undirviðmiðalisti (Lýsigögn)'!L$38:L$52,MATCH($C14,'Undirviðmiðalisti (Lýsigögn)'!$C$38:$C$52,0))),""))))</f>
        <v/>
      </c>
      <c r="Q14" s="18" t="str">
        <f aca="false">IF($C14="","",IF($D14="Einstaklingsbundið",IFERROR(IF(INDEX('Undirviðmiðalisti (Lýsigögn)'!M$38:M$52,MATCH($C14,'Undirviðmiðalisti (Lýsigögn)'!$C$38:$C$52,0))="","",INDEX('Undirviðmiðalisti (Lýsigögn)'!M$38:M$52,MATCH($C14,'Undirviðmiðalisti (Lýsigögn)'!$C$38:$C$52,0))),""),IFERROR(IF(INDEX('Undirviðmiðalisti (Lýsigögn)'!M$6:M$37,MATCH($C14,'Undirviðmiðalisti (Lýsigögn)'!$C$6:$C$37,0))="","",INDEX('Undirviðmiðalisti (Lýsigögn)'!M$6:M$37,MATCH($C14,'Undirviðmiðalisti (Lýsigögn)'!$C$6:$C$37,0))),IFERROR(IF(INDEX('Undirviðmiðalisti (Lýsigögn)'!M$38:M$52,MATCH($C14,'Undirviðmiðalisti (Lýsigögn)'!$C$38:$C$52,0))="","",INDEX('Undirviðmiðalisti (Lýsigögn)'!M$38:M$52,MATCH($C14,'Undirviðmiðalisti (Lýsigögn)'!$C$38:$C$52,0))),""))))</f>
        <v/>
      </c>
    </row>
    <row r="15" customFormat="false" ht="15" hidden="false" customHeight="true" outlineLevel="0" collapsed="false">
      <c r="A15" s="24" t="str">
        <f aca="false">IF($B15="","",ROW()-5)</f>
        <v/>
      </c>
      <c r="B15" s="17"/>
      <c r="C15" s="17"/>
      <c r="D15" s="25" t="str">
        <f aca="false">IFERROR(IF(B15="","",INDEX(Viðmið!$B$6:$B$10,MATCH(B15,Viðmið!$C$6:$C$10,0))),"")</f>
        <v/>
      </c>
      <c r="E15" s="18" t="str">
        <f aca="false">IF($C15="","",IF($D15="Einstaklingsbundið",IFERROR(IF(INDEX('Undirviðmiðalisti (Lýsigögn)'!$D$38:$D$52,MATCH($C15,'Undirviðmiðalisti (Lýsigögn)'!$C$38:$C$52,0))="","",INDEX('Undirviðmiðalisti (Lýsigögn)'!$D$38:$D$52,MATCH($C15,'Undirviðmiðalisti (Lýsigögn)'!$C$38:$C$52,0))),""),IFERROR(IF(INDEX('Undirviðmiðalisti (Lýsigögn)'!$D$6:$D$37,MATCH($C15,'Undirviðmiðalisti (Lýsigögn)'!$C$6:$C$37,0))="","",INDEX('Undirviðmiðalisti (Lýsigögn)'!$D$6:$D$37,MATCH($C15,'Undirviðmiðalisti (Lýsigögn)'!$C$6:$C$37,0))),IFERROR(IF(INDEX('Undirviðmiðalisti (Lýsigögn)'!$D$38:$D$52,MATCH($C15,'Undirviðmiðalisti (Lýsigögn)'!$C$38:$C$52,0))="","",INDEX('Undirviðmiðalisti (Lýsigögn)'!$D$38:$D$52,MATCH($C15,'Undirviðmiðalisti (Lýsigögn)'!$C$38:$C$52,0))),""))))</f>
        <v/>
      </c>
      <c r="F15" s="16"/>
      <c r="G15" s="26" t="str">
        <f aca="false">IF($C15="","",IF($D15="Einstaklingsbundið",IFERROR(IF(INDEX('Undirviðmiðalisti (Lýsigögn)'!$E$38:$E$52,MATCH($C15,'Undirviðmiðalisti (Lýsigögn)'!$C$38:$C$52,0))="","",INDEX('Undirviðmiðalisti (Lýsigögn)'!$E$38:$E$52,MATCH($C15,'Undirviðmiðalisti (Lýsigögn)'!$C$38:$C$52,0))),""),IFERROR(IF(INDEX('Undirviðmiðalisti (Lýsigögn)'!$E$6:$E$37,MATCH($C15,'Undirviðmiðalisti (Lýsigögn)'!$C$6:$C$37,0))="","",INDEX('Undirviðmiðalisti (Lýsigögn)'!$E$6:$E$37,MATCH($C15,'Undirviðmiðalisti (Lýsigögn)'!$C$6:$C$37,0))),IFERROR(IF(INDEX('Undirviðmiðalisti (Lýsigögn)'!$E$38:$E$52,MATCH($C15,'Undirviðmiðalisti (Lýsigögn)'!$C$38:$C$52,0))="","",INDEX('Undirviðmiðalisti (Lýsigögn)'!$E$38:$E$52,MATCH($C15,'Undirviðmiðalisti (Lýsigögn)'!$C$38:$C$52,0))),""))))</f>
        <v/>
      </c>
      <c r="H15" s="27" t="str">
        <f aca="false">IF(OR(F15="",G15=""),"",F15*KVARDI)</f>
        <v/>
      </c>
      <c r="I15" s="28" t="str">
        <f aca="false">IF(B15="","",IF(ROUND(SUMIF($B$6:$B$205,B15,$F$6:$F$205),4)=ROUND(IFERROR(INDEX(Viðmið!$E$6:$E$10,MATCH(B15,Viðmið!$C$6:$C$10,0)),-1),4),"✓","✗"))</f>
        <v/>
      </c>
      <c r="J15" s="18" t="str">
        <f aca="false">IF($C15="","",IF($D15="Einstaklingsbundið",IFERROR(IF(INDEX('Undirviðmiðalisti (Lýsigögn)'!F$38:F$52,MATCH($C15,'Undirviðmiðalisti (Lýsigögn)'!$C$38:$C$52,0))="","",INDEX('Undirviðmiðalisti (Lýsigögn)'!F$38:F$52,MATCH($C15,'Undirviðmiðalisti (Lýsigögn)'!$C$38:$C$52,0))),""),IFERROR(IF(INDEX('Undirviðmiðalisti (Lýsigögn)'!F$6:F$37,MATCH($C15,'Undirviðmiðalisti (Lýsigögn)'!$C$6:$C$37,0))="","",INDEX('Undirviðmiðalisti (Lýsigögn)'!F$6:F$37,MATCH($C15,'Undirviðmiðalisti (Lýsigögn)'!$C$6:$C$37,0))),IFERROR(IF(INDEX('Undirviðmiðalisti (Lýsigögn)'!F$38:F$52,MATCH($C15,'Undirviðmiðalisti (Lýsigögn)'!$C$38:$C$52,0))="","",INDEX('Undirviðmiðalisti (Lýsigögn)'!F$38:F$52,MATCH($C15,'Undirviðmiðalisti (Lýsigögn)'!$C$38:$C$52,0))),""))))</f>
        <v/>
      </c>
      <c r="K15" s="18" t="str">
        <f aca="false">IF($C15="","",IF($D15="Einstaklingsbundið",IFERROR(IF(INDEX('Undirviðmiðalisti (Lýsigögn)'!G$38:G$52,MATCH($C15,'Undirviðmiðalisti (Lýsigögn)'!$C$38:$C$52,0))="","",INDEX('Undirviðmiðalisti (Lýsigögn)'!G$38:G$52,MATCH($C15,'Undirviðmiðalisti (Lýsigögn)'!$C$38:$C$52,0))),""),IFERROR(IF(INDEX('Undirviðmiðalisti (Lýsigögn)'!G$6:G$37,MATCH($C15,'Undirviðmiðalisti (Lýsigögn)'!$C$6:$C$37,0))="","",INDEX('Undirviðmiðalisti (Lýsigögn)'!G$6:G$37,MATCH($C15,'Undirviðmiðalisti (Lýsigögn)'!$C$6:$C$37,0))),IFERROR(IF(INDEX('Undirviðmiðalisti (Lýsigögn)'!G$38:G$52,MATCH($C15,'Undirviðmiðalisti (Lýsigögn)'!$C$38:$C$52,0))="","",INDEX('Undirviðmiðalisti (Lýsigögn)'!G$38:G$52,MATCH($C15,'Undirviðmiðalisti (Lýsigögn)'!$C$38:$C$52,0))),""))))</f>
        <v/>
      </c>
      <c r="L15" s="18" t="str">
        <f aca="false">IF($C15="","",IF($D15="Einstaklingsbundið",IFERROR(IF(INDEX('Undirviðmiðalisti (Lýsigögn)'!H$38:H$52,MATCH($C15,'Undirviðmiðalisti (Lýsigögn)'!$C$38:$C$52,0))="","",INDEX('Undirviðmiðalisti (Lýsigögn)'!H$38:H$52,MATCH($C15,'Undirviðmiðalisti (Lýsigögn)'!$C$38:$C$52,0))),""),IFERROR(IF(INDEX('Undirviðmiðalisti (Lýsigögn)'!H$6:H$37,MATCH($C15,'Undirviðmiðalisti (Lýsigögn)'!$C$6:$C$37,0))="","",INDEX('Undirviðmiðalisti (Lýsigögn)'!H$6:H$37,MATCH($C15,'Undirviðmiðalisti (Lýsigögn)'!$C$6:$C$37,0))),IFERROR(IF(INDEX('Undirviðmiðalisti (Lýsigögn)'!H$38:H$52,MATCH($C15,'Undirviðmiðalisti (Lýsigögn)'!$C$38:$C$52,0))="","",INDEX('Undirviðmiðalisti (Lýsigögn)'!H$38:H$52,MATCH($C15,'Undirviðmiðalisti (Lýsigögn)'!$C$38:$C$52,0))),""))))</f>
        <v/>
      </c>
      <c r="M15" s="18" t="str">
        <f aca="false">IF($C15="","",IF($D15="Einstaklingsbundið",IFERROR(IF(INDEX('Undirviðmiðalisti (Lýsigögn)'!I$38:I$52,MATCH($C15,'Undirviðmiðalisti (Lýsigögn)'!$C$38:$C$52,0))="","",INDEX('Undirviðmiðalisti (Lýsigögn)'!I$38:I$52,MATCH($C15,'Undirviðmiðalisti (Lýsigögn)'!$C$38:$C$52,0))),""),IFERROR(IF(INDEX('Undirviðmiðalisti (Lýsigögn)'!I$6:I$37,MATCH($C15,'Undirviðmiðalisti (Lýsigögn)'!$C$6:$C$37,0))="","",INDEX('Undirviðmiðalisti (Lýsigögn)'!I$6:I$37,MATCH($C15,'Undirviðmiðalisti (Lýsigögn)'!$C$6:$C$37,0))),IFERROR(IF(INDEX('Undirviðmiðalisti (Lýsigögn)'!I$38:I$52,MATCH($C15,'Undirviðmiðalisti (Lýsigögn)'!$C$38:$C$52,0))="","",INDEX('Undirviðmiðalisti (Lýsigögn)'!I$38:I$52,MATCH($C15,'Undirviðmiðalisti (Lýsigögn)'!$C$38:$C$52,0))),""))))</f>
        <v/>
      </c>
      <c r="N15" s="18" t="str">
        <f aca="false">IF($C15="","",IF($D15="Einstaklingsbundið",IFERROR(IF(INDEX('Undirviðmiðalisti (Lýsigögn)'!J$38:J$52,MATCH($C15,'Undirviðmiðalisti (Lýsigögn)'!$C$38:$C$52,0))="","",INDEX('Undirviðmiðalisti (Lýsigögn)'!J$38:J$52,MATCH($C15,'Undirviðmiðalisti (Lýsigögn)'!$C$38:$C$52,0))),""),IFERROR(IF(INDEX('Undirviðmiðalisti (Lýsigögn)'!J$6:J$37,MATCH($C15,'Undirviðmiðalisti (Lýsigögn)'!$C$6:$C$37,0))="","",INDEX('Undirviðmiðalisti (Lýsigögn)'!J$6:J$37,MATCH($C15,'Undirviðmiðalisti (Lýsigögn)'!$C$6:$C$37,0))),IFERROR(IF(INDEX('Undirviðmiðalisti (Lýsigögn)'!J$38:J$52,MATCH($C15,'Undirviðmiðalisti (Lýsigögn)'!$C$38:$C$52,0))="","",INDEX('Undirviðmiðalisti (Lýsigögn)'!J$38:J$52,MATCH($C15,'Undirviðmiðalisti (Lýsigögn)'!$C$38:$C$52,0))),""))))</f>
        <v/>
      </c>
      <c r="O15" s="18" t="str">
        <f aca="false">IF($C15="","",IF($D15="Einstaklingsbundið",IFERROR(IF(INDEX('Undirviðmiðalisti (Lýsigögn)'!K$38:K$52,MATCH($C15,'Undirviðmiðalisti (Lýsigögn)'!$C$38:$C$52,0))="","",INDEX('Undirviðmiðalisti (Lýsigögn)'!K$38:K$52,MATCH($C15,'Undirviðmiðalisti (Lýsigögn)'!$C$38:$C$52,0))),""),IFERROR(IF(INDEX('Undirviðmiðalisti (Lýsigögn)'!K$6:K$37,MATCH($C15,'Undirviðmiðalisti (Lýsigögn)'!$C$6:$C$37,0))="","",INDEX('Undirviðmiðalisti (Lýsigögn)'!K$6:K$37,MATCH($C15,'Undirviðmiðalisti (Lýsigögn)'!$C$6:$C$37,0))),IFERROR(IF(INDEX('Undirviðmiðalisti (Lýsigögn)'!K$38:K$52,MATCH($C15,'Undirviðmiðalisti (Lýsigögn)'!$C$38:$C$52,0))="","",INDEX('Undirviðmiðalisti (Lýsigögn)'!K$38:K$52,MATCH($C15,'Undirviðmiðalisti (Lýsigögn)'!$C$38:$C$52,0))),""))))</f>
        <v/>
      </c>
      <c r="P15" s="18" t="str">
        <f aca="false">IF($C15="","",IF($D15="Einstaklingsbundið",IFERROR(IF(INDEX('Undirviðmiðalisti (Lýsigögn)'!L$38:L$52,MATCH($C15,'Undirviðmiðalisti (Lýsigögn)'!$C$38:$C$52,0))="","",INDEX('Undirviðmiðalisti (Lýsigögn)'!L$38:L$52,MATCH($C15,'Undirviðmiðalisti (Lýsigögn)'!$C$38:$C$52,0))),""),IFERROR(IF(INDEX('Undirviðmiðalisti (Lýsigögn)'!L$6:L$37,MATCH($C15,'Undirviðmiðalisti (Lýsigögn)'!$C$6:$C$37,0))="","",INDEX('Undirviðmiðalisti (Lýsigögn)'!L$6:L$37,MATCH($C15,'Undirviðmiðalisti (Lýsigögn)'!$C$6:$C$37,0))),IFERROR(IF(INDEX('Undirviðmiðalisti (Lýsigögn)'!L$38:L$52,MATCH($C15,'Undirviðmiðalisti (Lýsigögn)'!$C$38:$C$52,0))="","",INDEX('Undirviðmiðalisti (Lýsigögn)'!L$38:L$52,MATCH($C15,'Undirviðmiðalisti (Lýsigögn)'!$C$38:$C$52,0))),""))))</f>
        <v/>
      </c>
      <c r="Q15" s="18" t="str">
        <f aca="false">IF($C15="","",IF($D15="Einstaklingsbundið",IFERROR(IF(INDEX('Undirviðmiðalisti (Lýsigögn)'!M$38:M$52,MATCH($C15,'Undirviðmiðalisti (Lýsigögn)'!$C$38:$C$52,0))="","",INDEX('Undirviðmiðalisti (Lýsigögn)'!M$38:M$52,MATCH($C15,'Undirviðmiðalisti (Lýsigögn)'!$C$38:$C$52,0))),""),IFERROR(IF(INDEX('Undirviðmiðalisti (Lýsigögn)'!M$6:M$37,MATCH($C15,'Undirviðmiðalisti (Lýsigögn)'!$C$6:$C$37,0))="","",INDEX('Undirviðmiðalisti (Lýsigögn)'!M$6:M$37,MATCH($C15,'Undirviðmiðalisti (Lýsigögn)'!$C$6:$C$37,0))),IFERROR(IF(INDEX('Undirviðmiðalisti (Lýsigögn)'!M$38:M$52,MATCH($C15,'Undirviðmiðalisti (Lýsigögn)'!$C$38:$C$52,0))="","",INDEX('Undirviðmiðalisti (Lýsigögn)'!M$38:M$52,MATCH($C15,'Undirviðmiðalisti (Lýsigögn)'!$C$38:$C$52,0))),""))))</f>
        <v/>
      </c>
    </row>
    <row r="16" customFormat="false" ht="15" hidden="false" customHeight="true" outlineLevel="0" collapsed="false">
      <c r="A16" s="24" t="str">
        <f aca="false">IF($B16="","",ROW()-5)</f>
        <v/>
      </c>
      <c r="B16" s="17"/>
      <c r="C16" s="17"/>
      <c r="D16" s="25" t="str">
        <f aca="false">IFERROR(IF(B16="","",INDEX(Viðmið!$B$6:$B$10,MATCH(B16,Viðmið!$C$6:$C$10,0))),"")</f>
        <v/>
      </c>
      <c r="E16" s="18" t="str">
        <f aca="false">IF($C16="","",IF($D16="Einstaklingsbundið",IFERROR(IF(INDEX('Undirviðmiðalisti (Lýsigögn)'!$D$38:$D$52,MATCH($C16,'Undirviðmiðalisti (Lýsigögn)'!$C$38:$C$52,0))="","",INDEX('Undirviðmiðalisti (Lýsigögn)'!$D$38:$D$52,MATCH($C16,'Undirviðmiðalisti (Lýsigögn)'!$C$38:$C$52,0))),""),IFERROR(IF(INDEX('Undirviðmiðalisti (Lýsigögn)'!$D$6:$D$37,MATCH($C16,'Undirviðmiðalisti (Lýsigögn)'!$C$6:$C$37,0))="","",INDEX('Undirviðmiðalisti (Lýsigögn)'!$D$6:$D$37,MATCH($C16,'Undirviðmiðalisti (Lýsigögn)'!$C$6:$C$37,0))),IFERROR(IF(INDEX('Undirviðmiðalisti (Lýsigögn)'!$D$38:$D$52,MATCH($C16,'Undirviðmiðalisti (Lýsigögn)'!$C$38:$C$52,0))="","",INDEX('Undirviðmiðalisti (Lýsigögn)'!$D$38:$D$52,MATCH($C16,'Undirviðmiðalisti (Lýsigögn)'!$C$38:$C$52,0))),""))))</f>
        <v/>
      </c>
      <c r="F16" s="16"/>
      <c r="G16" s="26" t="str">
        <f aca="false">IF($C16="","",IF($D16="Einstaklingsbundið",IFERROR(IF(INDEX('Undirviðmiðalisti (Lýsigögn)'!$E$38:$E$52,MATCH($C16,'Undirviðmiðalisti (Lýsigögn)'!$C$38:$C$52,0))="","",INDEX('Undirviðmiðalisti (Lýsigögn)'!$E$38:$E$52,MATCH($C16,'Undirviðmiðalisti (Lýsigögn)'!$C$38:$C$52,0))),""),IFERROR(IF(INDEX('Undirviðmiðalisti (Lýsigögn)'!$E$6:$E$37,MATCH($C16,'Undirviðmiðalisti (Lýsigögn)'!$C$6:$C$37,0))="","",INDEX('Undirviðmiðalisti (Lýsigögn)'!$E$6:$E$37,MATCH($C16,'Undirviðmiðalisti (Lýsigögn)'!$C$6:$C$37,0))),IFERROR(IF(INDEX('Undirviðmiðalisti (Lýsigögn)'!$E$38:$E$52,MATCH($C16,'Undirviðmiðalisti (Lýsigögn)'!$C$38:$C$52,0))="","",INDEX('Undirviðmiðalisti (Lýsigögn)'!$E$38:$E$52,MATCH($C16,'Undirviðmiðalisti (Lýsigögn)'!$C$38:$C$52,0))),""))))</f>
        <v/>
      </c>
      <c r="H16" s="27" t="str">
        <f aca="false">IF(OR(F16="",G16=""),"",F16*KVARDI)</f>
        <v/>
      </c>
      <c r="I16" s="28" t="str">
        <f aca="false">IF(B16="","",IF(ROUND(SUMIF($B$6:$B$205,B16,$F$6:$F$205),4)=ROUND(IFERROR(INDEX(Viðmið!$E$6:$E$10,MATCH(B16,Viðmið!$C$6:$C$10,0)),-1),4),"✓","✗"))</f>
        <v/>
      </c>
      <c r="J16" s="18" t="str">
        <f aca="false">IF($C16="","",IF($D16="Einstaklingsbundið",IFERROR(IF(INDEX('Undirviðmiðalisti (Lýsigögn)'!F$38:F$52,MATCH($C16,'Undirviðmiðalisti (Lýsigögn)'!$C$38:$C$52,0))="","",INDEX('Undirviðmiðalisti (Lýsigögn)'!F$38:F$52,MATCH($C16,'Undirviðmiðalisti (Lýsigögn)'!$C$38:$C$52,0))),""),IFERROR(IF(INDEX('Undirviðmiðalisti (Lýsigögn)'!F$6:F$37,MATCH($C16,'Undirviðmiðalisti (Lýsigögn)'!$C$6:$C$37,0))="","",INDEX('Undirviðmiðalisti (Lýsigögn)'!F$6:F$37,MATCH($C16,'Undirviðmiðalisti (Lýsigögn)'!$C$6:$C$37,0))),IFERROR(IF(INDEX('Undirviðmiðalisti (Lýsigögn)'!F$38:F$52,MATCH($C16,'Undirviðmiðalisti (Lýsigögn)'!$C$38:$C$52,0))="","",INDEX('Undirviðmiðalisti (Lýsigögn)'!F$38:F$52,MATCH($C16,'Undirviðmiðalisti (Lýsigögn)'!$C$38:$C$52,0))),""))))</f>
        <v/>
      </c>
      <c r="K16" s="18" t="str">
        <f aca="false">IF($C16="","",IF($D16="Einstaklingsbundið",IFERROR(IF(INDEX('Undirviðmiðalisti (Lýsigögn)'!G$38:G$52,MATCH($C16,'Undirviðmiðalisti (Lýsigögn)'!$C$38:$C$52,0))="","",INDEX('Undirviðmiðalisti (Lýsigögn)'!G$38:G$52,MATCH($C16,'Undirviðmiðalisti (Lýsigögn)'!$C$38:$C$52,0))),""),IFERROR(IF(INDEX('Undirviðmiðalisti (Lýsigögn)'!G$6:G$37,MATCH($C16,'Undirviðmiðalisti (Lýsigögn)'!$C$6:$C$37,0))="","",INDEX('Undirviðmiðalisti (Lýsigögn)'!G$6:G$37,MATCH($C16,'Undirviðmiðalisti (Lýsigögn)'!$C$6:$C$37,0))),IFERROR(IF(INDEX('Undirviðmiðalisti (Lýsigögn)'!G$38:G$52,MATCH($C16,'Undirviðmiðalisti (Lýsigögn)'!$C$38:$C$52,0))="","",INDEX('Undirviðmiðalisti (Lýsigögn)'!G$38:G$52,MATCH($C16,'Undirviðmiðalisti (Lýsigögn)'!$C$38:$C$52,0))),""))))</f>
        <v/>
      </c>
      <c r="L16" s="18" t="str">
        <f aca="false">IF($C16="","",IF($D16="Einstaklingsbundið",IFERROR(IF(INDEX('Undirviðmiðalisti (Lýsigögn)'!H$38:H$52,MATCH($C16,'Undirviðmiðalisti (Lýsigögn)'!$C$38:$C$52,0))="","",INDEX('Undirviðmiðalisti (Lýsigögn)'!H$38:H$52,MATCH($C16,'Undirviðmiðalisti (Lýsigögn)'!$C$38:$C$52,0))),""),IFERROR(IF(INDEX('Undirviðmiðalisti (Lýsigögn)'!H$6:H$37,MATCH($C16,'Undirviðmiðalisti (Lýsigögn)'!$C$6:$C$37,0))="","",INDEX('Undirviðmiðalisti (Lýsigögn)'!H$6:H$37,MATCH($C16,'Undirviðmiðalisti (Lýsigögn)'!$C$6:$C$37,0))),IFERROR(IF(INDEX('Undirviðmiðalisti (Lýsigögn)'!H$38:H$52,MATCH($C16,'Undirviðmiðalisti (Lýsigögn)'!$C$38:$C$52,0))="","",INDEX('Undirviðmiðalisti (Lýsigögn)'!H$38:H$52,MATCH($C16,'Undirviðmiðalisti (Lýsigögn)'!$C$38:$C$52,0))),""))))</f>
        <v/>
      </c>
      <c r="M16" s="18" t="str">
        <f aca="false">IF($C16="","",IF($D16="Einstaklingsbundið",IFERROR(IF(INDEX('Undirviðmiðalisti (Lýsigögn)'!I$38:I$52,MATCH($C16,'Undirviðmiðalisti (Lýsigögn)'!$C$38:$C$52,0))="","",INDEX('Undirviðmiðalisti (Lýsigögn)'!I$38:I$52,MATCH($C16,'Undirviðmiðalisti (Lýsigögn)'!$C$38:$C$52,0))),""),IFERROR(IF(INDEX('Undirviðmiðalisti (Lýsigögn)'!I$6:I$37,MATCH($C16,'Undirviðmiðalisti (Lýsigögn)'!$C$6:$C$37,0))="","",INDEX('Undirviðmiðalisti (Lýsigögn)'!I$6:I$37,MATCH($C16,'Undirviðmiðalisti (Lýsigögn)'!$C$6:$C$37,0))),IFERROR(IF(INDEX('Undirviðmiðalisti (Lýsigögn)'!I$38:I$52,MATCH($C16,'Undirviðmiðalisti (Lýsigögn)'!$C$38:$C$52,0))="","",INDEX('Undirviðmiðalisti (Lýsigögn)'!I$38:I$52,MATCH($C16,'Undirviðmiðalisti (Lýsigögn)'!$C$38:$C$52,0))),""))))</f>
        <v/>
      </c>
      <c r="N16" s="18" t="str">
        <f aca="false">IF($C16="","",IF($D16="Einstaklingsbundið",IFERROR(IF(INDEX('Undirviðmiðalisti (Lýsigögn)'!J$38:J$52,MATCH($C16,'Undirviðmiðalisti (Lýsigögn)'!$C$38:$C$52,0))="","",INDEX('Undirviðmiðalisti (Lýsigögn)'!J$38:J$52,MATCH($C16,'Undirviðmiðalisti (Lýsigögn)'!$C$38:$C$52,0))),""),IFERROR(IF(INDEX('Undirviðmiðalisti (Lýsigögn)'!J$6:J$37,MATCH($C16,'Undirviðmiðalisti (Lýsigögn)'!$C$6:$C$37,0))="","",INDEX('Undirviðmiðalisti (Lýsigögn)'!J$6:J$37,MATCH($C16,'Undirviðmiðalisti (Lýsigögn)'!$C$6:$C$37,0))),IFERROR(IF(INDEX('Undirviðmiðalisti (Lýsigögn)'!J$38:J$52,MATCH($C16,'Undirviðmiðalisti (Lýsigögn)'!$C$38:$C$52,0))="","",INDEX('Undirviðmiðalisti (Lýsigögn)'!J$38:J$52,MATCH($C16,'Undirviðmiðalisti (Lýsigögn)'!$C$38:$C$52,0))),""))))</f>
        <v/>
      </c>
      <c r="O16" s="18" t="str">
        <f aca="false">IF($C16="","",IF($D16="Einstaklingsbundið",IFERROR(IF(INDEX('Undirviðmiðalisti (Lýsigögn)'!K$38:K$52,MATCH($C16,'Undirviðmiðalisti (Lýsigögn)'!$C$38:$C$52,0))="","",INDEX('Undirviðmiðalisti (Lýsigögn)'!K$38:K$52,MATCH($C16,'Undirviðmiðalisti (Lýsigögn)'!$C$38:$C$52,0))),""),IFERROR(IF(INDEX('Undirviðmiðalisti (Lýsigögn)'!K$6:K$37,MATCH($C16,'Undirviðmiðalisti (Lýsigögn)'!$C$6:$C$37,0))="","",INDEX('Undirviðmiðalisti (Lýsigögn)'!K$6:K$37,MATCH($C16,'Undirviðmiðalisti (Lýsigögn)'!$C$6:$C$37,0))),IFERROR(IF(INDEX('Undirviðmiðalisti (Lýsigögn)'!K$38:K$52,MATCH($C16,'Undirviðmiðalisti (Lýsigögn)'!$C$38:$C$52,0))="","",INDEX('Undirviðmiðalisti (Lýsigögn)'!K$38:K$52,MATCH($C16,'Undirviðmiðalisti (Lýsigögn)'!$C$38:$C$52,0))),""))))</f>
        <v/>
      </c>
      <c r="P16" s="18" t="str">
        <f aca="false">IF($C16="","",IF($D16="Einstaklingsbundið",IFERROR(IF(INDEX('Undirviðmiðalisti (Lýsigögn)'!L$38:L$52,MATCH($C16,'Undirviðmiðalisti (Lýsigögn)'!$C$38:$C$52,0))="","",INDEX('Undirviðmiðalisti (Lýsigögn)'!L$38:L$52,MATCH($C16,'Undirviðmiðalisti (Lýsigögn)'!$C$38:$C$52,0))),""),IFERROR(IF(INDEX('Undirviðmiðalisti (Lýsigögn)'!L$6:L$37,MATCH($C16,'Undirviðmiðalisti (Lýsigögn)'!$C$6:$C$37,0))="","",INDEX('Undirviðmiðalisti (Lýsigögn)'!L$6:L$37,MATCH($C16,'Undirviðmiðalisti (Lýsigögn)'!$C$6:$C$37,0))),IFERROR(IF(INDEX('Undirviðmiðalisti (Lýsigögn)'!L$38:L$52,MATCH($C16,'Undirviðmiðalisti (Lýsigögn)'!$C$38:$C$52,0))="","",INDEX('Undirviðmiðalisti (Lýsigögn)'!L$38:L$52,MATCH($C16,'Undirviðmiðalisti (Lýsigögn)'!$C$38:$C$52,0))),""))))</f>
        <v/>
      </c>
      <c r="Q16" s="18" t="str">
        <f aca="false">IF($C16="","",IF($D16="Einstaklingsbundið",IFERROR(IF(INDEX('Undirviðmiðalisti (Lýsigögn)'!M$38:M$52,MATCH($C16,'Undirviðmiðalisti (Lýsigögn)'!$C$38:$C$52,0))="","",INDEX('Undirviðmiðalisti (Lýsigögn)'!M$38:M$52,MATCH($C16,'Undirviðmiðalisti (Lýsigögn)'!$C$38:$C$52,0))),""),IFERROR(IF(INDEX('Undirviðmiðalisti (Lýsigögn)'!M$6:M$37,MATCH($C16,'Undirviðmiðalisti (Lýsigögn)'!$C$6:$C$37,0))="","",INDEX('Undirviðmiðalisti (Lýsigögn)'!M$6:M$37,MATCH($C16,'Undirviðmiðalisti (Lýsigögn)'!$C$6:$C$37,0))),IFERROR(IF(INDEX('Undirviðmiðalisti (Lýsigögn)'!M$38:M$52,MATCH($C16,'Undirviðmiðalisti (Lýsigögn)'!$C$38:$C$52,0))="","",INDEX('Undirviðmiðalisti (Lýsigögn)'!M$38:M$52,MATCH($C16,'Undirviðmiðalisti (Lýsigögn)'!$C$38:$C$52,0))),""))))</f>
        <v/>
      </c>
    </row>
    <row r="17" customFormat="false" ht="15" hidden="false" customHeight="true" outlineLevel="0" collapsed="false">
      <c r="A17" s="24" t="str">
        <f aca="false">IF($B17="","",ROW()-5)</f>
        <v/>
      </c>
      <c r="B17" s="17"/>
      <c r="C17" s="17"/>
      <c r="D17" s="25" t="str">
        <f aca="false">IFERROR(IF(B17="","",INDEX(Viðmið!$B$6:$B$10,MATCH(B17,Viðmið!$C$6:$C$10,0))),"")</f>
        <v/>
      </c>
      <c r="E17" s="18" t="str">
        <f aca="false">IF($C17="","",IF($D17="Einstaklingsbundið",IFERROR(IF(INDEX('Undirviðmiðalisti (Lýsigögn)'!$D$38:$D$52,MATCH($C17,'Undirviðmiðalisti (Lýsigögn)'!$C$38:$C$52,0))="","",INDEX('Undirviðmiðalisti (Lýsigögn)'!$D$38:$D$52,MATCH($C17,'Undirviðmiðalisti (Lýsigögn)'!$C$38:$C$52,0))),""),IFERROR(IF(INDEX('Undirviðmiðalisti (Lýsigögn)'!$D$6:$D$37,MATCH($C17,'Undirviðmiðalisti (Lýsigögn)'!$C$6:$C$37,0))="","",INDEX('Undirviðmiðalisti (Lýsigögn)'!$D$6:$D$37,MATCH($C17,'Undirviðmiðalisti (Lýsigögn)'!$C$6:$C$37,0))),IFERROR(IF(INDEX('Undirviðmiðalisti (Lýsigögn)'!$D$38:$D$52,MATCH($C17,'Undirviðmiðalisti (Lýsigögn)'!$C$38:$C$52,0))="","",INDEX('Undirviðmiðalisti (Lýsigögn)'!$D$38:$D$52,MATCH($C17,'Undirviðmiðalisti (Lýsigögn)'!$C$38:$C$52,0))),""))))</f>
        <v/>
      </c>
      <c r="F17" s="16"/>
      <c r="G17" s="26" t="str">
        <f aca="false">IF($C17="","",IF($D17="Einstaklingsbundið",IFERROR(IF(INDEX('Undirviðmiðalisti (Lýsigögn)'!$E$38:$E$52,MATCH($C17,'Undirviðmiðalisti (Lýsigögn)'!$C$38:$C$52,0))="","",INDEX('Undirviðmiðalisti (Lýsigögn)'!$E$38:$E$52,MATCH($C17,'Undirviðmiðalisti (Lýsigögn)'!$C$38:$C$52,0))),""),IFERROR(IF(INDEX('Undirviðmiðalisti (Lýsigögn)'!$E$6:$E$37,MATCH($C17,'Undirviðmiðalisti (Lýsigögn)'!$C$6:$C$37,0))="","",INDEX('Undirviðmiðalisti (Lýsigögn)'!$E$6:$E$37,MATCH($C17,'Undirviðmiðalisti (Lýsigögn)'!$C$6:$C$37,0))),IFERROR(IF(INDEX('Undirviðmiðalisti (Lýsigögn)'!$E$38:$E$52,MATCH($C17,'Undirviðmiðalisti (Lýsigögn)'!$C$38:$C$52,0))="","",INDEX('Undirviðmiðalisti (Lýsigögn)'!$E$38:$E$52,MATCH($C17,'Undirviðmiðalisti (Lýsigögn)'!$C$38:$C$52,0))),""))))</f>
        <v/>
      </c>
      <c r="H17" s="27" t="str">
        <f aca="false">IF(OR(F17="",G17=""),"",F17*KVARDI)</f>
        <v/>
      </c>
      <c r="I17" s="28" t="str">
        <f aca="false">IF(B17="","",IF(ROUND(SUMIF($B$6:$B$205,B17,$F$6:$F$205),4)=ROUND(IFERROR(INDEX(Viðmið!$E$6:$E$10,MATCH(B17,Viðmið!$C$6:$C$10,0)),-1),4),"✓","✗"))</f>
        <v/>
      </c>
      <c r="J17" s="18" t="str">
        <f aca="false">IF($C17="","",IF($D17="Einstaklingsbundið",IFERROR(IF(INDEX('Undirviðmiðalisti (Lýsigögn)'!F$38:F$52,MATCH($C17,'Undirviðmiðalisti (Lýsigögn)'!$C$38:$C$52,0))="","",INDEX('Undirviðmiðalisti (Lýsigögn)'!F$38:F$52,MATCH($C17,'Undirviðmiðalisti (Lýsigögn)'!$C$38:$C$52,0))),""),IFERROR(IF(INDEX('Undirviðmiðalisti (Lýsigögn)'!F$6:F$37,MATCH($C17,'Undirviðmiðalisti (Lýsigögn)'!$C$6:$C$37,0))="","",INDEX('Undirviðmiðalisti (Lýsigögn)'!F$6:F$37,MATCH($C17,'Undirviðmiðalisti (Lýsigögn)'!$C$6:$C$37,0))),IFERROR(IF(INDEX('Undirviðmiðalisti (Lýsigögn)'!F$38:F$52,MATCH($C17,'Undirviðmiðalisti (Lýsigögn)'!$C$38:$C$52,0))="","",INDEX('Undirviðmiðalisti (Lýsigögn)'!F$38:F$52,MATCH($C17,'Undirviðmiðalisti (Lýsigögn)'!$C$38:$C$52,0))),""))))</f>
        <v/>
      </c>
      <c r="K17" s="18" t="str">
        <f aca="false">IF($C17="","",IF($D17="Einstaklingsbundið",IFERROR(IF(INDEX('Undirviðmiðalisti (Lýsigögn)'!G$38:G$52,MATCH($C17,'Undirviðmiðalisti (Lýsigögn)'!$C$38:$C$52,0))="","",INDEX('Undirviðmiðalisti (Lýsigögn)'!G$38:G$52,MATCH($C17,'Undirviðmiðalisti (Lýsigögn)'!$C$38:$C$52,0))),""),IFERROR(IF(INDEX('Undirviðmiðalisti (Lýsigögn)'!G$6:G$37,MATCH($C17,'Undirviðmiðalisti (Lýsigögn)'!$C$6:$C$37,0))="","",INDEX('Undirviðmiðalisti (Lýsigögn)'!G$6:G$37,MATCH($C17,'Undirviðmiðalisti (Lýsigögn)'!$C$6:$C$37,0))),IFERROR(IF(INDEX('Undirviðmiðalisti (Lýsigögn)'!G$38:G$52,MATCH($C17,'Undirviðmiðalisti (Lýsigögn)'!$C$38:$C$52,0))="","",INDEX('Undirviðmiðalisti (Lýsigögn)'!G$38:G$52,MATCH($C17,'Undirviðmiðalisti (Lýsigögn)'!$C$38:$C$52,0))),""))))</f>
        <v/>
      </c>
      <c r="L17" s="18" t="str">
        <f aca="false">IF($C17="","",IF($D17="Einstaklingsbundið",IFERROR(IF(INDEX('Undirviðmiðalisti (Lýsigögn)'!H$38:H$52,MATCH($C17,'Undirviðmiðalisti (Lýsigögn)'!$C$38:$C$52,0))="","",INDEX('Undirviðmiðalisti (Lýsigögn)'!H$38:H$52,MATCH($C17,'Undirviðmiðalisti (Lýsigögn)'!$C$38:$C$52,0))),""),IFERROR(IF(INDEX('Undirviðmiðalisti (Lýsigögn)'!H$6:H$37,MATCH($C17,'Undirviðmiðalisti (Lýsigögn)'!$C$6:$C$37,0))="","",INDEX('Undirviðmiðalisti (Lýsigögn)'!H$6:H$37,MATCH($C17,'Undirviðmiðalisti (Lýsigögn)'!$C$6:$C$37,0))),IFERROR(IF(INDEX('Undirviðmiðalisti (Lýsigögn)'!H$38:H$52,MATCH($C17,'Undirviðmiðalisti (Lýsigögn)'!$C$38:$C$52,0))="","",INDEX('Undirviðmiðalisti (Lýsigögn)'!H$38:H$52,MATCH($C17,'Undirviðmiðalisti (Lýsigögn)'!$C$38:$C$52,0))),""))))</f>
        <v/>
      </c>
      <c r="M17" s="18" t="str">
        <f aca="false">IF($C17="","",IF($D17="Einstaklingsbundið",IFERROR(IF(INDEX('Undirviðmiðalisti (Lýsigögn)'!I$38:I$52,MATCH($C17,'Undirviðmiðalisti (Lýsigögn)'!$C$38:$C$52,0))="","",INDEX('Undirviðmiðalisti (Lýsigögn)'!I$38:I$52,MATCH($C17,'Undirviðmiðalisti (Lýsigögn)'!$C$38:$C$52,0))),""),IFERROR(IF(INDEX('Undirviðmiðalisti (Lýsigögn)'!I$6:I$37,MATCH($C17,'Undirviðmiðalisti (Lýsigögn)'!$C$6:$C$37,0))="","",INDEX('Undirviðmiðalisti (Lýsigögn)'!I$6:I$37,MATCH($C17,'Undirviðmiðalisti (Lýsigögn)'!$C$6:$C$37,0))),IFERROR(IF(INDEX('Undirviðmiðalisti (Lýsigögn)'!I$38:I$52,MATCH($C17,'Undirviðmiðalisti (Lýsigögn)'!$C$38:$C$52,0))="","",INDEX('Undirviðmiðalisti (Lýsigögn)'!I$38:I$52,MATCH($C17,'Undirviðmiðalisti (Lýsigögn)'!$C$38:$C$52,0))),""))))</f>
        <v/>
      </c>
      <c r="N17" s="18" t="str">
        <f aca="false">IF($C17="","",IF($D17="Einstaklingsbundið",IFERROR(IF(INDEX('Undirviðmiðalisti (Lýsigögn)'!J$38:J$52,MATCH($C17,'Undirviðmiðalisti (Lýsigögn)'!$C$38:$C$52,0))="","",INDEX('Undirviðmiðalisti (Lýsigögn)'!J$38:J$52,MATCH($C17,'Undirviðmiðalisti (Lýsigögn)'!$C$38:$C$52,0))),""),IFERROR(IF(INDEX('Undirviðmiðalisti (Lýsigögn)'!J$6:J$37,MATCH($C17,'Undirviðmiðalisti (Lýsigögn)'!$C$6:$C$37,0))="","",INDEX('Undirviðmiðalisti (Lýsigögn)'!J$6:J$37,MATCH($C17,'Undirviðmiðalisti (Lýsigögn)'!$C$6:$C$37,0))),IFERROR(IF(INDEX('Undirviðmiðalisti (Lýsigögn)'!J$38:J$52,MATCH($C17,'Undirviðmiðalisti (Lýsigögn)'!$C$38:$C$52,0))="","",INDEX('Undirviðmiðalisti (Lýsigögn)'!J$38:J$52,MATCH($C17,'Undirviðmiðalisti (Lýsigögn)'!$C$38:$C$52,0))),""))))</f>
        <v/>
      </c>
      <c r="O17" s="18" t="str">
        <f aca="false">IF($C17="","",IF($D17="Einstaklingsbundið",IFERROR(IF(INDEX('Undirviðmiðalisti (Lýsigögn)'!K$38:K$52,MATCH($C17,'Undirviðmiðalisti (Lýsigögn)'!$C$38:$C$52,0))="","",INDEX('Undirviðmiðalisti (Lýsigögn)'!K$38:K$52,MATCH($C17,'Undirviðmiðalisti (Lýsigögn)'!$C$38:$C$52,0))),""),IFERROR(IF(INDEX('Undirviðmiðalisti (Lýsigögn)'!K$6:K$37,MATCH($C17,'Undirviðmiðalisti (Lýsigögn)'!$C$6:$C$37,0))="","",INDEX('Undirviðmiðalisti (Lýsigögn)'!K$6:K$37,MATCH($C17,'Undirviðmiðalisti (Lýsigögn)'!$C$6:$C$37,0))),IFERROR(IF(INDEX('Undirviðmiðalisti (Lýsigögn)'!K$38:K$52,MATCH($C17,'Undirviðmiðalisti (Lýsigögn)'!$C$38:$C$52,0))="","",INDEX('Undirviðmiðalisti (Lýsigögn)'!K$38:K$52,MATCH($C17,'Undirviðmiðalisti (Lýsigögn)'!$C$38:$C$52,0))),""))))</f>
        <v/>
      </c>
      <c r="P17" s="18" t="str">
        <f aca="false">IF($C17="","",IF($D17="Einstaklingsbundið",IFERROR(IF(INDEX('Undirviðmiðalisti (Lýsigögn)'!L$38:L$52,MATCH($C17,'Undirviðmiðalisti (Lýsigögn)'!$C$38:$C$52,0))="","",INDEX('Undirviðmiðalisti (Lýsigögn)'!L$38:L$52,MATCH($C17,'Undirviðmiðalisti (Lýsigögn)'!$C$38:$C$52,0))),""),IFERROR(IF(INDEX('Undirviðmiðalisti (Lýsigögn)'!L$6:L$37,MATCH($C17,'Undirviðmiðalisti (Lýsigögn)'!$C$6:$C$37,0))="","",INDEX('Undirviðmiðalisti (Lýsigögn)'!L$6:L$37,MATCH($C17,'Undirviðmiðalisti (Lýsigögn)'!$C$6:$C$37,0))),IFERROR(IF(INDEX('Undirviðmiðalisti (Lýsigögn)'!L$38:L$52,MATCH($C17,'Undirviðmiðalisti (Lýsigögn)'!$C$38:$C$52,0))="","",INDEX('Undirviðmiðalisti (Lýsigögn)'!L$38:L$52,MATCH($C17,'Undirviðmiðalisti (Lýsigögn)'!$C$38:$C$52,0))),""))))</f>
        <v/>
      </c>
      <c r="Q17" s="18" t="str">
        <f aca="false">IF($C17="","",IF($D17="Einstaklingsbundið",IFERROR(IF(INDEX('Undirviðmiðalisti (Lýsigögn)'!M$38:M$52,MATCH($C17,'Undirviðmiðalisti (Lýsigögn)'!$C$38:$C$52,0))="","",INDEX('Undirviðmiðalisti (Lýsigögn)'!M$38:M$52,MATCH($C17,'Undirviðmiðalisti (Lýsigögn)'!$C$38:$C$52,0))),""),IFERROR(IF(INDEX('Undirviðmiðalisti (Lýsigögn)'!M$6:M$37,MATCH($C17,'Undirviðmiðalisti (Lýsigögn)'!$C$6:$C$37,0))="","",INDEX('Undirviðmiðalisti (Lýsigögn)'!M$6:M$37,MATCH($C17,'Undirviðmiðalisti (Lýsigögn)'!$C$6:$C$37,0))),IFERROR(IF(INDEX('Undirviðmiðalisti (Lýsigögn)'!M$38:M$52,MATCH($C17,'Undirviðmiðalisti (Lýsigögn)'!$C$38:$C$52,0))="","",INDEX('Undirviðmiðalisti (Lýsigögn)'!M$38:M$52,MATCH($C17,'Undirviðmiðalisti (Lýsigögn)'!$C$38:$C$52,0))),""))))</f>
        <v/>
      </c>
    </row>
    <row r="18" customFormat="false" ht="15" hidden="false" customHeight="true" outlineLevel="0" collapsed="false">
      <c r="A18" s="24" t="str">
        <f aca="false">IF($B18="","",ROW()-5)</f>
        <v/>
      </c>
      <c r="B18" s="17"/>
      <c r="C18" s="17"/>
      <c r="D18" s="25" t="str">
        <f aca="false">IFERROR(IF(B18="","",INDEX(Viðmið!$B$6:$B$10,MATCH(B18,Viðmið!$C$6:$C$10,0))),"")</f>
        <v/>
      </c>
      <c r="E18" s="18" t="str">
        <f aca="false">IF($C18="","",IF($D18="Einstaklingsbundið",IFERROR(IF(INDEX('Undirviðmiðalisti (Lýsigögn)'!$D$38:$D$52,MATCH($C18,'Undirviðmiðalisti (Lýsigögn)'!$C$38:$C$52,0))="","",INDEX('Undirviðmiðalisti (Lýsigögn)'!$D$38:$D$52,MATCH($C18,'Undirviðmiðalisti (Lýsigögn)'!$C$38:$C$52,0))),""),IFERROR(IF(INDEX('Undirviðmiðalisti (Lýsigögn)'!$D$6:$D$37,MATCH($C18,'Undirviðmiðalisti (Lýsigögn)'!$C$6:$C$37,0))="","",INDEX('Undirviðmiðalisti (Lýsigögn)'!$D$6:$D$37,MATCH($C18,'Undirviðmiðalisti (Lýsigögn)'!$C$6:$C$37,0))),IFERROR(IF(INDEX('Undirviðmiðalisti (Lýsigögn)'!$D$38:$D$52,MATCH($C18,'Undirviðmiðalisti (Lýsigögn)'!$C$38:$C$52,0))="","",INDEX('Undirviðmiðalisti (Lýsigögn)'!$D$38:$D$52,MATCH($C18,'Undirviðmiðalisti (Lýsigögn)'!$C$38:$C$52,0))),""))))</f>
        <v/>
      </c>
      <c r="F18" s="16"/>
      <c r="G18" s="26" t="str">
        <f aca="false">IF($C18="","",IF($D18="Einstaklingsbundið",IFERROR(IF(INDEX('Undirviðmiðalisti (Lýsigögn)'!$E$38:$E$52,MATCH($C18,'Undirviðmiðalisti (Lýsigögn)'!$C$38:$C$52,0))="","",INDEX('Undirviðmiðalisti (Lýsigögn)'!$E$38:$E$52,MATCH($C18,'Undirviðmiðalisti (Lýsigögn)'!$C$38:$C$52,0))),""),IFERROR(IF(INDEX('Undirviðmiðalisti (Lýsigögn)'!$E$6:$E$37,MATCH($C18,'Undirviðmiðalisti (Lýsigögn)'!$C$6:$C$37,0))="","",INDEX('Undirviðmiðalisti (Lýsigögn)'!$E$6:$E$37,MATCH($C18,'Undirviðmiðalisti (Lýsigögn)'!$C$6:$C$37,0))),IFERROR(IF(INDEX('Undirviðmiðalisti (Lýsigögn)'!$E$38:$E$52,MATCH($C18,'Undirviðmiðalisti (Lýsigögn)'!$C$38:$C$52,0))="","",INDEX('Undirviðmiðalisti (Lýsigögn)'!$E$38:$E$52,MATCH($C18,'Undirviðmiðalisti (Lýsigögn)'!$C$38:$C$52,0))),""))))</f>
        <v/>
      </c>
      <c r="H18" s="27" t="str">
        <f aca="false">IF(OR(F18="",G18=""),"",F18*KVARDI)</f>
        <v/>
      </c>
      <c r="I18" s="28" t="str">
        <f aca="false">IF(B18="","",IF(ROUND(SUMIF($B$6:$B$205,B18,$F$6:$F$205),4)=ROUND(IFERROR(INDEX(Viðmið!$E$6:$E$10,MATCH(B18,Viðmið!$C$6:$C$10,0)),-1),4),"✓","✗"))</f>
        <v/>
      </c>
      <c r="J18" s="18" t="str">
        <f aca="false">IF($C18="","",IF($D18="Einstaklingsbundið",IFERROR(IF(INDEX('Undirviðmiðalisti (Lýsigögn)'!F$38:F$52,MATCH($C18,'Undirviðmiðalisti (Lýsigögn)'!$C$38:$C$52,0))="","",INDEX('Undirviðmiðalisti (Lýsigögn)'!F$38:F$52,MATCH($C18,'Undirviðmiðalisti (Lýsigögn)'!$C$38:$C$52,0))),""),IFERROR(IF(INDEX('Undirviðmiðalisti (Lýsigögn)'!F$6:F$37,MATCH($C18,'Undirviðmiðalisti (Lýsigögn)'!$C$6:$C$37,0))="","",INDEX('Undirviðmiðalisti (Lýsigögn)'!F$6:F$37,MATCH($C18,'Undirviðmiðalisti (Lýsigögn)'!$C$6:$C$37,0))),IFERROR(IF(INDEX('Undirviðmiðalisti (Lýsigögn)'!F$38:F$52,MATCH($C18,'Undirviðmiðalisti (Lýsigögn)'!$C$38:$C$52,0))="","",INDEX('Undirviðmiðalisti (Lýsigögn)'!F$38:F$52,MATCH($C18,'Undirviðmiðalisti (Lýsigögn)'!$C$38:$C$52,0))),""))))</f>
        <v/>
      </c>
      <c r="K18" s="18" t="str">
        <f aca="false">IF($C18="","",IF($D18="Einstaklingsbundið",IFERROR(IF(INDEX('Undirviðmiðalisti (Lýsigögn)'!G$38:G$52,MATCH($C18,'Undirviðmiðalisti (Lýsigögn)'!$C$38:$C$52,0))="","",INDEX('Undirviðmiðalisti (Lýsigögn)'!G$38:G$52,MATCH($C18,'Undirviðmiðalisti (Lýsigögn)'!$C$38:$C$52,0))),""),IFERROR(IF(INDEX('Undirviðmiðalisti (Lýsigögn)'!G$6:G$37,MATCH($C18,'Undirviðmiðalisti (Lýsigögn)'!$C$6:$C$37,0))="","",INDEX('Undirviðmiðalisti (Lýsigögn)'!G$6:G$37,MATCH($C18,'Undirviðmiðalisti (Lýsigögn)'!$C$6:$C$37,0))),IFERROR(IF(INDEX('Undirviðmiðalisti (Lýsigögn)'!G$38:G$52,MATCH($C18,'Undirviðmiðalisti (Lýsigögn)'!$C$38:$C$52,0))="","",INDEX('Undirviðmiðalisti (Lýsigögn)'!G$38:G$52,MATCH($C18,'Undirviðmiðalisti (Lýsigögn)'!$C$38:$C$52,0))),""))))</f>
        <v/>
      </c>
      <c r="L18" s="18" t="str">
        <f aca="false">IF($C18="","",IF($D18="Einstaklingsbundið",IFERROR(IF(INDEX('Undirviðmiðalisti (Lýsigögn)'!H$38:H$52,MATCH($C18,'Undirviðmiðalisti (Lýsigögn)'!$C$38:$C$52,0))="","",INDEX('Undirviðmiðalisti (Lýsigögn)'!H$38:H$52,MATCH($C18,'Undirviðmiðalisti (Lýsigögn)'!$C$38:$C$52,0))),""),IFERROR(IF(INDEX('Undirviðmiðalisti (Lýsigögn)'!H$6:H$37,MATCH($C18,'Undirviðmiðalisti (Lýsigögn)'!$C$6:$C$37,0))="","",INDEX('Undirviðmiðalisti (Lýsigögn)'!H$6:H$37,MATCH($C18,'Undirviðmiðalisti (Lýsigögn)'!$C$6:$C$37,0))),IFERROR(IF(INDEX('Undirviðmiðalisti (Lýsigögn)'!H$38:H$52,MATCH($C18,'Undirviðmiðalisti (Lýsigögn)'!$C$38:$C$52,0))="","",INDEX('Undirviðmiðalisti (Lýsigögn)'!H$38:H$52,MATCH($C18,'Undirviðmiðalisti (Lýsigögn)'!$C$38:$C$52,0))),""))))</f>
        <v/>
      </c>
      <c r="M18" s="18" t="str">
        <f aca="false">IF($C18="","",IF($D18="Einstaklingsbundið",IFERROR(IF(INDEX('Undirviðmiðalisti (Lýsigögn)'!I$38:I$52,MATCH($C18,'Undirviðmiðalisti (Lýsigögn)'!$C$38:$C$52,0))="","",INDEX('Undirviðmiðalisti (Lýsigögn)'!I$38:I$52,MATCH($C18,'Undirviðmiðalisti (Lýsigögn)'!$C$38:$C$52,0))),""),IFERROR(IF(INDEX('Undirviðmiðalisti (Lýsigögn)'!I$6:I$37,MATCH($C18,'Undirviðmiðalisti (Lýsigögn)'!$C$6:$C$37,0))="","",INDEX('Undirviðmiðalisti (Lýsigögn)'!I$6:I$37,MATCH($C18,'Undirviðmiðalisti (Lýsigögn)'!$C$6:$C$37,0))),IFERROR(IF(INDEX('Undirviðmiðalisti (Lýsigögn)'!I$38:I$52,MATCH($C18,'Undirviðmiðalisti (Lýsigögn)'!$C$38:$C$52,0))="","",INDEX('Undirviðmiðalisti (Lýsigögn)'!I$38:I$52,MATCH($C18,'Undirviðmiðalisti (Lýsigögn)'!$C$38:$C$52,0))),""))))</f>
        <v/>
      </c>
      <c r="N18" s="18" t="str">
        <f aca="false">IF($C18="","",IF($D18="Einstaklingsbundið",IFERROR(IF(INDEX('Undirviðmiðalisti (Lýsigögn)'!J$38:J$52,MATCH($C18,'Undirviðmiðalisti (Lýsigögn)'!$C$38:$C$52,0))="","",INDEX('Undirviðmiðalisti (Lýsigögn)'!J$38:J$52,MATCH($C18,'Undirviðmiðalisti (Lýsigögn)'!$C$38:$C$52,0))),""),IFERROR(IF(INDEX('Undirviðmiðalisti (Lýsigögn)'!J$6:J$37,MATCH($C18,'Undirviðmiðalisti (Lýsigögn)'!$C$6:$C$37,0))="","",INDEX('Undirviðmiðalisti (Lýsigögn)'!J$6:J$37,MATCH($C18,'Undirviðmiðalisti (Lýsigögn)'!$C$6:$C$37,0))),IFERROR(IF(INDEX('Undirviðmiðalisti (Lýsigögn)'!J$38:J$52,MATCH($C18,'Undirviðmiðalisti (Lýsigögn)'!$C$38:$C$52,0))="","",INDEX('Undirviðmiðalisti (Lýsigögn)'!J$38:J$52,MATCH($C18,'Undirviðmiðalisti (Lýsigögn)'!$C$38:$C$52,0))),""))))</f>
        <v/>
      </c>
      <c r="O18" s="18" t="str">
        <f aca="false">IF($C18="","",IF($D18="Einstaklingsbundið",IFERROR(IF(INDEX('Undirviðmiðalisti (Lýsigögn)'!K$38:K$52,MATCH($C18,'Undirviðmiðalisti (Lýsigögn)'!$C$38:$C$52,0))="","",INDEX('Undirviðmiðalisti (Lýsigögn)'!K$38:K$52,MATCH($C18,'Undirviðmiðalisti (Lýsigögn)'!$C$38:$C$52,0))),""),IFERROR(IF(INDEX('Undirviðmiðalisti (Lýsigögn)'!K$6:K$37,MATCH($C18,'Undirviðmiðalisti (Lýsigögn)'!$C$6:$C$37,0))="","",INDEX('Undirviðmiðalisti (Lýsigögn)'!K$6:K$37,MATCH($C18,'Undirviðmiðalisti (Lýsigögn)'!$C$6:$C$37,0))),IFERROR(IF(INDEX('Undirviðmiðalisti (Lýsigögn)'!K$38:K$52,MATCH($C18,'Undirviðmiðalisti (Lýsigögn)'!$C$38:$C$52,0))="","",INDEX('Undirviðmiðalisti (Lýsigögn)'!K$38:K$52,MATCH($C18,'Undirviðmiðalisti (Lýsigögn)'!$C$38:$C$52,0))),""))))</f>
        <v/>
      </c>
      <c r="P18" s="18" t="str">
        <f aca="false">IF($C18="","",IF($D18="Einstaklingsbundið",IFERROR(IF(INDEX('Undirviðmiðalisti (Lýsigögn)'!L$38:L$52,MATCH($C18,'Undirviðmiðalisti (Lýsigögn)'!$C$38:$C$52,0))="","",INDEX('Undirviðmiðalisti (Lýsigögn)'!L$38:L$52,MATCH($C18,'Undirviðmiðalisti (Lýsigögn)'!$C$38:$C$52,0))),""),IFERROR(IF(INDEX('Undirviðmiðalisti (Lýsigögn)'!L$6:L$37,MATCH($C18,'Undirviðmiðalisti (Lýsigögn)'!$C$6:$C$37,0))="","",INDEX('Undirviðmiðalisti (Lýsigögn)'!L$6:L$37,MATCH($C18,'Undirviðmiðalisti (Lýsigögn)'!$C$6:$C$37,0))),IFERROR(IF(INDEX('Undirviðmiðalisti (Lýsigögn)'!L$38:L$52,MATCH($C18,'Undirviðmiðalisti (Lýsigögn)'!$C$38:$C$52,0))="","",INDEX('Undirviðmiðalisti (Lýsigögn)'!L$38:L$52,MATCH($C18,'Undirviðmiðalisti (Lýsigögn)'!$C$38:$C$52,0))),""))))</f>
        <v/>
      </c>
      <c r="Q18" s="18" t="str">
        <f aca="false">IF($C18="","",IF($D18="Einstaklingsbundið",IFERROR(IF(INDEX('Undirviðmiðalisti (Lýsigögn)'!M$38:M$52,MATCH($C18,'Undirviðmiðalisti (Lýsigögn)'!$C$38:$C$52,0))="","",INDEX('Undirviðmiðalisti (Lýsigögn)'!M$38:M$52,MATCH($C18,'Undirviðmiðalisti (Lýsigögn)'!$C$38:$C$52,0))),""),IFERROR(IF(INDEX('Undirviðmiðalisti (Lýsigögn)'!M$6:M$37,MATCH($C18,'Undirviðmiðalisti (Lýsigögn)'!$C$6:$C$37,0))="","",INDEX('Undirviðmiðalisti (Lýsigögn)'!M$6:M$37,MATCH($C18,'Undirviðmiðalisti (Lýsigögn)'!$C$6:$C$37,0))),IFERROR(IF(INDEX('Undirviðmiðalisti (Lýsigögn)'!M$38:M$52,MATCH($C18,'Undirviðmiðalisti (Lýsigögn)'!$C$38:$C$52,0))="","",INDEX('Undirviðmiðalisti (Lýsigögn)'!M$38:M$52,MATCH($C18,'Undirviðmiðalisti (Lýsigögn)'!$C$38:$C$52,0))),""))))</f>
        <v/>
      </c>
    </row>
    <row r="19" customFormat="false" ht="15" hidden="false" customHeight="true" outlineLevel="0" collapsed="false">
      <c r="A19" s="24" t="str">
        <f aca="false">IF($B19="","",ROW()-5)</f>
        <v/>
      </c>
      <c r="B19" s="17"/>
      <c r="C19" s="17"/>
      <c r="D19" s="25" t="str">
        <f aca="false">IFERROR(IF(B19="","",INDEX(Viðmið!$B$6:$B$10,MATCH(B19,Viðmið!$C$6:$C$10,0))),"")</f>
        <v/>
      </c>
      <c r="E19" s="18" t="str">
        <f aca="false">IF($C19="","",IF($D19="Einstaklingsbundið",IFERROR(IF(INDEX('Undirviðmiðalisti (Lýsigögn)'!$D$38:$D$52,MATCH($C19,'Undirviðmiðalisti (Lýsigögn)'!$C$38:$C$52,0))="","",INDEX('Undirviðmiðalisti (Lýsigögn)'!$D$38:$D$52,MATCH($C19,'Undirviðmiðalisti (Lýsigögn)'!$C$38:$C$52,0))),""),IFERROR(IF(INDEX('Undirviðmiðalisti (Lýsigögn)'!$D$6:$D$37,MATCH($C19,'Undirviðmiðalisti (Lýsigögn)'!$C$6:$C$37,0))="","",INDEX('Undirviðmiðalisti (Lýsigögn)'!$D$6:$D$37,MATCH($C19,'Undirviðmiðalisti (Lýsigögn)'!$C$6:$C$37,0))),IFERROR(IF(INDEX('Undirviðmiðalisti (Lýsigögn)'!$D$38:$D$52,MATCH($C19,'Undirviðmiðalisti (Lýsigögn)'!$C$38:$C$52,0))="","",INDEX('Undirviðmiðalisti (Lýsigögn)'!$D$38:$D$52,MATCH($C19,'Undirviðmiðalisti (Lýsigögn)'!$C$38:$C$52,0))),""))))</f>
        <v/>
      </c>
      <c r="F19" s="16"/>
      <c r="G19" s="26" t="str">
        <f aca="false">IF($C19="","",IF($D19="Einstaklingsbundið",IFERROR(IF(INDEX('Undirviðmiðalisti (Lýsigögn)'!$E$38:$E$52,MATCH($C19,'Undirviðmiðalisti (Lýsigögn)'!$C$38:$C$52,0))="","",INDEX('Undirviðmiðalisti (Lýsigögn)'!$E$38:$E$52,MATCH($C19,'Undirviðmiðalisti (Lýsigögn)'!$C$38:$C$52,0))),""),IFERROR(IF(INDEX('Undirviðmiðalisti (Lýsigögn)'!$E$6:$E$37,MATCH($C19,'Undirviðmiðalisti (Lýsigögn)'!$C$6:$C$37,0))="","",INDEX('Undirviðmiðalisti (Lýsigögn)'!$E$6:$E$37,MATCH($C19,'Undirviðmiðalisti (Lýsigögn)'!$C$6:$C$37,0))),IFERROR(IF(INDEX('Undirviðmiðalisti (Lýsigögn)'!$E$38:$E$52,MATCH($C19,'Undirviðmiðalisti (Lýsigögn)'!$C$38:$C$52,0))="","",INDEX('Undirviðmiðalisti (Lýsigögn)'!$E$38:$E$52,MATCH($C19,'Undirviðmiðalisti (Lýsigögn)'!$C$38:$C$52,0))),""))))</f>
        <v/>
      </c>
      <c r="H19" s="27" t="str">
        <f aca="false">IF(OR(F19="",G19=""),"",F19*KVARDI)</f>
        <v/>
      </c>
      <c r="I19" s="28" t="str">
        <f aca="false">IF(B19="","",IF(ROUND(SUMIF($B$6:$B$205,B19,$F$6:$F$205),4)=ROUND(IFERROR(INDEX(Viðmið!$E$6:$E$10,MATCH(B19,Viðmið!$C$6:$C$10,0)),-1),4),"✓","✗"))</f>
        <v/>
      </c>
      <c r="J19" s="18" t="str">
        <f aca="false">IF($C19="","",IF($D19="Einstaklingsbundið",IFERROR(IF(INDEX('Undirviðmiðalisti (Lýsigögn)'!F$38:F$52,MATCH($C19,'Undirviðmiðalisti (Lýsigögn)'!$C$38:$C$52,0))="","",INDEX('Undirviðmiðalisti (Lýsigögn)'!F$38:F$52,MATCH($C19,'Undirviðmiðalisti (Lýsigögn)'!$C$38:$C$52,0))),""),IFERROR(IF(INDEX('Undirviðmiðalisti (Lýsigögn)'!F$6:F$37,MATCH($C19,'Undirviðmiðalisti (Lýsigögn)'!$C$6:$C$37,0))="","",INDEX('Undirviðmiðalisti (Lýsigögn)'!F$6:F$37,MATCH($C19,'Undirviðmiðalisti (Lýsigögn)'!$C$6:$C$37,0))),IFERROR(IF(INDEX('Undirviðmiðalisti (Lýsigögn)'!F$38:F$52,MATCH($C19,'Undirviðmiðalisti (Lýsigögn)'!$C$38:$C$52,0))="","",INDEX('Undirviðmiðalisti (Lýsigögn)'!F$38:F$52,MATCH($C19,'Undirviðmiðalisti (Lýsigögn)'!$C$38:$C$52,0))),""))))</f>
        <v/>
      </c>
      <c r="K19" s="18" t="str">
        <f aca="false">IF($C19="","",IF($D19="Einstaklingsbundið",IFERROR(IF(INDEX('Undirviðmiðalisti (Lýsigögn)'!G$38:G$52,MATCH($C19,'Undirviðmiðalisti (Lýsigögn)'!$C$38:$C$52,0))="","",INDEX('Undirviðmiðalisti (Lýsigögn)'!G$38:G$52,MATCH($C19,'Undirviðmiðalisti (Lýsigögn)'!$C$38:$C$52,0))),""),IFERROR(IF(INDEX('Undirviðmiðalisti (Lýsigögn)'!G$6:G$37,MATCH($C19,'Undirviðmiðalisti (Lýsigögn)'!$C$6:$C$37,0))="","",INDEX('Undirviðmiðalisti (Lýsigögn)'!G$6:G$37,MATCH($C19,'Undirviðmiðalisti (Lýsigögn)'!$C$6:$C$37,0))),IFERROR(IF(INDEX('Undirviðmiðalisti (Lýsigögn)'!G$38:G$52,MATCH($C19,'Undirviðmiðalisti (Lýsigögn)'!$C$38:$C$52,0))="","",INDEX('Undirviðmiðalisti (Lýsigögn)'!G$38:G$52,MATCH($C19,'Undirviðmiðalisti (Lýsigögn)'!$C$38:$C$52,0))),""))))</f>
        <v/>
      </c>
      <c r="L19" s="18" t="str">
        <f aca="false">IF($C19="","",IF($D19="Einstaklingsbundið",IFERROR(IF(INDEX('Undirviðmiðalisti (Lýsigögn)'!H$38:H$52,MATCH($C19,'Undirviðmiðalisti (Lýsigögn)'!$C$38:$C$52,0))="","",INDEX('Undirviðmiðalisti (Lýsigögn)'!H$38:H$52,MATCH($C19,'Undirviðmiðalisti (Lýsigögn)'!$C$38:$C$52,0))),""),IFERROR(IF(INDEX('Undirviðmiðalisti (Lýsigögn)'!H$6:H$37,MATCH($C19,'Undirviðmiðalisti (Lýsigögn)'!$C$6:$C$37,0))="","",INDEX('Undirviðmiðalisti (Lýsigögn)'!H$6:H$37,MATCH($C19,'Undirviðmiðalisti (Lýsigögn)'!$C$6:$C$37,0))),IFERROR(IF(INDEX('Undirviðmiðalisti (Lýsigögn)'!H$38:H$52,MATCH($C19,'Undirviðmiðalisti (Lýsigögn)'!$C$38:$C$52,0))="","",INDEX('Undirviðmiðalisti (Lýsigögn)'!H$38:H$52,MATCH($C19,'Undirviðmiðalisti (Lýsigögn)'!$C$38:$C$52,0))),""))))</f>
        <v/>
      </c>
      <c r="M19" s="18" t="str">
        <f aca="false">IF($C19="","",IF($D19="Einstaklingsbundið",IFERROR(IF(INDEX('Undirviðmiðalisti (Lýsigögn)'!I$38:I$52,MATCH($C19,'Undirviðmiðalisti (Lýsigögn)'!$C$38:$C$52,0))="","",INDEX('Undirviðmiðalisti (Lýsigögn)'!I$38:I$52,MATCH($C19,'Undirviðmiðalisti (Lýsigögn)'!$C$38:$C$52,0))),""),IFERROR(IF(INDEX('Undirviðmiðalisti (Lýsigögn)'!I$6:I$37,MATCH($C19,'Undirviðmiðalisti (Lýsigögn)'!$C$6:$C$37,0))="","",INDEX('Undirviðmiðalisti (Lýsigögn)'!I$6:I$37,MATCH($C19,'Undirviðmiðalisti (Lýsigögn)'!$C$6:$C$37,0))),IFERROR(IF(INDEX('Undirviðmiðalisti (Lýsigögn)'!I$38:I$52,MATCH($C19,'Undirviðmiðalisti (Lýsigögn)'!$C$38:$C$52,0))="","",INDEX('Undirviðmiðalisti (Lýsigögn)'!I$38:I$52,MATCH($C19,'Undirviðmiðalisti (Lýsigögn)'!$C$38:$C$52,0))),""))))</f>
        <v/>
      </c>
      <c r="N19" s="18" t="str">
        <f aca="false">IF($C19="","",IF($D19="Einstaklingsbundið",IFERROR(IF(INDEX('Undirviðmiðalisti (Lýsigögn)'!J$38:J$52,MATCH($C19,'Undirviðmiðalisti (Lýsigögn)'!$C$38:$C$52,0))="","",INDEX('Undirviðmiðalisti (Lýsigögn)'!J$38:J$52,MATCH($C19,'Undirviðmiðalisti (Lýsigögn)'!$C$38:$C$52,0))),""),IFERROR(IF(INDEX('Undirviðmiðalisti (Lýsigögn)'!J$6:J$37,MATCH($C19,'Undirviðmiðalisti (Lýsigögn)'!$C$6:$C$37,0))="","",INDEX('Undirviðmiðalisti (Lýsigögn)'!J$6:J$37,MATCH($C19,'Undirviðmiðalisti (Lýsigögn)'!$C$6:$C$37,0))),IFERROR(IF(INDEX('Undirviðmiðalisti (Lýsigögn)'!J$38:J$52,MATCH($C19,'Undirviðmiðalisti (Lýsigögn)'!$C$38:$C$52,0))="","",INDEX('Undirviðmiðalisti (Lýsigögn)'!J$38:J$52,MATCH($C19,'Undirviðmiðalisti (Lýsigögn)'!$C$38:$C$52,0))),""))))</f>
        <v/>
      </c>
      <c r="O19" s="18" t="str">
        <f aca="false">IF($C19="","",IF($D19="Einstaklingsbundið",IFERROR(IF(INDEX('Undirviðmiðalisti (Lýsigögn)'!K$38:K$52,MATCH($C19,'Undirviðmiðalisti (Lýsigögn)'!$C$38:$C$52,0))="","",INDEX('Undirviðmiðalisti (Lýsigögn)'!K$38:K$52,MATCH($C19,'Undirviðmiðalisti (Lýsigögn)'!$C$38:$C$52,0))),""),IFERROR(IF(INDEX('Undirviðmiðalisti (Lýsigögn)'!K$6:K$37,MATCH($C19,'Undirviðmiðalisti (Lýsigögn)'!$C$6:$C$37,0))="","",INDEX('Undirviðmiðalisti (Lýsigögn)'!K$6:K$37,MATCH($C19,'Undirviðmiðalisti (Lýsigögn)'!$C$6:$C$37,0))),IFERROR(IF(INDEX('Undirviðmiðalisti (Lýsigögn)'!K$38:K$52,MATCH($C19,'Undirviðmiðalisti (Lýsigögn)'!$C$38:$C$52,0))="","",INDEX('Undirviðmiðalisti (Lýsigögn)'!K$38:K$52,MATCH($C19,'Undirviðmiðalisti (Lýsigögn)'!$C$38:$C$52,0))),""))))</f>
        <v/>
      </c>
      <c r="P19" s="18" t="str">
        <f aca="false">IF($C19="","",IF($D19="Einstaklingsbundið",IFERROR(IF(INDEX('Undirviðmiðalisti (Lýsigögn)'!L$38:L$52,MATCH($C19,'Undirviðmiðalisti (Lýsigögn)'!$C$38:$C$52,0))="","",INDEX('Undirviðmiðalisti (Lýsigögn)'!L$38:L$52,MATCH($C19,'Undirviðmiðalisti (Lýsigögn)'!$C$38:$C$52,0))),""),IFERROR(IF(INDEX('Undirviðmiðalisti (Lýsigögn)'!L$6:L$37,MATCH($C19,'Undirviðmiðalisti (Lýsigögn)'!$C$6:$C$37,0))="","",INDEX('Undirviðmiðalisti (Lýsigögn)'!L$6:L$37,MATCH($C19,'Undirviðmiðalisti (Lýsigögn)'!$C$6:$C$37,0))),IFERROR(IF(INDEX('Undirviðmiðalisti (Lýsigögn)'!L$38:L$52,MATCH($C19,'Undirviðmiðalisti (Lýsigögn)'!$C$38:$C$52,0))="","",INDEX('Undirviðmiðalisti (Lýsigögn)'!L$38:L$52,MATCH($C19,'Undirviðmiðalisti (Lýsigögn)'!$C$38:$C$52,0))),""))))</f>
        <v/>
      </c>
      <c r="Q19" s="18" t="str">
        <f aca="false">IF($C19="","",IF($D19="Einstaklingsbundið",IFERROR(IF(INDEX('Undirviðmiðalisti (Lýsigögn)'!M$38:M$52,MATCH($C19,'Undirviðmiðalisti (Lýsigögn)'!$C$38:$C$52,0))="","",INDEX('Undirviðmiðalisti (Lýsigögn)'!M$38:M$52,MATCH($C19,'Undirviðmiðalisti (Lýsigögn)'!$C$38:$C$52,0))),""),IFERROR(IF(INDEX('Undirviðmiðalisti (Lýsigögn)'!M$6:M$37,MATCH($C19,'Undirviðmiðalisti (Lýsigögn)'!$C$6:$C$37,0))="","",INDEX('Undirviðmiðalisti (Lýsigögn)'!M$6:M$37,MATCH($C19,'Undirviðmiðalisti (Lýsigögn)'!$C$6:$C$37,0))),IFERROR(IF(INDEX('Undirviðmiðalisti (Lýsigögn)'!M$38:M$52,MATCH($C19,'Undirviðmiðalisti (Lýsigögn)'!$C$38:$C$52,0))="","",INDEX('Undirviðmiðalisti (Lýsigögn)'!M$38:M$52,MATCH($C19,'Undirviðmiðalisti (Lýsigögn)'!$C$38:$C$52,0))),""))))</f>
        <v/>
      </c>
    </row>
    <row r="20" customFormat="false" ht="15" hidden="false" customHeight="true" outlineLevel="0" collapsed="false">
      <c r="A20" s="24" t="str">
        <f aca="false">IF($B20="","",ROW()-5)</f>
        <v/>
      </c>
      <c r="B20" s="17"/>
      <c r="C20" s="17"/>
      <c r="D20" s="25" t="str">
        <f aca="false">IFERROR(IF(B20="","",INDEX(Viðmið!$B$6:$B$10,MATCH(B20,Viðmið!$C$6:$C$10,0))),"")</f>
        <v/>
      </c>
      <c r="E20" s="18" t="str">
        <f aca="false">IF($C20="","",IF($D20="Einstaklingsbundið",IFERROR(IF(INDEX('Undirviðmiðalisti (Lýsigögn)'!$D$38:$D$52,MATCH($C20,'Undirviðmiðalisti (Lýsigögn)'!$C$38:$C$52,0))="","",INDEX('Undirviðmiðalisti (Lýsigögn)'!$D$38:$D$52,MATCH($C20,'Undirviðmiðalisti (Lýsigögn)'!$C$38:$C$52,0))),""),IFERROR(IF(INDEX('Undirviðmiðalisti (Lýsigögn)'!$D$6:$D$37,MATCH($C20,'Undirviðmiðalisti (Lýsigögn)'!$C$6:$C$37,0))="","",INDEX('Undirviðmiðalisti (Lýsigögn)'!$D$6:$D$37,MATCH($C20,'Undirviðmiðalisti (Lýsigögn)'!$C$6:$C$37,0))),IFERROR(IF(INDEX('Undirviðmiðalisti (Lýsigögn)'!$D$38:$D$52,MATCH($C20,'Undirviðmiðalisti (Lýsigögn)'!$C$38:$C$52,0))="","",INDEX('Undirviðmiðalisti (Lýsigögn)'!$D$38:$D$52,MATCH($C20,'Undirviðmiðalisti (Lýsigögn)'!$C$38:$C$52,0))),""))))</f>
        <v/>
      </c>
      <c r="F20" s="16"/>
      <c r="G20" s="26" t="str">
        <f aca="false">IF($C20="","",IF($D20="Einstaklingsbundið",IFERROR(IF(INDEX('Undirviðmiðalisti (Lýsigögn)'!$E$38:$E$52,MATCH($C20,'Undirviðmiðalisti (Lýsigögn)'!$C$38:$C$52,0))="","",INDEX('Undirviðmiðalisti (Lýsigögn)'!$E$38:$E$52,MATCH($C20,'Undirviðmiðalisti (Lýsigögn)'!$C$38:$C$52,0))),""),IFERROR(IF(INDEX('Undirviðmiðalisti (Lýsigögn)'!$E$6:$E$37,MATCH($C20,'Undirviðmiðalisti (Lýsigögn)'!$C$6:$C$37,0))="","",INDEX('Undirviðmiðalisti (Lýsigögn)'!$E$6:$E$37,MATCH($C20,'Undirviðmiðalisti (Lýsigögn)'!$C$6:$C$37,0))),IFERROR(IF(INDEX('Undirviðmiðalisti (Lýsigögn)'!$E$38:$E$52,MATCH($C20,'Undirviðmiðalisti (Lýsigögn)'!$C$38:$C$52,0))="","",INDEX('Undirviðmiðalisti (Lýsigögn)'!$E$38:$E$52,MATCH($C20,'Undirviðmiðalisti (Lýsigögn)'!$C$38:$C$52,0))),""))))</f>
        <v/>
      </c>
      <c r="H20" s="27" t="str">
        <f aca="false">IF(OR(F20="",G20=""),"",F20*KVARDI)</f>
        <v/>
      </c>
      <c r="I20" s="28" t="str">
        <f aca="false">IF(B20="","",IF(ROUND(SUMIF($B$6:$B$205,B20,$F$6:$F$205),4)=ROUND(IFERROR(INDEX(Viðmið!$E$6:$E$10,MATCH(B20,Viðmið!$C$6:$C$10,0)),-1),4),"✓","✗"))</f>
        <v/>
      </c>
      <c r="J20" s="18" t="str">
        <f aca="false">IF($C20="","",IF($D20="Einstaklingsbundið",IFERROR(IF(INDEX('Undirviðmiðalisti (Lýsigögn)'!F$38:F$52,MATCH($C20,'Undirviðmiðalisti (Lýsigögn)'!$C$38:$C$52,0))="","",INDEX('Undirviðmiðalisti (Lýsigögn)'!F$38:F$52,MATCH($C20,'Undirviðmiðalisti (Lýsigögn)'!$C$38:$C$52,0))),""),IFERROR(IF(INDEX('Undirviðmiðalisti (Lýsigögn)'!F$6:F$37,MATCH($C20,'Undirviðmiðalisti (Lýsigögn)'!$C$6:$C$37,0))="","",INDEX('Undirviðmiðalisti (Lýsigögn)'!F$6:F$37,MATCH($C20,'Undirviðmiðalisti (Lýsigögn)'!$C$6:$C$37,0))),IFERROR(IF(INDEX('Undirviðmiðalisti (Lýsigögn)'!F$38:F$52,MATCH($C20,'Undirviðmiðalisti (Lýsigögn)'!$C$38:$C$52,0))="","",INDEX('Undirviðmiðalisti (Lýsigögn)'!F$38:F$52,MATCH($C20,'Undirviðmiðalisti (Lýsigögn)'!$C$38:$C$52,0))),""))))</f>
        <v/>
      </c>
      <c r="K20" s="18" t="str">
        <f aca="false">IF($C20="","",IF($D20="Einstaklingsbundið",IFERROR(IF(INDEX('Undirviðmiðalisti (Lýsigögn)'!G$38:G$52,MATCH($C20,'Undirviðmiðalisti (Lýsigögn)'!$C$38:$C$52,0))="","",INDEX('Undirviðmiðalisti (Lýsigögn)'!G$38:G$52,MATCH($C20,'Undirviðmiðalisti (Lýsigögn)'!$C$38:$C$52,0))),""),IFERROR(IF(INDEX('Undirviðmiðalisti (Lýsigögn)'!G$6:G$37,MATCH($C20,'Undirviðmiðalisti (Lýsigögn)'!$C$6:$C$37,0))="","",INDEX('Undirviðmiðalisti (Lýsigögn)'!G$6:G$37,MATCH($C20,'Undirviðmiðalisti (Lýsigögn)'!$C$6:$C$37,0))),IFERROR(IF(INDEX('Undirviðmiðalisti (Lýsigögn)'!G$38:G$52,MATCH($C20,'Undirviðmiðalisti (Lýsigögn)'!$C$38:$C$52,0))="","",INDEX('Undirviðmiðalisti (Lýsigögn)'!G$38:G$52,MATCH($C20,'Undirviðmiðalisti (Lýsigögn)'!$C$38:$C$52,0))),""))))</f>
        <v/>
      </c>
      <c r="L20" s="18" t="str">
        <f aca="false">IF($C20="","",IF($D20="Einstaklingsbundið",IFERROR(IF(INDEX('Undirviðmiðalisti (Lýsigögn)'!H$38:H$52,MATCH($C20,'Undirviðmiðalisti (Lýsigögn)'!$C$38:$C$52,0))="","",INDEX('Undirviðmiðalisti (Lýsigögn)'!H$38:H$52,MATCH($C20,'Undirviðmiðalisti (Lýsigögn)'!$C$38:$C$52,0))),""),IFERROR(IF(INDEX('Undirviðmiðalisti (Lýsigögn)'!H$6:H$37,MATCH($C20,'Undirviðmiðalisti (Lýsigögn)'!$C$6:$C$37,0))="","",INDEX('Undirviðmiðalisti (Lýsigögn)'!H$6:H$37,MATCH($C20,'Undirviðmiðalisti (Lýsigögn)'!$C$6:$C$37,0))),IFERROR(IF(INDEX('Undirviðmiðalisti (Lýsigögn)'!H$38:H$52,MATCH($C20,'Undirviðmiðalisti (Lýsigögn)'!$C$38:$C$52,0))="","",INDEX('Undirviðmiðalisti (Lýsigögn)'!H$38:H$52,MATCH($C20,'Undirviðmiðalisti (Lýsigögn)'!$C$38:$C$52,0))),""))))</f>
        <v/>
      </c>
      <c r="M20" s="18" t="str">
        <f aca="false">IF($C20="","",IF($D20="Einstaklingsbundið",IFERROR(IF(INDEX('Undirviðmiðalisti (Lýsigögn)'!I$38:I$52,MATCH($C20,'Undirviðmiðalisti (Lýsigögn)'!$C$38:$C$52,0))="","",INDEX('Undirviðmiðalisti (Lýsigögn)'!I$38:I$52,MATCH($C20,'Undirviðmiðalisti (Lýsigögn)'!$C$38:$C$52,0))),""),IFERROR(IF(INDEX('Undirviðmiðalisti (Lýsigögn)'!I$6:I$37,MATCH($C20,'Undirviðmiðalisti (Lýsigögn)'!$C$6:$C$37,0))="","",INDEX('Undirviðmiðalisti (Lýsigögn)'!I$6:I$37,MATCH($C20,'Undirviðmiðalisti (Lýsigögn)'!$C$6:$C$37,0))),IFERROR(IF(INDEX('Undirviðmiðalisti (Lýsigögn)'!I$38:I$52,MATCH($C20,'Undirviðmiðalisti (Lýsigögn)'!$C$38:$C$52,0))="","",INDEX('Undirviðmiðalisti (Lýsigögn)'!I$38:I$52,MATCH($C20,'Undirviðmiðalisti (Lýsigögn)'!$C$38:$C$52,0))),""))))</f>
        <v/>
      </c>
      <c r="N20" s="18" t="str">
        <f aca="false">IF($C20="","",IF($D20="Einstaklingsbundið",IFERROR(IF(INDEX('Undirviðmiðalisti (Lýsigögn)'!J$38:J$52,MATCH($C20,'Undirviðmiðalisti (Lýsigögn)'!$C$38:$C$52,0))="","",INDEX('Undirviðmiðalisti (Lýsigögn)'!J$38:J$52,MATCH($C20,'Undirviðmiðalisti (Lýsigögn)'!$C$38:$C$52,0))),""),IFERROR(IF(INDEX('Undirviðmiðalisti (Lýsigögn)'!J$6:J$37,MATCH($C20,'Undirviðmiðalisti (Lýsigögn)'!$C$6:$C$37,0))="","",INDEX('Undirviðmiðalisti (Lýsigögn)'!J$6:J$37,MATCH($C20,'Undirviðmiðalisti (Lýsigögn)'!$C$6:$C$37,0))),IFERROR(IF(INDEX('Undirviðmiðalisti (Lýsigögn)'!J$38:J$52,MATCH($C20,'Undirviðmiðalisti (Lýsigögn)'!$C$38:$C$52,0))="","",INDEX('Undirviðmiðalisti (Lýsigögn)'!J$38:J$52,MATCH($C20,'Undirviðmiðalisti (Lýsigögn)'!$C$38:$C$52,0))),""))))</f>
        <v/>
      </c>
      <c r="O20" s="18" t="str">
        <f aca="false">IF($C20="","",IF($D20="Einstaklingsbundið",IFERROR(IF(INDEX('Undirviðmiðalisti (Lýsigögn)'!K$38:K$52,MATCH($C20,'Undirviðmiðalisti (Lýsigögn)'!$C$38:$C$52,0))="","",INDEX('Undirviðmiðalisti (Lýsigögn)'!K$38:K$52,MATCH($C20,'Undirviðmiðalisti (Lýsigögn)'!$C$38:$C$52,0))),""),IFERROR(IF(INDEX('Undirviðmiðalisti (Lýsigögn)'!K$6:K$37,MATCH($C20,'Undirviðmiðalisti (Lýsigögn)'!$C$6:$C$37,0))="","",INDEX('Undirviðmiðalisti (Lýsigögn)'!K$6:K$37,MATCH($C20,'Undirviðmiðalisti (Lýsigögn)'!$C$6:$C$37,0))),IFERROR(IF(INDEX('Undirviðmiðalisti (Lýsigögn)'!K$38:K$52,MATCH($C20,'Undirviðmiðalisti (Lýsigögn)'!$C$38:$C$52,0))="","",INDEX('Undirviðmiðalisti (Lýsigögn)'!K$38:K$52,MATCH($C20,'Undirviðmiðalisti (Lýsigögn)'!$C$38:$C$52,0))),""))))</f>
        <v/>
      </c>
      <c r="P20" s="18" t="str">
        <f aca="false">IF($C20="","",IF($D20="Einstaklingsbundið",IFERROR(IF(INDEX('Undirviðmiðalisti (Lýsigögn)'!L$38:L$52,MATCH($C20,'Undirviðmiðalisti (Lýsigögn)'!$C$38:$C$52,0))="","",INDEX('Undirviðmiðalisti (Lýsigögn)'!L$38:L$52,MATCH($C20,'Undirviðmiðalisti (Lýsigögn)'!$C$38:$C$52,0))),""),IFERROR(IF(INDEX('Undirviðmiðalisti (Lýsigögn)'!L$6:L$37,MATCH($C20,'Undirviðmiðalisti (Lýsigögn)'!$C$6:$C$37,0))="","",INDEX('Undirviðmiðalisti (Lýsigögn)'!L$6:L$37,MATCH($C20,'Undirviðmiðalisti (Lýsigögn)'!$C$6:$C$37,0))),IFERROR(IF(INDEX('Undirviðmiðalisti (Lýsigögn)'!L$38:L$52,MATCH($C20,'Undirviðmiðalisti (Lýsigögn)'!$C$38:$C$52,0))="","",INDEX('Undirviðmiðalisti (Lýsigögn)'!L$38:L$52,MATCH($C20,'Undirviðmiðalisti (Lýsigögn)'!$C$38:$C$52,0))),""))))</f>
        <v/>
      </c>
      <c r="Q20" s="18" t="str">
        <f aca="false">IF($C20="","",IF($D20="Einstaklingsbundið",IFERROR(IF(INDEX('Undirviðmiðalisti (Lýsigögn)'!M$38:M$52,MATCH($C20,'Undirviðmiðalisti (Lýsigögn)'!$C$38:$C$52,0))="","",INDEX('Undirviðmiðalisti (Lýsigögn)'!M$38:M$52,MATCH($C20,'Undirviðmiðalisti (Lýsigögn)'!$C$38:$C$52,0))),""),IFERROR(IF(INDEX('Undirviðmiðalisti (Lýsigögn)'!M$6:M$37,MATCH($C20,'Undirviðmiðalisti (Lýsigögn)'!$C$6:$C$37,0))="","",INDEX('Undirviðmiðalisti (Lýsigögn)'!M$6:M$37,MATCH($C20,'Undirviðmiðalisti (Lýsigögn)'!$C$6:$C$37,0))),IFERROR(IF(INDEX('Undirviðmiðalisti (Lýsigögn)'!M$38:M$52,MATCH($C20,'Undirviðmiðalisti (Lýsigögn)'!$C$38:$C$52,0))="","",INDEX('Undirviðmiðalisti (Lýsigögn)'!M$38:M$52,MATCH($C20,'Undirviðmiðalisti (Lýsigögn)'!$C$38:$C$52,0))),""))))</f>
        <v/>
      </c>
    </row>
    <row r="21" customFormat="false" ht="15" hidden="false" customHeight="true" outlineLevel="0" collapsed="false">
      <c r="A21" s="24" t="str">
        <f aca="false">IF($B21="","",ROW()-5)</f>
        <v/>
      </c>
      <c r="B21" s="17"/>
      <c r="C21" s="17"/>
      <c r="D21" s="25" t="str">
        <f aca="false">IFERROR(IF(B21="","",INDEX(Viðmið!$B$6:$B$10,MATCH(B21,Viðmið!$C$6:$C$10,0))),"")</f>
        <v/>
      </c>
      <c r="E21" s="18" t="str">
        <f aca="false">IF($C21="","",IF($D21="Einstaklingsbundið",IFERROR(IF(INDEX('Undirviðmiðalisti (Lýsigögn)'!$D$38:$D$52,MATCH($C21,'Undirviðmiðalisti (Lýsigögn)'!$C$38:$C$52,0))="","",INDEX('Undirviðmiðalisti (Lýsigögn)'!$D$38:$D$52,MATCH($C21,'Undirviðmiðalisti (Lýsigögn)'!$C$38:$C$52,0))),""),IFERROR(IF(INDEX('Undirviðmiðalisti (Lýsigögn)'!$D$6:$D$37,MATCH($C21,'Undirviðmiðalisti (Lýsigögn)'!$C$6:$C$37,0))="","",INDEX('Undirviðmiðalisti (Lýsigögn)'!$D$6:$D$37,MATCH($C21,'Undirviðmiðalisti (Lýsigögn)'!$C$6:$C$37,0))),IFERROR(IF(INDEX('Undirviðmiðalisti (Lýsigögn)'!$D$38:$D$52,MATCH($C21,'Undirviðmiðalisti (Lýsigögn)'!$C$38:$C$52,0))="","",INDEX('Undirviðmiðalisti (Lýsigögn)'!$D$38:$D$52,MATCH($C21,'Undirviðmiðalisti (Lýsigögn)'!$C$38:$C$52,0))),""))))</f>
        <v/>
      </c>
      <c r="F21" s="16"/>
      <c r="G21" s="26" t="str">
        <f aca="false">IF($C21="","",IF($D21="Einstaklingsbundið",IFERROR(IF(INDEX('Undirviðmiðalisti (Lýsigögn)'!$E$38:$E$52,MATCH($C21,'Undirviðmiðalisti (Lýsigögn)'!$C$38:$C$52,0))="","",INDEX('Undirviðmiðalisti (Lýsigögn)'!$E$38:$E$52,MATCH($C21,'Undirviðmiðalisti (Lýsigögn)'!$C$38:$C$52,0))),""),IFERROR(IF(INDEX('Undirviðmiðalisti (Lýsigögn)'!$E$6:$E$37,MATCH($C21,'Undirviðmiðalisti (Lýsigögn)'!$C$6:$C$37,0))="","",INDEX('Undirviðmiðalisti (Lýsigögn)'!$E$6:$E$37,MATCH($C21,'Undirviðmiðalisti (Lýsigögn)'!$C$6:$C$37,0))),IFERROR(IF(INDEX('Undirviðmiðalisti (Lýsigögn)'!$E$38:$E$52,MATCH($C21,'Undirviðmiðalisti (Lýsigögn)'!$C$38:$C$52,0))="","",INDEX('Undirviðmiðalisti (Lýsigögn)'!$E$38:$E$52,MATCH($C21,'Undirviðmiðalisti (Lýsigögn)'!$C$38:$C$52,0))),""))))</f>
        <v/>
      </c>
      <c r="H21" s="27" t="str">
        <f aca="false">IF(OR(F21="",G21=""),"",F21*KVARDI)</f>
        <v/>
      </c>
      <c r="I21" s="28" t="str">
        <f aca="false">IF(B21="","",IF(ROUND(SUMIF($B$6:$B$205,B21,$F$6:$F$205),4)=ROUND(IFERROR(INDEX(Viðmið!$E$6:$E$10,MATCH(B21,Viðmið!$C$6:$C$10,0)),-1),4),"✓","✗"))</f>
        <v/>
      </c>
      <c r="J21" s="18" t="str">
        <f aca="false">IF($C21="","",IF($D21="Einstaklingsbundið",IFERROR(IF(INDEX('Undirviðmiðalisti (Lýsigögn)'!F$38:F$52,MATCH($C21,'Undirviðmiðalisti (Lýsigögn)'!$C$38:$C$52,0))="","",INDEX('Undirviðmiðalisti (Lýsigögn)'!F$38:F$52,MATCH($C21,'Undirviðmiðalisti (Lýsigögn)'!$C$38:$C$52,0))),""),IFERROR(IF(INDEX('Undirviðmiðalisti (Lýsigögn)'!F$6:F$37,MATCH($C21,'Undirviðmiðalisti (Lýsigögn)'!$C$6:$C$37,0))="","",INDEX('Undirviðmiðalisti (Lýsigögn)'!F$6:F$37,MATCH($C21,'Undirviðmiðalisti (Lýsigögn)'!$C$6:$C$37,0))),IFERROR(IF(INDEX('Undirviðmiðalisti (Lýsigögn)'!F$38:F$52,MATCH($C21,'Undirviðmiðalisti (Lýsigögn)'!$C$38:$C$52,0))="","",INDEX('Undirviðmiðalisti (Lýsigögn)'!F$38:F$52,MATCH($C21,'Undirviðmiðalisti (Lýsigögn)'!$C$38:$C$52,0))),""))))</f>
        <v/>
      </c>
      <c r="K21" s="18" t="str">
        <f aca="false">IF($C21="","",IF($D21="Einstaklingsbundið",IFERROR(IF(INDEX('Undirviðmiðalisti (Lýsigögn)'!G$38:G$52,MATCH($C21,'Undirviðmiðalisti (Lýsigögn)'!$C$38:$C$52,0))="","",INDEX('Undirviðmiðalisti (Lýsigögn)'!G$38:G$52,MATCH($C21,'Undirviðmiðalisti (Lýsigögn)'!$C$38:$C$52,0))),""),IFERROR(IF(INDEX('Undirviðmiðalisti (Lýsigögn)'!G$6:G$37,MATCH($C21,'Undirviðmiðalisti (Lýsigögn)'!$C$6:$C$37,0))="","",INDEX('Undirviðmiðalisti (Lýsigögn)'!G$6:G$37,MATCH($C21,'Undirviðmiðalisti (Lýsigögn)'!$C$6:$C$37,0))),IFERROR(IF(INDEX('Undirviðmiðalisti (Lýsigögn)'!G$38:G$52,MATCH($C21,'Undirviðmiðalisti (Lýsigögn)'!$C$38:$C$52,0))="","",INDEX('Undirviðmiðalisti (Lýsigögn)'!G$38:G$52,MATCH($C21,'Undirviðmiðalisti (Lýsigögn)'!$C$38:$C$52,0))),""))))</f>
        <v/>
      </c>
      <c r="L21" s="18" t="str">
        <f aca="false">IF($C21="","",IF($D21="Einstaklingsbundið",IFERROR(IF(INDEX('Undirviðmiðalisti (Lýsigögn)'!H$38:H$52,MATCH($C21,'Undirviðmiðalisti (Lýsigögn)'!$C$38:$C$52,0))="","",INDEX('Undirviðmiðalisti (Lýsigögn)'!H$38:H$52,MATCH($C21,'Undirviðmiðalisti (Lýsigögn)'!$C$38:$C$52,0))),""),IFERROR(IF(INDEX('Undirviðmiðalisti (Lýsigögn)'!H$6:H$37,MATCH($C21,'Undirviðmiðalisti (Lýsigögn)'!$C$6:$C$37,0))="","",INDEX('Undirviðmiðalisti (Lýsigögn)'!H$6:H$37,MATCH($C21,'Undirviðmiðalisti (Lýsigögn)'!$C$6:$C$37,0))),IFERROR(IF(INDEX('Undirviðmiðalisti (Lýsigögn)'!H$38:H$52,MATCH($C21,'Undirviðmiðalisti (Lýsigögn)'!$C$38:$C$52,0))="","",INDEX('Undirviðmiðalisti (Lýsigögn)'!H$38:H$52,MATCH($C21,'Undirviðmiðalisti (Lýsigögn)'!$C$38:$C$52,0))),""))))</f>
        <v/>
      </c>
      <c r="M21" s="18" t="str">
        <f aca="false">IF($C21="","",IF($D21="Einstaklingsbundið",IFERROR(IF(INDEX('Undirviðmiðalisti (Lýsigögn)'!I$38:I$52,MATCH($C21,'Undirviðmiðalisti (Lýsigögn)'!$C$38:$C$52,0))="","",INDEX('Undirviðmiðalisti (Lýsigögn)'!I$38:I$52,MATCH($C21,'Undirviðmiðalisti (Lýsigögn)'!$C$38:$C$52,0))),""),IFERROR(IF(INDEX('Undirviðmiðalisti (Lýsigögn)'!I$6:I$37,MATCH($C21,'Undirviðmiðalisti (Lýsigögn)'!$C$6:$C$37,0))="","",INDEX('Undirviðmiðalisti (Lýsigögn)'!I$6:I$37,MATCH($C21,'Undirviðmiðalisti (Lýsigögn)'!$C$6:$C$37,0))),IFERROR(IF(INDEX('Undirviðmiðalisti (Lýsigögn)'!I$38:I$52,MATCH($C21,'Undirviðmiðalisti (Lýsigögn)'!$C$38:$C$52,0))="","",INDEX('Undirviðmiðalisti (Lýsigögn)'!I$38:I$52,MATCH($C21,'Undirviðmiðalisti (Lýsigögn)'!$C$38:$C$52,0))),""))))</f>
        <v/>
      </c>
      <c r="N21" s="18" t="str">
        <f aca="false">IF($C21="","",IF($D21="Einstaklingsbundið",IFERROR(IF(INDEX('Undirviðmiðalisti (Lýsigögn)'!J$38:J$52,MATCH($C21,'Undirviðmiðalisti (Lýsigögn)'!$C$38:$C$52,0))="","",INDEX('Undirviðmiðalisti (Lýsigögn)'!J$38:J$52,MATCH($C21,'Undirviðmiðalisti (Lýsigögn)'!$C$38:$C$52,0))),""),IFERROR(IF(INDEX('Undirviðmiðalisti (Lýsigögn)'!J$6:J$37,MATCH($C21,'Undirviðmiðalisti (Lýsigögn)'!$C$6:$C$37,0))="","",INDEX('Undirviðmiðalisti (Lýsigögn)'!J$6:J$37,MATCH($C21,'Undirviðmiðalisti (Lýsigögn)'!$C$6:$C$37,0))),IFERROR(IF(INDEX('Undirviðmiðalisti (Lýsigögn)'!J$38:J$52,MATCH($C21,'Undirviðmiðalisti (Lýsigögn)'!$C$38:$C$52,0))="","",INDEX('Undirviðmiðalisti (Lýsigögn)'!J$38:J$52,MATCH($C21,'Undirviðmiðalisti (Lýsigögn)'!$C$38:$C$52,0))),""))))</f>
        <v/>
      </c>
      <c r="O21" s="18" t="str">
        <f aca="false">IF($C21="","",IF($D21="Einstaklingsbundið",IFERROR(IF(INDEX('Undirviðmiðalisti (Lýsigögn)'!K$38:K$52,MATCH($C21,'Undirviðmiðalisti (Lýsigögn)'!$C$38:$C$52,0))="","",INDEX('Undirviðmiðalisti (Lýsigögn)'!K$38:K$52,MATCH($C21,'Undirviðmiðalisti (Lýsigögn)'!$C$38:$C$52,0))),""),IFERROR(IF(INDEX('Undirviðmiðalisti (Lýsigögn)'!K$6:K$37,MATCH($C21,'Undirviðmiðalisti (Lýsigögn)'!$C$6:$C$37,0))="","",INDEX('Undirviðmiðalisti (Lýsigögn)'!K$6:K$37,MATCH($C21,'Undirviðmiðalisti (Lýsigögn)'!$C$6:$C$37,0))),IFERROR(IF(INDEX('Undirviðmiðalisti (Lýsigögn)'!K$38:K$52,MATCH($C21,'Undirviðmiðalisti (Lýsigögn)'!$C$38:$C$52,0))="","",INDEX('Undirviðmiðalisti (Lýsigögn)'!K$38:K$52,MATCH($C21,'Undirviðmiðalisti (Lýsigögn)'!$C$38:$C$52,0))),""))))</f>
        <v/>
      </c>
      <c r="P21" s="18" t="str">
        <f aca="false">IF($C21="","",IF($D21="Einstaklingsbundið",IFERROR(IF(INDEX('Undirviðmiðalisti (Lýsigögn)'!L$38:L$52,MATCH($C21,'Undirviðmiðalisti (Lýsigögn)'!$C$38:$C$52,0))="","",INDEX('Undirviðmiðalisti (Lýsigögn)'!L$38:L$52,MATCH($C21,'Undirviðmiðalisti (Lýsigögn)'!$C$38:$C$52,0))),""),IFERROR(IF(INDEX('Undirviðmiðalisti (Lýsigögn)'!L$6:L$37,MATCH($C21,'Undirviðmiðalisti (Lýsigögn)'!$C$6:$C$37,0))="","",INDEX('Undirviðmiðalisti (Lýsigögn)'!L$6:L$37,MATCH($C21,'Undirviðmiðalisti (Lýsigögn)'!$C$6:$C$37,0))),IFERROR(IF(INDEX('Undirviðmiðalisti (Lýsigögn)'!L$38:L$52,MATCH($C21,'Undirviðmiðalisti (Lýsigögn)'!$C$38:$C$52,0))="","",INDEX('Undirviðmiðalisti (Lýsigögn)'!L$38:L$52,MATCH($C21,'Undirviðmiðalisti (Lýsigögn)'!$C$38:$C$52,0))),""))))</f>
        <v/>
      </c>
      <c r="Q21" s="18" t="str">
        <f aca="false">IF($C21="","",IF($D21="Einstaklingsbundið",IFERROR(IF(INDEX('Undirviðmiðalisti (Lýsigögn)'!M$38:M$52,MATCH($C21,'Undirviðmiðalisti (Lýsigögn)'!$C$38:$C$52,0))="","",INDEX('Undirviðmiðalisti (Lýsigögn)'!M$38:M$52,MATCH($C21,'Undirviðmiðalisti (Lýsigögn)'!$C$38:$C$52,0))),""),IFERROR(IF(INDEX('Undirviðmiðalisti (Lýsigögn)'!M$6:M$37,MATCH($C21,'Undirviðmiðalisti (Lýsigögn)'!$C$6:$C$37,0))="","",INDEX('Undirviðmiðalisti (Lýsigögn)'!M$6:M$37,MATCH($C21,'Undirviðmiðalisti (Lýsigögn)'!$C$6:$C$37,0))),IFERROR(IF(INDEX('Undirviðmiðalisti (Lýsigögn)'!M$38:M$52,MATCH($C21,'Undirviðmiðalisti (Lýsigögn)'!$C$38:$C$52,0))="","",INDEX('Undirviðmiðalisti (Lýsigögn)'!M$38:M$52,MATCH($C21,'Undirviðmiðalisti (Lýsigögn)'!$C$38:$C$52,0))),""))))</f>
        <v/>
      </c>
    </row>
    <row r="22" customFormat="false" ht="15" hidden="false" customHeight="true" outlineLevel="0" collapsed="false">
      <c r="A22" s="24" t="str">
        <f aca="false">IF($B22="","",ROW()-5)</f>
        <v/>
      </c>
      <c r="B22" s="17"/>
      <c r="C22" s="17"/>
      <c r="D22" s="25" t="str">
        <f aca="false">IFERROR(IF(B22="","",INDEX(Viðmið!$B$6:$B$10,MATCH(B22,Viðmið!$C$6:$C$10,0))),"")</f>
        <v/>
      </c>
      <c r="E22" s="18" t="str">
        <f aca="false">IF($C22="","",IF($D22="Einstaklingsbundið",IFERROR(IF(INDEX('Undirviðmiðalisti (Lýsigögn)'!$D$38:$D$52,MATCH($C22,'Undirviðmiðalisti (Lýsigögn)'!$C$38:$C$52,0))="","",INDEX('Undirviðmiðalisti (Lýsigögn)'!$D$38:$D$52,MATCH($C22,'Undirviðmiðalisti (Lýsigögn)'!$C$38:$C$52,0))),""),IFERROR(IF(INDEX('Undirviðmiðalisti (Lýsigögn)'!$D$6:$D$37,MATCH($C22,'Undirviðmiðalisti (Lýsigögn)'!$C$6:$C$37,0))="","",INDEX('Undirviðmiðalisti (Lýsigögn)'!$D$6:$D$37,MATCH($C22,'Undirviðmiðalisti (Lýsigögn)'!$C$6:$C$37,0))),IFERROR(IF(INDEX('Undirviðmiðalisti (Lýsigögn)'!$D$38:$D$52,MATCH($C22,'Undirviðmiðalisti (Lýsigögn)'!$C$38:$C$52,0))="","",INDEX('Undirviðmiðalisti (Lýsigögn)'!$D$38:$D$52,MATCH($C22,'Undirviðmiðalisti (Lýsigögn)'!$C$38:$C$52,0))),""))))</f>
        <v/>
      </c>
      <c r="F22" s="16"/>
      <c r="G22" s="26" t="str">
        <f aca="false">IF($C22="","",IF($D22="Einstaklingsbundið",IFERROR(IF(INDEX('Undirviðmiðalisti (Lýsigögn)'!$E$38:$E$52,MATCH($C22,'Undirviðmiðalisti (Lýsigögn)'!$C$38:$C$52,0))="","",INDEX('Undirviðmiðalisti (Lýsigögn)'!$E$38:$E$52,MATCH($C22,'Undirviðmiðalisti (Lýsigögn)'!$C$38:$C$52,0))),""),IFERROR(IF(INDEX('Undirviðmiðalisti (Lýsigögn)'!$E$6:$E$37,MATCH($C22,'Undirviðmiðalisti (Lýsigögn)'!$C$6:$C$37,0))="","",INDEX('Undirviðmiðalisti (Lýsigögn)'!$E$6:$E$37,MATCH($C22,'Undirviðmiðalisti (Lýsigögn)'!$C$6:$C$37,0))),IFERROR(IF(INDEX('Undirviðmiðalisti (Lýsigögn)'!$E$38:$E$52,MATCH($C22,'Undirviðmiðalisti (Lýsigögn)'!$C$38:$C$52,0))="","",INDEX('Undirviðmiðalisti (Lýsigögn)'!$E$38:$E$52,MATCH($C22,'Undirviðmiðalisti (Lýsigögn)'!$C$38:$C$52,0))),""))))</f>
        <v/>
      </c>
      <c r="H22" s="27" t="str">
        <f aca="false">IF(OR(F22="",G22=""),"",F22*KVARDI)</f>
        <v/>
      </c>
      <c r="I22" s="28" t="str">
        <f aca="false">IF(B22="","",IF(ROUND(SUMIF($B$6:$B$205,B22,$F$6:$F$205),4)=ROUND(IFERROR(INDEX(Viðmið!$E$6:$E$10,MATCH(B22,Viðmið!$C$6:$C$10,0)),-1),4),"✓","✗"))</f>
        <v/>
      </c>
      <c r="J22" s="18" t="str">
        <f aca="false">IF($C22="","",IF($D22="Einstaklingsbundið",IFERROR(IF(INDEX('Undirviðmiðalisti (Lýsigögn)'!F$38:F$52,MATCH($C22,'Undirviðmiðalisti (Lýsigögn)'!$C$38:$C$52,0))="","",INDEX('Undirviðmiðalisti (Lýsigögn)'!F$38:F$52,MATCH($C22,'Undirviðmiðalisti (Lýsigögn)'!$C$38:$C$52,0))),""),IFERROR(IF(INDEX('Undirviðmiðalisti (Lýsigögn)'!F$6:F$37,MATCH($C22,'Undirviðmiðalisti (Lýsigögn)'!$C$6:$C$37,0))="","",INDEX('Undirviðmiðalisti (Lýsigögn)'!F$6:F$37,MATCH($C22,'Undirviðmiðalisti (Lýsigögn)'!$C$6:$C$37,0))),IFERROR(IF(INDEX('Undirviðmiðalisti (Lýsigögn)'!F$38:F$52,MATCH($C22,'Undirviðmiðalisti (Lýsigögn)'!$C$38:$C$52,0))="","",INDEX('Undirviðmiðalisti (Lýsigögn)'!F$38:F$52,MATCH($C22,'Undirviðmiðalisti (Lýsigögn)'!$C$38:$C$52,0))),""))))</f>
        <v/>
      </c>
      <c r="K22" s="18" t="str">
        <f aca="false">IF($C22="","",IF($D22="Einstaklingsbundið",IFERROR(IF(INDEX('Undirviðmiðalisti (Lýsigögn)'!G$38:G$52,MATCH($C22,'Undirviðmiðalisti (Lýsigögn)'!$C$38:$C$52,0))="","",INDEX('Undirviðmiðalisti (Lýsigögn)'!G$38:G$52,MATCH($C22,'Undirviðmiðalisti (Lýsigögn)'!$C$38:$C$52,0))),""),IFERROR(IF(INDEX('Undirviðmiðalisti (Lýsigögn)'!G$6:G$37,MATCH($C22,'Undirviðmiðalisti (Lýsigögn)'!$C$6:$C$37,0))="","",INDEX('Undirviðmiðalisti (Lýsigögn)'!G$6:G$37,MATCH($C22,'Undirviðmiðalisti (Lýsigögn)'!$C$6:$C$37,0))),IFERROR(IF(INDEX('Undirviðmiðalisti (Lýsigögn)'!G$38:G$52,MATCH($C22,'Undirviðmiðalisti (Lýsigögn)'!$C$38:$C$52,0))="","",INDEX('Undirviðmiðalisti (Lýsigögn)'!G$38:G$52,MATCH($C22,'Undirviðmiðalisti (Lýsigögn)'!$C$38:$C$52,0))),""))))</f>
        <v/>
      </c>
      <c r="L22" s="18" t="str">
        <f aca="false">IF($C22="","",IF($D22="Einstaklingsbundið",IFERROR(IF(INDEX('Undirviðmiðalisti (Lýsigögn)'!H$38:H$52,MATCH($C22,'Undirviðmiðalisti (Lýsigögn)'!$C$38:$C$52,0))="","",INDEX('Undirviðmiðalisti (Lýsigögn)'!H$38:H$52,MATCH($C22,'Undirviðmiðalisti (Lýsigögn)'!$C$38:$C$52,0))),""),IFERROR(IF(INDEX('Undirviðmiðalisti (Lýsigögn)'!H$6:H$37,MATCH($C22,'Undirviðmiðalisti (Lýsigögn)'!$C$6:$C$37,0))="","",INDEX('Undirviðmiðalisti (Lýsigögn)'!H$6:H$37,MATCH($C22,'Undirviðmiðalisti (Lýsigögn)'!$C$6:$C$37,0))),IFERROR(IF(INDEX('Undirviðmiðalisti (Lýsigögn)'!H$38:H$52,MATCH($C22,'Undirviðmiðalisti (Lýsigögn)'!$C$38:$C$52,0))="","",INDEX('Undirviðmiðalisti (Lýsigögn)'!H$38:H$52,MATCH($C22,'Undirviðmiðalisti (Lýsigögn)'!$C$38:$C$52,0))),""))))</f>
        <v/>
      </c>
      <c r="M22" s="18" t="str">
        <f aca="false">IF($C22="","",IF($D22="Einstaklingsbundið",IFERROR(IF(INDEX('Undirviðmiðalisti (Lýsigögn)'!I$38:I$52,MATCH($C22,'Undirviðmiðalisti (Lýsigögn)'!$C$38:$C$52,0))="","",INDEX('Undirviðmiðalisti (Lýsigögn)'!I$38:I$52,MATCH($C22,'Undirviðmiðalisti (Lýsigögn)'!$C$38:$C$52,0))),""),IFERROR(IF(INDEX('Undirviðmiðalisti (Lýsigögn)'!I$6:I$37,MATCH($C22,'Undirviðmiðalisti (Lýsigögn)'!$C$6:$C$37,0))="","",INDEX('Undirviðmiðalisti (Lýsigögn)'!I$6:I$37,MATCH($C22,'Undirviðmiðalisti (Lýsigögn)'!$C$6:$C$37,0))),IFERROR(IF(INDEX('Undirviðmiðalisti (Lýsigögn)'!I$38:I$52,MATCH($C22,'Undirviðmiðalisti (Lýsigögn)'!$C$38:$C$52,0))="","",INDEX('Undirviðmiðalisti (Lýsigögn)'!I$38:I$52,MATCH($C22,'Undirviðmiðalisti (Lýsigögn)'!$C$38:$C$52,0))),""))))</f>
        <v/>
      </c>
      <c r="N22" s="18" t="str">
        <f aca="false">IF($C22="","",IF($D22="Einstaklingsbundið",IFERROR(IF(INDEX('Undirviðmiðalisti (Lýsigögn)'!J$38:J$52,MATCH($C22,'Undirviðmiðalisti (Lýsigögn)'!$C$38:$C$52,0))="","",INDEX('Undirviðmiðalisti (Lýsigögn)'!J$38:J$52,MATCH($C22,'Undirviðmiðalisti (Lýsigögn)'!$C$38:$C$52,0))),""),IFERROR(IF(INDEX('Undirviðmiðalisti (Lýsigögn)'!J$6:J$37,MATCH($C22,'Undirviðmiðalisti (Lýsigögn)'!$C$6:$C$37,0))="","",INDEX('Undirviðmiðalisti (Lýsigögn)'!J$6:J$37,MATCH($C22,'Undirviðmiðalisti (Lýsigögn)'!$C$6:$C$37,0))),IFERROR(IF(INDEX('Undirviðmiðalisti (Lýsigögn)'!J$38:J$52,MATCH($C22,'Undirviðmiðalisti (Lýsigögn)'!$C$38:$C$52,0))="","",INDEX('Undirviðmiðalisti (Lýsigögn)'!J$38:J$52,MATCH($C22,'Undirviðmiðalisti (Lýsigögn)'!$C$38:$C$52,0))),""))))</f>
        <v/>
      </c>
      <c r="O22" s="18" t="str">
        <f aca="false">IF($C22="","",IF($D22="Einstaklingsbundið",IFERROR(IF(INDEX('Undirviðmiðalisti (Lýsigögn)'!K$38:K$52,MATCH($C22,'Undirviðmiðalisti (Lýsigögn)'!$C$38:$C$52,0))="","",INDEX('Undirviðmiðalisti (Lýsigögn)'!K$38:K$52,MATCH($C22,'Undirviðmiðalisti (Lýsigögn)'!$C$38:$C$52,0))),""),IFERROR(IF(INDEX('Undirviðmiðalisti (Lýsigögn)'!K$6:K$37,MATCH($C22,'Undirviðmiðalisti (Lýsigögn)'!$C$6:$C$37,0))="","",INDEX('Undirviðmiðalisti (Lýsigögn)'!K$6:K$37,MATCH($C22,'Undirviðmiðalisti (Lýsigögn)'!$C$6:$C$37,0))),IFERROR(IF(INDEX('Undirviðmiðalisti (Lýsigögn)'!K$38:K$52,MATCH($C22,'Undirviðmiðalisti (Lýsigögn)'!$C$38:$C$52,0))="","",INDEX('Undirviðmiðalisti (Lýsigögn)'!K$38:K$52,MATCH($C22,'Undirviðmiðalisti (Lýsigögn)'!$C$38:$C$52,0))),""))))</f>
        <v/>
      </c>
      <c r="P22" s="18" t="str">
        <f aca="false">IF($C22="","",IF($D22="Einstaklingsbundið",IFERROR(IF(INDEX('Undirviðmiðalisti (Lýsigögn)'!L$38:L$52,MATCH($C22,'Undirviðmiðalisti (Lýsigögn)'!$C$38:$C$52,0))="","",INDEX('Undirviðmiðalisti (Lýsigögn)'!L$38:L$52,MATCH($C22,'Undirviðmiðalisti (Lýsigögn)'!$C$38:$C$52,0))),""),IFERROR(IF(INDEX('Undirviðmiðalisti (Lýsigögn)'!L$6:L$37,MATCH($C22,'Undirviðmiðalisti (Lýsigögn)'!$C$6:$C$37,0))="","",INDEX('Undirviðmiðalisti (Lýsigögn)'!L$6:L$37,MATCH($C22,'Undirviðmiðalisti (Lýsigögn)'!$C$6:$C$37,0))),IFERROR(IF(INDEX('Undirviðmiðalisti (Lýsigögn)'!L$38:L$52,MATCH($C22,'Undirviðmiðalisti (Lýsigögn)'!$C$38:$C$52,0))="","",INDEX('Undirviðmiðalisti (Lýsigögn)'!L$38:L$52,MATCH($C22,'Undirviðmiðalisti (Lýsigögn)'!$C$38:$C$52,0))),""))))</f>
        <v/>
      </c>
      <c r="Q22" s="18" t="str">
        <f aca="false">IF($C22="","",IF($D22="Einstaklingsbundið",IFERROR(IF(INDEX('Undirviðmiðalisti (Lýsigögn)'!M$38:M$52,MATCH($C22,'Undirviðmiðalisti (Lýsigögn)'!$C$38:$C$52,0))="","",INDEX('Undirviðmiðalisti (Lýsigögn)'!M$38:M$52,MATCH($C22,'Undirviðmiðalisti (Lýsigögn)'!$C$38:$C$52,0))),""),IFERROR(IF(INDEX('Undirviðmiðalisti (Lýsigögn)'!M$6:M$37,MATCH($C22,'Undirviðmiðalisti (Lýsigögn)'!$C$6:$C$37,0))="","",INDEX('Undirviðmiðalisti (Lýsigögn)'!M$6:M$37,MATCH($C22,'Undirviðmiðalisti (Lýsigögn)'!$C$6:$C$37,0))),IFERROR(IF(INDEX('Undirviðmiðalisti (Lýsigögn)'!M$38:M$52,MATCH($C22,'Undirviðmiðalisti (Lýsigögn)'!$C$38:$C$52,0))="","",INDEX('Undirviðmiðalisti (Lýsigögn)'!M$38:M$52,MATCH($C22,'Undirviðmiðalisti (Lýsigögn)'!$C$38:$C$52,0))),""))))</f>
        <v/>
      </c>
    </row>
    <row r="23" customFormat="false" ht="15" hidden="false" customHeight="true" outlineLevel="0" collapsed="false">
      <c r="A23" s="24" t="str">
        <f aca="false">IF($B23="","",ROW()-5)</f>
        <v/>
      </c>
      <c r="B23" s="17"/>
      <c r="C23" s="17"/>
      <c r="D23" s="25" t="str">
        <f aca="false">IFERROR(IF(B23="","",INDEX(Viðmið!$B$6:$B$10,MATCH(B23,Viðmið!$C$6:$C$10,0))),"")</f>
        <v/>
      </c>
      <c r="E23" s="18" t="str">
        <f aca="false">IF($C23="","",IF($D23="Einstaklingsbundið",IFERROR(IF(INDEX('Undirviðmiðalisti (Lýsigögn)'!$D$38:$D$52,MATCH($C23,'Undirviðmiðalisti (Lýsigögn)'!$C$38:$C$52,0))="","",INDEX('Undirviðmiðalisti (Lýsigögn)'!$D$38:$D$52,MATCH($C23,'Undirviðmiðalisti (Lýsigögn)'!$C$38:$C$52,0))),""),IFERROR(IF(INDEX('Undirviðmiðalisti (Lýsigögn)'!$D$6:$D$37,MATCH($C23,'Undirviðmiðalisti (Lýsigögn)'!$C$6:$C$37,0))="","",INDEX('Undirviðmiðalisti (Lýsigögn)'!$D$6:$D$37,MATCH($C23,'Undirviðmiðalisti (Lýsigögn)'!$C$6:$C$37,0))),IFERROR(IF(INDEX('Undirviðmiðalisti (Lýsigögn)'!$D$38:$D$52,MATCH($C23,'Undirviðmiðalisti (Lýsigögn)'!$C$38:$C$52,0))="","",INDEX('Undirviðmiðalisti (Lýsigögn)'!$D$38:$D$52,MATCH($C23,'Undirviðmiðalisti (Lýsigögn)'!$C$38:$C$52,0))),""))))</f>
        <v/>
      </c>
      <c r="F23" s="16"/>
      <c r="G23" s="26" t="str">
        <f aca="false">IF($C23="","",IF($D23="Einstaklingsbundið",IFERROR(IF(INDEX('Undirviðmiðalisti (Lýsigögn)'!$E$38:$E$52,MATCH($C23,'Undirviðmiðalisti (Lýsigögn)'!$C$38:$C$52,0))="","",INDEX('Undirviðmiðalisti (Lýsigögn)'!$E$38:$E$52,MATCH($C23,'Undirviðmiðalisti (Lýsigögn)'!$C$38:$C$52,0))),""),IFERROR(IF(INDEX('Undirviðmiðalisti (Lýsigögn)'!$E$6:$E$37,MATCH($C23,'Undirviðmiðalisti (Lýsigögn)'!$C$6:$C$37,0))="","",INDEX('Undirviðmiðalisti (Lýsigögn)'!$E$6:$E$37,MATCH($C23,'Undirviðmiðalisti (Lýsigögn)'!$C$6:$C$37,0))),IFERROR(IF(INDEX('Undirviðmiðalisti (Lýsigögn)'!$E$38:$E$52,MATCH($C23,'Undirviðmiðalisti (Lýsigögn)'!$C$38:$C$52,0))="","",INDEX('Undirviðmiðalisti (Lýsigögn)'!$E$38:$E$52,MATCH($C23,'Undirviðmiðalisti (Lýsigögn)'!$C$38:$C$52,0))),""))))</f>
        <v/>
      </c>
      <c r="H23" s="27" t="str">
        <f aca="false">IF(OR(F23="",G23=""),"",F23*KVARDI)</f>
        <v/>
      </c>
      <c r="I23" s="28" t="str">
        <f aca="false">IF(B23="","",IF(ROUND(SUMIF($B$6:$B$205,B23,$F$6:$F$205),4)=ROUND(IFERROR(INDEX(Viðmið!$E$6:$E$10,MATCH(B23,Viðmið!$C$6:$C$10,0)),-1),4),"✓","✗"))</f>
        <v/>
      </c>
      <c r="J23" s="18" t="str">
        <f aca="false">IF($C23="","",IF($D23="Einstaklingsbundið",IFERROR(IF(INDEX('Undirviðmiðalisti (Lýsigögn)'!F$38:F$52,MATCH($C23,'Undirviðmiðalisti (Lýsigögn)'!$C$38:$C$52,0))="","",INDEX('Undirviðmiðalisti (Lýsigögn)'!F$38:F$52,MATCH($C23,'Undirviðmiðalisti (Lýsigögn)'!$C$38:$C$52,0))),""),IFERROR(IF(INDEX('Undirviðmiðalisti (Lýsigögn)'!F$6:F$37,MATCH($C23,'Undirviðmiðalisti (Lýsigögn)'!$C$6:$C$37,0))="","",INDEX('Undirviðmiðalisti (Lýsigögn)'!F$6:F$37,MATCH($C23,'Undirviðmiðalisti (Lýsigögn)'!$C$6:$C$37,0))),IFERROR(IF(INDEX('Undirviðmiðalisti (Lýsigögn)'!F$38:F$52,MATCH($C23,'Undirviðmiðalisti (Lýsigögn)'!$C$38:$C$52,0))="","",INDEX('Undirviðmiðalisti (Lýsigögn)'!F$38:F$52,MATCH($C23,'Undirviðmiðalisti (Lýsigögn)'!$C$38:$C$52,0))),""))))</f>
        <v/>
      </c>
      <c r="K23" s="18" t="str">
        <f aca="false">IF($C23="","",IF($D23="Einstaklingsbundið",IFERROR(IF(INDEX('Undirviðmiðalisti (Lýsigögn)'!G$38:G$52,MATCH($C23,'Undirviðmiðalisti (Lýsigögn)'!$C$38:$C$52,0))="","",INDEX('Undirviðmiðalisti (Lýsigögn)'!G$38:G$52,MATCH($C23,'Undirviðmiðalisti (Lýsigögn)'!$C$38:$C$52,0))),""),IFERROR(IF(INDEX('Undirviðmiðalisti (Lýsigögn)'!G$6:G$37,MATCH($C23,'Undirviðmiðalisti (Lýsigögn)'!$C$6:$C$37,0))="","",INDEX('Undirviðmiðalisti (Lýsigögn)'!G$6:G$37,MATCH($C23,'Undirviðmiðalisti (Lýsigögn)'!$C$6:$C$37,0))),IFERROR(IF(INDEX('Undirviðmiðalisti (Lýsigögn)'!G$38:G$52,MATCH($C23,'Undirviðmiðalisti (Lýsigögn)'!$C$38:$C$52,0))="","",INDEX('Undirviðmiðalisti (Lýsigögn)'!G$38:G$52,MATCH($C23,'Undirviðmiðalisti (Lýsigögn)'!$C$38:$C$52,0))),""))))</f>
        <v/>
      </c>
      <c r="L23" s="18" t="str">
        <f aca="false">IF($C23="","",IF($D23="Einstaklingsbundið",IFERROR(IF(INDEX('Undirviðmiðalisti (Lýsigögn)'!H$38:H$52,MATCH($C23,'Undirviðmiðalisti (Lýsigögn)'!$C$38:$C$52,0))="","",INDEX('Undirviðmiðalisti (Lýsigögn)'!H$38:H$52,MATCH($C23,'Undirviðmiðalisti (Lýsigögn)'!$C$38:$C$52,0))),""),IFERROR(IF(INDEX('Undirviðmiðalisti (Lýsigögn)'!H$6:H$37,MATCH($C23,'Undirviðmiðalisti (Lýsigögn)'!$C$6:$C$37,0))="","",INDEX('Undirviðmiðalisti (Lýsigögn)'!H$6:H$37,MATCH($C23,'Undirviðmiðalisti (Lýsigögn)'!$C$6:$C$37,0))),IFERROR(IF(INDEX('Undirviðmiðalisti (Lýsigögn)'!H$38:H$52,MATCH($C23,'Undirviðmiðalisti (Lýsigögn)'!$C$38:$C$52,0))="","",INDEX('Undirviðmiðalisti (Lýsigögn)'!H$38:H$52,MATCH($C23,'Undirviðmiðalisti (Lýsigögn)'!$C$38:$C$52,0))),""))))</f>
        <v/>
      </c>
      <c r="M23" s="18" t="str">
        <f aca="false">IF($C23="","",IF($D23="Einstaklingsbundið",IFERROR(IF(INDEX('Undirviðmiðalisti (Lýsigögn)'!I$38:I$52,MATCH($C23,'Undirviðmiðalisti (Lýsigögn)'!$C$38:$C$52,0))="","",INDEX('Undirviðmiðalisti (Lýsigögn)'!I$38:I$52,MATCH($C23,'Undirviðmiðalisti (Lýsigögn)'!$C$38:$C$52,0))),""),IFERROR(IF(INDEX('Undirviðmiðalisti (Lýsigögn)'!I$6:I$37,MATCH($C23,'Undirviðmiðalisti (Lýsigögn)'!$C$6:$C$37,0))="","",INDEX('Undirviðmiðalisti (Lýsigögn)'!I$6:I$37,MATCH($C23,'Undirviðmiðalisti (Lýsigögn)'!$C$6:$C$37,0))),IFERROR(IF(INDEX('Undirviðmiðalisti (Lýsigögn)'!I$38:I$52,MATCH($C23,'Undirviðmiðalisti (Lýsigögn)'!$C$38:$C$52,0))="","",INDEX('Undirviðmiðalisti (Lýsigögn)'!I$38:I$52,MATCH($C23,'Undirviðmiðalisti (Lýsigögn)'!$C$38:$C$52,0))),""))))</f>
        <v/>
      </c>
      <c r="N23" s="18" t="str">
        <f aca="false">IF($C23="","",IF($D23="Einstaklingsbundið",IFERROR(IF(INDEX('Undirviðmiðalisti (Lýsigögn)'!J$38:J$52,MATCH($C23,'Undirviðmiðalisti (Lýsigögn)'!$C$38:$C$52,0))="","",INDEX('Undirviðmiðalisti (Lýsigögn)'!J$38:J$52,MATCH($C23,'Undirviðmiðalisti (Lýsigögn)'!$C$38:$C$52,0))),""),IFERROR(IF(INDEX('Undirviðmiðalisti (Lýsigögn)'!J$6:J$37,MATCH($C23,'Undirviðmiðalisti (Lýsigögn)'!$C$6:$C$37,0))="","",INDEX('Undirviðmiðalisti (Lýsigögn)'!J$6:J$37,MATCH($C23,'Undirviðmiðalisti (Lýsigögn)'!$C$6:$C$37,0))),IFERROR(IF(INDEX('Undirviðmiðalisti (Lýsigögn)'!J$38:J$52,MATCH($C23,'Undirviðmiðalisti (Lýsigögn)'!$C$38:$C$52,0))="","",INDEX('Undirviðmiðalisti (Lýsigögn)'!J$38:J$52,MATCH($C23,'Undirviðmiðalisti (Lýsigögn)'!$C$38:$C$52,0))),""))))</f>
        <v/>
      </c>
      <c r="O23" s="18" t="str">
        <f aca="false">IF($C23="","",IF($D23="Einstaklingsbundið",IFERROR(IF(INDEX('Undirviðmiðalisti (Lýsigögn)'!K$38:K$52,MATCH($C23,'Undirviðmiðalisti (Lýsigögn)'!$C$38:$C$52,0))="","",INDEX('Undirviðmiðalisti (Lýsigögn)'!K$38:K$52,MATCH($C23,'Undirviðmiðalisti (Lýsigögn)'!$C$38:$C$52,0))),""),IFERROR(IF(INDEX('Undirviðmiðalisti (Lýsigögn)'!K$6:K$37,MATCH($C23,'Undirviðmiðalisti (Lýsigögn)'!$C$6:$C$37,0))="","",INDEX('Undirviðmiðalisti (Lýsigögn)'!K$6:K$37,MATCH($C23,'Undirviðmiðalisti (Lýsigögn)'!$C$6:$C$37,0))),IFERROR(IF(INDEX('Undirviðmiðalisti (Lýsigögn)'!K$38:K$52,MATCH($C23,'Undirviðmiðalisti (Lýsigögn)'!$C$38:$C$52,0))="","",INDEX('Undirviðmiðalisti (Lýsigögn)'!K$38:K$52,MATCH($C23,'Undirviðmiðalisti (Lýsigögn)'!$C$38:$C$52,0))),""))))</f>
        <v/>
      </c>
      <c r="P23" s="18" t="str">
        <f aca="false">IF($C23="","",IF($D23="Einstaklingsbundið",IFERROR(IF(INDEX('Undirviðmiðalisti (Lýsigögn)'!L$38:L$52,MATCH($C23,'Undirviðmiðalisti (Lýsigögn)'!$C$38:$C$52,0))="","",INDEX('Undirviðmiðalisti (Lýsigögn)'!L$38:L$52,MATCH($C23,'Undirviðmiðalisti (Lýsigögn)'!$C$38:$C$52,0))),""),IFERROR(IF(INDEX('Undirviðmiðalisti (Lýsigögn)'!L$6:L$37,MATCH($C23,'Undirviðmiðalisti (Lýsigögn)'!$C$6:$C$37,0))="","",INDEX('Undirviðmiðalisti (Lýsigögn)'!L$6:L$37,MATCH($C23,'Undirviðmiðalisti (Lýsigögn)'!$C$6:$C$37,0))),IFERROR(IF(INDEX('Undirviðmiðalisti (Lýsigögn)'!L$38:L$52,MATCH($C23,'Undirviðmiðalisti (Lýsigögn)'!$C$38:$C$52,0))="","",INDEX('Undirviðmiðalisti (Lýsigögn)'!L$38:L$52,MATCH($C23,'Undirviðmiðalisti (Lýsigögn)'!$C$38:$C$52,0))),""))))</f>
        <v/>
      </c>
      <c r="Q23" s="18" t="str">
        <f aca="false">IF($C23="","",IF($D23="Einstaklingsbundið",IFERROR(IF(INDEX('Undirviðmiðalisti (Lýsigögn)'!M$38:M$52,MATCH($C23,'Undirviðmiðalisti (Lýsigögn)'!$C$38:$C$52,0))="","",INDEX('Undirviðmiðalisti (Lýsigögn)'!M$38:M$52,MATCH($C23,'Undirviðmiðalisti (Lýsigögn)'!$C$38:$C$52,0))),""),IFERROR(IF(INDEX('Undirviðmiðalisti (Lýsigögn)'!M$6:M$37,MATCH($C23,'Undirviðmiðalisti (Lýsigögn)'!$C$6:$C$37,0))="","",INDEX('Undirviðmiðalisti (Lýsigögn)'!M$6:M$37,MATCH($C23,'Undirviðmiðalisti (Lýsigögn)'!$C$6:$C$37,0))),IFERROR(IF(INDEX('Undirviðmiðalisti (Lýsigögn)'!M$38:M$52,MATCH($C23,'Undirviðmiðalisti (Lýsigögn)'!$C$38:$C$52,0))="","",INDEX('Undirviðmiðalisti (Lýsigögn)'!M$38:M$52,MATCH($C23,'Undirviðmiðalisti (Lýsigögn)'!$C$38:$C$52,0))),""))))</f>
        <v/>
      </c>
    </row>
    <row r="24" customFormat="false" ht="15" hidden="false" customHeight="true" outlineLevel="0" collapsed="false">
      <c r="A24" s="24" t="str">
        <f aca="false">IF($B24="","",ROW()-5)</f>
        <v/>
      </c>
      <c r="B24" s="17"/>
      <c r="C24" s="17"/>
      <c r="D24" s="25" t="str">
        <f aca="false">IFERROR(IF(B24="","",INDEX(Viðmið!$B$6:$B$10,MATCH(B24,Viðmið!$C$6:$C$10,0))),"")</f>
        <v/>
      </c>
      <c r="E24" s="18" t="str">
        <f aca="false">IF($C24="","",IF($D24="Einstaklingsbundið",IFERROR(IF(INDEX('Undirviðmiðalisti (Lýsigögn)'!$D$38:$D$52,MATCH($C24,'Undirviðmiðalisti (Lýsigögn)'!$C$38:$C$52,0))="","",INDEX('Undirviðmiðalisti (Lýsigögn)'!$D$38:$D$52,MATCH($C24,'Undirviðmiðalisti (Lýsigögn)'!$C$38:$C$52,0))),""),IFERROR(IF(INDEX('Undirviðmiðalisti (Lýsigögn)'!$D$6:$D$37,MATCH($C24,'Undirviðmiðalisti (Lýsigögn)'!$C$6:$C$37,0))="","",INDEX('Undirviðmiðalisti (Lýsigögn)'!$D$6:$D$37,MATCH($C24,'Undirviðmiðalisti (Lýsigögn)'!$C$6:$C$37,0))),IFERROR(IF(INDEX('Undirviðmiðalisti (Lýsigögn)'!$D$38:$D$52,MATCH($C24,'Undirviðmiðalisti (Lýsigögn)'!$C$38:$C$52,0))="","",INDEX('Undirviðmiðalisti (Lýsigögn)'!$D$38:$D$52,MATCH($C24,'Undirviðmiðalisti (Lýsigögn)'!$C$38:$C$52,0))),""))))</f>
        <v/>
      </c>
      <c r="F24" s="16"/>
      <c r="G24" s="26" t="str">
        <f aca="false">IF($C24="","",IF($D24="Einstaklingsbundið",IFERROR(IF(INDEX('Undirviðmiðalisti (Lýsigögn)'!$E$38:$E$52,MATCH($C24,'Undirviðmiðalisti (Lýsigögn)'!$C$38:$C$52,0))="","",INDEX('Undirviðmiðalisti (Lýsigögn)'!$E$38:$E$52,MATCH($C24,'Undirviðmiðalisti (Lýsigögn)'!$C$38:$C$52,0))),""),IFERROR(IF(INDEX('Undirviðmiðalisti (Lýsigögn)'!$E$6:$E$37,MATCH($C24,'Undirviðmiðalisti (Lýsigögn)'!$C$6:$C$37,0))="","",INDEX('Undirviðmiðalisti (Lýsigögn)'!$E$6:$E$37,MATCH($C24,'Undirviðmiðalisti (Lýsigögn)'!$C$6:$C$37,0))),IFERROR(IF(INDEX('Undirviðmiðalisti (Lýsigögn)'!$E$38:$E$52,MATCH($C24,'Undirviðmiðalisti (Lýsigögn)'!$C$38:$C$52,0))="","",INDEX('Undirviðmiðalisti (Lýsigögn)'!$E$38:$E$52,MATCH($C24,'Undirviðmiðalisti (Lýsigögn)'!$C$38:$C$52,0))),""))))</f>
        <v/>
      </c>
      <c r="H24" s="27" t="str">
        <f aca="false">IF(OR(F24="",G24=""),"",F24*KVARDI)</f>
        <v/>
      </c>
      <c r="I24" s="28" t="str">
        <f aca="false">IF(B24="","",IF(ROUND(SUMIF($B$6:$B$205,B24,$F$6:$F$205),4)=ROUND(IFERROR(INDEX(Viðmið!$E$6:$E$10,MATCH(B24,Viðmið!$C$6:$C$10,0)),-1),4),"✓","✗"))</f>
        <v/>
      </c>
      <c r="J24" s="18" t="str">
        <f aca="false">IF($C24="","",IF($D24="Einstaklingsbundið",IFERROR(IF(INDEX('Undirviðmiðalisti (Lýsigögn)'!F$38:F$52,MATCH($C24,'Undirviðmiðalisti (Lýsigögn)'!$C$38:$C$52,0))="","",INDEX('Undirviðmiðalisti (Lýsigögn)'!F$38:F$52,MATCH($C24,'Undirviðmiðalisti (Lýsigögn)'!$C$38:$C$52,0))),""),IFERROR(IF(INDEX('Undirviðmiðalisti (Lýsigögn)'!F$6:F$37,MATCH($C24,'Undirviðmiðalisti (Lýsigögn)'!$C$6:$C$37,0))="","",INDEX('Undirviðmiðalisti (Lýsigögn)'!F$6:F$37,MATCH($C24,'Undirviðmiðalisti (Lýsigögn)'!$C$6:$C$37,0))),IFERROR(IF(INDEX('Undirviðmiðalisti (Lýsigögn)'!F$38:F$52,MATCH($C24,'Undirviðmiðalisti (Lýsigögn)'!$C$38:$C$52,0))="","",INDEX('Undirviðmiðalisti (Lýsigögn)'!F$38:F$52,MATCH($C24,'Undirviðmiðalisti (Lýsigögn)'!$C$38:$C$52,0))),""))))</f>
        <v/>
      </c>
      <c r="K24" s="18" t="str">
        <f aca="false">IF($C24="","",IF($D24="Einstaklingsbundið",IFERROR(IF(INDEX('Undirviðmiðalisti (Lýsigögn)'!G$38:G$52,MATCH($C24,'Undirviðmiðalisti (Lýsigögn)'!$C$38:$C$52,0))="","",INDEX('Undirviðmiðalisti (Lýsigögn)'!G$38:G$52,MATCH($C24,'Undirviðmiðalisti (Lýsigögn)'!$C$38:$C$52,0))),""),IFERROR(IF(INDEX('Undirviðmiðalisti (Lýsigögn)'!G$6:G$37,MATCH($C24,'Undirviðmiðalisti (Lýsigögn)'!$C$6:$C$37,0))="","",INDEX('Undirviðmiðalisti (Lýsigögn)'!G$6:G$37,MATCH($C24,'Undirviðmiðalisti (Lýsigögn)'!$C$6:$C$37,0))),IFERROR(IF(INDEX('Undirviðmiðalisti (Lýsigögn)'!G$38:G$52,MATCH($C24,'Undirviðmiðalisti (Lýsigögn)'!$C$38:$C$52,0))="","",INDEX('Undirviðmiðalisti (Lýsigögn)'!G$38:G$52,MATCH($C24,'Undirviðmiðalisti (Lýsigögn)'!$C$38:$C$52,0))),""))))</f>
        <v/>
      </c>
      <c r="L24" s="18" t="str">
        <f aca="false">IF($C24="","",IF($D24="Einstaklingsbundið",IFERROR(IF(INDEX('Undirviðmiðalisti (Lýsigögn)'!H$38:H$52,MATCH($C24,'Undirviðmiðalisti (Lýsigögn)'!$C$38:$C$52,0))="","",INDEX('Undirviðmiðalisti (Lýsigögn)'!H$38:H$52,MATCH($C24,'Undirviðmiðalisti (Lýsigögn)'!$C$38:$C$52,0))),""),IFERROR(IF(INDEX('Undirviðmiðalisti (Lýsigögn)'!H$6:H$37,MATCH($C24,'Undirviðmiðalisti (Lýsigögn)'!$C$6:$C$37,0))="","",INDEX('Undirviðmiðalisti (Lýsigögn)'!H$6:H$37,MATCH($C24,'Undirviðmiðalisti (Lýsigögn)'!$C$6:$C$37,0))),IFERROR(IF(INDEX('Undirviðmiðalisti (Lýsigögn)'!H$38:H$52,MATCH($C24,'Undirviðmiðalisti (Lýsigögn)'!$C$38:$C$52,0))="","",INDEX('Undirviðmiðalisti (Lýsigögn)'!H$38:H$52,MATCH($C24,'Undirviðmiðalisti (Lýsigögn)'!$C$38:$C$52,0))),""))))</f>
        <v/>
      </c>
      <c r="M24" s="18" t="str">
        <f aca="false">IF($C24="","",IF($D24="Einstaklingsbundið",IFERROR(IF(INDEX('Undirviðmiðalisti (Lýsigögn)'!I$38:I$52,MATCH($C24,'Undirviðmiðalisti (Lýsigögn)'!$C$38:$C$52,0))="","",INDEX('Undirviðmiðalisti (Lýsigögn)'!I$38:I$52,MATCH($C24,'Undirviðmiðalisti (Lýsigögn)'!$C$38:$C$52,0))),""),IFERROR(IF(INDEX('Undirviðmiðalisti (Lýsigögn)'!I$6:I$37,MATCH($C24,'Undirviðmiðalisti (Lýsigögn)'!$C$6:$C$37,0))="","",INDEX('Undirviðmiðalisti (Lýsigögn)'!I$6:I$37,MATCH($C24,'Undirviðmiðalisti (Lýsigögn)'!$C$6:$C$37,0))),IFERROR(IF(INDEX('Undirviðmiðalisti (Lýsigögn)'!I$38:I$52,MATCH($C24,'Undirviðmiðalisti (Lýsigögn)'!$C$38:$C$52,0))="","",INDEX('Undirviðmiðalisti (Lýsigögn)'!I$38:I$52,MATCH($C24,'Undirviðmiðalisti (Lýsigögn)'!$C$38:$C$52,0))),""))))</f>
        <v/>
      </c>
      <c r="N24" s="18" t="str">
        <f aca="false">IF($C24="","",IF($D24="Einstaklingsbundið",IFERROR(IF(INDEX('Undirviðmiðalisti (Lýsigögn)'!J$38:J$52,MATCH($C24,'Undirviðmiðalisti (Lýsigögn)'!$C$38:$C$52,0))="","",INDEX('Undirviðmiðalisti (Lýsigögn)'!J$38:J$52,MATCH($C24,'Undirviðmiðalisti (Lýsigögn)'!$C$38:$C$52,0))),""),IFERROR(IF(INDEX('Undirviðmiðalisti (Lýsigögn)'!J$6:J$37,MATCH($C24,'Undirviðmiðalisti (Lýsigögn)'!$C$6:$C$37,0))="","",INDEX('Undirviðmiðalisti (Lýsigögn)'!J$6:J$37,MATCH($C24,'Undirviðmiðalisti (Lýsigögn)'!$C$6:$C$37,0))),IFERROR(IF(INDEX('Undirviðmiðalisti (Lýsigögn)'!J$38:J$52,MATCH($C24,'Undirviðmiðalisti (Lýsigögn)'!$C$38:$C$52,0))="","",INDEX('Undirviðmiðalisti (Lýsigögn)'!J$38:J$52,MATCH($C24,'Undirviðmiðalisti (Lýsigögn)'!$C$38:$C$52,0))),""))))</f>
        <v/>
      </c>
      <c r="O24" s="18" t="str">
        <f aca="false">IF($C24="","",IF($D24="Einstaklingsbundið",IFERROR(IF(INDEX('Undirviðmiðalisti (Lýsigögn)'!K$38:K$52,MATCH($C24,'Undirviðmiðalisti (Lýsigögn)'!$C$38:$C$52,0))="","",INDEX('Undirviðmiðalisti (Lýsigögn)'!K$38:K$52,MATCH($C24,'Undirviðmiðalisti (Lýsigögn)'!$C$38:$C$52,0))),""),IFERROR(IF(INDEX('Undirviðmiðalisti (Lýsigögn)'!K$6:K$37,MATCH($C24,'Undirviðmiðalisti (Lýsigögn)'!$C$6:$C$37,0))="","",INDEX('Undirviðmiðalisti (Lýsigögn)'!K$6:K$37,MATCH($C24,'Undirviðmiðalisti (Lýsigögn)'!$C$6:$C$37,0))),IFERROR(IF(INDEX('Undirviðmiðalisti (Lýsigögn)'!K$38:K$52,MATCH($C24,'Undirviðmiðalisti (Lýsigögn)'!$C$38:$C$52,0))="","",INDEX('Undirviðmiðalisti (Lýsigögn)'!K$38:K$52,MATCH($C24,'Undirviðmiðalisti (Lýsigögn)'!$C$38:$C$52,0))),""))))</f>
        <v/>
      </c>
      <c r="P24" s="18" t="str">
        <f aca="false">IF($C24="","",IF($D24="Einstaklingsbundið",IFERROR(IF(INDEX('Undirviðmiðalisti (Lýsigögn)'!L$38:L$52,MATCH($C24,'Undirviðmiðalisti (Lýsigögn)'!$C$38:$C$52,0))="","",INDEX('Undirviðmiðalisti (Lýsigögn)'!L$38:L$52,MATCH($C24,'Undirviðmiðalisti (Lýsigögn)'!$C$38:$C$52,0))),""),IFERROR(IF(INDEX('Undirviðmiðalisti (Lýsigögn)'!L$6:L$37,MATCH($C24,'Undirviðmiðalisti (Lýsigögn)'!$C$6:$C$37,0))="","",INDEX('Undirviðmiðalisti (Lýsigögn)'!L$6:L$37,MATCH($C24,'Undirviðmiðalisti (Lýsigögn)'!$C$6:$C$37,0))),IFERROR(IF(INDEX('Undirviðmiðalisti (Lýsigögn)'!L$38:L$52,MATCH($C24,'Undirviðmiðalisti (Lýsigögn)'!$C$38:$C$52,0))="","",INDEX('Undirviðmiðalisti (Lýsigögn)'!L$38:L$52,MATCH($C24,'Undirviðmiðalisti (Lýsigögn)'!$C$38:$C$52,0))),""))))</f>
        <v/>
      </c>
      <c r="Q24" s="18" t="str">
        <f aca="false">IF($C24="","",IF($D24="Einstaklingsbundið",IFERROR(IF(INDEX('Undirviðmiðalisti (Lýsigögn)'!M$38:M$52,MATCH($C24,'Undirviðmiðalisti (Lýsigögn)'!$C$38:$C$52,0))="","",INDEX('Undirviðmiðalisti (Lýsigögn)'!M$38:M$52,MATCH($C24,'Undirviðmiðalisti (Lýsigögn)'!$C$38:$C$52,0))),""),IFERROR(IF(INDEX('Undirviðmiðalisti (Lýsigögn)'!M$6:M$37,MATCH($C24,'Undirviðmiðalisti (Lýsigögn)'!$C$6:$C$37,0))="","",INDEX('Undirviðmiðalisti (Lýsigögn)'!M$6:M$37,MATCH($C24,'Undirviðmiðalisti (Lýsigögn)'!$C$6:$C$37,0))),IFERROR(IF(INDEX('Undirviðmiðalisti (Lýsigögn)'!M$38:M$52,MATCH($C24,'Undirviðmiðalisti (Lýsigögn)'!$C$38:$C$52,0))="","",INDEX('Undirviðmiðalisti (Lýsigögn)'!M$38:M$52,MATCH($C24,'Undirviðmiðalisti (Lýsigögn)'!$C$38:$C$52,0))),""))))</f>
        <v/>
      </c>
    </row>
    <row r="25" customFormat="false" ht="15" hidden="false" customHeight="true" outlineLevel="0" collapsed="false">
      <c r="A25" s="24" t="str">
        <f aca="false">IF($B25="","",ROW()-5)</f>
        <v/>
      </c>
      <c r="B25" s="17"/>
      <c r="C25" s="17"/>
      <c r="D25" s="25" t="str">
        <f aca="false">IFERROR(IF(B25="","",INDEX(Viðmið!$B$6:$B$10,MATCH(B25,Viðmið!$C$6:$C$10,0))),"")</f>
        <v/>
      </c>
      <c r="E25" s="18" t="str">
        <f aca="false">IF($C25="","",IF($D25="Einstaklingsbundið",IFERROR(IF(INDEX('Undirviðmiðalisti (Lýsigögn)'!$D$38:$D$52,MATCH($C25,'Undirviðmiðalisti (Lýsigögn)'!$C$38:$C$52,0))="","",INDEX('Undirviðmiðalisti (Lýsigögn)'!$D$38:$D$52,MATCH($C25,'Undirviðmiðalisti (Lýsigögn)'!$C$38:$C$52,0))),""),IFERROR(IF(INDEX('Undirviðmiðalisti (Lýsigögn)'!$D$6:$D$37,MATCH($C25,'Undirviðmiðalisti (Lýsigögn)'!$C$6:$C$37,0))="","",INDEX('Undirviðmiðalisti (Lýsigögn)'!$D$6:$D$37,MATCH($C25,'Undirviðmiðalisti (Lýsigögn)'!$C$6:$C$37,0))),IFERROR(IF(INDEX('Undirviðmiðalisti (Lýsigögn)'!$D$38:$D$52,MATCH($C25,'Undirviðmiðalisti (Lýsigögn)'!$C$38:$C$52,0))="","",INDEX('Undirviðmiðalisti (Lýsigögn)'!$D$38:$D$52,MATCH($C25,'Undirviðmiðalisti (Lýsigögn)'!$C$38:$C$52,0))),""))))</f>
        <v/>
      </c>
      <c r="F25" s="16"/>
      <c r="G25" s="26" t="str">
        <f aca="false">IF($C25="","",IF($D25="Einstaklingsbundið",IFERROR(IF(INDEX('Undirviðmiðalisti (Lýsigögn)'!$E$38:$E$52,MATCH($C25,'Undirviðmiðalisti (Lýsigögn)'!$C$38:$C$52,0))="","",INDEX('Undirviðmiðalisti (Lýsigögn)'!$E$38:$E$52,MATCH($C25,'Undirviðmiðalisti (Lýsigögn)'!$C$38:$C$52,0))),""),IFERROR(IF(INDEX('Undirviðmiðalisti (Lýsigögn)'!$E$6:$E$37,MATCH($C25,'Undirviðmiðalisti (Lýsigögn)'!$C$6:$C$37,0))="","",INDEX('Undirviðmiðalisti (Lýsigögn)'!$E$6:$E$37,MATCH($C25,'Undirviðmiðalisti (Lýsigögn)'!$C$6:$C$37,0))),IFERROR(IF(INDEX('Undirviðmiðalisti (Lýsigögn)'!$E$38:$E$52,MATCH($C25,'Undirviðmiðalisti (Lýsigögn)'!$C$38:$C$52,0))="","",INDEX('Undirviðmiðalisti (Lýsigögn)'!$E$38:$E$52,MATCH($C25,'Undirviðmiðalisti (Lýsigögn)'!$C$38:$C$52,0))),""))))</f>
        <v/>
      </c>
      <c r="H25" s="27" t="str">
        <f aca="false">IF(OR(F25="",G25=""),"",F25*KVARDI)</f>
        <v/>
      </c>
      <c r="I25" s="28" t="str">
        <f aca="false">IF(B25="","",IF(ROUND(SUMIF($B$6:$B$205,B25,$F$6:$F$205),4)=ROUND(IFERROR(INDEX(Viðmið!$E$6:$E$10,MATCH(B25,Viðmið!$C$6:$C$10,0)),-1),4),"✓","✗"))</f>
        <v/>
      </c>
      <c r="J25" s="18" t="str">
        <f aca="false">IF($C25="","",IF($D25="Einstaklingsbundið",IFERROR(IF(INDEX('Undirviðmiðalisti (Lýsigögn)'!F$38:F$52,MATCH($C25,'Undirviðmiðalisti (Lýsigögn)'!$C$38:$C$52,0))="","",INDEX('Undirviðmiðalisti (Lýsigögn)'!F$38:F$52,MATCH($C25,'Undirviðmiðalisti (Lýsigögn)'!$C$38:$C$52,0))),""),IFERROR(IF(INDEX('Undirviðmiðalisti (Lýsigögn)'!F$6:F$37,MATCH($C25,'Undirviðmiðalisti (Lýsigögn)'!$C$6:$C$37,0))="","",INDEX('Undirviðmiðalisti (Lýsigögn)'!F$6:F$37,MATCH($C25,'Undirviðmiðalisti (Lýsigögn)'!$C$6:$C$37,0))),IFERROR(IF(INDEX('Undirviðmiðalisti (Lýsigögn)'!F$38:F$52,MATCH($C25,'Undirviðmiðalisti (Lýsigögn)'!$C$38:$C$52,0))="","",INDEX('Undirviðmiðalisti (Lýsigögn)'!F$38:F$52,MATCH($C25,'Undirviðmiðalisti (Lýsigögn)'!$C$38:$C$52,0))),""))))</f>
        <v/>
      </c>
      <c r="K25" s="18" t="str">
        <f aca="false">IF($C25="","",IF($D25="Einstaklingsbundið",IFERROR(IF(INDEX('Undirviðmiðalisti (Lýsigögn)'!G$38:G$52,MATCH($C25,'Undirviðmiðalisti (Lýsigögn)'!$C$38:$C$52,0))="","",INDEX('Undirviðmiðalisti (Lýsigögn)'!G$38:G$52,MATCH($C25,'Undirviðmiðalisti (Lýsigögn)'!$C$38:$C$52,0))),""),IFERROR(IF(INDEX('Undirviðmiðalisti (Lýsigögn)'!G$6:G$37,MATCH($C25,'Undirviðmiðalisti (Lýsigögn)'!$C$6:$C$37,0))="","",INDEX('Undirviðmiðalisti (Lýsigögn)'!G$6:G$37,MATCH($C25,'Undirviðmiðalisti (Lýsigögn)'!$C$6:$C$37,0))),IFERROR(IF(INDEX('Undirviðmiðalisti (Lýsigögn)'!G$38:G$52,MATCH($C25,'Undirviðmiðalisti (Lýsigögn)'!$C$38:$C$52,0))="","",INDEX('Undirviðmiðalisti (Lýsigögn)'!G$38:G$52,MATCH($C25,'Undirviðmiðalisti (Lýsigögn)'!$C$38:$C$52,0))),""))))</f>
        <v/>
      </c>
      <c r="L25" s="18" t="str">
        <f aca="false">IF($C25="","",IF($D25="Einstaklingsbundið",IFERROR(IF(INDEX('Undirviðmiðalisti (Lýsigögn)'!H$38:H$52,MATCH($C25,'Undirviðmiðalisti (Lýsigögn)'!$C$38:$C$52,0))="","",INDEX('Undirviðmiðalisti (Lýsigögn)'!H$38:H$52,MATCH($C25,'Undirviðmiðalisti (Lýsigögn)'!$C$38:$C$52,0))),""),IFERROR(IF(INDEX('Undirviðmiðalisti (Lýsigögn)'!H$6:H$37,MATCH($C25,'Undirviðmiðalisti (Lýsigögn)'!$C$6:$C$37,0))="","",INDEX('Undirviðmiðalisti (Lýsigögn)'!H$6:H$37,MATCH($C25,'Undirviðmiðalisti (Lýsigögn)'!$C$6:$C$37,0))),IFERROR(IF(INDEX('Undirviðmiðalisti (Lýsigögn)'!H$38:H$52,MATCH($C25,'Undirviðmiðalisti (Lýsigögn)'!$C$38:$C$52,0))="","",INDEX('Undirviðmiðalisti (Lýsigögn)'!H$38:H$52,MATCH($C25,'Undirviðmiðalisti (Lýsigögn)'!$C$38:$C$52,0))),""))))</f>
        <v/>
      </c>
      <c r="M25" s="18" t="str">
        <f aca="false">IF($C25="","",IF($D25="Einstaklingsbundið",IFERROR(IF(INDEX('Undirviðmiðalisti (Lýsigögn)'!I$38:I$52,MATCH($C25,'Undirviðmiðalisti (Lýsigögn)'!$C$38:$C$52,0))="","",INDEX('Undirviðmiðalisti (Lýsigögn)'!I$38:I$52,MATCH($C25,'Undirviðmiðalisti (Lýsigögn)'!$C$38:$C$52,0))),""),IFERROR(IF(INDEX('Undirviðmiðalisti (Lýsigögn)'!I$6:I$37,MATCH($C25,'Undirviðmiðalisti (Lýsigögn)'!$C$6:$C$37,0))="","",INDEX('Undirviðmiðalisti (Lýsigögn)'!I$6:I$37,MATCH($C25,'Undirviðmiðalisti (Lýsigögn)'!$C$6:$C$37,0))),IFERROR(IF(INDEX('Undirviðmiðalisti (Lýsigögn)'!I$38:I$52,MATCH($C25,'Undirviðmiðalisti (Lýsigögn)'!$C$38:$C$52,0))="","",INDEX('Undirviðmiðalisti (Lýsigögn)'!I$38:I$52,MATCH($C25,'Undirviðmiðalisti (Lýsigögn)'!$C$38:$C$52,0))),""))))</f>
        <v/>
      </c>
      <c r="N25" s="18" t="str">
        <f aca="false">IF($C25="","",IF($D25="Einstaklingsbundið",IFERROR(IF(INDEX('Undirviðmiðalisti (Lýsigögn)'!J$38:J$52,MATCH($C25,'Undirviðmiðalisti (Lýsigögn)'!$C$38:$C$52,0))="","",INDEX('Undirviðmiðalisti (Lýsigögn)'!J$38:J$52,MATCH($C25,'Undirviðmiðalisti (Lýsigögn)'!$C$38:$C$52,0))),""),IFERROR(IF(INDEX('Undirviðmiðalisti (Lýsigögn)'!J$6:J$37,MATCH($C25,'Undirviðmiðalisti (Lýsigögn)'!$C$6:$C$37,0))="","",INDEX('Undirviðmiðalisti (Lýsigögn)'!J$6:J$37,MATCH($C25,'Undirviðmiðalisti (Lýsigögn)'!$C$6:$C$37,0))),IFERROR(IF(INDEX('Undirviðmiðalisti (Lýsigögn)'!J$38:J$52,MATCH($C25,'Undirviðmiðalisti (Lýsigögn)'!$C$38:$C$52,0))="","",INDEX('Undirviðmiðalisti (Lýsigögn)'!J$38:J$52,MATCH($C25,'Undirviðmiðalisti (Lýsigögn)'!$C$38:$C$52,0))),""))))</f>
        <v/>
      </c>
      <c r="O25" s="18" t="str">
        <f aca="false">IF($C25="","",IF($D25="Einstaklingsbundið",IFERROR(IF(INDEX('Undirviðmiðalisti (Lýsigögn)'!K$38:K$52,MATCH($C25,'Undirviðmiðalisti (Lýsigögn)'!$C$38:$C$52,0))="","",INDEX('Undirviðmiðalisti (Lýsigögn)'!K$38:K$52,MATCH($C25,'Undirviðmiðalisti (Lýsigögn)'!$C$38:$C$52,0))),""),IFERROR(IF(INDEX('Undirviðmiðalisti (Lýsigögn)'!K$6:K$37,MATCH($C25,'Undirviðmiðalisti (Lýsigögn)'!$C$6:$C$37,0))="","",INDEX('Undirviðmiðalisti (Lýsigögn)'!K$6:K$37,MATCH($C25,'Undirviðmiðalisti (Lýsigögn)'!$C$6:$C$37,0))),IFERROR(IF(INDEX('Undirviðmiðalisti (Lýsigögn)'!K$38:K$52,MATCH($C25,'Undirviðmiðalisti (Lýsigögn)'!$C$38:$C$52,0))="","",INDEX('Undirviðmiðalisti (Lýsigögn)'!K$38:K$52,MATCH($C25,'Undirviðmiðalisti (Lýsigögn)'!$C$38:$C$52,0))),""))))</f>
        <v/>
      </c>
      <c r="P25" s="18" t="str">
        <f aca="false">IF($C25="","",IF($D25="Einstaklingsbundið",IFERROR(IF(INDEX('Undirviðmiðalisti (Lýsigögn)'!L$38:L$52,MATCH($C25,'Undirviðmiðalisti (Lýsigögn)'!$C$38:$C$52,0))="","",INDEX('Undirviðmiðalisti (Lýsigögn)'!L$38:L$52,MATCH($C25,'Undirviðmiðalisti (Lýsigögn)'!$C$38:$C$52,0))),""),IFERROR(IF(INDEX('Undirviðmiðalisti (Lýsigögn)'!L$6:L$37,MATCH($C25,'Undirviðmiðalisti (Lýsigögn)'!$C$6:$C$37,0))="","",INDEX('Undirviðmiðalisti (Lýsigögn)'!L$6:L$37,MATCH($C25,'Undirviðmiðalisti (Lýsigögn)'!$C$6:$C$37,0))),IFERROR(IF(INDEX('Undirviðmiðalisti (Lýsigögn)'!L$38:L$52,MATCH($C25,'Undirviðmiðalisti (Lýsigögn)'!$C$38:$C$52,0))="","",INDEX('Undirviðmiðalisti (Lýsigögn)'!L$38:L$52,MATCH($C25,'Undirviðmiðalisti (Lýsigögn)'!$C$38:$C$52,0))),""))))</f>
        <v/>
      </c>
      <c r="Q25" s="18" t="str">
        <f aca="false">IF($C25="","",IF($D25="Einstaklingsbundið",IFERROR(IF(INDEX('Undirviðmiðalisti (Lýsigögn)'!M$38:M$52,MATCH($C25,'Undirviðmiðalisti (Lýsigögn)'!$C$38:$C$52,0))="","",INDEX('Undirviðmiðalisti (Lýsigögn)'!M$38:M$52,MATCH($C25,'Undirviðmiðalisti (Lýsigögn)'!$C$38:$C$52,0))),""),IFERROR(IF(INDEX('Undirviðmiðalisti (Lýsigögn)'!M$6:M$37,MATCH($C25,'Undirviðmiðalisti (Lýsigögn)'!$C$6:$C$37,0))="","",INDEX('Undirviðmiðalisti (Lýsigögn)'!M$6:M$37,MATCH($C25,'Undirviðmiðalisti (Lýsigögn)'!$C$6:$C$37,0))),IFERROR(IF(INDEX('Undirviðmiðalisti (Lýsigögn)'!M$38:M$52,MATCH($C25,'Undirviðmiðalisti (Lýsigögn)'!$C$38:$C$52,0))="","",INDEX('Undirviðmiðalisti (Lýsigögn)'!M$38:M$52,MATCH($C25,'Undirviðmiðalisti (Lýsigögn)'!$C$38:$C$52,0))),""))))</f>
        <v/>
      </c>
    </row>
    <row r="26" customFormat="false" ht="15" hidden="false" customHeight="true" outlineLevel="0" collapsed="false">
      <c r="A26" s="24" t="str">
        <f aca="false">IF($B26="","",ROW()-5)</f>
        <v/>
      </c>
      <c r="B26" s="17"/>
      <c r="C26" s="17"/>
      <c r="D26" s="25" t="str">
        <f aca="false">IFERROR(IF(B26="","",INDEX(Viðmið!$B$6:$B$10,MATCH(B26,Viðmið!$C$6:$C$10,0))),"")</f>
        <v/>
      </c>
      <c r="E26" s="18" t="str">
        <f aca="false">IF($C26="","",IF($D26="Einstaklingsbundið",IFERROR(IF(INDEX('Undirviðmiðalisti (Lýsigögn)'!$D$38:$D$52,MATCH($C26,'Undirviðmiðalisti (Lýsigögn)'!$C$38:$C$52,0))="","",INDEX('Undirviðmiðalisti (Lýsigögn)'!$D$38:$D$52,MATCH($C26,'Undirviðmiðalisti (Lýsigögn)'!$C$38:$C$52,0))),""),IFERROR(IF(INDEX('Undirviðmiðalisti (Lýsigögn)'!$D$6:$D$37,MATCH($C26,'Undirviðmiðalisti (Lýsigögn)'!$C$6:$C$37,0))="","",INDEX('Undirviðmiðalisti (Lýsigögn)'!$D$6:$D$37,MATCH($C26,'Undirviðmiðalisti (Lýsigögn)'!$C$6:$C$37,0))),IFERROR(IF(INDEX('Undirviðmiðalisti (Lýsigögn)'!$D$38:$D$52,MATCH($C26,'Undirviðmiðalisti (Lýsigögn)'!$C$38:$C$52,0))="","",INDEX('Undirviðmiðalisti (Lýsigögn)'!$D$38:$D$52,MATCH($C26,'Undirviðmiðalisti (Lýsigögn)'!$C$38:$C$52,0))),""))))</f>
        <v/>
      </c>
      <c r="F26" s="16"/>
      <c r="G26" s="26" t="str">
        <f aca="false">IF($C26="","",IF($D26="Einstaklingsbundið",IFERROR(IF(INDEX('Undirviðmiðalisti (Lýsigögn)'!$E$38:$E$52,MATCH($C26,'Undirviðmiðalisti (Lýsigögn)'!$C$38:$C$52,0))="","",INDEX('Undirviðmiðalisti (Lýsigögn)'!$E$38:$E$52,MATCH($C26,'Undirviðmiðalisti (Lýsigögn)'!$C$38:$C$52,0))),""),IFERROR(IF(INDEX('Undirviðmiðalisti (Lýsigögn)'!$E$6:$E$37,MATCH($C26,'Undirviðmiðalisti (Lýsigögn)'!$C$6:$C$37,0))="","",INDEX('Undirviðmiðalisti (Lýsigögn)'!$E$6:$E$37,MATCH($C26,'Undirviðmiðalisti (Lýsigögn)'!$C$6:$C$37,0))),IFERROR(IF(INDEX('Undirviðmiðalisti (Lýsigögn)'!$E$38:$E$52,MATCH($C26,'Undirviðmiðalisti (Lýsigögn)'!$C$38:$C$52,0))="","",INDEX('Undirviðmiðalisti (Lýsigögn)'!$E$38:$E$52,MATCH($C26,'Undirviðmiðalisti (Lýsigögn)'!$C$38:$C$52,0))),""))))</f>
        <v/>
      </c>
      <c r="H26" s="27" t="str">
        <f aca="false">IF(OR(F26="",G26=""),"",F26*KVARDI)</f>
        <v/>
      </c>
      <c r="I26" s="28" t="str">
        <f aca="false">IF(B26="","",IF(ROUND(SUMIF($B$6:$B$205,B26,$F$6:$F$205),4)=ROUND(IFERROR(INDEX(Viðmið!$E$6:$E$10,MATCH(B26,Viðmið!$C$6:$C$10,0)),-1),4),"✓","✗"))</f>
        <v/>
      </c>
      <c r="J26" s="18" t="str">
        <f aca="false">IF($C26="","",IF($D26="Einstaklingsbundið",IFERROR(IF(INDEX('Undirviðmiðalisti (Lýsigögn)'!F$38:F$52,MATCH($C26,'Undirviðmiðalisti (Lýsigögn)'!$C$38:$C$52,0))="","",INDEX('Undirviðmiðalisti (Lýsigögn)'!F$38:F$52,MATCH($C26,'Undirviðmiðalisti (Lýsigögn)'!$C$38:$C$52,0))),""),IFERROR(IF(INDEX('Undirviðmiðalisti (Lýsigögn)'!F$6:F$37,MATCH($C26,'Undirviðmiðalisti (Lýsigögn)'!$C$6:$C$37,0))="","",INDEX('Undirviðmiðalisti (Lýsigögn)'!F$6:F$37,MATCH($C26,'Undirviðmiðalisti (Lýsigögn)'!$C$6:$C$37,0))),IFERROR(IF(INDEX('Undirviðmiðalisti (Lýsigögn)'!F$38:F$52,MATCH($C26,'Undirviðmiðalisti (Lýsigögn)'!$C$38:$C$52,0))="","",INDEX('Undirviðmiðalisti (Lýsigögn)'!F$38:F$52,MATCH($C26,'Undirviðmiðalisti (Lýsigögn)'!$C$38:$C$52,0))),""))))</f>
        <v/>
      </c>
      <c r="K26" s="18" t="str">
        <f aca="false">IF($C26="","",IF($D26="Einstaklingsbundið",IFERROR(IF(INDEX('Undirviðmiðalisti (Lýsigögn)'!G$38:G$52,MATCH($C26,'Undirviðmiðalisti (Lýsigögn)'!$C$38:$C$52,0))="","",INDEX('Undirviðmiðalisti (Lýsigögn)'!G$38:G$52,MATCH($C26,'Undirviðmiðalisti (Lýsigögn)'!$C$38:$C$52,0))),""),IFERROR(IF(INDEX('Undirviðmiðalisti (Lýsigögn)'!G$6:G$37,MATCH($C26,'Undirviðmiðalisti (Lýsigögn)'!$C$6:$C$37,0))="","",INDEX('Undirviðmiðalisti (Lýsigögn)'!G$6:G$37,MATCH($C26,'Undirviðmiðalisti (Lýsigögn)'!$C$6:$C$37,0))),IFERROR(IF(INDEX('Undirviðmiðalisti (Lýsigögn)'!G$38:G$52,MATCH($C26,'Undirviðmiðalisti (Lýsigögn)'!$C$38:$C$52,0))="","",INDEX('Undirviðmiðalisti (Lýsigögn)'!G$38:G$52,MATCH($C26,'Undirviðmiðalisti (Lýsigögn)'!$C$38:$C$52,0))),""))))</f>
        <v/>
      </c>
      <c r="L26" s="18" t="str">
        <f aca="false">IF($C26="","",IF($D26="Einstaklingsbundið",IFERROR(IF(INDEX('Undirviðmiðalisti (Lýsigögn)'!H$38:H$52,MATCH($C26,'Undirviðmiðalisti (Lýsigögn)'!$C$38:$C$52,0))="","",INDEX('Undirviðmiðalisti (Lýsigögn)'!H$38:H$52,MATCH($C26,'Undirviðmiðalisti (Lýsigögn)'!$C$38:$C$52,0))),""),IFERROR(IF(INDEX('Undirviðmiðalisti (Lýsigögn)'!H$6:H$37,MATCH($C26,'Undirviðmiðalisti (Lýsigögn)'!$C$6:$C$37,0))="","",INDEX('Undirviðmiðalisti (Lýsigögn)'!H$6:H$37,MATCH($C26,'Undirviðmiðalisti (Lýsigögn)'!$C$6:$C$37,0))),IFERROR(IF(INDEX('Undirviðmiðalisti (Lýsigögn)'!H$38:H$52,MATCH($C26,'Undirviðmiðalisti (Lýsigögn)'!$C$38:$C$52,0))="","",INDEX('Undirviðmiðalisti (Lýsigögn)'!H$38:H$52,MATCH($C26,'Undirviðmiðalisti (Lýsigögn)'!$C$38:$C$52,0))),""))))</f>
        <v/>
      </c>
      <c r="M26" s="18" t="str">
        <f aca="false">IF($C26="","",IF($D26="Einstaklingsbundið",IFERROR(IF(INDEX('Undirviðmiðalisti (Lýsigögn)'!I$38:I$52,MATCH($C26,'Undirviðmiðalisti (Lýsigögn)'!$C$38:$C$52,0))="","",INDEX('Undirviðmiðalisti (Lýsigögn)'!I$38:I$52,MATCH($C26,'Undirviðmiðalisti (Lýsigögn)'!$C$38:$C$52,0))),""),IFERROR(IF(INDEX('Undirviðmiðalisti (Lýsigögn)'!I$6:I$37,MATCH($C26,'Undirviðmiðalisti (Lýsigögn)'!$C$6:$C$37,0))="","",INDEX('Undirviðmiðalisti (Lýsigögn)'!I$6:I$37,MATCH($C26,'Undirviðmiðalisti (Lýsigögn)'!$C$6:$C$37,0))),IFERROR(IF(INDEX('Undirviðmiðalisti (Lýsigögn)'!I$38:I$52,MATCH($C26,'Undirviðmiðalisti (Lýsigögn)'!$C$38:$C$52,0))="","",INDEX('Undirviðmiðalisti (Lýsigögn)'!I$38:I$52,MATCH($C26,'Undirviðmiðalisti (Lýsigögn)'!$C$38:$C$52,0))),""))))</f>
        <v/>
      </c>
      <c r="N26" s="18" t="str">
        <f aca="false">IF($C26="","",IF($D26="Einstaklingsbundið",IFERROR(IF(INDEX('Undirviðmiðalisti (Lýsigögn)'!J$38:J$52,MATCH($C26,'Undirviðmiðalisti (Lýsigögn)'!$C$38:$C$52,0))="","",INDEX('Undirviðmiðalisti (Lýsigögn)'!J$38:J$52,MATCH($C26,'Undirviðmiðalisti (Lýsigögn)'!$C$38:$C$52,0))),""),IFERROR(IF(INDEX('Undirviðmiðalisti (Lýsigögn)'!J$6:J$37,MATCH($C26,'Undirviðmiðalisti (Lýsigögn)'!$C$6:$C$37,0))="","",INDEX('Undirviðmiðalisti (Lýsigögn)'!J$6:J$37,MATCH($C26,'Undirviðmiðalisti (Lýsigögn)'!$C$6:$C$37,0))),IFERROR(IF(INDEX('Undirviðmiðalisti (Lýsigögn)'!J$38:J$52,MATCH($C26,'Undirviðmiðalisti (Lýsigögn)'!$C$38:$C$52,0))="","",INDEX('Undirviðmiðalisti (Lýsigögn)'!J$38:J$52,MATCH($C26,'Undirviðmiðalisti (Lýsigögn)'!$C$38:$C$52,0))),""))))</f>
        <v/>
      </c>
      <c r="O26" s="18" t="str">
        <f aca="false">IF($C26="","",IF($D26="Einstaklingsbundið",IFERROR(IF(INDEX('Undirviðmiðalisti (Lýsigögn)'!K$38:K$52,MATCH($C26,'Undirviðmiðalisti (Lýsigögn)'!$C$38:$C$52,0))="","",INDEX('Undirviðmiðalisti (Lýsigögn)'!K$38:K$52,MATCH($C26,'Undirviðmiðalisti (Lýsigögn)'!$C$38:$C$52,0))),""),IFERROR(IF(INDEX('Undirviðmiðalisti (Lýsigögn)'!K$6:K$37,MATCH($C26,'Undirviðmiðalisti (Lýsigögn)'!$C$6:$C$37,0))="","",INDEX('Undirviðmiðalisti (Lýsigögn)'!K$6:K$37,MATCH($C26,'Undirviðmiðalisti (Lýsigögn)'!$C$6:$C$37,0))),IFERROR(IF(INDEX('Undirviðmiðalisti (Lýsigögn)'!K$38:K$52,MATCH($C26,'Undirviðmiðalisti (Lýsigögn)'!$C$38:$C$52,0))="","",INDEX('Undirviðmiðalisti (Lýsigögn)'!K$38:K$52,MATCH($C26,'Undirviðmiðalisti (Lýsigögn)'!$C$38:$C$52,0))),""))))</f>
        <v/>
      </c>
      <c r="P26" s="18" t="str">
        <f aca="false">IF($C26="","",IF($D26="Einstaklingsbundið",IFERROR(IF(INDEX('Undirviðmiðalisti (Lýsigögn)'!L$38:L$52,MATCH($C26,'Undirviðmiðalisti (Lýsigögn)'!$C$38:$C$52,0))="","",INDEX('Undirviðmiðalisti (Lýsigögn)'!L$38:L$52,MATCH($C26,'Undirviðmiðalisti (Lýsigögn)'!$C$38:$C$52,0))),""),IFERROR(IF(INDEX('Undirviðmiðalisti (Lýsigögn)'!L$6:L$37,MATCH($C26,'Undirviðmiðalisti (Lýsigögn)'!$C$6:$C$37,0))="","",INDEX('Undirviðmiðalisti (Lýsigögn)'!L$6:L$37,MATCH($C26,'Undirviðmiðalisti (Lýsigögn)'!$C$6:$C$37,0))),IFERROR(IF(INDEX('Undirviðmiðalisti (Lýsigögn)'!L$38:L$52,MATCH($C26,'Undirviðmiðalisti (Lýsigögn)'!$C$38:$C$52,0))="","",INDEX('Undirviðmiðalisti (Lýsigögn)'!L$38:L$52,MATCH($C26,'Undirviðmiðalisti (Lýsigögn)'!$C$38:$C$52,0))),""))))</f>
        <v/>
      </c>
      <c r="Q26" s="18" t="str">
        <f aca="false">IF($C26="","",IF($D26="Einstaklingsbundið",IFERROR(IF(INDEX('Undirviðmiðalisti (Lýsigögn)'!M$38:M$52,MATCH($C26,'Undirviðmiðalisti (Lýsigögn)'!$C$38:$C$52,0))="","",INDEX('Undirviðmiðalisti (Lýsigögn)'!M$38:M$52,MATCH($C26,'Undirviðmiðalisti (Lýsigögn)'!$C$38:$C$52,0))),""),IFERROR(IF(INDEX('Undirviðmiðalisti (Lýsigögn)'!M$6:M$37,MATCH($C26,'Undirviðmiðalisti (Lýsigögn)'!$C$6:$C$37,0))="","",INDEX('Undirviðmiðalisti (Lýsigögn)'!M$6:M$37,MATCH($C26,'Undirviðmiðalisti (Lýsigögn)'!$C$6:$C$37,0))),IFERROR(IF(INDEX('Undirviðmiðalisti (Lýsigögn)'!M$38:M$52,MATCH($C26,'Undirviðmiðalisti (Lýsigögn)'!$C$38:$C$52,0))="","",INDEX('Undirviðmiðalisti (Lýsigögn)'!M$38:M$52,MATCH($C26,'Undirviðmiðalisti (Lýsigögn)'!$C$38:$C$52,0))),""))))</f>
        <v/>
      </c>
    </row>
    <row r="27" customFormat="false" ht="15" hidden="false" customHeight="true" outlineLevel="0" collapsed="false">
      <c r="A27" s="24" t="str">
        <f aca="false">IF($B27="","",ROW()-5)</f>
        <v/>
      </c>
      <c r="B27" s="17"/>
      <c r="C27" s="17"/>
      <c r="D27" s="25" t="str">
        <f aca="false">IFERROR(IF(B27="","",INDEX(Viðmið!$B$6:$B$10,MATCH(B27,Viðmið!$C$6:$C$10,0))),"")</f>
        <v/>
      </c>
      <c r="E27" s="18" t="str">
        <f aca="false">IF($C27="","",IF($D27="Einstaklingsbundið",IFERROR(IF(INDEX('Undirviðmiðalisti (Lýsigögn)'!$D$38:$D$52,MATCH($C27,'Undirviðmiðalisti (Lýsigögn)'!$C$38:$C$52,0))="","",INDEX('Undirviðmiðalisti (Lýsigögn)'!$D$38:$D$52,MATCH($C27,'Undirviðmiðalisti (Lýsigögn)'!$C$38:$C$52,0))),""),IFERROR(IF(INDEX('Undirviðmiðalisti (Lýsigögn)'!$D$6:$D$37,MATCH($C27,'Undirviðmiðalisti (Lýsigögn)'!$C$6:$C$37,0))="","",INDEX('Undirviðmiðalisti (Lýsigögn)'!$D$6:$D$37,MATCH($C27,'Undirviðmiðalisti (Lýsigögn)'!$C$6:$C$37,0))),IFERROR(IF(INDEX('Undirviðmiðalisti (Lýsigögn)'!$D$38:$D$52,MATCH($C27,'Undirviðmiðalisti (Lýsigögn)'!$C$38:$C$52,0))="","",INDEX('Undirviðmiðalisti (Lýsigögn)'!$D$38:$D$52,MATCH($C27,'Undirviðmiðalisti (Lýsigögn)'!$C$38:$C$52,0))),""))))</f>
        <v/>
      </c>
      <c r="F27" s="16"/>
      <c r="G27" s="26" t="str">
        <f aca="false">IF($C27="","",IF($D27="Einstaklingsbundið",IFERROR(IF(INDEX('Undirviðmiðalisti (Lýsigögn)'!$E$38:$E$52,MATCH($C27,'Undirviðmiðalisti (Lýsigögn)'!$C$38:$C$52,0))="","",INDEX('Undirviðmiðalisti (Lýsigögn)'!$E$38:$E$52,MATCH($C27,'Undirviðmiðalisti (Lýsigögn)'!$C$38:$C$52,0))),""),IFERROR(IF(INDEX('Undirviðmiðalisti (Lýsigögn)'!$E$6:$E$37,MATCH($C27,'Undirviðmiðalisti (Lýsigögn)'!$C$6:$C$37,0))="","",INDEX('Undirviðmiðalisti (Lýsigögn)'!$E$6:$E$37,MATCH($C27,'Undirviðmiðalisti (Lýsigögn)'!$C$6:$C$37,0))),IFERROR(IF(INDEX('Undirviðmiðalisti (Lýsigögn)'!$E$38:$E$52,MATCH($C27,'Undirviðmiðalisti (Lýsigögn)'!$C$38:$C$52,0))="","",INDEX('Undirviðmiðalisti (Lýsigögn)'!$E$38:$E$52,MATCH($C27,'Undirviðmiðalisti (Lýsigögn)'!$C$38:$C$52,0))),""))))</f>
        <v/>
      </c>
      <c r="H27" s="27" t="str">
        <f aca="false">IF(OR(F27="",G27=""),"",F27*KVARDI)</f>
        <v/>
      </c>
      <c r="I27" s="28" t="str">
        <f aca="false">IF(B27="","",IF(ROUND(SUMIF($B$6:$B$205,B27,$F$6:$F$205),4)=ROUND(IFERROR(INDEX(Viðmið!$E$6:$E$10,MATCH(B27,Viðmið!$C$6:$C$10,0)),-1),4),"✓","✗"))</f>
        <v/>
      </c>
      <c r="J27" s="18" t="str">
        <f aca="false">IF($C27="","",IF($D27="Einstaklingsbundið",IFERROR(IF(INDEX('Undirviðmiðalisti (Lýsigögn)'!F$38:F$52,MATCH($C27,'Undirviðmiðalisti (Lýsigögn)'!$C$38:$C$52,0))="","",INDEX('Undirviðmiðalisti (Lýsigögn)'!F$38:F$52,MATCH($C27,'Undirviðmiðalisti (Lýsigögn)'!$C$38:$C$52,0))),""),IFERROR(IF(INDEX('Undirviðmiðalisti (Lýsigögn)'!F$6:F$37,MATCH($C27,'Undirviðmiðalisti (Lýsigögn)'!$C$6:$C$37,0))="","",INDEX('Undirviðmiðalisti (Lýsigögn)'!F$6:F$37,MATCH($C27,'Undirviðmiðalisti (Lýsigögn)'!$C$6:$C$37,0))),IFERROR(IF(INDEX('Undirviðmiðalisti (Lýsigögn)'!F$38:F$52,MATCH($C27,'Undirviðmiðalisti (Lýsigögn)'!$C$38:$C$52,0))="","",INDEX('Undirviðmiðalisti (Lýsigögn)'!F$38:F$52,MATCH($C27,'Undirviðmiðalisti (Lýsigögn)'!$C$38:$C$52,0))),""))))</f>
        <v/>
      </c>
      <c r="K27" s="18" t="str">
        <f aca="false">IF($C27="","",IF($D27="Einstaklingsbundið",IFERROR(IF(INDEX('Undirviðmiðalisti (Lýsigögn)'!G$38:G$52,MATCH($C27,'Undirviðmiðalisti (Lýsigögn)'!$C$38:$C$52,0))="","",INDEX('Undirviðmiðalisti (Lýsigögn)'!G$38:G$52,MATCH($C27,'Undirviðmiðalisti (Lýsigögn)'!$C$38:$C$52,0))),""),IFERROR(IF(INDEX('Undirviðmiðalisti (Lýsigögn)'!G$6:G$37,MATCH($C27,'Undirviðmiðalisti (Lýsigögn)'!$C$6:$C$37,0))="","",INDEX('Undirviðmiðalisti (Lýsigögn)'!G$6:G$37,MATCH($C27,'Undirviðmiðalisti (Lýsigögn)'!$C$6:$C$37,0))),IFERROR(IF(INDEX('Undirviðmiðalisti (Lýsigögn)'!G$38:G$52,MATCH($C27,'Undirviðmiðalisti (Lýsigögn)'!$C$38:$C$52,0))="","",INDEX('Undirviðmiðalisti (Lýsigögn)'!G$38:G$52,MATCH($C27,'Undirviðmiðalisti (Lýsigögn)'!$C$38:$C$52,0))),""))))</f>
        <v/>
      </c>
      <c r="L27" s="18" t="str">
        <f aca="false">IF($C27="","",IF($D27="Einstaklingsbundið",IFERROR(IF(INDEX('Undirviðmiðalisti (Lýsigögn)'!H$38:H$52,MATCH($C27,'Undirviðmiðalisti (Lýsigögn)'!$C$38:$C$52,0))="","",INDEX('Undirviðmiðalisti (Lýsigögn)'!H$38:H$52,MATCH($C27,'Undirviðmiðalisti (Lýsigögn)'!$C$38:$C$52,0))),""),IFERROR(IF(INDEX('Undirviðmiðalisti (Lýsigögn)'!H$6:H$37,MATCH($C27,'Undirviðmiðalisti (Lýsigögn)'!$C$6:$C$37,0))="","",INDEX('Undirviðmiðalisti (Lýsigögn)'!H$6:H$37,MATCH($C27,'Undirviðmiðalisti (Lýsigögn)'!$C$6:$C$37,0))),IFERROR(IF(INDEX('Undirviðmiðalisti (Lýsigögn)'!H$38:H$52,MATCH($C27,'Undirviðmiðalisti (Lýsigögn)'!$C$38:$C$52,0))="","",INDEX('Undirviðmiðalisti (Lýsigögn)'!H$38:H$52,MATCH($C27,'Undirviðmiðalisti (Lýsigögn)'!$C$38:$C$52,0))),""))))</f>
        <v/>
      </c>
      <c r="M27" s="18" t="str">
        <f aca="false">IF($C27="","",IF($D27="Einstaklingsbundið",IFERROR(IF(INDEX('Undirviðmiðalisti (Lýsigögn)'!I$38:I$52,MATCH($C27,'Undirviðmiðalisti (Lýsigögn)'!$C$38:$C$52,0))="","",INDEX('Undirviðmiðalisti (Lýsigögn)'!I$38:I$52,MATCH($C27,'Undirviðmiðalisti (Lýsigögn)'!$C$38:$C$52,0))),""),IFERROR(IF(INDEX('Undirviðmiðalisti (Lýsigögn)'!I$6:I$37,MATCH($C27,'Undirviðmiðalisti (Lýsigögn)'!$C$6:$C$37,0))="","",INDEX('Undirviðmiðalisti (Lýsigögn)'!I$6:I$37,MATCH($C27,'Undirviðmiðalisti (Lýsigögn)'!$C$6:$C$37,0))),IFERROR(IF(INDEX('Undirviðmiðalisti (Lýsigögn)'!I$38:I$52,MATCH($C27,'Undirviðmiðalisti (Lýsigögn)'!$C$38:$C$52,0))="","",INDEX('Undirviðmiðalisti (Lýsigögn)'!I$38:I$52,MATCH($C27,'Undirviðmiðalisti (Lýsigögn)'!$C$38:$C$52,0))),""))))</f>
        <v/>
      </c>
      <c r="N27" s="18" t="str">
        <f aca="false">IF($C27="","",IF($D27="Einstaklingsbundið",IFERROR(IF(INDEX('Undirviðmiðalisti (Lýsigögn)'!J$38:J$52,MATCH($C27,'Undirviðmiðalisti (Lýsigögn)'!$C$38:$C$52,0))="","",INDEX('Undirviðmiðalisti (Lýsigögn)'!J$38:J$52,MATCH($C27,'Undirviðmiðalisti (Lýsigögn)'!$C$38:$C$52,0))),""),IFERROR(IF(INDEX('Undirviðmiðalisti (Lýsigögn)'!J$6:J$37,MATCH($C27,'Undirviðmiðalisti (Lýsigögn)'!$C$6:$C$37,0))="","",INDEX('Undirviðmiðalisti (Lýsigögn)'!J$6:J$37,MATCH($C27,'Undirviðmiðalisti (Lýsigögn)'!$C$6:$C$37,0))),IFERROR(IF(INDEX('Undirviðmiðalisti (Lýsigögn)'!J$38:J$52,MATCH($C27,'Undirviðmiðalisti (Lýsigögn)'!$C$38:$C$52,0))="","",INDEX('Undirviðmiðalisti (Lýsigögn)'!J$38:J$52,MATCH($C27,'Undirviðmiðalisti (Lýsigögn)'!$C$38:$C$52,0))),""))))</f>
        <v/>
      </c>
      <c r="O27" s="18" t="str">
        <f aca="false">IF($C27="","",IF($D27="Einstaklingsbundið",IFERROR(IF(INDEX('Undirviðmiðalisti (Lýsigögn)'!K$38:K$52,MATCH($C27,'Undirviðmiðalisti (Lýsigögn)'!$C$38:$C$52,0))="","",INDEX('Undirviðmiðalisti (Lýsigögn)'!K$38:K$52,MATCH($C27,'Undirviðmiðalisti (Lýsigögn)'!$C$38:$C$52,0))),""),IFERROR(IF(INDEX('Undirviðmiðalisti (Lýsigögn)'!K$6:K$37,MATCH($C27,'Undirviðmiðalisti (Lýsigögn)'!$C$6:$C$37,0))="","",INDEX('Undirviðmiðalisti (Lýsigögn)'!K$6:K$37,MATCH($C27,'Undirviðmiðalisti (Lýsigögn)'!$C$6:$C$37,0))),IFERROR(IF(INDEX('Undirviðmiðalisti (Lýsigögn)'!K$38:K$52,MATCH($C27,'Undirviðmiðalisti (Lýsigögn)'!$C$38:$C$52,0))="","",INDEX('Undirviðmiðalisti (Lýsigögn)'!K$38:K$52,MATCH($C27,'Undirviðmiðalisti (Lýsigögn)'!$C$38:$C$52,0))),""))))</f>
        <v/>
      </c>
      <c r="P27" s="18" t="str">
        <f aca="false">IF($C27="","",IF($D27="Einstaklingsbundið",IFERROR(IF(INDEX('Undirviðmiðalisti (Lýsigögn)'!L$38:L$52,MATCH($C27,'Undirviðmiðalisti (Lýsigögn)'!$C$38:$C$52,0))="","",INDEX('Undirviðmiðalisti (Lýsigögn)'!L$38:L$52,MATCH($C27,'Undirviðmiðalisti (Lýsigögn)'!$C$38:$C$52,0))),""),IFERROR(IF(INDEX('Undirviðmiðalisti (Lýsigögn)'!L$6:L$37,MATCH($C27,'Undirviðmiðalisti (Lýsigögn)'!$C$6:$C$37,0))="","",INDEX('Undirviðmiðalisti (Lýsigögn)'!L$6:L$37,MATCH($C27,'Undirviðmiðalisti (Lýsigögn)'!$C$6:$C$37,0))),IFERROR(IF(INDEX('Undirviðmiðalisti (Lýsigögn)'!L$38:L$52,MATCH($C27,'Undirviðmiðalisti (Lýsigögn)'!$C$38:$C$52,0))="","",INDEX('Undirviðmiðalisti (Lýsigögn)'!L$38:L$52,MATCH($C27,'Undirviðmiðalisti (Lýsigögn)'!$C$38:$C$52,0))),""))))</f>
        <v/>
      </c>
      <c r="Q27" s="18" t="str">
        <f aca="false">IF($C27="","",IF($D27="Einstaklingsbundið",IFERROR(IF(INDEX('Undirviðmiðalisti (Lýsigögn)'!M$38:M$52,MATCH($C27,'Undirviðmiðalisti (Lýsigögn)'!$C$38:$C$52,0))="","",INDEX('Undirviðmiðalisti (Lýsigögn)'!M$38:M$52,MATCH($C27,'Undirviðmiðalisti (Lýsigögn)'!$C$38:$C$52,0))),""),IFERROR(IF(INDEX('Undirviðmiðalisti (Lýsigögn)'!M$6:M$37,MATCH($C27,'Undirviðmiðalisti (Lýsigögn)'!$C$6:$C$37,0))="","",INDEX('Undirviðmiðalisti (Lýsigögn)'!M$6:M$37,MATCH($C27,'Undirviðmiðalisti (Lýsigögn)'!$C$6:$C$37,0))),IFERROR(IF(INDEX('Undirviðmiðalisti (Lýsigögn)'!M$38:M$52,MATCH($C27,'Undirviðmiðalisti (Lýsigögn)'!$C$38:$C$52,0))="","",INDEX('Undirviðmiðalisti (Lýsigögn)'!M$38:M$52,MATCH($C27,'Undirviðmiðalisti (Lýsigögn)'!$C$38:$C$52,0))),""))))</f>
        <v/>
      </c>
    </row>
    <row r="28" customFormat="false" ht="15" hidden="false" customHeight="true" outlineLevel="0" collapsed="false">
      <c r="A28" s="24" t="str">
        <f aca="false">IF($B28="","",ROW()-5)</f>
        <v/>
      </c>
      <c r="B28" s="17"/>
      <c r="C28" s="17"/>
      <c r="D28" s="25" t="str">
        <f aca="false">IFERROR(IF(B28="","",INDEX(Viðmið!$B$6:$B$10,MATCH(B28,Viðmið!$C$6:$C$10,0))),"")</f>
        <v/>
      </c>
      <c r="E28" s="18" t="str">
        <f aca="false">IF($C28="","",IF($D28="Einstaklingsbundið",IFERROR(IF(INDEX('Undirviðmiðalisti (Lýsigögn)'!$D$38:$D$52,MATCH($C28,'Undirviðmiðalisti (Lýsigögn)'!$C$38:$C$52,0))="","",INDEX('Undirviðmiðalisti (Lýsigögn)'!$D$38:$D$52,MATCH($C28,'Undirviðmiðalisti (Lýsigögn)'!$C$38:$C$52,0))),""),IFERROR(IF(INDEX('Undirviðmiðalisti (Lýsigögn)'!$D$6:$D$37,MATCH($C28,'Undirviðmiðalisti (Lýsigögn)'!$C$6:$C$37,0))="","",INDEX('Undirviðmiðalisti (Lýsigögn)'!$D$6:$D$37,MATCH($C28,'Undirviðmiðalisti (Lýsigögn)'!$C$6:$C$37,0))),IFERROR(IF(INDEX('Undirviðmiðalisti (Lýsigögn)'!$D$38:$D$52,MATCH($C28,'Undirviðmiðalisti (Lýsigögn)'!$C$38:$C$52,0))="","",INDEX('Undirviðmiðalisti (Lýsigögn)'!$D$38:$D$52,MATCH($C28,'Undirviðmiðalisti (Lýsigögn)'!$C$38:$C$52,0))),""))))</f>
        <v/>
      </c>
      <c r="F28" s="16"/>
      <c r="G28" s="26" t="str">
        <f aca="false">IF($C28="","",IF($D28="Einstaklingsbundið",IFERROR(IF(INDEX('Undirviðmiðalisti (Lýsigögn)'!$E$38:$E$52,MATCH($C28,'Undirviðmiðalisti (Lýsigögn)'!$C$38:$C$52,0))="","",INDEX('Undirviðmiðalisti (Lýsigögn)'!$E$38:$E$52,MATCH($C28,'Undirviðmiðalisti (Lýsigögn)'!$C$38:$C$52,0))),""),IFERROR(IF(INDEX('Undirviðmiðalisti (Lýsigögn)'!$E$6:$E$37,MATCH($C28,'Undirviðmiðalisti (Lýsigögn)'!$C$6:$C$37,0))="","",INDEX('Undirviðmiðalisti (Lýsigögn)'!$E$6:$E$37,MATCH($C28,'Undirviðmiðalisti (Lýsigögn)'!$C$6:$C$37,0))),IFERROR(IF(INDEX('Undirviðmiðalisti (Lýsigögn)'!$E$38:$E$52,MATCH($C28,'Undirviðmiðalisti (Lýsigögn)'!$C$38:$C$52,0))="","",INDEX('Undirviðmiðalisti (Lýsigögn)'!$E$38:$E$52,MATCH($C28,'Undirviðmiðalisti (Lýsigögn)'!$C$38:$C$52,0))),""))))</f>
        <v/>
      </c>
      <c r="H28" s="27" t="str">
        <f aca="false">IF(OR(F28="",G28=""),"",F28*KVARDI)</f>
        <v/>
      </c>
      <c r="I28" s="28" t="str">
        <f aca="false">IF(B28="","",IF(ROUND(SUMIF($B$6:$B$205,B28,$F$6:$F$205),4)=ROUND(IFERROR(INDEX(Viðmið!$E$6:$E$10,MATCH(B28,Viðmið!$C$6:$C$10,0)),-1),4),"✓","✗"))</f>
        <v/>
      </c>
      <c r="J28" s="18" t="str">
        <f aca="false">IF($C28="","",IF($D28="Einstaklingsbundið",IFERROR(IF(INDEX('Undirviðmiðalisti (Lýsigögn)'!F$38:F$52,MATCH($C28,'Undirviðmiðalisti (Lýsigögn)'!$C$38:$C$52,0))="","",INDEX('Undirviðmiðalisti (Lýsigögn)'!F$38:F$52,MATCH($C28,'Undirviðmiðalisti (Lýsigögn)'!$C$38:$C$52,0))),""),IFERROR(IF(INDEX('Undirviðmiðalisti (Lýsigögn)'!F$6:F$37,MATCH($C28,'Undirviðmiðalisti (Lýsigögn)'!$C$6:$C$37,0))="","",INDEX('Undirviðmiðalisti (Lýsigögn)'!F$6:F$37,MATCH($C28,'Undirviðmiðalisti (Lýsigögn)'!$C$6:$C$37,0))),IFERROR(IF(INDEX('Undirviðmiðalisti (Lýsigögn)'!F$38:F$52,MATCH($C28,'Undirviðmiðalisti (Lýsigögn)'!$C$38:$C$52,0))="","",INDEX('Undirviðmiðalisti (Lýsigögn)'!F$38:F$52,MATCH($C28,'Undirviðmiðalisti (Lýsigögn)'!$C$38:$C$52,0))),""))))</f>
        <v/>
      </c>
      <c r="K28" s="18" t="str">
        <f aca="false">IF($C28="","",IF($D28="Einstaklingsbundið",IFERROR(IF(INDEX('Undirviðmiðalisti (Lýsigögn)'!G$38:G$52,MATCH($C28,'Undirviðmiðalisti (Lýsigögn)'!$C$38:$C$52,0))="","",INDEX('Undirviðmiðalisti (Lýsigögn)'!G$38:G$52,MATCH($C28,'Undirviðmiðalisti (Lýsigögn)'!$C$38:$C$52,0))),""),IFERROR(IF(INDEX('Undirviðmiðalisti (Lýsigögn)'!G$6:G$37,MATCH($C28,'Undirviðmiðalisti (Lýsigögn)'!$C$6:$C$37,0))="","",INDEX('Undirviðmiðalisti (Lýsigögn)'!G$6:G$37,MATCH($C28,'Undirviðmiðalisti (Lýsigögn)'!$C$6:$C$37,0))),IFERROR(IF(INDEX('Undirviðmiðalisti (Lýsigögn)'!G$38:G$52,MATCH($C28,'Undirviðmiðalisti (Lýsigögn)'!$C$38:$C$52,0))="","",INDEX('Undirviðmiðalisti (Lýsigögn)'!G$38:G$52,MATCH($C28,'Undirviðmiðalisti (Lýsigögn)'!$C$38:$C$52,0))),""))))</f>
        <v/>
      </c>
      <c r="L28" s="18" t="str">
        <f aca="false">IF($C28="","",IF($D28="Einstaklingsbundið",IFERROR(IF(INDEX('Undirviðmiðalisti (Lýsigögn)'!H$38:H$52,MATCH($C28,'Undirviðmiðalisti (Lýsigögn)'!$C$38:$C$52,0))="","",INDEX('Undirviðmiðalisti (Lýsigögn)'!H$38:H$52,MATCH($C28,'Undirviðmiðalisti (Lýsigögn)'!$C$38:$C$52,0))),""),IFERROR(IF(INDEX('Undirviðmiðalisti (Lýsigögn)'!H$6:H$37,MATCH($C28,'Undirviðmiðalisti (Lýsigögn)'!$C$6:$C$37,0))="","",INDEX('Undirviðmiðalisti (Lýsigögn)'!H$6:H$37,MATCH($C28,'Undirviðmiðalisti (Lýsigögn)'!$C$6:$C$37,0))),IFERROR(IF(INDEX('Undirviðmiðalisti (Lýsigögn)'!H$38:H$52,MATCH($C28,'Undirviðmiðalisti (Lýsigögn)'!$C$38:$C$52,0))="","",INDEX('Undirviðmiðalisti (Lýsigögn)'!H$38:H$52,MATCH($C28,'Undirviðmiðalisti (Lýsigögn)'!$C$38:$C$52,0))),""))))</f>
        <v/>
      </c>
      <c r="M28" s="18" t="str">
        <f aca="false">IF($C28="","",IF($D28="Einstaklingsbundið",IFERROR(IF(INDEX('Undirviðmiðalisti (Lýsigögn)'!I$38:I$52,MATCH($C28,'Undirviðmiðalisti (Lýsigögn)'!$C$38:$C$52,0))="","",INDEX('Undirviðmiðalisti (Lýsigögn)'!I$38:I$52,MATCH($C28,'Undirviðmiðalisti (Lýsigögn)'!$C$38:$C$52,0))),""),IFERROR(IF(INDEX('Undirviðmiðalisti (Lýsigögn)'!I$6:I$37,MATCH($C28,'Undirviðmiðalisti (Lýsigögn)'!$C$6:$C$37,0))="","",INDEX('Undirviðmiðalisti (Lýsigögn)'!I$6:I$37,MATCH($C28,'Undirviðmiðalisti (Lýsigögn)'!$C$6:$C$37,0))),IFERROR(IF(INDEX('Undirviðmiðalisti (Lýsigögn)'!I$38:I$52,MATCH($C28,'Undirviðmiðalisti (Lýsigögn)'!$C$38:$C$52,0))="","",INDEX('Undirviðmiðalisti (Lýsigögn)'!I$38:I$52,MATCH($C28,'Undirviðmiðalisti (Lýsigögn)'!$C$38:$C$52,0))),""))))</f>
        <v/>
      </c>
      <c r="N28" s="18" t="str">
        <f aca="false">IF($C28="","",IF($D28="Einstaklingsbundið",IFERROR(IF(INDEX('Undirviðmiðalisti (Lýsigögn)'!J$38:J$52,MATCH($C28,'Undirviðmiðalisti (Lýsigögn)'!$C$38:$C$52,0))="","",INDEX('Undirviðmiðalisti (Lýsigögn)'!J$38:J$52,MATCH($C28,'Undirviðmiðalisti (Lýsigögn)'!$C$38:$C$52,0))),""),IFERROR(IF(INDEX('Undirviðmiðalisti (Lýsigögn)'!J$6:J$37,MATCH($C28,'Undirviðmiðalisti (Lýsigögn)'!$C$6:$C$37,0))="","",INDEX('Undirviðmiðalisti (Lýsigögn)'!J$6:J$37,MATCH($C28,'Undirviðmiðalisti (Lýsigögn)'!$C$6:$C$37,0))),IFERROR(IF(INDEX('Undirviðmiðalisti (Lýsigögn)'!J$38:J$52,MATCH($C28,'Undirviðmiðalisti (Lýsigögn)'!$C$38:$C$52,0))="","",INDEX('Undirviðmiðalisti (Lýsigögn)'!J$38:J$52,MATCH($C28,'Undirviðmiðalisti (Lýsigögn)'!$C$38:$C$52,0))),""))))</f>
        <v/>
      </c>
      <c r="O28" s="18" t="str">
        <f aca="false">IF($C28="","",IF($D28="Einstaklingsbundið",IFERROR(IF(INDEX('Undirviðmiðalisti (Lýsigögn)'!K$38:K$52,MATCH($C28,'Undirviðmiðalisti (Lýsigögn)'!$C$38:$C$52,0))="","",INDEX('Undirviðmiðalisti (Lýsigögn)'!K$38:K$52,MATCH($C28,'Undirviðmiðalisti (Lýsigögn)'!$C$38:$C$52,0))),""),IFERROR(IF(INDEX('Undirviðmiðalisti (Lýsigögn)'!K$6:K$37,MATCH($C28,'Undirviðmiðalisti (Lýsigögn)'!$C$6:$C$37,0))="","",INDEX('Undirviðmiðalisti (Lýsigögn)'!K$6:K$37,MATCH($C28,'Undirviðmiðalisti (Lýsigögn)'!$C$6:$C$37,0))),IFERROR(IF(INDEX('Undirviðmiðalisti (Lýsigögn)'!K$38:K$52,MATCH($C28,'Undirviðmiðalisti (Lýsigögn)'!$C$38:$C$52,0))="","",INDEX('Undirviðmiðalisti (Lýsigögn)'!K$38:K$52,MATCH($C28,'Undirviðmiðalisti (Lýsigögn)'!$C$38:$C$52,0))),""))))</f>
        <v/>
      </c>
      <c r="P28" s="18" t="str">
        <f aca="false">IF($C28="","",IF($D28="Einstaklingsbundið",IFERROR(IF(INDEX('Undirviðmiðalisti (Lýsigögn)'!L$38:L$52,MATCH($C28,'Undirviðmiðalisti (Lýsigögn)'!$C$38:$C$52,0))="","",INDEX('Undirviðmiðalisti (Lýsigögn)'!L$38:L$52,MATCH($C28,'Undirviðmiðalisti (Lýsigögn)'!$C$38:$C$52,0))),""),IFERROR(IF(INDEX('Undirviðmiðalisti (Lýsigögn)'!L$6:L$37,MATCH($C28,'Undirviðmiðalisti (Lýsigögn)'!$C$6:$C$37,0))="","",INDEX('Undirviðmiðalisti (Lýsigögn)'!L$6:L$37,MATCH($C28,'Undirviðmiðalisti (Lýsigögn)'!$C$6:$C$37,0))),IFERROR(IF(INDEX('Undirviðmiðalisti (Lýsigögn)'!L$38:L$52,MATCH($C28,'Undirviðmiðalisti (Lýsigögn)'!$C$38:$C$52,0))="","",INDEX('Undirviðmiðalisti (Lýsigögn)'!L$38:L$52,MATCH($C28,'Undirviðmiðalisti (Lýsigögn)'!$C$38:$C$52,0))),""))))</f>
        <v/>
      </c>
      <c r="Q28" s="18" t="str">
        <f aca="false">IF($C28="","",IF($D28="Einstaklingsbundið",IFERROR(IF(INDEX('Undirviðmiðalisti (Lýsigögn)'!M$38:M$52,MATCH($C28,'Undirviðmiðalisti (Lýsigögn)'!$C$38:$C$52,0))="","",INDEX('Undirviðmiðalisti (Lýsigögn)'!M$38:M$52,MATCH($C28,'Undirviðmiðalisti (Lýsigögn)'!$C$38:$C$52,0))),""),IFERROR(IF(INDEX('Undirviðmiðalisti (Lýsigögn)'!M$6:M$37,MATCH($C28,'Undirviðmiðalisti (Lýsigögn)'!$C$6:$C$37,0))="","",INDEX('Undirviðmiðalisti (Lýsigögn)'!M$6:M$37,MATCH($C28,'Undirviðmiðalisti (Lýsigögn)'!$C$6:$C$37,0))),IFERROR(IF(INDEX('Undirviðmiðalisti (Lýsigögn)'!M$38:M$52,MATCH($C28,'Undirviðmiðalisti (Lýsigögn)'!$C$38:$C$52,0))="","",INDEX('Undirviðmiðalisti (Lýsigögn)'!M$38:M$52,MATCH($C28,'Undirviðmiðalisti (Lýsigögn)'!$C$38:$C$52,0))),""))))</f>
        <v/>
      </c>
    </row>
    <row r="29" customFormat="false" ht="15" hidden="false" customHeight="true" outlineLevel="0" collapsed="false">
      <c r="A29" s="24" t="str">
        <f aca="false">IF($B29="","",ROW()-5)</f>
        <v/>
      </c>
      <c r="B29" s="17"/>
      <c r="C29" s="17"/>
      <c r="D29" s="25" t="str">
        <f aca="false">IFERROR(IF(B29="","",INDEX(Viðmið!$B$6:$B$10,MATCH(B29,Viðmið!$C$6:$C$10,0))),"")</f>
        <v/>
      </c>
      <c r="E29" s="18" t="str">
        <f aca="false">IF($C29="","",IF($D29="Einstaklingsbundið",IFERROR(IF(INDEX('Undirviðmiðalisti (Lýsigögn)'!$D$38:$D$52,MATCH($C29,'Undirviðmiðalisti (Lýsigögn)'!$C$38:$C$52,0))="","",INDEX('Undirviðmiðalisti (Lýsigögn)'!$D$38:$D$52,MATCH($C29,'Undirviðmiðalisti (Lýsigögn)'!$C$38:$C$52,0))),""),IFERROR(IF(INDEX('Undirviðmiðalisti (Lýsigögn)'!$D$6:$D$37,MATCH($C29,'Undirviðmiðalisti (Lýsigögn)'!$C$6:$C$37,0))="","",INDEX('Undirviðmiðalisti (Lýsigögn)'!$D$6:$D$37,MATCH($C29,'Undirviðmiðalisti (Lýsigögn)'!$C$6:$C$37,0))),IFERROR(IF(INDEX('Undirviðmiðalisti (Lýsigögn)'!$D$38:$D$52,MATCH($C29,'Undirviðmiðalisti (Lýsigögn)'!$C$38:$C$52,0))="","",INDEX('Undirviðmiðalisti (Lýsigögn)'!$D$38:$D$52,MATCH($C29,'Undirviðmiðalisti (Lýsigögn)'!$C$38:$C$52,0))),""))))</f>
        <v/>
      </c>
      <c r="F29" s="16"/>
      <c r="G29" s="26" t="str">
        <f aca="false">IF($C29="","",IF($D29="Einstaklingsbundið",IFERROR(IF(INDEX('Undirviðmiðalisti (Lýsigögn)'!$E$38:$E$52,MATCH($C29,'Undirviðmiðalisti (Lýsigögn)'!$C$38:$C$52,0))="","",INDEX('Undirviðmiðalisti (Lýsigögn)'!$E$38:$E$52,MATCH($C29,'Undirviðmiðalisti (Lýsigögn)'!$C$38:$C$52,0))),""),IFERROR(IF(INDEX('Undirviðmiðalisti (Lýsigögn)'!$E$6:$E$37,MATCH($C29,'Undirviðmiðalisti (Lýsigögn)'!$C$6:$C$37,0))="","",INDEX('Undirviðmiðalisti (Lýsigögn)'!$E$6:$E$37,MATCH($C29,'Undirviðmiðalisti (Lýsigögn)'!$C$6:$C$37,0))),IFERROR(IF(INDEX('Undirviðmiðalisti (Lýsigögn)'!$E$38:$E$52,MATCH($C29,'Undirviðmiðalisti (Lýsigögn)'!$C$38:$C$52,0))="","",INDEX('Undirviðmiðalisti (Lýsigögn)'!$E$38:$E$52,MATCH($C29,'Undirviðmiðalisti (Lýsigögn)'!$C$38:$C$52,0))),""))))</f>
        <v/>
      </c>
      <c r="H29" s="27" t="str">
        <f aca="false">IF(OR(F29="",G29=""),"",F29*KVARDI)</f>
        <v/>
      </c>
      <c r="I29" s="28" t="str">
        <f aca="false">IF(B29="","",IF(ROUND(SUMIF($B$6:$B$205,B29,$F$6:$F$205),4)=ROUND(IFERROR(INDEX(Viðmið!$E$6:$E$10,MATCH(B29,Viðmið!$C$6:$C$10,0)),-1),4),"✓","✗"))</f>
        <v/>
      </c>
      <c r="J29" s="18" t="str">
        <f aca="false">IF($C29="","",IF($D29="Einstaklingsbundið",IFERROR(IF(INDEX('Undirviðmiðalisti (Lýsigögn)'!F$38:F$52,MATCH($C29,'Undirviðmiðalisti (Lýsigögn)'!$C$38:$C$52,0))="","",INDEX('Undirviðmiðalisti (Lýsigögn)'!F$38:F$52,MATCH($C29,'Undirviðmiðalisti (Lýsigögn)'!$C$38:$C$52,0))),""),IFERROR(IF(INDEX('Undirviðmiðalisti (Lýsigögn)'!F$6:F$37,MATCH($C29,'Undirviðmiðalisti (Lýsigögn)'!$C$6:$C$37,0))="","",INDEX('Undirviðmiðalisti (Lýsigögn)'!F$6:F$37,MATCH($C29,'Undirviðmiðalisti (Lýsigögn)'!$C$6:$C$37,0))),IFERROR(IF(INDEX('Undirviðmiðalisti (Lýsigögn)'!F$38:F$52,MATCH($C29,'Undirviðmiðalisti (Lýsigögn)'!$C$38:$C$52,0))="","",INDEX('Undirviðmiðalisti (Lýsigögn)'!F$38:F$52,MATCH($C29,'Undirviðmiðalisti (Lýsigögn)'!$C$38:$C$52,0))),""))))</f>
        <v/>
      </c>
      <c r="K29" s="18" t="str">
        <f aca="false">IF($C29="","",IF($D29="Einstaklingsbundið",IFERROR(IF(INDEX('Undirviðmiðalisti (Lýsigögn)'!G$38:G$52,MATCH($C29,'Undirviðmiðalisti (Lýsigögn)'!$C$38:$C$52,0))="","",INDEX('Undirviðmiðalisti (Lýsigögn)'!G$38:G$52,MATCH($C29,'Undirviðmiðalisti (Lýsigögn)'!$C$38:$C$52,0))),""),IFERROR(IF(INDEX('Undirviðmiðalisti (Lýsigögn)'!G$6:G$37,MATCH($C29,'Undirviðmiðalisti (Lýsigögn)'!$C$6:$C$37,0))="","",INDEX('Undirviðmiðalisti (Lýsigögn)'!G$6:G$37,MATCH($C29,'Undirviðmiðalisti (Lýsigögn)'!$C$6:$C$37,0))),IFERROR(IF(INDEX('Undirviðmiðalisti (Lýsigögn)'!G$38:G$52,MATCH($C29,'Undirviðmiðalisti (Lýsigögn)'!$C$38:$C$52,0))="","",INDEX('Undirviðmiðalisti (Lýsigögn)'!G$38:G$52,MATCH($C29,'Undirviðmiðalisti (Lýsigögn)'!$C$38:$C$52,0))),""))))</f>
        <v/>
      </c>
      <c r="L29" s="18" t="str">
        <f aca="false">IF($C29="","",IF($D29="Einstaklingsbundið",IFERROR(IF(INDEX('Undirviðmiðalisti (Lýsigögn)'!H$38:H$52,MATCH($C29,'Undirviðmiðalisti (Lýsigögn)'!$C$38:$C$52,0))="","",INDEX('Undirviðmiðalisti (Lýsigögn)'!H$38:H$52,MATCH($C29,'Undirviðmiðalisti (Lýsigögn)'!$C$38:$C$52,0))),""),IFERROR(IF(INDEX('Undirviðmiðalisti (Lýsigögn)'!H$6:H$37,MATCH($C29,'Undirviðmiðalisti (Lýsigögn)'!$C$6:$C$37,0))="","",INDEX('Undirviðmiðalisti (Lýsigögn)'!H$6:H$37,MATCH($C29,'Undirviðmiðalisti (Lýsigögn)'!$C$6:$C$37,0))),IFERROR(IF(INDEX('Undirviðmiðalisti (Lýsigögn)'!H$38:H$52,MATCH($C29,'Undirviðmiðalisti (Lýsigögn)'!$C$38:$C$52,0))="","",INDEX('Undirviðmiðalisti (Lýsigögn)'!H$38:H$52,MATCH($C29,'Undirviðmiðalisti (Lýsigögn)'!$C$38:$C$52,0))),""))))</f>
        <v/>
      </c>
      <c r="M29" s="18" t="str">
        <f aca="false">IF($C29="","",IF($D29="Einstaklingsbundið",IFERROR(IF(INDEX('Undirviðmiðalisti (Lýsigögn)'!I$38:I$52,MATCH($C29,'Undirviðmiðalisti (Lýsigögn)'!$C$38:$C$52,0))="","",INDEX('Undirviðmiðalisti (Lýsigögn)'!I$38:I$52,MATCH($C29,'Undirviðmiðalisti (Lýsigögn)'!$C$38:$C$52,0))),""),IFERROR(IF(INDEX('Undirviðmiðalisti (Lýsigögn)'!I$6:I$37,MATCH($C29,'Undirviðmiðalisti (Lýsigögn)'!$C$6:$C$37,0))="","",INDEX('Undirviðmiðalisti (Lýsigögn)'!I$6:I$37,MATCH($C29,'Undirviðmiðalisti (Lýsigögn)'!$C$6:$C$37,0))),IFERROR(IF(INDEX('Undirviðmiðalisti (Lýsigögn)'!I$38:I$52,MATCH($C29,'Undirviðmiðalisti (Lýsigögn)'!$C$38:$C$52,0))="","",INDEX('Undirviðmiðalisti (Lýsigögn)'!I$38:I$52,MATCH($C29,'Undirviðmiðalisti (Lýsigögn)'!$C$38:$C$52,0))),""))))</f>
        <v/>
      </c>
      <c r="N29" s="18" t="str">
        <f aca="false">IF($C29="","",IF($D29="Einstaklingsbundið",IFERROR(IF(INDEX('Undirviðmiðalisti (Lýsigögn)'!J$38:J$52,MATCH($C29,'Undirviðmiðalisti (Lýsigögn)'!$C$38:$C$52,0))="","",INDEX('Undirviðmiðalisti (Lýsigögn)'!J$38:J$52,MATCH($C29,'Undirviðmiðalisti (Lýsigögn)'!$C$38:$C$52,0))),""),IFERROR(IF(INDEX('Undirviðmiðalisti (Lýsigögn)'!J$6:J$37,MATCH($C29,'Undirviðmiðalisti (Lýsigögn)'!$C$6:$C$37,0))="","",INDEX('Undirviðmiðalisti (Lýsigögn)'!J$6:J$37,MATCH($C29,'Undirviðmiðalisti (Lýsigögn)'!$C$6:$C$37,0))),IFERROR(IF(INDEX('Undirviðmiðalisti (Lýsigögn)'!J$38:J$52,MATCH($C29,'Undirviðmiðalisti (Lýsigögn)'!$C$38:$C$52,0))="","",INDEX('Undirviðmiðalisti (Lýsigögn)'!J$38:J$52,MATCH($C29,'Undirviðmiðalisti (Lýsigögn)'!$C$38:$C$52,0))),""))))</f>
        <v/>
      </c>
      <c r="O29" s="18" t="str">
        <f aca="false">IF($C29="","",IF($D29="Einstaklingsbundið",IFERROR(IF(INDEX('Undirviðmiðalisti (Lýsigögn)'!K$38:K$52,MATCH($C29,'Undirviðmiðalisti (Lýsigögn)'!$C$38:$C$52,0))="","",INDEX('Undirviðmiðalisti (Lýsigögn)'!K$38:K$52,MATCH($C29,'Undirviðmiðalisti (Lýsigögn)'!$C$38:$C$52,0))),""),IFERROR(IF(INDEX('Undirviðmiðalisti (Lýsigögn)'!K$6:K$37,MATCH($C29,'Undirviðmiðalisti (Lýsigögn)'!$C$6:$C$37,0))="","",INDEX('Undirviðmiðalisti (Lýsigögn)'!K$6:K$37,MATCH($C29,'Undirviðmiðalisti (Lýsigögn)'!$C$6:$C$37,0))),IFERROR(IF(INDEX('Undirviðmiðalisti (Lýsigögn)'!K$38:K$52,MATCH($C29,'Undirviðmiðalisti (Lýsigögn)'!$C$38:$C$52,0))="","",INDEX('Undirviðmiðalisti (Lýsigögn)'!K$38:K$52,MATCH($C29,'Undirviðmiðalisti (Lýsigögn)'!$C$38:$C$52,0))),""))))</f>
        <v/>
      </c>
      <c r="P29" s="18" t="str">
        <f aca="false">IF($C29="","",IF($D29="Einstaklingsbundið",IFERROR(IF(INDEX('Undirviðmiðalisti (Lýsigögn)'!L$38:L$52,MATCH($C29,'Undirviðmiðalisti (Lýsigögn)'!$C$38:$C$52,0))="","",INDEX('Undirviðmiðalisti (Lýsigögn)'!L$38:L$52,MATCH($C29,'Undirviðmiðalisti (Lýsigögn)'!$C$38:$C$52,0))),""),IFERROR(IF(INDEX('Undirviðmiðalisti (Lýsigögn)'!L$6:L$37,MATCH($C29,'Undirviðmiðalisti (Lýsigögn)'!$C$6:$C$37,0))="","",INDEX('Undirviðmiðalisti (Lýsigögn)'!L$6:L$37,MATCH($C29,'Undirviðmiðalisti (Lýsigögn)'!$C$6:$C$37,0))),IFERROR(IF(INDEX('Undirviðmiðalisti (Lýsigögn)'!L$38:L$52,MATCH($C29,'Undirviðmiðalisti (Lýsigögn)'!$C$38:$C$52,0))="","",INDEX('Undirviðmiðalisti (Lýsigögn)'!L$38:L$52,MATCH($C29,'Undirviðmiðalisti (Lýsigögn)'!$C$38:$C$52,0))),""))))</f>
        <v/>
      </c>
      <c r="Q29" s="18" t="str">
        <f aca="false">IF($C29="","",IF($D29="Einstaklingsbundið",IFERROR(IF(INDEX('Undirviðmiðalisti (Lýsigögn)'!M$38:M$52,MATCH($C29,'Undirviðmiðalisti (Lýsigögn)'!$C$38:$C$52,0))="","",INDEX('Undirviðmiðalisti (Lýsigögn)'!M$38:M$52,MATCH($C29,'Undirviðmiðalisti (Lýsigögn)'!$C$38:$C$52,0))),""),IFERROR(IF(INDEX('Undirviðmiðalisti (Lýsigögn)'!M$6:M$37,MATCH($C29,'Undirviðmiðalisti (Lýsigögn)'!$C$6:$C$37,0))="","",INDEX('Undirviðmiðalisti (Lýsigögn)'!M$6:M$37,MATCH($C29,'Undirviðmiðalisti (Lýsigögn)'!$C$6:$C$37,0))),IFERROR(IF(INDEX('Undirviðmiðalisti (Lýsigögn)'!M$38:M$52,MATCH($C29,'Undirviðmiðalisti (Lýsigögn)'!$C$38:$C$52,0))="","",INDEX('Undirviðmiðalisti (Lýsigögn)'!M$38:M$52,MATCH($C29,'Undirviðmiðalisti (Lýsigögn)'!$C$38:$C$52,0))),""))))</f>
        <v/>
      </c>
    </row>
    <row r="30" customFormat="false" ht="15" hidden="false" customHeight="true" outlineLevel="0" collapsed="false">
      <c r="A30" s="24" t="str">
        <f aca="false">IF($B30="","",ROW()-5)</f>
        <v/>
      </c>
      <c r="B30" s="17"/>
      <c r="C30" s="17"/>
      <c r="D30" s="25" t="str">
        <f aca="false">IFERROR(IF(B30="","",INDEX(Viðmið!$B$6:$B$10,MATCH(B30,Viðmið!$C$6:$C$10,0))),"")</f>
        <v/>
      </c>
      <c r="E30" s="18" t="str">
        <f aca="false">IF($C30="","",IF($D30="Einstaklingsbundið",IFERROR(IF(INDEX('Undirviðmiðalisti (Lýsigögn)'!$D$38:$D$52,MATCH($C30,'Undirviðmiðalisti (Lýsigögn)'!$C$38:$C$52,0))="","",INDEX('Undirviðmiðalisti (Lýsigögn)'!$D$38:$D$52,MATCH($C30,'Undirviðmiðalisti (Lýsigögn)'!$C$38:$C$52,0))),""),IFERROR(IF(INDEX('Undirviðmiðalisti (Lýsigögn)'!$D$6:$D$37,MATCH($C30,'Undirviðmiðalisti (Lýsigögn)'!$C$6:$C$37,0))="","",INDEX('Undirviðmiðalisti (Lýsigögn)'!$D$6:$D$37,MATCH($C30,'Undirviðmiðalisti (Lýsigögn)'!$C$6:$C$37,0))),IFERROR(IF(INDEX('Undirviðmiðalisti (Lýsigögn)'!$D$38:$D$52,MATCH($C30,'Undirviðmiðalisti (Lýsigögn)'!$C$38:$C$52,0))="","",INDEX('Undirviðmiðalisti (Lýsigögn)'!$D$38:$D$52,MATCH($C30,'Undirviðmiðalisti (Lýsigögn)'!$C$38:$C$52,0))),""))))</f>
        <v/>
      </c>
      <c r="F30" s="16"/>
      <c r="G30" s="26" t="str">
        <f aca="false">IF($C30="","",IF($D30="Einstaklingsbundið",IFERROR(IF(INDEX('Undirviðmiðalisti (Lýsigögn)'!$E$38:$E$52,MATCH($C30,'Undirviðmiðalisti (Lýsigögn)'!$C$38:$C$52,0))="","",INDEX('Undirviðmiðalisti (Lýsigögn)'!$E$38:$E$52,MATCH($C30,'Undirviðmiðalisti (Lýsigögn)'!$C$38:$C$52,0))),""),IFERROR(IF(INDEX('Undirviðmiðalisti (Lýsigögn)'!$E$6:$E$37,MATCH($C30,'Undirviðmiðalisti (Lýsigögn)'!$C$6:$C$37,0))="","",INDEX('Undirviðmiðalisti (Lýsigögn)'!$E$6:$E$37,MATCH($C30,'Undirviðmiðalisti (Lýsigögn)'!$C$6:$C$37,0))),IFERROR(IF(INDEX('Undirviðmiðalisti (Lýsigögn)'!$E$38:$E$52,MATCH($C30,'Undirviðmiðalisti (Lýsigögn)'!$C$38:$C$52,0))="","",INDEX('Undirviðmiðalisti (Lýsigögn)'!$E$38:$E$52,MATCH($C30,'Undirviðmiðalisti (Lýsigögn)'!$C$38:$C$52,0))),""))))</f>
        <v/>
      </c>
      <c r="H30" s="27" t="str">
        <f aca="false">IF(OR(F30="",G30=""),"",F30*KVARDI)</f>
        <v/>
      </c>
      <c r="I30" s="28" t="str">
        <f aca="false">IF(B30="","",IF(ROUND(SUMIF($B$6:$B$205,B30,$F$6:$F$205),4)=ROUND(IFERROR(INDEX(Viðmið!$E$6:$E$10,MATCH(B30,Viðmið!$C$6:$C$10,0)),-1),4),"✓","✗"))</f>
        <v/>
      </c>
      <c r="J30" s="18" t="str">
        <f aca="false">IF($C30="","",IF($D30="Einstaklingsbundið",IFERROR(IF(INDEX('Undirviðmiðalisti (Lýsigögn)'!F$38:F$52,MATCH($C30,'Undirviðmiðalisti (Lýsigögn)'!$C$38:$C$52,0))="","",INDEX('Undirviðmiðalisti (Lýsigögn)'!F$38:F$52,MATCH($C30,'Undirviðmiðalisti (Lýsigögn)'!$C$38:$C$52,0))),""),IFERROR(IF(INDEX('Undirviðmiðalisti (Lýsigögn)'!F$6:F$37,MATCH($C30,'Undirviðmiðalisti (Lýsigögn)'!$C$6:$C$37,0))="","",INDEX('Undirviðmiðalisti (Lýsigögn)'!F$6:F$37,MATCH($C30,'Undirviðmiðalisti (Lýsigögn)'!$C$6:$C$37,0))),IFERROR(IF(INDEX('Undirviðmiðalisti (Lýsigögn)'!F$38:F$52,MATCH($C30,'Undirviðmiðalisti (Lýsigögn)'!$C$38:$C$52,0))="","",INDEX('Undirviðmiðalisti (Lýsigögn)'!F$38:F$52,MATCH($C30,'Undirviðmiðalisti (Lýsigögn)'!$C$38:$C$52,0))),""))))</f>
        <v/>
      </c>
      <c r="K30" s="18" t="str">
        <f aca="false">IF($C30="","",IF($D30="Einstaklingsbundið",IFERROR(IF(INDEX('Undirviðmiðalisti (Lýsigögn)'!G$38:G$52,MATCH($C30,'Undirviðmiðalisti (Lýsigögn)'!$C$38:$C$52,0))="","",INDEX('Undirviðmiðalisti (Lýsigögn)'!G$38:G$52,MATCH($C30,'Undirviðmiðalisti (Lýsigögn)'!$C$38:$C$52,0))),""),IFERROR(IF(INDEX('Undirviðmiðalisti (Lýsigögn)'!G$6:G$37,MATCH($C30,'Undirviðmiðalisti (Lýsigögn)'!$C$6:$C$37,0))="","",INDEX('Undirviðmiðalisti (Lýsigögn)'!G$6:G$37,MATCH($C30,'Undirviðmiðalisti (Lýsigögn)'!$C$6:$C$37,0))),IFERROR(IF(INDEX('Undirviðmiðalisti (Lýsigögn)'!G$38:G$52,MATCH($C30,'Undirviðmiðalisti (Lýsigögn)'!$C$38:$C$52,0))="","",INDEX('Undirviðmiðalisti (Lýsigögn)'!G$38:G$52,MATCH($C30,'Undirviðmiðalisti (Lýsigögn)'!$C$38:$C$52,0))),""))))</f>
        <v/>
      </c>
      <c r="L30" s="18" t="str">
        <f aca="false">IF($C30="","",IF($D30="Einstaklingsbundið",IFERROR(IF(INDEX('Undirviðmiðalisti (Lýsigögn)'!H$38:H$52,MATCH($C30,'Undirviðmiðalisti (Lýsigögn)'!$C$38:$C$52,0))="","",INDEX('Undirviðmiðalisti (Lýsigögn)'!H$38:H$52,MATCH($C30,'Undirviðmiðalisti (Lýsigögn)'!$C$38:$C$52,0))),""),IFERROR(IF(INDEX('Undirviðmiðalisti (Lýsigögn)'!H$6:H$37,MATCH($C30,'Undirviðmiðalisti (Lýsigögn)'!$C$6:$C$37,0))="","",INDEX('Undirviðmiðalisti (Lýsigögn)'!H$6:H$37,MATCH($C30,'Undirviðmiðalisti (Lýsigögn)'!$C$6:$C$37,0))),IFERROR(IF(INDEX('Undirviðmiðalisti (Lýsigögn)'!H$38:H$52,MATCH($C30,'Undirviðmiðalisti (Lýsigögn)'!$C$38:$C$52,0))="","",INDEX('Undirviðmiðalisti (Lýsigögn)'!H$38:H$52,MATCH($C30,'Undirviðmiðalisti (Lýsigögn)'!$C$38:$C$52,0))),""))))</f>
        <v/>
      </c>
      <c r="M30" s="18" t="str">
        <f aca="false">IF($C30="","",IF($D30="Einstaklingsbundið",IFERROR(IF(INDEX('Undirviðmiðalisti (Lýsigögn)'!I$38:I$52,MATCH($C30,'Undirviðmiðalisti (Lýsigögn)'!$C$38:$C$52,0))="","",INDEX('Undirviðmiðalisti (Lýsigögn)'!I$38:I$52,MATCH($C30,'Undirviðmiðalisti (Lýsigögn)'!$C$38:$C$52,0))),""),IFERROR(IF(INDEX('Undirviðmiðalisti (Lýsigögn)'!I$6:I$37,MATCH($C30,'Undirviðmiðalisti (Lýsigögn)'!$C$6:$C$37,0))="","",INDEX('Undirviðmiðalisti (Lýsigögn)'!I$6:I$37,MATCH($C30,'Undirviðmiðalisti (Lýsigögn)'!$C$6:$C$37,0))),IFERROR(IF(INDEX('Undirviðmiðalisti (Lýsigögn)'!I$38:I$52,MATCH($C30,'Undirviðmiðalisti (Lýsigögn)'!$C$38:$C$52,0))="","",INDEX('Undirviðmiðalisti (Lýsigögn)'!I$38:I$52,MATCH($C30,'Undirviðmiðalisti (Lýsigögn)'!$C$38:$C$52,0))),""))))</f>
        <v/>
      </c>
      <c r="N30" s="18" t="str">
        <f aca="false">IF($C30="","",IF($D30="Einstaklingsbundið",IFERROR(IF(INDEX('Undirviðmiðalisti (Lýsigögn)'!J$38:J$52,MATCH($C30,'Undirviðmiðalisti (Lýsigögn)'!$C$38:$C$52,0))="","",INDEX('Undirviðmiðalisti (Lýsigögn)'!J$38:J$52,MATCH($C30,'Undirviðmiðalisti (Lýsigögn)'!$C$38:$C$52,0))),""),IFERROR(IF(INDEX('Undirviðmiðalisti (Lýsigögn)'!J$6:J$37,MATCH($C30,'Undirviðmiðalisti (Lýsigögn)'!$C$6:$C$37,0))="","",INDEX('Undirviðmiðalisti (Lýsigögn)'!J$6:J$37,MATCH($C30,'Undirviðmiðalisti (Lýsigögn)'!$C$6:$C$37,0))),IFERROR(IF(INDEX('Undirviðmiðalisti (Lýsigögn)'!J$38:J$52,MATCH($C30,'Undirviðmiðalisti (Lýsigögn)'!$C$38:$C$52,0))="","",INDEX('Undirviðmiðalisti (Lýsigögn)'!J$38:J$52,MATCH($C30,'Undirviðmiðalisti (Lýsigögn)'!$C$38:$C$52,0))),""))))</f>
        <v/>
      </c>
      <c r="O30" s="18" t="str">
        <f aca="false">IF($C30="","",IF($D30="Einstaklingsbundið",IFERROR(IF(INDEX('Undirviðmiðalisti (Lýsigögn)'!K$38:K$52,MATCH($C30,'Undirviðmiðalisti (Lýsigögn)'!$C$38:$C$52,0))="","",INDEX('Undirviðmiðalisti (Lýsigögn)'!K$38:K$52,MATCH($C30,'Undirviðmiðalisti (Lýsigögn)'!$C$38:$C$52,0))),""),IFERROR(IF(INDEX('Undirviðmiðalisti (Lýsigögn)'!K$6:K$37,MATCH($C30,'Undirviðmiðalisti (Lýsigögn)'!$C$6:$C$37,0))="","",INDEX('Undirviðmiðalisti (Lýsigögn)'!K$6:K$37,MATCH($C30,'Undirviðmiðalisti (Lýsigögn)'!$C$6:$C$37,0))),IFERROR(IF(INDEX('Undirviðmiðalisti (Lýsigögn)'!K$38:K$52,MATCH($C30,'Undirviðmiðalisti (Lýsigögn)'!$C$38:$C$52,0))="","",INDEX('Undirviðmiðalisti (Lýsigögn)'!K$38:K$52,MATCH($C30,'Undirviðmiðalisti (Lýsigögn)'!$C$38:$C$52,0))),""))))</f>
        <v/>
      </c>
      <c r="P30" s="18" t="str">
        <f aca="false">IF($C30="","",IF($D30="Einstaklingsbundið",IFERROR(IF(INDEX('Undirviðmiðalisti (Lýsigögn)'!L$38:L$52,MATCH($C30,'Undirviðmiðalisti (Lýsigögn)'!$C$38:$C$52,0))="","",INDEX('Undirviðmiðalisti (Lýsigögn)'!L$38:L$52,MATCH($C30,'Undirviðmiðalisti (Lýsigögn)'!$C$38:$C$52,0))),""),IFERROR(IF(INDEX('Undirviðmiðalisti (Lýsigögn)'!L$6:L$37,MATCH($C30,'Undirviðmiðalisti (Lýsigögn)'!$C$6:$C$37,0))="","",INDEX('Undirviðmiðalisti (Lýsigögn)'!L$6:L$37,MATCH($C30,'Undirviðmiðalisti (Lýsigögn)'!$C$6:$C$37,0))),IFERROR(IF(INDEX('Undirviðmiðalisti (Lýsigögn)'!L$38:L$52,MATCH($C30,'Undirviðmiðalisti (Lýsigögn)'!$C$38:$C$52,0))="","",INDEX('Undirviðmiðalisti (Lýsigögn)'!L$38:L$52,MATCH($C30,'Undirviðmiðalisti (Lýsigögn)'!$C$38:$C$52,0))),""))))</f>
        <v/>
      </c>
      <c r="Q30" s="18" t="str">
        <f aca="false">IF($C30="","",IF($D30="Einstaklingsbundið",IFERROR(IF(INDEX('Undirviðmiðalisti (Lýsigögn)'!M$38:M$52,MATCH($C30,'Undirviðmiðalisti (Lýsigögn)'!$C$38:$C$52,0))="","",INDEX('Undirviðmiðalisti (Lýsigögn)'!M$38:M$52,MATCH($C30,'Undirviðmiðalisti (Lýsigögn)'!$C$38:$C$52,0))),""),IFERROR(IF(INDEX('Undirviðmiðalisti (Lýsigögn)'!M$6:M$37,MATCH($C30,'Undirviðmiðalisti (Lýsigögn)'!$C$6:$C$37,0))="","",INDEX('Undirviðmiðalisti (Lýsigögn)'!M$6:M$37,MATCH($C30,'Undirviðmiðalisti (Lýsigögn)'!$C$6:$C$37,0))),IFERROR(IF(INDEX('Undirviðmiðalisti (Lýsigögn)'!M$38:M$52,MATCH($C30,'Undirviðmiðalisti (Lýsigögn)'!$C$38:$C$52,0))="","",INDEX('Undirviðmiðalisti (Lýsigögn)'!M$38:M$52,MATCH($C30,'Undirviðmiðalisti (Lýsigögn)'!$C$38:$C$52,0))),""))))</f>
        <v/>
      </c>
    </row>
    <row r="31" customFormat="false" ht="15" hidden="false" customHeight="true" outlineLevel="0" collapsed="false">
      <c r="A31" s="24" t="str">
        <f aca="false">IF($B31="","",ROW()-5)</f>
        <v/>
      </c>
      <c r="B31" s="17"/>
      <c r="C31" s="17"/>
      <c r="D31" s="25" t="str">
        <f aca="false">IFERROR(IF(B31="","",INDEX(Viðmið!$B$6:$B$10,MATCH(B31,Viðmið!$C$6:$C$10,0))),"")</f>
        <v/>
      </c>
      <c r="E31" s="18" t="str">
        <f aca="false">IF($C31="","",IF($D31="Einstaklingsbundið",IFERROR(IF(INDEX('Undirviðmiðalisti (Lýsigögn)'!$D$38:$D$52,MATCH($C31,'Undirviðmiðalisti (Lýsigögn)'!$C$38:$C$52,0))="","",INDEX('Undirviðmiðalisti (Lýsigögn)'!$D$38:$D$52,MATCH($C31,'Undirviðmiðalisti (Lýsigögn)'!$C$38:$C$52,0))),""),IFERROR(IF(INDEX('Undirviðmiðalisti (Lýsigögn)'!$D$6:$D$37,MATCH($C31,'Undirviðmiðalisti (Lýsigögn)'!$C$6:$C$37,0))="","",INDEX('Undirviðmiðalisti (Lýsigögn)'!$D$6:$D$37,MATCH($C31,'Undirviðmiðalisti (Lýsigögn)'!$C$6:$C$37,0))),IFERROR(IF(INDEX('Undirviðmiðalisti (Lýsigögn)'!$D$38:$D$52,MATCH($C31,'Undirviðmiðalisti (Lýsigögn)'!$C$38:$C$52,0))="","",INDEX('Undirviðmiðalisti (Lýsigögn)'!$D$38:$D$52,MATCH($C31,'Undirviðmiðalisti (Lýsigögn)'!$C$38:$C$52,0))),""))))</f>
        <v/>
      </c>
      <c r="F31" s="16"/>
      <c r="G31" s="26" t="str">
        <f aca="false">IF($C31="","",IF($D31="Einstaklingsbundið",IFERROR(IF(INDEX('Undirviðmiðalisti (Lýsigögn)'!$E$38:$E$52,MATCH($C31,'Undirviðmiðalisti (Lýsigögn)'!$C$38:$C$52,0))="","",INDEX('Undirviðmiðalisti (Lýsigögn)'!$E$38:$E$52,MATCH($C31,'Undirviðmiðalisti (Lýsigögn)'!$C$38:$C$52,0))),""),IFERROR(IF(INDEX('Undirviðmiðalisti (Lýsigögn)'!$E$6:$E$37,MATCH($C31,'Undirviðmiðalisti (Lýsigögn)'!$C$6:$C$37,0))="","",INDEX('Undirviðmiðalisti (Lýsigögn)'!$E$6:$E$37,MATCH($C31,'Undirviðmiðalisti (Lýsigögn)'!$C$6:$C$37,0))),IFERROR(IF(INDEX('Undirviðmiðalisti (Lýsigögn)'!$E$38:$E$52,MATCH($C31,'Undirviðmiðalisti (Lýsigögn)'!$C$38:$C$52,0))="","",INDEX('Undirviðmiðalisti (Lýsigögn)'!$E$38:$E$52,MATCH($C31,'Undirviðmiðalisti (Lýsigögn)'!$C$38:$C$52,0))),""))))</f>
        <v/>
      </c>
      <c r="H31" s="27" t="str">
        <f aca="false">IF(OR(F31="",G31=""),"",F31*KVARDI)</f>
        <v/>
      </c>
      <c r="I31" s="28" t="str">
        <f aca="false">IF(B31="","",IF(ROUND(SUMIF($B$6:$B$205,B31,$F$6:$F$205),4)=ROUND(IFERROR(INDEX(Viðmið!$E$6:$E$10,MATCH(B31,Viðmið!$C$6:$C$10,0)),-1),4),"✓","✗"))</f>
        <v/>
      </c>
      <c r="J31" s="18" t="str">
        <f aca="false">IF($C31="","",IF($D31="Einstaklingsbundið",IFERROR(IF(INDEX('Undirviðmiðalisti (Lýsigögn)'!F$38:F$52,MATCH($C31,'Undirviðmiðalisti (Lýsigögn)'!$C$38:$C$52,0))="","",INDEX('Undirviðmiðalisti (Lýsigögn)'!F$38:F$52,MATCH($C31,'Undirviðmiðalisti (Lýsigögn)'!$C$38:$C$52,0))),""),IFERROR(IF(INDEX('Undirviðmiðalisti (Lýsigögn)'!F$6:F$37,MATCH($C31,'Undirviðmiðalisti (Lýsigögn)'!$C$6:$C$37,0))="","",INDEX('Undirviðmiðalisti (Lýsigögn)'!F$6:F$37,MATCH($C31,'Undirviðmiðalisti (Lýsigögn)'!$C$6:$C$37,0))),IFERROR(IF(INDEX('Undirviðmiðalisti (Lýsigögn)'!F$38:F$52,MATCH($C31,'Undirviðmiðalisti (Lýsigögn)'!$C$38:$C$52,0))="","",INDEX('Undirviðmiðalisti (Lýsigögn)'!F$38:F$52,MATCH($C31,'Undirviðmiðalisti (Lýsigögn)'!$C$38:$C$52,0))),""))))</f>
        <v/>
      </c>
      <c r="K31" s="18" t="str">
        <f aca="false">IF($C31="","",IF($D31="Einstaklingsbundið",IFERROR(IF(INDEX('Undirviðmiðalisti (Lýsigögn)'!G$38:G$52,MATCH($C31,'Undirviðmiðalisti (Lýsigögn)'!$C$38:$C$52,0))="","",INDEX('Undirviðmiðalisti (Lýsigögn)'!G$38:G$52,MATCH($C31,'Undirviðmiðalisti (Lýsigögn)'!$C$38:$C$52,0))),""),IFERROR(IF(INDEX('Undirviðmiðalisti (Lýsigögn)'!G$6:G$37,MATCH($C31,'Undirviðmiðalisti (Lýsigögn)'!$C$6:$C$37,0))="","",INDEX('Undirviðmiðalisti (Lýsigögn)'!G$6:G$37,MATCH($C31,'Undirviðmiðalisti (Lýsigögn)'!$C$6:$C$37,0))),IFERROR(IF(INDEX('Undirviðmiðalisti (Lýsigögn)'!G$38:G$52,MATCH($C31,'Undirviðmiðalisti (Lýsigögn)'!$C$38:$C$52,0))="","",INDEX('Undirviðmiðalisti (Lýsigögn)'!G$38:G$52,MATCH($C31,'Undirviðmiðalisti (Lýsigögn)'!$C$38:$C$52,0))),""))))</f>
        <v/>
      </c>
      <c r="L31" s="18" t="str">
        <f aca="false">IF($C31="","",IF($D31="Einstaklingsbundið",IFERROR(IF(INDEX('Undirviðmiðalisti (Lýsigögn)'!H$38:H$52,MATCH($C31,'Undirviðmiðalisti (Lýsigögn)'!$C$38:$C$52,0))="","",INDEX('Undirviðmiðalisti (Lýsigögn)'!H$38:H$52,MATCH($C31,'Undirviðmiðalisti (Lýsigögn)'!$C$38:$C$52,0))),""),IFERROR(IF(INDEX('Undirviðmiðalisti (Lýsigögn)'!H$6:H$37,MATCH($C31,'Undirviðmiðalisti (Lýsigögn)'!$C$6:$C$37,0))="","",INDEX('Undirviðmiðalisti (Lýsigögn)'!H$6:H$37,MATCH($C31,'Undirviðmiðalisti (Lýsigögn)'!$C$6:$C$37,0))),IFERROR(IF(INDEX('Undirviðmiðalisti (Lýsigögn)'!H$38:H$52,MATCH($C31,'Undirviðmiðalisti (Lýsigögn)'!$C$38:$C$52,0))="","",INDEX('Undirviðmiðalisti (Lýsigögn)'!H$38:H$52,MATCH($C31,'Undirviðmiðalisti (Lýsigögn)'!$C$38:$C$52,0))),""))))</f>
        <v/>
      </c>
      <c r="M31" s="18" t="str">
        <f aca="false">IF($C31="","",IF($D31="Einstaklingsbundið",IFERROR(IF(INDEX('Undirviðmiðalisti (Lýsigögn)'!I$38:I$52,MATCH($C31,'Undirviðmiðalisti (Lýsigögn)'!$C$38:$C$52,0))="","",INDEX('Undirviðmiðalisti (Lýsigögn)'!I$38:I$52,MATCH($C31,'Undirviðmiðalisti (Lýsigögn)'!$C$38:$C$52,0))),""),IFERROR(IF(INDEX('Undirviðmiðalisti (Lýsigögn)'!I$6:I$37,MATCH($C31,'Undirviðmiðalisti (Lýsigögn)'!$C$6:$C$37,0))="","",INDEX('Undirviðmiðalisti (Lýsigögn)'!I$6:I$37,MATCH($C31,'Undirviðmiðalisti (Lýsigögn)'!$C$6:$C$37,0))),IFERROR(IF(INDEX('Undirviðmiðalisti (Lýsigögn)'!I$38:I$52,MATCH($C31,'Undirviðmiðalisti (Lýsigögn)'!$C$38:$C$52,0))="","",INDEX('Undirviðmiðalisti (Lýsigögn)'!I$38:I$52,MATCH($C31,'Undirviðmiðalisti (Lýsigögn)'!$C$38:$C$52,0))),""))))</f>
        <v/>
      </c>
      <c r="N31" s="18" t="str">
        <f aca="false">IF($C31="","",IF($D31="Einstaklingsbundið",IFERROR(IF(INDEX('Undirviðmiðalisti (Lýsigögn)'!J$38:J$52,MATCH($C31,'Undirviðmiðalisti (Lýsigögn)'!$C$38:$C$52,0))="","",INDEX('Undirviðmiðalisti (Lýsigögn)'!J$38:J$52,MATCH($C31,'Undirviðmiðalisti (Lýsigögn)'!$C$38:$C$52,0))),""),IFERROR(IF(INDEX('Undirviðmiðalisti (Lýsigögn)'!J$6:J$37,MATCH($C31,'Undirviðmiðalisti (Lýsigögn)'!$C$6:$C$37,0))="","",INDEX('Undirviðmiðalisti (Lýsigögn)'!J$6:J$37,MATCH($C31,'Undirviðmiðalisti (Lýsigögn)'!$C$6:$C$37,0))),IFERROR(IF(INDEX('Undirviðmiðalisti (Lýsigögn)'!J$38:J$52,MATCH($C31,'Undirviðmiðalisti (Lýsigögn)'!$C$38:$C$52,0))="","",INDEX('Undirviðmiðalisti (Lýsigögn)'!J$38:J$52,MATCH($C31,'Undirviðmiðalisti (Lýsigögn)'!$C$38:$C$52,0))),""))))</f>
        <v/>
      </c>
      <c r="O31" s="18" t="str">
        <f aca="false">IF($C31="","",IF($D31="Einstaklingsbundið",IFERROR(IF(INDEX('Undirviðmiðalisti (Lýsigögn)'!K$38:K$52,MATCH($C31,'Undirviðmiðalisti (Lýsigögn)'!$C$38:$C$52,0))="","",INDEX('Undirviðmiðalisti (Lýsigögn)'!K$38:K$52,MATCH($C31,'Undirviðmiðalisti (Lýsigögn)'!$C$38:$C$52,0))),""),IFERROR(IF(INDEX('Undirviðmiðalisti (Lýsigögn)'!K$6:K$37,MATCH($C31,'Undirviðmiðalisti (Lýsigögn)'!$C$6:$C$37,0))="","",INDEX('Undirviðmiðalisti (Lýsigögn)'!K$6:K$37,MATCH($C31,'Undirviðmiðalisti (Lýsigögn)'!$C$6:$C$37,0))),IFERROR(IF(INDEX('Undirviðmiðalisti (Lýsigögn)'!K$38:K$52,MATCH($C31,'Undirviðmiðalisti (Lýsigögn)'!$C$38:$C$52,0))="","",INDEX('Undirviðmiðalisti (Lýsigögn)'!K$38:K$52,MATCH($C31,'Undirviðmiðalisti (Lýsigögn)'!$C$38:$C$52,0))),""))))</f>
        <v/>
      </c>
      <c r="P31" s="18" t="str">
        <f aca="false">IF($C31="","",IF($D31="Einstaklingsbundið",IFERROR(IF(INDEX('Undirviðmiðalisti (Lýsigögn)'!L$38:L$52,MATCH($C31,'Undirviðmiðalisti (Lýsigögn)'!$C$38:$C$52,0))="","",INDEX('Undirviðmiðalisti (Lýsigögn)'!L$38:L$52,MATCH($C31,'Undirviðmiðalisti (Lýsigögn)'!$C$38:$C$52,0))),""),IFERROR(IF(INDEX('Undirviðmiðalisti (Lýsigögn)'!L$6:L$37,MATCH($C31,'Undirviðmiðalisti (Lýsigögn)'!$C$6:$C$37,0))="","",INDEX('Undirviðmiðalisti (Lýsigögn)'!L$6:L$37,MATCH($C31,'Undirviðmiðalisti (Lýsigögn)'!$C$6:$C$37,0))),IFERROR(IF(INDEX('Undirviðmiðalisti (Lýsigögn)'!L$38:L$52,MATCH($C31,'Undirviðmiðalisti (Lýsigögn)'!$C$38:$C$52,0))="","",INDEX('Undirviðmiðalisti (Lýsigögn)'!L$38:L$52,MATCH($C31,'Undirviðmiðalisti (Lýsigögn)'!$C$38:$C$52,0))),""))))</f>
        <v/>
      </c>
      <c r="Q31" s="18" t="str">
        <f aca="false">IF($C31="","",IF($D31="Einstaklingsbundið",IFERROR(IF(INDEX('Undirviðmiðalisti (Lýsigögn)'!M$38:M$52,MATCH($C31,'Undirviðmiðalisti (Lýsigögn)'!$C$38:$C$52,0))="","",INDEX('Undirviðmiðalisti (Lýsigögn)'!M$38:M$52,MATCH($C31,'Undirviðmiðalisti (Lýsigögn)'!$C$38:$C$52,0))),""),IFERROR(IF(INDEX('Undirviðmiðalisti (Lýsigögn)'!M$6:M$37,MATCH($C31,'Undirviðmiðalisti (Lýsigögn)'!$C$6:$C$37,0))="","",INDEX('Undirviðmiðalisti (Lýsigögn)'!M$6:M$37,MATCH($C31,'Undirviðmiðalisti (Lýsigögn)'!$C$6:$C$37,0))),IFERROR(IF(INDEX('Undirviðmiðalisti (Lýsigögn)'!M$38:M$52,MATCH($C31,'Undirviðmiðalisti (Lýsigögn)'!$C$38:$C$52,0))="","",INDEX('Undirviðmiðalisti (Lýsigögn)'!M$38:M$52,MATCH($C31,'Undirviðmiðalisti (Lýsigögn)'!$C$38:$C$52,0))),""))))</f>
        <v/>
      </c>
    </row>
    <row r="32" customFormat="false" ht="15" hidden="false" customHeight="true" outlineLevel="0" collapsed="false">
      <c r="A32" s="24" t="str">
        <f aca="false">IF($B32="","",ROW()-5)</f>
        <v/>
      </c>
      <c r="B32" s="17"/>
      <c r="C32" s="17"/>
      <c r="D32" s="25" t="str">
        <f aca="false">IFERROR(IF(B32="","",INDEX(Viðmið!$B$6:$B$10,MATCH(B32,Viðmið!$C$6:$C$10,0))),"")</f>
        <v/>
      </c>
      <c r="E32" s="18" t="str">
        <f aca="false">IF($C32="","",IF($D32="Einstaklingsbundið",IFERROR(IF(INDEX('Undirviðmiðalisti (Lýsigögn)'!$D$38:$D$52,MATCH($C32,'Undirviðmiðalisti (Lýsigögn)'!$C$38:$C$52,0))="","",INDEX('Undirviðmiðalisti (Lýsigögn)'!$D$38:$D$52,MATCH($C32,'Undirviðmiðalisti (Lýsigögn)'!$C$38:$C$52,0))),""),IFERROR(IF(INDEX('Undirviðmiðalisti (Lýsigögn)'!$D$6:$D$37,MATCH($C32,'Undirviðmiðalisti (Lýsigögn)'!$C$6:$C$37,0))="","",INDEX('Undirviðmiðalisti (Lýsigögn)'!$D$6:$D$37,MATCH($C32,'Undirviðmiðalisti (Lýsigögn)'!$C$6:$C$37,0))),IFERROR(IF(INDEX('Undirviðmiðalisti (Lýsigögn)'!$D$38:$D$52,MATCH($C32,'Undirviðmiðalisti (Lýsigögn)'!$C$38:$C$52,0))="","",INDEX('Undirviðmiðalisti (Lýsigögn)'!$D$38:$D$52,MATCH($C32,'Undirviðmiðalisti (Lýsigögn)'!$C$38:$C$52,0))),""))))</f>
        <v/>
      </c>
      <c r="F32" s="16"/>
      <c r="G32" s="26" t="str">
        <f aca="false">IF($C32="","",IF($D32="Einstaklingsbundið",IFERROR(IF(INDEX('Undirviðmiðalisti (Lýsigögn)'!$E$38:$E$52,MATCH($C32,'Undirviðmiðalisti (Lýsigögn)'!$C$38:$C$52,0))="","",INDEX('Undirviðmiðalisti (Lýsigögn)'!$E$38:$E$52,MATCH($C32,'Undirviðmiðalisti (Lýsigögn)'!$C$38:$C$52,0))),""),IFERROR(IF(INDEX('Undirviðmiðalisti (Lýsigögn)'!$E$6:$E$37,MATCH($C32,'Undirviðmiðalisti (Lýsigögn)'!$C$6:$C$37,0))="","",INDEX('Undirviðmiðalisti (Lýsigögn)'!$E$6:$E$37,MATCH($C32,'Undirviðmiðalisti (Lýsigögn)'!$C$6:$C$37,0))),IFERROR(IF(INDEX('Undirviðmiðalisti (Lýsigögn)'!$E$38:$E$52,MATCH($C32,'Undirviðmiðalisti (Lýsigögn)'!$C$38:$C$52,0))="","",INDEX('Undirviðmiðalisti (Lýsigögn)'!$E$38:$E$52,MATCH($C32,'Undirviðmiðalisti (Lýsigögn)'!$C$38:$C$52,0))),""))))</f>
        <v/>
      </c>
      <c r="H32" s="27" t="str">
        <f aca="false">IF(OR(F32="",G32=""),"",F32*KVARDI)</f>
        <v/>
      </c>
      <c r="I32" s="28" t="str">
        <f aca="false">IF(B32="","",IF(ROUND(SUMIF($B$6:$B$205,B32,$F$6:$F$205),4)=ROUND(IFERROR(INDEX(Viðmið!$E$6:$E$10,MATCH(B32,Viðmið!$C$6:$C$10,0)),-1),4),"✓","✗"))</f>
        <v/>
      </c>
      <c r="J32" s="18" t="str">
        <f aca="false">IF($C32="","",IF($D32="Einstaklingsbundið",IFERROR(IF(INDEX('Undirviðmiðalisti (Lýsigögn)'!F$38:F$52,MATCH($C32,'Undirviðmiðalisti (Lýsigögn)'!$C$38:$C$52,0))="","",INDEX('Undirviðmiðalisti (Lýsigögn)'!F$38:F$52,MATCH($C32,'Undirviðmiðalisti (Lýsigögn)'!$C$38:$C$52,0))),""),IFERROR(IF(INDEX('Undirviðmiðalisti (Lýsigögn)'!F$6:F$37,MATCH($C32,'Undirviðmiðalisti (Lýsigögn)'!$C$6:$C$37,0))="","",INDEX('Undirviðmiðalisti (Lýsigögn)'!F$6:F$37,MATCH($C32,'Undirviðmiðalisti (Lýsigögn)'!$C$6:$C$37,0))),IFERROR(IF(INDEX('Undirviðmiðalisti (Lýsigögn)'!F$38:F$52,MATCH($C32,'Undirviðmiðalisti (Lýsigögn)'!$C$38:$C$52,0))="","",INDEX('Undirviðmiðalisti (Lýsigögn)'!F$38:F$52,MATCH($C32,'Undirviðmiðalisti (Lýsigögn)'!$C$38:$C$52,0))),""))))</f>
        <v/>
      </c>
      <c r="K32" s="18" t="str">
        <f aca="false">IF($C32="","",IF($D32="Einstaklingsbundið",IFERROR(IF(INDEX('Undirviðmiðalisti (Lýsigögn)'!G$38:G$52,MATCH($C32,'Undirviðmiðalisti (Lýsigögn)'!$C$38:$C$52,0))="","",INDEX('Undirviðmiðalisti (Lýsigögn)'!G$38:G$52,MATCH($C32,'Undirviðmiðalisti (Lýsigögn)'!$C$38:$C$52,0))),""),IFERROR(IF(INDEX('Undirviðmiðalisti (Lýsigögn)'!G$6:G$37,MATCH($C32,'Undirviðmiðalisti (Lýsigögn)'!$C$6:$C$37,0))="","",INDEX('Undirviðmiðalisti (Lýsigögn)'!G$6:G$37,MATCH($C32,'Undirviðmiðalisti (Lýsigögn)'!$C$6:$C$37,0))),IFERROR(IF(INDEX('Undirviðmiðalisti (Lýsigögn)'!G$38:G$52,MATCH($C32,'Undirviðmiðalisti (Lýsigögn)'!$C$38:$C$52,0))="","",INDEX('Undirviðmiðalisti (Lýsigögn)'!G$38:G$52,MATCH($C32,'Undirviðmiðalisti (Lýsigögn)'!$C$38:$C$52,0))),""))))</f>
        <v/>
      </c>
      <c r="L32" s="18" t="str">
        <f aca="false">IF($C32="","",IF($D32="Einstaklingsbundið",IFERROR(IF(INDEX('Undirviðmiðalisti (Lýsigögn)'!H$38:H$52,MATCH($C32,'Undirviðmiðalisti (Lýsigögn)'!$C$38:$C$52,0))="","",INDEX('Undirviðmiðalisti (Lýsigögn)'!H$38:H$52,MATCH($C32,'Undirviðmiðalisti (Lýsigögn)'!$C$38:$C$52,0))),""),IFERROR(IF(INDEX('Undirviðmiðalisti (Lýsigögn)'!H$6:H$37,MATCH($C32,'Undirviðmiðalisti (Lýsigögn)'!$C$6:$C$37,0))="","",INDEX('Undirviðmiðalisti (Lýsigögn)'!H$6:H$37,MATCH($C32,'Undirviðmiðalisti (Lýsigögn)'!$C$6:$C$37,0))),IFERROR(IF(INDEX('Undirviðmiðalisti (Lýsigögn)'!H$38:H$52,MATCH($C32,'Undirviðmiðalisti (Lýsigögn)'!$C$38:$C$52,0))="","",INDEX('Undirviðmiðalisti (Lýsigögn)'!H$38:H$52,MATCH($C32,'Undirviðmiðalisti (Lýsigögn)'!$C$38:$C$52,0))),""))))</f>
        <v/>
      </c>
      <c r="M32" s="18" t="str">
        <f aca="false">IF($C32="","",IF($D32="Einstaklingsbundið",IFERROR(IF(INDEX('Undirviðmiðalisti (Lýsigögn)'!I$38:I$52,MATCH($C32,'Undirviðmiðalisti (Lýsigögn)'!$C$38:$C$52,0))="","",INDEX('Undirviðmiðalisti (Lýsigögn)'!I$38:I$52,MATCH($C32,'Undirviðmiðalisti (Lýsigögn)'!$C$38:$C$52,0))),""),IFERROR(IF(INDEX('Undirviðmiðalisti (Lýsigögn)'!I$6:I$37,MATCH($C32,'Undirviðmiðalisti (Lýsigögn)'!$C$6:$C$37,0))="","",INDEX('Undirviðmiðalisti (Lýsigögn)'!I$6:I$37,MATCH($C32,'Undirviðmiðalisti (Lýsigögn)'!$C$6:$C$37,0))),IFERROR(IF(INDEX('Undirviðmiðalisti (Lýsigögn)'!I$38:I$52,MATCH($C32,'Undirviðmiðalisti (Lýsigögn)'!$C$38:$C$52,0))="","",INDEX('Undirviðmiðalisti (Lýsigögn)'!I$38:I$52,MATCH($C32,'Undirviðmiðalisti (Lýsigögn)'!$C$38:$C$52,0))),""))))</f>
        <v/>
      </c>
      <c r="N32" s="18" t="str">
        <f aca="false">IF($C32="","",IF($D32="Einstaklingsbundið",IFERROR(IF(INDEX('Undirviðmiðalisti (Lýsigögn)'!J$38:J$52,MATCH($C32,'Undirviðmiðalisti (Lýsigögn)'!$C$38:$C$52,0))="","",INDEX('Undirviðmiðalisti (Lýsigögn)'!J$38:J$52,MATCH($C32,'Undirviðmiðalisti (Lýsigögn)'!$C$38:$C$52,0))),""),IFERROR(IF(INDEX('Undirviðmiðalisti (Lýsigögn)'!J$6:J$37,MATCH($C32,'Undirviðmiðalisti (Lýsigögn)'!$C$6:$C$37,0))="","",INDEX('Undirviðmiðalisti (Lýsigögn)'!J$6:J$37,MATCH($C32,'Undirviðmiðalisti (Lýsigögn)'!$C$6:$C$37,0))),IFERROR(IF(INDEX('Undirviðmiðalisti (Lýsigögn)'!J$38:J$52,MATCH($C32,'Undirviðmiðalisti (Lýsigögn)'!$C$38:$C$52,0))="","",INDEX('Undirviðmiðalisti (Lýsigögn)'!J$38:J$52,MATCH($C32,'Undirviðmiðalisti (Lýsigögn)'!$C$38:$C$52,0))),""))))</f>
        <v/>
      </c>
      <c r="O32" s="18" t="str">
        <f aca="false">IF($C32="","",IF($D32="Einstaklingsbundið",IFERROR(IF(INDEX('Undirviðmiðalisti (Lýsigögn)'!K$38:K$52,MATCH($C32,'Undirviðmiðalisti (Lýsigögn)'!$C$38:$C$52,0))="","",INDEX('Undirviðmiðalisti (Lýsigögn)'!K$38:K$52,MATCH($C32,'Undirviðmiðalisti (Lýsigögn)'!$C$38:$C$52,0))),""),IFERROR(IF(INDEX('Undirviðmiðalisti (Lýsigögn)'!K$6:K$37,MATCH($C32,'Undirviðmiðalisti (Lýsigögn)'!$C$6:$C$37,0))="","",INDEX('Undirviðmiðalisti (Lýsigögn)'!K$6:K$37,MATCH($C32,'Undirviðmiðalisti (Lýsigögn)'!$C$6:$C$37,0))),IFERROR(IF(INDEX('Undirviðmiðalisti (Lýsigögn)'!K$38:K$52,MATCH($C32,'Undirviðmiðalisti (Lýsigögn)'!$C$38:$C$52,0))="","",INDEX('Undirviðmiðalisti (Lýsigögn)'!K$38:K$52,MATCH($C32,'Undirviðmiðalisti (Lýsigögn)'!$C$38:$C$52,0))),""))))</f>
        <v/>
      </c>
      <c r="P32" s="18" t="str">
        <f aca="false">IF($C32="","",IF($D32="Einstaklingsbundið",IFERROR(IF(INDEX('Undirviðmiðalisti (Lýsigögn)'!L$38:L$52,MATCH($C32,'Undirviðmiðalisti (Lýsigögn)'!$C$38:$C$52,0))="","",INDEX('Undirviðmiðalisti (Lýsigögn)'!L$38:L$52,MATCH($C32,'Undirviðmiðalisti (Lýsigögn)'!$C$38:$C$52,0))),""),IFERROR(IF(INDEX('Undirviðmiðalisti (Lýsigögn)'!L$6:L$37,MATCH($C32,'Undirviðmiðalisti (Lýsigögn)'!$C$6:$C$37,0))="","",INDEX('Undirviðmiðalisti (Lýsigögn)'!L$6:L$37,MATCH($C32,'Undirviðmiðalisti (Lýsigögn)'!$C$6:$C$37,0))),IFERROR(IF(INDEX('Undirviðmiðalisti (Lýsigögn)'!L$38:L$52,MATCH($C32,'Undirviðmiðalisti (Lýsigögn)'!$C$38:$C$52,0))="","",INDEX('Undirviðmiðalisti (Lýsigögn)'!L$38:L$52,MATCH($C32,'Undirviðmiðalisti (Lýsigögn)'!$C$38:$C$52,0))),""))))</f>
        <v/>
      </c>
      <c r="Q32" s="18" t="str">
        <f aca="false">IF($C32="","",IF($D32="Einstaklingsbundið",IFERROR(IF(INDEX('Undirviðmiðalisti (Lýsigögn)'!M$38:M$52,MATCH($C32,'Undirviðmiðalisti (Lýsigögn)'!$C$38:$C$52,0))="","",INDEX('Undirviðmiðalisti (Lýsigögn)'!M$38:M$52,MATCH($C32,'Undirviðmiðalisti (Lýsigögn)'!$C$38:$C$52,0))),""),IFERROR(IF(INDEX('Undirviðmiðalisti (Lýsigögn)'!M$6:M$37,MATCH($C32,'Undirviðmiðalisti (Lýsigögn)'!$C$6:$C$37,0))="","",INDEX('Undirviðmiðalisti (Lýsigögn)'!M$6:M$37,MATCH($C32,'Undirviðmiðalisti (Lýsigögn)'!$C$6:$C$37,0))),IFERROR(IF(INDEX('Undirviðmiðalisti (Lýsigögn)'!M$38:M$52,MATCH($C32,'Undirviðmiðalisti (Lýsigögn)'!$C$38:$C$52,0))="","",INDEX('Undirviðmiðalisti (Lýsigögn)'!M$38:M$52,MATCH($C32,'Undirviðmiðalisti (Lýsigögn)'!$C$38:$C$52,0))),""))))</f>
        <v/>
      </c>
    </row>
    <row r="33" customFormat="false" ht="15" hidden="false" customHeight="true" outlineLevel="0" collapsed="false">
      <c r="A33" s="24" t="str">
        <f aca="false">IF($B33="","",ROW()-5)</f>
        <v/>
      </c>
      <c r="B33" s="17"/>
      <c r="C33" s="17"/>
      <c r="D33" s="25" t="str">
        <f aca="false">IFERROR(IF(B33="","",INDEX(Viðmið!$B$6:$B$10,MATCH(B33,Viðmið!$C$6:$C$10,0))),"")</f>
        <v/>
      </c>
      <c r="E33" s="18" t="str">
        <f aca="false">IF($C33="","",IF($D33="Einstaklingsbundið",IFERROR(IF(INDEX('Undirviðmiðalisti (Lýsigögn)'!$D$38:$D$52,MATCH($C33,'Undirviðmiðalisti (Lýsigögn)'!$C$38:$C$52,0))="","",INDEX('Undirviðmiðalisti (Lýsigögn)'!$D$38:$D$52,MATCH($C33,'Undirviðmiðalisti (Lýsigögn)'!$C$38:$C$52,0))),""),IFERROR(IF(INDEX('Undirviðmiðalisti (Lýsigögn)'!$D$6:$D$37,MATCH($C33,'Undirviðmiðalisti (Lýsigögn)'!$C$6:$C$37,0))="","",INDEX('Undirviðmiðalisti (Lýsigögn)'!$D$6:$D$37,MATCH($C33,'Undirviðmiðalisti (Lýsigögn)'!$C$6:$C$37,0))),IFERROR(IF(INDEX('Undirviðmiðalisti (Lýsigögn)'!$D$38:$D$52,MATCH($C33,'Undirviðmiðalisti (Lýsigögn)'!$C$38:$C$52,0))="","",INDEX('Undirviðmiðalisti (Lýsigögn)'!$D$38:$D$52,MATCH($C33,'Undirviðmiðalisti (Lýsigögn)'!$C$38:$C$52,0))),""))))</f>
        <v/>
      </c>
      <c r="F33" s="16"/>
      <c r="G33" s="26" t="str">
        <f aca="false">IF($C33="","",IF($D33="Einstaklingsbundið",IFERROR(IF(INDEX('Undirviðmiðalisti (Lýsigögn)'!$E$38:$E$52,MATCH($C33,'Undirviðmiðalisti (Lýsigögn)'!$C$38:$C$52,0))="","",INDEX('Undirviðmiðalisti (Lýsigögn)'!$E$38:$E$52,MATCH($C33,'Undirviðmiðalisti (Lýsigögn)'!$C$38:$C$52,0))),""),IFERROR(IF(INDEX('Undirviðmiðalisti (Lýsigögn)'!$E$6:$E$37,MATCH($C33,'Undirviðmiðalisti (Lýsigögn)'!$C$6:$C$37,0))="","",INDEX('Undirviðmiðalisti (Lýsigögn)'!$E$6:$E$37,MATCH($C33,'Undirviðmiðalisti (Lýsigögn)'!$C$6:$C$37,0))),IFERROR(IF(INDEX('Undirviðmiðalisti (Lýsigögn)'!$E$38:$E$52,MATCH($C33,'Undirviðmiðalisti (Lýsigögn)'!$C$38:$C$52,0))="","",INDEX('Undirviðmiðalisti (Lýsigögn)'!$E$38:$E$52,MATCH($C33,'Undirviðmiðalisti (Lýsigögn)'!$C$38:$C$52,0))),""))))</f>
        <v/>
      </c>
      <c r="H33" s="27" t="str">
        <f aca="false">IF(OR(F33="",G33=""),"",F33*KVARDI)</f>
        <v/>
      </c>
      <c r="I33" s="28" t="str">
        <f aca="false">IF(B33="","",IF(ROUND(SUMIF($B$6:$B$205,B33,$F$6:$F$205),4)=ROUND(IFERROR(INDEX(Viðmið!$E$6:$E$10,MATCH(B33,Viðmið!$C$6:$C$10,0)),-1),4),"✓","✗"))</f>
        <v/>
      </c>
      <c r="J33" s="18" t="str">
        <f aca="false">IF($C33="","",IF($D33="Einstaklingsbundið",IFERROR(IF(INDEX('Undirviðmiðalisti (Lýsigögn)'!F$38:F$52,MATCH($C33,'Undirviðmiðalisti (Lýsigögn)'!$C$38:$C$52,0))="","",INDEX('Undirviðmiðalisti (Lýsigögn)'!F$38:F$52,MATCH($C33,'Undirviðmiðalisti (Lýsigögn)'!$C$38:$C$52,0))),""),IFERROR(IF(INDEX('Undirviðmiðalisti (Lýsigögn)'!F$6:F$37,MATCH($C33,'Undirviðmiðalisti (Lýsigögn)'!$C$6:$C$37,0))="","",INDEX('Undirviðmiðalisti (Lýsigögn)'!F$6:F$37,MATCH($C33,'Undirviðmiðalisti (Lýsigögn)'!$C$6:$C$37,0))),IFERROR(IF(INDEX('Undirviðmiðalisti (Lýsigögn)'!F$38:F$52,MATCH($C33,'Undirviðmiðalisti (Lýsigögn)'!$C$38:$C$52,0))="","",INDEX('Undirviðmiðalisti (Lýsigögn)'!F$38:F$52,MATCH($C33,'Undirviðmiðalisti (Lýsigögn)'!$C$38:$C$52,0))),""))))</f>
        <v/>
      </c>
      <c r="K33" s="18" t="str">
        <f aca="false">IF($C33="","",IF($D33="Einstaklingsbundið",IFERROR(IF(INDEX('Undirviðmiðalisti (Lýsigögn)'!G$38:G$52,MATCH($C33,'Undirviðmiðalisti (Lýsigögn)'!$C$38:$C$52,0))="","",INDEX('Undirviðmiðalisti (Lýsigögn)'!G$38:G$52,MATCH($C33,'Undirviðmiðalisti (Lýsigögn)'!$C$38:$C$52,0))),""),IFERROR(IF(INDEX('Undirviðmiðalisti (Lýsigögn)'!G$6:G$37,MATCH($C33,'Undirviðmiðalisti (Lýsigögn)'!$C$6:$C$37,0))="","",INDEX('Undirviðmiðalisti (Lýsigögn)'!G$6:G$37,MATCH($C33,'Undirviðmiðalisti (Lýsigögn)'!$C$6:$C$37,0))),IFERROR(IF(INDEX('Undirviðmiðalisti (Lýsigögn)'!G$38:G$52,MATCH($C33,'Undirviðmiðalisti (Lýsigögn)'!$C$38:$C$52,0))="","",INDEX('Undirviðmiðalisti (Lýsigögn)'!G$38:G$52,MATCH($C33,'Undirviðmiðalisti (Lýsigögn)'!$C$38:$C$52,0))),""))))</f>
        <v/>
      </c>
      <c r="L33" s="18" t="str">
        <f aca="false">IF($C33="","",IF($D33="Einstaklingsbundið",IFERROR(IF(INDEX('Undirviðmiðalisti (Lýsigögn)'!H$38:H$52,MATCH($C33,'Undirviðmiðalisti (Lýsigögn)'!$C$38:$C$52,0))="","",INDEX('Undirviðmiðalisti (Lýsigögn)'!H$38:H$52,MATCH($C33,'Undirviðmiðalisti (Lýsigögn)'!$C$38:$C$52,0))),""),IFERROR(IF(INDEX('Undirviðmiðalisti (Lýsigögn)'!H$6:H$37,MATCH($C33,'Undirviðmiðalisti (Lýsigögn)'!$C$6:$C$37,0))="","",INDEX('Undirviðmiðalisti (Lýsigögn)'!H$6:H$37,MATCH($C33,'Undirviðmiðalisti (Lýsigögn)'!$C$6:$C$37,0))),IFERROR(IF(INDEX('Undirviðmiðalisti (Lýsigögn)'!H$38:H$52,MATCH($C33,'Undirviðmiðalisti (Lýsigögn)'!$C$38:$C$52,0))="","",INDEX('Undirviðmiðalisti (Lýsigögn)'!H$38:H$52,MATCH($C33,'Undirviðmiðalisti (Lýsigögn)'!$C$38:$C$52,0))),""))))</f>
        <v/>
      </c>
      <c r="M33" s="18" t="str">
        <f aca="false">IF($C33="","",IF($D33="Einstaklingsbundið",IFERROR(IF(INDEX('Undirviðmiðalisti (Lýsigögn)'!I$38:I$52,MATCH($C33,'Undirviðmiðalisti (Lýsigögn)'!$C$38:$C$52,0))="","",INDEX('Undirviðmiðalisti (Lýsigögn)'!I$38:I$52,MATCH($C33,'Undirviðmiðalisti (Lýsigögn)'!$C$38:$C$52,0))),""),IFERROR(IF(INDEX('Undirviðmiðalisti (Lýsigögn)'!I$6:I$37,MATCH($C33,'Undirviðmiðalisti (Lýsigögn)'!$C$6:$C$37,0))="","",INDEX('Undirviðmiðalisti (Lýsigögn)'!I$6:I$37,MATCH($C33,'Undirviðmiðalisti (Lýsigögn)'!$C$6:$C$37,0))),IFERROR(IF(INDEX('Undirviðmiðalisti (Lýsigögn)'!I$38:I$52,MATCH($C33,'Undirviðmiðalisti (Lýsigögn)'!$C$38:$C$52,0))="","",INDEX('Undirviðmiðalisti (Lýsigögn)'!I$38:I$52,MATCH($C33,'Undirviðmiðalisti (Lýsigögn)'!$C$38:$C$52,0))),""))))</f>
        <v/>
      </c>
      <c r="N33" s="18" t="str">
        <f aca="false">IF($C33="","",IF($D33="Einstaklingsbundið",IFERROR(IF(INDEX('Undirviðmiðalisti (Lýsigögn)'!J$38:J$52,MATCH($C33,'Undirviðmiðalisti (Lýsigögn)'!$C$38:$C$52,0))="","",INDEX('Undirviðmiðalisti (Lýsigögn)'!J$38:J$52,MATCH($C33,'Undirviðmiðalisti (Lýsigögn)'!$C$38:$C$52,0))),""),IFERROR(IF(INDEX('Undirviðmiðalisti (Lýsigögn)'!J$6:J$37,MATCH($C33,'Undirviðmiðalisti (Lýsigögn)'!$C$6:$C$37,0))="","",INDEX('Undirviðmiðalisti (Lýsigögn)'!J$6:J$37,MATCH($C33,'Undirviðmiðalisti (Lýsigögn)'!$C$6:$C$37,0))),IFERROR(IF(INDEX('Undirviðmiðalisti (Lýsigögn)'!J$38:J$52,MATCH($C33,'Undirviðmiðalisti (Lýsigögn)'!$C$38:$C$52,0))="","",INDEX('Undirviðmiðalisti (Lýsigögn)'!J$38:J$52,MATCH($C33,'Undirviðmiðalisti (Lýsigögn)'!$C$38:$C$52,0))),""))))</f>
        <v/>
      </c>
      <c r="O33" s="18" t="str">
        <f aca="false">IF($C33="","",IF($D33="Einstaklingsbundið",IFERROR(IF(INDEX('Undirviðmiðalisti (Lýsigögn)'!K$38:K$52,MATCH($C33,'Undirviðmiðalisti (Lýsigögn)'!$C$38:$C$52,0))="","",INDEX('Undirviðmiðalisti (Lýsigögn)'!K$38:K$52,MATCH($C33,'Undirviðmiðalisti (Lýsigögn)'!$C$38:$C$52,0))),""),IFERROR(IF(INDEX('Undirviðmiðalisti (Lýsigögn)'!K$6:K$37,MATCH($C33,'Undirviðmiðalisti (Lýsigögn)'!$C$6:$C$37,0))="","",INDEX('Undirviðmiðalisti (Lýsigögn)'!K$6:K$37,MATCH($C33,'Undirviðmiðalisti (Lýsigögn)'!$C$6:$C$37,0))),IFERROR(IF(INDEX('Undirviðmiðalisti (Lýsigögn)'!K$38:K$52,MATCH($C33,'Undirviðmiðalisti (Lýsigögn)'!$C$38:$C$52,0))="","",INDEX('Undirviðmiðalisti (Lýsigögn)'!K$38:K$52,MATCH($C33,'Undirviðmiðalisti (Lýsigögn)'!$C$38:$C$52,0))),""))))</f>
        <v/>
      </c>
      <c r="P33" s="18" t="str">
        <f aca="false">IF($C33="","",IF($D33="Einstaklingsbundið",IFERROR(IF(INDEX('Undirviðmiðalisti (Lýsigögn)'!L$38:L$52,MATCH($C33,'Undirviðmiðalisti (Lýsigögn)'!$C$38:$C$52,0))="","",INDEX('Undirviðmiðalisti (Lýsigögn)'!L$38:L$52,MATCH($C33,'Undirviðmiðalisti (Lýsigögn)'!$C$38:$C$52,0))),""),IFERROR(IF(INDEX('Undirviðmiðalisti (Lýsigögn)'!L$6:L$37,MATCH($C33,'Undirviðmiðalisti (Lýsigögn)'!$C$6:$C$37,0))="","",INDEX('Undirviðmiðalisti (Lýsigögn)'!L$6:L$37,MATCH($C33,'Undirviðmiðalisti (Lýsigögn)'!$C$6:$C$37,0))),IFERROR(IF(INDEX('Undirviðmiðalisti (Lýsigögn)'!L$38:L$52,MATCH($C33,'Undirviðmiðalisti (Lýsigögn)'!$C$38:$C$52,0))="","",INDEX('Undirviðmiðalisti (Lýsigögn)'!L$38:L$52,MATCH($C33,'Undirviðmiðalisti (Lýsigögn)'!$C$38:$C$52,0))),""))))</f>
        <v/>
      </c>
      <c r="Q33" s="18" t="str">
        <f aca="false">IF($C33="","",IF($D33="Einstaklingsbundið",IFERROR(IF(INDEX('Undirviðmiðalisti (Lýsigögn)'!M$38:M$52,MATCH($C33,'Undirviðmiðalisti (Lýsigögn)'!$C$38:$C$52,0))="","",INDEX('Undirviðmiðalisti (Lýsigögn)'!M$38:M$52,MATCH($C33,'Undirviðmiðalisti (Lýsigögn)'!$C$38:$C$52,0))),""),IFERROR(IF(INDEX('Undirviðmiðalisti (Lýsigögn)'!M$6:M$37,MATCH($C33,'Undirviðmiðalisti (Lýsigögn)'!$C$6:$C$37,0))="","",INDEX('Undirviðmiðalisti (Lýsigögn)'!M$6:M$37,MATCH($C33,'Undirviðmiðalisti (Lýsigögn)'!$C$6:$C$37,0))),IFERROR(IF(INDEX('Undirviðmiðalisti (Lýsigögn)'!M$38:M$52,MATCH($C33,'Undirviðmiðalisti (Lýsigögn)'!$C$38:$C$52,0))="","",INDEX('Undirviðmiðalisti (Lýsigögn)'!M$38:M$52,MATCH($C33,'Undirviðmiðalisti (Lýsigögn)'!$C$38:$C$52,0))),""))))</f>
        <v/>
      </c>
    </row>
    <row r="34" customFormat="false" ht="15" hidden="false" customHeight="true" outlineLevel="0" collapsed="false">
      <c r="A34" s="24" t="str">
        <f aca="false">IF($B34="","",ROW()-5)</f>
        <v/>
      </c>
      <c r="B34" s="17"/>
      <c r="C34" s="17"/>
      <c r="D34" s="25" t="str">
        <f aca="false">IFERROR(IF(B34="","",INDEX(Viðmið!$B$6:$B$10,MATCH(B34,Viðmið!$C$6:$C$10,0))),"")</f>
        <v/>
      </c>
      <c r="E34" s="18" t="str">
        <f aca="false">IF($C34="","",IF($D34="Einstaklingsbundið",IFERROR(IF(INDEX('Undirviðmiðalisti (Lýsigögn)'!$D$38:$D$52,MATCH($C34,'Undirviðmiðalisti (Lýsigögn)'!$C$38:$C$52,0))="","",INDEX('Undirviðmiðalisti (Lýsigögn)'!$D$38:$D$52,MATCH($C34,'Undirviðmiðalisti (Lýsigögn)'!$C$38:$C$52,0))),""),IFERROR(IF(INDEX('Undirviðmiðalisti (Lýsigögn)'!$D$6:$D$37,MATCH($C34,'Undirviðmiðalisti (Lýsigögn)'!$C$6:$C$37,0))="","",INDEX('Undirviðmiðalisti (Lýsigögn)'!$D$6:$D$37,MATCH($C34,'Undirviðmiðalisti (Lýsigögn)'!$C$6:$C$37,0))),IFERROR(IF(INDEX('Undirviðmiðalisti (Lýsigögn)'!$D$38:$D$52,MATCH($C34,'Undirviðmiðalisti (Lýsigögn)'!$C$38:$C$52,0))="","",INDEX('Undirviðmiðalisti (Lýsigögn)'!$D$38:$D$52,MATCH($C34,'Undirviðmiðalisti (Lýsigögn)'!$C$38:$C$52,0))),""))))</f>
        <v/>
      </c>
      <c r="F34" s="16"/>
      <c r="G34" s="26" t="str">
        <f aca="false">IF($C34="","",IF($D34="Einstaklingsbundið",IFERROR(IF(INDEX('Undirviðmiðalisti (Lýsigögn)'!$E$38:$E$52,MATCH($C34,'Undirviðmiðalisti (Lýsigögn)'!$C$38:$C$52,0))="","",INDEX('Undirviðmiðalisti (Lýsigögn)'!$E$38:$E$52,MATCH($C34,'Undirviðmiðalisti (Lýsigögn)'!$C$38:$C$52,0))),""),IFERROR(IF(INDEX('Undirviðmiðalisti (Lýsigögn)'!$E$6:$E$37,MATCH($C34,'Undirviðmiðalisti (Lýsigögn)'!$C$6:$C$37,0))="","",INDEX('Undirviðmiðalisti (Lýsigögn)'!$E$6:$E$37,MATCH($C34,'Undirviðmiðalisti (Lýsigögn)'!$C$6:$C$37,0))),IFERROR(IF(INDEX('Undirviðmiðalisti (Lýsigögn)'!$E$38:$E$52,MATCH($C34,'Undirviðmiðalisti (Lýsigögn)'!$C$38:$C$52,0))="","",INDEX('Undirviðmiðalisti (Lýsigögn)'!$E$38:$E$52,MATCH($C34,'Undirviðmiðalisti (Lýsigögn)'!$C$38:$C$52,0))),""))))</f>
        <v/>
      </c>
      <c r="H34" s="27" t="str">
        <f aca="false">IF(OR(F34="",G34=""),"",F34*KVARDI)</f>
        <v/>
      </c>
      <c r="I34" s="28" t="str">
        <f aca="false">IF(B34="","",IF(ROUND(SUMIF($B$6:$B$205,B34,$F$6:$F$205),4)=ROUND(IFERROR(INDEX(Viðmið!$E$6:$E$10,MATCH(B34,Viðmið!$C$6:$C$10,0)),-1),4),"✓","✗"))</f>
        <v/>
      </c>
      <c r="J34" s="18" t="str">
        <f aca="false">IF($C34="","",IF($D34="Einstaklingsbundið",IFERROR(IF(INDEX('Undirviðmiðalisti (Lýsigögn)'!F$38:F$52,MATCH($C34,'Undirviðmiðalisti (Lýsigögn)'!$C$38:$C$52,0))="","",INDEX('Undirviðmiðalisti (Lýsigögn)'!F$38:F$52,MATCH($C34,'Undirviðmiðalisti (Lýsigögn)'!$C$38:$C$52,0))),""),IFERROR(IF(INDEX('Undirviðmiðalisti (Lýsigögn)'!F$6:F$37,MATCH($C34,'Undirviðmiðalisti (Lýsigögn)'!$C$6:$C$37,0))="","",INDEX('Undirviðmiðalisti (Lýsigögn)'!F$6:F$37,MATCH($C34,'Undirviðmiðalisti (Lýsigögn)'!$C$6:$C$37,0))),IFERROR(IF(INDEX('Undirviðmiðalisti (Lýsigögn)'!F$38:F$52,MATCH($C34,'Undirviðmiðalisti (Lýsigögn)'!$C$38:$C$52,0))="","",INDEX('Undirviðmiðalisti (Lýsigögn)'!F$38:F$52,MATCH($C34,'Undirviðmiðalisti (Lýsigögn)'!$C$38:$C$52,0))),""))))</f>
        <v/>
      </c>
      <c r="K34" s="18" t="str">
        <f aca="false">IF($C34="","",IF($D34="Einstaklingsbundið",IFERROR(IF(INDEX('Undirviðmiðalisti (Lýsigögn)'!G$38:G$52,MATCH($C34,'Undirviðmiðalisti (Lýsigögn)'!$C$38:$C$52,0))="","",INDEX('Undirviðmiðalisti (Lýsigögn)'!G$38:G$52,MATCH($C34,'Undirviðmiðalisti (Lýsigögn)'!$C$38:$C$52,0))),""),IFERROR(IF(INDEX('Undirviðmiðalisti (Lýsigögn)'!G$6:G$37,MATCH($C34,'Undirviðmiðalisti (Lýsigögn)'!$C$6:$C$37,0))="","",INDEX('Undirviðmiðalisti (Lýsigögn)'!G$6:G$37,MATCH($C34,'Undirviðmiðalisti (Lýsigögn)'!$C$6:$C$37,0))),IFERROR(IF(INDEX('Undirviðmiðalisti (Lýsigögn)'!G$38:G$52,MATCH($C34,'Undirviðmiðalisti (Lýsigögn)'!$C$38:$C$52,0))="","",INDEX('Undirviðmiðalisti (Lýsigögn)'!G$38:G$52,MATCH($C34,'Undirviðmiðalisti (Lýsigögn)'!$C$38:$C$52,0))),""))))</f>
        <v/>
      </c>
      <c r="L34" s="18" t="str">
        <f aca="false">IF($C34="","",IF($D34="Einstaklingsbundið",IFERROR(IF(INDEX('Undirviðmiðalisti (Lýsigögn)'!H$38:H$52,MATCH($C34,'Undirviðmiðalisti (Lýsigögn)'!$C$38:$C$52,0))="","",INDEX('Undirviðmiðalisti (Lýsigögn)'!H$38:H$52,MATCH($C34,'Undirviðmiðalisti (Lýsigögn)'!$C$38:$C$52,0))),""),IFERROR(IF(INDEX('Undirviðmiðalisti (Lýsigögn)'!H$6:H$37,MATCH($C34,'Undirviðmiðalisti (Lýsigögn)'!$C$6:$C$37,0))="","",INDEX('Undirviðmiðalisti (Lýsigögn)'!H$6:H$37,MATCH($C34,'Undirviðmiðalisti (Lýsigögn)'!$C$6:$C$37,0))),IFERROR(IF(INDEX('Undirviðmiðalisti (Lýsigögn)'!H$38:H$52,MATCH($C34,'Undirviðmiðalisti (Lýsigögn)'!$C$38:$C$52,0))="","",INDEX('Undirviðmiðalisti (Lýsigögn)'!H$38:H$52,MATCH($C34,'Undirviðmiðalisti (Lýsigögn)'!$C$38:$C$52,0))),""))))</f>
        <v/>
      </c>
      <c r="M34" s="18" t="str">
        <f aca="false">IF($C34="","",IF($D34="Einstaklingsbundið",IFERROR(IF(INDEX('Undirviðmiðalisti (Lýsigögn)'!I$38:I$52,MATCH($C34,'Undirviðmiðalisti (Lýsigögn)'!$C$38:$C$52,0))="","",INDEX('Undirviðmiðalisti (Lýsigögn)'!I$38:I$52,MATCH($C34,'Undirviðmiðalisti (Lýsigögn)'!$C$38:$C$52,0))),""),IFERROR(IF(INDEX('Undirviðmiðalisti (Lýsigögn)'!I$6:I$37,MATCH($C34,'Undirviðmiðalisti (Lýsigögn)'!$C$6:$C$37,0))="","",INDEX('Undirviðmiðalisti (Lýsigögn)'!I$6:I$37,MATCH($C34,'Undirviðmiðalisti (Lýsigögn)'!$C$6:$C$37,0))),IFERROR(IF(INDEX('Undirviðmiðalisti (Lýsigögn)'!I$38:I$52,MATCH($C34,'Undirviðmiðalisti (Lýsigögn)'!$C$38:$C$52,0))="","",INDEX('Undirviðmiðalisti (Lýsigögn)'!I$38:I$52,MATCH($C34,'Undirviðmiðalisti (Lýsigögn)'!$C$38:$C$52,0))),""))))</f>
        <v/>
      </c>
      <c r="N34" s="18" t="str">
        <f aca="false">IF($C34="","",IF($D34="Einstaklingsbundið",IFERROR(IF(INDEX('Undirviðmiðalisti (Lýsigögn)'!J$38:J$52,MATCH($C34,'Undirviðmiðalisti (Lýsigögn)'!$C$38:$C$52,0))="","",INDEX('Undirviðmiðalisti (Lýsigögn)'!J$38:J$52,MATCH($C34,'Undirviðmiðalisti (Lýsigögn)'!$C$38:$C$52,0))),""),IFERROR(IF(INDEX('Undirviðmiðalisti (Lýsigögn)'!J$6:J$37,MATCH($C34,'Undirviðmiðalisti (Lýsigögn)'!$C$6:$C$37,0))="","",INDEX('Undirviðmiðalisti (Lýsigögn)'!J$6:J$37,MATCH($C34,'Undirviðmiðalisti (Lýsigögn)'!$C$6:$C$37,0))),IFERROR(IF(INDEX('Undirviðmiðalisti (Lýsigögn)'!J$38:J$52,MATCH($C34,'Undirviðmiðalisti (Lýsigögn)'!$C$38:$C$52,0))="","",INDEX('Undirviðmiðalisti (Lýsigögn)'!J$38:J$52,MATCH($C34,'Undirviðmiðalisti (Lýsigögn)'!$C$38:$C$52,0))),""))))</f>
        <v/>
      </c>
      <c r="O34" s="18" t="str">
        <f aca="false">IF($C34="","",IF($D34="Einstaklingsbundið",IFERROR(IF(INDEX('Undirviðmiðalisti (Lýsigögn)'!K$38:K$52,MATCH($C34,'Undirviðmiðalisti (Lýsigögn)'!$C$38:$C$52,0))="","",INDEX('Undirviðmiðalisti (Lýsigögn)'!K$38:K$52,MATCH($C34,'Undirviðmiðalisti (Lýsigögn)'!$C$38:$C$52,0))),""),IFERROR(IF(INDEX('Undirviðmiðalisti (Lýsigögn)'!K$6:K$37,MATCH($C34,'Undirviðmiðalisti (Lýsigögn)'!$C$6:$C$37,0))="","",INDEX('Undirviðmiðalisti (Lýsigögn)'!K$6:K$37,MATCH($C34,'Undirviðmiðalisti (Lýsigögn)'!$C$6:$C$37,0))),IFERROR(IF(INDEX('Undirviðmiðalisti (Lýsigögn)'!K$38:K$52,MATCH($C34,'Undirviðmiðalisti (Lýsigögn)'!$C$38:$C$52,0))="","",INDEX('Undirviðmiðalisti (Lýsigögn)'!K$38:K$52,MATCH($C34,'Undirviðmiðalisti (Lýsigögn)'!$C$38:$C$52,0))),""))))</f>
        <v/>
      </c>
      <c r="P34" s="18" t="str">
        <f aca="false">IF($C34="","",IF($D34="Einstaklingsbundið",IFERROR(IF(INDEX('Undirviðmiðalisti (Lýsigögn)'!L$38:L$52,MATCH($C34,'Undirviðmiðalisti (Lýsigögn)'!$C$38:$C$52,0))="","",INDEX('Undirviðmiðalisti (Lýsigögn)'!L$38:L$52,MATCH($C34,'Undirviðmiðalisti (Lýsigögn)'!$C$38:$C$52,0))),""),IFERROR(IF(INDEX('Undirviðmiðalisti (Lýsigögn)'!L$6:L$37,MATCH($C34,'Undirviðmiðalisti (Lýsigögn)'!$C$6:$C$37,0))="","",INDEX('Undirviðmiðalisti (Lýsigögn)'!L$6:L$37,MATCH($C34,'Undirviðmiðalisti (Lýsigögn)'!$C$6:$C$37,0))),IFERROR(IF(INDEX('Undirviðmiðalisti (Lýsigögn)'!L$38:L$52,MATCH($C34,'Undirviðmiðalisti (Lýsigögn)'!$C$38:$C$52,0))="","",INDEX('Undirviðmiðalisti (Lýsigögn)'!L$38:L$52,MATCH($C34,'Undirviðmiðalisti (Lýsigögn)'!$C$38:$C$52,0))),""))))</f>
        <v/>
      </c>
      <c r="Q34" s="18" t="str">
        <f aca="false">IF($C34="","",IF($D34="Einstaklingsbundið",IFERROR(IF(INDEX('Undirviðmiðalisti (Lýsigögn)'!M$38:M$52,MATCH($C34,'Undirviðmiðalisti (Lýsigögn)'!$C$38:$C$52,0))="","",INDEX('Undirviðmiðalisti (Lýsigögn)'!M$38:M$52,MATCH($C34,'Undirviðmiðalisti (Lýsigögn)'!$C$38:$C$52,0))),""),IFERROR(IF(INDEX('Undirviðmiðalisti (Lýsigögn)'!M$6:M$37,MATCH($C34,'Undirviðmiðalisti (Lýsigögn)'!$C$6:$C$37,0))="","",INDEX('Undirviðmiðalisti (Lýsigögn)'!M$6:M$37,MATCH($C34,'Undirviðmiðalisti (Lýsigögn)'!$C$6:$C$37,0))),IFERROR(IF(INDEX('Undirviðmiðalisti (Lýsigögn)'!M$38:M$52,MATCH($C34,'Undirviðmiðalisti (Lýsigögn)'!$C$38:$C$52,0))="","",INDEX('Undirviðmiðalisti (Lýsigögn)'!M$38:M$52,MATCH($C34,'Undirviðmiðalisti (Lýsigögn)'!$C$38:$C$52,0))),""))))</f>
        <v/>
      </c>
    </row>
    <row r="35" customFormat="false" ht="15" hidden="false" customHeight="true" outlineLevel="0" collapsed="false">
      <c r="A35" s="24" t="str">
        <f aca="false">IF($B35="","",ROW()-5)</f>
        <v/>
      </c>
      <c r="B35" s="17"/>
      <c r="C35" s="17"/>
      <c r="D35" s="25" t="str">
        <f aca="false">IFERROR(IF(B35="","",INDEX(Viðmið!$B$6:$B$10,MATCH(B35,Viðmið!$C$6:$C$10,0))),"")</f>
        <v/>
      </c>
      <c r="E35" s="18" t="str">
        <f aca="false">IF($C35="","",IF($D35="Einstaklingsbundið",IFERROR(IF(INDEX('Undirviðmiðalisti (Lýsigögn)'!$D$38:$D$52,MATCH($C35,'Undirviðmiðalisti (Lýsigögn)'!$C$38:$C$52,0))="","",INDEX('Undirviðmiðalisti (Lýsigögn)'!$D$38:$D$52,MATCH($C35,'Undirviðmiðalisti (Lýsigögn)'!$C$38:$C$52,0))),""),IFERROR(IF(INDEX('Undirviðmiðalisti (Lýsigögn)'!$D$6:$D$37,MATCH($C35,'Undirviðmiðalisti (Lýsigögn)'!$C$6:$C$37,0))="","",INDEX('Undirviðmiðalisti (Lýsigögn)'!$D$6:$D$37,MATCH($C35,'Undirviðmiðalisti (Lýsigögn)'!$C$6:$C$37,0))),IFERROR(IF(INDEX('Undirviðmiðalisti (Lýsigögn)'!$D$38:$D$52,MATCH($C35,'Undirviðmiðalisti (Lýsigögn)'!$C$38:$C$52,0))="","",INDEX('Undirviðmiðalisti (Lýsigögn)'!$D$38:$D$52,MATCH($C35,'Undirviðmiðalisti (Lýsigögn)'!$C$38:$C$52,0))),""))))</f>
        <v/>
      </c>
      <c r="F35" s="16"/>
      <c r="G35" s="26" t="str">
        <f aca="false">IF($C35="","",IF($D35="Einstaklingsbundið",IFERROR(IF(INDEX('Undirviðmiðalisti (Lýsigögn)'!$E$38:$E$52,MATCH($C35,'Undirviðmiðalisti (Lýsigögn)'!$C$38:$C$52,0))="","",INDEX('Undirviðmiðalisti (Lýsigögn)'!$E$38:$E$52,MATCH($C35,'Undirviðmiðalisti (Lýsigögn)'!$C$38:$C$52,0))),""),IFERROR(IF(INDEX('Undirviðmiðalisti (Lýsigögn)'!$E$6:$E$37,MATCH($C35,'Undirviðmiðalisti (Lýsigögn)'!$C$6:$C$37,0))="","",INDEX('Undirviðmiðalisti (Lýsigögn)'!$E$6:$E$37,MATCH($C35,'Undirviðmiðalisti (Lýsigögn)'!$C$6:$C$37,0))),IFERROR(IF(INDEX('Undirviðmiðalisti (Lýsigögn)'!$E$38:$E$52,MATCH($C35,'Undirviðmiðalisti (Lýsigögn)'!$C$38:$C$52,0))="","",INDEX('Undirviðmiðalisti (Lýsigögn)'!$E$38:$E$52,MATCH($C35,'Undirviðmiðalisti (Lýsigögn)'!$C$38:$C$52,0))),""))))</f>
        <v/>
      </c>
      <c r="H35" s="27" t="str">
        <f aca="false">IF(OR(F35="",G35=""),"",F35*KVARDI)</f>
        <v/>
      </c>
      <c r="I35" s="28" t="str">
        <f aca="false">IF(B35="","",IF(ROUND(SUMIF($B$6:$B$205,B35,$F$6:$F$205),4)=ROUND(IFERROR(INDEX(Viðmið!$E$6:$E$10,MATCH(B35,Viðmið!$C$6:$C$10,0)),-1),4),"✓","✗"))</f>
        <v/>
      </c>
      <c r="J35" s="18" t="str">
        <f aca="false">IF($C35="","",IF($D35="Einstaklingsbundið",IFERROR(IF(INDEX('Undirviðmiðalisti (Lýsigögn)'!F$38:F$52,MATCH($C35,'Undirviðmiðalisti (Lýsigögn)'!$C$38:$C$52,0))="","",INDEX('Undirviðmiðalisti (Lýsigögn)'!F$38:F$52,MATCH($C35,'Undirviðmiðalisti (Lýsigögn)'!$C$38:$C$52,0))),""),IFERROR(IF(INDEX('Undirviðmiðalisti (Lýsigögn)'!F$6:F$37,MATCH($C35,'Undirviðmiðalisti (Lýsigögn)'!$C$6:$C$37,0))="","",INDEX('Undirviðmiðalisti (Lýsigögn)'!F$6:F$37,MATCH($C35,'Undirviðmiðalisti (Lýsigögn)'!$C$6:$C$37,0))),IFERROR(IF(INDEX('Undirviðmiðalisti (Lýsigögn)'!F$38:F$52,MATCH($C35,'Undirviðmiðalisti (Lýsigögn)'!$C$38:$C$52,0))="","",INDEX('Undirviðmiðalisti (Lýsigögn)'!F$38:F$52,MATCH($C35,'Undirviðmiðalisti (Lýsigögn)'!$C$38:$C$52,0))),""))))</f>
        <v/>
      </c>
      <c r="K35" s="18" t="str">
        <f aca="false">IF($C35="","",IF($D35="Einstaklingsbundið",IFERROR(IF(INDEX('Undirviðmiðalisti (Lýsigögn)'!G$38:G$52,MATCH($C35,'Undirviðmiðalisti (Lýsigögn)'!$C$38:$C$52,0))="","",INDEX('Undirviðmiðalisti (Lýsigögn)'!G$38:G$52,MATCH($C35,'Undirviðmiðalisti (Lýsigögn)'!$C$38:$C$52,0))),""),IFERROR(IF(INDEX('Undirviðmiðalisti (Lýsigögn)'!G$6:G$37,MATCH($C35,'Undirviðmiðalisti (Lýsigögn)'!$C$6:$C$37,0))="","",INDEX('Undirviðmiðalisti (Lýsigögn)'!G$6:G$37,MATCH($C35,'Undirviðmiðalisti (Lýsigögn)'!$C$6:$C$37,0))),IFERROR(IF(INDEX('Undirviðmiðalisti (Lýsigögn)'!G$38:G$52,MATCH($C35,'Undirviðmiðalisti (Lýsigögn)'!$C$38:$C$52,0))="","",INDEX('Undirviðmiðalisti (Lýsigögn)'!G$38:G$52,MATCH($C35,'Undirviðmiðalisti (Lýsigögn)'!$C$38:$C$52,0))),""))))</f>
        <v/>
      </c>
      <c r="L35" s="18" t="str">
        <f aca="false">IF($C35="","",IF($D35="Einstaklingsbundið",IFERROR(IF(INDEX('Undirviðmiðalisti (Lýsigögn)'!H$38:H$52,MATCH($C35,'Undirviðmiðalisti (Lýsigögn)'!$C$38:$C$52,0))="","",INDEX('Undirviðmiðalisti (Lýsigögn)'!H$38:H$52,MATCH($C35,'Undirviðmiðalisti (Lýsigögn)'!$C$38:$C$52,0))),""),IFERROR(IF(INDEX('Undirviðmiðalisti (Lýsigögn)'!H$6:H$37,MATCH($C35,'Undirviðmiðalisti (Lýsigögn)'!$C$6:$C$37,0))="","",INDEX('Undirviðmiðalisti (Lýsigögn)'!H$6:H$37,MATCH($C35,'Undirviðmiðalisti (Lýsigögn)'!$C$6:$C$37,0))),IFERROR(IF(INDEX('Undirviðmiðalisti (Lýsigögn)'!H$38:H$52,MATCH($C35,'Undirviðmiðalisti (Lýsigögn)'!$C$38:$C$52,0))="","",INDEX('Undirviðmiðalisti (Lýsigögn)'!H$38:H$52,MATCH($C35,'Undirviðmiðalisti (Lýsigögn)'!$C$38:$C$52,0))),""))))</f>
        <v/>
      </c>
      <c r="M35" s="18" t="str">
        <f aca="false">IF($C35="","",IF($D35="Einstaklingsbundið",IFERROR(IF(INDEX('Undirviðmiðalisti (Lýsigögn)'!I$38:I$52,MATCH($C35,'Undirviðmiðalisti (Lýsigögn)'!$C$38:$C$52,0))="","",INDEX('Undirviðmiðalisti (Lýsigögn)'!I$38:I$52,MATCH($C35,'Undirviðmiðalisti (Lýsigögn)'!$C$38:$C$52,0))),""),IFERROR(IF(INDEX('Undirviðmiðalisti (Lýsigögn)'!I$6:I$37,MATCH($C35,'Undirviðmiðalisti (Lýsigögn)'!$C$6:$C$37,0))="","",INDEX('Undirviðmiðalisti (Lýsigögn)'!I$6:I$37,MATCH($C35,'Undirviðmiðalisti (Lýsigögn)'!$C$6:$C$37,0))),IFERROR(IF(INDEX('Undirviðmiðalisti (Lýsigögn)'!I$38:I$52,MATCH($C35,'Undirviðmiðalisti (Lýsigögn)'!$C$38:$C$52,0))="","",INDEX('Undirviðmiðalisti (Lýsigögn)'!I$38:I$52,MATCH($C35,'Undirviðmiðalisti (Lýsigögn)'!$C$38:$C$52,0))),""))))</f>
        <v/>
      </c>
      <c r="N35" s="18" t="str">
        <f aca="false">IF($C35="","",IF($D35="Einstaklingsbundið",IFERROR(IF(INDEX('Undirviðmiðalisti (Lýsigögn)'!J$38:J$52,MATCH($C35,'Undirviðmiðalisti (Lýsigögn)'!$C$38:$C$52,0))="","",INDEX('Undirviðmiðalisti (Lýsigögn)'!J$38:J$52,MATCH($C35,'Undirviðmiðalisti (Lýsigögn)'!$C$38:$C$52,0))),""),IFERROR(IF(INDEX('Undirviðmiðalisti (Lýsigögn)'!J$6:J$37,MATCH($C35,'Undirviðmiðalisti (Lýsigögn)'!$C$6:$C$37,0))="","",INDEX('Undirviðmiðalisti (Lýsigögn)'!J$6:J$37,MATCH($C35,'Undirviðmiðalisti (Lýsigögn)'!$C$6:$C$37,0))),IFERROR(IF(INDEX('Undirviðmiðalisti (Lýsigögn)'!J$38:J$52,MATCH($C35,'Undirviðmiðalisti (Lýsigögn)'!$C$38:$C$52,0))="","",INDEX('Undirviðmiðalisti (Lýsigögn)'!J$38:J$52,MATCH($C35,'Undirviðmiðalisti (Lýsigögn)'!$C$38:$C$52,0))),""))))</f>
        <v/>
      </c>
      <c r="O35" s="18" t="str">
        <f aca="false">IF($C35="","",IF($D35="Einstaklingsbundið",IFERROR(IF(INDEX('Undirviðmiðalisti (Lýsigögn)'!K$38:K$52,MATCH($C35,'Undirviðmiðalisti (Lýsigögn)'!$C$38:$C$52,0))="","",INDEX('Undirviðmiðalisti (Lýsigögn)'!K$38:K$52,MATCH($C35,'Undirviðmiðalisti (Lýsigögn)'!$C$38:$C$52,0))),""),IFERROR(IF(INDEX('Undirviðmiðalisti (Lýsigögn)'!K$6:K$37,MATCH($C35,'Undirviðmiðalisti (Lýsigögn)'!$C$6:$C$37,0))="","",INDEX('Undirviðmiðalisti (Lýsigögn)'!K$6:K$37,MATCH($C35,'Undirviðmiðalisti (Lýsigögn)'!$C$6:$C$37,0))),IFERROR(IF(INDEX('Undirviðmiðalisti (Lýsigögn)'!K$38:K$52,MATCH($C35,'Undirviðmiðalisti (Lýsigögn)'!$C$38:$C$52,0))="","",INDEX('Undirviðmiðalisti (Lýsigögn)'!K$38:K$52,MATCH($C35,'Undirviðmiðalisti (Lýsigögn)'!$C$38:$C$52,0))),""))))</f>
        <v/>
      </c>
      <c r="P35" s="18" t="str">
        <f aca="false">IF($C35="","",IF($D35="Einstaklingsbundið",IFERROR(IF(INDEX('Undirviðmiðalisti (Lýsigögn)'!L$38:L$52,MATCH($C35,'Undirviðmiðalisti (Lýsigögn)'!$C$38:$C$52,0))="","",INDEX('Undirviðmiðalisti (Lýsigögn)'!L$38:L$52,MATCH($C35,'Undirviðmiðalisti (Lýsigögn)'!$C$38:$C$52,0))),""),IFERROR(IF(INDEX('Undirviðmiðalisti (Lýsigögn)'!L$6:L$37,MATCH($C35,'Undirviðmiðalisti (Lýsigögn)'!$C$6:$C$37,0))="","",INDEX('Undirviðmiðalisti (Lýsigögn)'!L$6:L$37,MATCH($C35,'Undirviðmiðalisti (Lýsigögn)'!$C$6:$C$37,0))),IFERROR(IF(INDEX('Undirviðmiðalisti (Lýsigögn)'!L$38:L$52,MATCH($C35,'Undirviðmiðalisti (Lýsigögn)'!$C$38:$C$52,0))="","",INDEX('Undirviðmiðalisti (Lýsigögn)'!L$38:L$52,MATCH($C35,'Undirviðmiðalisti (Lýsigögn)'!$C$38:$C$52,0))),""))))</f>
        <v/>
      </c>
      <c r="Q35" s="18" t="str">
        <f aca="false">IF($C35="","",IF($D35="Einstaklingsbundið",IFERROR(IF(INDEX('Undirviðmiðalisti (Lýsigögn)'!M$38:M$52,MATCH($C35,'Undirviðmiðalisti (Lýsigögn)'!$C$38:$C$52,0))="","",INDEX('Undirviðmiðalisti (Lýsigögn)'!M$38:M$52,MATCH($C35,'Undirviðmiðalisti (Lýsigögn)'!$C$38:$C$52,0))),""),IFERROR(IF(INDEX('Undirviðmiðalisti (Lýsigögn)'!M$6:M$37,MATCH($C35,'Undirviðmiðalisti (Lýsigögn)'!$C$6:$C$37,0))="","",INDEX('Undirviðmiðalisti (Lýsigögn)'!M$6:M$37,MATCH($C35,'Undirviðmiðalisti (Lýsigögn)'!$C$6:$C$37,0))),IFERROR(IF(INDEX('Undirviðmiðalisti (Lýsigögn)'!M$38:M$52,MATCH($C35,'Undirviðmiðalisti (Lýsigögn)'!$C$38:$C$52,0))="","",INDEX('Undirviðmiðalisti (Lýsigögn)'!M$38:M$52,MATCH($C35,'Undirviðmiðalisti (Lýsigögn)'!$C$38:$C$52,0))),""))))</f>
        <v/>
      </c>
    </row>
    <row r="36" customFormat="false" ht="15" hidden="false" customHeight="true" outlineLevel="0" collapsed="false">
      <c r="A36" s="24" t="str">
        <f aca="false">IF($B36="","",ROW()-5)</f>
        <v/>
      </c>
      <c r="B36" s="17"/>
      <c r="C36" s="17"/>
      <c r="D36" s="25" t="str">
        <f aca="false">IFERROR(IF(B36="","",INDEX(Viðmið!$B$6:$B$10,MATCH(B36,Viðmið!$C$6:$C$10,0))),"")</f>
        <v/>
      </c>
      <c r="E36" s="18" t="str">
        <f aca="false">IF($C36="","",IF($D36="Einstaklingsbundið",IFERROR(IF(INDEX('Undirviðmiðalisti (Lýsigögn)'!$D$38:$D$52,MATCH($C36,'Undirviðmiðalisti (Lýsigögn)'!$C$38:$C$52,0))="","",INDEX('Undirviðmiðalisti (Lýsigögn)'!$D$38:$D$52,MATCH($C36,'Undirviðmiðalisti (Lýsigögn)'!$C$38:$C$52,0))),""),IFERROR(IF(INDEX('Undirviðmiðalisti (Lýsigögn)'!$D$6:$D$37,MATCH($C36,'Undirviðmiðalisti (Lýsigögn)'!$C$6:$C$37,0))="","",INDEX('Undirviðmiðalisti (Lýsigögn)'!$D$6:$D$37,MATCH($C36,'Undirviðmiðalisti (Lýsigögn)'!$C$6:$C$37,0))),IFERROR(IF(INDEX('Undirviðmiðalisti (Lýsigögn)'!$D$38:$D$52,MATCH($C36,'Undirviðmiðalisti (Lýsigögn)'!$C$38:$C$52,0))="","",INDEX('Undirviðmiðalisti (Lýsigögn)'!$D$38:$D$52,MATCH($C36,'Undirviðmiðalisti (Lýsigögn)'!$C$38:$C$52,0))),""))))</f>
        <v/>
      </c>
      <c r="F36" s="16"/>
      <c r="G36" s="26" t="str">
        <f aca="false">IF($C36="","",IF($D36="Einstaklingsbundið",IFERROR(IF(INDEX('Undirviðmiðalisti (Lýsigögn)'!$E$38:$E$52,MATCH($C36,'Undirviðmiðalisti (Lýsigögn)'!$C$38:$C$52,0))="","",INDEX('Undirviðmiðalisti (Lýsigögn)'!$E$38:$E$52,MATCH($C36,'Undirviðmiðalisti (Lýsigögn)'!$C$38:$C$52,0))),""),IFERROR(IF(INDEX('Undirviðmiðalisti (Lýsigögn)'!$E$6:$E$37,MATCH($C36,'Undirviðmiðalisti (Lýsigögn)'!$C$6:$C$37,0))="","",INDEX('Undirviðmiðalisti (Lýsigögn)'!$E$6:$E$37,MATCH($C36,'Undirviðmiðalisti (Lýsigögn)'!$C$6:$C$37,0))),IFERROR(IF(INDEX('Undirviðmiðalisti (Lýsigögn)'!$E$38:$E$52,MATCH($C36,'Undirviðmiðalisti (Lýsigögn)'!$C$38:$C$52,0))="","",INDEX('Undirviðmiðalisti (Lýsigögn)'!$E$38:$E$52,MATCH($C36,'Undirviðmiðalisti (Lýsigögn)'!$C$38:$C$52,0))),""))))</f>
        <v/>
      </c>
      <c r="H36" s="27" t="str">
        <f aca="false">IF(OR(F36="",G36=""),"",F36*KVARDI)</f>
        <v/>
      </c>
      <c r="I36" s="28" t="str">
        <f aca="false">IF(B36="","",IF(ROUND(SUMIF($B$6:$B$205,B36,$F$6:$F$205),4)=ROUND(IFERROR(INDEX(Viðmið!$E$6:$E$10,MATCH(B36,Viðmið!$C$6:$C$10,0)),-1),4),"✓","✗"))</f>
        <v/>
      </c>
      <c r="J36" s="18" t="str">
        <f aca="false">IF($C36="","",IF($D36="Einstaklingsbundið",IFERROR(IF(INDEX('Undirviðmiðalisti (Lýsigögn)'!F$38:F$52,MATCH($C36,'Undirviðmiðalisti (Lýsigögn)'!$C$38:$C$52,0))="","",INDEX('Undirviðmiðalisti (Lýsigögn)'!F$38:F$52,MATCH($C36,'Undirviðmiðalisti (Lýsigögn)'!$C$38:$C$52,0))),""),IFERROR(IF(INDEX('Undirviðmiðalisti (Lýsigögn)'!F$6:F$37,MATCH($C36,'Undirviðmiðalisti (Lýsigögn)'!$C$6:$C$37,0))="","",INDEX('Undirviðmiðalisti (Lýsigögn)'!F$6:F$37,MATCH($C36,'Undirviðmiðalisti (Lýsigögn)'!$C$6:$C$37,0))),IFERROR(IF(INDEX('Undirviðmiðalisti (Lýsigögn)'!F$38:F$52,MATCH($C36,'Undirviðmiðalisti (Lýsigögn)'!$C$38:$C$52,0))="","",INDEX('Undirviðmiðalisti (Lýsigögn)'!F$38:F$52,MATCH($C36,'Undirviðmiðalisti (Lýsigögn)'!$C$38:$C$52,0))),""))))</f>
        <v/>
      </c>
      <c r="K36" s="18" t="str">
        <f aca="false">IF($C36="","",IF($D36="Einstaklingsbundið",IFERROR(IF(INDEX('Undirviðmiðalisti (Lýsigögn)'!G$38:G$52,MATCH($C36,'Undirviðmiðalisti (Lýsigögn)'!$C$38:$C$52,0))="","",INDEX('Undirviðmiðalisti (Lýsigögn)'!G$38:G$52,MATCH($C36,'Undirviðmiðalisti (Lýsigögn)'!$C$38:$C$52,0))),""),IFERROR(IF(INDEX('Undirviðmiðalisti (Lýsigögn)'!G$6:G$37,MATCH($C36,'Undirviðmiðalisti (Lýsigögn)'!$C$6:$C$37,0))="","",INDEX('Undirviðmiðalisti (Lýsigögn)'!G$6:G$37,MATCH($C36,'Undirviðmiðalisti (Lýsigögn)'!$C$6:$C$37,0))),IFERROR(IF(INDEX('Undirviðmiðalisti (Lýsigögn)'!G$38:G$52,MATCH($C36,'Undirviðmiðalisti (Lýsigögn)'!$C$38:$C$52,0))="","",INDEX('Undirviðmiðalisti (Lýsigögn)'!G$38:G$52,MATCH($C36,'Undirviðmiðalisti (Lýsigögn)'!$C$38:$C$52,0))),""))))</f>
        <v/>
      </c>
      <c r="L36" s="18" t="str">
        <f aca="false">IF($C36="","",IF($D36="Einstaklingsbundið",IFERROR(IF(INDEX('Undirviðmiðalisti (Lýsigögn)'!H$38:H$52,MATCH($C36,'Undirviðmiðalisti (Lýsigögn)'!$C$38:$C$52,0))="","",INDEX('Undirviðmiðalisti (Lýsigögn)'!H$38:H$52,MATCH($C36,'Undirviðmiðalisti (Lýsigögn)'!$C$38:$C$52,0))),""),IFERROR(IF(INDEX('Undirviðmiðalisti (Lýsigögn)'!H$6:H$37,MATCH($C36,'Undirviðmiðalisti (Lýsigögn)'!$C$6:$C$37,0))="","",INDEX('Undirviðmiðalisti (Lýsigögn)'!H$6:H$37,MATCH($C36,'Undirviðmiðalisti (Lýsigögn)'!$C$6:$C$37,0))),IFERROR(IF(INDEX('Undirviðmiðalisti (Lýsigögn)'!H$38:H$52,MATCH($C36,'Undirviðmiðalisti (Lýsigögn)'!$C$38:$C$52,0))="","",INDEX('Undirviðmiðalisti (Lýsigögn)'!H$38:H$52,MATCH($C36,'Undirviðmiðalisti (Lýsigögn)'!$C$38:$C$52,0))),""))))</f>
        <v/>
      </c>
      <c r="M36" s="18" t="str">
        <f aca="false">IF($C36="","",IF($D36="Einstaklingsbundið",IFERROR(IF(INDEX('Undirviðmiðalisti (Lýsigögn)'!I$38:I$52,MATCH($C36,'Undirviðmiðalisti (Lýsigögn)'!$C$38:$C$52,0))="","",INDEX('Undirviðmiðalisti (Lýsigögn)'!I$38:I$52,MATCH($C36,'Undirviðmiðalisti (Lýsigögn)'!$C$38:$C$52,0))),""),IFERROR(IF(INDEX('Undirviðmiðalisti (Lýsigögn)'!I$6:I$37,MATCH($C36,'Undirviðmiðalisti (Lýsigögn)'!$C$6:$C$37,0))="","",INDEX('Undirviðmiðalisti (Lýsigögn)'!I$6:I$37,MATCH($C36,'Undirviðmiðalisti (Lýsigögn)'!$C$6:$C$37,0))),IFERROR(IF(INDEX('Undirviðmiðalisti (Lýsigögn)'!I$38:I$52,MATCH($C36,'Undirviðmiðalisti (Lýsigögn)'!$C$38:$C$52,0))="","",INDEX('Undirviðmiðalisti (Lýsigögn)'!I$38:I$52,MATCH($C36,'Undirviðmiðalisti (Lýsigögn)'!$C$38:$C$52,0))),""))))</f>
        <v/>
      </c>
      <c r="N36" s="18" t="str">
        <f aca="false">IF($C36="","",IF($D36="Einstaklingsbundið",IFERROR(IF(INDEX('Undirviðmiðalisti (Lýsigögn)'!J$38:J$52,MATCH($C36,'Undirviðmiðalisti (Lýsigögn)'!$C$38:$C$52,0))="","",INDEX('Undirviðmiðalisti (Lýsigögn)'!J$38:J$52,MATCH($C36,'Undirviðmiðalisti (Lýsigögn)'!$C$38:$C$52,0))),""),IFERROR(IF(INDEX('Undirviðmiðalisti (Lýsigögn)'!J$6:J$37,MATCH($C36,'Undirviðmiðalisti (Lýsigögn)'!$C$6:$C$37,0))="","",INDEX('Undirviðmiðalisti (Lýsigögn)'!J$6:J$37,MATCH($C36,'Undirviðmiðalisti (Lýsigögn)'!$C$6:$C$37,0))),IFERROR(IF(INDEX('Undirviðmiðalisti (Lýsigögn)'!J$38:J$52,MATCH($C36,'Undirviðmiðalisti (Lýsigögn)'!$C$38:$C$52,0))="","",INDEX('Undirviðmiðalisti (Lýsigögn)'!J$38:J$52,MATCH($C36,'Undirviðmiðalisti (Lýsigögn)'!$C$38:$C$52,0))),""))))</f>
        <v/>
      </c>
      <c r="O36" s="18" t="str">
        <f aca="false">IF($C36="","",IF($D36="Einstaklingsbundið",IFERROR(IF(INDEX('Undirviðmiðalisti (Lýsigögn)'!K$38:K$52,MATCH($C36,'Undirviðmiðalisti (Lýsigögn)'!$C$38:$C$52,0))="","",INDEX('Undirviðmiðalisti (Lýsigögn)'!K$38:K$52,MATCH($C36,'Undirviðmiðalisti (Lýsigögn)'!$C$38:$C$52,0))),""),IFERROR(IF(INDEX('Undirviðmiðalisti (Lýsigögn)'!K$6:K$37,MATCH($C36,'Undirviðmiðalisti (Lýsigögn)'!$C$6:$C$37,0))="","",INDEX('Undirviðmiðalisti (Lýsigögn)'!K$6:K$37,MATCH($C36,'Undirviðmiðalisti (Lýsigögn)'!$C$6:$C$37,0))),IFERROR(IF(INDEX('Undirviðmiðalisti (Lýsigögn)'!K$38:K$52,MATCH($C36,'Undirviðmiðalisti (Lýsigögn)'!$C$38:$C$52,0))="","",INDEX('Undirviðmiðalisti (Lýsigögn)'!K$38:K$52,MATCH($C36,'Undirviðmiðalisti (Lýsigögn)'!$C$38:$C$52,0))),""))))</f>
        <v/>
      </c>
      <c r="P36" s="18" t="str">
        <f aca="false">IF($C36="","",IF($D36="Einstaklingsbundið",IFERROR(IF(INDEX('Undirviðmiðalisti (Lýsigögn)'!L$38:L$52,MATCH($C36,'Undirviðmiðalisti (Lýsigögn)'!$C$38:$C$52,0))="","",INDEX('Undirviðmiðalisti (Lýsigögn)'!L$38:L$52,MATCH($C36,'Undirviðmiðalisti (Lýsigögn)'!$C$38:$C$52,0))),""),IFERROR(IF(INDEX('Undirviðmiðalisti (Lýsigögn)'!L$6:L$37,MATCH($C36,'Undirviðmiðalisti (Lýsigögn)'!$C$6:$C$37,0))="","",INDEX('Undirviðmiðalisti (Lýsigögn)'!L$6:L$37,MATCH($C36,'Undirviðmiðalisti (Lýsigögn)'!$C$6:$C$37,0))),IFERROR(IF(INDEX('Undirviðmiðalisti (Lýsigögn)'!L$38:L$52,MATCH($C36,'Undirviðmiðalisti (Lýsigögn)'!$C$38:$C$52,0))="","",INDEX('Undirviðmiðalisti (Lýsigögn)'!L$38:L$52,MATCH($C36,'Undirviðmiðalisti (Lýsigögn)'!$C$38:$C$52,0))),""))))</f>
        <v/>
      </c>
      <c r="Q36" s="18" t="str">
        <f aca="false">IF($C36="","",IF($D36="Einstaklingsbundið",IFERROR(IF(INDEX('Undirviðmiðalisti (Lýsigögn)'!M$38:M$52,MATCH($C36,'Undirviðmiðalisti (Lýsigögn)'!$C$38:$C$52,0))="","",INDEX('Undirviðmiðalisti (Lýsigögn)'!M$38:M$52,MATCH($C36,'Undirviðmiðalisti (Lýsigögn)'!$C$38:$C$52,0))),""),IFERROR(IF(INDEX('Undirviðmiðalisti (Lýsigögn)'!M$6:M$37,MATCH($C36,'Undirviðmiðalisti (Lýsigögn)'!$C$6:$C$37,0))="","",INDEX('Undirviðmiðalisti (Lýsigögn)'!M$6:M$37,MATCH($C36,'Undirviðmiðalisti (Lýsigögn)'!$C$6:$C$37,0))),IFERROR(IF(INDEX('Undirviðmiðalisti (Lýsigögn)'!M$38:M$52,MATCH($C36,'Undirviðmiðalisti (Lýsigögn)'!$C$38:$C$52,0))="","",INDEX('Undirviðmiðalisti (Lýsigögn)'!M$38:M$52,MATCH($C36,'Undirviðmiðalisti (Lýsigögn)'!$C$38:$C$52,0))),""))))</f>
        <v/>
      </c>
    </row>
    <row r="37" customFormat="false" ht="15" hidden="false" customHeight="true" outlineLevel="0" collapsed="false">
      <c r="A37" s="24" t="str">
        <f aca="false">IF($B37="","",ROW()-5)</f>
        <v/>
      </c>
      <c r="B37" s="17"/>
      <c r="C37" s="17"/>
      <c r="D37" s="25" t="str">
        <f aca="false">IFERROR(IF(B37="","",INDEX(Viðmið!$B$6:$B$10,MATCH(B37,Viðmið!$C$6:$C$10,0))),"")</f>
        <v/>
      </c>
      <c r="E37" s="18" t="str">
        <f aca="false">IF($C37="","",IF($D37="Einstaklingsbundið",IFERROR(IF(INDEX('Undirviðmiðalisti (Lýsigögn)'!$D$38:$D$52,MATCH($C37,'Undirviðmiðalisti (Lýsigögn)'!$C$38:$C$52,0))="","",INDEX('Undirviðmiðalisti (Lýsigögn)'!$D$38:$D$52,MATCH($C37,'Undirviðmiðalisti (Lýsigögn)'!$C$38:$C$52,0))),""),IFERROR(IF(INDEX('Undirviðmiðalisti (Lýsigögn)'!$D$6:$D$37,MATCH($C37,'Undirviðmiðalisti (Lýsigögn)'!$C$6:$C$37,0))="","",INDEX('Undirviðmiðalisti (Lýsigögn)'!$D$6:$D$37,MATCH($C37,'Undirviðmiðalisti (Lýsigögn)'!$C$6:$C$37,0))),IFERROR(IF(INDEX('Undirviðmiðalisti (Lýsigögn)'!$D$38:$D$52,MATCH($C37,'Undirviðmiðalisti (Lýsigögn)'!$C$38:$C$52,0))="","",INDEX('Undirviðmiðalisti (Lýsigögn)'!$D$38:$D$52,MATCH($C37,'Undirviðmiðalisti (Lýsigögn)'!$C$38:$C$52,0))),""))))</f>
        <v/>
      </c>
      <c r="F37" s="16"/>
      <c r="G37" s="26" t="str">
        <f aca="false">IF($C37="","",IF($D37="Einstaklingsbundið",IFERROR(IF(INDEX('Undirviðmiðalisti (Lýsigögn)'!$E$38:$E$52,MATCH($C37,'Undirviðmiðalisti (Lýsigögn)'!$C$38:$C$52,0))="","",INDEX('Undirviðmiðalisti (Lýsigögn)'!$E$38:$E$52,MATCH($C37,'Undirviðmiðalisti (Lýsigögn)'!$C$38:$C$52,0))),""),IFERROR(IF(INDEX('Undirviðmiðalisti (Lýsigögn)'!$E$6:$E$37,MATCH($C37,'Undirviðmiðalisti (Lýsigögn)'!$C$6:$C$37,0))="","",INDEX('Undirviðmiðalisti (Lýsigögn)'!$E$6:$E$37,MATCH($C37,'Undirviðmiðalisti (Lýsigögn)'!$C$6:$C$37,0))),IFERROR(IF(INDEX('Undirviðmiðalisti (Lýsigögn)'!$E$38:$E$52,MATCH($C37,'Undirviðmiðalisti (Lýsigögn)'!$C$38:$C$52,0))="","",INDEX('Undirviðmiðalisti (Lýsigögn)'!$E$38:$E$52,MATCH($C37,'Undirviðmiðalisti (Lýsigögn)'!$C$38:$C$52,0))),""))))</f>
        <v/>
      </c>
      <c r="H37" s="27" t="str">
        <f aca="false">IF(OR(F37="",G37=""),"",F37*KVARDI)</f>
        <v/>
      </c>
      <c r="I37" s="28" t="str">
        <f aca="false">IF(B37="","",IF(ROUND(SUMIF($B$6:$B$205,B37,$F$6:$F$205),4)=ROUND(IFERROR(INDEX(Viðmið!$E$6:$E$10,MATCH(B37,Viðmið!$C$6:$C$10,0)),-1),4),"✓","✗"))</f>
        <v/>
      </c>
      <c r="J37" s="18" t="str">
        <f aca="false">IF($C37="","",IF($D37="Einstaklingsbundið",IFERROR(IF(INDEX('Undirviðmiðalisti (Lýsigögn)'!F$38:F$52,MATCH($C37,'Undirviðmiðalisti (Lýsigögn)'!$C$38:$C$52,0))="","",INDEX('Undirviðmiðalisti (Lýsigögn)'!F$38:F$52,MATCH($C37,'Undirviðmiðalisti (Lýsigögn)'!$C$38:$C$52,0))),""),IFERROR(IF(INDEX('Undirviðmiðalisti (Lýsigögn)'!F$6:F$37,MATCH($C37,'Undirviðmiðalisti (Lýsigögn)'!$C$6:$C$37,0))="","",INDEX('Undirviðmiðalisti (Lýsigögn)'!F$6:F$37,MATCH($C37,'Undirviðmiðalisti (Lýsigögn)'!$C$6:$C$37,0))),IFERROR(IF(INDEX('Undirviðmiðalisti (Lýsigögn)'!F$38:F$52,MATCH($C37,'Undirviðmiðalisti (Lýsigögn)'!$C$38:$C$52,0))="","",INDEX('Undirviðmiðalisti (Lýsigögn)'!F$38:F$52,MATCH($C37,'Undirviðmiðalisti (Lýsigögn)'!$C$38:$C$52,0))),""))))</f>
        <v/>
      </c>
      <c r="K37" s="18" t="str">
        <f aca="false">IF($C37="","",IF($D37="Einstaklingsbundið",IFERROR(IF(INDEX('Undirviðmiðalisti (Lýsigögn)'!G$38:G$52,MATCH($C37,'Undirviðmiðalisti (Lýsigögn)'!$C$38:$C$52,0))="","",INDEX('Undirviðmiðalisti (Lýsigögn)'!G$38:G$52,MATCH($C37,'Undirviðmiðalisti (Lýsigögn)'!$C$38:$C$52,0))),""),IFERROR(IF(INDEX('Undirviðmiðalisti (Lýsigögn)'!G$6:G$37,MATCH($C37,'Undirviðmiðalisti (Lýsigögn)'!$C$6:$C$37,0))="","",INDEX('Undirviðmiðalisti (Lýsigögn)'!G$6:G$37,MATCH($C37,'Undirviðmiðalisti (Lýsigögn)'!$C$6:$C$37,0))),IFERROR(IF(INDEX('Undirviðmiðalisti (Lýsigögn)'!G$38:G$52,MATCH($C37,'Undirviðmiðalisti (Lýsigögn)'!$C$38:$C$52,0))="","",INDEX('Undirviðmiðalisti (Lýsigögn)'!G$38:G$52,MATCH($C37,'Undirviðmiðalisti (Lýsigögn)'!$C$38:$C$52,0))),""))))</f>
        <v/>
      </c>
      <c r="L37" s="18" t="str">
        <f aca="false">IF($C37="","",IF($D37="Einstaklingsbundið",IFERROR(IF(INDEX('Undirviðmiðalisti (Lýsigögn)'!H$38:H$52,MATCH($C37,'Undirviðmiðalisti (Lýsigögn)'!$C$38:$C$52,0))="","",INDEX('Undirviðmiðalisti (Lýsigögn)'!H$38:H$52,MATCH($C37,'Undirviðmiðalisti (Lýsigögn)'!$C$38:$C$52,0))),""),IFERROR(IF(INDEX('Undirviðmiðalisti (Lýsigögn)'!H$6:H$37,MATCH($C37,'Undirviðmiðalisti (Lýsigögn)'!$C$6:$C$37,0))="","",INDEX('Undirviðmiðalisti (Lýsigögn)'!H$6:H$37,MATCH($C37,'Undirviðmiðalisti (Lýsigögn)'!$C$6:$C$37,0))),IFERROR(IF(INDEX('Undirviðmiðalisti (Lýsigögn)'!H$38:H$52,MATCH($C37,'Undirviðmiðalisti (Lýsigögn)'!$C$38:$C$52,0))="","",INDEX('Undirviðmiðalisti (Lýsigögn)'!H$38:H$52,MATCH($C37,'Undirviðmiðalisti (Lýsigögn)'!$C$38:$C$52,0))),""))))</f>
        <v/>
      </c>
      <c r="M37" s="18" t="str">
        <f aca="false">IF($C37="","",IF($D37="Einstaklingsbundið",IFERROR(IF(INDEX('Undirviðmiðalisti (Lýsigögn)'!I$38:I$52,MATCH($C37,'Undirviðmiðalisti (Lýsigögn)'!$C$38:$C$52,0))="","",INDEX('Undirviðmiðalisti (Lýsigögn)'!I$38:I$52,MATCH($C37,'Undirviðmiðalisti (Lýsigögn)'!$C$38:$C$52,0))),""),IFERROR(IF(INDEX('Undirviðmiðalisti (Lýsigögn)'!I$6:I$37,MATCH($C37,'Undirviðmiðalisti (Lýsigögn)'!$C$6:$C$37,0))="","",INDEX('Undirviðmiðalisti (Lýsigögn)'!I$6:I$37,MATCH($C37,'Undirviðmiðalisti (Lýsigögn)'!$C$6:$C$37,0))),IFERROR(IF(INDEX('Undirviðmiðalisti (Lýsigögn)'!I$38:I$52,MATCH($C37,'Undirviðmiðalisti (Lýsigögn)'!$C$38:$C$52,0))="","",INDEX('Undirviðmiðalisti (Lýsigögn)'!I$38:I$52,MATCH($C37,'Undirviðmiðalisti (Lýsigögn)'!$C$38:$C$52,0))),""))))</f>
        <v/>
      </c>
      <c r="N37" s="18" t="str">
        <f aca="false">IF($C37="","",IF($D37="Einstaklingsbundið",IFERROR(IF(INDEX('Undirviðmiðalisti (Lýsigögn)'!J$38:J$52,MATCH($C37,'Undirviðmiðalisti (Lýsigögn)'!$C$38:$C$52,0))="","",INDEX('Undirviðmiðalisti (Lýsigögn)'!J$38:J$52,MATCH($C37,'Undirviðmiðalisti (Lýsigögn)'!$C$38:$C$52,0))),""),IFERROR(IF(INDEX('Undirviðmiðalisti (Lýsigögn)'!J$6:J$37,MATCH($C37,'Undirviðmiðalisti (Lýsigögn)'!$C$6:$C$37,0))="","",INDEX('Undirviðmiðalisti (Lýsigögn)'!J$6:J$37,MATCH($C37,'Undirviðmiðalisti (Lýsigögn)'!$C$6:$C$37,0))),IFERROR(IF(INDEX('Undirviðmiðalisti (Lýsigögn)'!J$38:J$52,MATCH($C37,'Undirviðmiðalisti (Lýsigögn)'!$C$38:$C$52,0))="","",INDEX('Undirviðmiðalisti (Lýsigögn)'!J$38:J$52,MATCH($C37,'Undirviðmiðalisti (Lýsigögn)'!$C$38:$C$52,0))),""))))</f>
        <v/>
      </c>
      <c r="O37" s="18" t="str">
        <f aca="false">IF($C37="","",IF($D37="Einstaklingsbundið",IFERROR(IF(INDEX('Undirviðmiðalisti (Lýsigögn)'!K$38:K$52,MATCH($C37,'Undirviðmiðalisti (Lýsigögn)'!$C$38:$C$52,0))="","",INDEX('Undirviðmiðalisti (Lýsigögn)'!K$38:K$52,MATCH($C37,'Undirviðmiðalisti (Lýsigögn)'!$C$38:$C$52,0))),""),IFERROR(IF(INDEX('Undirviðmiðalisti (Lýsigögn)'!K$6:K$37,MATCH($C37,'Undirviðmiðalisti (Lýsigögn)'!$C$6:$C$37,0))="","",INDEX('Undirviðmiðalisti (Lýsigögn)'!K$6:K$37,MATCH($C37,'Undirviðmiðalisti (Lýsigögn)'!$C$6:$C$37,0))),IFERROR(IF(INDEX('Undirviðmiðalisti (Lýsigögn)'!K$38:K$52,MATCH($C37,'Undirviðmiðalisti (Lýsigögn)'!$C$38:$C$52,0))="","",INDEX('Undirviðmiðalisti (Lýsigögn)'!K$38:K$52,MATCH($C37,'Undirviðmiðalisti (Lýsigögn)'!$C$38:$C$52,0))),""))))</f>
        <v/>
      </c>
      <c r="P37" s="18" t="str">
        <f aca="false">IF($C37="","",IF($D37="Einstaklingsbundið",IFERROR(IF(INDEX('Undirviðmiðalisti (Lýsigögn)'!L$38:L$52,MATCH($C37,'Undirviðmiðalisti (Lýsigögn)'!$C$38:$C$52,0))="","",INDEX('Undirviðmiðalisti (Lýsigögn)'!L$38:L$52,MATCH($C37,'Undirviðmiðalisti (Lýsigögn)'!$C$38:$C$52,0))),""),IFERROR(IF(INDEX('Undirviðmiðalisti (Lýsigögn)'!L$6:L$37,MATCH($C37,'Undirviðmiðalisti (Lýsigögn)'!$C$6:$C$37,0))="","",INDEX('Undirviðmiðalisti (Lýsigögn)'!L$6:L$37,MATCH($C37,'Undirviðmiðalisti (Lýsigögn)'!$C$6:$C$37,0))),IFERROR(IF(INDEX('Undirviðmiðalisti (Lýsigögn)'!L$38:L$52,MATCH($C37,'Undirviðmiðalisti (Lýsigögn)'!$C$38:$C$52,0))="","",INDEX('Undirviðmiðalisti (Lýsigögn)'!L$38:L$52,MATCH($C37,'Undirviðmiðalisti (Lýsigögn)'!$C$38:$C$52,0))),""))))</f>
        <v/>
      </c>
      <c r="Q37" s="18" t="str">
        <f aca="false">IF($C37="","",IF($D37="Einstaklingsbundið",IFERROR(IF(INDEX('Undirviðmiðalisti (Lýsigögn)'!M$38:M$52,MATCH($C37,'Undirviðmiðalisti (Lýsigögn)'!$C$38:$C$52,0))="","",INDEX('Undirviðmiðalisti (Lýsigögn)'!M$38:M$52,MATCH($C37,'Undirviðmiðalisti (Lýsigögn)'!$C$38:$C$52,0))),""),IFERROR(IF(INDEX('Undirviðmiðalisti (Lýsigögn)'!M$6:M$37,MATCH($C37,'Undirviðmiðalisti (Lýsigögn)'!$C$6:$C$37,0))="","",INDEX('Undirviðmiðalisti (Lýsigögn)'!M$6:M$37,MATCH($C37,'Undirviðmiðalisti (Lýsigögn)'!$C$6:$C$37,0))),IFERROR(IF(INDEX('Undirviðmiðalisti (Lýsigögn)'!M$38:M$52,MATCH($C37,'Undirviðmiðalisti (Lýsigögn)'!$C$38:$C$52,0))="","",INDEX('Undirviðmiðalisti (Lýsigögn)'!M$38:M$52,MATCH($C37,'Undirviðmiðalisti (Lýsigögn)'!$C$38:$C$52,0))),""))))</f>
        <v/>
      </c>
    </row>
    <row r="38" customFormat="false" ht="15" hidden="false" customHeight="true" outlineLevel="0" collapsed="false">
      <c r="A38" s="24" t="str">
        <f aca="false">IF($B38="","",ROW()-5)</f>
        <v/>
      </c>
      <c r="B38" s="17"/>
      <c r="C38" s="17"/>
      <c r="D38" s="25" t="str">
        <f aca="false">IFERROR(IF(B38="","",INDEX(Viðmið!$B$6:$B$10,MATCH(B38,Viðmið!$C$6:$C$10,0))),"")</f>
        <v/>
      </c>
      <c r="E38" s="18" t="str">
        <f aca="false">IF($C38="","",IF($D38="Einstaklingsbundið",IFERROR(IF(INDEX('Undirviðmiðalisti (Lýsigögn)'!$D$38:$D$52,MATCH($C38,'Undirviðmiðalisti (Lýsigögn)'!$C$38:$C$52,0))="","",INDEX('Undirviðmiðalisti (Lýsigögn)'!$D$38:$D$52,MATCH($C38,'Undirviðmiðalisti (Lýsigögn)'!$C$38:$C$52,0))),""),IFERROR(IF(INDEX('Undirviðmiðalisti (Lýsigögn)'!$D$6:$D$37,MATCH($C38,'Undirviðmiðalisti (Lýsigögn)'!$C$6:$C$37,0))="","",INDEX('Undirviðmiðalisti (Lýsigögn)'!$D$6:$D$37,MATCH($C38,'Undirviðmiðalisti (Lýsigögn)'!$C$6:$C$37,0))),IFERROR(IF(INDEX('Undirviðmiðalisti (Lýsigögn)'!$D$38:$D$52,MATCH($C38,'Undirviðmiðalisti (Lýsigögn)'!$C$38:$C$52,0))="","",INDEX('Undirviðmiðalisti (Lýsigögn)'!$D$38:$D$52,MATCH($C38,'Undirviðmiðalisti (Lýsigögn)'!$C$38:$C$52,0))),""))))</f>
        <v/>
      </c>
      <c r="F38" s="16"/>
      <c r="G38" s="26" t="str">
        <f aca="false">IF($C38="","",IF($D38="Einstaklingsbundið",IFERROR(IF(INDEX('Undirviðmiðalisti (Lýsigögn)'!$E$38:$E$52,MATCH($C38,'Undirviðmiðalisti (Lýsigögn)'!$C$38:$C$52,0))="","",INDEX('Undirviðmiðalisti (Lýsigögn)'!$E$38:$E$52,MATCH($C38,'Undirviðmiðalisti (Lýsigögn)'!$C$38:$C$52,0))),""),IFERROR(IF(INDEX('Undirviðmiðalisti (Lýsigögn)'!$E$6:$E$37,MATCH($C38,'Undirviðmiðalisti (Lýsigögn)'!$C$6:$C$37,0))="","",INDEX('Undirviðmiðalisti (Lýsigögn)'!$E$6:$E$37,MATCH($C38,'Undirviðmiðalisti (Lýsigögn)'!$C$6:$C$37,0))),IFERROR(IF(INDEX('Undirviðmiðalisti (Lýsigögn)'!$E$38:$E$52,MATCH($C38,'Undirviðmiðalisti (Lýsigögn)'!$C$38:$C$52,0))="","",INDEX('Undirviðmiðalisti (Lýsigögn)'!$E$38:$E$52,MATCH($C38,'Undirviðmiðalisti (Lýsigögn)'!$C$38:$C$52,0))),""))))</f>
        <v/>
      </c>
      <c r="H38" s="27" t="str">
        <f aca="false">IF(OR(F38="",G38=""),"",F38*KVARDI)</f>
        <v/>
      </c>
      <c r="I38" s="28" t="str">
        <f aca="false">IF(B38="","",IF(ROUND(SUMIF($B$6:$B$205,B38,$F$6:$F$205),4)=ROUND(IFERROR(INDEX(Viðmið!$E$6:$E$10,MATCH(B38,Viðmið!$C$6:$C$10,0)),-1),4),"✓","✗"))</f>
        <v/>
      </c>
      <c r="J38" s="18" t="str">
        <f aca="false">IF($C38="","",IF($D38="Einstaklingsbundið",IFERROR(IF(INDEX('Undirviðmiðalisti (Lýsigögn)'!F$38:F$52,MATCH($C38,'Undirviðmiðalisti (Lýsigögn)'!$C$38:$C$52,0))="","",INDEX('Undirviðmiðalisti (Lýsigögn)'!F$38:F$52,MATCH($C38,'Undirviðmiðalisti (Lýsigögn)'!$C$38:$C$52,0))),""),IFERROR(IF(INDEX('Undirviðmiðalisti (Lýsigögn)'!F$6:F$37,MATCH($C38,'Undirviðmiðalisti (Lýsigögn)'!$C$6:$C$37,0))="","",INDEX('Undirviðmiðalisti (Lýsigögn)'!F$6:F$37,MATCH($C38,'Undirviðmiðalisti (Lýsigögn)'!$C$6:$C$37,0))),IFERROR(IF(INDEX('Undirviðmiðalisti (Lýsigögn)'!F$38:F$52,MATCH($C38,'Undirviðmiðalisti (Lýsigögn)'!$C$38:$C$52,0))="","",INDEX('Undirviðmiðalisti (Lýsigögn)'!F$38:F$52,MATCH($C38,'Undirviðmiðalisti (Lýsigögn)'!$C$38:$C$52,0))),""))))</f>
        <v/>
      </c>
      <c r="K38" s="18" t="str">
        <f aca="false">IF($C38="","",IF($D38="Einstaklingsbundið",IFERROR(IF(INDEX('Undirviðmiðalisti (Lýsigögn)'!G$38:G$52,MATCH($C38,'Undirviðmiðalisti (Lýsigögn)'!$C$38:$C$52,0))="","",INDEX('Undirviðmiðalisti (Lýsigögn)'!G$38:G$52,MATCH($C38,'Undirviðmiðalisti (Lýsigögn)'!$C$38:$C$52,0))),""),IFERROR(IF(INDEX('Undirviðmiðalisti (Lýsigögn)'!G$6:G$37,MATCH($C38,'Undirviðmiðalisti (Lýsigögn)'!$C$6:$C$37,0))="","",INDEX('Undirviðmiðalisti (Lýsigögn)'!G$6:G$37,MATCH($C38,'Undirviðmiðalisti (Lýsigögn)'!$C$6:$C$37,0))),IFERROR(IF(INDEX('Undirviðmiðalisti (Lýsigögn)'!G$38:G$52,MATCH($C38,'Undirviðmiðalisti (Lýsigögn)'!$C$38:$C$52,0))="","",INDEX('Undirviðmiðalisti (Lýsigögn)'!G$38:G$52,MATCH($C38,'Undirviðmiðalisti (Lýsigögn)'!$C$38:$C$52,0))),""))))</f>
        <v/>
      </c>
      <c r="L38" s="18" t="str">
        <f aca="false">IF($C38="","",IF($D38="Einstaklingsbundið",IFERROR(IF(INDEX('Undirviðmiðalisti (Lýsigögn)'!H$38:H$52,MATCH($C38,'Undirviðmiðalisti (Lýsigögn)'!$C$38:$C$52,0))="","",INDEX('Undirviðmiðalisti (Lýsigögn)'!H$38:H$52,MATCH($C38,'Undirviðmiðalisti (Lýsigögn)'!$C$38:$C$52,0))),""),IFERROR(IF(INDEX('Undirviðmiðalisti (Lýsigögn)'!H$6:H$37,MATCH($C38,'Undirviðmiðalisti (Lýsigögn)'!$C$6:$C$37,0))="","",INDEX('Undirviðmiðalisti (Lýsigögn)'!H$6:H$37,MATCH($C38,'Undirviðmiðalisti (Lýsigögn)'!$C$6:$C$37,0))),IFERROR(IF(INDEX('Undirviðmiðalisti (Lýsigögn)'!H$38:H$52,MATCH($C38,'Undirviðmiðalisti (Lýsigögn)'!$C$38:$C$52,0))="","",INDEX('Undirviðmiðalisti (Lýsigögn)'!H$38:H$52,MATCH($C38,'Undirviðmiðalisti (Lýsigögn)'!$C$38:$C$52,0))),""))))</f>
        <v/>
      </c>
      <c r="M38" s="18" t="str">
        <f aca="false">IF($C38="","",IF($D38="Einstaklingsbundið",IFERROR(IF(INDEX('Undirviðmiðalisti (Lýsigögn)'!I$38:I$52,MATCH($C38,'Undirviðmiðalisti (Lýsigögn)'!$C$38:$C$52,0))="","",INDEX('Undirviðmiðalisti (Lýsigögn)'!I$38:I$52,MATCH($C38,'Undirviðmiðalisti (Lýsigögn)'!$C$38:$C$52,0))),""),IFERROR(IF(INDEX('Undirviðmiðalisti (Lýsigögn)'!I$6:I$37,MATCH($C38,'Undirviðmiðalisti (Lýsigögn)'!$C$6:$C$37,0))="","",INDEX('Undirviðmiðalisti (Lýsigögn)'!I$6:I$37,MATCH($C38,'Undirviðmiðalisti (Lýsigögn)'!$C$6:$C$37,0))),IFERROR(IF(INDEX('Undirviðmiðalisti (Lýsigögn)'!I$38:I$52,MATCH($C38,'Undirviðmiðalisti (Lýsigögn)'!$C$38:$C$52,0))="","",INDEX('Undirviðmiðalisti (Lýsigögn)'!I$38:I$52,MATCH($C38,'Undirviðmiðalisti (Lýsigögn)'!$C$38:$C$52,0))),""))))</f>
        <v/>
      </c>
      <c r="N38" s="18" t="str">
        <f aca="false">IF($C38="","",IF($D38="Einstaklingsbundið",IFERROR(IF(INDEX('Undirviðmiðalisti (Lýsigögn)'!J$38:J$52,MATCH($C38,'Undirviðmiðalisti (Lýsigögn)'!$C$38:$C$52,0))="","",INDEX('Undirviðmiðalisti (Lýsigögn)'!J$38:J$52,MATCH($C38,'Undirviðmiðalisti (Lýsigögn)'!$C$38:$C$52,0))),""),IFERROR(IF(INDEX('Undirviðmiðalisti (Lýsigögn)'!J$6:J$37,MATCH($C38,'Undirviðmiðalisti (Lýsigögn)'!$C$6:$C$37,0))="","",INDEX('Undirviðmiðalisti (Lýsigögn)'!J$6:J$37,MATCH($C38,'Undirviðmiðalisti (Lýsigögn)'!$C$6:$C$37,0))),IFERROR(IF(INDEX('Undirviðmiðalisti (Lýsigögn)'!J$38:J$52,MATCH($C38,'Undirviðmiðalisti (Lýsigögn)'!$C$38:$C$52,0))="","",INDEX('Undirviðmiðalisti (Lýsigögn)'!J$38:J$52,MATCH($C38,'Undirviðmiðalisti (Lýsigögn)'!$C$38:$C$52,0))),""))))</f>
        <v/>
      </c>
      <c r="O38" s="18" t="str">
        <f aca="false">IF($C38="","",IF($D38="Einstaklingsbundið",IFERROR(IF(INDEX('Undirviðmiðalisti (Lýsigögn)'!K$38:K$52,MATCH($C38,'Undirviðmiðalisti (Lýsigögn)'!$C$38:$C$52,0))="","",INDEX('Undirviðmiðalisti (Lýsigögn)'!K$38:K$52,MATCH($C38,'Undirviðmiðalisti (Lýsigögn)'!$C$38:$C$52,0))),""),IFERROR(IF(INDEX('Undirviðmiðalisti (Lýsigögn)'!K$6:K$37,MATCH($C38,'Undirviðmiðalisti (Lýsigögn)'!$C$6:$C$37,0))="","",INDEX('Undirviðmiðalisti (Lýsigögn)'!K$6:K$37,MATCH($C38,'Undirviðmiðalisti (Lýsigögn)'!$C$6:$C$37,0))),IFERROR(IF(INDEX('Undirviðmiðalisti (Lýsigögn)'!K$38:K$52,MATCH($C38,'Undirviðmiðalisti (Lýsigögn)'!$C$38:$C$52,0))="","",INDEX('Undirviðmiðalisti (Lýsigögn)'!K$38:K$52,MATCH($C38,'Undirviðmiðalisti (Lýsigögn)'!$C$38:$C$52,0))),""))))</f>
        <v/>
      </c>
      <c r="P38" s="18" t="str">
        <f aca="false">IF($C38="","",IF($D38="Einstaklingsbundið",IFERROR(IF(INDEX('Undirviðmiðalisti (Lýsigögn)'!L$38:L$52,MATCH($C38,'Undirviðmiðalisti (Lýsigögn)'!$C$38:$C$52,0))="","",INDEX('Undirviðmiðalisti (Lýsigögn)'!L$38:L$52,MATCH($C38,'Undirviðmiðalisti (Lýsigögn)'!$C$38:$C$52,0))),""),IFERROR(IF(INDEX('Undirviðmiðalisti (Lýsigögn)'!L$6:L$37,MATCH($C38,'Undirviðmiðalisti (Lýsigögn)'!$C$6:$C$37,0))="","",INDEX('Undirviðmiðalisti (Lýsigögn)'!L$6:L$37,MATCH($C38,'Undirviðmiðalisti (Lýsigögn)'!$C$6:$C$37,0))),IFERROR(IF(INDEX('Undirviðmiðalisti (Lýsigögn)'!L$38:L$52,MATCH($C38,'Undirviðmiðalisti (Lýsigögn)'!$C$38:$C$52,0))="","",INDEX('Undirviðmiðalisti (Lýsigögn)'!L$38:L$52,MATCH($C38,'Undirviðmiðalisti (Lýsigögn)'!$C$38:$C$52,0))),""))))</f>
        <v/>
      </c>
      <c r="Q38" s="18" t="str">
        <f aca="false">IF($C38="","",IF($D38="Einstaklingsbundið",IFERROR(IF(INDEX('Undirviðmiðalisti (Lýsigögn)'!M$38:M$52,MATCH($C38,'Undirviðmiðalisti (Lýsigögn)'!$C$38:$C$52,0))="","",INDEX('Undirviðmiðalisti (Lýsigögn)'!M$38:M$52,MATCH($C38,'Undirviðmiðalisti (Lýsigögn)'!$C$38:$C$52,0))),""),IFERROR(IF(INDEX('Undirviðmiðalisti (Lýsigögn)'!M$6:M$37,MATCH($C38,'Undirviðmiðalisti (Lýsigögn)'!$C$6:$C$37,0))="","",INDEX('Undirviðmiðalisti (Lýsigögn)'!M$6:M$37,MATCH($C38,'Undirviðmiðalisti (Lýsigögn)'!$C$6:$C$37,0))),IFERROR(IF(INDEX('Undirviðmiðalisti (Lýsigögn)'!M$38:M$52,MATCH($C38,'Undirviðmiðalisti (Lýsigögn)'!$C$38:$C$52,0))="","",INDEX('Undirviðmiðalisti (Lýsigögn)'!M$38:M$52,MATCH($C38,'Undirviðmiðalisti (Lýsigögn)'!$C$38:$C$52,0))),""))))</f>
        <v/>
      </c>
    </row>
    <row r="39" customFormat="false" ht="15" hidden="false" customHeight="true" outlineLevel="0" collapsed="false">
      <c r="A39" s="24" t="str">
        <f aca="false">IF($B39="","",ROW()-5)</f>
        <v/>
      </c>
      <c r="B39" s="17"/>
      <c r="C39" s="17"/>
      <c r="D39" s="25" t="str">
        <f aca="false">IFERROR(IF(B39="","",INDEX(Viðmið!$B$6:$B$10,MATCH(B39,Viðmið!$C$6:$C$10,0))),"")</f>
        <v/>
      </c>
      <c r="E39" s="18" t="str">
        <f aca="false">IF($C39="","",IF($D39="Einstaklingsbundið",IFERROR(IF(INDEX('Undirviðmiðalisti (Lýsigögn)'!$D$38:$D$52,MATCH($C39,'Undirviðmiðalisti (Lýsigögn)'!$C$38:$C$52,0))="","",INDEX('Undirviðmiðalisti (Lýsigögn)'!$D$38:$D$52,MATCH($C39,'Undirviðmiðalisti (Lýsigögn)'!$C$38:$C$52,0))),""),IFERROR(IF(INDEX('Undirviðmiðalisti (Lýsigögn)'!$D$6:$D$37,MATCH($C39,'Undirviðmiðalisti (Lýsigögn)'!$C$6:$C$37,0))="","",INDEX('Undirviðmiðalisti (Lýsigögn)'!$D$6:$D$37,MATCH($C39,'Undirviðmiðalisti (Lýsigögn)'!$C$6:$C$37,0))),IFERROR(IF(INDEX('Undirviðmiðalisti (Lýsigögn)'!$D$38:$D$52,MATCH($C39,'Undirviðmiðalisti (Lýsigögn)'!$C$38:$C$52,0))="","",INDEX('Undirviðmiðalisti (Lýsigögn)'!$D$38:$D$52,MATCH($C39,'Undirviðmiðalisti (Lýsigögn)'!$C$38:$C$52,0))),""))))</f>
        <v/>
      </c>
      <c r="F39" s="16"/>
      <c r="G39" s="26" t="str">
        <f aca="false">IF($C39="","",IF($D39="Einstaklingsbundið",IFERROR(IF(INDEX('Undirviðmiðalisti (Lýsigögn)'!$E$38:$E$52,MATCH($C39,'Undirviðmiðalisti (Lýsigögn)'!$C$38:$C$52,0))="","",INDEX('Undirviðmiðalisti (Lýsigögn)'!$E$38:$E$52,MATCH($C39,'Undirviðmiðalisti (Lýsigögn)'!$C$38:$C$52,0))),""),IFERROR(IF(INDEX('Undirviðmiðalisti (Lýsigögn)'!$E$6:$E$37,MATCH($C39,'Undirviðmiðalisti (Lýsigögn)'!$C$6:$C$37,0))="","",INDEX('Undirviðmiðalisti (Lýsigögn)'!$E$6:$E$37,MATCH($C39,'Undirviðmiðalisti (Lýsigögn)'!$C$6:$C$37,0))),IFERROR(IF(INDEX('Undirviðmiðalisti (Lýsigögn)'!$E$38:$E$52,MATCH($C39,'Undirviðmiðalisti (Lýsigögn)'!$C$38:$C$52,0))="","",INDEX('Undirviðmiðalisti (Lýsigögn)'!$E$38:$E$52,MATCH($C39,'Undirviðmiðalisti (Lýsigögn)'!$C$38:$C$52,0))),""))))</f>
        <v/>
      </c>
      <c r="H39" s="27" t="str">
        <f aca="false">IF(OR(F39="",G39=""),"",F39*KVARDI)</f>
        <v/>
      </c>
      <c r="I39" s="28" t="str">
        <f aca="false">IF(B39="","",IF(ROUND(SUMIF($B$6:$B$205,B39,$F$6:$F$205),4)=ROUND(IFERROR(INDEX(Viðmið!$E$6:$E$10,MATCH(B39,Viðmið!$C$6:$C$10,0)),-1),4),"✓","✗"))</f>
        <v/>
      </c>
      <c r="J39" s="18" t="str">
        <f aca="false">IF($C39="","",IF($D39="Einstaklingsbundið",IFERROR(IF(INDEX('Undirviðmiðalisti (Lýsigögn)'!F$38:F$52,MATCH($C39,'Undirviðmiðalisti (Lýsigögn)'!$C$38:$C$52,0))="","",INDEX('Undirviðmiðalisti (Lýsigögn)'!F$38:F$52,MATCH($C39,'Undirviðmiðalisti (Lýsigögn)'!$C$38:$C$52,0))),""),IFERROR(IF(INDEX('Undirviðmiðalisti (Lýsigögn)'!F$6:F$37,MATCH($C39,'Undirviðmiðalisti (Lýsigögn)'!$C$6:$C$37,0))="","",INDEX('Undirviðmiðalisti (Lýsigögn)'!F$6:F$37,MATCH($C39,'Undirviðmiðalisti (Lýsigögn)'!$C$6:$C$37,0))),IFERROR(IF(INDEX('Undirviðmiðalisti (Lýsigögn)'!F$38:F$52,MATCH($C39,'Undirviðmiðalisti (Lýsigögn)'!$C$38:$C$52,0))="","",INDEX('Undirviðmiðalisti (Lýsigögn)'!F$38:F$52,MATCH($C39,'Undirviðmiðalisti (Lýsigögn)'!$C$38:$C$52,0))),""))))</f>
        <v/>
      </c>
      <c r="K39" s="18" t="str">
        <f aca="false">IF($C39="","",IF($D39="Einstaklingsbundið",IFERROR(IF(INDEX('Undirviðmiðalisti (Lýsigögn)'!G$38:G$52,MATCH($C39,'Undirviðmiðalisti (Lýsigögn)'!$C$38:$C$52,0))="","",INDEX('Undirviðmiðalisti (Lýsigögn)'!G$38:G$52,MATCH($C39,'Undirviðmiðalisti (Lýsigögn)'!$C$38:$C$52,0))),""),IFERROR(IF(INDEX('Undirviðmiðalisti (Lýsigögn)'!G$6:G$37,MATCH($C39,'Undirviðmiðalisti (Lýsigögn)'!$C$6:$C$37,0))="","",INDEX('Undirviðmiðalisti (Lýsigögn)'!G$6:G$37,MATCH($C39,'Undirviðmiðalisti (Lýsigögn)'!$C$6:$C$37,0))),IFERROR(IF(INDEX('Undirviðmiðalisti (Lýsigögn)'!G$38:G$52,MATCH($C39,'Undirviðmiðalisti (Lýsigögn)'!$C$38:$C$52,0))="","",INDEX('Undirviðmiðalisti (Lýsigögn)'!G$38:G$52,MATCH($C39,'Undirviðmiðalisti (Lýsigögn)'!$C$38:$C$52,0))),""))))</f>
        <v/>
      </c>
      <c r="L39" s="18" t="str">
        <f aca="false">IF($C39="","",IF($D39="Einstaklingsbundið",IFERROR(IF(INDEX('Undirviðmiðalisti (Lýsigögn)'!H$38:H$52,MATCH($C39,'Undirviðmiðalisti (Lýsigögn)'!$C$38:$C$52,0))="","",INDEX('Undirviðmiðalisti (Lýsigögn)'!H$38:H$52,MATCH($C39,'Undirviðmiðalisti (Lýsigögn)'!$C$38:$C$52,0))),""),IFERROR(IF(INDEX('Undirviðmiðalisti (Lýsigögn)'!H$6:H$37,MATCH($C39,'Undirviðmiðalisti (Lýsigögn)'!$C$6:$C$37,0))="","",INDEX('Undirviðmiðalisti (Lýsigögn)'!H$6:H$37,MATCH($C39,'Undirviðmiðalisti (Lýsigögn)'!$C$6:$C$37,0))),IFERROR(IF(INDEX('Undirviðmiðalisti (Lýsigögn)'!H$38:H$52,MATCH($C39,'Undirviðmiðalisti (Lýsigögn)'!$C$38:$C$52,0))="","",INDEX('Undirviðmiðalisti (Lýsigögn)'!H$38:H$52,MATCH($C39,'Undirviðmiðalisti (Lýsigögn)'!$C$38:$C$52,0))),""))))</f>
        <v/>
      </c>
      <c r="M39" s="18" t="str">
        <f aca="false">IF($C39="","",IF($D39="Einstaklingsbundið",IFERROR(IF(INDEX('Undirviðmiðalisti (Lýsigögn)'!I$38:I$52,MATCH($C39,'Undirviðmiðalisti (Lýsigögn)'!$C$38:$C$52,0))="","",INDEX('Undirviðmiðalisti (Lýsigögn)'!I$38:I$52,MATCH($C39,'Undirviðmiðalisti (Lýsigögn)'!$C$38:$C$52,0))),""),IFERROR(IF(INDEX('Undirviðmiðalisti (Lýsigögn)'!I$6:I$37,MATCH($C39,'Undirviðmiðalisti (Lýsigögn)'!$C$6:$C$37,0))="","",INDEX('Undirviðmiðalisti (Lýsigögn)'!I$6:I$37,MATCH($C39,'Undirviðmiðalisti (Lýsigögn)'!$C$6:$C$37,0))),IFERROR(IF(INDEX('Undirviðmiðalisti (Lýsigögn)'!I$38:I$52,MATCH($C39,'Undirviðmiðalisti (Lýsigögn)'!$C$38:$C$52,0))="","",INDEX('Undirviðmiðalisti (Lýsigögn)'!I$38:I$52,MATCH($C39,'Undirviðmiðalisti (Lýsigögn)'!$C$38:$C$52,0))),""))))</f>
        <v/>
      </c>
      <c r="N39" s="18" t="str">
        <f aca="false">IF($C39="","",IF($D39="Einstaklingsbundið",IFERROR(IF(INDEX('Undirviðmiðalisti (Lýsigögn)'!J$38:J$52,MATCH($C39,'Undirviðmiðalisti (Lýsigögn)'!$C$38:$C$52,0))="","",INDEX('Undirviðmiðalisti (Lýsigögn)'!J$38:J$52,MATCH($C39,'Undirviðmiðalisti (Lýsigögn)'!$C$38:$C$52,0))),""),IFERROR(IF(INDEX('Undirviðmiðalisti (Lýsigögn)'!J$6:J$37,MATCH($C39,'Undirviðmiðalisti (Lýsigögn)'!$C$6:$C$37,0))="","",INDEX('Undirviðmiðalisti (Lýsigögn)'!J$6:J$37,MATCH($C39,'Undirviðmiðalisti (Lýsigögn)'!$C$6:$C$37,0))),IFERROR(IF(INDEX('Undirviðmiðalisti (Lýsigögn)'!J$38:J$52,MATCH($C39,'Undirviðmiðalisti (Lýsigögn)'!$C$38:$C$52,0))="","",INDEX('Undirviðmiðalisti (Lýsigögn)'!J$38:J$52,MATCH($C39,'Undirviðmiðalisti (Lýsigögn)'!$C$38:$C$52,0))),""))))</f>
        <v/>
      </c>
      <c r="O39" s="18" t="str">
        <f aca="false">IF($C39="","",IF($D39="Einstaklingsbundið",IFERROR(IF(INDEX('Undirviðmiðalisti (Lýsigögn)'!K$38:K$52,MATCH($C39,'Undirviðmiðalisti (Lýsigögn)'!$C$38:$C$52,0))="","",INDEX('Undirviðmiðalisti (Lýsigögn)'!K$38:K$52,MATCH($C39,'Undirviðmiðalisti (Lýsigögn)'!$C$38:$C$52,0))),""),IFERROR(IF(INDEX('Undirviðmiðalisti (Lýsigögn)'!K$6:K$37,MATCH($C39,'Undirviðmiðalisti (Lýsigögn)'!$C$6:$C$37,0))="","",INDEX('Undirviðmiðalisti (Lýsigögn)'!K$6:K$37,MATCH($C39,'Undirviðmiðalisti (Lýsigögn)'!$C$6:$C$37,0))),IFERROR(IF(INDEX('Undirviðmiðalisti (Lýsigögn)'!K$38:K$52,MATCH($C39,'Undirviðmiðalisti (Lýsigögn)'!$C$38:$C$52,0))="","",INDEX('Undirviðmiðalisti (Lýsigögn)'!K$38:K$52,MATCH($C39,'Undirviðmiðalisti (Lýsigögn)'!$C$38:$C$52,0))),""))))</f>
        <v/>
      </c>
      <c r="P39" s="18" t="str">
        <f aca="false">IF($C39="","",IF($D39="Einstaklingsbundið",IFERROR(IF(INDEX('Undirviðmiðalisti (Lýsigögn)'!L$38:L$52,MATCH($C39,'Undirviðmiðalisti (Lýsigögn)'!$C$38:$C$52,0))="","",INDEX('Undirviðmiðalisti (Lýsigögn)'!L$38:L$52,MATCH($C39,'Undirviðmiðalisti (Lýsigögn)'!$C$38:$C$52,0))),""),IFERROR(IF(INDEX('Undirviðmiðalisti (Lýsigögn)'!L$6:L$37,MATCH($C39,'Undirviðmiðalisti (Lýsigögn)'!$C$6:$C$37,0))="","",INDEX('Undirviðmiðalisti (Lýsigögn)'!L$6:L$37,MATCH($C39,'Undirviðmiðalisti (Lýsigögn)'!$C$6:$C$37,0))),IFERROR(IF(INDEX('Undirviðmiðalisti (Lýsigögn)'!L$38:L$52,MATCH($C39,'Undirviðmiðalisti (Lýsigögn)'!$C$38:$C$52,0))="","",INDEX('Undirviðmiðalisti (Lýsigögn)'!L$38:L$52,MATCH($C39,'Undirviðmiðalisti (Lýsigögn)'!$C$38:$C$52,0))),""))))</f>
        <v/>
      </c>
      <c r="Q39" s="18" t="str">
        <f aca="false">IF($C39="","",IF($D39="Einstaklingsbundið",IFERROR(IF(INDEX('Undirviðmiðalisti (Lýsigögn)'!M$38:M$52,MATCH($C39,'Undirviðmiðalisti (Lýsigögn)'!$C$38:$C$52,0))="","",INDEX('Undirviðmiðalisti (Lýsigögn)'!M$38:M$52,MATCH($C39,'Undirviðmiðalisti (Lýsigögn)'!$C$38:$C$52,0))),""),IFERROR(IF(INDEX('Undirviðmiðalisti (Lýsigögn)'!M$6:M$37,MATCH($C39,'Undirviðmiðalisti (Lýsigögn)'!$C$6:$C$37,0))="","",INDEX('Undirviðmiðalisti (Lýsigögn)'!M$6:M$37,MATCH($C39,'Undirviðmiðalisti (Lýsigögn)'!$C$6:$C$37,0))),IFERROR(IF(INDEX('Undirviðmiðalisti (Lýsigögn)'!M$38:M$52,MATCH($C39,'Undirviðmiðalisti (Lýsigögn)'!$C$38:$C$52,0))="","",INDEX('Undirviðmiðalisti (Lýsigögn)'!M$38:M$52,MATCH($C39,'Undirviðmiðalisti (Lýsigögn)'!$C$38:$C$52,0))),""))))</f>
        <v/>
      </c>
    </row>
    <row r="40" customFormat="false" ht="15" hidden="false" customHeight="true" outlineLevel="0" collapsed="false">
      <c r="A40" s="24" t="str">
        <f aca="false">IF($B40="","",ROW()-5)</f>
        <v/>
      </c>
      <c r="B40" s="17"/>
      <c r="C40" s="17"/>
      <c r="D40" s="25" t="str">
        <f aca="false">IFERROR(IF(B40="","",INDEX(Viðmið!$B$6:$B$10,MATCH(B40,Viðmið!$C$6:$C$10,0))),"")</f>
        <v/>
      </c>
      <c r="E40" s="18" t="str">
        <f aca="false">IF($C40="","",IF($D40="Einstaklingsbundið",IFERROR(IF(INDEX('Undirviðmiðalisti (Lýsigögn)'!$D$38:$D$52,MATCH($C40,'Undirviðmiðalisti (Lýsigögn)'!$C$38:$C$52,0))="","",INDEX('Undirviðmiðalisti (Lýsigögn)'!$D$38:$D$52,MATCH($C40,'Undirviðmiðalisti (Lýsigögn)'!$C$38:$C$52,0))),""),IFERROR(IF(INDEX('Undirviðmiðalisti (Lýsigögn)'!$D$6:$D$37,MATCH($C40,'Undirviðmiðalisti (Lýsigögn)'!$C$6:$C$37,0))="","",INDEX('Undirviðmiðalisti (Lýsigögn)'!$D$6:$D$37,MATCH($C40,'Undirviðmiðalisti (Lýsigögn)'!$C$6:$C$37,0))),IFERROR(IF(INDEX('Undirviðmiðalisti (Lýsigögn)'!$D$38:$D$52,MATCH($C40,'Undirviðmiðalisti (Lýsigögn)'!$C$38:$C$52,0))="","",INDEX('Undirviðmiðalisti (Lýsigögn)'!$D$38:$D$52,MATCH($C40,'Undirviðmiðalisti (Lýsigögn)'!$C$38:$C$52,0))),""))))</f>
        <v/>
      </c>
      <c r="F40" s="16"/>
      <c r="G40" s="26" t="str">
        <f aca="false">IF($C40="","",IF($D40="Einstaklingsbundið",IFERROR(IF(INDEX('Undirviðmiðalisti (Lýsigögn)'!$E$38:$E$52,MATCH($C40,'Undirviðmiðalisti (Lýsigögn)'!$C$38:$C$52,0))="","",INDEX('Undirviðmiðalisti (Lýsigögn)'!$E$38:$E$52,MATCH($C40,'Undirviðmiðalisti (Lýsigögn)'!$C$38:$C$52,0))),""),IFERROR(IF(INDEX('Undirviðmiðalisti (Lýsigögn)'!$E$6:$E$37,MATCH($C40,'Undirviðmiðalisti (Lýsigögn)'!$C$6:$C$37,0))="","",INDEX('Undirviðmiðalisti (Lýsigögn)'!$E$6:$E$37,MATCH($C40,'Undirviðmiðalisti (Lýsigögn)'!$C$6:$C$37,0))),IFERROR(IF(INDEX('Undirviðmiðalisti (Lýsigögn)'!$E$38:$E$52,MATCH($C40,'Undirviðmiðalisti (Lýsigögn)'!$C$38:$C$52,0))="","",INDEX('Undirviðmiðalisti (Lýsigögn)'!$E$38:$E$52,MATCH($C40,'Undirviðmiðalisti (Lýsigögn)'!$C$38:$C$52,0))),""))))</f>
        <v/>
      </c>
      <c r="H40" s="27" t="str">
        <f aca="false">IF(OR(F40="",G40=""),"",F40*KVARDI)</f>
        <v/>
      </c>
      <c r="I40" s="28" t="str">
        <f aca="false">IF(B40="","",IF(ROUND(SUMIF($B$6:$B$205,B40,$F$6:$F$205),4)=ROUND(IFERROR(INDEX(Viðmið!$E$6:$E$10,MATCH(B40,Viðmið!$C$6:$C$10,0)),-1),4),"✓","✗"))</f>
        <v/>
      </c>
      <c r="J40" s="18" t="str">
        <f aca="false">IF($C40="","",IF($D40="Einstaklingsbundið",IFERROR(IF(INDEX('Undirviðmiðalisti (Lýsigögn)'!F$38:F$52,MATCH($C40,'Undirviðmiðalisti (Lýsigögn)'!$C$38:$C$52,0))="","",INDEX('Undirviðmiðalisti (Lýsigögn)'!F$38:F$52,MATCH($C40,'Undirviðmiðalisti (Lýsigögn)'!$C$38:$C$52,0))),""),IFERROR(IF(INDEX('Undirviðmiðalisti (Lýsigögn)'!F$6:F$37,MATCH($C40,'Undirviðmiðalisti (Lýsigögn)'!$C$6:$C$37,0))="","",INDEX('Undirviðmiðalisti (Lýsigögn)'!F$6:F$37,MATCH($C40,'Undirviðmiðalisti (Lýsigögn)'!$C$6:$C$37,0))),IFERROR(IF(INDEX('Undirviðmiðalisti (Lýsigögn)'!F$38:F$52,MATCH($C40,'Undirviðmiðalisti (Lýsigögn)'!$C$38:$C$52,0))="","",INDEX('Undirviðmiðalisti (Lýsigögn)'!F$38:F$52,MATCH($C40,'Undirviðmiðalisti (Lýsigögn)'!$C$38:$C$52,0))),""))))</f>
        <v/>
      </c>
      <c r="K40" s="18" t="str">
        <f aca="false">IF($C40="","",IF($D40="Einstaklingsbundið",IFERROR(IF(INDEX('Undirviðmiðalisti (Lýsigögn)'!G$38:G$52,MATCH($C40,'Undirviðmiðalisti (Lýsigögn)'!$C$38:$C$52,0))="","",INDEX('Undirviðmiðalisti (Lýsigögn)'!G$38:G$52,MATCH($C40,'Undirviðmiðalisti (Lýsigögn)'!$C$38:$C$52,0))),""),IFERROR(IF(INDEX('Undirviðmiðalisti (Lýsigögn)'!G$6:G$37,MATCH($C40,'Undirviðmiðalisti (Lýsigögn)'!$C$6:$C$37,0))="","",INDEX('Undirviðmiðalisti (Lýsigögn)'!G$6:G$37,MATCH($C40,'Undirviðmiðalisti (Lýsigögn)'!$C$6:$C$37,0))),IFERROR(IF(INDEX('Undirviðmiðalisti (Lýsigögn)'!G$38:G$52,MATCH($C40,'Undirviðmiðalisti (Lýsigögn)'!$C$38:$C$52,0))="","",INDEX('Undirviðmiðalisti (Lýsigögn)'!G$38:G$52,MATCH($C40,'Undirviðmiðalisti (Lýsigögn)'!$C$38:$C$52,0))),""))))</f>
        <v/>
      </c>
      <c r="L40" s="18" t="str">
        <f aca="false">IF($C40="","",IF($D40="Einstaklingsbundið",IFERROR(IF(INDEX('Undirviðmiðalisti (Lýsigögn)'!H$38:H$52,MATCH($C40,'Undirviðmiðalisti (Lýsigögn)'!$C$38:$C$52,0))="","",INDEX('Undirviðmiðalisti (Lýsigögn)'!H$38:H$52,MATCH($C40,'Undirviðmiðalisti (Lýsigögn)'!$C$38:$C$52,0))),""),IFERROR(IF(INDEX('Undirviðmiðalisti (Lýsigögn)'!H$6:H$37,MATCH($C40,'Undirviðmiðalisti (Lýsigögn)'!$C$6:$C$37,0))="","",INDEX('Undirviðmiðalisti (Lýsigögn)'!H$6:H$37,MATCH($C40,'Undirviðmiðalisti (Lýsigögn)'!$C$6:$C$37,0))),IFERROR(IF(INDEX('Undirviðmiðalisti (Lýsigögn)'!H$38:H$52,MATCH($C40,'Undirviðmiðalisti (Lýsigögn)'!$C$38:$C$52,0))="","",INDEX('Undirviðmiðalisti (Lýsigögn)'!H$38:H$52,MATCH($C40,'Undirviðmiðalisti (Lýsigögn)'!$C$38:$C$52,0))),""))))</f>
        <v/>
      </c>
      <c r="M40" s="18" t="str">
        <f aca="false">IF($C40="","",IF($D40="Einstaklingsbundið",IFERROR(IF(INDEX('Undirviðmiðalisti (Lýsigögn)'!I$38:I$52,MATCH($C40,'Undirviðmiðalisti (Lýsigögn)'!$C$38:$C$52,0))="","",INDEX('Undirviðmiðalisti (Lýsigögn)'!I$38:I$52,MATCH($C40,'Undirviðmiðalisti (Lýsigögn)'!$C$38:$C$52,0))),""),IFERROR(IF(INDEX('Undirviðmiðalisti (Lýsigögn)'!I$6:I$37,MATCH($C40,'Undirviðmiðalisti (Lýsigögn)'!$C$6:$C$37,0))="","",INDEX('Undirviðmiðalisti (Lýsigögn)'!I$6:I$37,MATCH($C40,'Undirviðmiðalisti (Lýsigögn)'!$C$6:$C$37,0))),IFERROR(IF(INDEX('Undirviðmiðalisti (Lýsigögn)'!I$38:I$52,MATCH($C40,'Undirviðmiðalisti (Lýsigögn)'!$C$38:$C$52,0))="","",INDEX('Undirviðmiðalisti (Lýsigögn)'!I$38:I$52,MATCH($C40,'Undirviðmiðalisti (Lýsigögn)'!$C$38:$C$52,0))),""))))</f>
        <v/>
      </c>
      <c r="N40" s="18" t="str">
        <f aca="false">IF($C40="","",IF($D40="Einstaklingsbundið",IFERROR(IF(INDEX('Undirviðmiðalisti (Lýsigögn)'!J$38:J$52,MATCH($C40,'Undirviðmiðalisti (Lýsigögn)'!$C$38:$C$52,0))="","",INDEX('Undirviðmiðalisti (Lýsigögn)'!J$38:J$52,MATCH($C40,'Undirviðmiðalisti (Lýsigögn)'!$C$38:$C$52,0))),""),IFERROR(IF(INDEX('Undirviðmiðalisti (Lýsigögn)'!J$6:J$37,MATCH($C40,'Undirviðmiðalisti (Lýsigögn)'!$C$6:$C$37,0))="","",INDEX('Undirviðmiðalisti (Lýsigögn)'!J$6:J$37,MATCH($C40,'Undirviðmiðalisti (Lýsigögn)'!$C$6:$C$37,0))),IFERROR(IF(INDEX('Undirviðmiðalisti (Lýsigögn)'!J$38:J$52,MATCH($C40,'Undirviðmiðalisti (Lýsigögn)'!$C$38:$C$52,0))="","",INDEX('Undirviðmiðalisti (Lýsigögn)'!J$38:J$52,MATCH($C40,'Undirviðmiðalisti (Lýsigögn)'!$C$38:$C$52,0))),""))))</f>
        <v/>
      </c>
      <c r="O40" s="18" t="str">
        <f aca="false">IF($C40="","",IF($D40="Einstaklingsbundið",IFERROR(IF(INDEX('Undirviðmiðalisti (Lýsigögn)'!K$38:K$52,MATCH($C40,'Undirviðmiðalisti (Lýsigögn)'!$C$38:$C$52,0))="","",INDEX('Undirviðmiðalisti (Lýsigögn)'!K$38:K$52,MATCH($C40,'Undirviðmiðalisti (Lýsigögn)'!$C$38:$C$52,0))),""),IFERROR(IF(INDEX('Undirviðmiðalisti (Lýsigögn)'!K$6:K$37,MATCH($C40,'Undirviðmiðalisti (Lýsigögn)'!$C$6:$C$37,0))="","",INDEX('Undirviðmiðalisti (Lýsigögn)'!K$6:K$37,MATCH($C40,'Undirviðmiðalisti (Lýsigögn)'!$C$6:$C$37,0))),IFERROR(IF(INDEX('Undirviðmiðalisti (Lýsigögn)'!K$38:K$52,MATCH($C40,'Undirviðmiðalisti (Lýsigögn)'!$C$38:$C$52,0))="","",INDEX('Undirviðmiðalisti (Lýsigögn)'!K$38:K$52,MATCH($C40,'Undirviðmiðalisti (Lýsigögn)'!$C$38:$C$52,0))),""))))</f>
        <v/>
      </c>
      <c r="P40" s="18" t="str">
        <f aca="false">IF($C40="","",IF($D40="Einstaklingsbundið",IFERROR(IF(INDEX('Undirviðmiðalisti (Lýsigögn)'!L$38:L$52,MATCH($C40,'Undirviðmiðalisti (Lýsigögn)'!$C$38:$C$52,0))="","",INDEX('Undirviðmiðalisti (Lýsigögn)'!L$38:L$52,MATCH($C40,'Undirviðmiðalisti (Lýsigögn)'!$C$38:$C$52,0))),""),IFERROR(IF(INDEX('Undirviðmiðalisti (Lýsigögn)'!L$6:L$37,MATCH($C40,'Undirviðmiðalisti (Lýsigögn)'!$C$6:$C$37,0))="","",INDEX('Undirviðmiðalisti (Lýsigögn)'!L$6:L$37,MATCH($C40,'Undirviðmiðalisti (Lýsigögn)'!$C$6:$C$37,0))),IFERROR(IF(INDEX('Undirviðmiðalisti (Lýsigögn)'!L$38:L$52,MATCH($C40,'Undirviðmiðalisti (Lýsigögn)'!$C$38:$C$52,0))="","",INDEX('Undirviðmiðalisti (Lýsigögn)'!L$38:L$52,MATCH($C40,'Undirviðmiðalisti (Lýsigögn)'!$C$38:$C$52,0))),""))))</f>
        <v/>
      </c>
      <c r="Q40" s="18" t="str">
        <f aca="false">IF($C40="","",IF($D40="Einstaklingsbundið",IFERROR(IF(INDEX('Undirviðmiðalisti (Lýsigögn)'!M$38:M$52,MATCH($C40,'Undirviðmiðalisti (Lýsigögn)'!$C$38:$C$52,0))="","",INDEX('Undirviðmiðalisti (Lýsigögn)'!M$38:M$52,MATCH($C40,'Undirviðmiðalisti (Lýsigögn)'!$C$38:$C$52,0))),""),IFERROR(IF(INDEX('Undirviðmiðalisti (Lýsigögn)'!M$6:M$37,MATCH($C40,'Undirviðmiðalisti (Lýsigögn)'!$C$6:$C$37,0))="","",INDEX('Undirviðmiðalisti (Lýsigögn)'!M$6:M$37,MATCH($C40,'Undirviðmiðalisti (Lýsigögn)'!$C$6:$C$37,0))),IFERROR(IF(INDEX('Undirviðmiðalisti (Lýsigögn)'!M$38:M$52,MATCH($C40,'Undirviðmiðalisti (Lýsigögn)'!$C$38:$C$52,0))="","",INDEX('Undirviðmiðalisti (Lýsigögn)'!M$38:M$52,MATCH($C40,'Undirviðmiðalisti (Lýsigögn)'!$C$38:$C$52,0))),""))))</f>
        <v/>
      </c>
    </row>
    <row r="41" customFormat="false" ht="15" hidden="false" customHeight="true" outlineLevel="0" collapsed="false">
      <c r="A41" s="24" t="str">
        <f aca="false">IF($B41="","",ROW()-5)</f>
        <v/>
      </c>
      <c r="B41" s="17"/>
      <c r="C41" s="17"/>
      <c r="D41" s="25" t="str">
        <f aca="false">IFERROR(IF(B41="","",INDEX(Viðmið!$B$6:$B$10,MATCH(B41,Viðmið!$C$6:$C$10,0))),"")</f>
        <v/>
      </c>
      <c r="E41" s="18" t="str">
        <f aca="false">IF($C41="","",IF($D41="Einstaklingsbundið",IFERROR(IF(INDEX('Undirviðmiðalisti (Lýsigögn)'!$D$38:$D$52,MATCH($C41,'Undirviðmiðalisti (Lýsigögn)'!$C$38:$C$52,0))="","",INDEX('Undirviðmiðalisti (Lýsigögn)'!$D$38:$D$52,MATCH($C41,'Undirviðmiðalisti (Lýsigögn)'!$C$38:$C$52,0))),""),IFERROR(IF(INDEX('Undirviðmiðalisti (Lýsigögn)'!$D$6:$D$37,MATCH($C41,'Undirviðmiðalisti (Lýsigögn)'!$C$6:$C$37,0))="","",INDEX('Undirviðmiðalisti (Lýsigögn)'!$D$6:$D$37,MATCH($C41,'Undirviðmiðalisti (Lýsigögn)'!$C$6:$C$37,0))),IFERROR(IF(INDEX('Undirviðmiðalisti (Lýsigögn)'!$D$38:$D$52,MATCH($C41,'Undirviðmiðalisti (Lýsigögn)'!$C$38:$C$52,0))="","",INDEX('Undirviðmiðalisti (Lýsigögn)'!$D$38:$D$52,MATCH($C41,'Undirviðmiðalisti (Lýsigögn)'!$C$38:$C$52,0))),""))))</f>
        <v/>
      </c>
      <c r="F41" s="16"/>
      <c r="G41" s="26" t="str">
        <f aca="false">IF($C41="","",IF($D41="Einstaklingsbundið",IFERROR(IF(INDEX('Undirviðmiðalisti (Lýsigögn)'!$E$38:$E$52,MATCH($C41,'Undirviðmiðalisti (Lýsigögn)'!$C$38:$C$52,0))="","",INDEX('Undirviðmiðalisti (Lýsigögn)'!$E$38:$E$52,MATCH($C41,'Undirviðmiðalisti (Lýsigögn)'!$C$38:$C$52,0))),""),IFERROR(IF(INDEX('Undirviðmiðalisti (Lýsigögn)'!$E$6:$E$37,MATCH($C41,'Undirviðmiðalisti (Lýsigögn)'!$C$6:$C$37,0))="","",INDEX('Undirviðmiðalisti (Lýsigögn)'!$E$6:$E$37,MATCH($C41,'Undirviðmiðalisti (Lýsigögn)'!$C$6:$C$37,0))),IFERROR(IF(INDEX('Undirviðmiðalisti (Lýsigögn)'!$E$38:$E$52,MATCH($C41,'Undirviðmiðalisti (Lýsigögn)'!$C$38:$C$52,0))="","",INDEX('Undirviðmiðalisti (Lýsigögn)'!$E$38:$E$52,MATCH($C41,'Undirviðmiðalisti (Lýsigögn)'!$C$38:$C$52,0))),""))))</f>
        <v/>
      </c>
      <c r="H41" s="27" t="str">
        <f aca="false">IF(OR(F41="",G41=""),"",F41*KVARDI)</f>
        <v/>
      </c>
      <c r="I41" s="28" t="str">
        <f aca="false">IF(B41="","",IF(ROUND(SUMIF($B$6:$B$205,B41,$F$6:$F$205),4)=ROUND(IFERROR(INDEX(Viðmið!$E$6:$E$10,MATCH(B41,Viðmið!$C$6:$C$10,0)),-1),4),"✓","✗"))</f>
        <v/>
      </c>
      <c r="J41" s="18" t="str">
        <f aca="false">IF($C41="","",IF($D41="Einstaklingsbundið",IFERROR(IF(INDEX('Undirviðmiðalisti (Lýsigögn)'!F$38:F$52,MATCH($C41,'Undirviðmiðalisti (Lýsigögn)'!$C$38:$C$52,0))="","",INDEX('Undirviðmiðalisti (Lýsigögn)'!F$38:F$52,MATCH($C41,'Undirviðmiðalisti (Lýsigögn)'!$C$38:$C$52,0))),""),IFERROR(IF(INDEX('Undirviðmiðalisti (Lýsigögn)'!F$6:F$37,MATCH($C41,'Undirviðmiðalisti (Lýsigögn)'!$C$6:$C$37,0))="","",INDEX('Undirviðmiðalisti (Lýsigögn)'!F$6:F$37,MATCH($C41,'Undirviðmiðalisti (Lýsigögn)'!$C$6:$C$37,0))),IFERROR(IF(INDEX('Undirviðmiðalisti (Lýsigögn)'!F$38:F$52,MATCH($C41,'Undirviðmiðalisti (Lýsigögn)'!$C$38:$C$52,0))="","",INDEX('Undirviðmiðalisti (Lýsigögn)'!F$38:F$52,MATCH($C41,'Undirviðmiðalisti (Lýsigögn)'!$C$38:$C$52,0))),""))))</f>
        <v/>
      </c>
      <c r="K41" s="18" t="str">
        <f aca="false">IF($C41="","",IF($D41="Einstaklingsbundið",IFERROR(IF(INDEX('Undirviðmiðalisti (Lýsigögn)'!G$38:G$52,MATCH($C41,'Undirviðmiðalisti (Lýsigögn)'!$C$38:$C$52,0))="","",INDEX('Undirviðmiðalisti (Lýsigögn)'!G$38:G$52,MATCH($C41,'Undirviðmiðalisti (Lýsigögn)'!$C$38:$C$52,0))),""),IFERROR(IF(INDEX('Undirviðmiðalisti (Lýsigögn)'!G$6:G$37,MATCH($C41,'Undirviðmiðalisti (Lýsigögn)'!$C$6:$C$37,0))="","",INDEX('Undirviðmiðalisti (Lýsigögn)'!G$6:G$37,MATCH($C41,'Undirviðmiðalisti (Lýsigögn)'!$C$6:$C$37,0))),IFERROR(IF(INDEX('Undirviðmiðalisti (Lýsigögn)'!G$38:G$52,MATCH($C41,'Undirviðmiðalisti (Lýsigögn)'!$C$38:$C$52,0))="","",INDEX('Undirviðmiðalisti (Lýsigögn)'!G$38:G$52,MATCH($C41,'Undirviðmiðalisti (Lýsigögn)'!$C$38:$C$52,0))),""))))</f>
        <v/>
      </c>
      <c r="L41" s="18" t="str">
        <f aca="false">IF($C41="","",IF($D41="Einstaklingsbundið",IFERROR(IF(INDEX('Undirviðmiðalisti (Lýsigögn)'!H$38:H$52,MATCH($C41,'Undirviðmiðalisti (Lýsigögn)'!$C$38:$C$52,0))="","",INDEX('Undirviðmiðalisti (Lýsigögn)'!H$38:H$52,MATCH($C41,'Undirviðmiðalisti (Lýsigögn)'!$C$38:$C$52,0))),""),IFERROR(IF(INDEX('Undirviðmiðalisti (Lýsigögn)'!H$6:H$37,MATCH($C41,'Undirviðmiðalisti (Lýsigögn)'!$C$6:$C$37,0))="","",INDEX('Undirviðmiðalisti (Lýsigögn)'!H$6:H$37,MATCH($C41,'Undirviðmiðalisti (Lýsigögn)'!$C$6:$C$37,0))),IFERROR(IF(INDEX('Undirviðmiðalisti (Lýsigögn)'!H$38:H$52,MATCH($C41,'Undirviðmiðalisti (Lýsigögn)'!$C$38:$C$52,0))="","",INDEX('Undirviðmiðalisti (Lýsigögn)'!H$38:H$52,MATCH($C41,'Undirviðmiðalisti (Lýsigögn)'!$C$38:$C$52,0))),""))))</f>
        <v/>
      </c>
      <c r="M41" s="18" t="str">
        <f aca="false">IF($C41="","",IF($D41="Einstaklingsbundið",IFERROR(IF(INDEX('Undirviðmiðalisti (Lýsigögn)'!I$38:I$52,MATCH($C41,'Undirviðmiðalisti (Lýsigögn)'!$C$38:$C$52,0))="","",INDEX('Undirviðmiðalisti (Lýsigögn)'!I$38:I$52,MATCH($C41,'Undirviðmiðalisti (Lýsigögn)'!$C$38:$C$52,0))),""),IFERROR(IF(INDEX('Undirviðmiðalisti (Lýsigögn)'!I$6:I$37,MATCH($C41,'Undirviðmiðalisti (Lýsigögn)'!$C$6:$C$37,0))="","",INDEX('Undirviðmiðalisti (Lýsigögn)'!I$6:I$37,MATCH($C41,'Undirviðmiðalisti (Lýsigögn)'!$C$6:$C$37,0))),IFERROR(IF(INDEX('Undirviðmiðalisti (Lýsigögn)'!I$38:I$52,MATCH($C41,'Undirviðmiðalisti (Lýsigögn)'!$C$38:$C$52,0))="","",INDEX('Undirviðmiðalisti (Lýsigögn)'!I$38:I$52,MATCH($C41,'Undirviðmiðalisti (Lýsigögn)'!$C$38:$C$52,0))),""))))</f>
        <v/>
      </c>
      <c r="N41" s="18" t="str">
        <f aca="false">IF($C41="","",IF($D41="Einstaklingsbundið",IFERROR(IF(INDEX('Undirviðmiðalisti (Lýsigögn)'!J$38:J$52,MATCH($C41,'Undirviðmiðalisti (Lýsigögn)'!$C$38:$C$52,0))="","",INDEX('Undirviðmiðalisti (Lýsigögn)'!J$38:J$52,MATCH($C41,'Undirviðmiðalisti (Lýsigögn)'!$C$38:$C$52,0))),""),IFERROR(IF(INDEX('Undirviðmiðalisti (Lýsigögn)'!J$6:J$37,MATCH($C41,'Undirviðmiðalisti (Lýsigögn)'!$C$6:$C$37,0))="","",INDEX('Undirviðmiðalisti (Lýsigögn)'!J$6:J$37,MATCH($C41,'Undirviðmiðalisti (Lýsigögn)'!$C$6:$C$37,0))),IFERROR(IF(INDEX('Undirviðmiðalisti (Lýsigögn)'!J$38:J$52,MATCH($C41,'Undirviðmiðalisti (Lýsigögn)'!$C$38:$C$52,0))="","",INDEX('Undirviðmiðalisti (Lýsigögn)'!J$38:J$52,MATCH($C41,'Undirviðmiðalisti (Lýsigögn)'!$C$38:$C$52,0))),""))))</f>
        <v/>
      </c>
      <c r="O41" s="18" t="str">
        <f aca="false">IF($C41="","",IF($D41="Einstaklingsbundið",IFERROR(IF(INDEX('Undirviðmiðalisti (Lýsigögn)'!K$38:K$52,MATCH($C41,'Undirviðmiðalisti (Lýsigögn)'!$C$38:$C$52,0))="","",INDEX('Undirviðmiðalisti (Lýsigögn)'!K$38:K$52,MATCH($C41,'Undirviðmiðalisti (Lýsigögn)'!$C$38:$C$52,0))),""),IFERROR(IF(INDEX('Undirviðmiðalisti (Lýsigögn)'!K$6:K$37,MATCH($C41,'Undirviðmiðalisti (Lýsigögn)'!$C$6:$C$37,0))="","",INDEX('Undirviðmiðalisti (Lýsigögn)'!K$6:K$37,MATCH($C41,'Undirviðmiðalisti (Lýsigögn)'!$C$6:$C$37,0))),IFERROR(IF(INDEX('Undirviðmiðalisti (Lýsigögn)'!K$38:K$52,MATCH($C41,'Undirviðmiðalisti (Lýsigögn)'!$C$38:$C$52,0))="","",INDEX('Undirviðmiðalisti (Lýsigögn)'!K$38:K$52,MATCH($C41,'Undirviðmiðalisti (Lýsigögn)'!$C$38:$C$52,0))),""))))</f>
        <v/>
      </c>
      <c r="P41" s="18" t="str">
        <f aca="false">IF($C41="","",IF($D41="Einstaklingsbundið",IFERROR(IF(INDEX('Undirviðmiðalisti (Lýsigögn)'!L$38:L$52,MATCH($C41,'Undirviðmiðalisti (Lýsigögn)'!$C$38:$C$52,0))="","",INDEX('Undirviðmiðalisti (Lýsigögn)'!L$38:L$52,MATCH($C41,'Undirviðmiðalisti (Lýsigögn)'!$C$38:$C$52,0))),""),IFERROR(IF(INDEX('Undirviðmiðalisti (Lýsigögn)'!L$6:L$37,MATCH($C41,'Undirviðmiðalisti (Lýsigögn)'!$C$6:$C$37,0))="","",INDEX('Undirviðmiðalisti (Lýsigögn)'!L$6:L$37,MATCH($C41,'Undirviðmiðalisti (Lýsigögn)'!$C$6:$C$37,0))),IFERROR(IF(INDEX('Undirviðmiðalisti (Lýsigögn)'!L$38:L$52,MATCH($C41,'Undirviðmiðalisti (Lýsigögn)'!$C$38:$C$52,0))="","",INDEX('Undirviðmiðalisti (Lýsigögn)'!L$38:L$52,MATCH($C41,'Undirviðmiðalisti (Lýsigögn)'!$C$38:$C$52,0))),""))))</f>
        <v/>
      </c>
      <c r="Q41" s="18" t="str">
        <f aca="false">IF($C41="","",IF($D41="Einstaklingsbundið",IFERROR(IF(INDEX('Undirviðmiðalisti (Lýsigögn)'!M$38:M$52,MATCH($C41,'Undirviðmiðalisti (Lýsigögn)'!$C$38:$C$52,0))="","",INDEX('Undirviðmiðalisti (Lýsigögn)'!M$38:M$52,MATCH($C41,'Undirviðmiðalisti (Lýsigögn)'!$C$38:$C$52,0))),""),IFERROR(IF(INDEX('Undirviðmiðalisti (Lýsigögn)'!M$6:M$37,MATCH($C41,'Undirviðmiðalisti (Lýsigögn)'!$C$6:$C$37,0))="","",INDEX('Undirviðmiðalisti (Lýsigögn)'!M$6:M$37,MATCH($C41,'Undirviðmiðalisti (Lýsigögn)'!$C$6:$C$37,0))),IFERROR(IF(INDEX('Undirviðmiðalisti (Lýsigögn)'!M$38:M$52,MATCH($C41,'Undirviðmiðalisti (Lýsigögn)'!$C$38:$C$52,0))="","",INDEX('Undirviðmiðalisti (Lýsigögn)'!M$38:M$52,MATCH($C41,'Undirviðmiðalisti (Lýsigögn)'!$C$38:$C$52,0))),""))))</f>
        <v/>
      </c>
    </row>
    <row r="42" customFormat="false" ht="15" hidden="false" customHeight="true" outlineLevel="0" collapsed="false">
      <c r="A42" s="24" t="str">
        <f aca="false">IF($B42="","",ROW()-5)</f>
        <v/>
      </c>
      <c r="B42" s="17"/>
      <c r="C42" s="17"/>
      <c r="D42" s="25" t="str">
        <f aca="false">IFERROR(IF(B42="","",INDEX(Viðmið!$B$6:$B$10,MATCH(B42,Viðmið!$C$6:$C$10,0))),"")</f>
        <v/>
      </c>
      <c r="E42" s="18" t="str">
        <f aca="false">IF($C42="","",IF($D42="Einstaklingsbundið",IFERROR(IF(INDEX('Undirviðmiðalisti (Lýsigögn)'!$D$38:$D$52,MATCH($C42,'Undirviðmiðalisti (Lýsigögn)'!$C$38:$C$52,0))="","",INDEX('Undirviðmiðalisti (Lýsigögn)'!$D$38:$D$52,MATCH($C42,'Undirviðmiðalisti (Lýsigögn)'!$C$38:$C$52,0))),""),IFERROR(IF(INDEX('Undirviðmiðalisti (Lýsigögn)'!$D$6:$D$37,MATCH($C42,'Undirviðmiðalisti (Lýsigögn)'!$C$6:$C$37,0))="","",INDEX('Undirviðmiðalisti (Lýsigögn)'!$D$6:$D$37,MATCH($C42,'Undirviðmiðalisti (Lýsigögn)'!$C$6:$C$37,0))),IFERROR(IF(INDEX('Undirviðmiðalisti (Lýsigögn)'!$D$38:$D$52,MATCH($C42,'Undirviðmiðalisti (Lýsigögn)'!$C$38:$C$52,0))="","",INDEX('Undirviðmiðalisti (Lýsigögn)'!$D$38:$D$52,MATCH($C42,'Undirviðmiðalisti (Lýsigögn)'!$C$38:$C$52,0))),""))))</f>
        <v/>
      </c>
      <c r="F42" s="16"/>
      <c r="G42" s="26" t="str">
        <f aca="false">IF($C42="","",IF($D42="Einstaklingsbundið",IFERROR(IF(INDEX('Undirviðmiðalisti (Lýsigögn)'!$E$38:$E$52,MATCH($C42,'Undirviðmiðalisti (Lýsigögn)'!$C$38:$C$52,0))="","",INDEX('Undirviðmiðalisti (Lýsigögn)'!$E$38:$E$52,MATCH($C42,'Undirviðmiðalisti (Lýsigögn)'!$C$38:$C$52,0))),""),IFERROR(IF(INDEX('Undirviðmiðalisti (Lýsigögn)'!$E$6:$E$37,MATCH($C42,'Undirviðmiðalisti (Lýsigögn)'!$C$6:$C$37,0))="","",INDEX('Undirviðmiðalisti (Lýsigögn)'!$E$6:$E$37,MATCH($C42,'Undirviðmiðalisti (Lýsigögn)'!$C$6:$C$37,0))),IFERROR(IF(INDEX('Undirviðmiðalisti (Lýsigögn)'!$E$38:$E$52,MATCH($C42,'Undirviðmiðalisti (Lýsigögn)'!$C$38:$C$52,0))="","",INDEX('Undirviðmiðalisti (Lýsigögn)'!$E$38:$E$52,MATCH($C42,'Undirviðmiðalisti (Lýsigögn)'!$C$38:$C$52,0))),""))))</f>
        <v/>
      </c>
      <c r="H42" s="27" t="str">
        <f aca="false">IF(OR(F42="",G42=""),"",F42*KVARDI)</f>
        <v/>
      </c>
      <c r="I42" s="28" t="str">
        <f aca="false">IF(B42="","",IF(ROUND(SUMIF($B$6:$B$205,B42,$F$6:$F$205),4)=ROUND(IFERROR(INDEX(Viðmið!$E$6:$E$10,MATCH(B42,Viðmið!$C$6:$C$10,0)),-1),4),"✓","✗"))</f>
        <v/>
      </c>
      <c r="J42" s="18" t="str">
        <f aca="false">IF($C42="","",IF($D42="Einstaklingsbundið",IFERROR(IF(INDEX('Undirviðmiðalisti (Lýsigögn)'!F$38:F$52,MATCH($C42,'Undirviðmiðalisti (Lýsigögn)'!$C$38:$C$52,0))="","",INDEX('Undirviðmiðalisti (Lýsigögn)'!F$38:F$52,MATCH($C42,'Undirviðmiðalisti (Lýsigögn)'!$C$38:$C$52,0))),""),IFERROR(IF(INDEX('Undirviðmiðalisti (Lýsigögn)'!F$6:F$37,MATCH($C42,'Undirviðmiðalisti (Lýsigögn)'!$C$6:$C$37,0))="","",INDEX('Undirviðmiðalisti (Lýsigögn)'!F$6:F$37,MATCH($C42,'Undirviðmiðalisti (Lýsigögn)'!$C$6:$C$37,0))),IFERROR(IF(INDEX('Undirviðmiðalisti (Lýsigögn)'!F$38:F$52,MATCH($C42,'Undirviðmiðalisti (Lýsigögn)'!$C$38:$C$52,0))="","",INDEX('Undirviðmiðalisti (Lýsigögn)'!F$38:F$52,MATCH($C42,'Undirviðmiðalisti (Lýsigögn)'!$C$38:$C$52,0))),""))))</f>
        <v/>
      </c>
      <c r="K42" s="18" t="str">
        <f aca="false">IF($C42="","",IF($D42="Einstaklingsbundið",IFERROR(IF(INDEX('Undirviðmiðalisti (Lýsigögn)'!G$38:G$52,MATCH($C42,'Undirviðmiðalisti (Lýsigögn)'!$C$38:$C$52,0))="","",INDEX('Undirviðmiðalisti (Lýsigögn)'!G$38:G$52,MATCH($C42,'Undirviðmiðalisti (Lýsigögn)'!$C$38:$C$52,0))),""),IFERROR(IF(INDEX('Undirviðmiðalisti (Lýsigögn)'!G$6:G$37,MATCH($C42,'Undirviðmiðalisti (Lýsigögn)'!$C$6:$C$37,0))="","",INDEX('Undirviðmiðalisti (Lýsigögn)'!G$6:G$37,MATCH($C42,'Undirviðmiðalisti (Lýsigögn)'!$C$6:$C$37,0))),IFERROR(IF(INDEX('Undirviðmiðalisti (Lýsigögn)'!G$38:G$52,MATCH($C42,'Undirviðmiðalisti (Lýsigögn)'!$C$38:$C$52,0))="","",INDEX('Undirviðmiðalisti (Lýsigögn)'!G$38:G$52,MATCH($C42,'Undirviðmiðalisti (Lýsigögn)'!$C$38:$C$52,0))),""))))</f>
        <v/>
      </c>
      <c r="L42" s="18" t="str">
        <f aca="false">IF($C42="","",IF($D42="Einstaklingsbundið",IFERROR(IF(INDEX('Undirviðmiðalisti (Lýsigögn)'!H$38:H$52,MATCH($C42,'Undirviðmiðalisti (Lýsigögn)'!$C$38:$C$52,0))="","",INDEX('Undirviðmiðalisti (Lýsigögn)'!H$38:H$52,MATCH($C42,'Undirviðmiðalisti (Lýsigögn)'!$C$38:$C$52,0))),""),IFERROR(IF(INDEX('Undirviðmiðalisti (Lýsigögn)'!H$6:H$37,MATCH($C42,'Undirviðmiðalisti (Lýsigögn)'!$C$6:$C$37,0))="","",INDEX('Undirviðmiðalisti (Lýsigögn)'!H$6:H$37,MATCH($C42,'Undirviðmiðalisti (Lýsigögn)'!$C$6:$C$37,0))),IFERROR(IF(INDEX('Undirviðmiðalisti (Lýsigögn)'!H$38:H$52,MATCH($C42,'Undirviðmiðalisti (Lýsigögn)'!$C$38:$C$52,0))="","",INDEX('Undirviðmiðalisti (Lýsigögn)'!H$38:H$52,MATCH($C42,'Undirviðmiðalisti (Lýsigögn)'!$C$38:$C$52,0))),""))))</f>
        <v/>
      </c>
      <c r="M42" s="18" t="str">
        <f aca="false">IF($C42="","",IF($D42="Einstaklingsbundið",IFERROR(IF(INDEX('Undirviðmiðalisti (Lýsigögn)'!I$38:I$52,MATCH($C42,'Undirviðmiðalisti (Lýsigögn)'!$C$38:$C$52,0))="","",INDEX('Undirviðmiðalisti (Lýsigögn)'!I$38:I$52,MATCH($C42,'Undirviðmiðalisti (Lýsigögn)'!$C$38:$C$52,0))),""),IFERROR(IF(INDEX('Undirviðmiðalisti (Lýsigögn)'!I$6:I$37,MATCH($C42,'Undirviðmiðalisti (Lýsigögn)'!$C$6:$C$37,0))="","",INDEX('Undirviðmiðalisti (Lýsigögn)'!I$6:I$37,MATCH($C42,'Undirviðmiðalisti (Lýsigögn)'!$C$6:$C$37,0))),IFERROR(IF(INDEX('Undirviðmiðalisti (Lýsigögn)'!I$38:I$52,MATCH($C42,'Undirviðmiðalisti (Lýsigögn)'!$C$38:$C$52,0))="","",INDEX('Undirviðmiðalisti (Lýsigögn)'!I$38:I$52,MATCH($C42,'Undirviðmiðalisti (Lýsigögn)'!$C$38:$C$52,0))),""))))</f>
        <v/>
      </c>
      <c r="N42" s="18" t="str">
        <f aca="false">IF($C42="","",IF($D42="Einstaklingsbundið",IFERROR(IF(INDEX('Undirviðmiðalisti (Lýsigögn)'!J$38:J$52,MATCH($C42,'Undirviðmiðalisti (Lýsigögn)'!$C$38:$C$52,0))="","",INDEX('Undirviðmiðalisti (Lýsigögn)'!J$38:J$52,MATCH($C42,'Undirviðmiðalisti (Lýsigögn)'!$C$38:$C$52,0))),""),IFERROR(IF(INDEX('Undirviðmiðalisti (Lýsigögn)'!J$6:J$37,MATCH($C42,'Undirviðmiðalisti (Lýsigögn)'!$C$6:$C$37,0))="","",INDEX('Undirviðmiðalisti (Lýsigögn)'!J$6:J$37,MATCH($C42,'Undirviðmiðalisti (Lýsigögn)'!$C$6:$C$37,0))),IFERROR(IF(INDEX('Undirviðmiðalisti (Lýsigögn)'!J$38:J$52,MATCH($C42,'Undirviðmiðalisti (Lýsigögn)'!$C$38:$C$52,0))="","",INDEX('Undirviðmiðalisti (Lýsigögn)'!J$38:J$52,MATCH($C42,'Undirviðmiðalisti (Lýsigögn)'!$C$38:$C$52,0))),""))))</f>
        <v/>
      </c>
      <c r="O42" s="18" t="str">
        <f aca="false">IF($C42="","",IF($D42="Einstaklingsbundið",IFERROR(IF(INDEX('Undirviðmiðalisti (Lýsigögn)'!K$38:K$52,MATCH($C42,'Undirviðmiðalisti (Lýsigögn)'!$C$38:$C$52,0))="","",INDEX('Undirviðmiðalisti (Lýsigögn)'!K$38:K$52,MATCH($C42,'Undirviðmiðalisti (Lýsigögn)'!$C$38:$C$52,0))),""),IFERROR(IF(INDEX('Undirviðmiðalisti (Lýsigögn)'!K$6:K$37,MATCH($C42,'Undirviðmiðalisti (Lýsigögn)'!$C$6:$C$37,0))="","",INDEX('Undirviðmiðalisti (Lýsigögn)'!K$6:K$37,MATCH($C42,'Undirviðmiðalisti (Lýsigögn)'!$C$6:$C$37,0))),IFERROR(IF(INDEX('Undirviðmiðalisti (Lýsigögn)'!K$38:K$52,MATCH($C42,'Undirviðmiðalisti (Lýsigögn)'!$C$38:$C$52,0))="","",INDEX('Undirviðmiðalisti (Lýsigögn)'!K$38:K$52,MATCH($C42,'Undirviðmiðalisti (Lýsigögn)'!$C$38:$C$52,0))),""))))</f>
        <v/>
      </c>
      <c r="P42" s="18" t="str">
        <f aca="false">IF($C42="","",IF($D42="Einstaklingsbundið",IFERROR(IF(INDEX('Undirviðmiðalisti (Lýsigögn)'!L$38:L$52,MATCH($C42,'Undirviðmiðalisti (Lýsigögn)'!$C$38:$C$52,0))="","",INDEX('Undirviðmiðalisti (Lýsigögn)'!L$38:L$52,MATCH($C42,'Undirviðmiðalisti (Lýsigögn)'!$C$38:$C$52,0))),""),IFERROR(IF(INDEX('Undirviðmiðalisti (Lýsigögn)'!L$6:L$37,MATCH($C42,'Undirviðmiðalisti (Lýsigögn)'!$C$6:$C$37,0))="","",INDEX('Undirviðmiðalisti (Lýsigögn)'!L$6:L$37,MATCH($C42,'Undirviðmiðalisti (Lýsigögn)'!$C$6:$C$37,0))),IFERROR(IF(INDEX('Undirviðmiðalisti (Lýsigögn)'!L$38:L$52,MATCH($C42,'Undirviðmiðalisti (Lýsigögn)'!$C$38:$C$52,0))="","",INDEX('Undirviðmiðalisti (Lýsigögn)'!L$38:L$52,MATCH($C42,'Undirviðmiðalisti (Lýsigögn)'!$C$38:$C$52,0))),""))))</f>
        <v/>
      </c>
      <c r="Q42" s="18" t="str">
        <f aca="false">IF($C42="","",IF($D42="Einstaklingsbundið",IFERROR(IF(INDEX('Undirviðmiðalisti (Lýsigögn)'!M$38:M$52,MATCH($C42,'Undirviðmiðalisti (Lýsigögn)'!$C$38:$C$52,0))="","",INDEX('Undirviðmiðalisti (Lýsigögn)'!M$38:M$52,MATCH($C42,'Undirviðmiðalisti (Lýsigögn)'!$C$38:$C$52,0))),""),IFERROR(IF(INDEX('Undirviðmiðalisti (Lýsigögn)'!M$6:M$37,MATCH($C42,'Undirviðmiðalisti (Lýsigögn)'!$C$6:$C$37,0))="","",INDEX('Undirviðmiðalisti (Lýsigögn)'!M$6:M$37,MATCH($C42,'Undirviðmiðalisti (Lýsigögn)'!$C$6:$C$37,0))),IFERROR(IF(INDEX('Undirviðmiðalisti (Lýsigögn)'!M$38:M$52,MATCH($C42,'Undirviðmiðalisti (Lýsigögn)'!$C$38:$C$52,0))="","",INDEX('Undirviðmiðalisti (Lýsigögn)'!M$38:M$52,MATCH($C42,'Undirviðmiðalisti (Lýsigögn)'!$C$38:$C$52,0))),""))))</f>
        <v/>
      </c>
    </row>
    <row r="43" customFormat="false" ht="15" hidden="false" customHeight="true" outlineLevel="0" collapsed="false">
      <c r="A43" s="24" t="str">
        <f aca="false">IF($B43="","",ROW()-5)</f>
        <v/>
      </c>
      <c r="B43" s="17"/>
      <c r="C43" s="17"/>
      <c r="D43" s="25" t="str">
        <f aca="false">IFERROR(IF(B43="","",INDEX(Viðmið!$B$6:$B$10,MATCH(B43,Viðmið!$C$6:$C$10,0))),"")</f>
        <v/>
      </c>
      <c r="E43" s="18" t="str">
        <f aca="false">IF($C43="","",IF($D43="Einstaklingsbundið",IFERROR(IF(INDEX('Undirviðmiðalisti (Lýsigögn)'!$D$38:$D$52,MATCH($C43,'Undirviðmiðalisti (Lýsigögn)'!$C$38:$C$52,0))="","",INDEX('Undirviðmiðalisti (Lýsigögn)'!$D$38:$D$52,MATCH($C43,'Undirviðmiðalisti (Lýsigögn)'!$C$38:$C$52,0))),""),IFERROR(IF(INDEX('Undirviðmiðalisti (Lýsigögn)'!$D$6:$D$37,MATCH($C43,'Undirviðmiðalisti (Lýsigögn)'!$C$6:$C$37,0))="","",INDEX('Undirviðmiðalisti (Lýsigögn)'!$D$6:$D$37,MATCH($C43,'Undirviðmiðalisti (Lýsigögn)'!$C$6:$C$37,0))),IFERROR(IF(INDEX('Undirviðmiðalisti (Lýsigögn)'!$D$38:$D$52,MATCH($C43,'Undirviðmiðalisti (Lýsigögn)'!$C$38:$C$52,0))="","",INDEX('Undirviðmiðalisti (Lýsigögn)'!$D$38:$D$52,MATCH($C43,'Undirviðmiðalisti (Lýsigögn)'!$C$38:$C$52,0))),""))))</f>
        <v/>
      </c>
      <c r="F43" s="16"/>
      <c r="G43" s="26" t="str">
        <f aca="false">IF($C43="","",IF($D43="Einstaklingsbundið",IFERROR(IF(INDEX('Undirviðmiðalisti (Lýsigögn)'!$E$38:$E$52,MATCH($C43,'Undirviðmiðalisti (Lýsigögn)'!$C$38:$C$52,0))="","",INDEX('Undirviðmiðalisti (Lýsigögn)'!$E$38:$E$52,MATCH($C43,'Undirviðmiðalisti (Lýsigögn)'!$C$38:$C$52,0))),""),IFERROR(IF(INDEX('Undirviðmiðalisti (Lýsigögn)'!$E$6:$E$37,MATCH($C43,'Undirviðmiðalisti (Lýsigögn)'!$C$6:$C$37,0))="","",INDEX('Undirviðmiðalisti (Lýsigögn)'!$E$6:$E$37,MATCH($C43,'Undirviðmiðalisti (Lýsigögn)'!$C$6:$C$37,0))),IFERROR(IF(INDEX('Undirviðmiðalisti (Lýsigögn)'!$E$38:$E$52,MATCH($C43,'Undirviðmiðalisti (Lýsigögn)'!$C$38:$C$52,0))="","",INDEX('Undirviðmiðalisti (Lýsigögn)'!$E$38:$E$52,MATCH($C43,'Undirviðmiðalisti (Lýsigögn)'!$C$38:$C$52,0))),""))))</f>
        <v/>
      </c>
      <c r="H43" s="27" t="str">
        <f aca="false">IF(OR(F43="",G43=""),"",F43*KVARDI)</f>
        <v/>
      </c>
      <c r="I43" s="28" t="str">
        <f aca="false">IF(B43="","",IF(ROUND(SUMIF($B$6:$B$205,B43,$F$6:$F$205),4)=ROUND(IFERROR(INDEX(Viðmið!$E$6:$E$10,MATCH(B43,Viðmið!$C$6:$C$10,0)),-1),4),"✓","✗"))</f>
        <v/>
      </c>
      <c r="J43" s="18" t="str">
        <f aca="false">IF($C43="","",IF($D43="Einstaklingsbundið",IFERROR(IF(INDEX('Undirviðmiðalisti (Lýsigögn)'!F$38:F$52,MATCH($C43,'Undirviðmiðalisti (Lýsigögn)'!$C$38:$C$52,0))="","",INDEX('Undirviðmiðalisti (Lýsigögn)'!F$38:F$52,MATCH($C43,'Undirviðmiðalisti (Lýsigögn)'!$C$38:$C$52,0))),""),IFERROR(IF(INDEX('Undirviðmiðalisti (Lýsigögn)'!F$6:F$37,MATCH($C43,'Undirviðmiðalisti (Lýsigögn)'!$C$6:$C$37,0))="","",INDEX('Undirviðmiðalisti (Lýsigögn)'!F$6:F$37,MATCH($C43,'Undirviðmiðalisti (Lýsigögn)'!$C$6:$C$37,0))),IFERROR(IF(INDEX('Undirviðmiðalisti (Lýsigögn)'!F$38:F$52,MATCH($C43,'Undirviðmiðalisti (Lýsigögn)'!$C$38:$C$52,0))="","",INDEX('Undirviðmiðalisti (Lýsigögn)'!F$38:F$52,MATCH($C43,'Undirviðmiðalisti (Lýsigögn)'!$C$38:$C$52,0))),""))))</f>
        <v/>
      </c>
      <c r="K43" s="18" t="str">
        <f aca="false">IF($C43="","",IF($D43="Einstaklingsbundið",IFERROR(IF(INDEX('Undirviðmiðalisti (Lýsigögn)'!G$38:G$52,MATCH($C43,'Undirviðmiðalisti (Lýsigögn)'!$C$38:$C$52,0))="","",INDEX('Undirviðmiðalisti (Lýsigögn)'!G$38:G$52,MATCH($C43,'Undirviðmiðalisti (Lýsigögn)'!$C$38:$C$52,0))),""),IFERROR(IF(INDEX('Undirviðmiðalisti (Lýsigögn)'!G$6:G$37,MATCH($C43,'Undirviðmiðalisti (Lýsigögn)'!$C$6:$C$37,0))="","",INDEX('Undirviðmiðalisti (Lýsigögn)'!G$6:G$37,MATCH($C43,'Undirviðmiðalisti (Lýsigögn)'!$C$6:$C$37,0))),IFERROR(IF(INDEX('Undirviðmiðalisti (Lýsigögn)'!G$38:G$52,MATCH($C43,'Undirviðmiðalisti (Lýsigögn)'!$C$38:$C$52,0))="","",INDEX('Undirviðmiðalisti (Lýsigögn)'!G$38:G$52,MATCH($C43,'Undirviðmiðalisti (Lýsigögn)'!$C$38:$C$52,0))),""))))</f>
        <v/>
      </c>
      <c r="L43" s="18" t="str">
        <f aca="false">IF($C43="","",IF($D43="Einstaklingsbundið",IFERROR(IF(INDEX('Undirviðmiðalisti (Lýsigögn)'!H$38:H$52,MATCH($C43,'Undirviðmiðalisti (Lýsigögn)'!$C$38:$C$52,0))="","",INDEX('Undirviðmiðalisti (Lýsigögn)'!H$38:H$52,MATCH($C43,'Undirviðmiðalisti (Lýsigögn)'!$C$38:$C$52,0))),""),IFERROR(IF(INDEX('Undirviðmiðalisti (Lýsigögn)'!H$6:H$37,MATCH($C43,'Undirviðmiðalisti (Lýsigögn)'!$C$6:$C$37,0))="","",INDEX('Undirviðmiðalisti (Lýsigögn)'!H$6:H$37,MATCH($C43,'Undirviðmiðalisti (Lýsigögn)'!$C$6:$C$37,0))),IFERROR(IF(INDEX('Undirviðmiðalisti (Lýsigögn)'!H$38:H$52,MATCH($C43,'Undirviðmiðalisti (Lýsigögn)'!$C$38:$C$52,0))="","",INDEX('Undirviðmiðalisti (Lýsigögn)'!H$38:H$52,MATCH($C43,'Undirviðmiðalisti (Lýsigögn)'!$C$38:$C$52,0))),""))))</f>
        <v/>
      </c>
      <c r="M43" s="18" t="str">
        <f aca="false">IF($C43="","",IF($D43="Einstaklingsbundið",IFERROR(IF(INDEX('Undirviðmiðalisti (Lýsigögn)'!I$38:I$52,MATCH($C43,'Undirviðmiðalisti (Lýsigögn)'!$C$38:$C$52,0))="","",INDEX('Undirviðmiðalisti (Lýsigögn)'!I$38:I$52,MATCH($C43,'Undirviðmiðalisti (Lýsigögn)'!$C$38:$C$52,0))),""),IFERROR(IF(INDEX('Undirviðmiðalisti (Lýsigögn)'!I$6:I$37,MATCH($C43,'Undirviðmiðalisti (Lýsigögn)'!$C$6:$C$37,0))="","",INDEX('Undirviðmiðalisti (Lýsigögn)'!I$6:I$37,MATCH($C43,'Undirviðmiðalisti (Lýsigögn)'!$C$6:$C$37,0))),IFERROR(IF(INDEX('Undirviðmiðalisti (Lýsigögn)'!I$38:I$52,MATCH($C43,'Undirviðmiðalisti (Lýsigögn)'!$C$38:$C$52,0))="","",INDEX('Undirviðmiðalisti (Lýsigögn)'!I$38:I$52,MATCH($C43,'Undirviðmiðalisti (Lýsigögn)'!$C$38:$C$52,0))),""))))</f>
        <v/>
      </c>
      <c r="N43" s="18" t="str">
        <f aca="false">IF($C43="","",IF($D43="Einstaklingsbundið",IFERROR(IF(INDEX('Undirviðmiðalisti (Lýsigögn)'!J$38:J$52,MATCH($C43,'Undirviðmiðalisti (Lýsigögn)'!$C$38:$C$52,0))="","",INDEX('Undirviðmiðalisti (Lýsigögn)'!J$38:J$52,MATCH($C43,'Undirviðmiðalisti (Lýsigögn)'!$C$38:$C$52,0))),""),IFERROR(IF(INDEX('Undirviðmiðalisti (Lýsigögn)'!J$6:J$37,MATCH($C43,'Undirviðmiðalisti (Lýsigögn)'!$C$6:$C$37,0))="","",INDEX('Undirviðmiðalisti (Lýsigögn)'!J$6:J$37,MATCH($C43,'Undirviðmiðalisti (Lýsigögn)'!$C$6:$C$37,0))),IFERROR(IF(INDEX('Undirviðmiðalisti (Lýsigögn)'!J$38:J$52,MATCH($C43,'Undirviðmiðalisti (Lýsigögn)'!$C$38:$C$52,0))="","",INDEX('Undirviðmiðalisti (Lýsigögn)'!J$38:J$52,MATCH($C43,'Undirviðmiðalisti (Lýsigögn)'!$C$38:$C$52,0))),""))))</f>
        <v/>
      </c>
      <c r="O43" s="18" t="str">
        <f aca="false">IF($C43="","",IF($D43="Einstaklingsbundið",IFERROR(IF(INDEX('Undirviðmiðalisti (Lýsigögn)'!K$38:K$52,MATCH($C43,'Undirviðmiðalisti (Lýsigögn)'!$C$38:$C$52,0))="","",INDEX('Undirviðmiðalisti (Lýsigögn)'!K$38:K$52,MATCH($C43,'Undirviðmiðalisti (Lýsigögn)'!$C$38:$C$52,0))),""),IFERROR(IF(INDEX('Undirviðmiðalisti (Lýsigögn)'!K$6:K$37,MATCH($C43,'Undirviðmiðalisti (Lýsigögn)'!$C$6:$C$37,0))="","",INDEX('Undirviðmiðalisti (Lýsigögn)'!K$6:K$37,MATCH($C43,'Undirviðmiðalisti (Lýsigögn)'!$C$6:$C$37,0))),IFERROR(IF(INDEX('Undirviðmiðalisti (Lýsigögn)'!K$38:K$52,MATCH($C43,'Undirviðmiðalisti (Lýsigögn)'!$C$38:$C$52,0))="","",INDEX('Undirviðmiðalisti (Lýsigögn)'!K$38:K$52,MATCH($C43,'Undirviðmiðalisti (Lýsigögn)'!$C$38:$C$52,0))),""))))</f>
        <v/>
      </c>
      <c r="P43" s="18" t="str">
        <f aca="false">IF($C43="","",IF($D43="Einstaklingsbundið",IFERROR(IF(INDEX('Undirviðmiðalisti (Lýsigögn)'!L$38:L$52,MATCH($C43,'Undirviðmiðalisti (Lýsigögn)'!$C$38:$C$52,0))="","",INDEX('Undirviðmiðalisti (Lýsigögn)'!L$38:L$52,MATCH($C43,'Undirviðmiðalisti (Lýsigögn)'!$C$38:$C$52,0))),""),IFERROR(IF(INDEX('Undirviðmiðalisti (Lýsigögn)'!L$6:L$37,MATCH($C43,'Undirviðmiðalisti (Lýsigögn)'!$C$6:$C$37,0))="","",INDEX('Undirviðmiðalisti (Lýsigögn)'!L$6:L$37,MATCH($C43,'Undirviðmiðalisti (Lýsigögn)'!$C$6:$C$37,0))),IFERROR(IF(INDEX('Undirviðmiðalisti (Lýsigögn)'!L$38:L$52,MATCH($C43,'Undirviðmiðalisti (Lýsigögn)'!$C$38:$C$52,0))="","",INDEX('Undirviðmiðalisti (Lýsigögn)'!L$38:L$52,MATCH($C43,'Undirviðmiðalisti (Lýsigögn)'!$C$38:$C$52,0))),""))))</f>
        <v/>
      </c>
      <c r="Q43" s="18" t="str">
        <f aca="false">IF($C43="","",IF($D43="Einstaklingsbundið",IFERROR(IF(INDEX('Undirviðmiðalisti (Lýsigögn)'!M$38:M$52,MATCH($C43,'Undirviðmiðalisti (Lýsigögn)'!$C$38:$C$52,0))="","",INDEX('Undirviðmiðalisti (Lýsigögn)'!M$38:M$52,MATCH($C43,'Undirviðmiðalisti (Lýsigögn)'!$C$38:$C$52,0))),""),IFERROR(IF(INDEX('Undirviðmiðalisti (Lýsigögn)'!M$6:M$37,MATCH($C43,'Undirviðmiðalisti (Lýsigögn)'!$C$6:$C$37,0))="","",INDEX('Undirviðmiðalisti (Lýsigögn)'!M$6:M$37,MATCH($C43,'Undirviðmiðalisti (Lýsigögn)'!$C$6:$C$37,0))),IFERROR(IF(INDEX('Undirviðmiðalisti (Lýsigögn)'!M$38:M$52,MATCH($C43,'Undirviðmiðalisti (Lýsigögn)'!$C$38:$C$52,0))="","",INDEX('Undirviðmiðalisti (Lýsigögn)'!M$38:M$52,MATCH($C43,'Undirviðmiðalisti (Lýsigögn)'!$C$38:$C$52,0))),""))))</f>
        <v/>
      </c>
    </row>
    <row r="44" customFormat="false" ht="15" hidden="false" customHeight="true" outlineLevel="0" collapsed="false">
      <c r="A44" s="24" t="str">
        <f aca="false">IF($B44="","",ROW()-5)</f>
        <v/>
      </c>
      <c r="B44" s="17"/>
      <c r="C44" s="17"/>
      <c r="D44" s="25" t="str">
        <f aca="false">IFERROR(IF(B44="","",INDEX(Viðmið!$B$6:$B$10,MATCH(B44,Viðmið!$C$6:$C$10,0))),"")</f>
        <v/>
      </c>
      <c r="E44" s="18" t="str">
        <f aca="false">IF($C44="","",IF($D44="Einstaklingsbundið",IFERROR(IF(INDEX('Undirviðmiðalisti (Lýsigögn)'!$D$38:$D$52,MATCH($C44,'Undirviðmiðalisti (Lýsigögn)'!$C$38:$C$52,0))="","",INDEX('Undirviðmiðalisti (Lýsigögn)'!$D$38:$D$52,MATCH($C44,'Undirviðmiðalisti (Lýsigögn)'!$C$38:$C$52,0))),""),IFERROR(IF(INDEX('Undirviðmiðalisti (Lýsigögn)'!$D$6:$D$37,MATCH($C44,'Undirviðmiðalisti (Lýsigögn)'!$C$6:$C$37,0))="","",INDEX('Undirviðmiðalisti (Lýsigögn)'!$D$6:$D$37,MATCH($C44,'Undirviðmiðalisti (Lýsigögn)'!$C$6:$C$37,0))),IFERROR(IF(INDEX('Undirviðmiðalisti (Lýsigögn)'!$D$38:$D$52,MATCH($C44,'Undirviðmiðalisti (Lýsigögn)'!$C$38:$C$52,0))="","",INDEX('Undirviðmiðalisti (Lýsigögn)'!$D$38:$D$52,MATCH($C44,'Undirviðmiðalisti (Lýsigögn)'!$C$38:$C$52,0))),""))))</f>
        <v/>
      </c>
      <c r="F44" s="16"/>
      <c r="G44" s="26" t="str">
        <f aca="false">IF($C44="","",IF($D44="Einstaklingsbundið",IFERROR(IF(INDEX('Undirviðmiðalisti (Lýsigögn)'!$E$38:$E$52,MATCH($C44,'Undirviðmiðalisti (Lýsigögn)'!$C$38:$C$52,0))="","",INDEX('Undirviðmiðalisti (Lýsigögn)'!$E$38:$E$52,MATCH($C44,'Undirviðmiðalisti (Lýsigögn)'!$C$38:$C$52,0))),""),IFERROR(IF(INDEX('Undirviðmiðalisti (Lýsigögn)'!$E$6:$E$37,MATCH($C44,'Undirviðmiðalisti (Lýsigögn)'!$C$6:$C$37,0))="","",INDEX('Undirviðmiðalisti (Lýsigögn)'!$E$6:$E$37,MATCH($C44,'Undirviðmiðalisti (Lýsigögn)'!$C$6:$C$37,0))),IFERROR(IF(INDEX('Undirviðmiðalisti (Lýsigögn)'!$E$38:$E$52,MATCH($C44,'Undirviðmiðalisti (Lýsigögn)'!$C$38:$C$52,0))="","",INDEX('Undirviðmiðalisti (Lýsigögn)'!$E$38:$E$52,MATCH($C44,'Undirviðmiðalisti (Lýsigögn)'!$C$38:$C$52,0))),""))))</f>
        <v/>
      </c>
      <c r="H44" s="27" t="str">
        <f aca="false">IF(OR(F44="",G44=""),"",F44*KVARDI)</f>
        <v/>
      </c>
      <c r="I44" s="28" t="str">
        <f aca="false">IF(B44="","",IF(ROUND(SUMIF($B$6:$B$205,B44,$F$6:$F$205),4)=ROUND(IFERROR(INDEX(Viðmið!$E$6:$E$10,MATCH(B44,Viðmið!$C$6:$C$10,0)),-1),4),"✓","✗"))</f>
        <v/>
      </c>
      <c r="J44" s="18" t="str">
        <f aca="false">IF($C44="","",IF($D44="Einstaklingsbundið",IFERROR(IF(INDEX('Undirviðmiðalisti (Lýsigögn)'!F$38:F$52,MATCH($C44,'Undirviðmiðalisti (Lýsigögn)'!$C$38:$C$52,0))="","",INDEX('Undirviðmiðalisti (Lýsigögn)'!F$38:F$52,MATCH($C44,'Undirviðmiðalisti (Lýsigögn)'!$C$38:$C$52,0))),""),IFERROR(IF(INDEX('Undirviðmiðalisti (Lýsigögn)'!F$6:F$37,MATCH($C44,'Undirviðmiðalisti (Lýsigögn)'!$C$6:$C$37,0))="","",INDEX('Undirviðmiðalisti (Lýsigögn)'!F$6:F$37,MATCH($C44,'Undirviðmiðalisti (Lýsigögn)'!$C$6:$C$37,0))),IFERROR(IF(INDEX('Undirviðmiðalisti (Lýsigögn)'!F$38:F$52,MATCH($C44,'Undirviðmiðalisti (Lýsigögn)'!$C$38:$C$52,0))="","",INDEX('Undirviðmiðalisti (Lýsigögn)'!F$38:F$52,MATCH($C44,'Undirviðmiðalisti (Lýsigögn)'!$C$38:$C$52,0))),""))))</f>
        <v/>
      </c>
      <c r="K44" s="18" t="str">
        <f aca="false">IF($C44="","",IF($D44="Einstaklingsbundið",IFERROR(IF(INDEX('Undirviðmiðalisti (Lýsigögn)'!G$38:G$52,MATCH($C44,'Undirviðmiðalisti (Lýsigögn)'!$C$38:$C$52,0))="","",INDEX('Undirviðmiðalisti (Lýsigögn)'!G$38:G$52,MATCH($C44,'Undirviðmiðalisti (Lýsigögn)'!$C$38:$C$52,0))),""),IFERROR(IF(INDEX('Undirviðmiðalisti (Lýsigögn)'!G$6:G$37,MATCH($C44,'Undirviðmiðalisti (Lýsigögn)'!$C$6:$C$37,0))="","",INDEX('Undirviðmiðalisti (Lýsigögn)'!G$6:G$37,MATCH($C44,'Undirviðmiðalisti (Lýsigögn)'!$C$6:$C$37,0))),IFERROR(IF(INDEX('Undirviðmiðalisti (Lýsigögn)'!G$38:G$52,MATCH($C44,'Undirviðmiðalisti (Lýsigögn)'!$C$38:$C$52,0))="","",INDEX('Undirviðmiðalisti (Lýsigögn)'!G$38:G$52,MATCH($C44,'Undirviðmiðalisti (Lýsigögn)'!$C$38:$C$52,0))),""))))</f>
        <v/>
      </c>
      <c r="L44" s="18" t="str">
        <f aca="false">IF($C44="","",IF($D44="Einstaklingsbundið",IFERROR(IF(INDEX('Undirviðmiðalisti (Lýsigögn)'!H$38:H$52,MATCH($C44,'Undirviðmiðalisti (Lýsigögn)'!$C$38:$C$52,0))="","",INDEX('Undirviðmiðalisti (Lýsigögn)'!H$38:H$52,MATCH($C44,'Undirviðmiðalisti (Lýsigögn)'!$C$38:$C$52,0))),""),IFERROR(IF(INDEX('Undirviðmiðalisti (Lýsigögn)'!H$6:H$37,MATCH($C44,'Undirviðmiðalisti (Lýsigögn)'!$C$6:$C$37,0))="","",INDEX('Undirviðmiðalisti (Lýsigögn)'!H$6:H$37,MATCH($C44,'Undirviðmiðalisti (Lýsigögn)'!$C$6:$C$37,0))),IFERROR(IF(INDEX('Undirviðmiðalisti (Lýsigögn)'!H$38:H$52,MATCH($C44,'Undirviðmiðalisti (Lýsigögn)'!$C$38:$C$52,0))="","",INDEX('Undirviðmiðalisti (Lýsigögn)'!H$38:H$52,MATCH($C44,'Undirviðmiðalisti (Lýsigögn)'!$C$38:$C$52,0))),""))))</f>
        <v/>
      </c>
      <c r="M44" s="18" t="str">
        <f aca="false">IF($C44="","",IF($D44="Einstaklingsbundið",IFERROR(IF(INDEX('Undirviðmiðalisti (Lýsigögn)'!I$38:I$52,MATCH($C44,'Undirviðmiðalisti (Lýsigögn)'!$C$38:$C$52,0))="","",INDEX('Undirviðmiðalisti (Lýsigögn)'!I$38:I$52,MATCH($C44,'Undirviðmiðalisti (Lýsigögn)'!$C$38:$C$52,0))),""),IFERROR(IF(INDEX('Undirviðmiðalisti (Lýsigögn)'!I$6:I$37,MATCH($C44,'Undirviðmiðalisti (Lýsigögn)'!$C$6:$C$37,0))="","",INDEX('Undirviðmiðalisti (Lýsigögn)'!I$6:I$37,MATCH($C44,'Undirviðmiðalisti (Lýsigögn)'!$C$6:$C$37,0))),IFERROR(IF(INDEX('Undirviðmiðalisti (Lýsigögn)'!I$38:I$52,MATCH($C44,'Undirviðmiðalisti (Lýsigögn)'!$C$38:$C$52,0))="","",INDEX('Undirviðmiðalisti (Lýsigögn)'!I$38:I$52,MATCH($C44,'Undirviðmiðalisti (Lýsigögn)'!$C$38:$C$52,0))),""))))</f>
        <v/>
      </c>
      <c r="N44" s="18" t="str">
        <f aca="false">IF($C44="","",IF($D44="Einstaklingsbundið",IFERROR(IF(INDEX('Undirviðmiðalisti (Lýsigögn)'!J$38:J$52,MATCH($C44,'Undirviðmiðalisti (Lýsigögn)'!$C$38:$C$52,0))="","",INDEX('Undirviðmiðalisti (Lýsigögn)'!J$38:J$52,MATCH($C44,'Undirviðmiðalisti (Lýsigögn)'!$C$38:$C$52,0))),""),IFERROR(IF(INDEX('Undirviðmiðalisti (Lýsigögn)'!J$6:J$37,MATCH($C44,'Undirviðmiðalisti (Lýsigögn)'!$C$6:$C$37,0))="","",INDEX('Undirviðmiðalisti (Lýsigögn)'!J$6:J$37,MATCH($C44,'Undirviðmiðalisti (Lýsigögn)'!$C$6:$C$37,0))),IFERROR(IF(INDEX('Undirviðmiðalisti (Lýsigögn)'!J$38:J$52,MATCH($C44,'Undirviðmiðalisti (Lýsigögn)'!$C$38:$C$52,0))="","",INDEX('Undirviðmiðalisti (Lýsigögn)'!J$38:J$52,MATCH($C44,'Undirviðmiðalisti (Lýsigögn)'!$C$38:$C$52,0))),""))))</f>
        <v/>
      </c>
      <c r="O44" s="18" t="str">
        <f aca="false">IF($C44="","",IF($D44="Einstaklingsbundið",IFERROR(IF(INDEX('Undirviðmiðalisti (Lýsigögn)'!K$38:K$52,MATCH($C44,'Undirviðmiðalisti (Lýsigögn)'!$C$38:$C$52,0))="","",INDEX('Undirviðmiðalisti (Lýsigögn)'!K$38:K$52,MATCH($C44,'Undirviðmiðalisti (Lýsigögn)'!$C$38:$C$52,0))),""),IFERROR(IF(INDEX('Undirviðmiðalisti (Lýsigögn)'!K$6:K$37,MATCH($C44,'Undirviðmiðalisti (Lýsigögn)'!$C$6:$C$37,0))="","",INDEX('Undirviðmiðalisti (Lýsigögn)'!K$6:K$37,MATCH($C44,'Undirviðmiðalisti (Lýsigögn)'!$C$6:$C$37,0))),IFERROR(IF(INDEX('Undirviðmiðalisti (Lýsigögn)'!K$38:K$52,MATCH($C44,'Undirviðmiðalisti (Lýsigögn)'!$C$38:$C$52,0))="","",INDEX('Undirviðmiðalisti (Lýsigögn)'!K$38:K$52,MATCH($C44,'Undirviðmiðalisti (Lýsigögn)'!$C$38:$C$52,0))),""))))</f>
        <v/>
      </c>
      <c r="P44" s="18" t="str">
        <f aca="false">IF($C44="","",IF($D44="Einstaklingsbundið",IFERROR(IF(INDEX('Undirviðmiðalisti (Lýsigögn)'!L$38:L$52,MATCH($C44,'Undirviðmiðalisti (Lýsigögn)'!$C$38:$C$52,0))="","",INDEX('Undirviðmiðalisti (Lýsigögn)'!L$38:L$52,MATCH($C44,'Undirviðmiðalisti (Lýsigögn)'!$C$38:$C$52,0))),""),IFERROR(IF(INDEX('Undirviðmiðalisti (Lýsigögn)'!L$6:L$37,MATCH($C44,'Undirviðmiðalisti (Lýsigögn)'!$C$6:$C$37,0))="","",INDEX('Undirviðmiðalisti (Lýsigögn)'!L$6:L$37,MATCH($C44,'Undirviðmiðalisti (Lýsigögn)'!$C$6:$C$37,0))),IFERROR(IF(INDEX('Undirviðmiðalisti (Lýsigögn)'!L$38:L$52,MATCH($C44,'Undirviðmiðalisti (Lýsigögn)'!$C$38:$C$52,0))="","",INDEX('Undirviðmiðalisti (Lýsigögn)'!L$38:L$52,MATCH($C44,'Undirviðmiðalisti (Lýsigögn)'!$C$38:$C$52,0))),""))))</f>
        <v/>
      </c>
      <c r="Q44" s="18" t="str">
        <f aca="false">IF($C44="","",IF($D44="Einstaklingsbundið",IFERROR(IF(INDEX('Undirviðmiðalisti (Lýsigögn)'!M$38:M$52,MATCH($C44,'Undirviðmiðalisti (Lýsigögn)'!$C$38:$C$52,0))="","",INDEX('Undirviðmiðalisti (Lýsigögn)'!M$38:M$52,MATCH($C44,'Undirviðmiðalisti (Lýsigögn)'!$C$38:$C$52,0))),""),IFERROR(IF(INDEX('Undirviðmiðalisti (Lýsigögn)'!M$6:M$37,MATCH($C44,'Undirviðmiðalisti (Lýsigögn)'!$C$6:$C$37,0))="","",INDEX('Undirviðmiðalisti (Lýsigögn)'!M$6:M$37,MATCH($C44,'Undirviðmiðalisti (Lýsigögn)'!$C$6:$C$37,0))),IFERROR(IF(INDEX('Undirviðmiðalisti (Lýsigögn)'!M$38:M$52,MATCH($C44,'Undirviðmiðalisti (Lýsigögn)'!$C$38:$C$52,0))="","",INDEX('Undirviðmiðalisti (Lýsigögn)'!M$38:M$52,MATCH($C44,'Undirviðmiðalisti (Lýsigögn)'!$C$38:$C$52,0))),""))))</f>
        <v/>
      </c>
    </row>
    <row r="45" customFormat="false" ht="15" hidden="false" customHeight="true" outlineLevel="0" collapsed="false">
      <c r="A45" s="24" t="str">
        <f aca="false">IF($B45="","",ROW()-5)</f>
        <v/>
      </c>
      <c r="B45" s="17"/>
      <c r="C45" s="17"/>
      <c r="D45" s="25" t="str">
        <f aca="false">IFERROR(IF(B45="","",INDEX(Viðmið!$B$6:$B$10,MATCH(B45,Viðmið!$C$6:$C$10,0))),"")</f>
        <v/>
      </c>
      <c r="E45" s="18" t="str">
        <f aca="false">IF($C45="","",IF($D45="Einstaklingsbundið",IFERROR(IF(INDEX('Undirviðmiðalisti (Lýsigögn)'!$D$38:$D$52,MATCH($C45,'Undirviðmiðalisti (Lýsigögn)'!$C$38:$C$52,0))="","",INDEX('Undirviðmiðalisti (Lýsigögn)'!$D$38:$D$52,MATCH($C45,'Undirviðmiðalisti (Lýsigögn)'!$C$38:$C$52,0))),""),IFERROR(IF(INDEX('Undirviðmiðalisti (Lýsigögn)'!$D$6:$D$37,MATCH($C45,'Undirviðmiðalisti (Lýsigögn)'!$C$6:$C$37,0))="","",INDEX('Undirviðmiðalisti (Lýsigögn)'!$D$6:$D$37,MATCH($C45,'Undirviðmiðalisti (Lýsigögn)'!$C$6:$C$37,0))),IFERROR(IF(INDEX('Undirviðmiðalisti (Lýsigögn)'!$D$38:$D$52,MATCH($C45,'Undirviðmiðalisti (Lýsigögn)'!$C$38:$C$52,0))="","",INDEX('Undirviðmiðalisti (Lýsigögn)'!$D$38:$D$52,MATCH($C45,'Undirviðmiðalisti (Lýsigögn)'!$C$38:$C$52,0))),""))))</f>
        <v/>
      </c>
      <c r="F45" s="16"/>
      <c r="G45" s="26" t="str">
        <f aca="false">IF($C45="","",IF($D45="Einstaklingsbundið",IFERROR(IF(INDEX('Undirviðmiðalisti (Lýsigögn)'!$E$38:$E$52,MATCH($C45,'Undirviðmiðalisti (Lýsigögn)'!$C$38:$C$52,0))="","",INDEX('Undirviðmiðalisti (Lýsigögn)'!$E$38:$E$52,MATCH($C45,'Undirviðmiðalisti (Lýsigögn)'!$C$38:$C$52,0))),""),IFERROR(IF(INDEX('Undirviðmiðalisti (Lýsigögn)'!$E$6:$E$37,MATCH($C45,'Undirviðmiðalisti (Lýsigögn)'!$C$6:$C$37,0))="","",INDEX('Undirviðmiðalisti (Lýsigögn)'!$E$6:$E$37,MATCH($C45,'Undirviðmiðalisti (Lýsigögn)'!$C$6:$C$37,0))),IFERROR(IF(INDEX('Undirviðmiðalisti (Lýsigögn)'!$E$38:$E$52,MATCH($C45,'Undirviðmiðalisti (Lýsigögn)'!$C$38:$C$52,0))="","",INDEX('Undirviðmiðalisti (Lýsigögn)'!$E$38:$E$52,MATCH($C45,'Undirviðmiðalisti (Lýsigögn)'!$C$38:$C$52,0))),""))))</f>
        <v/>
      </c>
      <c r="H45" s="27" t="str">
        <f aca="false">IF(OR(F45="",G45=""),"",F45*KVARDI)</f>
        <v/>
      </c>
      <c r="I45" s="28" t="str">
        <f aca="false">IF(B45="","",IF(ROUND(SUMIF($B$6:$B$205,B45,$F$6:$F$205),4)=ROUND(IFERROR(INDEX(Viðmið!$E$6:$E$10,MATCH(B45,Viðmið!$C$6:$C$10,0)),-1),4),"✓","✗"))</f>
        <v/>
      </c>
      <c r="J45" s="18" t="str">
        <f aca="false">IF($C45="","",IF($D45="Einstaklingsbundið",IFERROR(IF(INDEX('Undirviðmiðalisti (Lýsigögn)'!F$38:F$52,MATCH($C45,'Undirviðmiðalisti (Lýsigögn)'!$C$38:$C$52,0))="","",INDEX('Undirviðmiðalisti (Lýsigögn)'!F$38:F$52,MATCH($C45,'Undirviðmiðalisti (Lýsigögn)'!$C$38:$C$52,0))),""),IFERROR(IF(INDEX('Undirviðmiðalisti (Lýsigögn)'!F$6:F$37,MATCH($C45,'Undirviðmiðalisti (Lýsigögn)'!$C$6:$C$37,0))="","",INDEX('Undirviðmiðalisti (Lýsigögn)'!F$6:F$37,MATCH($C45,'Undirviðmiðalisti (Lýsigögn)'!$C$6:$C$37,0))),IFERROR(IF(INDEX('Undirviðmiðalisti (Lýsigögn)'!F$38:F$52,MATCH($C45,'Undirviðmiðalisti (Lýsigögn)'!$C$38:$C$52,0))="","",INDEX('Undirviðmiðalisti (Lýsigögn)'!F$38:F$52,MATCH($C45,'Undirviðmiðalisti (Lýsigögn)'!$C$38:$C$52,0))),""))))</f>
        <v/>
      </c>
      <c r="K45" s="18" t="str">
        <f aca="false">IF($C45="","",IF($D45="Einstaklingsbundið",IFERROR(IF(INDEX('Undirviðmiðalisti (Lýsigögn)'!G$38:G$52,MATCH($C45,'Undirviðmiðalisti (Lýsigögn)'!$C$38:$C$52,0))="","",INDEX('Undirviðmiðalisti (Lýsigögn)'!G$38:G$52,MATCH($C45,'Undirviðmiðalisti (Lýsigögn)'!$C$38:$C$52,0))),""),IFERROR(IF(INDEX('Undirviðmiðalisti (Lýsigögn)'!G$6:G$37,MATCH($C45,'Undirviðmiðalisti (Lýsigögn)'!$C$6:$C$37,0))="","",INDEX('Undirviðmiðalisti (Lýsigögn)'!G$6:G$37,MATCH($C45,'Undirviðmiðalisti (Lýsigögn)'!$C$6:$C$37,0))),IFERROR(IF(INDEX('Undirviðmiðalisti (Lýsigögn)'!G$38:G$52,MATCH($C45,'Undirviðmiðalisti (Lýsigögn)'!$C$38:$C$52,0))="","",INDEX('Undirviðmiðalisti (Lýsigögn)'!G$38:G$52,MATCH($C45,'Undirviðmiðalisti (Lýsigögn)'!$C$38:$C$52,0))),""))))</f>
        <v/>
      </c>
      <c r="L45" s="18" t="str">
        <f aca="false">IF($C45="","",IF($D45="Einstaklingsbundið",IFERROR(IF(INDEX('Undirviðmiðalisti (Lýsigögn)'!H$38:H$52,MATCH($C45,'Undirviðmiðalisti (Lýsigögn)'!$C$38:$C$52,0))="","",INDEX('Undirviðmiðalisti (Lýsigögn)'!H$38:H$52,MATCH($C45,'Undirviðmiðalisti (Lýsigögn)'!$C$38:$C$52,0))),""),IFERROR(IF(INDEX('Undirviðmiðalisti (Lýsigögn)'!H$6:H$37,MATCH($C45,'Undirviðmiðalisti (Lýsigögn)'!$C$6:$C$37,0))="","",INDEX('Undirviðmiðalisti (Lýsigögn)'!H$6:H$37,MATCH($C45,'Undirviðmiðalisti (Lýsigögn)'!$C$6:$C$37,0))),IFERROR(IF(INDEX('Undirviðmiðalisti (Lýsigögn)'!H$38:H$52,MATCH($C45,'Undirviðmiðalisti (Lýsigögn)'!$C$38:$C$52,0))="","",INDEX('Undirviðmiðalisti (Lýsigögn)'!H$38:H$52,MATCH($C45,'Undirviðmiðalisti (Lýsigögn)'!$C$38:$C$52,0))),""))))</f>
        <v/>
      </c>
      <c r="M45" s="18" t="str">
        <f aca="false">IF($C45="","",IF($D45="Einstaklingsbundið",IFERROR(IF(INDEX('Undirviðmiðalisti (Lýsigögn)'!I$38:I$52,MATCH($C45,'Undirviðmiðalisti (Lýsigögn)'!$C$38:$C$52,0))="","",INDEX('Undirviðmiðalisti (Lýsigögn)'!I$38:I$52,MATCH($C45,'Undirviðmiðalisti (Lýsigögn)'!$C$38:$C$52,0))),""),IFERROR(IF(INDEX('Undirviðmiðalisti (Lýsigögn)'!I$6:I$37,MATCH($C45,'Undirviðmiðalisti (Lýsigögn)'!$C$6:$C$37,0))="","",INDEX('Undirviðmiðalisti (Lýsigögn)'!I$6:I$37,MATCH($C45,'Undirviðmiðalisti (Lýsigögn)'!$C$6:$C$37,0))),IFERROR(IF(INDEX('Undirviðmiðalisti (Lýsigögn)'!I$38:I$52,MATCH($C45,'Undirviðmiðalisti (Lýsigögn)'!$C$38:$C$52,0))="","",INDEX('Undirviðmiðalisti (Lýsigögn)'!I$38:I$52,MATCH($C45,'Undirviðmiðalisti (Lýsigögn)'!$C$38:$C$52,0))),""))))</f>
        <v/>
      </c>
      <c r="N45" s="18" t="str">
        <f aca="false">IF($C45="","",IF($D45="Einstaklingsbundið",IFERROR(IF(INDEX('Undirviðmiðalisti (Lýsigögn)'!J$38:J$52,MATCH($C45,'Undirviðmiðalisti (Lýsigögn)'!$C$38:$C$52,0))="","",INDEX('Undirviðmiðalisti (Lýsigögn)'!J$38:J$52,MATCH($C45,'Undirviðmiðalisti (Lýsigögn)'!$C$38:$C$52,0))),""),IFERROR(IF(INDEX('Undirviðmiðalisti (Lýsigögn)'!J$6:J$37,MATCH($C45,'Undirviðmiðalisti (Lýsigögn)'!$C$6:$C$37,0))="","",INDEX('Undirviðmiðalisti (Lýsigögn)'!J$6:J$37,MATCH($C45,'Undirviðmiðalisti (Lýsigögn)'!$C$6:$C$37,0))),IFERROR(IF(INDEX('Undirviðmiðalisti (Lýsigögn)'!J$38:J$52,MATCH($C45,'Undirviðmiðalisti (Lýsigögn)'!$C$38:$C$52,0))="","",INDEX('Undirviðmiðalisti (Lýsigögn)'!J$38:J$52,MATCH($C45,'Undirviðmiðalisti (Lýsigögn)'!$C$38:$C$52,0))),""))))</f>
        <v/>
      </c>
      <c r="O45" s="18" t="str">
        <f aca="false">IF($C45="","",IF($D45="Einstaklingsbundið",IFERROR(IF(INDEX('Undirviðmiðalisti (Lýsigögn)'!K$38:K$52,MATCH($C45,'Undirviðmiðalisti (Lýsigögn)'!$C$38:$C$52,0))="","",INDEX('Undirviðmiðalisti (Lýsigögn)'!K$38:K$52,MATCH($C45,'Undirviðmiðalisti (Lýsigögn)'!$C$38:$C$52,0))),""),IFERROR(IF(INDEX('Undirviðmiðalisti (Lýsigögn)'!K$6:K$37,MATCH($C45,'Undirviðmiðalisti (Lýsigögn)'!$C$6:$C$37,0))="","",INDEX('Undirviðmiðalisti (Lýsigögn)'!K$6:K$37,MATCH($C45,'Undirviðmiðalisti (Lýsigögn)'!$C$6:$C$37,0))),IFERROR(IF(INDEX('Undirviðmiðalisti (Lýsigögn)'!K$38:K$52,MATCH($C45,'Undirviðmiðalisti (Lýsigögn)'!$C$38:$C$52,0))="","",INDEX('Undirviðmiðalisti (Lýsigögn)'!K$38:K$52,MATCH($C45,'Undirviðmiðalisti (Lýsigögn)'!$C$38:$C$52,0))),""))))</f>
        <v/>
      </c>
      <c r="P45" s="18" t="str">
        <f aca="false">IF($C45="","",IF($D45="Einstaklingsbundið",IFERROR(IF(INDEX('Undirviðmiðalisti (Lýsigögn)'!L$38:L$52,MATCH($C45,'Undirviðmiðalisti (Lýsigögn)'!$C$38:$C$52,0))="","",INDEX('Undirviðmiðalisti (Lýsigögn)'!L$38:L$52,MATCH($C45,'Undirviðmiðalisti (Lýsigögn)'!$C$38:$C$52,0))),""),IFERROR(IF(INDEX('Undirviðmiðalisti (Lýsigögn)'!L$6:L$37,MATCH($C45,'Undirviðmiðalisti (Lýsigögn)'!$C$6:$C$37,0))="","",INDEX('Undirviðmiðalisti (Lýsigögn)'!L$6:L$37,MATCH($C45,'Undirviðmiðalisti (Lýsigögn)'!$C$6:$C$37,0))),IFERROR(IF(INDEX('Undirviðmiðalisti (Lýsigögn)'!L$38:L$52,MATCH($C45,'Undirviðmiðalisti (Lýsigögn)'!$C$38:$C$52,0))="","",INDEX('Undirviðmiðalisti (Lýsigögn)'!L$38:L$52,MATCH($C45,'Undirviðmiðalisti (Lýsigögn)'!$C$38:$C$52,0))),""))))</f>
        <v/>
      </c>
      <c r="Q45" s="18" t="str">
        <f aca="false">IF($C45="","",IF($D45="Einstaklingsbundið",IFERROR(IF(INDEX('Undirviðmiðalisti (Lýsigögn)'!M$38:M$52,MATCH($C45,'Undirviðmiðalisti (Lýsigögn)'!$C$38:$C$52,0))="","",INDEX('Undirviðmiðalisti (Lýsigögn)'!M$38:M$52,MATCH($C45,'Undirviðmiðalisti (Lýsigögn)'!$C$38:$C$52,0))),""),IFERROR(IF(INDEX('Undirviðmiðalisti (Lýsigögn)'!M$6:M$37,MATCH($C45,'Undirviðmiðalisti (Lýsigögn)'!$C$6:$C$37,0))="","",INDEX('Undirviðmiðalisti (Lýsigögn)'!M$6:M$37,MATCH($C45,'Undirviðmiðalisti (Lýsigögn)'!$C$6:$C$37,0))),IFERROR(IF(INDEX('Undirviðmiðalisti (Lýsigögn)'!M$38:M$52,MATCH($C45,'Undirviðmiðalisti (Lýsigögn)'!$C$38:$C$52,0))="","",INDEX('Undirviðmiðalisti (Lýsigögn)'!M$38:M$52,MATCH($C45,'Undirviðmiðalisti (Lýsigögn)'!$C$38:$C$52,0))),""))))</f>
        <v/>
      </c>
    </row>
    <row r="46" customFormat="false" ht="15" hidden="false" customHeight="true" outlineLevel="0" collapsed="false">
      <c r="A46" s="24" t="str">
        <f aca="false">IF($B46="","",ROW()-5)</f>
        <v/>
      </c>
      <c r="B46" s="17"/>
      <c r="C46" s="17"/>
      <c r="D46" s="25" t="str">
        <f aca="false">IFERROR(IF(B46="","",INDEX(Viðmið!$B$6:$B$10,MATCH(B46,Viðmið!$C$6:$C$10,0))),"")</f>
        <v/>
      </c>
      <c r="E46" s="18" t="str">
        <f aca="false">IF($C46="","",IF($D46="Einstaklingsbundið",IFERROR(IF(INDEX('Undirviðmiðalisti (Lýsigögn)'!$D$38:$D$52,MATCH($C46,'Undirviðmiðalisti (Lýsigögn)'!$C$38:$C$52,0))="","",INDEX('Undirviðmiðalisti (Lýsigögn)'!$D$38:$D$52,MATCH($C46,'Undirviðmiðalisti (Lýsigögn)'!$C$38:$C$52,0))),""),IFERROR(IF(INDEX('Undirviðmiðalisti (Lýsigögn)'!$D$6:$D$37,MATCH($C46,'Undirviðmiðalisti (Lýsigögn)'!$C$6:$C$37,0))="","",INDEX('Undirviðmiðalisti (Lýsigögn)'!$D$6:$D$37,MATCH($C46,'Undirviðmiðalisti (Lýsigögn)'!$C$6:$C$37,0))),IFERROR(IF(INDEX('Undirviðmiðalisti (Lýsigögn)'!$D$38:$D$52,MATCH($C46,'Undirviðmiðalisti (Lýsigögn)'!$C$38:$C$52,0))="","",INDEX('Undirviðmiðalisti (Lýsigögn)'!$D$38:$D$52,MATCH($C46,'Undirviðmiðalisti (Lýsigögn)'!$C$38:$C$52,0))),""))))</f>
        <v/>
      </c>
      <c r="F46" s="16"/>
      <c r="G46" s="26" t="str">
        <f aca="false">IF($C46="","",IF($D46="Einstaklingsbundið",IFERROR(IF(INDEX('Undirviðmiðalisti (Lýsigögn)'!$E$38:$E$52,MATCH($C46,'Undirviðmiðalisti (Lýsigögn)'!$C$38:$C$52,0))="","",INDEX('Undirviðmiðalisti (Lýsigögn)'!$E$38:$E$52,MATCH($C46,'Undirviðmiðalisti (Lýsigögn)'!$C$38:$C$52,0))),""),IFERROR(IF(INDEX('Undirviðmiðalisti (Lýsigögn)'!$E$6:$E$37,MATCH($C46,'Undirviðmiðalisti (Lýsigögn)'!$C$6:$C$37,0))="","",INDEX('Undirviðmiðalisti (Lýsigögn)'!$E$6:$E$37,MATCH($C46,'Undirviðmiðalisti (Lýsigögn)'!$C$6:$C$37,0))),IFERROR(IF(INDEX('Undirviðmiðalisti (Lýsigögn)'!$E$38:$E$52,MATCH($C46,'Undirviðmiðalisti (Lýsigögn)'!$C$38:$C$52,0))="","",INDEX('Undirviðmiðalisti (Lýsigögn)'!$E$38:$E$52,MATCH($C46,'Undirviðmiðalisti (Lýsigögn)'!$C$38:$C$52,0))),""))))</f>
        <v/>
      </c>
      <c r="H46" s="27" t="str">
        <f aca="false">IF(OR(F46="",G46=""),"",F46*KVARDI)</f>
        <v/>
      </c>
      <c r="I46" s="28" t="str">
        <f aca="false">IF(B46="","",IF(ROUND(SUMIF($B$6:$B$205,B46,$F$6:$F$205),4)=ROUND(IFERROR(INDEX(Viðmið!$E$6:$E$10,MATCH(B46,Viðmið!$C$6:$C$10,0)),-1),4),"✓","✗"))</f>
        <v/>
      </c>
      <c r="J46" s="18" t="str">
        <f aca="false">IF($C46="","",IF($D46="Einstaklingsbundið",IFERROR(IF(INDEX('Undirviðmiðalisti (Lýsigögn)'!F$38:F$52,MATCH($C46,'Undirviðmiðalisti (Lýsigögn)'!$C$38:$C$52,0))="","",INDEX('Undirviðmiðalisti (Lýsigögn)'!F$38:F$52,MATCH($C46,'Undirviðmiðalisti (Lýsigögn)'!$C$38:$C$52,0))),""),IFERROR(IF(INDEX('Undirviðmiðalisti (Lýsigögn)'!F$6:F$37,MATCH($C46,'Undirviðmiðalisti (Lýsigögn)'!$C$6:$C$37,0))="","",INDEX('Undirviðmiðalisti (Lýsigögn)'!F$6:F$37,MATCH($C46,'Undirviðmiðalisti (Lýsigögn)'!$C$6:$C$37,0))),IFERROR(IF(INDEX('Undirviðmiðalisti (Lýsigögn)'!F$38:F$52,MATCH($C46,'Undirviðmiðalisti (Lýsigögn)'!$C$38:$C$52,0))="","",INDEX('Undirviðmiðalisti (Lýsigögn)'!F$38:F$52,MATCH($C46,'Undirviðmiðalisti (Lýsigögn)'!$C$38:$C$52,0))),""))))</f>
        <v/>
      </c>
      <c r="K46" s="18" t="str">
        <f aca="false">IF($C46="","",IF($D46="Einstaklingsbundið",IFERROR(IF(INDEX('Undirviðmiðalisti (Lýsigögn)'!G$38:G$52,MATCH($C46,'Undirviðmiðalisti (Lýsigögn)'!$C$38:$C$52,0))="","",INDEX('Undirviðmiðalisti (Lýsigögn)'!G$38:G$52,MATCH($C46,'Undirviðmiðalisti (Lýsigögn)'!$C$38:$C$52,0))),""),IFERROR(IF(INDEX('Undirviðmiðalisti (Lýsigögn)'!G$6:G$37,MATCH($C46,'Undirviðmiðalisti (Lýsigögn)'!$C$6:$C$37,0))="","",INDEX('Undirviðmiðalisti (Lýsigögn)'!G$6:G$37,MATCH($C46,'Undirviðmiðalisti (Lýsigögn)'!$C$6:$C$37,0))),IFERROR(IF(INDEX('Undirviðmiðalisti (Lýsigögn)'!G$38:G$52,MATCH($C46,'Undirviðmiðalisti (Lýsigögn)'!$C$38:$C$52,0))="","",INDEX('Undirviðmiðalisti (Lýsigögn)'!G$38:G$52,MATCH($C46,'Undirviðmiðalisti (Lýsigögn)'!$C$38:$C$52,0))),""))))</f>
        <v/>
      </c>
      <c r="L46" s="18" t="str">
        <f aca="false">IF($C46="","",IF($D46="Einstaklingsbundið",IFERROR(IF(INDEX('Undirviðmiðalisti (Lýsigögn)'!H$38:H$52,MATCH($C46,'Undirviðmiðalisti (Lýsigögn)'!$C$38:$C$52,0))="","",INDEX('Undirviðmiðalisti (Lýsigögn)'!H$38:H$52,MATCH($C46,'Undirviðmiðalisti (Lýsigögn)'!$C$38:$C$52,0))),""),IFERROR(IF(INDEX('Undirviðmiðalisti (Lýsigögn)'!H$6:H$37,MATCH($C46,'Undirviðmiðalisti (Lýsigögn)'!$C$6:$C$37,0))="","",INDEX('Undirviðmiðalisti (Lýsigögn)'!H$6:H$37,MATCH($C46,'Undirviðmiðalisti (Lýsigögn)'!$C$6:$C$37,0))),IFERROR(IF(INDEX('Undirviðmiðalisti (Lýsigögn)'!H$38:H$52,MATCH($C46,'Undirviðmiðalisti (Lýsigögn)'!$C$38:$C$52,0))="","",INDEX('Undirviðmiðalisti (Lýsigögn)'!H$38:H$52,MATCH($C46,'Undirviðmiðalisti (Lýsigögn)'!$C$38:$C$52,0))),""))))</f>
        <v/>
      </c>
      <c r="M46" s="18" t="str">
        <f aca="false">IF($C46="","",IF($D46="Einstaklingsbundið",IFERROR(IF(INDEX('Undirviðmiðalisti (Lýsigögn)'!I$38:I$52,MATCH($C46,'Undirviðmiðalisti (Lýsigögn)'!$C$38:$C$52,0))="","",INDEX('Undirviðmiðalisti (Lýsigögn)'!I$38:I$52,MATCH($C46,'Undirviðmiðalisti (Lýsigögn)'!$C$38:$C$52,0))),""),IFERROR(IF(INDEX('Undirviðmiðalisti (Lýsigögn)'!I$6:I$37,MATCH($C46,'Undirviðmiðalisti (Lýsigögn)'!$C$6:$C$37,0))="","",INDEX('Undirviðmiðalisti (Lýsigögn)'!I$6:I$37,MATCH($C46,'Undirviðmiðalisti (Lýsigögn)'!$C$6:$C$37,0))),IFERROR(IF(INDEX('Undirviðmiðalisti (Lýsigögn)'!I$38:I$52,MATCH($C46,'Undirviðmiðalisti (Lýsigögn)'!$C$38:$C$52,0))="","",INDEX('Undirviðmiðalisti (Lýsigögn)'!I$38:I$52,MATCH($C46,'Undirviðmiðalisti (Lýsigögn)'!$C$38:$C$52,0))),""))))</f>
        <v/>
      </c>
      <c r="N46" s="18" t="str">
        <f aca="false">IF($C46="","",IF($D46="Einstaklingsbundið",IFERROR(IF(INDEX('Undirviðmiðalisti (Lýsigögn)'!J$38:J$52,MATCH($C46,'Undirviðmiðalisti (Lýsigögn)'!$C$38:$C$52,0))="","",INDEX('Undirviðmiðalisti (Lýsigögn)'!J$38:J$52,MATCH($C46,'Undirviðmiðalisti (Lýsigögn)'!$C$38:$C$52,0))),""),IFERROR(IF(INDEX('Undirviðmiðalisti (Lýsigögn)'!J$6:J$37,MATCH($C46,'Undirviðmiðalisti (Lýsigögn)'!$C$6:$C$37,0))="","",INDEX('Undirviðmiðalisti (Lýsigögn)'!J$6:J$37,MATCH($C46,'Undirviðmiðalisti (Lýsigögn)'!$C$6:$C$37,0))),IFERROR(IF(INDEX('Undirviðmiðalisti (Lýsigögn)'!J$38:J$52,MATCH($C46,'Undirviðmiðalisti (Lýsigögn)'!$C$38:$C$52,0))="","",INDEX('Undirviðmiðalisti (Lýsigögn)'!J$38:J$52,MATCH($C46,'Undirviðmiðalisti (Lýsigögn)'!$C$38:$C$52,0))),""))))</f>
        <v/>
      </c>
      <c r="O46" s="18" t="str">
        <f aca="false">IF($C46="","",IF($D46="Einstaklingsbundið",IFERROR(IF(INDEX('Undirviðmiðalisti (Lýsigögn)'!K$38:K$52,MATCH($C46,'Undirviðmiðalisti (Lýsigögn)'!$C$38:$C$52,0))="","",INDEX('Undirviðmiðalisti (Lýsigögn)'!K$38:K$52,MATCH($C46,'Undirviðmiðalisti (Lýsigögn)'!$C$38:$C$52,0))),""),IFERROR(IF(INDEX('Undirviðmiðalisti (Lýsigögn)'!K$6:K$37,MATCH($C46,'Undirviðmiðalisti (Lýsigögn)'!$C$6:$C$37,0))="","",INDEX('Undirviðmiðalisti (Lýsigögn)'!K$6:K$37,MATCH($C46,'Undirviðmiðalisti (Lýsigögn)'!$C$6:$C$37,0))),IFERROR(IF(INDEX('Undirviðmiðalisti (Lýsigögn)'!K$38:K$52,MATCH($C46,'Undirviðmiðalisti (Lýsigögn)'!$C$38:$C$52,0))="","",INDEX('Undirviðmiðalisti (Lýsigögn)'!K$38:K$52,MATCH($C46,'Undirviðmiðalisti (Lýsigögn)'!$C$38:$C$52,0))),""))))</f>
        <v/>
      </c>
      <c r="P46" s="18" t="str">
        <f aca="false">IF($C46="","",IF($D46="Einstaklingsbundið",IFERROR(IF(INDEX('Undirviðmiðalisti (Lýsigögn)'!L$38:L$52,MATCH($C46,'Undirviðmiðalisti (Lýsigögn)'!$C$38:$C$52,0))="","",INDEX('Undirviðmiðalisti (Lýsigögn)'!L$38:L$52,MATCH($C46,'Undirviðmiðalisti (Lýsigögn)'!$C$38:$C$52,0))),""),IFERROR(IF(INDEX('Undirviðmiðalisti (Lýsigögn)'!L$6:L$37,MATCH($C46,'Undirviðmiðalisti (Lýsigögn)'!$C$6:$C$37,0))="","",INDEX('Undirviðmiðalisti (Lýsigögn)'!L$6:L$37,MATCH($C46,'Undirviðmiðalisti (Lýsigögn)'!$C$6:$C$37,0))),IFERROR(IF(INDEX('Undirviðmiðalisti (Lýsigögn)'!L$38:L$52,MATCH($C46,'Undirviðmiðalisti (Lýsigögn)'!$C$38:$C$52,0))="","",INDEX('Undirviðmiðalisti (Lýsigögn)'!L$38:L$52,MATCH($C46,'Undirviðmiðalisti (Lýsigögn)'!$C$38:$C$52,0))),""))))</f>
        <v/>
      </c>
      <c r="Q46" s="18" t="str">
        <f aca="false">IF($C46="","",IF($D46="Einstaklingsbundið",IFERROR(IF(INDEX('Undirviðmiðalisti (Lýsigögn)'!M$38:M$52,MATCH($C46,'Undirviðmiðalisti (Lýsigögn)'!$C$38:$C$52,0))="","",INDEX('Undirviðmiðalisti (Lýsigögn)'!M$38:M$52,MATCH($C46,'Undirviðmiðalisti (Lýsigögn)'!$C$38:$C$52,0))),""),IFERROR(IF(INDEX('Undirviðmiðalisti (Lýsigögn)'!M$6:M$37,MATCH($C46,'Undirviðmiðalisti (Lýsigögn)'!$C$6:$C$37,0))="","",INDEX('Undirviðmiðalisti (Lýsigögn)'!M$6:M$37,MATCH($C46,'Undirviðmiðalisti (Lýsigögn)'!$C$6:$C$37,0))),IFERROR(IF(INDEX('Undirviðmiðalisti (Lýsigögn)'!M$38:M$52,MATCH($C46,'Undirviðmiðalisti (Lýsigögn)'!$C$38:$C$52,0))="","",INDEX('Undirviðmiðalisti (Lýsigögn)'!M$38:M$52,MATCH($C46,'Undirviðmiðalisti (Lýsigögn)'!$C$38:$C$52,0))),""))))</f>
        <v/>
      </c>
    </row>
    <row r="47" customFormat="false" ht="15" hidden="false" customHeight="true" outlineLevel="0" collapsed="false">
      <c r="A47" s="24" t="str">
        <f aca="false">IF($B47="","",ROW()-5)</f>
        <v/>
      </c>
      <c r="B47" s="17"/>
      <c r="C47" s="17"/>
      <c r="D47" s="25" t="str">
        <f aca="false">IFERROR(IF(B47="","",INDEX(Viðmið!$B$6:$B$10,MATCH(B47,Viðmið!$C$6:$C$10,0))),"")</f>
        <v/>
      </c>
      <c r="E47" s="18" t="str">
        <f aca="false">IF($C47="","",IF($D47="Einstaklingsbundið",IFERROR(IF(INDEX('Undirviðmiðalisti (Lýsigögn)'!$D$38:$D$52,MATCH($C47,'Undirviðmiðalisti (Lýsigögn)'!$C$38:$C$52,0))="","",INDEX('Undirviðmiðalisti (Lýsigögn)'!$D$38:$D$52,MATCH($C47,'Undirviðmiðalisti (Lýsigögn)'!$C$38:$C$52,0))),""),IFERROR(IF(INDEX('Undirviðmiðalisti (Lýsigögn)'!$D$6:$D$37,MATCH($C47,'Undirviðmiðalisti (Lýsigögn)'!$C$6:$C$37,0))="","",INDEX('Undirviðmiðalisti (Lýsigögn)'!$D$6:$D$37,MATCH($C47,'Undirviðmiðalisti (Lýsigögn)'!$C$6:$C$37,0))),IFERROR(IF(INDEX('Undirviðmiðalisti (Lýsigögn)'!$D$38:$D$52,MATCH($C47,'Undirviðmiðalisti (Lýsigögn)'!$C$38:$C$52,0))="","",INDEX('Undirviðmiðalisti (Lýsigögn)'!$D$38:$D$52,MATCH($C47,'Undirviðmiðalisti (Lýsigögn)'!$C$38:$C$52,0))),""))))</f>
        <v/>
      </c>
      <c r="F47" s="16"/>
      <c r="G47" s="26" t="str">
        <f aca="false">IF($C47="","",IF($D47="Einstaklingsbundið",IFERROR(IF(INDEX('Undirviðmiðalisti (Lýsigögn)'!$E$38:$E$52,MATCH($C47,'Undirviðmiðalisti (Lýsigögn)'!$C$38:$C$52,0))="","",INDEX('Undirviðmiðalisti (Lýsigögn)'!$E$38:$E$52,MATCH($C47,'Undirviðmiðalisti (Lýsigögn)'!$C$38:$C$52,0))),""),IFERROR(IF(INDEX('Undirviðmiðalisti (Lýsigögn)'!$E$6:$E$37,MATCH($C47,'Undirviðmiðalisti (Lýsigögn)'!$C$6:$C$37,0))="","",INDEX('Undirviðmiðalisti (Lýsigögn)'!$E$6:$E$37,MATCH($C47,'Undirviðmiðalisti (Lýsigögn)'!$C$6:$C$37,0))),IFERROR(IF(INDEX('Undirviðmiðalisti (Lýsigögn)'!$E$38:$E$52,MATCH($C47,'Undirviðmiðalisti (Lýsigögn)'!$C$38:$C$52,0))="","",INDEX('Undirviðmiðalisti (Lýsigögn)'!$E$38:$E$52,MATCH($C47,'Undirviðmiðalisti (Lýsigögn)'!$C$38:$C$52,0))),""))))</f>
        <v/>
      </c>
      <c r="H47" s="27" t="str">
        <f aca="false">IF(OR(F47="",G47=""),"",F47*KVARDI)</f>
        <v/>
      </c>
      <c r="I47" s="28" t="str">
        <f aca="false">IF(B47="","",IF(ROUND(SUMIF($B$6:$B$205,B47,$F$6:$F$205),4)=ROUND(IFERROR(INDEX(Viðmið!$E$6:$E$10,MATCH(B47,Viðmið!$C$6:$C$10,0)),-1),4),"✓","✗"))</f>
        <v/>
      </c>
      <c r="J47" s="18" t="str">
        <f aca="false">IF($C47="","",IF($D47="Einstaklingsbundið",IFERROR(IF(INDEX('Undirviðmiðalisti (Lýsigögn)'!F$38:F$52,MATCH($C47,'Undirviðmiðalisti (Lýsigögn)'!$C$38:$C$52,0))="","",INDEX('Undirviðmiðalisti (Lýsigögn)'!F$38:F$52,MATCH($C47,'Undirviðmiðalisti (Lýsigögn)'!$C$38:$C$52,0))),""),IFERROR(IF(INDEX('Undirviðmiðalisti (Lýsigögn)'!F$6:F$37,MATCH($C47,'Undirviðmiðalisti (Lýsigögn)'!$C$6:$C$37,0))="","",INDEX('Undirviðmiðalisti (Lýsigögn)'!F$6:F$37,MATCH($C47,'Undirviðmiðalisti (Lýsigögn)'!$C$6:$C$37,0))),IFERROR(IF(INDEX('Undirviðmiðalisti (Lýsigögn)'!F$38:F$52,MATCH($C47,'Undirviðmiðalisti (Lýsigögn)'!$C$38:$C$52,0))="","",INDEX('Undirviðmiðalisti (Lýsigögn)'!F$38:F$52,MATCH($C47,'Undirviðmiðalisti (Lýsigögn)'!$C$38:$C$52,0))),""))))</f>
        <v/>
      </c>
      <c r="K47" s="18" t="str">
        <f aca="false">IF($C47="","",IF($D47="Einstaklingsbundið",IFERROR(IF(INDEX('Undirviðmiðalisti (Lýsigögn)'!G$38:G$52,MATCH($C47,'Undirviðmiðalisti (Lýsigögn)'!$C$38:$C$52,0))="","",INDEX('Undirviðmiðalisti (Lýsigögn)'!G$38:G$52,MATCH($C47,'Undirviðmiðalisti (Lýsigögn)'!$C$38:$C$52,0))),""),IFERROR(IF(INDEX('Undirviðmiðalisti (Lýsigögn)'!G$6:G$37,MATCH($C47,'Undirviðmiðalisti (Lýsigögn)'!$C$6:$C$37,0))="","",INDEX('Undirviðmiðalisti (Lýsigögn)'!G$6:G$37,MATCH($C47,'Undirviðmiðalisti (Lýsigögn)'!$C$6:$C$37,0))),IFERROR(IF(INDEX('Undirviðmiðalisti (Lýsigögn)'!G$38:G$52,MATCH($C47,'Undirviðmiðalisti (Lýsigögn)'!$C$38:$C$52,0))="","",INDEX('Undirviðmiðalisti (Lýsigögn)'!G$38:G$52,MATCH($C47,'Undirviðmiðalisti (Lýsigögn)'!$C$38:$C$52,0))),""))))</f>
        <v/>
      </c>
      <c r="L47" s="18" t="str">
        <f aca="false">IF($C47="","",IF($D47="Einstaklingsbundið",IFERROR(IF(INDEX('Undirviðmiðalisti (Lýsigögn)'!H$38:H$52,MATCH($C47,'Undirviðmiðalisti (Lýsigögn)'!$C$38:$C$52,0))="","",INDEX('Undirviðmiðalisti (Lýsigögn)'!H$38:H$52,MATCH($C47,'Undirviðmiðalisti (Lýsigögn)'!$C$38:$C$52,0))),""),IFERROR(IF(INDEX('Undirviðmiðalisti (Lýsigögn)'!H$6:H$37,MATCH($C47,'Undirviðmiðalisti (Lýsigögn)'!$C$6:$C$37,0))="","",INDEX('Undirviðmiðalisti (Lýsigögn)'!H$6:H$37,MATCH($C47,'Undirviðmiðalisti (Lýsigögn)'!$C$6:$C$37,0))),IFERROR(IF(INDEX('Undirviðmiðalisti (Lýsigögn)'!H$38:H$52,MATCH($C47,'Undirviðmiðalisti (Lýsigögn)'!$C$38:$C$52,0))="","",INDEX('Undirviðmiðalisti (Lýsigögn)'!H$38:H$52,MATCH($C47,'Undirviðmiðalisti (Lýsigögn)'!$C$38:$C$52,0))),""))))</f>
        <v/>
      </c>
      <c r="M47" s="18" t="str">
        <f aca="false">IF($C47="","",IF($D47="Einstaklingsbundið",IFERROR(IF(INDEX('Undirviðmiðalisti (Lýsigögn)'!I$38:I$52,MATCH($C47,'Undirviðmiðalisti (Lýsigögn)'!$C$38:$C$52,0))="","",INDEX('Undirviðmiðalisti (Lýsigögn)'!I$38:I$52,MATCH($C47,'Undirviðmiðalisti (Lýsigögn)'!$C$38:$C$52,0))),""),IFERROR(IF(INDEX('Undirviðmiðalisti (Lýsigögn)'!I$6:I$37,MATCH($C47,'Undirviðmiðalisti (Lýsigögn)'!$C$6:$C$37,0))="","",INDEX('Undirviðmiðalisti (Lýsigögn)'!I$6:I$37,MATCH($C47,'Undirviðmiðalisti (Lýsigögn)'!$C$6:$C$37,0))),IFERROR(IF(INDEX('Undirviðmiðalisti (Lýsigögn)'!I$38:I$52,MATCH($C47,'Undirviðmiðalisti (Lýsigögn)'!$C$38:$C$52,0))="","",INDEX('Undirviðmiðalisti (Lýsigögn)'!I$38:I$52,MATCH($C47,'Undirviðmiðalisti (Lýsigögn)'!$C$38:$C$52,0))),""))))</f>
        <v/>
      </c>
      <c r="N47" s="18" t="str">
        <f aca="false">IF($C47="","",IF($D47="Einstaklingsbundið",IFERROR(IF(INDEX('Undirviðmiðalisti (Lýsigögn)'!J$38:J$52,MATCH($C47,'Undirviðmiðalisti (Lýsigögn)'!$C$38:$C$52,0))="","",INDEX('Undirviðmiðalisti (Lýsigögn)'!J$38:J$52,MATCH($C47,'Undirviðmiðalisti (Lýsigögn)'!$C$38:$C$52,0))),""),IFERROR(IF(INDEX('Undirviðmiðalisti (Lýsigögn)'!J$6:J$37,MATCH($C47,'Undirviðmiðalisti (Lýsigögn)'!$C$6:$C$37,0))="","",INDEX('Undirviðmiðalisti (Lýsigögn)'!J$6:J$37,MATCH($C47,'Undirviðmiðalisti (Lýsigögn)'!$C$6:$C$37,0))),IFERROR(IF(INDEX('Undirviðmiðalisti (Lýsigögn)'!J$38:J$52,MATCH($C47,'Undirviðmiðalisti (Lýsigögn)'!$C$38:$C$52,0))="","",INDEX('Undirviðmiðalisti (Lýsigögn)'!J$38:J$52,MATCH($C47,'Undirviðmiðalisti (Lýsigögn)'!$C$38:$C$52,0))),""))))</f>
        <v/>
      </c>
      <c r="O47" s="18" t="str">
        <f aca="false">IF($C47="","",IF($D47="Einstaklingsbundið",IFERROR(IF(INDEX('Undirviðmiðalisti (Lýsigögn)'!K$38:K$52,MATCH($C47,'Undirviðmiðalisti (Lýsigögn)'!$C$38:$C$52,0))="","",INDEX('Undirviðmiðalisti (Lýsigögn)'!K$38:K$52,MATCH($C47,'Undirviðmiðalisti (Lýsigögn)'!$C$38:$C$52,0))),""),IFERROR(IF(INDEX('Undirviðmiðalisti (Lýsigögn)'!K$6:K$37,MATCH($C47,'Undirviðmiðalisti (Lýsigögn)'!$C$6:$C$37,0))="","",INDEX('Undirviðmiðalisti (Lýsigögn)'!K$6:K$37,MATCH($C47,'Undirviðmiðalisti (Lýsigögn)'!$C$6:$C$37,0))),IFERROR(IF(INDEX('Undirviðmiðalisti (Lýsigögn)'!K$38:K$52,MATCH($C47,'Undirviðmiðalisti (Lýsigögn)'!$C$38:$C$52,0))="","",INDEX('Undirviðmiðalisti (Lýsigögn)'!K$38:K$52,MATCH($C47,'Undirviðmiðalisti (Lýsigögn)'!$C$38:$C$52,0))),""))))</f>
        <v/>
      </c>
      <c r="P47" s="18" t="str">
        <f aca="false">IF($C47="","",IF($D47="Einstaklingsbundið",IFERROR(IF(INDEX('Undirviðmiðalisti (Lýsigögn)'!L$38:L$52,MATCH($C47,'Undirviðmiðalisti (Lýsigögn)'!$C$38:$C$52,0))="","",INDEX('Undirviðmiðalisti (Lýsigögn)'!L$38:L$52,MATCH($C47,'Undirviðmiðalisti (Lýsigögn)'!$C$38:$C$52,0))),""),IFERROR(IF(INDEX('Undirviðmiðalisti (Lýsigögn)'!L$6:L$37,MATCH($C47,'Undirviðmiðalisti (Lýsigögn)'!$C$6:$C$37,0))="","",INDEX('Undirviðmiðalisti (Lýsigögn)'!L$6:L$37,MATCH($C47,'Undirviðmiðalisti (Lýsigögn)'!$C$6:$C$37,0))),IFERROR(IF(INDEX('Undirviðmiðalisti (Lýsigögn)'!L$38:L$52,MATCH($C47,'Undirviðmiðalisti (Lýsigögn)'!$C$38:$C$52,0))="","",INDEX('Undirviðmiðalisti (Lýsigögn)'!L$38:L$52,MATCH($C47,'Undirviðmiðalisti (Lýsigögn)'!$C$38:$C$52,0))),""))))</f>
        <v/>
      </c>
      <c r="Q47" s="18" t="str">
        <f aca="false">IF($C47="","",IF($D47="Einstaklingsbundið",IFERROR(IF(INDEX('Undirviðmiðalisti (Lýsigögn)'!M$38:M$52,MATCH($C47,'Undirviðmiðalisti (Lýsigögn)'!$C$38:$C$52,0))="","",INDEX('Undirviðmiðalisti (Lýsigögn)'!M$38:M$52,MATCH($C47,'Undirviðmiðalisti (Lýsigögn)'!$C$38:$C$52,0))),""),IFERROR(IF(INDEX('Undirviðmiðalisti (Lýsigögn)'!M$6:M$37,MATCH($C47,'Undirviðmiðalisti (Lýsigögn)'!$C$6:$C$37,0))="","",INDEX('Undirviðmiðalisti (Lýsigögn)'!M$6:M$37,MATCH($C47,'Undirviðmiðalisti (Lýsigögn)'!$C$6:$C$37,0))),IFERROR(IF(INDEX('Undirviðmiðalisti (Lýsigögn)'!M$38:M$52,MATCH($C47,'Undirviðmiðalisti (Lýsigögn)'!$C$38:$C$52,0))="","",INDEX('Undirviðmiðalisti (Lýsigögn)'!M$38:M$52,MATCH($C47,'Undirviðmiðalisti (Lýsigögn)'!$C$38:$C$52,0))),""))))</f>
        <v/>
      </c>
    </row>
    <row r="48" customFormat="false" ht="15" hidden="false" customHeight="true" outlineLevel="0" collapsed="false">
      <c r="A48" s="24" t="str">
        <f aca="false">IF($B48="","",ROW()-5)</f>
        <v/>
      </c>
      <c r="B48" s="17"/>
      <c r="C48" s="17"/>
      <c r="D48" s="25" t="str">
        <f aca="false">IFERROR(IF(B48="","",INDEX(Viðmið!$B$6:$B$10,MATCH(B48,Viðmið!$C$6:$C$10,0))),"")</f>
        <v/>
      </c>
      <c r="E48" s="18" t="str">
        <f aca="false">IF($C48="","",IF($D48="Einstaklingsbundið",IFERROR(IF(INDEX('Undirviðmiðalisti (Lýsigögn)'!$D$38:$D$52,MATCH($C48,'Undirviðmiðalisti (Lýsigögn)'!$C$38:$C$52,0))="","",INDEX('Undirviðmiðalisti (Lýsigögn)'!$D$38:$D$52,MATCH($C48,'Undirviðmiðalisti (Lýsigögn)'!$C$38:$C$52,0))),""),IFERROR(IF(INDEX('Undirviðmiðalisti (Lýsigögn)'!$D$6:$D$37,MATCH($C48,'Undirviðmiðalisti (Lýsigögn)'!$C$6:$C$37,0))="","",INDEX('Undirviðmiðalisti (Lýsigögn)'!$D$6:$D$37,MATCH($C48,'Undirviðmiðalisti (Lýsigögn)'!$C$6:$C$37,0))),IFERROR(IF(INDEX('Undirviðmiðalisti (Lýsigögn)'!$D$38:$D$52,MATCH($C48,'Undirviðmiðalisti (Lýsigögn)'!$C$38:$C$52,0))="","",INDEX('Undirviðmiðalisti (Lýsigögn)'!$D$38:$D$52,MATCH($C48,'Undirviðmiðalisti (Lýsigögn)'!$C$38:$C$52,0))),""))))</f>
        <v/>
      </c>
      <c r="F48" s="16"/>
      <c r="G48" s="26" t="str">
        <f aca="false">IF($C48="","",IF($D48="Einstaklingsbundið",IFERROR(IF(INDEX('Undirviðmiðalisti (Lýsigögn)'!$E$38:$E$52,MATCH($C48,'Undirviðmiðalisti (Lýsigögn)'!$C$38:$C$52,0))="","",INDEX('Undirviðmiðalisti (Lýsigögn)'!$E$38:$E$52,MATCH($C48,'Undirviðmiðalisti (Lýsigögn)'!$C$38:$C$52,0))),""),IFERROR(IF(INDEX('Undirviðmiðalisti (Lýsigögn)'!$E$6:$E$37,MATCH($C48,'Undirviðmiðalisti (Lýsigögn)'!$C$6:$C$37,0))="","",INDEX('Undirviðmiðalisti (Lýsigögn)'!$E$6:$E$37,MATCH($C48,'Undirviðmiðalisti (Lýsigögn)'!$C$6:$C$37,0))),IFERROR(IF(INDEX('Undirviðmiðalisti (Lýsigögn)'!$E$38:$E$52,MATCH($C48,'Undirviðmiðalisti (Lýsigögn)'!$C$38:$C$52,0))="","",INDEX('Undirviðmiðalisti (Lýsigögn)'!$E$38:$E$52,MATCH($C48,'Undirviðmiðalisti (Lýsigögn)'!$C$38:$C$52,0))),""))))</f>
        <v/>
      </c>
      <c r="H48" s="27" t="str">
        <f aca="false">IF(OR(F48="",G48=""),"",F48*KVARDI)</f>
        <v/>
      </c>
      <c r="I48" s="28" t="str">
        <f aca="false">IF(B48="","",IF(ROUND(SUMIF($B$6:$B$205,B48,$F$6:$F$205),4)=ROUND(IFERROR(INDEX(Viðmið!$E$6:$E$10,MATCH(B48,Viðmið!$C$6:$C$10,0)),-1),4),"✓","✗"))</f>
        <v/>
      </c>
      <c r="J48" s="18" t="str">
        <f aca="false">IF($C48="","",IF($D48="Einstaklingsbundið",IFERROR(IF(INDEX('Undirviðmiðalisti (Lýsigögn)'!F$38:F$52,MATCH($C48,'Undirviðmiðalisti (Lýsigögn)'!$C$38:$C$52,0))="","",INDEX('Undirviðmiðalisti (Lýsigögn)'!F$38:F$52,MATCH($C48,'Undirviðmiðalisti (Lýsigögn)'!$C$38:$C$52,0))),""),IFERROR(IF(INDEX('Undirviðmiðalisti (Lýsigögn)'!F$6:F$37,MATCH($C48,'Undirviðmiðalisti (Lýsigögn)'!$C$6:$C$37,0))="","",INDEX('Undirviðmiðalisti (Lýsigögn)'!F$6:F$37,MATCH($C48,'Undirviðmiðalisti (Lýsigögn)'!$C$6:$C$37,0))),IFERROR(IF(INDEX('Undirviðmiðalisti (Lýsigögn)'!F$38:F$52,MATCH($C48,'Undirviðmiðalisti (Lýsigögn)'!$C$38:$C$52,0))="","",INDEX('Undirviðmiðalisti (Lýsigögn)'!F$38:F$52,MATCH($C48,'Undirviðmiðalisti (Lýsigögn)'!$C$38:$C$52,0))),""))))</f>
        <v/>
      </c>
      <c r="K48" s="18" t="str">
        <f aca="false">IF($C48="","",IF($D48="Einstaklingsbundið",IFERROR(IF(INDEX('Undirviðmiðalisti (Lýsigögn)'!G$38:G$52,MATCH($C48,'Undirviðmiðalisti (Lýsigögn)'!$C$38:$C$52,0))="","",INDEX('Undirviðmiðalisti (Lýsigögn)'!G$38:G$52,MATCH($C48,'Undirviðmiðalisti (Lýsigögn)'!$C$38:$C$52,0))),""),IFERROR(IF(INDEX('Undirviðmiðalisti (Lýsigögn)'!G$6:G$37,MATCH($C48,'Undirviðmiðalisti (Lýsigögn)'!$C$6:$C$37,0))="","",INDEX('Undirviðmiðalisti (Lýsigögn)'!G$6:G$37,MATCH($C48,'Undirviðmiðalisti (Lýsigögn)'!$C$6:$C$37,0))),IFERROR(IF(INDEX('Undirviðmiðalisti (Lýsigögn)'!G$38:G$52,MATCH($C48,'Undirviðmiðalisti (Lýsigögn)'!$C$38:$C$52,0))="","",INDEX('Undirviðmiðalisti (Lýsigögn)'!G$38:G$52,MATCH($C48,'Undirviðmiðalisti (Lýsigögn)'!$C$38:$C$52,0))),""))))</f>
        <v/>
      </c>
      <c r="L48" s="18" t="str">
        <f aca="false">IF($C48="","",IF($D48="Einstaklingsbundið",IFERROR(IF(INDEX('Undirviðmiðalisti (Lýsigögn)'!H$38:H$52,MATCH($C48,'Undirviðmiðalisti (Lýsigögn)'!$C$38:$C$52,0))="","",INDEX('Undirviðmiðalisti (Lýsigögn)'!H$38:H$52,MATCH($C48,'Undirviðmiðalisti (Lýsigögn)'!$C$38:$C$52,0))),""),IFERROR(IF(INDEX('Undirviðmiðalisti (Lýsigögn)'!H$6:H$37,MATCH($C48,'Undirviðmiðalisti (Lýsigögn)'!$C$6:$C$37,0))="","",INDEX('Undirviðmiðalisti (Lýsigögn)'!H$6:H$37,MATCH($C48,'Undirviðmiðalisti (Lýsigögn)'!$C$6:$C$37,0))),IFERROR(IF(INDEX('Undirviðmiðalisti (Lýsigögn)'!H$38:H$52,MATCH($C48,'Undirviðmiðalisti (Lýsigögn)'!$C$38:$C$52,0))="","",INDEX('Undirviðmiðalisti (Lýsigögn)'!H$38:H$52,MATCH($C48,'Undirviðmiðalisti (Lýsigögn)'!$C$38:$C$52,0))),""))))</f>
        <v/>
      </c>
      <c r="M48" s="18" t="str">
        <f aca="false">IF($C48="","",IF($D48="Einstaklingsbundið",IFERROR(IF(INDEX('Undirviðmiðalisti (Lýsigögn)'!I$38:I$52,MATCH($C48,'Undirviðmiðalisti (Lýsigögn)'!$C$38:$C$52,0))="","",INDEX('Undirviðmiðalisti (Lýsigögn)'!I$38:I$52,MATCH($C48,'Undirviðmiðalisti (Lýsigögn)'!$C$38:$C$52,0))),""),IFERROR(IF(INDEX('Undirviðmiðalisti (Lýsigögn)'!I$6:I$37,MATCH($C48,'Undirviðmiðalisti (Lýsigögn)'!$C$6:$C$37,0))="","",INDEX('Undirviðmiðalisti (Lýsigögn)'!I$6:I$37,MATCH($C48,'Undirviðmiðalisti (Lýsigögn)'!$C$6:$C$37,0))),IFERROR(IF(INDEX('Undirviðmiðalisti (Lýsigögn)'!I$38:I$52,MATCH($C48,'Undirviðmiðalisti (Lýsigögn)'!$C$38:$C$52,0))="","",INDEX('Undirviðmiðalisti (Lýsigögn)'!I$38:I$52,MATCH($C48,'Undirviðmiðalisti (Lýsigögn)'!$C$38:$C$52,0))),""))))</f>
        <v/>
      </c>
      <c r="N48" s="18" t="str">
        <f aca="false">IF($C48="","",IF($D48="Einstaklingsbundið",IFERROR(IF(INDEX('Undirviðmiðalisti (Lýsigögn)'!J$38:J$52,MATCH($C48,'Undirviðmiðalisti (Lýsigögn)'!$C$38:$C$52,0))="","",INDEX('Undirviðmiðalisti (Lýsigögn)'!J$38:J$52,MATCH($C48,'Undirviðmiðalisti (Lýsigögn)'!$C$38:$C$52,0))),""),IFERROR(IF(INDEX('Undirviðmiðalisti (Lýsigögn)'!J$6:J$37,MATCH($C48,'Undirviðmiðalisti (Lýsigögn)'!$C$6:$C$37,0))="","",INDEX('Undirviðmiðalisti (Lýsigögn)'!J$6:J$37,MATCH($C48,'Undirviðmiðalisti (Lýsigögn)'!$C$6:$C$37,0))),IFERROR(IF(INDEX('Undirviðmiðalisti (Lýsigögn)'!J$38:J$52,MATCH($C48,'Undirviðmiðalisti (Lýsigögn)'!$C$38:$C$52,0))="","",INDEX('Undirviðmiðalisti (Lýsigögn)'!J$38:J$52,MATCH($C48,'Undirviðmiðalisti (Lýsigögn)'!$C$38:$C$52,0))),""))))</f>
        <v/>
      </c>
      <c r="O48" s="18" t="str">
        <f aca="false">IF($C48="","",IF($D48="Einstaklingsbundið",IFERROR(IF(INDEX('Undirviðmiðalisti (Lýsigögn)'!K$38:K$52,MATCH($C48,'Undirviðmiðalisti (Lýsigögn)'!$C$38:$C$52,0))="","",INDEX('Undirviðmiðalisti (Lýsigögn)'!K$38:K$52,MATCH($C48,'Undirviðmiðalisti (Lýsigögn)'!$C$38:$C$52,0))),""),IFERROR(IF(INDEX('Undirviðmiðalisti (Lýsigögn)'!K$6:K$37,MATCH($C48,'Undirviðmiðalisti (Lýsigögn)'!$C$6:$C$37,0))="","",INDEX('Undirviðmiðalisti (Lýsigögn)'!K$6:K$37,MATCH($C48,'Undirviðmiðalisti (Lýsigögn)'!$C$6:$C$37,0))),IFERROR(IF(INDEX('Undirviðmiðalisti (Lýsigögn)'!K$38:K$52,MATCH($C48,'Undirviðmiðalisti (Lýsigögn)'!$C$38:$C$52,0))="","",INDEX('Undirviðmiðalisti (Lýsigögn)'!K$38:K$52,MATCH($C48,'Undirviðmiðalisti (Lýsigögn)'!$C$38:$C$52,0))),""))))</f>
        <v/>
      </c>
      <c r="P48" s="18" t="str">
        <f aca="false">IF($C48="","",IF($D48="Einstaklingsbundið",IFERROR(IF(INDEX('Undirviðmiðalisti (Lýsigögn)'!L$38:L$52,MATCH($C48,'Undirviðmiðalisti (Lýsigögn)'!$C$38:$C$52,0))="","",INDEX('Undirviðmiðalisti (Lýsigögn)'!L$38:L$52,MATCH($C48,'Undirviðmiðalisti (Lýsigögn)'!$C$38:$C$52,0))),""),IFERROR(IF(INDEX('Undirviðmiðalisti (Lýsigögn)'!L$6:L$37,MATCH($C48,'Undirviðmiðalisti (Lýsigögn)'!$C$6:$C$37,0))="","",INDEX('Undirviðmiðalisti (Lýsigögn)'!L$6:L$37,MATCH($C48,'Undirviðmiðalisti (Lýsigögn)'!$C$6:$C$37,0))),IFERROR(IF(INDEX('Undirviðmiðalisti (Lýsigögn)'!L$38:L$52,MATCH($C48,'Undirviðmiðalisti (Lýsigögn)'!$C$38:$C$52,0))="","",INDEX('Undirviðmiðalisti (Lýsigögn)'!L$38:L$52,MATCH($C48,'Undirviðmiðalisti (Lýsigögn)'!$C$38:$C$52,0))),""))))</f>
        <v/>
      </c>
      <c r="Q48" s="18" t="str">
        <f aca="false">IF($C48="","",IF($D48="Einstaklingsbundið",IFERROR(IF(INDEX('Undirviðmiðalisti (Lýsigögn)'!M$38:M$52,MATCH($C48,'Undirviðmiðalisti (Lýsigögn)'!$C$38:$C$52,0))="","",INDEX('Undirviðmiðalisti (Lýsigögn)'!M$38:M$52,MATCH($C48,'Undirviðmiðalisti (Lýsigögn)'!$C$38:$C$52,0))),""),IFERROR(IF(INDEX('Undirviðmiðalisti (Lýsigögn)'!M$6:M$37,MATCH($C48,'Undirviðmiðalisti (Lýsigögn)'!$C$6:$C$37,0))="","",INDEX('Undirviðmiðalisti (Lýsigögn)'!M$6:M$37,MATCH($C48,'Undirviðmiðalisti (Lýsigögn)'!$C$6:$C$37,0))),IFERROR(IF(INDEX('Undirviðmiðalisti (Lýsigögn)'!M$38:M$52,MATCH($C48,'Undirviðmiðalisti (Lýsigögn)'!$C$38:$C$52,0))="","",INDEX('Undirviðmiðalisti (Lýsigögn)'!M$38:M$52,MATCH($C48,'Undirviðmiðalisti (Lýsigögn)'!$C$38:$C$52,0))),""))))</f>
        <v/>
      </c>
    </row>
    <row r="49" customFormat="false" ht="15" hidden="false" customHeight="true" outlineLevel="0" collapsed="false">
      <c r="A49" s="24" t="str">
        <f aca="false">IF($B49="","",ROW()-5)</f>
        <v/>
      </c>
      <c r="B49" s="17"/>
      <c r="C49" s="17"/>
      <c r="D49" s="25" t="str">
        <f aca="false">IFERROR(IF(B49="","",INDEX(Viðmið!$B$6:$B$10,MATCH(B49,Viðmið!$C$6:$C$10,0))),"")</f>
        <v/>
      </c>
      <c r="E49" s="18" t="str">
        <f aca="false">IF($C49="","",IF($D49="Einstaklingsbundið",IFERROR(IF(INDEX('Undirviðmiðalisti (Lýsigögn)'!$D$38:$D$52,MATCH($C49,'Undirviðmiðalisti (Lýsigögn)'!$C$38:$C$52,0))="","",INDEX('Undirviðmiðalisti (Lýsigögn)'!$D$38:$D$52,MATCH($C49,'Undirviðmiðalisti (Lýsigögn)'!$C$38:$C$52,0))),""),IFERROR(IF(INDEX('Undirviðmiðalisti (Lýsigögn)'!$D$6:$D$37,MATCH($C49,'Undirviðmiðalisti (Lýsigögn)'!$C$6:$C$37,0))="","",INDEX('Undirviðmiðalisti (Lýsigögn)'!$D$6:$D$37,MATCH($C49,'Undirviðmiðalisti (Lýsigögn)'!$C$6:$C$37,0))),IFERROR(IF(INDEX('Undirviðmiðalisti (Lýsigögn)'!$D$38:$D$52,MATCH($C49,'Undirviðmiðalisti (Lýsigögn)'!$C$38:$C$52,0))="","",INDEX('Undirviðmiðalisti (Lýsigögn)'!$D$38:$D$52,MATCH($C49,'Undirviðmiðalisti (Lýsigögn)'!$C$38:$C$52,0))),""))))</f>
        <v/>
      </c>
      <c r="F49" s="16"/>
      <c r="G49" s="26" t="str">
        <f aca="false">IF($C49="","",IF($D49="Einstaklingsbundið",IFERROR(IF(INDEX('Undirviðmiðalisti (Lýsigögn)'!$E$38:$E$52,MATCH($C49,'Undirviðmiðalisti (Lýsigögn)'!$C$38:$C$52,0))="","",INDEX('Undirviðmiðalisti (Lýsigögn)'!$E$38:$E$52,MATCH($C49,'Undirviðmiðalisti (Lýsigögn)'!$C$38:$C$52,0))),""),IFERROR(IF(INDEX('Undirviðmiðalisti (Lýsigögn)'!$E$6:$E$37,MATCH($C49,'Undirviðmiðalisti (Lýsigögn)'!$C$6:$C$37,0))="","",INDEX('Undirviðmiðalisti (Lýsigögn)'!$E$6:$E$37,MATCH($C49,'Undirviðmiðalisti (Lýsigögn)'!$C$6:$C$37,0))),IFERROR(IF(INDEX('Undirviðmiðalisti (Lýsigögn)'!$E$38:$E$52,MATCH($C49,'Undirviðmiðalisti (Lýsigögn)'!$C$38:$C$52,0))="","",INDEX('Undirviðmiðalisti (Lýsigögn)'!$E$38:$E$52,MATCH($C49,'Undirviðmiðalisti (Lýsigögn)'!$C$38:$C$52,0))),""))))</f>
        <v/>
      </c>
      <c r="H49" s="27" t="str">
        <f aca="false">IF(OR(F49="",G49=""),"",F49*KVARDI)</f>
        <v/>
      </c>
      <c r="I49" s="28" t="str">
        <f aca="false">IF(B49="","",IF(ROUND(SUMIF($B$6:$B$205,B49,$F$6:$F$205),4)=ROUND(IFERROR(INDEX(Viðmið!$E$6:$E$10,MATCH(B49,Viðmið!$C$6:$C$10,0)),-1),4),"✓","✗"))</f>
        <v/>
      </c>
      <c r="J49" s="18" t="str">
        <f aca="false">IF($C49="","",IF($D49="Einstaklingsbundið",IFERROR(IF(INDEX('Undirviðmiðalisti (Lýsigögn)'!F$38:F$52,MATCH($C49,'Undirviðmiðalisti (Lýsigögn)'!$C$38:$C$52,0))="","",INDEX('Undirviðmiðalisti (Lýsigögn)'!F$38:F$52,MATCH($C49,'Undirviðmiðalisti (Lýsigögn)'!$C$38:$C$52,0))),""),IFERROR(IF(INDEX('Undirviðmiðalisti (Lýsigögn)'!F$6:F$37,MATCH($C49,'Undirviðmiðalisti (Lýsigögn)'!$C$6:$C$37,0))="","",INDEX('Undirviðmiðalisti (Lýsigögn)'!F$6:F$37,MATCH($C49,'Undirviðmiðalisti (Lýsigögn)'!$C$6:$C$37,0))),IFERROR(IF(INDEX('Undirviðmiðalisti (Lýsigögn)'!F$38:F$52,MATCH($C49,'Undirviðmiðalisti (Lýsigögn)'!$C$38:$C$52,0))="","",INDEX('Undirviðmiðalisti (Lýsigögn)'!F$38:F$52,MATCH($C49,'Undirviðmiðalisti (Lýsigögn)'!$C$38:$C$52,0))),""))))</f>
        <v/>
      </c>
      <c r="K49" s="18" t="str">
        <f aca="false">IF($C49="","",IF($D49="Einstaklingsbundið",IFERROR(IF(INDEX('Undirviðmiðalisti (Lýsigögn)'!G$38:G$52,MATCH($C49,'Undirviðmiðalisti (Lýsigögn)'!$C$38:$C$52,0))="","",INDEX('Undirviðmiðalisti (Lýsigögn)'!G$38:G$52,MATCH($C49,'Undirviðmiðalisti (Lýsigögn)'!$C$38:$C$52,0))),""),IFERROR(IF(INDEX('Undirviðmiðalisti (Lýsigögn)'!G$6:G$37,MATCH($C49,'Undirviðmiðalisti (Lýsigögn)'!$C$6:$C$37,0))="","",INDEX('Undirviðmiðalisti (Lýsigögn)'!G$6:G$37,MATCH($C49,'Undirviðmiðalisti (Lýsigögn)'!$C$6:$C$37,0))),IFERROR(IF(INDEX('Undirviðmiðalisti (Lýsigögn)'!G$38:G$52,MATCH($C49,'Undirviðmiðalisti (Lýsigögn)'!$C$38:$C$52,0))="","",INDEX('Undirviðmiðalisti (Lýsigögn)'!G$38:G$52,MATCH($C49,'Undirviðmiðalisti (Lýsigögn)'!$C$38:$C$52,0))),""))))</f>
        <v/>
      </c>
      <c r="L49" s="18" t="str">
        <f aca="false">IF($C49="","",IF($D49="Einstaklingsbundið",IFERROR(IF(INDEX('Undirviðmiðalisti (Lýsigögn)'!H$38:H$52,MATCH($C49,'Undirviðmiðalisti (Lýsigögn)'!$C$38:$C$52,0))="","",INDEX('Undirviðmiðalisti (Lýsigögn)'!H$38:H$52,MATCH($C49,'Undirviðmiðalisti (Lýsigögn)'!$C$38:$C$52,0))),""),IFERROR(IF(INDEX('Undirviðmiðalisti (Lýsigögn)'!H$6:H$37,MATCH($C49,'Undirviðmiðalisti (Lýsigögn)'!$C$6:$C$37,0))="","",INDEX('Undirviðmiðalisti (Lýsigögn)'!H$6:H$37,MATCH($C49,'Undirviðmiðalisti (Lýsigögn)'!$C$6:$C$37,0))),IFERROR(IF(INDEX('Undirviðmiðalisti (Lýsigögn)'!H$38:H$52,MATCH($C49,'Undirviðmiðalisti (Lýsigögn)'!$C$38:$C$52,0))="","",INDEX('Undirviðmiðalisti (Lýsigögn)'!H$38:H$52,MATCH($C49,'Undirviðmiðalisti (Lýsigögn)'!$C$38:$C$52,0))),""))))</f>
        <v/>
      </c>
      <c r="M49" s="18" t="str">
        <f aca="false">IF($C49="","",IF($D49="Einstaklingsbundið",IFERROR(IF(INDEX('Undirviðmiðalisti (Lýsigögn)'!I$38:I$52,MATCH($C49,'Undirviðmiðalisti (Lýsigögn)'!$C$38:$C$52,0))="","",INDEX('Undirviðmiðalisti (Lýsigögn)'!I$38:I$52,MATCH($C49,'Undirviðmiðalisti (Lýsigögn)'!$C$38:$C$52,0))),""),IFERROR(IF(INDEX('Undirviðmiðalisti (Lýsigögn)'!I$6:I$37,MATCH($C49,'Undirviðmiðalisti (Lýsigögn)'!$C$6:$C$37,0))="","",INDEX('Undirviðmiðalisti (Lýsigögn)'!I$6:I$37,MATCH($C49,'Undirviðmiðalisti (Lýsigögn)'!$C$6:$C$37,0))),IFERROR(IF(INDEX('Undirviðmiðalisti (Lýsigögn)'!I$38:I$52,MATCH($C49,'Undirviðmiðalisti (Lýsigögn)'!$C$38:$C$52,0))="","",INDEX('Undirviðmiðalisti (Lýsigögn)'!I$38:I$52,MATCH($C49,'Undirviðmiðalisti (Lýsigögn)'!$C$38:$C$52,0))),""))))</f>
        <v/>
      </c>
      <c r="N49" s="18" t="str">
        <f aca="false">IF($C49="","",IF($D49="Einstaklingsbundið",IFERROR(IF(INDEX('Undirviðmiðalisti (Lýsigögn)'!J$38:J$52,MATCH($C49,'Undirviðmiðalisti (Lýsigögn)'!$C$38:$C$52,0))="","",INDEX('Undirviðmiðalisti (Lýsigögn)'!J$38:J$52,MATCH($C49,'Undirviðmiðalisti (Lýsigögn)'!$C$38:$C$52,0))),""),IFERROR(IF(INDEX('Undirviðmiðalisti (Lýsigögn)'!J$6:J$37,MATCH($C49,'Undirviðmiðalisti (Lýsigögn)'!$C$6:$C$37,0))="","",INDEX('Undirviðmiðalisti (Lýsigögn)'!J$6:J$37,MATCH($C49,'Undirviðmiðalisti (Lýsigögn)'!$C$6:$C$37,0))),IFERROR(IF(INDEX('Undirviðmiðalisti (Lýsigögn)'!J$38:J$52,MATCH($C49,'Undirviðmiðalisti (Lýsigögn)'!$C$38:$C$52,0))="","",INDEX('Undirviðmiðalisti (Lýsigögn)'!J$38:J$52,MATCH($C49,'Undirviðmiðalisti (Lýsigögn)'!$C$38:$C$52,0))),""))))</f>
        <v/>
      </c>
      <c r="O49" s="18" t="str">
        <f aca="false">IF($C49="","",IF($D49="Einstaklingsbundið",IFERROR(IF(INDEX('Undirviðmiðalisti (Lýsigögn)'!K$38:K$52,MATCH($C49,'Undirviðmiðalisti (Lýsigögn)'!$C$38:$C$52,0))="","",INDEX('Undirviðmiðalisti (Lýsigögn)'!K$38:K$52,MATCH($C49,'Undirviðmiðalisti (Lýsigögn)'!$C$38:$C$52,0))),""),IFERROR(IF(INDEX('Undirviðmiðalisti (Lýsigögn)'!K$6:K$37,MATCH($C49,'Undirviðmiðalisti (Lýsigögn)'!$C$6:$C$37,0))="","",INDEX('Undirviðmiðalisti (Lýsigögn)'!K$6:K$37,MATCH($C49,'Undirviðmiðalisti (Lýsigögn)'!$C$6:$C$37,0))),IFERROR(IF(INDEX('Undirviðmiðalisti (Lýsigögn)'!K$38:K$52,MATCH($C49,'Undirviðmiðalisti (Lýsigögn)'!$C$38:$C$52,0))="","",INDEX('Undirviðmiðalisti (Lýsigögn)'!K$38:K$52,MATCH($C49,'Undirviðmiðalisti (Lýsigögn)'!$C$38:$C$52,0))),""))))</f>
        <v/>
      </c>
      <c r="P49" s="18" t="str">
        <f aca="false">IF($C49="","",IF($D49="Einstaklingsbundið",IFERROR(IF(INDEX('Undirviðmiðalisti (Lýsigögn)'!L$38:L$52,MATCH($C49,'Undirviðmiðalisti (Lýsigögn)'!$C$38:$C$52,0))="","",INDEX('Undirviðmiðalisti (Lýsigögn)'!L$38:L$52,MATCH($C49,'Undirviðmiðalisti (Lýsigögn)'!$C$38:$C$52,0))),""),IFERROR(IF(INDEX('Undirviðmiðalisti (Lýsigögn)'!L$6:L$37,MATCH($C49,'Undirviðmiðalisti (Lýsigögn)'!$C$6:$C$37,0))="","",INDEX('Undirviðmiðalisti (Lýsigögn)'!L$6:L$37,MATCH($C49,'Undirviðmiðalisti (Lýsigögn)'!$C$6:$C$37,0))),IFERROR(IF(INDEX('Undirviðmiðalisti (Lýsigögn)'!L$38:L$52,MATCH($C49,'Undirviðmiðalisti (Lýsigögn)'!$C$38:$C$52,0))="","",INDEX('Undirviðmiðalisti (Lýsigögn)'!L$38:L$52,MATCH($C49,'Undirviðmiðalisti (Lýsigögn)'!$C$38:$C$52,0))),""))))</f>
        <v/>
      </c>
      <c r="Q49" s="18" t="str">
        <f aca="false">IF($C49="","",IF($D49="Einstaklingsbundið",IFERROR(IF(INDEX('Undirviðmiðalisti (Lýsigögn)'!M$38:M$52,MATCH($C49,'Undirviðmiðalisti (Lýsigögn)'!$C$38:$C$52,0))="","",INDEX('Undirviðmiðalisti (Lýsigögn)'!M$38:M$52,MATCH($C49,'Undirviðmiðalisti (Lýsigögn)'!$C$38:$C$52,0))),""),IFERROR(IF(INDEX('Undirviðmiðalisti (Lýsigögn)'!M$6:M$37,MATCH($C49,'Undirviðmiðalisti (Lýsigögn)'!$C$6:$C$37,0))="","",INDEX('Undirviðmiðalisti (Lýsigögn)'!M$6:M$37,MATCH($C49,'Undirviðmiðalisti (Lýsigögn)'!$C$6:$C$37,0))),IFERROR(IF(INDEX('Undirviðmiðalisti (Lýsigögn)'!M$38:M$52,MATCH($C49,'Undirviðmiðalisti (Lýsigögn)'!$C$38:$C$52,0))="","",INDEX('Undirviðmiðalisti (Lýsigögn)'!M$38:M$52,MATCH($C49,'Undirviðmiðalisti (Lýsigögn)'!$C$38:$C$52,0))),""))))</f>
        <v/>
      </c>
    </row>
    <row r="50" customFormat="false" ht="15" hidden="false" customHeight="true" outlineLevel="0" collapsed="false">
      <c r="A50" s="24" t="str">
        <f aca="false">IF($B50="","",ROW()-5)</f>
        <v/>
      </c>
      <c r="B50" s="17"/>
      <c r="C50" s="17"/>
      <c r="D50" s="25" t="str">
        <f aca="false">IFERROR(IF(B50="","",INDEX(Viðmið!$B$6:$B$10,MATCH(B50,Viðmið!$C$6:$C$10,0))),"")</f>
        <v/>
      </c>
      <c r="E50" s="18" t="str">
        <f aca="false">IF($C50="","",IF($D50="Einstaklingsbundið",IFERROR(IF(INDEX('Undirviðmiðalisti (Lýsigögn)'!$D$38:$D$52,MATCH($C50,'Undirviðmiðalisti (Lýsigögn)'!$C$38:$C$52,0))="","",INDEX('Undirviðmiðalisti (Lýsigögn)'!$D$38:$D$52,MATCH($C50,'Undirviðmiðalisti (Lýsigögn)'!$C$38:$C$52,0))),""),IFERROR(IF(INDEX('Undirviðmiðalisti (Lýsigögn)'!$D$6:$D$37,MATCH($C50,'Undirviðmiðalisti (Lýsigögn)'!$C$6:$C$37,0))="","",INDEX('Undirviðmiðalisti (Lýsigögn)'!$D$6:$D$37,MATCH($C50,'Undirviðmiðalisti (Lýsigögn)'!$C$6:$C$37,0))),IFERROR(IF(INDEX('Undirviðmiðalisti (Lýsigögn)'!$D$38:$D$52,MATCH($C50,'Undirviðmiðalisti (Lýsigögn)'!$C$38:$C$52,0))="","",INDEX('Undirviðmiðalisti (Lýsigögn)'!$D$38:$D$52,MATCH($C50,'Undirviðmiðalisti (Lýsigögn)'!$C$38:$C$52,0))),""))))</f>
        <v/>
      </c>
      <c r="F50" s="16"/>
      <c r="G50" s="26" t="str">
        <f aca="false">IF($C50="","",IF($D50="Einstaklingsbundið",IFERROR(IF(INDEX('Undirviðmiðalisti (Lýsigögn)'!$E$38:$E$52,MATCH($C50,'Undirviðmiðalisti (Lýsigögn)'!$C$38:$C$52,0))="","",INDEX('Undirviðmiðalisti (Lýsigögn)'!$E$38:$E$52,MATCH($C50,'Undirviðmiðalisti (Lýsigögn)'!$C$38:$C$52,0))),""),IFERROR(IF(INDEX('Undirviðmiðalisti (Lýsigögn)'!$E$6:$E$37,MATCH($C50,'Undirviðmiðalisti (Lýsigögn)'!$C$6:$C$37,0))="","",INDEX('Undirviðmiðalisti (Lýsigögn)'!$E$6:$E$37,MATCH($C50,'Undirviðmiðalisti (Lýsigögn)'!$C$6:$C$37,0))),IFERROR(IF(INDEX('Undirviðmiðalisti (Lýsigögn)'!$E$38:$E$52,MATCH($C50,'Undirviðmiðalisti (Lýsigögn)'!$C$38:$C$52,0))="","",INDEX('Undirviðmiðalisti (Lýsigögn)'!$E$38:$E$52,MATCH($C50,'Undirviðmiðalisti (Lýsigögn)'!$C$38:$C$52,0))),""))))</f>
        <v/>
      </c>
      <c r="H50" s="27" t="str">
        <f aca="false">IF(OR(F50="",G50=""),"",F50*KVARDI)</f>
        <v/>
      </c>
      <c r="I50" s="28" t="str">
        <f aca="false">IF(B50="","",IF(ROUND(SUMIF($B$6:$B$205,B50,$F$6:$F$205),4)=ROUND(IFERROR(INDEX(Viðmið!$E$6:$E$10,MATCH(B50,Viðmið!$C$6:$C$10,0)),-1),4),"✓","✗"))</f>
        <v/>
      </c>
      <c r="J50" s="18" t="str">
        <f aca="false">IF($C50="","",IF($D50="Einstaklingsbundið",IFERROR(IF(INDEX('Undirviðmiðalisti (Lýsigögn)'!F$38:F$52,MATCH($C50,'Undirviðmiðalisti (Lýsigögn)'!$C$38:$C$52,0))="","",INDEX('Undirviðmiðalisti (Lýsigögn)'!F$38:F$52,MATCH($C50,'Undirviðmiðalisti (Lýsigögn)'!$C$38:$C$52,0))),""),IFERROR(IF(INDEX('Undirviðmiðalisti (Lýsigögn)'!F$6:F$37,MATCH($C50,'Undirviðmiðalisti (Lýsigögn)'!$C$6:$C$37,0))="","",INDEX('Undirviðmiðalisti (Lýsigögn)'!F$6:F$37,MATCH($C50,'Undirviðmiðalisti (Lýsigögn)'!$C$6:$C$37,0))),IFERROR(IF(INDEX('Undirviðmiðalisti (Lýsigögn)'!F$38:F$52,MATCH($C50,'Undirviðmiðalisti (Lýsigögn)'!$C$38:$C$52,0))="","",INDEX('Undirviðmiðalisti (Lýsigögn)'!F$38:F$52,MATCH($C50,'Undirviðmiðalisti (Lýsigögn)'!$C$38:$C$52,0))),""))))</f>
        <v/>
      </c>
      <c r="K50" s="18" t="str">
        <f aca="false">IF($C50="","",IF($D50="Einstaklingsbundið",IFERROR(IF(INDEX('Undirviðmiðalisti (Lýsigögn)'!G$38:G$52,MATCH($C50,'Undirviðmiðalisti (Lýsigögn)'!$C$38:$C$52,0))="","",INDEX('Undirviðmiðalisti (Lýsigögn)'!G$38:G$52,MATCH($C50,'Undirviðmiðalisti (Lýsigögn)'!$C$38:$C$52,0))),""),IFERROR(IF(INDEX('Undirviðmiðalisti (Lýsigögn)'!G$6:G$37,MATCH($C50,'Undirviðmiðalisti (Lýsigögn)'!$C$6:$C$37,0))="","",INDEX('Undirviðmiðalisti (Lýsigögn)'!G$6:G$37,MATCH($C50,'Undirviðmiðalisti (Lýsigögn)'!$C$6:$C$37,0))),IFERROR(IF(INDEX('Undirviðmiðalisti (Lýsigögn)'!G$38:G$52,MATCH($C50,'Undirviðmiðalisti (Lýsigögn)'!$C$38:$C$52,0))="","",INDEX('Undirviðmiðalisti (Lýsigögn)'!G$38:G$52,MATCH($C50,'Undirviðmiðalisti (Lýsigögn)'!$C$38:$C$52,0))),""))))</f>
        <v/>
      </c>
      <c r="L50" s="18" t="str">
        <f aca="false">IF($C50="","",IF($D50="Einstaklingsbundið",IFERROR(IF(INDEX('Undirviðmiðalisti (Lýsigögn)'!H$38:H$52,MATCH($C50,'Undirviðmiðalisti (Lýsigögn)'!$C$38:$C$52,0))="","",INDEX('Undirviðmiðalisti (Lýsigögn)'!H$38:H$52,MATCH($C50,'Undirviðmiðalisti (Lýsigögn)'!$C$38:$C$52,0))),""),IFERROR(IF(INDEX('Undirviðmiðalisti (Lýsigögn)'!H$6:H$37,MATCH($C50,'Undirviðmiðalisti (Lýsigögn)'!$C$6:$C$37,0))="","",INDEX('Undirviðmiðalisti (Lýsigögn)'!H$6:H$37,MATCH($C50,'Undirviðmiðalisti (Lýsigögn)'!$C$6:$C$37,0))),IFERROR(IF(INDEX('Undirviðmiðalisti (Lýsigögn)'!H$38:H$52,MATCH($C50,'Undirviðmiðalisti (Lýsigögn)'!$C$38:$C$52,0))="","",INDEX('Undirviðmiðalisti (Lýsigögn)'!H$38:H$52,MATCH($C50,'Undirviðmiðalisti (Lýsigögn)'!$C$38:$C$52,0))),""))))</f>
        <v/>
      </c>
      <c r="M50" s="18" t="str">
        <f aca="false">IF($C50="","",IF($D50="Einstaklingsbundið",IFERROR(IF(INDEX('Undirviðmiðalisti (Lýsigögn)'!I$38:I$52,MATCH($C50,'Undirviðmiðalisti (Lýsigögn)'!$C$38:$C$52,0))="","",INDEX('Undirviðmiðalisti (Lýsigögn)'!I$38:I$52,MATCH($C50,'Undirviðmiðalisti (Lýsigögn)'!$C$38:$C$52,0))),""),IFERROR(IF(INDEX('Undirviðmiðalisti (Lýsigögn)'!I$6:I$37,MATCH($C50,'Undirviðmiðalisti (Lýsigögn)'!$C$6:$C$37,0))="","",INDEX('Undirviðmiðalisti (Lýsigögn)'!I$6:I$37,MATCH($C50,'Undirviðmiðalisti (Lýsigögn)'!$C$6:$C$37,0))),IFERROR(IF(INDEX('Undirviðmiðalisti (Lýsigögn)'!I$38:I$52,MATCH($C50,'Undirviðmiðalisti (Lýsigögn)'!$C$38:$C$52,0))="","",INDEX('Undirviðmiðalisti (Lýsigögn)'!I$38:I$52,MATCH($C50,'Undirviðmiðalisti (Lýsigögn)'!$C$38:$C$52,0))),""))))</f>
        <v/>
      </c>
      <c r="N50" s="18" t="str">
        <f aca="false">IF($C50="","",IF($D50="Einstaklingsbundið",IFERROR(IF(INDEX('Undirviðmiðalisti (Lýsigögn)'!J$38:J$52,MATCH($C50,'Undirviðmiðalisti (Lýsigögn)'!$C$38:$C$52,0))="","",INDEX('Undirviðmiðalisti (Lýsigögn)'!J$38:J$52,MATCH($C50,'Undirviðmiðalisti (Lýsigögn)'!$C$38:$C$52,0))),""),IFERROR(IF(INDEX('Undirviðmiðalisti (Lýsigögn)'!J$6:J$37,MATCH($C50,'Undirviðmiðalisti (Lýsigögn)'!$C$6:$C$37,0))="","",INDEX('Undirviðmiðalisti (Lýsigögn)'!J$6:J$37,MATCH($C50,'Undirviðmiðalisti (Lýsigögn)'!$C$6:$C$37,0))),IFERROR(IF(INDEX('Undirviðmiðalisti (Lýsigögn)'!J$38:J$52,MATCH($C50,'Undirviðmiðalisti (Lýsigögn)'!$C$38:$C$52,0))="","",INDEX('Undirviðmiðalisti (Lýsigögn)'!J$38:J$52,MATCH($C50,'Undirviðmiðalisti (Lýsigögn)'!$C$38:$C$52,0))),""))))</f>
        <v/>
      </c>
      <c r="O50" s="18" t="str">
        <f aca="false">IF($C50="","",IF($D50="Einstaklingsbundið",IFERROR(IF(INDEX('Undirviðmiðalisti (Lýsigögn)'!K$38:K$52,MATCH($C50,'Undirviðmiðalisti (Lýsigögn)'!$C$38:$C$52,0))="","",INDEX('Undirviðmiðalisti (Lýsigögn)'!K$38:K$52,MATCH($C50,'Undirviðmiðalisti (Lýsigögn)'!$C$38:$C$52,0))),""),IFERROR(IF(INDEX('Undirviðmiðalisti (Lýsigögn)'!K$6:K$37,MATCH($C50,'Undirviðmiðalisti (Lýsigögn)'!$C$6:$C$37,0))="","",INDEX('Undirviðmiðalisti (Lýsigögn)'!K$6:K$37,MATCH($C50,'Undirviðmiðalisti (Lýsigögn)'!$C$6:$C$37,0))),IFERROR(IF(INDEX('Undirviðmiðalisti (Lýsigögn)'!K$38:K$52,MATCH($C50,'Undirviðmiðalisti (Lýsigögn)'!$C$38:$C$52,0))="","",INDEX('Undirviðmiðalisti (Lýsigögn)'!K$38:K$52,MATCH($C50,'Undirviðmiðalisti (Lýsigögn)'!$C$38:$C$52,0))),""))))</f>
        <v/>
      </c>
      <c r="P50" s="18" t="str">
        <f aca="false">IF($C50="","",IF($D50="Einstaklingsbundið",IFERROR(IF(INDEX('Undirviðmiðalisti (Lýsigögn)'!L$38:L$52,MATCH($C50,'Undirviðmiðalisti (Lýsigögn)'!$C$38:$C$52,0))="","",INDEX('Undirviðmiðalisti (Lýsigögn)'!L$38:L$52,MATCH($C50,'Undirviðmiðalisti (Lýsigögn)'!$C$38:$C$52,0))),""),IFERROR(IF(INDEX('Undirviðmiðalisti (Lýsigögn)'!L$6:L$37,MATCH($C50,'Undirviðmiðalisti (Lýsigögn)'!$C$6:$C$37,0))="","",INDEX('Undirviðmiðalisti (Lýsigögn)'!L$6:L$37,MATCH($C50,'Undirviðmiðalisti (Lýsigögn)'!$C$6:$C$37,0))),IFERROR(IF(INDEX('Undirviðmiðalisti (Lýsigögn)'!L$38:L$52,MATCH($C50,'Undirviðmiðalisti (Lýsigögn)'!$C$38:$C$52,0))="","",INDEX('Undirviðmiðalisti (Lýsigögn)'!L$38:L$52,MATCH($C50,'Undirviðmiðalisti (Lýsigögn)'!$C$38:$C$52,0))),""))))</f>
        <v/>
      </c>
      <c r="Q50" s="18" t="str">
        <f aca="false">IF($C50="","",IF($D50="Einstaklingsbundið",IFERROR(IF(INDEX('Undirviðmiðalisti (Lýsigögn)'!M$38:M$52,MATCH($C50,'Undirviðmiðalisti (Lýsigögn)'!$C$38:$C$52,0))="","",INDEX('Undirviðmiðalisti (Lýsigögn)'!M$38:M$52,MATCH($C50,'Undirviðmiðalisti (Lýsigögn)'!$C$38:$C$52,0))),""),IFERROR(IF(INDEX('Undirviðmiðalisti (Lýsigögn)'!M$6:M$37,MATCH($C50,'Undirviðmiðalisti (Lýsigögn)'!$C$6:$C$37,0))="","",INDEX('Undirviðmiðalisti (Lýsigögn)'!M$6:M$37,MATCH($C50,'Undirviðmiðalisti (Lýsigögn)'!$C$6:$C$37,0))),IFERROR(IF(INDEX('Undirviðmiðalisti (Lýsigögn)'!M$38:M$52,MATCH($C50,'Undirviðmiðalisti (Lýsigögn)'!$C$38:$C$52,0))="","",INDEX('Undirviðmiðalisti (Lýsigögn)'!M$38:M$52,MATCH($C50,'Undirviðmiðalisti (Lýsigögn)'!$C$38:$C$52,0))),""))))</f>
        <v/>
      </c>
    </row>
    <row r="51" customFormat="false" ht="15" hidden="false" customHeight="true" outlineLevel="0" collapsed="false">
      <c r="A51" s="24" t="str">
        <f aca="false">IF($B51="","",ROW()-5)</f>
        <v/>
      </c>
      <c r="B51" s="17"/>
      <c r="C51" s="17"/>
      <c r="D51" s="25" t="str">
        <f aca="false">IFERROR(IF(B51="","",INDEX(Viðmið!$B$6:$B$10,MATCH(B51,Viðmið!$C$6:$C$10,0))),"")</f>
        <v/>
      </c>
      <c r="E51" s="18" t="str">
        <f aca="false">IF($C51="","",IF($D51="Einstaklingsbundið",IFERROR(IF(INDEX('Undirviðmiðalisti (Lýsigögn)'!$D$38:$D$52,MATCH($C51,'Undirviðmiðalisti (Lýsigögn)'!$C$38:$C$52,0))="","",INDEX('Undirviðmiðalisti (Lýsigögn)'!$D$38:$D$52,MATCH($C51,'Undirviðmiðalisti (Lýsigögn)'!$C$38:$C$52,0))),""),IFERROR(IF(INDEX('Undirviðmiðalisti (Lýsigögn)'!$D$6:$D$37,MATCH($C51,'Undirviðmiðalisti (Lýsigögn)'!$C$6:$C$37,0))="","",INDEX('Undirviðmiðalisti (Lýsigögn)'!$D$6:$D$37,MATCH($C51,'Undirviðmiðalisti (Lýsigögn)'!$C$6:$C$37,0))),IFERROR(IF(INDEX('Undirviðmiðalisti (Lýsigögn)'!$D$38:$D$52,MATCH($C51,'Undirviðmiðalisti (Lýsigögn)'!$C$38:$C$52,0))="","",INDEX('Undirviðmiðalisti (Lýsigögn)'!$D$38:$D$52,MATCH($C51,'Undirviðmiðalisti (Lýsigögn)'!$C$38:$C$52,0))),""))))</f>
        <v/>
      </c>
      <c r="F51" s="16"/>
      <c r="G51" s="26" t="str">
        <f aca="false">IF($C51="","",IF($D51="Einstaklingsbundið",IFERROR(IF(INDEX('Undirviðmiðalisti (Lýsigögn)'!$E$38:$E$52,MATCH($C51,'Undirviðmiðalisti (Lýsigögn)'!$C$38:$C$52,0))="","",INDEX('Undirviðmiðalisti (Lýsigögn)'!$E$38:$E$52,MATCH($C51,'Undirviðmiðalisti (Lýsigögn)'!$C$38:$C$52,0))),""),IFERROR(IF(INDEX('Undirviðmiðalisti (Lýsigögn)'!$E$6:$E$37,MATCH($C51,'Undirviðmiðalisti (Lýsigögn)'!$C$6:$C$37,0))="","",INDEX('Undirviðmiðalisti (Lýsigögn)'!$E$6:$E$37,MATCH($C51,'Undirviðmiðalisti (Lýsigögn)'!$C$6:$C$37,0))),IFERROR(IF(INDEX('Undirviðmiðalisti (Lýsigögn)'!$E$38:$E$52,MATCH($C51,'Undirviðmiðalisti (Lýsigögn)'!$C$38:$C$52,0))="","",INDEX('Undirviðmiðalisti (Lýsigögn)'!$E$38:$E$52,MATCH($C51,'Undirviðmiðalisti (Lýsigögn)'!$C$38:$C$52,0))),""))))</f>
        <v/>
      </c>
      <c r="H51" s="27" t="str">
        <f aca="false">IF(OR(F51="",G51=""),"",F51*KVARDI)</f>
        <v/>
      </c>
      <c r="I51" s="28" t="str">
        <f aca="false">IF(B51="","",IF(ROUND(SUMIF($B$6:$B$205,B51,$F$6:$F$205),4)=ROUND(IFERROR(INDEX(Viðmið!$E$6:$E$10,MATCH(B51,Viðmið!$C$6:$C$10,0)),-1),4),"✓","✗"))</f>
        <v/>
      </c>
      <c r="J51" s="18" t="str">
        <f aca="false">IF($C51="","",IF($D51="Einstaklingsbundið",IFERROR(IF(INDEX('Undirviðmiðalisti (Lýsigögn)'!F$38:F$52,MATCH($C51,'Undirviðmiðalisti (Lýsigögn)'!$C$38:$C$52,0))="","",INDEX('Undirviðmiðalisti (Lýsigögn)'!F$38:F$52,MATCH($C51,'Undirviðmiðalisti (Lýsigögn)'!$C$38:$C$52,0))),""),IFERROR(IF(INDEX('Undirviðmiðalisti (Lýsigögn)'!F$6:F$37,MATCH($C51,'Undirviðmiðalisti (Lýsigögn)'!$C$6:$C$37,0))="","",INDEX('Undirviðmiðalisti (Lýsigögn)'!F$6:F$37,MATCH($C51,'Undirviðmiðalisti (Lýsigögn)'!$C$6:$C$37,0))),IFERROR(IF(INDEX('Undirviðmiðalisti (Lýsigögn)'!F$38:F$52,MATCH($C51,'Undirviðmiðalisti (Lýsigögn)'!$C$38:$C$52,0))="","",INDEX('Undirviðmiðalisti (Lýsigögn)'!F$38:F$52,MATCH($C51,'Undirviðmiðalisti (Lýsigögn)'!$C$38:$C$52,0))),""))))</f>
        <v/>
      </c>
      <c r="K51" s="18" t="str">
        <f aca="false">IF($C51="","",IF($D51="Einstaklingsbundið",IFERROR(IF(INDEX('Undirviðmiðalisti (Lýsigögn)'!G$38:G$52,MATCH($C51,'Undirviðmiðalisti (Lýsigögn)'!$C$38:$C$52,0))="","",INDEX('Undirviðmiðalisti (Lýsigögn)'!G$38:G$52,MATCH($C51,'Undirviðmiðalisti (Lýsigögn)'!$C$38:$C$52,0))),""),IFERROR(IF(INDEX('Undirviðmiðalisti (Lýsigögn)'!G$6:G$37,MATCH($C51,'Undirviðmiðalisti (Lýsigögn)'!$C$6:$C$37,0))="","",INDEX('Undirviðmiðalisti (Lýsigögn)'!G$6:G$37,MATCH($C51,'Undirviðmiðalisti (Lýsigögn)'!$C$6:$C$37,0))),IFERROR(IF(INDEX('Undirviðmiðalisti (Lýsigögn)'!G$38:G$52,MATCH($C51,'Undirviðmiðalisti (Lýsigögn)'!$C$38:$C$52,0))="","",INDEX('Undirviðmiðalisti (Lýsigögn)'!G$38:G$52,MATCH($C51,'Undirviðmiðalisti (Lýsigögn)'!$C$38:$C$52,0))),""))))</f>
        <v/>
      </c>
      <c r="L51" s="18" t="str">
        <f aca="false">IF($C51="","",IF($D51="Einstaklingsbundið",IFERROR(IF(INDEX('Undirviðmiðalisti (Lýsigögn)'!H$38:H$52,MATCH($C51,'Undirviðmiðalisti (Lýsigögn)'!$C$38:$C$52,0))="","",INDEX('Undirviðmiðalisti (Lýsigögn)'!H$38:H$52,MATCH($C51,'Undirviðmiðalisti (Lýsigögn)'!$C$38:$C$52,0))),""),IFERROR(IF(INDEX('Undirviðmiðalisti (Lýsigögn)'!H$6:H$37,MATCH($C51,'Undirviðmiðalisti (Lýsigögn)'!$C$6:$C$37,0))="","",INDEX('Undirviðmiðalisti (Lýsigögn)'!H$6:H$37,MATCH($C51,'Undirviðmiðalisti (Lýsigögn)'!$C$6:$C$37,0))),IFERROR(IF(INDEX('Undirviðmiðalisti (Lýsigögn)'!H$38:H$52,MATCH($C51,'Undirviðmiðalisti (Lýsigögn)'!$C$38:$C$52,0))="","",INDEX('Undirviðmiðalisti (Lýsigögn)'!H$38:H$52,MATCH($C51,'Undirviðmiðalisti (Lýsigögn)'!$C$38:$C$52,0))),""))))</f>
        <v/>
      </c>
      <c r="M51" s="18" t="str">
        <f aca="false">IF($C51="","",IF($D51="Einstaklingsbundið",IFERROR(IF(INDEX('Undirviðmiðalisti (Lýsigögn)'!I$38:I$52,MATCH($C51,'Undirviðmiðalisti (Lýsigögn)'!$C$38:$C$52,0))="","",INDEX('Undirviðmiðalisti (Lýsigögn)'!I$38:I$52,MATCH($C51,'Undirviðmiðalisti (Lýsigögn)'!$C$38:$C$52,0))),""),IFERROR(IF(INDEX('Undirviðmiðalisti (Lýsigögn)'!I$6:I$37,MATCH($C51,'Undirviðmiðalisti (Lýsigögn)'!$C$6:$C$37,0))="","",INDEX('Undirviðmiðalisti (Lýsigögn)'!I$6:I$37,MATCH($C51,'Undirviðmiðalisti (Lýsigögn)'!$C$6:$C$37,0))),IFERROR(IF(INDEX('Undirviðmiðalisti (Lýsigögn)'!I$38:I$52,MATCH($C51,'Undirviðmiðalisti (Lýsigögn)'!$C$38:$C$52,0))="","",INDEX('Undirviðmiðalisti (Lýsigögn)'!I$38:I$52,MATCH($C51,'Undirviðmiðalisti (Lýsigögn)'!$C$38:$C$52,0))),""))))</f>
        <v/>
      </c>
      <c r="N51" s="18" t="str">
        <f aca="false">IF($C51="","",IF($D51="Einstaklingsbundið",IFERROR(IF(INDEX('Undirviðmiðalisti (Lýsigögn)'!J$38:J$52,MATCH($C51,'Undirviðmiðalisti (Lýsigögn)'!$C$38:$C$52,0))="","",INDEX('Undirviðmiðalisti (Lýsigögn)'!J$38:J$52,MATCH($C51,'Undirviðmiðalisti (Lýsigögn)'!$C$38:$C$52,0))),""),IFERROR(IF(INDEX('Undirviðmiðalisti (Lýsigögn)'!J$6:J$37,MATCH($C51,'Undirviðmiðalisti (Lýsigögn)'!$C$6:$C$37,0))="","",INDEX('Undirviðmiðalisti (Lýsigögn)'!J$6:J$37,MATCH($C51,'Undirviðmiðalisti (Lýsigögn)'!$C$6:$C$37,0))),IFERROR(IF(INDEX('Undirviðmiðalisti (Lýsigögn)'!J$38:J$52,MATCH($C51,'Undirviðmiðalisti (Lýsigögn)'!$C$38:$C$52,0))="","",INDEX('Undirviðmiðalisti (Lýsigögn)'!J$38:J$52,MATCH($C51,'Undirviðmiðalisti (Lýsigögn)'!$C$38:$C$52,0))),""))))</f>
        <v/>
      </c>
      <c r="O51" s="18" t="str">
        <f aca="false">IF($C51="","",IF($D51="Einstaklingsbundið",IFERROR(IF(INDEX('Undirviðmiðalisti (Lýsigögn)'!K$38:K$52,MATCH($C51,'Undirviðmiðalisti (Lýsigögn)'!$C$38:$C$52,0))="","",INDEX('Undirviðmiðalisti (Lýsigögn)'!K$38:K$52,MATCH($C51,'Undirviðmiðalisti (Lýsigögn)'!$C$38:$C$52,0))),""),IFERROR(IF(INDEX('Undirviðmiðalisti (Lýsigögn)'!K$6:K$37,MATCH($C51,'Undirviðmiðalisti (Lýsigögn)'!$C$6:$C$37,0))="","",INDEX('Undirviðmiðalisti (Lýsigögn)'!K$6:K$37,MATCH($C51,'Undirviðmiðalisti (Lýsigögn)'!$C$6:$C$37,0))),IFERROR(IF(INDEX('Undirviðmiðalisti (Lýsigögn)'!K$38:K$52,MATCH($C51,'Undirviðmiðalisti (Lýsigögn)'!$C$38:$C$52,0))="","",INDEX('Undirviðmiðalisti (Lýsigögn)'!K$38:K$52,MATCH($C51,'Undirviðmiðalisti (Lýsigögn)'!$C$38:$C$52,0))),""))))</f>
        <v/>
      </c>
      <c r="P51" s="18" t="str">
        <f aca="false">IF($C51="","",IF($D51="Einstaklingsbundið",IFERROR(IF(INDEX('Undirviðmiðalisti (Lýsigögn)'!L$38:L$52,MATCH($C51,'Undirviðmiðalisti (Lýsigögn)'!$C$38:$C$52,0))="","",INDEX('Undirviðmiðalisti (Lýsigögn)'!L$38:L$52,MATCH($C51,'Undirviðmiðalisti (Lýsigögn)'!$C$38:$C$52,0))),""),IFERROR(IF(INDEX('Undirviðmiðalisti (Lýsigögn)'!L$6:L$37,MATCH($C51,'Undirviðmiðalisti (Lýsigögn)'!$C$6:$C$37,0))="","",INDEX('Undirviðmiðalisti (Lýsigögn)'!L$6:L$37,MATCH($C51,'Undirviðmiðalisti (Lýsigögn)'!$C$6:$C$37,0))),IFERROR(IF(INDEX('Undirviðmiðalisti (Lýsigögn)'!L$38:L$52,MATCH($C51,'Undirviðmiðalisti (Lýsigögn)'!$C$38:$C$52,0))="","",INDEX('Undirviðmiðalisti (Lýsigögn)'!L$38:L$52,MATCH($C51,'Undirviðmiðalisti (Lýsigögn)'!$C$38:$C$52,0))),""))))</f>
        <v/>
      </c>
      <c r="Q51" s="18" t="str">
        <f aca="false">IF($C51="","",IF($D51="Einstaklingsbundið",IFERROR(IF(INDEX('Undirviðmiðalisti (Lýsigögn)'!M$38:M$52,MATCH($C51,'Undirviðmiðalisti (Lýsigögn)'!$C$38:$C$52,0))="","",INDEX('Undirviðmiðalisti (Lýsigögn)'!M$38:M$52,MATCH($C51,'Undirviðmiðalisti (Lýsigögn)'!$C$38:$C$52,0))),""),IFERROR(IF(INDEX('Undirviðmiðalisti (Lýsigögn)'!M$6:M$37,MATCH($C51,'Undirviðmiðalisti (Lýsigögn)'!$C$6:$C$37,0))="","",INDEX('Undirviðmiðalisti (Lýsigögn)'!M$6:M$37,MATCH($C51,'Undirviðmiðalisti (Lýsigögn)'!$C$6:$C$37,0))),IFERROR(IF(INDEX('Undirviðmiðalisti (Lýsigögn)'!M$38:M$52,MATCH($C51,'Undirviðmiðalisti (Lýsigögn)'!$C$38:$C$52,0))="","",INDEX('Undirviðmiðalisti (Lýsigögn)'!M$38:M$52,MATCH($C51,'Undirviðmiðalisti (Lýsigögn)'!$C$38:$C$52,0))),""))))</f>
        <v/>
      </c>
    </row>
    <row r="52" customFormat="false" ht="15" hidden="false" customHeight="true" outlineLevel="0" collapsed="false">
      <c r="A52" s="24" t="str">
        <f aca="false">IF($B52="","",ROW()-5)</f>
        <v/>
      </c>
      <c r="B52" s="17"/>
      <c r="C52" s="17"/>
      <c r="D52" s="25" t="str">
        <f aca="false">IFERROR(IF(B52="","",INDEX(Viðmið!$B$6:$B$10,MATCH(B52,Viðmið!$C$6:$C$10,0))),"")</f>
        <v/>
      </c>
      <c r="E52" s="18" t="str">
        <f aca="false">IF($C52="","",IF($D52="Einstaklingsbundið",IFERROR(IF(INDEX('Undirviðmiðalisti (Lýsigögn)'!$D$38:$D$52,MATCH($C52,'Undirviðmiðalisti (Lýsigögn)'!$C$38:$C$52,0))="","",INDEX('Undirviðmiðalisti (Lýsigögn)'!$D$38:$D$52,MATCH($C52,'Undirviðmiðalisti (Lýsigögn)'!$C$38:$C$52,0))),""),IFERROR(IF(INDEX('Undirviðmiðalisti (Lýsigögn)'!$D$6:$D$37,MATCH($C52,'Undirviðmiðalisti (Lýsigögn)'!$C$6:$C$37,0))="","",INDEX('Undirviðmiðalisti (Lýsigögn)'!$D$6:$D$37,MATCH($C52,'Undirviðmiðalisti (Lýsigögn)'!$C$6:$C$37,0))),IFERROR(IF(INDEX('Undirviðmiðalisti (Lýsigögn)'!$D$38:$D$52,MATCH($C52,'Undirviðmiðalisti (Lýsigögn)'!$C$38:$C$52,0))="","",INDEX('Undirviðmiðalisti (Lýsigögn)'!$D$38:$D$52,MATCH($C52,'Undirviðmiðalisti (Lýsigögn)'!$C$38:$C$52,0))),""))))</f>
        <v/>
      </c>
      <c r="F52" s="16"/>
      <c r="G52" s="26" t="str">
        <f aca="false">IF($C52="","",IF($D52="Einstaklingsbundið",IFERROR(IF(INDEX('Undirviðmiðalisti (Lýsigögn)'!$E$38:$E$52,MATCH($C52,'Undirviðmiðalisti (Lýsigögn)'!$C$38:$C$52,0))="","",INDEX('Undirviðmiðalisti (Lýsigögn)'!$E$38:$E$52,MATCH($C52,'Undirviðmiðalisti (Lýsigögn)'!$C$38:$C$52,0))),""),IFERROR(IF(INDEX('Undirviðmiðalisti (Lýsigögn)'!$E$6:$E$37,MATCH($C52,'Undirviðmiðalisti (Lýsigögn)'!$C$6:$C$37,0))="","",INDEX('Undirviðmiðalisti (Lýsigögn)'!$E$6:$E$37,MATCH($C52,'Undirviðmiðalisti (Lýsigögn)'!$C$6:$C$37,0))),IFERROR(IF(INDEX('Undirviðmiðalisti (Lýsigögn)'!$E$38:$E$52,MATCH($C52,'Undirviðmiðalisti (Lýsigögn)'!$C$38:$C$52,0))="","",INDEX('Undirviðmiðalisti (Lýsigögn)'!$E$38:$E$52,MATCH($C52,'Undirviðmiðalisti (Lýsigögn)'!$C$38:$C$52,0))),""))))</f>
        <v/>
      </c>
      <c r="H52" s="27" t="str">
        <f aca="false">IF(OR(F52="",G52=""),"",F52*KVARDI)</f>
        <v/>
      </c>
      <c r="I52" s="28" t="str">
        <f aca="false">IF(B52="","",IF(ROUND(SUMIF($B$6:$B$205,B52,$F$6:$F$205),4)=ROUND(IFERROR(INDEX(Viðmið!$E$6:$E$10,MATCH(B52,Viðmið!$C$6:$C$10,0)),-1),4),"✓","✗"))</f>
        <v/>
      </c>
      <c r="J52" s="18" t="str">
        <f aca="false">IF($C52="","",IF($D52="Einstaklingsbundið",IFERROR(IF(INDEX('Undirviðmiðalisti (Lýsigögn)'!F$38:F$52,MATCH($C52,'Undirviðmiðalisti (Lýsigögn)'!$C$38:$C$52,0))="","",INDEX('Undirviðmiðalisti (Lýsigögn)'!F$38:F$52,MATCH($C52,'Undirviðmiðalisti (Lýsigögn)'!$C$38:$C$52,0))),""),IFERROR(IF(INDEX('Undirviðmiðalisti (Lýsigögn)'!F$6:F$37,MATCH($C52,'Undirviðmiðalisti (Lýsigögn)'!$C$6:$C$37,0))="","",INDEX('Undirviðmiðalisti (Lýsigögn)'!F$6:F$37,MATCH($C52,'Undirviðmiðalisti (Lýsigögn)'!$C$6:$C$37,0))),IFERROR(IF(INDEX('Undirviðmiðalisti (Lýsigögn)'!F$38:F$52,MATCH($C52,'Undirviðmiðalisti (Lýsigögn)'!$C$38:$C$52,0))="","",INDEX('Undirviðmiðalisti (Lýsigögn)'!F$38:F$52,MATCH($C52,'Undirviðmiðalisti (Lýsigögn)'!$C$38:$C$52,0))),""))))</f>
        <v/>
      </c>
      <c r="K52" s="18" t="str">
        <f aca="false">IF($C52="","",IF($D52="Einstaklingsbundið",IFERROR(IF(INDEX('Undirviðmiðalisti (Lýsigögn)'!G$38:G$52,MATCH($C52,'Undirviðmiðalisti (Lýsigögn)'!$C$38:$C$52,0))="","",INDEX('Undirviðmiðalisti (Lýsigögn)'!G$38:G$52,MATCH($C52,'Undirviðmiðalisti (Lýsigögn)'!$C$38:$C$52,0))),""),IFERROR(IF(INDEX('Undirviðmiðalisti (Lýsigögn)'!G$6:G$37,MATCH($C52,'Undirviðmiðalisti (Lýsigögn)'!$C$6:$C$37,0))="","",INDEX('Undirviðmiðalisti (Lýsigögn)'!G$6:G$37,MATCH($C52,'Undirviðmiðalisti (Lýsigögn)'!$C$6:$C$37,0))),IFERROR(IF(INDEX('Undirviðmiðalisti (Lýsigögn)'!G$38:G$52,MATCH($C52,'Undirviðmiðalisti (Lýsigögn)'!$C$38:$C$52,0))="","",INDEX('Undirviðmiðalisti (Lýsigögn)'!G$38:G$52,MATCH($C52,'Undirviðmiðalisti (Lýsigögn)'!$C$38:$C$52,0))),""))))</f>
        <v/>
      </c>
      <c r="L52" s="18" t="str">
        <f aca="false">IF($C52="","",IF($D52="Einstaklingsbundið",IFERROR(IF(INDEX('Undirviðmiðalisti (Lýsigögn)'!H$38:H$52,MATCH($C52,'Undirviðmiðalisti (Lýsigögn)'!$C$38:$C$52,0))="","",INDEX('Undirviðmiðalisti (Lýsigögn)'!H$38:H$52,MATCH($C52,'Undirviðmiðalisti (Lýsigögn)'!$C$38:$C$52,0))),""),IFERROR(IF(INDEX('Undirviðmiðalisti (Lýsigögn)'!H$6:H$37,MATCH($C52,'Undirviðmiðalisti (Lýsigögn)'!$C$6:$C$37,0))="","",INDEX('Undirviðmiðalisti (Lýsigögn)'!H$6:H$37,MATCH($C52,'Undirviðmiðalisti (Lýsigögn)'!$C$6:$C$37,0))),IFERROR(IF(INDEX('Undirviðmiðalisti (Lýsigögn)'!H$38:H$52,MATCH($C52,'Undirviðmiðalisti (Lýsigögn)'!$C$38:$C$52,0))="","",INDEX('Undirviðmiðalisti (Lýsigögn)'!H$38:H$52,MATCH($C52,'Undirviðmiðalisti (Lýsigögn)'!$C$38:$C$52,0))),""))))</f>
        <v/>
      </c>
      <c r="M52" s="18" t="str">
        <f aca="false">IF($C52="","",IF($D52="Einstaklingsbundið",IFERROR(IF(INDEX('Undirviðmiðalisti (Lýsigögn)'!I$38:I$52,MATCH($C52,'Undirviðmiðalisti (Lýsigögn)'!$C$38:$C$52,0))="","",INDEX('Undirviðmiðalisti (Lýsigögn)'!I$38:I$52,MATCH($C52,'Undirviðmiðalisti (Lýsigögn)'!$C$38:$C$52,0))),""),IFERROR(IF(INDEX('Undirviðmiðalisti (Lýsigögn)'!I$6:I$37,MATCH($C52,'Undirviðmiðalisti (Lýsigögn)'!$C$6:$C$37,0))="","",INDEX('Undirviðmiðalisti (Lýsigögn)'!I$6:I$37,MATCH($C52,'Undirviðmiðalisti (Lýsigögn)'!$C$6:$C$37,0))),IFERROR(IF(INDEX('Undirviðmiðalisti (Lýsigögn)'!I$38:I$52,MATCH($C52,'Undirviðmiðalisti (Lýsigögn)'!$C$38:$C$52,0))="","",INDEX('Undirviðmiðalisti (Lýsigögn)'!I$38:I$52,MATCH($C52,'Undirviðmiðalisti (Lýsigögn)'!$C$38:$C$52,0))),""))))</f>
        <v/>
      </c>
      <c r="N52" s="18" t="str">
        <f aca="false">IF($C52="","",IF($D52="Einstaklingsbundið",IFERROR(IF(INDEX('Undirviðmiðalisti (Lýsigögn)'!J$38:J$52,MATCH($C52,'Undirviðmiðalisti (Lýsigögn)'!$C$38:$C$52,0))="","",INDEX('Undirviðmiðalisti (Lýsigögn)'!J$38:J$52,MATCH($C52,'Undirviðmiðalisti (Lýsigögn)'!$C$38:$C$52,0))),""),IFERROR(IF(INDEX('Undirviðmiðalisti (Lýsigögn)'!J$6:J$37,MATCH($C52,'Undirviðmiðalisti (Lýsigögn)'!$C$6:$C$37,0))="","",INDEX('Undirviðmiðalisti (Lýsigögn)'!J$6:J$37,MATCH($C52,'Undirviðmiðalisti (Lýsigögn)'!$C$6:$C$37,0))),IFERROR(IF(INDEX('Undirviðmiðalisti (Lýsigögn)'!J$38:J$52,MATCH($C52,'Undirviðmiðalisti (Lýsigögn)'!$C$38:$C$52,0))="","",INDEX('Undirviðmiðalisti (Lýsigögn)'!J$38:J$52,MATCH($C52,'Undirviðmiðalisti (Lýsigögn)'!$C$38:$C$52,0))),""))))</f>
        <v/>
      </c>
      <c r="O52" s="18" t="str">
        <f aca="false">IF($C52="","",IF($D52="Einstaklingsbundið",IFERROR(IF(INDEX('Undirviðmiðalisti (Lýsigögn)'!K$38:K$52,MATCH($C52,'Undirviðmiðalisti (Lýsigögn)'!$C$38:$C$52,0))="","",INDEX('Undirviðmiðalisti (Lýsigögn)'!K$38:K$52,MATCH($C52,'Undirviðmiðalisti (Lýsigögn)'!$C$38:$C$52,0))),""),IFERROR(IF(INDEX('Undirviðmiðalisti (Lýsigögn)'!K$6:K$37,MATCH($C52,'Undirviðmiðalisti (Lýsigögn)'!$C$6:$C$37,0))="","",INDEX('Undirviðmiðalisti (Lýsigögn)'!K$6:K$37,MATCH($C52,'Undirviðmiðalisti (Lýsigögn)'!$C$6:$C$37,0))),IFERROR(IF(INDEX('Undirviðmiðalisti (Lýsigögn)'!K$38:K$52,MATCH($C52,'Undirviðmiðalisti (Lýsigögn)'!$C$38:$C$52,0))="","",INDEX('Undirviðmiðalisti (Lýsigögn)'!K$38:K$52,MATCH($C52,'Undirviðmiðalisti (Lýsigögn)'!$C$38:$C$52,0))),""))))</f>
        <v/>
      </c>
      <c r="P52" s="18" t="str">
        <f aca="false">IF($C52="","",IF($D52="Einstaklingsbundið",IFERROR(IF(INDEX('Undirviðmiðalisti (Lýsigögn)'!L$38:L$52,MATCH($C52,'Undirviðmiðalisti (Lýsigögn)'!$C$38:$C$52,0))="","",INDEX('Undirviðmiðalisti (Lýsigögn)'!L$38:L$52,MATCH($C52,'Undirviðmiðalisti (Lýsigögn)'!$C$38:$C$52,0))),""),IFERROR(IF(INDEX('Undirviðmiðalisti (Lýsigögn)'!L$6:L$37,MATCH($C52,'Undirviðmiðalisti (Lýsigögn)'!$C$6:$C$37,0))="","",INDEX('Undirviðmiðalisti (Lýsigögn)'!L$6:L$37,MATCH($C52,'Undirviðmiðalisti (Lýsigögn)'!$C$6:$C$37,0))),IFERROR(IF(INDEX('Undirviðmiðalisti (Lýsigögn)'!L$38:L$52,MATCH($C52,'Undirviðmiðalisti (Lýsigögn)'!$C$38:$C$52,0))="","",INDEX('Undirviðmiðalisti (Lýsigögn)'!L$38:L$52,MATCH($C52,'Undirviðmiðalisti (Lýsigögn)'!$C$38:$C$52,0))),""))))</f>
        <v/>
      </c>
      <c r="Q52" s="18" t="str">
        <f aca="false">IF($C52="","",IF($D52="Einstaklingsbundið",IFERROR(IF(INDEX('Undirviðmiðalisti (Lýsigögn)'!M$38:M$52,MATCH($C52,'Undirviðmiðalisti (Lýsigögn)'!$C$38:$C$52,0))="","",INDEX('Undirviðmiðalisti (Lýsigögn)'!M$38:M$52,MATCH($C52,'Undirviðmiðalisti (Lýsigögn)'!$C$38:$C$52,0))),""),IFERROR(IF(INDEX('Undirviðmiðalisti (Lýsigögn)'!M$6:M$37,MATCH($C52,'Undirviðmiðalisti (Lýsigögn)'!$C$6:$C$37,0))="","",INDEX('Undirviðmiðalisti (Lýsigögn)'!M$6:M$37,MATCH($C52,'Undirviðmiðalisti (Lýsigögn)'!$C$6:$C$37,0))),IFERROR(IF(INDEX('Undirviðmiðalisti (Lýsigögn)'!M$38:M$52,MATCH($C52,'Undirviðmiðalisti (Lýsigögn)'!$C$38:$C$52,0))="","",INDEX('Undirviðmiðalisti (Lýsigögn)'!M$38:M$52,MATCH($C52,'Undirviðmiðalisti (Lýsigögn)'!$C$38:$C$52,0))),""))))</f>
        <v/>
      </c>
    </row>
    <row r="53" customFormat="false" ht="15" hidden="false" customHeight="true" outlineLevel="0" collapsed="false">
      <c r="A53" s="24" t="str">
        <f aca="false">IF($B53="","",ROW()-5)</f>
        <v/>
      </c>
      <c r="B53" s="17"/>
      <c r="C53" s="17"/>
      <c r="D53" s="25" t="str">
        <f aca="false">IFERROR(IF(B53="","",INDEX(Viðmið!$B$6:$B$10,MATCH(B53,Viðmið!$C$6:$C$10,0))),"")</f>
        <v/>
      </c>
      <c r="E53" s="18" t="str">
        <f aca="false">IF($C53="","",IF($D53="Einstaklingsbundið",IFERROR(IF(INDEX('Undirviðmiðalisti (Lýsigögn)'!$D$38:$D$52,MATCH($C53,'Undirviðmiðalisti (Lýsigögn)'!$C$38:$C$52,0))="","",INDEX('Undirviðmiðalisti (Lýsigögn)'!$D$38:$D$52,MATCH($C53,'Undirviðmiðalisti (Lýsigögn)'!$C$38:$C$52,0))),""),IFERROR(IF(INDEX('Undirviðmiðalisti (Lýsigögn)'!$D$6:$D$37,MATCH($C53,'Undirviðmiðalisti (Lýsigögn)'!$C$6:$C$37,0))="","",INDEX('Undirviðmiðalisti (Lýsigögn)'!$D$6:$D$37,MATCH($C53,'Undirviðmiðalisti (Lýsigögn)'!$C$6:$C$37,0))),IFERROR(IF(INDEX('Undirviðmiðalisti (Lýsigögn)'!$D$38:$D$52,MATCH($C53,'Undirviðmiðalisti (Lýsigögn)'!$C$38:$C$52,0))="","",INDEX('Undirviðmiðalisti (Lýsigögn)'!$D$38:$D$52,MATCH($C53,'Undirviðmiðalisti (Lýsigögn)'!$C$38:$C$52,0))),""))))</f>
        <v/>
      </c>
      <c r="F53" s="16"/>
      <c r="G53" s="26" t="str">
        <f aca="false">IF($C53="","",IF($D53="Einstaklingsbundið",IFERROR(IF(INDEX('Undirviðmiðalisti (Lýsigögn)'!$E$38:$E$52,MATCH($C53,'Undirviðmiðalisti (Lýsigögn)'!$C$38:$C$52,0))="","",INDEX('Undirviðmiðalisti (Lýsigögn)'!$E$38:$E$52,MATCH($C53,'Undirviðmiðalisti (Lýsigögn)'!$C$38:$C$52,0))),""),IFERROR(IF(INDEX('Undirviðmiðalisti (Lýsigögn)'!$E$6:$E$37,MATCH($C53,'Undirviðmiðalisti (Lýsigögn)'!$C$6:$C$37,0))="","",INDEX('Undirviðmiðalisti (Lýsigögn)'!$E$6:$E$37,MATCH($C53,'Undirviðmiðalisti (Lýsigögn)'!$C$6:$C$37,0))),IFERROR(IF(INDEX('Undirviðmiðalisti (Lýsigögn)'!$E$38:$E$52,MATCH($C53,'Undirviðmiðalisti (Lýsigögn)'!$C$38:$C$52,0))="","",INDEX('Undirviðmiðalisti (Lýsigögn)'!$E$38:$E$52,MATCH($C53,'Undirviðmiðalisti (Lýsigögn)'!$C$38:$C$52,0))),""))))</f>
        <v/>
      </c>
      <c r="H53" s="27" t="str">
        <f aca="false">IF(OR(F53="",G53=""),"",F53*KVARDI)</f>
        <v/>
      </c>
      <c r="I53" s="28" t="str">
        <f aca="false">IF(B53="","",IF(ROUND(SUMIF($B$6:$B$205,B53,$F$6:$F$205),4)=ROUND(IFERROR(INDEX(Viðmið!$E$6:$E$10,MATCH(B53,Viðmið!$C$6:$C$10,0)),-1),4),"✓","✗"))</f>
        <v/>
      </c>
      <c r="J53" s="18" t="str">
        <f aca="false">IF($C53="","",IF($D53="Einstaklingsbundið",IFERROR(IF(INDEX('Undirviðmiðalisti (Lýsigögn)'!F$38:F$52,MATCH($C53,'Undirviðmiðalisti (Lýsigögn)'!$C$38:$C$52,0))="","",INDEX('Undirviðmiðalisti (Lýsigögn)'!F$38:F$52,MATCH($C53,'Undirviðmiðalisti (Lýsigögn)'!$C$38:$C$52,0))),""),IFERROR(IF(INDEX('Undirviðmiðalisti (Lýsigögn)'!F$6:F$37,MATCH($C53,'Undirviðmiðalisti (Lýsigögn)'!$C$6:$C$37,0))="","",INDEX('Undirviðmiðalisti (Lýsigögn)'!F$6:F$37,MATCH($C53,'Undirviðmiðalisti (Lýsigögn)'!$C$6:$C$37,0))),IFERROR(IF(INDEX('Undirviðmiðalisti (Lýsigögn)'!F$38:F$52,MATCH($C53,'Undirviðmiðalisti (Lýsigögn)'!$C$38:$C$52,0))="","",INDEX('Undirviðmiðalisti (Lýsigögn)'!F$38:F$52,MATCH($C53,'Undirviðmiðalisti (Lýsigögn)'!$C$38:$C$52,0))),""))))</f>
        <v/>
      </c>
      <c r="K53" s="18" t="str">
        <f aca="false">IF($C53="","",IF($D53="Einstaklingsbundið",IFERROR(IF(INDEX('Undirviðmiðalisti (Lýsigögn)'!G$38:G$52,MATCH($C53,'Undirviðmiðalisti (Lýsigögn)'!$C$38:$C$52,0))="","",INDEX('Undirviðmiðalisti (Lýsigögn)'!G$38:G$52,MATCH($C53,'Undirviðmiðalisti (Lýsigögn)'!$C$38:$C$52,0))),""),IFERROR(IF(INDEX('Undirviðmiðalisti (Lýsigögn)'!G$6:G$37,MATCH($C53,'Undirviðmiðalisti (Lýsigögn)'!$C$6:$C$37,0))="","",INDEX('Undirviðmiðalisti (Lýsigögn)'!G$6:G$37,MATCH($C53,'Undirviðmiðalisti (Lýsigögn)'!$C$6:$C$37,0))),IFERROR(IF(INDEX('Undirviðmiðalisti (Lýsigögn)'!G$38:G$52,MATCH($C53,'Undirviðmiðalisti (Lýsigögn)'!$C$38:$C$52,0))="","",INDEX('Undirviðmiðalisti (Lýsigögn)'!G$38:G$52,MATCH($C53,'Undirviðmiðalisti (Lýsigögn)'!$C$38:$C$52,0))),""))))</f>
        <v/>
      </c>
      <c r="L53" s="18" t="str">
        <f aca="false">IF($C53="","",IF($D53="Einstaklingsbundið",IFERROR(IF(INDEX('Undirviðmiðalisti (Lýsigögn)'!H$38:H$52,MATCH($C53,'Undirviðmiðalisti (Lýsigögn)'!$C$38:$C$52,0))="","",INDEX('Undirviðmiðalisti (Lýsigögn)'!H$38:H$52,MATCH($C53,'Undirviðmiðalisti (Lýsigögn)'!$C$38:$C$52,0))),""),IFERROR(IF(INDEX('Undirviðmiðalisti (Lýsigögn)'!H$6:H$37,MATCH($C53,'Undirviðmiðalisti (Lýsigögn)'!$C$6:$C$37,0))="","",INDEX('Undirviðmiðalisti (Lýsigögn)'!H$6:H$37,MATCH($C53,'Undirviðmiðalisti (Lýsigögn)'!$C$6:$C$37,0))),IFERROR(IF(INDEX('Undirviðmiðalisti (Lýsigögn)'!H$38:H$52,MATCH($C53,'Undirviðmiðalisti (Lýsigögn)'!$C$38:$C$52,0))="","",INDEX('Undirviðmiðalisti (Lýsigögn)'!H$38:H$52,MATCH($C53,'Undirviðmiðalisti (Lýsigögn)'!$C$38:$C$52,0))),""))))</f>
        <v/>
      </c>
      <c r="M53" s="18" t="str">
        <f aca="false">IF($C53="","",IF($D53="Einstaklingsbundið",IFERROR(IF(INDEX('Undirviðmiðalisti (Lýsigögn)'!I$38:I$52,MATCH($C53,'Undirviðmiðalisti (Lýsigögn)'!$C$38:$C$52,0))="","",INDEX('Undirviðmiðalisti (Lýsigögn)'!I$38:I$52,MATCH($C53,'Undirviðmiðalisti (Lýsigögn)'!$C$38:$C$52,0))),""),IFERROR(IF(INDEX('Undirviðmiðalisti (Lýsigögn)'!I$6:I$37,MATCH($C53,'Undirviðmiðalisti (Lýsigögn)'!$C$6:$C$37,0))="","",INDEX('Undirviðmiðalisti (Lýsigögn)'!I$6:I$37,MATCH($C53,'Undirviðmiðalisti (Lýsigögn)'!$C$6:$C$37,0))),IFERROR(IF(INDEX('Undirviðmiðalisti (Lýsigögn)'!I$38:I$52,MATCH($C53,'Undirviðmiðalisti (Lýsigögn)'!$C$38:$C$52,0))="","",INDEX('Undirviðmiðalisti (Lýsigögn)'!I$38:I$52,MATCH($C53,'Undirviðmiðalisti (Lýsigögn)'!$C$38:$C$52,0))),""))))</f>
        <v/>
      </c>
      <c r="N53" s="18" t="str">
        <f aca="false">IF($C53="","",IF($D53="Einstaklingsbundið",IFERROR(IF(INDEX('Undirviðmiðalisti (Lýsigögn)'!J$38:J$52,MATCH($C53,'Undirviðmiðalisti (Lýsigögn)'!$C$38:$C$52,0))="","",INDEX('Undirviðmiðalisti (Lýsigögn)'!J$38:J$52,MATCH($C53,'Undirviðmiðalisti (Lýsigögn)'!$C$38:$C$52,0))),""),IFERROR(IF(INDEX('Undirviðmiðalisti (Lýsigögn)'!J$6:J$37,MATCH($C53,'Undirviðmiðalisti (Lýsigögn)'!$C$6:$C$37,0))="","",INDEX('Undirviðmiðalisti (Lýsigögn)'!J$6:J$37,MATCH($C53,'Undirviðmiðalisti (Lýsigögn)'!$C$6:$C$37,0))),IFERROR(IF(INDEX('Undirviðmiðalisti (Lýsigögn)'!J$38:J$52,MATCH($C53,'Undirviðmiðalisti (Lýsigögn)'!$C$38:$C$52,0))="","",INDEX('Undirviðmiðalisti (Lýsigögn)'!J$38:J$52,MATCH($C53,'Undirviðmiðalisti (Lýsigögn)'!$C$38:$C$52,0))),""))))</f>
        <v/>
      </c>
      <c r="O53" s="18" t="str">
        <f aca="false">IF($C53="","",IF($D53="Einstaklingsbundið",IFERROR(IF(INDEX('Undirviðmiðalisti (Lýsigögn)'!K$38:K$52,MATCH($C53,'Undirviðmiðalisti (Lýsigögn)'!$C$38:$C$52,0))="","",INDEX('Undirviðmiðalisti (Lýsigögn)'!K$38:K$52,MATCH($C53,'Undirviðmiðalisti (Lýsigögn)'!$C$38:$C$52,0))),""),IFERROR(IF(INDEX('Undirviðmiðalisti (Lýsigögn)'!K$6:K$37,MATCH($C53,'Undirviðmiðalisti (Lýsigögn)'!$C$6:$C$37,0))="","",INDEX('Undirviðmiðalisti (Lýsigögn)'!K$6:K$37,MATCH($C53,'Undirviðmiðalisti (Lýsigögn)'!$C$6:$C$37,0))),IFERROR(IF(INDEX('Undirviðmiðalisti (Lýsigögn)'!K$38:K$52,MATCH($C53,'Undirviðmiðalisti (Lýsigögn)'!$C$38:$C$52,0))="","",INDEX('Undirviðmiðalisti (Lýsigögn)'!K$38:K$52,MATCH($C53,'Undirviðmiðalisti (Lýsigögn)'!$C$38:$C$52,0))),""))))</f>
        <v/>
      </c>
      <c r="P53" s="18" t="str">
        <f aca="false">IF($C53="","",IF($D53="Einstaklingsbundið",IFERROR(IF(INDEX('Undirviðmiðalisti (Lýsigögn)'!L$38:L$52,MATCH($C53,'Undirviðmiðalisti (Lýsigögn)'!$C$38:$C$52,0))="","",INDEX('Undirviðmiðalisti (Lýsigögn)'!L$38:L$52,MATCH($C53,'Undirviðmiðalisti (Lýsigögn)'!$C$38:$C$52,0))),""),IFERROR(IF(INDEX('Undirviðmiðalisti (Lýsigögn)'!L$6:L$37,MATCH($C53,'Undirviðmiðalisti (Lýsigögn)'!$C$6:$C$37,0))="","",INDEX('Undirviðmiðalisti (Lýsigögn)'!L$6:L$37,MATCH($C53,'Undirviðmiðalisti (Lýsigögn)'!$C$6:$C$37,0))),IFERROR(IF(INDEX('Undirviðmiðalisti (Lýsigögn)'!L$38:L$52,MATCH($C53,'Undirviðmiðalisti (Lýsigögn)'!$C$38:$C$52,0))="","",INDEX('Undirviðmiðalisti (Lýsigögn)'!L$38:L$52,MATCH($C53,'Undirviðmiðalisti (Lýsigögn)'!$C$38:$C$52,0))),""))))</f>
        <v/>
      </c>
      <c r="Q53" s="18" t="str">
        <f aca="false">IF($C53="","",IF($D53="Einstaklingsbundið",IFERROR(IF(INDEX('Undirviðmiðalisti (Lýsigögn)'!M$38:M$52,MATCH($C53,'Undirviðmiðalisti (Lýsigögn)'!$C$38:$C$52,0))="","",INDEX('Undirviðmiðalisti (Lýsigögn)'!M$38:M$52,MATCH($C53,'Undirviðmiðalisti (Lýsigögn)'!$C$38:$C$52,0))),""),IFERROR(IF(INDEX('Undirviðmiðalisti (Lýsigögn)'!M$6:M$37,MATCH($C53,'Undirviðmiðalisti (Lýsigögn)'!$C$6:$C$37,0))="","",INDEX('Undirviðmiðalisti (Lýsigögn)'!M$6:M$37,MATCH($C53,'Undirviðmiðalisti (Lýsigögn)'!$C$6:$C$37,0))),IFERROR(IF(INDEX('Undirviðmiðalisti (Lýsigögn)'!M$38:M$52,MATCH($C53,'Undirviðmiðalisti (Lýsigögn)'!$C$38:$C$52,0))="","",INDEX('Undirviðmiðalisti (Lýsigögn)'!M$38:M$52,MATCH($C53,'Undirviðmiðalisti (Lýsigögn)'!$C$38:$C$52,0))),""))))</f>
        <v/>
      </c>
    </row>
    <row r="54" customFormat="false" ht="15" hidden="false" customHeight="true" outlineLevel="0" collapsed="false">
      <c r="A54" s="24" t="str">
        <f aca="false">IF($B54="","",ROW()-5)</f>
        <v/>
      </c>
      <c r="B54" s="17"/>
      <c r="C54" s="17"/>
      <c r="D54" s="25" t="str">
        <f aca="false">IFERROR(IF(B54="","",INDEX(Viðmið!$B$6:$B$10,MATCH(B54,Viðmið!$C$6:$C$10,0))),"")</f>
        <v/>
      </c>
      <c r="E54" s="18" t="str">
        <f aca="false">IF($C54="","",IF($D54="Einstaklingsbundið",IFERROR(IF(INDEX('Undirviðmiðalisti (Lýsigögn)'!$D$38:$D$52,MATCH($C54,'Undirviðmiðalisti (Lýsigögn)'!$C$38:$C$52,0))="","",INDEX('Undirviðmiðalisti (Lýsigögn)'!$D$38:$D$52,MATCH($C54,'Undirviðmiðalisti (Lýsigögn)'!$C$38:$C$52,0))),""),IFERROR(IF(INDEX('Undirviðmiðalisti (Lýsigögn)'!$D$6:$D$37,MATCH($C54,'Undirviðmiðalisti (Lýsigögn)'!$C$6:$C$37,0))="","",INDEX('Undirviðmiðalisti (Lýsigögn)'!$D$6:$D$37,MATCH($C54,'Undirviðmiðalisti (Lýsigögn)'!$C$6:$C$37,0))),IFERROR(IF(INDEX('Undirviðmiðalisti (Lýsigögn)'!$D$38:$D$52,MATCH($C54,'Undirviðmiðalisti (Lýsigögn)'!$C$38:$C$52,0))="","",INDEX('Undirviðmiðalisti (Lýsigögn)'!$D$38:$D$52,MATCH($C54,'Undirviðmiðalisti (Lýsigögn)'!$C$38:$C$52,0))),""))))</f>
        <v/>
      </c>
      <c r="F54" s="16"/>
      <c r="G54" s="26" t="str">
        <f aca="false">IF($C54="","",IF($D54="Einstaklingsbundið",IFERROR(IF(INDEX('Undirviðmiðalisti (Lýsigögn)'!$E$38:$E$52,MATCH($C54,'Undirviðmiðalisti (Lýsigögn)'!$C$38:$C$52,0))="","",INDEX('Undirviðmiðalisti (Lýsigögn)'!$E$38:$E$52,MATCH($C54,'Undirviðmiðalisti (Lýsigögn)'!$C$38:$C$52,0))),""),IFERROR(IF(INDEX('Undirviðmiðalisti (Lýsigögn)'!$E$6:$E$37,MATCH($C54,'Undirviðmiðalisti (Lýsigögn)'!$C$6:$C$37,0))="","",INDEX('Undirviðmiðalisti (Lýsigögn)'!$E$6:$E$37,MATCH($C54,'Undirviðmiðalisti (Lýsigögn)'!$C$6:$C$37,0))),IFERROR(IF(INDEX('Undirviðmiðalisti (Lýsigögn)'!$E$38:$E$52,MATCH($C54,'Undirviðmiðalisti (Lýsigögn)'!$C$38:$C$52,0))="","",INDEX('Undirviðmiðalisti (Lýsigögn)'!$E$38:$E$52,MATCH($C54,'Undirviðmiðalisti (Lýsigögn)'!$C$38:$C$52,0))),""))))</f>
        <v/>
      </c>
      <c r="H54" s="27" t="str">
        <f aca="false">IF(OR(F54="",G54=""),"",F54*KVARDI)</f>
        <v/>
      </c>
      <c r="I54" s="28" t="str">
        <f aca="false">IF(B54="","",IF(ROUND(SUMIF($B$6:$B$205,B54,$F$6:$F$205),4)=ROUND(IFERROR(INDEX(Viðmið!$E$6:$E$10,MATCH(B54,Viðmið!$C$6:$C$10,0)),-1),4),"✓","✗"))</f>
        <v/>
      </c>
      <c r="J54" s="18" t="str">
        <f aca="false">IF($C54="","",IF($D54="Einstaklingsbundið",IFERROR(IF(INDEX('Undirviðmiðalisti (Lýsigögn)'!F$38:F$52,MATCH($C54,'Undirviðmiðalisti (Lýsigögn)'!$C$38:$C$52,0))="","",INDEX('Undirviðmiðalisti (Lýsigögn)'!F$38:F$52,MATCH($C54,'Undirviðmiðalisti (Lýsigögn)'!$C$38:$C$52,0))),""),IFERROR(IF(INDEX('Undirviðmiðalisti (Lýsigögn)'!F$6:F$37,MATCH($C54,'Undirviðmiðalisti (Lýsigögn)'!$C$6:$C$37,0))="","",INDEX('Undirviðmiðalisti (Lýsigögn)'!F$6:F$37,MATCH($C54,'Undirviðmiðalisti (Lýsigögn)'!$C$6:$C$37,0))),IFERROR(IF(INDEX('Undirviðmiðalisti (Lýsigögn)'!F$38:F$52,MATCH($C54,'Undirviðmiðalisti (Lýsigögn)'!$C$38:$C$52,0))="","",INDEX('Undirviðmiðalisti (Lýsigögn)'!F$38:F$52,MATCH($C54,'Undirviðmiðalisti (Lýsigögn)'!$C$38:$C$52,0))),""))))</f>
        <v/>
      </c>
      <c r="K54" s="18" t="str">
        <f aca="false">IF($C54="","",IF($D54="Einstaklingsbundið",IFERROR(IF(INDEX('Undirviðmiðalisti (Lýsigögn)'!G$38:G$52,MATCH($C54,'Undirviðmiðalisti (Lýsigögn)'!$C$38:$C$52,0))="","",INDEX('Undirviðmiðalisti (Lýsigögn)'!G$38:G$52,MATCH($C54,'Undirviðmiðalisti (Lýsigögn)'!$C$38:$C$52,0))),""),IFERROR(IF(INDEX('Undirviðmiðalisti (Lýsigögn)'!G$6:G$37,MATCH($C54,'Undirviðmiðalisti (Lýsigögn)'!$C$6:$C$37,0))="","",INDEX('Undirviðmiðalisti (Lýsigögn)'!G$6:G$37,MATCH($C54,'Undirviðmiðalisti (Lýsigögn)'!$C$6:$C$37,0))),IFERROR(IF(INDEX('Undirviðmiðalisti (Lýsigögn)'!G$38:G$52,MATCH($C54,'Undirviðmiðalisti (Lýsigögn)'!$C$38:$C$52,0))="","",INDEX('Undirviðmiðalisti (Lýsigögn)'!G$38:G$52,MATCH($C54,'Undirviðmiðalisti (Lýsigögn)'!$C$38:$C$52,0))),""))))</f>
        <v/>
      </c>
      <c r="L54" s="18" t="str">
        <f aca="false">IF($C54="","",IF($D54="Einstaklingsbundið",IFERROR(IF(INDEX('Undirviðmiðalisti (Lýsigögn)'!H$38:H$52,MATCH($C54,'Undirviðmiðalisti (Lýsigögn)'!$C$38:$C$52,0))="","",INDEX('Undirviðmiðalisti (Lýsigögn)'!H$38:H$52,MATCH($C54,'Undirviðmiðalisti (Lýsigögn)'!$C$38:$C$52,0))),""),IFERROR(IF(INDEX('Undirviðmiðalisti (Lýsigögn)'!H$6:H$37,MATCH($C54,'Undirviðmiðalisti (Lýsigögn)'!$C$6:$C$37,0))="","",INDEX('Undirviðmiðalisti (Lýsigögn)'!H$6:H$37,MATCH($C54,'Undirviðmiðalisti (Lýsigögn)'!$C$6:$C$37,0))),IFERROR(IF(INDEX('Undirviðmiðalisti (Lýsigögn)'!H$38:H$52,MATCH($C54,'Undirviðmiðalisti (Lýsigögn)'!$C$38:$C$52,0))="","",INDEX('Undirviðmiðalisti (Lýsigögn)'!H$38:H$52,MATCH($C54,'Undirviðmiðalisti (Lýsigögn)'!$C$38:$C$52,0))),""))))</f>
        <v/>
      </c>
      <c r="M54" s="18" t="str">
        <f aca="false">IF($C54="","",IF($D54="Einstaklingsbundið",IFERROR(IF(INDEX('Undirviðmiðalisti (Lýsigögn)'!I$38:I$52,MATCH($C54,'Undirviðmiðalisti (Lýsigögn)'!$C$38:$C$52,0))="","",INDEX('Undirviðmiðalisti (Lýsigögn)'!I$38:I$52,MATCH($C54,'Undirviðmiðalisti (Lýsigögn)'!$C$38:$C$52,0))),""),IFERROR(IF(INDEX('Undirviðmiðalisti (Lýsigögn)'!I$6:I$37,MATCH($C54,'Undirviðmiðalisti (Lýsigögn)'!$C$6:$C$37,0))="","",INDEX('Undirviðmiðalisti (Lýsigögn)'!I$6:I$37,MATCH($C54,'Undirviðmiðalisti (Lýsigögn)'!$C$6:$C$37,0))),IFERROR(IF(INDEX('Undirviðmiðalisti (Lýsigögn)'!I$38:I$52,MATCH($C54,'Undirviðmiðalisti (Lýsigögn)'!$C$38:$C$52,0))="","",INDEX('Undirviðmiðalisti (Lýsigögn)'!I$38:I$52,MATCH($C54,'Undirviðmiðalisti (Lýsigögn)'!$C$38:$C$52,0))),""))))</f>
        <v/>
      </c>
      <c r="N54" s="18" t="str">
        <f aca="false">IF($C54="","",IF($D54="Einstaklingsbundið",IFERROR(IF(INDEX('Undirviðmiðalisti (Lýsigögn)'!J$38:J$52,MATCH($C54,'Undirviðmiðalisti (Lýsigögn)'!$C$38:$C$52,0))="","",INDEX('Undirviðmiðalisti (Lýsigögn)'!J$38:J$52,MATCH($C54,'Undirviðmiðalisti (Lýsigögn)'!$C$38:$C$52,0))),""),IFERROR(IF(INDEX('Undirviðmiðalisti (Lýsigögn)'!J$6:J$37,MATCH($C54,'Undirviðmiðalisti (Lýsigögn)'!$C$6:$C$37,0))="","",INDEX('Undirviðmiðalisti (Lýsigögn)'!J$6:J$37,MATCH($C54,'Undirviðmiðalisti (Lýsigögn)'!$C$6:$C$37,0))),IFERROR(IF(INDEX('Undirviðmiðalisti (Lýsigögn)'!J$38:J$52,MATCH($C54,'Undirviðmiðalisti (Lýsigögn)'!$C$38:$C$52,0))="","",INDEX('Undirviðmiðalisti (Lýsigögn)'!J$38:J$52,MATCH($C54,'Undirviðmiðalisti (Lýsigögn)'!$C$38:$C$52,0))),""))))</f>
        <v/>
      </c>
      <c r="O54" s="18" t="str">
        <f aca="false">IF($C54="","",IF($D54="Einstaklingsbundið",IFERROR(IF(INDEX('Undirviðmiðalisti (Lýsigögn)'!K$38:K$52,MATCH($C54,'Undirviðmiðalisti (Lýsigögn)'!$C$38:$C$52,0))="","",INDEX('Undirviðmiðalisti (Lýsigögn)'!K$38:K$52,MATCH($C54,'Undirviðmiðalisti (Lýsigögn)'!$C$38:$C$52,0))),""),IFERROR(IF(INDEX('Undirviðmiðalisti (Lýsigögn)'!K$6:K$37,MATCH($C54,'Undirviðmiðalisti (Lýsigögn)'!$C$6:$C$37,0))="","",INDEX('Undirviðmiðalisti (Lýsigögn)'!K$6:K$37,MATCH($C54,'Undirviðmiðalisti (Lýsigögn)'!$C$6:$C$37,0))),IFERROR(IF(INDEX('Undirviðmiðalisti (Lýsigögn)'!K$38:K$52,MATCH($C54,'Undirviðmiðalisti (Lýsigögn)'!$C$38:$C$52,0))="","",INDEX('Undirviðmiðalisti (Lýsigögn)'!K$38:K$52,MATCH($C54,'Undirviðmiðalisti (Lýsigögn)'!$C$38:$C$52,0))),""))))</f>
        <v/>
      </c>
      <c r="P54" s="18" t="str">
        <f aca="false">IF($C54="","",IF($D54="Einstaklingsbundið",IFERROR(IF(INDEX('Undirviðmiðalisti (Lýsigögn)'!L$38:L$52,MATCH($C54,'Undirviðmiðalisti (Lýsigögn)'!$C$38:$C$52,0))="","",INDEX('Undirviðmiðalisti (Lýsigögn)'!L$38:L$52,MATCH($C54,'Undirviðmiðalisti (Lýsigögn)'!$C$38:$C$52,0))),""),IFERROR(IF(INDEX('Undirviðmiðalisti (Lýsigögn)'!L$6:L$37,MATCH($C54,'Undirviðmiðalisti (Lýsigögn)'!$C$6:$C$37,0))="","",INDEX('Undirviðmiðalisti (Lýsigögn)'!L$6:L$37,MATCH($C54,'Undirviðmiðalisti (Lýsigögn)'!$C$6:$C$37,0))),IFERROR(IF(INDEX('Undirviðmiðalisti (Lýsigögn)'!L$38:L$52,MATCH($C54,'Undirviðmiðalisti (Lýsigögn)'!$C$38:$C$52,0))="","",INDEX('Undirviðmiðalisti (Lýsigögn)'!L$38:L$52,MATCH($C54,'Undirviðmiðalisti (Lýsigögn)'!$C$38:$C$52,0))),""))))</f>
        <v/>
      </c>
      <c r="Q54" s="18" t="str">
        <f aca="false">IF($C54="","",IF($D54="Einstaklingsbundið",IFERROR(IF(INDEX('Undirviðmiðalisti (Lýsigögn)'!M$38:M$52,MATCH($C54,'Undirviðmiðalisti (Lýsigögn)'!$C$38:$C$52,0))="","",INDEX('Undirviðmiðalisti (Lýsigögn)'!M$38:M$52,MATCH($C54,'Undirviðmiðalisti (Lýsigögn)'!$C$38:$C$52,0))),""),IFERROR(IF(INDEX('Undirviðmiðalisti (Lýsigögn)'!M$6:M$37,MATCH($C54,'Undirviðmiðalisti (Lýsigögn)'!$C$6:$C$37,0))="","",INDEX('Undirviðmiðalisti (Lýsigögn)'!M$6:M$37,MATCH($C54,'Undirviðmiðalisti (Lýsigögn)'!$C$6:$C$37,0))),IFERROR(IF(INDEX('Undirviðmiðalisti (Lýsigögn)'!M$38:M$52,MATCH($C54,'Undirviðmiðalisti (Lýsigögn)'!$C$38:$C$52,0))="","",INDEX('Undirviðmiðalisti (Lýsigögn)'!M$38:M$52,MATCH($C54,'Undirviðmiðalisti (Lýsigögn)'!$C$38:$C$52,0))),""))))</f>
        <v/>
      </c>
    </row>
    <row r="55" customFormat="false" ht="15" hidden="false" customHeight="true" outlineLevel="0" collapsed="false">
      <c r="A55" s="24" t="str">
        <f aca="false">IF($B55="","",ROW()-5)</f>
        <v/>
      </c>
      <c r="B55" s="17"/>
      <c r="C55" s="17"/>
      <c r="D55" s="25" t="str">
        <f aca="false">IFERROR(IF(B55="","",INDEX(Viðmið!$B$6:$B$10,MATCH(B55,Viðmið!$C$6:$C$10,0))),"")</f>
        <v/>
      </c>
      <c r="E55" s="18" t="str">
        <f aca="false">IF($C55="","",IF($D55="Einstaklingsbundið",IFERROR(IF(INDEX('Undirviðmiðalisti (Lýsigögn)'!$D$38:$D$52,MATCH($C55,'Undirviðmiðalisti (Lýsigögn)'!$C$38:$C$52,0))="","",INDEX('Undirviðmiðalisti (Lýsigögn)'!$D$38:$D$52,MATCH($C55,'Undirviðmiðalisti (Lýsigögn)'!$C$38:$C$52,0))),""),IFERROR(IF(INDEX('Undirviðmiðalisti (Lýsigögn)'!$D$6:$D$37,MATCH($C55,'Undirviðmiðalisti (Lýsigögn)'!$C$6:$C$37,0))="","",INDEX('Undirviðmiðalisti (Lýsigögn)'!$D$6:$D$37,MATCH($C55,'Undirviðmiðalisti (Lýsigögn)'!$C$6:$C$37,0))),IFERROR(IF(INDEX('Undirviðmiðalisti (Lýsigögn)'!$D$38:$D$52,MATCH($C55,'Undirviðmiðalisti (Lýsigögn)'!$C$38:$C$52,0))="","",INDEX('Undirviðmiðalisti (Lýsigögn)'!$D$38:$D$52,MATCH($C55,'Undirviðmiðalisti (Lýsigögn)'!$C$38:$C$52,0))),""))))</f>
        <v/>
      </c>
      <c r="F55" s="16"/>
      <c r="G55" s="26" t="str">
        <f aca="false">IF($C55="","",IF($D55="Einstaklingsbundið",IFERROR(IF(INDEX('Undirviðmiðalisti (Lýsigögn)'!$E$38:$E$52,MATCH($C55,'Undirviðmiðalisti (Lýsigögn)'!$C$38:$C$52,0))="","",INDEX('Undirviðmiðalisti (Lýsigögn)'!$E$38:$E$52,MATCH($C55,'Undirviðmiðalisti (Lýsigögn)'!$C$38:$C$52,0))),""),IFERROR(IF(INDEX('Undirviðmiðalisti (Lýsigögn)'!$E$6:$E$37,MATCH($C55,'Undirviðmiðalisti (Lýsigögn)'!$C$6:$C$37,0))="","",INDEX('Undirviðmiðalisti (Lýsigögn)'!$E$6:$E$37,MATCH($C55,'Undirviðmiðalisti (Lýsigögn)'!$C$6:$C$37,0))),IFERROR(IF(INDEX('Undirviðmiðalisti (Lýsigögn)'!$E$38:$E$52,MATCH($C55,'Undirviðmiðalisti (Lýsigögn)'!$C$38:$C$52,0))="","",INDEX('Undirviðmiðalisti (Lýsigögn)'!$E$38:$E$52,MATCH($C55,'Undirviðmiðalisti (Lýsigögn)'!$C$38:$C$52,0))),""))))</f>
        <v/>
      </c>
      <c r="H55" s="27" t="str">
        <f aca="false">IF(OR(F55="",G55=""),"",F55*KVARDI)</f>
        <v/>
      </c>
      <c r="I55" s="28" t="str">
        <f aca="false">IF(B55="","",IF(ROUND(SUMIF($B$6:$B$205,B55,$F$6:$F$205),4)=ROUND(IFERROR(INDEX(Viðmið!$E$6:$E$10,MATCH(B55,Viðmið!$C$6:$C$10,0)),-1),4),"✓","✗"))</f>
        <v/>
      </c>
      <c r="J55" s="18" t="str">
        <f aca="false">IF($C55="","",IF($D55="Einstaklingsbundið",IFERROR(IF(INDEX('Undirviðmiðalisti (Lýsigögn)'!F$38:F$52,MATCH($C55,'Undirviðmiðalisti (Lýsigögn)'!$C$38:$C$52,0))="","",INDEX('Undirviðmiðalisti (Lýsigögn)'!F$38:F$52,MATCH($C55,'Undirviðmiðalisti (Lýsigögn)'!$C$38:$C$52,0))),""),IFERROR(IF(INDEX('Undirviðmiðalisti (Lýsigögn)'!F$6:F$37,MATCH($C55,'Undirviðmiðalisti (Lýsigögn)'!$C$6:$C$37,0))="","",INDEX('Undirviðmiðalisti (Lýsigögn)'!F$6:F$37,MATCH($C55,'Undirviðmiðalisti (Lýsigögn)'!$C$6:$C$37,0))),IFERROR(IF(INDEX('Undirviðmiðalisti (Lýsigögn)'!F$38:F$52,MATCH($C55,'Undirviðmiðalisti (Lýsigögn)'!$C$38:$C$52,0))="","",INDEX('Undirviðmiðalisti (Lýsigögn)'!F$38:F$52,MATCH($C55,'Undirviðmiðalisti (Lýsigögn)'!$C$38:$C$52,0))),""))))</f>
        <v/>
      </c>
      <c r="K55" s="18" t="str">
        <f aca="false">IF($C55="","",IF($D55="Einstaklingsbundið",IFERROR(IF(INDEX('Undirviðmiðalisti (Lýsigögn)'!G$38:G$52,MATCH($C55,'Undirviðmiðalisti (Lýsigögn)'!$C$38:$C$52,0))="","",INDEX('Undirviðmiðalisti (Lýsigögn)'!G$38:G$52,MATCH($C55,'Undirviðmiðalisti (Lýsigögn)'!$C$38:$C$52,0))),""),IFERROR(IF(INDEX('Undirviðmiðalisti (Lýsigögn)'!G$6:G$37,MATCH($C55,'Undirviðmiðalisti (Lýsigögn)'!$C$6:$C$37,0))="","",INDEX('Undirviðmiðalisti (Lýsigögn)'!G$6:G$37,MATCH($C55,'Undirviðmiðalisti (Lýsigögn)'!$C$6:$C$37,0))),IFERROR(IF(INDEX('Undirviðmiðalisti (Lýsigögn)'!G$38:G$52,MATCH($C55,'Undirviðmiðalisti (Lýsigögn)'!$C$38:$C$52,0))="","",INDEX('Undirviðmiðalisti (Lýsigögn)'!G$38:G$52,MATCH($C55,'Undirviðmiðalisti (Lýsigögn)'!$C$38:$C$52,0))),""))))</f>
        <v/>
      </c>
      <c r="L55" s="18" t="str">
        <f aca="false">IF($C55="","",IF($D55="Einstaklingsbundið",IFERROR(IF(INDEX('Undirviðmiðalisti (Lýsigögn)'!H$38:H$52,MATCH($C55,'Undirviðmiðalisti (Lýsigögn)'!$C$38:$C$52,0))="","",INDEX('Undirviðmiðalisti (Lýsigögn)'!H$38:H$52,MATCH($C55,'Undirviðmiðalisti (Lýsigögn)'!$C$38:$C$52,0))),""),IFERROR(IF(INDEX('Undirviðmiðalisti (Lýsigögn)'!H$6:H$37,MATCH($C55,'Undirviðmiðalisti (Lýsigögn)'!$C$6:$C$37,0))="","",INDEX('Undirviðmiðalisti (Lýsigögn)'!H$6:H$37,MATCH($C55,'Undirviðmiðalisti (Lýsigögn)'!$C$6:$C$37,0))),IFERROR(IF(INDEX('Undirviðmiðalisti (Lýsigögn)'!H$38:H$52,MATCH($C55,'Undirviðmiðalisti (Lýsigögn)'!$C$38:$C$52,0))="","",INDEX('Undirviðmiðalisti (Lýsigögn)'!H$38:H$52,MATCH($C55,'Undirviðmiðalisti (Lýsigögn)'!$C$38:$C$52,0))),""))))</f>
        <v/>
      </c>
      <c r="M55" s="18" t="str">
        <f aca="false">IF($C55="","",IF($D55="Einstaklingsbundið",IFERROR(IF(INDEX('Undirviðmiðalisti (Lýsigögn)'!I$38:I$52,MATCH($C55,'Undirviðmiðalisti (Lýsigögn)'!$C$38:$C$52,0))="","",INDEX('Undirviðmiðalisti (Lýsigögn)'!I$38:I$52,MATCH($C55,'Undirviðmiðalisti (Lýsigögn)'!$C$38:$C$52,0))),""),IFERROR(IF(INDEX('Undirviðmiðalisti (Lýsigögn)'!I$6:I$37,MATCH($C55,'Undirviðmiðalisti (Lýsigögn)'!$C$6:$C$37,0))="","",INDEX('Undirviðmiðalisti (Lýsigögn)'!I$6:I$37,MATCH($C55,'Undirviðmiðalisti (Lýsigögn)'!$C$6:$C$37,0))),IFERROR(IF(INDEX('Undirviðmiðalisti (Lýsigögn)'!I$38:I$52,MATCH($C55,'Undirviðmiðalisti (Lýsigögn)'!$C$38:$C$52,0))="","",INDEX('Undirviðmiðalisti (Lýsigögn)'!I$38:I$52,MATCH($C55,'Undirviðmiðalisti (Lýsigögn)'!$C$38:$C$52,0))),""))))</f>
        <v/>
      </c>
      <c r="N55" s="18" t="str">
        <f aca="false">IF($C55="","",IF($D55="Einstaklingsbundið",IFERROR(IF(INDEX('Undirviðmiðalisti (Lýsigögn)'!J$38:J$52,MATCH($C55,'Undirviðmiðalisti (Lýsigögn)'!$C$38:$C$52,0))="","",INDEX('Undirviðmiðalisti (Lýsigögn)'!J$38:J$52,MATCH($C55,'Undirviðmiðalisti (Lýsigögn)'!$C$38:$C$52,0))),""),IFERROR(IF(INDEX('Undirviðmiðalisti (Lýsigögn)'!J$6:J$37,MATCH($C55,'Undirviðmiðalisti (Lýsigögn)'!$C$6:$C$37,0))="","",INDEX('Undirviðmiðalisti (Lýsigögn)'!J$6:J$37,MATCH($C55,'Undirviðmiðalisti (Lýsigögn)'!$C$6:$C$37,0))),IFERROR(IF(INDEX('Undirviðmiðalisti (Lýsigögn)'!J$38:J$52,MATCH($C55,'Undirviðmiðalisti (Lýsigögn)'!$C$38:$C$52,0))="","",INDEX('Undirviðmiðalisti (Lýsigögn)'!J$38:J$52,MATCH($C55,'Undirviðmiðalisti (Lýsigögn)'!$C$38:$C$52,0))),""))))</f>
        <v/>
      </c>
      <c r="O55" s="18" t="str">
        <f aca="false">IF($C55="","",IF($D55="Einstaklingsbundið",IFERROR(IF(INDEX('Undirviðmiðalisti (Lýsigögn)'!K$38:K$52,MATCH($C55,'Undirviðmiðalisti (Lýsigögn)'!$C$38:$C$52,0))="","",INDEX('Undirviðmiðalisti (Lýsigögn)'!K$38:K$52,MATCH($C55,'Undirviðmiðalisti (Lýsigögn)'!$C$38:$C$52,0))),""),IFERROR(IF(INDEX('Undirviðmiðalisti (Lýsigögn)'!K$6:K$37,MATCH($C55,'Undirviðmiðalisti (Lýsigögn)'!$C$6:$C$37,0))="","",INDEX('Undirviðmiðalisti (Lýsigögn)'!K$6:K$37,MATCH($C55,'Undirviðmiðalisti (Lýsigögn)'!$C$6:$C$37,0))),IFERROR(IF(INDEX('Undirviðmiðalisti (Lýsigögn)'!K$38:K$52,MATCH($C55,'Undirviðmiðalisti (Lýsigögn)'!$C$38:$C$52,0))="","",INDEX('Undirviðmiðalisti (Lýsigögn)'!K$38:K$52,MATCH($C55,'Undirviðmiðalisti (Lýsigögn)'!$C$38:$C$52,0))),""))))</f>
        <v/>
      </c>
      <c r="P55" s="18" t="str">
        <f aca="false">IF($C55="","",IF($D55="Einstaklingsbundið",IFERROR(IF(INDEX('Undirviðmiðalisti (Lýsigögn)'!L$38:L$52,MATCH($C55,'Undirviðmiðalisti (Lýsigögn)'!$C$38:$C$52,0))="","",INDEX('Undirviðmiðalisti (Lýsigögn)'!L$38:L$52,MATCH($C55,'Undirviðmiðalisti (Lýsigögn)'!$C$38:$C$52,0))),""),IFERROR(IF(INDEX('Undirviðmiðalisti (Lýsigögn)'!L$6:L$37,MATCH($C55,'Undirviðmiðalisti (Lýsigögn)'!$C$6:$C$37,0))="","",INDEX('Undirviðmiðalisti (Lýsigögn)'!L$6:L$37,MATCH($C55,'Undirviðmiðalisti (Lýsigögn)'!$C$6:$C$37,0))),IFERROR(IF(INDEX('Undirviðmiðalisti (Lýsigögn)'!L$38:L$52,MATCH($C55,'Undirviðmiðalisti (Lýsigögn)'!$C$38:$C$52,0))="","",INDEX('Undirviðmiðalisti (Lýsigögn)'!L$38:L$52,MATCH($C55,'Undirviðmiðalisti (Lýsigögn)'!$C$38:$C$52,0))),""))))</f>
        <v/>
      </c>
      <c r="Q55" s="18" t="str">
        <f aca="false">IF($C55="","",IF($D55="Einstaklingsbundið",IFERROR(IF(INDEX('Undirviðmiðalisti (Lýsigögn)'!M$38:M$52,MATCH($C55,'Undirviðmiðalisti (Lýsigögn)'!$C$38:$C$52,0))="","",INDEX('Undirviðmiðalisti (Lýsigögn)'!M$38:M$52,MATCH($C55,'Undirviðmiðalisti (Lýsigögn)'!$C$38:$C$52,0))),""),IFERROR(IF(INDEX('Undirviðmiðalisti (Lýsigögn)'!M$6:M$37,MATCH($C55,'Undirviðmiðalisti (Lýsigögn)'!$C$6:$C$37,0))="","",INDEX('Undirviðmiðalisti (Lýsigögn)'!M$6:M$37,MATCH($C55,'Undirviðmiðalisti (Lýsigögn)'!$C$6:$C$37,0))),IFERROR(IF(INDEX('Undirviðmiðalisti (Lýsigögn)'!M$38:M$52,MATCH($C55,'Undirviðmiðalisti (Lýsigögn)'!$C$38:$C$52,0))="","",INDEX('Undirviðmiðalisti (Lýsigögn)'!M$38:M$52,MATCH($C55,'Undirviðmiðalisti (Lýsigögn)'!$C$38:$C$52,0))),""))))</f>
        <v/>
      </c>
    </row>
    <row r="56" customFormat="false" ht="15" hidden="false" customHeight="true" outlineLevel="0" collapsed="false">
      <c r="A56" s="24" t="str">
        <f aca="false">IF($B56="","",ROW()-5)</f>
        <v/>
      </c>
      <c r="B56" s="17"/>
      <c r="C56" s="17"/>
      <c r="D56" s="25" t="str">
        <f aca="false">IFERROR(IF(B56="","",INDEX(Viðmið!$B$6:$B$10,MATCH(B56,Viðmið!$C$6:$C$10,0))),"")</f>
        <v/>
      </c>
      <c r="E56" s="18" t="str">
        <f aca="false">IF($C56="","",IF($D56="Einstaklingsbundið",IFERROR(IF(INDEX('Undirviðmiðalisti (Lýsigögn)'!$D$38:$D$52,MATCH($C56,'Undirviðmiðalisti (Lýsigögn)'!$C$38:$C$52,0))="","",INDEX('Undirviðmiðalisti (Lýsigögn)'!$D$38:$D$52,MATCH($C56,'Undirviðmiðalisti (Lýsigögn)'!$C$38:$C$52,0))),""),IFERROR(IF(INDEX('Undirviðmiðalisti (Lýsigögn)'!$D$6:$D$37,MATCH($C56,'Undirviðmiðalisti (Lýsigögn)'!$C$6:$C$37,0))="","",INDEX('Undirviðmiðalisti (Lýsigögn)'!$D$6:$D$37,MATCH($C56,'Undirviðmiðalisti (Lýsigögn)'!$C$6:$C$37,0))),IFERROR(IF(INDEX('Undirviðmiðalisti (Lýsigögn)'!$D$38:$D$52,MATCH($C56,'Undirviðmiðalisti (Lýsigögn)'!$C$38:$C$52,0))="","",INDEX('Undirviðmiðalisti (Lýsigögn)'!$D$38:$D$52,MATCH($C56,'Undirviðmiðalisti (Lýsigögn)'!$C$38:$C$52,0))),""))))</f>
        <v/>
      </c>
      <c r="F56" s="16"/>
      <c r="G56" s="26" t="str">
        <f aca="false">IF($C56="","",IF($D56="Einstaklingsbundið",IFERROR(IF(INDEX('Undirviðmiðalisti (Lýsigögn)'!$E$38:$E$52,MATCH($C56,'Undirviðmiðalisti (Lýsigögn)'!$C$38:$C$52,0))="","",INDEX('Undirviðmiðalisti (Lýsigögn)'!$E$38:$E$52,MATCH($C56,'Undirviðmiðalisti (Lýsigögn)'!$C$38:$C$52,0))),""),IFERROR(IF(INDEX('Undirviðmiðalisti (Lýsigögn)'!$E$6:$E$37,MATCH($C56,'Undirviðmiðalisti (Lýsigögn)'!$C$6:$C$37,0))="","",INDEX('Undirviðmiðalisti (Lýsigögn)'!$E$6:$E$37,MATCH($C56,'Undirviðmiðalisti (Lýsigögn)'!$C$6:$C$37,0))),IFERROR(IF(INDEX('Undirviðmiðalisti (Lýsigögn)'!$E$38:$E$52,MATCH($C56,'Undirviðmiðalisti (Lýsigögn)'!$C$38:$C$52,0))="","",INDEX('Undirviðmiðalisti (Lýsigögn)'!$E$38:$E$52,MATCH($C56,'Undirviðmiðalisti (Lýsigögn)'!$C$38:$C$52,0))),""))))</f>
        <v/>
      </c>
      <c r="H56" s="27" t="str">
        <f aca="false">IF(OR(F56="",G56=""),"",F56*KVARDI)</f>
        <v/>
      </c>
      <c r="I56" s="28" t="str">
        <f aca="false">IF(B56="","",IF(ROUND(SUMIF($B$6:$B$205,B56,$F$6:$F$205),4)=ROUND(IFERROR(INDEX(Viðmið!$E$6:$E$10,MATCH(B56,Viðmið!$C$6:$C$10,0)),-1),4),"✓","✗"))</f>
        <v/>
      </c>
      <c r="J56" s="18" t="str">
        <f aca="false">IF($C56="","",IF($D56="Einstaklingsbundið",IFERROR(IF(INDEX('Undirviðmiðalisti (Lýsigögn)'!F$38:F$52,MATCH($C56,'Undirviðmiðalisti (Lýsigögn)'!$C$38:$C$52,0))="","",INDEX('Undirviðmiðalisti (Lýsigögn)'!F$38:F$52,MATCH($C56,'Undirviðmiðalisti (Lýsigögn)'!$C$38:$C$52,0))),""),IFERROR(IF(INDEX('Undirviðmiðalisti (Lýsigögn)'!F$6:F$37,MATCH($C56,'Undirviðmiðalisti (Lýsigögn)'!$C$6:$C$37,0))="","",INDEX('Undirviðmiðalisti (Lýsigögn)'!F$6:F$37,MATCH($C56,'Undirviðmiðalisti (Lýsigögn)'!$C$6:$C$37,0))),IFERROR(IF(INDEX('Undirviðmiðalisti (Lýsigögn)'!F$38:F$52,MATCH($C56,'Undirviðmiðalisti (Lýsigögn)'!$C$38:$C$52,0))="","",INDEX('Undirviðmiðalisti (Lýsigögn)'!F$38:F$52,MATCH($C56,'Undirviðmiðalisti (Lýsigögn)'!$C$38:$C$52,0))),""))))</f>
        <v/>
      </c>
      <c r="K56" s="18" t="str">
        <f aca="false">IF($C56="","",IF($D56="Einstaklingsbundið",IFERROR(IF(INDEX('Undirviðmiðalisti (Lýsigögn)'!G$38:G$52,MATCH($C56,'Undirviðmiðalisti (Lýsigögn)'!$C$38:$C$52,0))="","",INDEX('Undirviðmiðalisti (Lýsigögn)'!G$38:G$52,MATCH($C56,'Undirviðmiðalisti (Lýsigögn)'!$C$38:$C$52,0))),""),IFERROR(IF(INDEX('Undirviðmiðalisti (Lýsigögn)'!G$6:G$37,MATCH($C56,'Undirviðmiðalisti (Lýsigögn)'!$C$6:$C$37,0))="","",INDEX('Undirviðmiðalisti (Lýsigögn)'!G$6:G$37,MATCH($C56,'Undirviðmiðalisti (Lýsigögn)'!$C$6:$C$37,0))),IFERROR(IF(INDEX('Undirviðmiðalisti (Lýsigögn)'!G$38:G$52,MATCH($C56,'Undirviðmiðalisti (Lýsigögn)'!$C$38:$C$52,0))="","",INDEX('Undirviðmiðalisti (Lýsigögn)'!G$38:G$52,MATCH($C56,'Undirviðmiðalisti (Lýsigögn)'!$C$38:$C$52,0))),""))))</f>
        <v/>
      </c>
      <c r="L56" s="18" t="str">
        <f aca="false">IF($C56="","",IF($D56="Einstaklingsbundið",IFERROR(IF(INDEX('Undirviðmiðalisti (Lýsigögn)'!H$38:H$52,MATCH($C56,'Undirviðmiðalisti (Lýsigögn)'!$C$38:$C$52,0))="","",INDEX('Undirviðmiðalisti (Lýsigögn)'!H$38:H$52,MATCH($C56,'Undirviðmiðalisti (Lýsigögn)'!$C$38:$C$52,0))),""),IFERROR(IF(INDEX('Undirviðmiðalisti (Lýsigögn)'!H$6:H$37,MATCH($C56,'Undirviðmiðalisti (Lýsigögn)'!$C$6:$C$37,0))="","",INDEX('Undirviðmiðalisti (Lýsigögn)'!H$6:H$37,MATCH($C56,'Undirviðmiðalisti (Lýsigögn)'!$C$6:$C$37,0))),IFERROR(IF(INDEX('Undirviðmiðalisti (Lýsigögn)'!H$38:H$52,MATCH($C56,'Undirviðmiðalisti (Lýsigögn)'!$C$38:$C$52,0))="","",INDEX('Undirviðmiðalisti (Lýsigögn)'!H$38:H$52,MATCH($C56,'Undirviðmiðalisti (Lýsigögn)'!$C$38:$C$52,0))),""))))</f>
        <v/>
      </c>
      <c r="M56" s="18" t="str">
        <f aca="false">IF($C56="","",IF($D56="Einstaklingsbundið",IFERROR(IF(INDEX('Undirviðmiðalisti (Lýsigögn)'!I$38:I$52,MATCH($C56,'Undirviðmiðalisti (Lýsigögn)'!$C$38:$C$52,0))="","",INDEX('Undirviðmiðalisti (Lýsigögn)'!I$38:I$52,MATCH($C56,'Undirviðmiðalisti (Lýsigögn)'!$C$38:$C$52,0))),""),IFERROR(IF(INDEX('Undirviðmiðalisti (Lýsigögn)'!I$6:I$37,MATCH($C56,'Undirviðmiðalisti (Lýsigögn)'!$C$6:$C$37,0))="","",INDEX('Undirviðmiðalisti (Lýsigögn)'!I$6:I$37,MATCH($C56,'Undirviðmiðalisti (Lýsigögn)'!$C$6:$C$37,0))),IFERROR(IF(INDEX('Undirviðmiðalisti (Lýsigögn)'!I$38:I$52,MATCH($C56,'Undirviðmiðalisti (Lýsigögn)'!$C$38:$C$52,0))="","",INDEX('Undirviðmiðalisti (Lýsigögn)'!I$38:I$52,MATCH($C56,'Undirviðmiðalisti (Lýsigögn)'!$C$38:$C$52,0))),""))))</f>
        <v/>
      </c>
      <c r="N56" s="18" t="str">
        <f aca="false">IF($C56="","",IF($D56="Einstaklingsbundið",IFERROR(IF(INDEX('Undirviðmiðalisti (Lýsigögn)'!J$38:J$52,MATCH($C56,'Undirviðmiðalisti (Lýsigögn)'!$C$38:$C$52,0))="","",INDEX('Undirviðmiðalisti (Lýsigögn)'!J$38:J$52,MATCH($C56,'Undirviðmiðalisti (Lýsigögn)'!$C$38:$C$52,0))),""),IFERROR(IF(INDEX('Undirviðmiðalisti (Lýsigögn)'!J$6:J$37,MATCH($C56,'Undirviðmiðalisti (Lýsigögn)'!$C$6:$C$37,0))="","",INDEX('Undirviðmiðalisti (Lýsigögn)'!J$6:J$37,MATCH($C56,'Undirviðmiðalisti (Lýsigögn)'!$C$6:$C$37,0))),IFERROR(IF(INDEX('Undirviðmiðalisti (Lýsigögn)'!J$38:J$52,MATCH($C56,'Undirviðmiðalisti (Lýsigögn)'!$C$38:$C$52,0))="","",INDEX('Undirviðmiðalisti (Lýsigögn)'!J$38:J$52,MATCH($C56,'Undirviðmiðalisti (Lýsigögn)'!$C$38:$C$52,0))),""))))</f>
        <v/>
      </c>
      <c r="O56" s="18" t="str">
        <f aca="false">IF($C56="","",IF($D56="Einstaklingsbundið",IFERROR(IF(INDEX('Undirviðmiðalisti (Lýsigögn)'!K$38:K$52,MATCH($C56,'Undirviðmiðalisti (Lýsigögn)'!$C$38:$C$52,0))="","",INDEX('Undirviðmiðalisti (Lýsigögn)'!K$38:K$52,MATCH($C56,'Undirviðmiðalisti (Lýsigögn)'!$C$38:$C$52,0))),""),IFERROR(IF(INDEX('Undirviðmiðalisti (Lýsigögn)'!K$6:K$37,MATCH($C56,'Undirviðmiðalisti (Lýsigögn)'!$C$6:$C$37,0))="","",INDEX('Undirviðmiðalisti (Lýsigögn)'!K$6:K$37,MATCH($C56,'Undirviðmiðalisti (Lýsigögn)'!$C$6:$C$37,0))),IFERROR(IF(INDEX('Undirviðmiðalisti (Lýsigögn)'!K$38:K$52,MATCH($C56,'Undirviðmiðalisti (Lýsigögn)'!$C$38:$C$52,0))="","",INDEX('Undirviðmiðalisti (Lýsigögn)'!K$38:K$52,MATCH($C56,'Undirviðmiðalisti (Lýsigögn)'!$C$38:$C$52,0))),""))))</f>
        <v/>
      </c>
      <c r="P56" s="18" t="str">
        <f aca="false">IF($C56="","",IF($D56="Einstaklingsbundið",IFERROR(IF(INDEX('Undirviðmiðalisti (Lýsigögn)'!L$38:L$52,MATCH($C56,'Undirviðmiðalisti (Lýsigögn)'!$C$38:$C$52,0))="","",INDEX('Undirviðmiðalisti (Lýsigögn)'!L$38:L$52,MATCH($C56,'Undirviðmiðalisti (Lýsigögn)'!$C$38:$C$52,0))),""),IFERROR(IF(INDEX('Undirviðmiðalisti (Lýsigögn)'!L$6:L$37,MATCH($C56,'Undirviðmiðalisti (Lýsigögn)'!$C$6:$C$37,0))="","",INDEX('Undirviðmiðalisti (Lýsigögn)'!L$6:L$37,MATCH($C56,'Undirviðmiðalisti (Lýsigögn)'!$C$6:$C$37,0))),IFERROR(IF(INDEX('Undirviðmiðalisti (Lýsigögn)'!L$38:L$52,MATCH($C56,'Undirviðmiðalisti (Lýsigögn)'!$C$38:$C$52,0))="","",INDEX('Undirviðmiðalisti (Lýsigögn)'!L$38:L$52,MATCH($C56,'Undirviðmiðalisti (Lýsigögn)'!$C$38:$C$52,0))),""))))</f>
        <v/>
      </c>
      <c r="Q56" s="18" t="str">
        <f aca="false">IF($C56="","",IF($D56="Einstaklingsbundið",IFERROR(IF(INDEX('Undirviðmiðalisti (Lýsigögn)'!M$38:M$52,MATCH($C56,'Undirviðmiðalisti (Lýsigögn)'!$C$38:$C$52,0))="","",INDEX('Undirviðmiðalisti (Lýsigögn)'!M$38:M$52,MATCH($C56,'Undirviðmiðalisti (Lýsigögn)'!$C$38:$C$52,0))),""),IFERROR(IF(INDEX('Undirviðmiðalisti (Lýsigögn)'!M$6:M$37,MATCH($C56,'Undirviðmiðalisti (Lýsigögn)'!$C$6:$C$37,0))="","",INDEX('Undirviðmiðalisti (Lýsigögn)'!M$6:M$37,MATCH($C56,'Undirviðmiðalisti (Lýsigögn)'!$C$6:$C$37,0))),IFERROR(IF(INDEX('Undirviðmiðalisti (Lýsigögn)'!M$38:M$52,MATCH($C56,'Undirviðmiðalisti (Lýsigögn)'!$C$38:$C$52,0))="","",INDEX('Undirviðmiðalisti (Lýsigögn)'!M$38:M$52,MATCH($C56,'Undirviðmiðalisti (Lýsigögn)'!$C$38:$C$52,0))),""))))</f>
        <v/>
      </c>
    </row>
    <row r="57" customFormat="false" ht="15" hidden="false" customHeight="true" outlineLevel="0" collapsed="false">
      <c r="A57" s="24" t="str">
        <f aca="false">IF($B57="","",ROW()-5)</f>
        <v/>
      </c>
      <c r="B57" s="17"/>
      <c r="C57" s="17"/>
      <c r="D57" s="25" t="str">
        <f aca="false">IFERROR(IF(B57="","",INDEX(Viðmið!$B$6:$B$10,MATCH(B57,Viðmið!$C$6:$C$10,0))),"")</f>
        <v/>
      </c>
      <c r="E57" s="18" t="str">
        <f aca="false">IF($C57="","",IF($D57="Einstaklingsbundið",IFERROR(IF(INDEX('Undirviðmiðalisti (Lýsigögn)'!$D$38:$D$52,MATCH($C57,'Undirviðmiðalisti (Lýsigögn)'!$C$38:$C$52,0))="","",INDEX('Undirviðmiðalisti (Lýsigögn)'!$D$38:$D$52,MATCH($C57,'Undirviðmiðalisti (Lýsigögn)'!$C$38:$C$52,0))),""),IFERROR(IF(INDEX('Undirviðmiðalisti (Lýsigögn)'!$D$6:$D$37,MATCH($C57,'Undirviðmiðalisti (Lýsigögn)'!$C$6:$C$37,0))="","",INDEX('Undirviðmiðalisti (Lýsigögn)'!$D$6:$D$37,MATCH($C57,'Undirviðmiðalisti (Lýsigögn)'!$C$6:$C$37,0))),IFERROR(IF(INDEX('Undirviðmiðalisti (Lýsigögn)'!$D$38:$D$52,MATCH($C57,'Undirviðmiðalisti (Lýsigögn)'!$C$38:$C$52,0))="","",INDEX('Undirviðmiðalisti (Lýsigögn)'!$D$38:$D$52,MATCH($C57,'Undirviðmiðalisti (Lýsigögn)'!$C$38:$C$52,0))),""))))</f>
        <v/>
      </c>
      <c r="F57" s="16"/>
      <c r="G57" s="26" t="str">
        <f aca="false">IF($C57="","",IF($D57="Einstaklingsbundið",IFERROR(IF(INDEX('Undirviðmiðalisti (Lýsigögn)'!$E$38:$E$52,MATCH($C57,'Undirviðmiðalisti (Lýsigögn)'!$C$38:$C$52,0))="","",INDEX('Undirviðmiðalisti (Lýsigögn)'!$E$38:$E$52,MATCH($C57,'Undirviðmiðalisti (Lýsigögn)'!$C$38:$C$52,0))),""),IFERROR(IF(INDEX('Undirviðmiðalisti (Lýsigögn)'!$E$6:$E$37,MATCH($C57,'Undirviðmiðalisti (Lýsigögn)'!$C$6:$C$37,0))="","",INDEX('Undirviðmiðalisti (Lýsigögn)'!$E$6:$E$37,MATCH($C57,'Undirviðmiðalisti (Lýsigögn)'!$C$6:$C$37,0))),IFERROR(IF(INDEX('Undirviðmiðalisti (Lýsigögn)'!$E$38:$E$52,MATCH($C57,'Undirviðmiðalisti (Lýsigögn)'!$C$38:$C$52,0))="","",INDEX('Undirviðmiðalisti (Lýsigögn)'!$E$38:$E$52,MATCH($C57,'Undirviðmiðalisti (Lýsigögn)'!$C$38:$C$52,0))),""))))</f>
        <v/>
      </c>
      <c r="H57" s="27" t="str">
        <f aca="false">IF(OR(F57="",G57=""),"",F57*KVARDI)</f>
        <v/>
      </c>
      <c r="I57" s="28" t="str">
        <f aca="false">IF(B57="","",IF(ROUND(SUMIF($B$6:$B$205,B57,$F$6:$F$205),4)=ROUND(IFERROR(INDEX(Viðmið!$E$6:$E$10,MATCH(B57,Viðmið!$C$6:$C$10,0)),-1),4),"✓","✗"))</f>
        <v/>
      </c>
      <c r="J57" s="18" t="str">
        <f aca="false">IF($C57="","",IF($D57="Einstaklingsbundið",IFERROR(IF(INDEX('Undirviðmiðalisti (Lýsigögn)'!F$38:F$52,MATCH($C57,'Undirviðmiðalisti (Lýsigögn)'!$C$38:$C$52,0))="","",INDEX('Undirviðmiðalisti (Lýsigögn)'!F$38:F$52,MATCH($C57,'Undirviðmiðalisti (Lýsigögn)'!$C$38:$C$52,0))),""),IFERROR(IF(INDEX('Undirviðmiðalisti (Lýsigögn)'!F$6:F$37,MATCH($C57,'Undirviðmiðalisti (Lýsigögn)'!$C$6:$C$37,0))="","",INDEX('Undirviðmiðalisti (Lýsigögn)'!F$6:F$37,MATCH($C57,'Undirviðmiðalisti (Lýsigögn)'!$C$6:$C$37,0))),IFERROR(IF(INDEX('Undirviðmiðalisti (Lýsigögn)'!F$38:F$52,MATCH($C57,'Undirviðmiðalisti (Lýsigögn)'!$C$38:$C$52,0))="","",INDEX('Undirviðmiðalisti (Lýsigögn)'!F$38:F$52,MATCH($C57,'Undirviðmiðalisti (Lýsigögn)'!$C$38:$C$52,0))),""))))</f>
        <v/>
      </c>
      <c r="K57" s="18" t="str">
        <f aca="false">IF($C57="","",IF($D57="Einstaklingsbundið",IFERROR(IF(INDEX('Undirviðmiðalisti (Lýsigögn)'!G$38:G$52,MATCH($C57,'Undirviðmiðalisti (Lýsigögn)'!$C$38:$C$52,0))="","",INDEX('Undirviðmiðalisti (Lýsigögn)'!G$38:G$52,MATCH($C57,'Undirviðmiðalisti (Lýsigögn)'!$C$38:$C$52,0))),""),IFERROR(IF(INDEX('Undirviðmiðalisti (Lýsigögn)'!G$6:G$37,MATCH($C57,'Undirviðmiðalisti (Lýsigögn)'!$C$6:$C$37,0))="","",INDEX('Undirviðmiðalisti (Lýsigögn)'!G$6:G$37,MATCH($C57,'Undirviðmiðalisti (Lýsigögn)'!$C$6:$C$37,0))),IFERROR(IF(INDEX('Undirviðmiðalisti (Lýsigögn)'!G$38:G$52,MATCH($C57,'Undirviðmiðalisti (Lýsigögn)'!$C$38:$C$52,0))="","",INDEX('Undirviðmiðalisti (Lýsigögn)'!G$38:G$52,MATCH($C57,'Undirviðmiðalisti (Lýsigögn)'!$C$38:$C$52,0))),""))))</f>
        <v/>
      </c>
      <c r="L57" s="18" t="str">
        <f aca="false">IF($C57="","",IF($D57="Einstaklingsbundið",IFERROR(IF(INDEX('Undirviðmiðalisti (Lýsigögn)'!H$38:H$52,MATCH($C57,'Undirviðmiðalisti (Lýsigögn)'!$C$38:$C$52,0))="","",INDEX('Undirviðmiðalisti (Lýsigögn)'!H$38:H$52,MATCH($C57,'Undirviðmiðalisti (Lýsigögn)'!$C$38:$C$52,0))),""),IFERROR(IF(INDEX('Undirviðmiðalisti (Lýsigögn)'!H$6:H$37,MATCH($C57,'Undirviðmiðalisti (Lýsigögn)'!$C$6:$C$37,0))="","",INDEX('Undirviðmiðalisti (Lýsigögn)'!H$6:H$37,MATCH($C57,'Undirviðmiðalisti (Lýsigögn)'!$C$6:$C$37,0))),IFERROR(IF(INDEX('Undirviðmiðalisti (Lýsigögn)'!H$38:H$52,MATCH($C57,'Undirviðmiðalisti (Lýsigögn)'!$C$38:$C$52,0))="","",INDEX('Undirviðmiðalisti (Lýsigögn)'!H$38:H$52,MATCH($C57,'Undirviðmiðalisti (Lýsigögn)'!$C$38:$C$52,0))),""))))</f>
        <v/>
      </c>
      <c r="M57" s="18" t="str">
        <f aca="false">IF($C57="","",IF($D57="Einstaklingsbundið",IFERROR(IF(INDEX('Undirviðmiðalisti (Lýsigögn)'!I$38:I$52,MATCH($C57,'Undirviðmiðalisti (Lýsigögn)'!$C$38:$C$52,0))="","",INDEX('Undirviðmiðalisti (Lýsigögn)'!I$38:I$52,MATCH($C57,'Undirviðmiðalisti (Lýsigögn)'!$C$38:$C$52,0))),""),IFERROR(IF(INDEX('Undirviðmiðalisti (Lýsigögn)'!I$6:I$37,MATCH($C57,'Undirviðmiðalisti (Lýsigögn)'!$C$6:$C$37,0))="","",INDEX('Undirviðmiðalisti (Lýsigögn)'!I$6:I$37,MATCH($C57,'Undirviðmiðalisti (Lýsigögn)'!$C$6:$C$37,0))),IFERROR(IF(INDEX('Undirviðmiðalisti (Lýsigögn)'!I$38:I$52,MATCH($C57,'Undirviðmiðalisti (Lýsigögn)'!$C$38:$C$52,0))="","",INDEX('Undirviðmiðalisti (Lýsigögn)'!I$38:I$52,MATCH($C57,'Undirviðmiðalisti (Lýsigögn)'!$C$38:$C$52,0))),""))))</f>
        <v/>
      </c>
      <c r="N57" s="18" t="str">
        <f aca="false">IF($C57="","",IF($D57="Einstaklingsbundið",IFERROR(IF(INDEX('Undirviðmiðalisti (Lýsigögn)'!J$38:J$52,MATCH($C57,'Undirviðmiðalisti (Lýsigögn)'!$C$38:$C$52,0))="","",INDEX('Undirviðmiðalisti (Lýsigögn)'!J$38:J$52,MATCH($C57,'Undirviðmiðalisti (Lýsigögn)'!$C$38:$C$52,0))),""),IFERROR(IF(INDEX('Undirviðmiðalisti (Lýsigögn)'!J$6:J$37,MATCH($C57,'Undirviðmiðalisti (Lýsigögn)'!$C$6:$C$37,0))="","",INDEX('Undirviðmiðalisti (Lýsigögn)'!J$6:J$37,MATCH($C57,'Undirviðmiðalisti (Lýsigögn)'!$C$6:$C$37,0))),IFERROR(IF(INDEX('Undirviðmiðalisti (Lýsigögn)'!J$38:J$52,MATCH($C57,'Undirviðmiðalisti (Lýsigögn)'!$C$38:$C$52,0))="","",INDEX('Undirviðmiðalisti (Lýsigögn)'!J$38:J$52,MATCH($C57,'Undirviðmiðalisti (Lýsigögn)'!$C$38:$C$52,0))),""))))</f>
        <v/>
      </c>
      <c r="O57" s="18" t="str">
        <f aca="false">IF($C57="","",IF($D57="Einstaklingsbundið",IFERROR(IF(INDEX('Undirviðmiðalisti (Lýsigögn)'!K$38:K$52,MATCH($C57,'Undirviðmiðalisti (Lýsigögn)'!$C$38:$C$52,0))="","",INDEX('Undirviðmiðalisti (Lýsigögn)'!K$38:K$52,MATCH($C57,'Undirviðmiðalisti (Lýsigögn)'!$C$38:$C$52,0))),""),IFERROR(IF(INDEX('Undirviðmiðalisti (Lýsigögn)'!K$6:K$37,MATCH($C57,'Undirviðmiðalisti (Lýsigögn)'!$C$6:$C$37,0))="","",INDEX('Undirviðmiðalisti (Lýsigögn)'!K$6:K$37,MATCH($C57,'Undirviðmiðalisti (Lýsigögn)'!$C$6:$C$37,0))),IFERROR(IF(INDEX('Undirviðmiðalisti (Lýsigögn)'!K$38:K$52,MATCH($C57,'Undirviðmiðalisti (Lýsigögn)'!$C$38:$C$52,0))="","",INDEX('Undirviðmiðalisti (Lýsigögn)'!K$38:K$52,MATCH($C57,'Undirviðmiðalisti (Lýsigögn)'!$C$38:$C$52,0))),""))))</f>
        <v/>
      </c>
      <c r="P57" s="18" t="str">
        <f aca="false">IF($C57="","",IF($D57="Einstaklingsbundið",IFERROR(IF(INDEX('Undirviðmiðalisti (Lýsigögn)'!L$38:L$52,MATCH($C57,'Undirviðmiðalisti (Lýsigögn)'!$C$38:$C$52,0))="","",INDEX('Undirviðmiðalisti (Lýsigögn)'!L$38:L$52,MATCH($C57,'Undirviðmiðalisti (Lýsigögn)'!$C$38:$C$52,0))),""),IFERROR(IF(INDEX('Undirviðmiðalisti (Lýsigögn)'!L$6:L$37,MATCH($C57,'Undirviðmiðalisti (Lýsigögn)'!$C$6:$C$37,0))="","",INDEX('Undirviðmiðalisti (Lýsigögn)'!L$6:L$37,MATCH($C57,'Undirviðmiðalisti (Lýsigögn)'!$C$6:$C$37,0))),IFERROR(IF(INDEX('Undirviðmiðalisti (Lýsigögn)'!L$38:L$52,MATCH($C57,'Undirviðmiðalisti (Lýsigögn)'!$C$38:$C$52,0))="","",INDEX('Undirviðmiðalisti (Lýsigögn)'!L$38:L$52,MATCH($C57,'Undirviðmiðalisti (Lýsigögn)'!$C$38:$C$52,0))),""))))</f>
        <v/>
      </c>
      <c r="Q57" s="18" t="str">
        <f aca="false">IF($C57="","",IF($D57="Einstaklingsbundið",IFERROR(IF(INDEX('Undirviðmiðalisti (Lýsigögn)'!M$38:M$52,MATCH($C57,'Undirviðmiðalisti (Lýsigögn)'!$C$38:$C$52,0))="","",INDEX('Undirviðmiðalisti (Lýsigögn)'!M$38:M$52,MATCH($C57,'Undirviðmiðalisti (Lýsigögn)'!$C$38:$C$52,0))),""),IFERROR(IF(INDEX('Undirviðmiðalisti (Lýsigögn)'!M$6:M$37,MATCH($C57,'Undirviðmiðalisti (Lýsigögn)'!$C$6:$C$37,0))="","",INDEX('Undirviðmiðalisti (Lýsigögn)'!M$6:M$37,MATCH($C57,'Undirviðmiðalisti (Lýsigögn)'!$C$6:$C$37,0))),IFERROR(IF(INDEX('Undirviðmiðalisti (Lýsigögn)'!M$38:M$52,MATCH($C57,'Undirviðmiðalisti (Lýsigögn)'!$C$38:$C$52,0))="","",INDEX('Undirviðmiðalisti (Lýsigögn)'!M$38:M$52,MATCH($C57,'Undirviðmiðalisti (Lýsigögn)'!$C$38:$C$52,0))),""))))</f>
        <v/>
      </c>
    </row>
    <row r="58" customFormat="false" ht="15" hidden="false" customHeight="true" outlineLevel="0" collapsed="false">
      <c r="A58" s="24" t="str">
        <f aca="false">IF($B58="","",ROW()-5)</f>
        <v/>
      </c>
      <c r="B58" s="17"/>
      <c r="C58" s="17"/>
      <c r="D58" s="25" t="str">
        <f aca="false">IFERROR(IF(B58="","",INDEX(Viðmið!$B$6:$B$10,MATCH(B58,Viðmið!$C$6:$C$10,0))),"")</f>
        <v/>
      </c>
      <c r="E58" s="18" t="str">
        <f aca="false">IF($C58="","",IF($D58="Einstaklingsbundið",IFERROR(IF(INDEX('Undirviðmiðalisti (Lýsigögn)'!$D$38:$D$52,MATCH($C58,'Undirviðmiðalisti (Lýsigögn)'!$C$38:$C$52,0))="","",INDEX('Undirviðmiðalisti (Lýsigögn)'!$D$38:$D$52,MATCH($C58,'Undirviðmiðalisti (Lýsigögn)'!$C$38:$C$52,0))),""),IFERROR(IF(INDEX('Undirviðmiðalisti (Lýsigögn)'!$D$6:$D$37,MATCH($C58,'Undirviðmiðalisti (Lýsigögn)'!$C$6:$C$37,0))="","",INDEX('Undirviðmiðalisti (Lýsigögn)'!$D$6:$D$37,MATCH($C58,'Undirviðmiðalisti (Lýsigögn)'!$C$6:$C$37,0))),IFERROR(IF(INDEX('Undirviðmiðalisti (Lýsigögn)'!$D$38:$D$52,MATCH($C58,'Undirviðmiðalisti (Lýsigögn)'!$C$38:$C$52,0))="","",INDEX('Undirviðmiðalisti (Lýsigögn)'!$D$38:$D$52,MATCH($C58,'Undirviðmiðalisti (Lýsigögn)'!$C$38:$C$52,0))),""))))</f>
        <v/>
      </c>
      <c r="F58" s="16"/>
      <c r="G58" s="26" t="str">
        <f aca="false">IF($C58="","",IF($D58="Einstaklingsbundið",IFERROR(IF(INDEX('Undirviðmiðalisti (Lýsigögn)'!$E$38:$E$52,MATCH($C58,'Undirviðmiðalisti (Lýsigögn)'!$C$38:$C$52,0))="","",INDEX('Undirviðmiðalisti (Lýsigögn)'!$E$38:$E$52,MATCH($C58,'Undirviðmiðalisti (Lýsigögn)'!$C$38:$C$52,0))),""),IFERROR(IF(INDEX('Undirviðmiðalisti (Lýsigögn)'!$E$6:$E$37,MATCH($C58,'Undirviðmiðalisti (Lýsigögn)'!$C$6:$C$37,0))="","",INDEX('Undirviðmiðalisti (Lýsigögn)'!$E$6:$E$37,MATCH($C58,'Undirviðmiðalisti (Lýsigögn)'!$C$6:$C$37,0))),IFERROR(IF(INDEX('Undirviðmiðalisti (Lýsigögn)'!$E$38:$E$52,MATCH($C58,'Undirviðmiðalisti (Lýsigögn)'!$C$38:$C$52,0))="","",INDEX('Undirviðmiðalisti (Lýsigögn)'!$E$38:$E$52,MATCH($C58,'Undirviðmiðalisti (Lýsigögn)'!$C$38:$C$52,0))),""))))</f>
        <v/>
      </c>
      <c r="H58" s="27" t="str">
        <f aca="false">IF(OR(F58="",G58=""),"",F58*KVARDI)</f>
        <v/>
      </c>
      <c r="I58" s="28" t="str">
        <f aca="false">IF(B58="","",IF(ROUND(SUMIF($B$6:$B$205,B58,$F$6:$F$205),4)=ROUND(IFERROR(INDEX(Viðmið!$E$6:$E$10,MATCH(B58,Viðmið!$C$6:$C$10,0)),-1),4),"✓","✗"))</f>
        <v/>
      </c>
      <c r="J58" s="18" t="str">
        <f aca="false">IF($C58="","",IF($D58="Einstaklingsbundið",IFERROR(IF(INDEX('Undirviðmiðalisti (Lýsigögn)'!F$38:F$52,MATCH($C58,'Undirviðmiðalisti (Lýsigögn)'!$C$38:$C$52,0))="","",INDEX('Undirviðmiðalisti (Lýsigögn)'!F$38:F$52,MATCH($C58,'Undirviðmiðalisti (Lýsigögn)'!$C$38:$C$52,0))),""),IFERROR(IF(INDEX('Undirviðmiðalisti (Lýsigögn)'!F$6:F$37,MATCH($C58,'Undirviðmiðalisti (Lýsigögn)'!$C$6:$C$37,0))="","",INDEX('Undirviðmiðalisti (Lýsigögn)'!F$6:F$37,MATCH($C58,'Undirviðmiðalisti (Lýsigögn)'!$C$6:$C$37,0))),IFERROR(IF(INDEX('Undirviðmiðalisti (Lýsigögn)'!F$38:F$52,MATCH($C58,'Undirviðmiðalisti (Lýsigögn)'!$C$38:$C$52,0))="","",INDEX('Undirviðmiðalisti (Lýsigögn)'!F$38:F$52,MATCH($C58,'Undirviðmiðalisti (Lýsigögn)'!$C$38:$C$52,0))),""))))</f>
        <v/>
      </c>
      <c r="K58" s="18" t="str">
        <f aca="false">IF($C58="","",IF($D58="Einstaklingsbundið",IFERROR(IF(INDEX('Undirviðmiðalisti (Lýsigögn)'!G$38:G$52,MATCH($C58,'Undirviðmiðalisti (Lýsigögn)'!$C$38:$C$52,0))="","",INDEX('Undirviðmiðalisti (Lýsigögn)'!G$38:G$52,MATCH($C58,'Undirviðmiðalisti (Lýsigögn)'!$C$38:$C$52,0))),""),IFERROR(IF(INDEX('Undirviðmiðalisti (Lýsigögn)'!G$6:G$37,MATCH($C58,'Undirviðmiðalisti (Lýsigögn)'!$C$6:$C$37,0))="","",INDEX('Undirviðmiðalisti (Lýsigögn)'!G$6:G$37,MATCH($C58,'Undirviðmiðalisti (Lýsigögn)'!$C$6:$C$37,0))),IFERROR(IF(INDEX('Undirviðmiðalisti (Lýsigögn)'!G$38:G$52,MATCH($C58,'Undirviðmiðalisti (Lýsigögn)'!$C$38:$C$52,0))="","",INDEX('Undirviðmiðalisti (Lýsigögn)'!G$38:G$52,MATCH($C58,'Undirviðmiðalisti (Lýsigögn)'!$C$38:$C$52,0))),""))))</f>
        <v/>
      </c>
      <c r="L58" s="18" t="str">
        <f aca="false">IF($C58="","",IF($D58="Einstaklingsbundið",IFERROR(IF(INDEX('Undirviðmiðalisti (Lýsigögn)'!H$38:H$52,MATCH($C58,'Undirviðmiðalisti (Lýsigögn)'!$C$38:$C$52,0))="","",INDEX('Undirviðmiðalisti (Lýsigögn)'!H$38:H$52,MATCH($C58,'Undirviðmiðalisti (Lýsigögn)'!$C$38:$C$52,0))),""),IFERROR(IF(INDEX('Undirviðmiðalisti (Lýsigögn)'!H$6:H$37,MATCH($C58,'Undirviðmiðalisti (Lýsigögn)'!$C$6:$C$37,0))="","",INDEX('Undirviðmiðalisti (Lýsigögn)'!H$6:H$37,MATCH($C58,'Undirviðmiðalisti (Lýsigögn)'!$C$6:$C$37,0))),IFERROR(IF(INDEX('Undirviðmiðalisti (Lýsigögn)'!H$38:H$52,MATCH($C58,'Undirviðmiðalisti (Lýsigögn)'!$C$38:$C$52,0))="","",INDEX('Undirviðmiðalisti (Lýsigögn)'!H$38:H$52,MATCH($C58,'Undirviðmiðalisti (Lýsigögn)'!$C$38:$C$52,0))),""))))</f>
        <v/>
      </c>
      <c r="M58" s="18" t="str">
        <f aca="false">IF($C58="","",IF($D58="Einstaklingsbundið",IFERROR(IF(INDEX('Undirviðmiðalisti (Lýsigögn)'!I$38:I$52,MATCH($C58,'Undirviðmiðalisti (Lýsigögn)'!$C$38:$C$52,0))="","",INDEX('Undirviðmiðalisti (Lýsigögn)'!I$38:I$52,MATCH($C58,'Undirviðmiðalisti (Lýsigögn)'!$C$38:$C$52,0))),""),IFERROR(IF(INDEX('Undirviðmiðalisti (Lýsigögn)'!I$6:I$37,MATCH($C58,'Undirviðmiðalisti (Lýsigögn)'!$C$6:$C$37,0))="","",INDEX('Undirviðmiðalisti (Lýsigögn)'!I$6:I$37,MATCH($C58,'Undirviðmiðalisti (Lýsigögn)'!$C$6:$C$37,0))),IFERROR(IF(INDEX('Undirviðmiðalisti (Lýsigögn)'!I$38:I$52,MATCH($C58,'Undirviðmiðalisti (Lýsigögn)'!$C$38:$C$52,0))="","",INDEX('Undirviðmiðalisti (Lýsigögn)'!I$38:I$52,MATCH($C58,'Undirviðmiðalisti (Lýsigögn)'!$C$38:$C$52,0))),""))))</f>
        <v/>
      </c>
      <c r="N58" s="18" t="str">
        <f aca="false">IF($C58="","",IF($D58="Einstaklingsbundið",IFERROR(IF(INDEX('Undirviðmiðalisti (Lýsigögn)'!J$38:J$52,MATCH($C58,'Undirviðmiðalisti (Lýsigögn)'!$C$38:$C$52,0))="","",INDEX('Undirviðmiðalisti (Lýsigögn)'!J$38:J$52,MATCH($C58,'Undirviðmiðalisti (Lýsigögn)'!$C$38:$C$52,0))),""),IFERROR(IF(INDEX('Undirviðmiðalisti (Lýsigögn)'!J$6:J$37,MATCH($C58,'Undirviðmiðalisti (Lýsigögn)'!$C$6:$C$37,0))="","",INDEX('Undirviðmiðalisti (Lýsigögn)'!J$6:J$37,MATCH($C58,'Undirviðmiðalisti (Lýsigögn)'!$C$6:$C$37,0))),IFERROR(IF(INDEX('Undirviðmiðalisti (Lýsigögn)'!J$38:J$52,MATCH($C58,'Undirviðmiðalisti (Lýsigögn)'!$C$38:$C$52,0))="","",INDEX('Undirviðmiðalisti (Lýsigögn)'!J$38:J$52,MATCH($C58,'Undirviðmiðalisti (Lýsigögn)'!$C$38:$C$52,0))),""))))</f>
        <v/>
      </c>
      <c r="O58" s="18" t="str">
        <f aca="false">IF($C58="","",IF($D58="Einstaklingsbundið",IFERROR(IF(INDEX('Undirviðmiðalisti (Lýsigögn)'!K$38:K$52,MATCH($C58,'Undirviðmiðalisti (Lýsigögn)'!$C$38:$C$52,0))="","",INDEX('Undirviðmiðalisti (Lýsigögn)'!K$38:K$52,MATCH($C58,'Undirviðmiðalisti (Lýsigögn)'!$C$38:$C$52,0))),""),IFERROR(IF(INDEX('Undirviðmiðalisti (Lýsigögn)'!K$6:K$37,MATCH($C58,'Undirviðmiðalisti (Lýsigögn)'!$C$6:$C$37,0))="","",INDEX('Undirviðmiðalisti (Lýsigögn)'!K$6:K$37,MATCH($C58,'Undirviðmiðalisti (Lýsigögn)'!$C$6:$C$37,0))),IFERROR(IF(INDEX('Undirviðmiðalisti (Lýsigögn)'!K$38:K$52,MATCH($C58,'Undirviðmiðalisti (Lýsigögn)'!$C$38:$C$52,0))="","",INDEX('Undirviðmiðalisti (Lýsigögn)'!K$38:K$52,MATCH($C58,'Undirviðmiðalisti (Lýsigögn)'!$C$38:$C$52,0))),""))))</f>
        <v/>
      </c>
      <c r="P58" s="18" t="str">
        <f aca="false">IF($C58="","",IF($D58="Einstaklingsbundið",IFERROR(IF(INDEX('Undirviðmiðalisti (Lýsigögn)'!L$38:L$52,MATCH($C58,'Undirviðmiðalisti (Lýsigögn)'!$C$38:$C$52,0))="","",INDEX('Undirviðmiðalisti (Lýsigögn)'!L$38:L$52,MATCH($C58,'Undirviðmiðalisti (Lýsigögn)'!$C$38:$C$52,0))),""),IFERROR(IF(INDEX('Undirviðmiðalisti (Lýsigögn)'!L$6:L$37,MATCH($C58,'Undirviðmiðalisti (Lýsigögn)'!$C$6:$C$37,0))="","",INDEX('Undirviðmiðalisti (Lýsigögn)'!L$6:L$37,MATCH($C58,'Undirviðmiðalisti (Lýsigögn)'!$C$6:$C$37,0))),IFERROR(IF(INDEX('Undirviðmiðalisti (Lýsigögn)'!L$38:L$52,MATCH($C58,'Undirviðmiðalisti (Lýsigögn)'!$C$38:$C$52,0))="","",INDEX('Undirviðmiðalisti (Lýsigögn)'!L$38:L$52,MATCH($C58,'Undirviðmiðalisti (Lýsigögn)'!$C$38:$C$52,0))),""))))</f>
        <v/>
      </c>
      <c r="Q58" s="18" t="str">
        <f aca="false">IF($C58="","",IF($D58="Einstaklingsbundið",IFERROR(IF(INDEX('Undirviðmiðalisti (Lýsigögn)'!M$38:M$52,MATCH($C58,'Undirviðmiðalisti (Lýsigögn)'!$C$38:$C$52,0))="","",INDEX('Undirviðmiðalisti (Lýsigögn)'!M$38:M$52,MATCH($C58,'Undirviðmiðalisti (Lýsigögn)'!$C$38:$C$52,0))),""),IFERROR(IF(INDEX('Undirviðmiðalisti (Lýsigögn)'!M$6:M$37,MATCH($C58,'Undirviðmiðalisti (Lýsigögn)'!$C$6:$C$37,0))="","",INDEX('Undirviðmiðalisti (Lýsigögn)'!M$6:M$37,MATCH($C58,'Undirviðmiðalisti (Lýsigögn)'!$C$6:$C$37,0))),IFERROR(IF(INDEX('Undirviðmiðalisti (Lýsigögn)'!M$38:M$52,MATCH($C58,'Undirviðmiðalisti (Lýsigögn)'!$C$38:$C$52,0))="","",INDEX('Undirviðmiðalisti (Lýsigögn)'!M$38:M$52,MATCH($C58,'Undirviðmiðalisti (Lýsigögn)'!$C$38:$C$52,0))),""))))</f>
        <v/>
      </c>
    </row>
    <row r="59" customFormat="false" ht="15" hidden="false" customHeight="true" outlineLevel="0" collapsed="false">
      <c r="A59" s="24" t="str">
        <f aca="false">IF($B59="","",ROW()-5)</f>
        <v/>
      </c>
      <c r="B59" s="17"/>
      <c r="C59" s="17"/>
      <c r="D59" s="25" t="str">
        <f aca="false">IFERROR(IF(B59="","",INDEX(Viðmið!$B$6:$B$10,MATCH(B59,Viðmið!$C$6:$C$10,0))),"")</f>
        <v/>
      </c>
      <c r="E59" s="18" t="str">
        <f aca="false">IF($C59="","",IF($D59="Einstaklingsbundið",IFERROR(IF(INDEX('Undirviðmiðalisti (Lýsigögn)'!$D$38:$D$52,MATCH($C59,'Undirviðmiðalisti (Lýsigögn)'!$C$38:$C$52,0))="","",INDEX('Undirviðmiðalisti (Lýsigögn)'!$D$38:$D$52,MATCH($C59,'Undirviðmiðalisti (Lýsigögn)'!$C$38:$C$52,0))),""),IFERROR(IF(INDEX('Undirviðmiðalisti (Lýsigögn)'!$D$6:$D$37,MATCH($C59,'Undirviðmiðalisti (Lýsigögn)'!$C$6:$C$37,0))="","",INDEX('Undirviðmiðalisti (Lýsigögn)'!$D$6:$D$37,MATCH($C59,'Undirviðmiðalisti (Lýsigögn)'!$C$6:$C$37,0))),IFERROR(IF(INDEX('Undirviðmiðalisti (Lýsigögn)'!$D$38:$D$52,MATCH($C59,'Undirviðmiðalisti (Lýsigögn)'!$C$38:$C$52,0))="","",INDEX('Undirviðmiðalisti (Lýsigögn)'!$D$38:$D$52,MATCH($C59,'Undirviðmiðalisti (Lýsigögn)'!$C$38:$C$52,0))),""))))</f>
        <v/>
      </c>
      <c r="F59" s="16"/>
      <c r="G59" s="26" t="str">
        <f aca="false">IF($C59="","",IF($D59="Einstaklingsbundið",IFERROR(IF(INDEX('Undirviðmiðalisti (Lýsigögn)'!$E$38:$E$52,MATCH($C59,'Undirviðmiðalisti (Lýsigögn)'!$C$38:$C$52,0))="","",INDEX('Undirviðmiðalisti (Lýsigögn)'!$E$38:$E$52,MATCH($C59,'Undirviðmiðalisti (Lýsigögn)'!$C$38:$C$52,0))),""),IFERROR(IF(INDEX('Undirviðmiðalisti (Lýsigögn)'!$E$6:$E$37,MATCH($C59,'Undirviðmiðalisti (Lýsigögn)'!$C$6:$C$37,0))="","",INDEX('Undirviðmiðalisti (Lýsigögn)'!$E$6:$E$37,MATCH($C59,'Undirviðmiðalisti (Lýsigögn)'!$C$6:$C$37,0))),IFERROR(IF(INDEX('Undirviðmiðalisti (Lýsigögn)'!$E$38:$E$52,MATCH($C59,'Undirviðmiðalisti (Lýsigögn)'!$C$38:$C$52,0))="","",INDEX('Undirviðmiðalisti (Lýsigögn)'!$E$38:$E$52,MATCH($C59,'Undirviðmiðalisti (Lýsigögn)'!$C$38:$C$52,0))),""))))</f>
        <v/>
      </c>
      <c r="H59" s="27" t="str">
        <f aca="false">IF(OR(F59="",G59=""),"",F59*KVARDI)</f>
        <v/>
      </c>
      <c r="I59" s="28" t="str">
        <f aca="false">IF(B59="","",IF(ROUND(SUMIF($B$6:$B$205,B59,$F$6:$F$205),4)=ROUND(IFERROR(INDEX(Viðmið!$E$6:$E$10,MATCH(B59,Viðmið!$C$6:$C$10,0)),-1),4),"✓","✗"))</f>
        <v/>
      </c>
      <c r="J59" s="18" t="str">
        <f aca="false">IF($C59="","",IF($D59="Einstaklingsbundið",IFERROR(IF(INDEX('Undirviðmiðalisti (Lýsigögn)'!F$38:F$52,MATCH($C59,'Undirviðmiðalisti (Lýsigögn)'!$C$38:$C$52,0))="","",INDEX('Undirviðmiðalisti (Lýsigögn)'!F$38:F$52,MATCH($C59,'Undirviðmiðalisti (Lýsigögn)'!$C$38:$C$52,0))),""),IFERROR(IF(INDEX('Undirviðmiðalisti (Lýsigögn)'!F$6:F$37,MATCH($C59,'Undirviðmiðalisti (Lýsigögn)'!$C$6:$C$37,0))="","",INDEX('Undirviðmiðalisti (Lýsigögn)'!F$6:F$37,MATCH($C59,'Undirviðmiðalisti (Lýsigögn)'!$C$6:$C$37,0))),IFERROR(IF(INDEX('Undirviðmiðalisti (Lýsigögn)'!F$38:F$52,MATCH($C59,'Undirviðmiðalisti (Lýsigögn)'!$C$38:$C$52,0))="","",INDEX('Undirviðmiðalisti (Lýsigögn)'!F$38:F$52,MATCH($C59,'Undirviðmiðalisti (Lýsigögn)'!$C$38:$C$52,0))),""))))</f>
        <v/>
      </c>
      <c r="K59" s="18" t="str">
        <f aca="false">IF($C59="","",IF($D59="Einstaklingsbundið",IFERROR(IF(INDEX('Undirviðmiðalisti (Lýsigögn)'!G$38:G$52,MATCH($C59,'Undirviðmiðalisti (Lýsigögn)'!$C$38:$C$52,0))="","",INDEX('Undirviðmiðalisti (Lýsigögn)'!G$38:G$52,MATCH($C59,'Undirviðmiðalisti (Lýsigögn)'!$C$38:$C$52,0))),""),IFERROR(IF(INDEX('Undirviðmiðalisti (Lýsigögn)'!G$6:G$37,MATCH($C59,'Undirviðmiðalisti (Lýsigögn)'!$C$6:$C$37,0))="","",INDEX('Undirviðmiðalisti (Lýsigögn)'!G$6:G$37,MATCH($C59,'Undirviðmiðalisti (Lýsigögn)'!$C$6:$C$37,0))),IFERROR(IF(INDEX('Undirviðmiðalisti (Lýsigögn)'!G$38:G$52,MATCH($C59,'Undirviðmiðalisti (Lýsigögn)'!$C$38:$C$52,0))="","",INDEX('Undirviðmiðalisti (Lýsigögn)'!G$38:G$52,MATCH($C59,'Undirviðmiðalisti (Lýsigögn)'!$C$38:$C$52,0))),""))))</f>
        <v/>
      </c>
      <c r="L59" s="18" t="str">
        <f aca="false">IF($C59="","",IF($D59="Einstaklingsbundið",IFERROR(IF(INDEX('Undirviðmiðalisti (Lýsigögn)'!H$38:H$52,MATCH($C59,'Undirviðmiðalisti (Lýsigögn)'!$C$38:$C$52,0))="","",INDEX('Undirviðmiðalisti (Lýsigögn)'!H$38:H$52,MATCH($C59,'Undirviðmiðalisti (Lýsigögn)'!$C$38:$C$52,0))),""),IFERROR(IF(INDEX('Undirviðmiðalisti (Lýsigögn)'!H$6:H$37,MATCH($C59,'Undirviðmiðalisti (Lýsigögn)'!$C$6:$C$37,0))="","",INDEX('Undirviðmiðalisti (Lýsigögn)'!H$6:H$37,MATCH($C59,'Undirviðmiðalisti (Lýsigögn)'!$C$6:$C$37,0))),IFERROR(IF(INDEX('Undirviðmiðalisti (Lýsigögn)'!H$38:H$52,MATCH($C59,'Undirviðmiðalisti (Lýsigögn)'!$C$38:$C$52,0))="","",INDEX('Undirviðmiðalisti (Lýsigögn)'!H$38:H$52,MATCH($C59,'Undirviðmiðalisti (Lýsigögn)'!$C$38:$C$52,0))),""))))</f>
        <v/>
      </c>
      <c r="M59" s="18" t="str">
        <f aca="false">IF($C59="","",IF($D59="Einstaklingsbundið",IFERROR(IF(INDEX('Undirviðmiðalisti (Lýsigögn)'!I$38:I$52,MATCH($C59,'Undirviðmiðalisti (Lýsigögn)'!$C$38:$C$52,0))="","",INDEX('Undirviðmiðalisti (Lýsigögn)'!I$38:I$52,MATCH($C59,'Undirviðmiðalisti (Lýsigögn)'!$C$38:$C$52,0))),""),IFERROR(IF(INDEX('Undirviðmiðalisti (Lýsigögn)'!I$6:I$37,MATCH($C59,'Undirviðmiðalisti (Lýsigögn)'!$C$6:$C$37,0))="","",INDEX('Undirviðmiðalisti (Lýsigögn)'!I$6:I$37,MATCH($C59,'Undirviðmiðalisti (Lýsigögn)'!$C$6:$C$37,0))),IFERROR(IF(INDEX('Undirviðmiðalisti (Lýsigögn)'!I$38:I$52,MATCH($C59,'Undirviðmiðalisti (Lýsigögn)'!$C$38:$C$52,0))="","",INDEX('Undirviðmiðalisti (Lýsigögn)'!I$38:I$52,MATCH($C59,'Undirviðmiðalisti (Lýsigögn)'!$C$38:$C$52,0))),""))))</f>
        <v/>
      </c>
      <c r="N59" s="18" t="str">
        <f aca="false">IF($C59="","",IF($D59="Einstaklingsbundið",IFERROR(IF(INDEX('Undirviðmiðalisti (Lýsigögn)'!J$38:J$52,MATCH($C59,'Undirviðmiðalisti (Lýsigögn)'!$C$38:$C$52,0))="","",INDEX('Undirviðmiðalisti (Lýsigögn)'!J$38:J$52,MATCH($C59,'Undirviðmiðalisti (Lýsigögn)'!$C$38:$C$52,0))),""),IFERROR(IF(INDEX('Undirviðmiðalisti (Lýsigögn)'!J$6:J$37,MATCH($C59,'Undirviðmiðalisti (Lýsigögn)'!$C$6:$C$37,0))="","",INDEX('Undirviðmiðalisti (Lýsigögn)'!J$6:J$37,MATCH($C59,'Undirviðmiðalisti (Lýsigögn)'!$C$6:$C$37,0))),IFERROR(IF(INDEX('Undirviðmiðalisti (Lýsigögn)'!J$38:J$52,MATCH($C59,'Undirviðmiðalisti (Lýsigögn)'!$C$38:$C$52,0))="","",INDEX('Undirviðmiðalisti (Lýsigögn)'!J$38:J$52,MATCH($C59,'Undirviðmiðalisti (Lýsigögn)'!$C$38:$C$52,0))),""))))</f>
        <v/>
      </c>
      <c r="O59" s="18" t="str">
        <f aca="false">IF($C59="","",IF($D59="Einstaklingsbundið",IFERROR(IF(INDEX('Undirviðmiðalisti (Lýsigögn)'!K$38:K$52,MATCH($C59,'Undirviðmiðalisti (Lýsigögn)'!$C$38:$C$52,0))="","",INDEX('Undirviðmiðalisti (Lýsigögn)'!K$38:K$52,MATCH($C59,'Undirviðmiðalisti (Lýsigögn)'!$C$38:$C$52,0))),""),IFERROR(IF(INDEX('Undirviðmiðalisti (Lýsigögn)'!K$6:K$37,MATCH($C59,'Undirviðmiðalisti (Lýsigögn)'!$C$6:$C$37,0))="","",INDEX('Undirviðmiðalisti (Lýsigögn)'!K$6:K$37,MATCH($C59,'Undirviðmiðalisti (Lýsigögn)'!$C$6:$C$37,0))),IFERROR(IF(INDEX('Undirviðmiðalisti (Lýsigögn)'!K$38:K$52,MATCH($C59,'Undirviðmiðalisti (Lýsigögn)'!$C$38:$C$52,0))="","",INDEX('Undirviðmiðalisti (Lýsigögn)'!K$38:K$52,MATCH($C59,'Undirviðmiðalisti (Lýsigögn)'!$C$38:$C$52,0))),""))))</f>
        <v/>
      </c>
      <c r="P59" s="18" t="str">
        <f aca="false">IF($C59="","",IF($D59="Einstaklingsbundið",IFERROR(IF(INDEX('Undirviðmiðalisti (Lýsigögn)'!L$38:L$52,MATCH($C59,'Undirviðmiðalisti (Lýsigögn)'!$C$38:$C$52,0))="","",INDEX('Undirviðmiðalisti (Lýsigögn)'!L$38:L$52,MATCH($C59,'Undirviðmiðalisti (Lýsigögn)'!$C$38:$C$52,0))),""),IFERROR(IF(INDEX('Undirviðmiðalisti (Lýsigögn)'!L$6:L$37,MATCH($C59,'Undirviðmiðalisti (Lýsigögn)'!$C$6:$C$37,0))="","",INDEX('Undirviðmiðalisti (Lýsigögn)'!L$6:L$37,MATCH($C59,'Undirviðmiðalisti (Lýsigögn)'!$C$6:$C$37,0))),IFERROR(IF(INDEX('Undirviðmiðalisti (Lýsigögn)'!L$38:L$52,MATCH($C59,'Undirviðmiðalisti (Lýsigögn)'!$C$38:$C$52,0))="","",INDEX('Undirviðmiðalisti (Lýsigögn)'!L$38:L$52,MATCH($C59,'Undirviðmiðalisti (Lýsigögn)'!$C$38:$C$52,0))),""))))</f>
        <v/>
      </c>
      <c r="Q59" s="18" t="str">
        <f aca="false">IF($C59="","",IF($D59="Einstaklingsbundið",IFERROR(IF(INDEX('Undirviðmiðalisti (Lýsigögn)'!M$38:M$52,MATCH($C59,'Undirviðmiðalisti (Lýsigögn)'!$C$38:$C$52,0))="","",INDEX('Undirviðmiðalisti (Lýsigögn)'!M$38:M$52,MATCH($C59,'Undirviðmiðalisti (Lýsigögn)'!$C$38:$C$52,0))),""),IFERROR(IF(INDEX('Undirviðmiðalisti (Lýsigögn)'!M$6:M$37,MATCH($C59,'Undirviðmiðalisti (Lýsigögn)'!$C$6:$C$37,0))="","",INDEX('Undirviðmiðalisti (Lýsigögn)'!M$6:M$37,MATCH($C59,'Undirviðmiðalisti (Lýsigögn)'!$C$6:$C$37,0))),IFERROR(IF(INDEX('Undirviðmiðalisti (Lýsigögn)'!M$38:M$52,MATCH($C59,'Undirviðmiðalisti (Lýsigögn)'!$C$38:$C$52,0))="","",INDEX('Undirviðmiðalisti (Lýsigögn)'!M$38:M$52,MATCH($C59,'Undirviðmiðalisti (Lýsigögn)'!$C$38:$C$52,0))),""))))</f>
        <v/>
      </c>
    </row>
    <row r="60" customFormat="false" ht="15" hidden="false" customHeight="true" outlineLevel="0" collapsed="false">
      <c r="A60" s="24" t="str">
        <f aca="false">IF($B60="","",ROW()-5)</f>
        <v/>
      </c>
      <c r="B60" s="17"/>
      <c r="C60" s="17"/>
      <c r="D60" s="25" t="str">
        <f aca="false">IFERROR(IF(B60="","",INDEX(Viðmið!$B$6:$B$10,MATCH(B60,Viðmið!$C$6:$C$10,0))),"")</f>
        <v/>
      </c>
      <c r="E60" s="18" t="str">
        <f aca="false">IF($C60="","",IF($D60="Einstaklingsbundið",IFERROR(IF(INDEX('Undirviðmiðalisti (Lýsigögn)'!$D$38:$D$52,MATCH($C60,'Undirviðmiðalisti (Lýsigögn)'!$C$38:$C$52,0))="","",INDEX('Undirviðmiðalisti (Lýsigögn)'!$D$38:$D$52,MATCH($C60,'Undirviðmiðalisti (Lýsigögn)'!$C$38:$C$52,0))),""),IFERROR(IF(INDEX('Undirviðmiðalisti (Lýsigögn)'!$D$6:$D$37,MATCH($C60,'Undirviðmiðalisti (Lýsigögn)'!$C$6:$C$37,0))="","",INDEX('Undirviðmiðalisti (Lýsigögn)'!$D$6:$D$37,MATCH($C60,'Undirviðmiðalisti (Lýsigögn)'!$C$6:$C$37,0))),IFERROR(IF(INDEX('Undirviðmiðalisti (Lýsigögn)'!$D$38:$D$52,MATCH($C60,'Undirviðmiðalisti (Lýsigögn)'!$C$38:$C$52,0))="","",INDEX('Undirviðmiðalisti (Lýsigögn)'!$D$38:$D$52,MATCH($C60,'Undirviðmiðalisti (Lýsigögn)'!$C$38:$C$52,0))),""))))</f>
        <v/>
      </c>
      <c r="F60" s="16"/>
      <c r="G60" s="26" t="str">
        <f aca="false">IF($C60="","",IF($D60="Einstaklingsbundið",IFERROR(IF(INDEX('Undirviðmiðalisti (Lýsigögn)'!$E$38:$E$52,MATCH($C60,'Undirviðmiðalisti (Lýsigögn)'!$C$38:$C$52,0))="","",INDEX('Undirviðmiðalisti (Lýsigögn)'!$E$38:$E$52,MATCH($C60,'Undirviðmiðalisti (Lýsigögn)'!$C$38:$C$52,0))),""),IFERROR(IF(INDEX('Undirviðmiðalisti (Lýsigögn)'!$E$6:$E$37,MATCH($C60,'Undirviðmiðalisti (Lýsigögn)'!$C$6:$C$37,0))="","",INDEX('Undirviðmiðalisti (Lýsigögn)'!$E$6:$E$37,MATCH($C60,'Undirviðmiðalisti (Lýsigögn)'!$C$6:$C$37,0))),IFERROR(IF(INDEX('Undirviðmiðalisti (Lýsigögn)'!$E$38:$E$52,MATCH($C60,'Undirviðmiðalisti (Lýsigögn)'!$C$38:$C$52,0))="","",INDEX('Undirviðmiðalisti (Lýsigögn)'!$E$38:$E$52,MATCH($C60,'Undirviðmiðalisti (Lýsigögn)'!$C$38:$C$52,0))),""))))</f>
        <v/>
      </c>
      <c r="H60" s="27" t="str">
        <f aca="false">IF(OR(F60="",G60=""),"",F60*KVARDI)</f>
        <v/>
      </c>
      <c r="I60" s="28" t="str">
        <f aca="false">IF(B60="","",IF(ROUND(SUMIF($B$6:$B$205,B60,$F$6:$F$205),4)=ROUND(IFERROR(INDEX(Viðmið!$E$6:$E$10,MATCH(B60,Viðmið!$C$6:$C$10,0)),-1),4),"✓","✗"))</f>
        <v/>
      </c>
      <c r="J60" s="18" t="str">
        <f aca="false">IF($C60="","",IF($D60="Einstaklingsbundið",IFERROR(IF(INDEX('Undirviðmiðalisti (Lýsigögn)'!F$38:F$52,MATCH($C60,'Undirviðmiðalisti (Lýsigögn)'!$C$38:$C$52,0))="","",INDEX('Undirviðmiðalisti (Lýsigögn)'!F$38:F$52,MATCH($C60,'Undirviðmiðalisti (Lýsigögn)'!$C$38:$C$52,0))),""),IFERROR(IF(INDEX('Undirviðmiðalisti (Lýsigögn)'!F$6:F$37,MATCH($C60,'Undirviðmiðalisti (Lýsigögn)'!$C$6:$C$37,0))="","",INDEX('Undirviðmiðalisti (Lýsigögn)'!F$6:F$37,MATCH($C60,'Undirviðmiðalisti (Lýsigögn)'!$C$6:$C$37,0))),IFERROR(IF(INDEX('Undirviðmiðalisti (Lýsigögn)'!F$38:F$52,MATCH($C60,'Undirviðmiðalisti (Lýsigögn)'!$C$38:$C$52,0))="","",INDEX('Undirviðmiðalisti (Lýsigögn)'!F$38:F$52,MATCH($C60,'Undirviðmiðalisti (Lýsigögn)'!$C$38:$C$52,0))),""))))</f>
        <v/>
      </c>
      <c r="K60" s="18" t="str">
        <f aca="false">IF($C60="","",IF($D60="Einstaklingsbundið",IFERROR(IF(INDEX('Undirviðmiðalisti (Lýsigögn)'!G$38:G$52,MATCH($C60,'Undirviðmiðalisti (Lýsigögn)'!$C$38:$C$52,0))="","",INDEX('Undirviðmiðalisti (Lýsigögn)'!G$38:G$52,MATCH($C60,'Undirviðmiðalisti (Lýsigögn)'!$C$38:$C$52,0))),""),IFERROR(IF(INDEX('Undirviðmiðalisti (Lýsigögn)'!G$6:G$37,MATCH($C60,'Undirviðmiðalisti (Lýsigögn)'!$C$6:$C$37,0))="","",INDEX('Undirviðmiðalisti (Lýsigögn)'!G$6:G$37,MATCH($C60,'Undirviðmiðalisti (Lýsigögn)'!$C$6:$C$37,0))),IFERROR(IF(INDEX('Undirviðmiðalisti (Lýsigögn)'!G$38:G$52,MATCH($C60,'Undirviðmiðalisti (Lýsigögn)'!$C$38:$C$52,0))="","",INDEX('Undirviðmiðalisti (Lýsigögn)'!G$38:G$52,MATCH($C60,'Undirviðmiðalisti (Lýsigögn)'!$C$38:$C$52,0))),""))))</f>
        <v/>
      </c>
      <c r="L60" s="18" t="str">
        <f aca="false">IF($C60="","",IF($D60="Einstaklingsbundið",IFERROR(IF(INDEX('Undirviðmiðalisti (Lýsigögn)'!H$38:H$52,MATCH($C60,'Undirviðmiðalisti (Lýsigögn)'!$C$38:$C$52,0))="","",INDEX('Undirviðmiðalisti (Lýsigögn)'!H$38:H$52,MATCH($C60,'Undirviðmiðalisti (Lýsigögn)'!$C$38:$C$52,0))),""),IFERROR(IF(INDEX('Undirviðmiðalisti (Lýsigögn)'!H$6:H$37,MATCH($C60,'Undirviðmiðalisti (Lýsigögn)'!$C$6:$C$37,0))="","",INDEX('Undirviðmiðalisti (Lýsigögn)'!H$6:H$37,MATCH($C60,'Undirviðmiðalisti (Lýsigögn)'!$C$6:$C$37,0))),IFERROR(IF(INDEX('Undirviðmiðalisti (Lýsigögn)'!H$38:H$52,MATCH($C60,'Undirviðmiðalisti (Lýsigögn)'!$C$38:$C$52,0))="","",INDEX('Undirviðmiðalisti (Lýsigögn)'!H$38:H$52,MATCH($C60,'Undirviðmiðalisti (Lýsigögn)'!$C$38:$C$52,0))),""))))</f>
        <v/>
      </c>
      <c r="M60" s="18" t="str">
        <f aca="false">IF($C60="","",IF($D60="Einstaklingsbundið",IFERROR(IF(INDEX('Undirviðmiðalisti (Lýsigögn)'!I$38:I$52,MATCH($C60,'Undirviðmiðalisti (Lýsigögn)'!$C$38:$C$52,0))="","",INDEX('Undirviðmiðalisti (Lýsigögn)'!I$38:I$52,MATCH($C60,'Undirviðmiðalisti (Lýsigögn)'!$C$38:$C$52,0))),""),IFERROR(IF(INDEX('Undirviðmiðalisti (Lýsigögn)'!I$6:I$37,MATCH($C60,'Undirviðmiðalisti (Lýsigögn)'!$C$6:$C$37,0))="","",INDEX('Undirviðmiðalisti (Lýsigögn)'!I$6:I$37,MATCH($C60,'Undirviðmiðalisti (Lýsigögn)'!$C$6:$C$37,0))),IFERROR(IF(INDEX('Undirviðmiðalisti (Lýsigögn)'!I$38:I$52,MATCH($C60,'Undirviðmiðalisti (Lýsigögn)'!$C$38:$C$52,0))="","",INDEX('Undirviðmiðalisti (Lýsigögn)'!I$38:I$52,MATCH($C60,'Undirviðmiðalisti (Lýsigögn)'!$C$38:$C$52,0))),""))))</f>
        <v/>
      </c>
      <c r="N60" s="18" t="str">
        <f aca="false">IF($C60="","",IF($D60="Einstaklingsbundið",IFERROR(IF(INDEX('Undirviðmiðalisti (Lýsigögn)'!J$38:J$52,MATCH($C60,'Undirviðmiðalisti (Lýsigögn)'!$C$38:$C$52,0))="","",INDEX('Undirviðmiðalisti (Lýsigögn)'!J$38:J$52,MATCH($C60,'Undirviðmiðalisti (Lýsigögn)'!$C$38:$C$52,0))),""),IFERROR(IF(INDEX('Undirviðmiðalisti (Lýsigögn)'!J$6:J$37,MATCH($C60,'Undirviðmiðalisti (Lýsigögn)'!$C$6:$C$37,0))="","",INDEX('Undirviðmiðalisti (Lýsigögn)'!J$6:J$37,MATCH($C60,'Undirviðmiðalisti (Lýsigögn)'!$C$6:$C$37,0))),IFERROR(IF(INDEX('Undirviðmiðalisti (Lýsigögn)'!J$38:J$52,MATCH($C60,'Undirviðmiðalisti (Lýsigögn)'!$C$38:$C$52,0))="","",INDEX('Undirviðmiðalisti (Lýsigögn)'!J$38:J$52,MATCH($C60,'Undirviðmiðalisti (Lýsigögn)'!$C$38:$C$52,0))),""))))</f>
        <v/>
      </c>
      <c r="O60" s="18" t="str">
        <f aca="false">IF($C60="","",IF($D60="Einstaklingsbundið",IFERROR(IF(INDEX('Undirviðmiðalisti (Lýsigögn)'!K$38:K$52,MATCH($C60,'Undirviðmiðalisti (Lýsigögn)'!$C$38:$C$52,0))="","",INDEX('Undirviðmiðalisti (Lýsigögn)'!K$38:K$52,MATCH($C60,'Undirviðmiðalisti (Lýsigögn)'!$C$38:$C$52,0))),""),IFERROR(IF(INDEX('Undirviðmiðalisti (Lýsigögn)'!K$6:K$37,MATCH($C60,'Undirviðmiðalisti (Lýsigögn)'!$C$6:$C$37,0))="","",INDEX('Undirviðmiðalisti (Lýsigögn)'!K$6:K$37,MATCH($C60,'Undirviðmiðalisti (Lýsigögn)'!$C$6:$C$37,0))),IFERROR(IF(INDEX('Undirviðmiðalisti (Lýsigögn)'!K$38:K$52,MATCH($C60,'Undirviðmiðalisti (Lýsigögn)'!$C$38:$C$52,0))="","",INDEX('Undirviðmiðalisti (Lýsigögn)'!K$38:K$52,MATCH($C60,'Undirviðmiðalisti (Lýsigögn)'!$C$38:$C$52,0))),""))))</f>
        <v/>
      </c>
      <c r="P60" s="18" t="str">
        <f aca="false">IF($C60="","",IF($D60="Einstaklingsbundið",IFERROR(IF(INDEX('Undirviðmiðalisti (Lýsigögn)'!L$38:L$52,MATCH($C60,'Undirviðmiðalisti (Lýsigögn)'!$C$38:$C$52,0))="","",INDEX('Undirviðmiðalisti (Lýsigögn)'!L$38:L$52,MATCH($C60,'Undirviðmiðalisti (Lýsigögn)'!$C$38:$C$52,0))),""),IFERROR(IF(INDEX('Undirviðmiðalisti (Lýsigögn)'!L$6:L$37,MATCH($C60,'Undirviðmiðalisti (Lýsigögn)'!$C$6:$C$37,0))="","",INDEX('Undirviðmiðalisti (Lýsigögn)'!L$6:L$37,MATCH($C60,'Undirviðmiðalisti (Lýsigögn)'!$C$6:$C$37,0))),IFERROR(IF(INDEX('Undirviðmiðalisti (Lýsigögn)'!L$38:L$52,MATCH($C60,'Undirviðmiðalisti (Lýsigögn)'!$C$38:$C$52,0))="","",INDEX('Undirviðmiðalisti (Lýsigögn)'!L$38:L$52,MATCH($C60,'Undirviðmiðalisti (Lýsigögn)'!$C$38:$C$52,0))),""))))</f>
        <v/>
      </c>
      <c r="Q60" s="18" t="str">
        <f aca="false">IF($C60="","",IF($D60="Einstaklingsbundið",IFERROR(IF(INDEX('Undirviðmiðalisti (Lýsigögn)'!M$38:M$52,MATCH($C60,'Undirviðmiðalisti (Lýsigögn)'!$C$38:$C$52,0))="","",INDEX('Undirviðmiðalisti (Lýsigögn)'!M$38:M$52,MATCH($C60,'Undirviðmiðalisti (Lýsigögn)'!$C$38:$C$52,0))),""),IFERROR(IF(INDEX('Undirviðmiðalisti (Lýsigögn)'!M$6:M$37,MATCH($C60,'Undirviðmiðalisti (Lýsigögn)'!$C$6:$C$37,0))="","",INDEX('Undirviðmiðalisti (Lýsigögn)'!M$6:M$37,MATCH($C60,'Undirviðmiðalisti (Lýsigögn)'!$C$6:$C$37,0))),IFERROR(IF(INDEX('Undirviðmiðalisti (Lýsigögn)'!M$38:M$52,MATCH($C60,'Undirviðmiðalisti (Lýsigögn)'!$C$38:$C$52,0))="","",INDEX('Undirviðmiðalisti (Lýsigögn)'!M$38:M$52,MATCH($C60,'Undirviðmiðalisti (Lýsigögn)'!$C$38:$C$52,0))),""))))</f>
        <v/>
      </c>
    </row>
    <row r="61" customFormat="false" ht="15" hidden="false" customHeight="true" outlineLevel="0" collapsed="false">
      <c r="A61" s="24" t="str">
        <f aca="false">IF($B61="","",ROW()-5)</f>
        <v/>
      </c>
      <c r="B61" s="17"/>
      <c r="C61" s="17"/>
      <c r="D61" s="25" t="str">
        <f aca="false">IFERROR(IF(B61="","",INDEX(Viðmið!$B$6:$B$10,MATCH(B61,Viðmið!$C$6:$C$10,0))),"")</f>
        <v/>
      </c>
      <c r="E61" s="18" t="str">
        <f aca="false">IF($C61="","",IF($D61="Einstaklingsbundið",IFERROR(IF(INDEX('Undirviðmiðalisti (Lýsigögn)'!$D$38:$D$52,MATCH($C61,'Undirviðmiðalisti (Lýsigögn)'!$C$38:$C$52,0))="","",INDEX('Undirviðmiðalisti (Lýsigögn)'!$D$38:$D$52,MATCH($C61,'Undirviðmiðalisti (Lýsigögn)'!$C$38:$C$52,0))),""),IFERROR(IF(INDEX('Undirviðmiðalisti (Lýsigögn)'!$D$6:$D$37,MATCH($C61,'Undirviðmiðalisti (Lýsigögn)'!$C$6:$C$37,0))="","",INDEX('Undirviðmiðalisti (Lýsigögn)'!$D$6:$D$37,MATCH($C61,'Undirviðmiðalisti (Lýsigögn)'!$C$6:$C$37,0))),IFERROR(IF(INDEX('Undirviðmiðalisti (Lýsigögn)'!$D$38:$D$52,MATCH($C61,'Undirviðmiðalisti (Lýsigögn)'!$C$38:$C$52,0))="","",INDEX('Undirviðmiðalisti (Lýsigögn)'!$D$38:$D$52,MATCH($C61,'Undirviðmiðalisti (Lýsigögn)'!$C$38:$C$52,0))),""))))</f>
        <v/>
      </c>
      <c r="F61" s="16"/>
      <c r="G61" s="26" t="str">
        <f aca="false">IF($C61="","",IF($D61="Einstaklingsbundið",IFERROR(IF(INDEX('Undirviðmiðalisti (Lýsigögn)'!$E$38:$E$52,MATCH($C61,'Undirviðmiðalisti (Lýsigögn)'!$C$38:$C$52,0))="","",INDEX('Undirviðmiðalisti (Lýsigögn)'!$E$38:$E$52,MATCH($C61,'Undirviðmiðalisti (Lýsigögn)'!$C$38:$C$52,0))),""),IFERROR(IF(INDEX('Undirviðmiðalisti (Lýsigögn)'!$E$6:$E$37,MATCH($C61,'Undirviðmiðalisti (Lýsigögn)'!$C$6:$C$37,0))="","",INDEX('Undirviðmiðalisti (Lýsigögn)'!$E$6:$E$37,MATCH($C61,'Undirviðmiðalisti (Lýsigögn)'!$C$6:$C$37,0))),IFERROR(IF(INDEX('Undirviðmiðalisti (Lýsigögn)'!$E$38:$E$52,MATCH($C61,'Undirviðmiðalisti (Lýsigögn)'!$C$38:$C$52,0))="","",INDEX('Undirviðmiðalisti (Lýsigögn)'!$E$38:$E$52,MATCH($C61,'Undirviðmiðalisti (Lýsigögn)'!$C$38:$C$52,0))),""))))</f>
        <v/>
      </c>
      <c r="H61" s="27" t="str">
        <f aca="false">IF(OR(F61="",G61=""),"",F61*KVARDI)</f>
        <v/>
      </c>
      <c r="I61" s="28" t="str">
        <f aca="false">IF(B61="","",IF(ROUND(SUMIF($B$6:$B$205,B61,$F$6:$F$205),4)=ROUND(IFERROR(INDEX(Viðmið!$E$6:$E$10,MATCH(B61,Viðmið!$C$6:$C$10,0)),-1),4),"✓","✗"))</f>
        <v/>
      </c>
      <c r="J61" s="18" t="str">
        <f aca="false">IF($C61="","",IF($D61="Einstaklingsbundið",IFERROR(IF(INDEX('Undirviðmiðalisti (Lýsigögn)'!F$38:F$52,MATCH($C61,'Undirviðmiðalisti (Lýsigögn)'!$C$38:$C$52,0))="","",INDEX('Undirviðmiðalisti (Lýsigögn)'!F$38:F$52,MATCH($C61,'Undirviðmiðalisti (Lýsigögn)'!$C$38:$C$52,0))),""),IFERROR(IF(INDEX('Undirviðmiðalisti (Lýsigögn)'!F$6:F$37,MATCH($C61,'Undirviðmiðalisti (Lýsigögn)'!$C$6:$C$37,0))="","",INDEX('Undirviðmiðalisti (Lýsigögn)'!F$6:F$37,MATCH($C61,'Undirviðmiðalisti (Lýsigögn)'!$C$6:$C$37,0))),IFERROR(IF(INDEX('Undirviðmiðalisti (Lýsigögn)'!F$38:F$52,MATCH($C61,'Undirviðmiðalisti (Lýsigögn)'!$C$38:$C$52,0))="","",INDEX('Undirviðmiðalisti (Lýsigögn)'!F$38:F$52,MATCH($C61,'Undirviðmiðalisti (Lýsigögn)'!$C$38:$C$52,0))),""))))</f>
        <v/>
      </c>
      <c r="K61" s="18" t="str">
        <f aca="false">IF($C61="","",IF($D61="Einstaklingsbundið",IFERROR(IF(INDEX('Undirviðmiðalisti (Lýsigögn)'!G$38:G$52,MATCH($C61,'Undirviðmiðalisti (Lýsigögn)'!$C$38:$C$52,0))="","",INDEX('Undirviðmiðalisti (Lýsigögn)'!G$38:G$52,MATCH($C61,'Undirviðmiðalisti (Lýsigögn)'!$C$38:$C$52,0))),""),IFERROR(IF(INDEX('Undirviðmiðalisti (Lýsigögn)'!G$6:G$37,MATCH($C61,'Undirviðmiðalisti (Lýsigögn)'!$C$6:$C$37,0))="","",INDEX('Undirviðmiðalisti (Lýsigögn)'!G$6:G$37,MATCH($C61,'Undirviðmiðalisti (Lýsigögn)'!$C$6:$C$37,0))),IFERROR(IF(INDEX('Undirviðmiðalisti (Lýsigögn)'!G$38:G$52,MATCH($C61,'Undirviðmiðalisti (Lýsigögn)'!$C$38:$C$52,0))="","",INDEX('Undirviðmiðalisti (Lýsigögn)'!G$38:G$52,MATCH($C61,'Undirviðmiðalisti (Lýsigögn)'!$C$38:$C$52,0))),""))))</f>
        <v/>
      </c>
      <c r="L61" s="18" t="str">
        <f aca="false">IF($C61="","",IF($D61="Einstaklingsbundið",IFERROR(IF(INDEX('Undirviðmiðalisti (Lýsigögn)'!H$38:H$52,MATCH($C61,'Undirviðmiðalisti (Lýsigögn)'!$C$38:$C$52,0))="","",INDEX('Undirviðmiðalisti (Lýsigögn)'!H$38:H$52,MATCH($C61,'Undirviðmiðalisti (Lýsigögn)'!$C$38:$C$52,0))),""),IFERROR(IF(INDEX('Undirviðmiðalisti (Lýsigögn)'!H$6:H$37,MATCH($C61,'Undirviðmiðalisti (Lýsigögn)'!$C$6:$C$37,0))="","",INDEX('Undirviðmiðalisti (Lýsigögn)'!H$6:H$37,MATCH($C61,'Undirviðmiðalisti (Lýsigögn)'!$C$6:$C$37,0))),IFERROR(IF(INDEX('Undirviðmiðalisti (Lýsigögn)'!H$38:H$52,MATCH($C61,'Undirviðmiðalisti (Lýsigögn)'!$C$38:$C$52,0))="","",INDEX('Undirviðmiðalisti (Lýsigögn)'!H$38:H$52,MATCH($C61,'Undirviðmiðalisti (Lýsigögn)'!$C$38:$C$52,0))),""))))</f>
        <v/>
      </c>
      <c r="M61" s="18" t="str">
        <f aca="false">IF($C61="","",IF($D61="Einstaklingsbundið",IFERROR(IF(INDEX('Undirviðmiðalisti (Lýsigögn)'!I$38:I$52,MATCH($C61,'Undirviðmiðalisti (Lýsigögn)'!$C$38:$C$52,0))="","",INDEX('Undirviðmiðalisti (Lýsigögn)'!I$38:I$52,MATCH($C61,'Undirviðmiðalisti (Lýsigögn)'!$C$38:$C$52,0))),""),IFERROR(IF(INDEX('Undirviðmiðalisti (Lýsigögn)'!I$6:I$37,MATCH($C61,'Undirviðmiðalisti (Lýsigögn)'!$C$6:$C$37,0))="","",INDEX('Undirviðmiðalisti (Lýsigögn)'!I$6:I$37,MATCH($C61,'Undirviðmiðalisti (Lýsigögn)'!$C$6:$C$37,0))),IFERROR(IF(INDEX('Undirviðmiðalisti (Lýsigögn)'!I$38:I$52,MATCH($C61,'Undirviðmiðalisti (Lýsigögn)'!$C$38:$C$52,0))="","",INDEX('Undirviðmiðalisti (Lýsigögn)'!I$38:I$52,MATCH($C61,'Undirviðmiðalisti (Lýsigögn)'!$C$38:$C$52,0))),""))))</f>
        <v/>
      </c>
      <c r="N61" s="18" t="str">
        <f aca="false">IF($C61="","",IF($D61="Einstaklingsbundið",IFERROR(IF(INDEX('Undirviðmiðalisti (Lýsigögn)'!J$38:J$52,MATCH($C61,'Undirviðmiðalisti (Lýsigögn)'!$C$38:$C$52,0))="","",INDEX('Undirviðmiðalisti (Lýsigögn)'!J$38:J$52,MATCH($C61,'Undirviðmiðalisti (Lýsigögn)'!$C$38:$C$52,0))),""),IFERROR(IF(INDEX('Undirviðmiðalisti (Lýsigögn)'!J$6:J$37,MATCH($C61,'Undirviðmiðalisti (Lýsigögn)'!$C$6:$C$37,0))="","",INDEX('Undirviðmiðalisti (Lýsigögn)'!J$6:J$37,MATCH($C61,'Undirviðmiðalisti (Lýsigögn)'!$C$6:$C$37,0))),IFERROR(IF(INDEX('Undirviðmiðalisti (Lýsigögn)'!J$38:J$52,MATCH($C61,'Undirviðmiðalisti (Lýsigögn)'!$C$38:$C$52,0))="","",INDEX('Undirviðmiðalisti (Lýsigögn)'!J$38:J$52,MATCH($C61,'Undirviðmiðalisti (Lýsigögn)'!$C$38:$C$52,0))),""))))</f>
        <v/>
      </c>
      <c r="O61" s="18" t="str">
        <f aca="false">IF($C61="","",IF($D61="Einstaklingsbundið",IFERROR(IF(INDEX('Undirviðmiðalisti (Lýsigögn)'!K$38:K$52,MATCH($C61,'Undirviðmiðalisti (Lýsigögn)'!$C$38:$C$52,0))="","",INDEX('Undirviðmiðalisti (Lýsigögn)'!K$38:K$52,MATCH($C61,'Undirviðmiðalisti (Lýsigögn)'!$C$38:$C$52,0))),""),IFERROR(IF(INDEX('Undirviðmiðalisti (Lýsigögn)'!K$6:K$37,MATCH($C61,'Undirviðmiðalisti (Lýsigögn)'!$C$6:$C$37,0))="","",INDEX('Undirviðmiðalisti (Lýsigögn)'!K$6:K$37,MATCH($C61,'Undirviðmiðalisti (Lýsigögn)'!$C$6:$C$37,0))),IFERROR(IF(INDEX('Undirviðmiðalisti (Lýsigögn)'!K$38:K$52,MATCH($C61,'Undirviðmiðalisti (Lýsigögn)'!$C$38:$C$52,0))="","",INDEX('Undirviðmiðalisti (Lýsigögn)'!K$38:K$52,MATCH($C61,'Undirviðmiðalisti (Lýsigögn)'!$C$38:$C$52,0))),""))))</f>
        <v/>
      </c>
      <c r="P61" s="18" t="str">
        <f aca="false">IF($C61="","",IF($D61="Einstaklingsbundið",IFERROR(IF(INDEX('Undirviðmiðalisti (Lýsigögn)'!L$38:L$52,MATCH($C61,'Undirviðmiðalisti (Lýsigögn)'!$C$38:$C$52,0))="","",INDEX('Undirviðmiðalisti (Lýsigögn)'!L$38:L$52,MATCH($C61,'Undirviðmiðalisti (Lýsigögn)'!$C$38:$C$52,0))),""),IFERROR(IF(INDEX('Undirviðmiðalisti (Lýsigögn)'!L$6:L$37,MATCH($C61,'Undirviðmiðalisti (Lýsigögn)'!$C$6:$C$37,0))="","",INDEX('Undirviðmiðalisti (Lýsigögn)'!L$6:L$37,MATCH($C61,'Undirviðmiðalisti (Lýsigögn)'!$C$6:$C$37,0))),IFERROR(IF(INDEX('Undirviðmiðalisti (Lýsigögn)'!L$38:L$52,MATCH($C61,'Undirviðmiðalisti (Lýsigögn)'!$C$38:$C$52,0))="","",INDEX('Undirviðmiðalisti (Lýsigögn)'!L$38:L$52,MATCH($C61,'Undirviðmiðalisti (Lýsigögn)'!$C$38:$C$52,0))),""))))</f>
        <v/>
      </c>
      <c r="Q61" s="18" t="str">
        <f aca="false">IF($C61="","",IF($D61="Einstaklingsbundið",IFERROR(IF(INDEX('Undirviðmiðalisti (Lýsigögn)'!M$38:M$52,MATCH($C61,'Undirviðmiðalisti (Lýsigögn)'!$C$38:$C$52,0))="","",INDEX('Undirviðmiðalisti (Lýsigögn)'!M$38:M$52,MATCH($C61,'Undirviðmiðalisti (Lýsigögn)'!$C$38:$C$52,0))),""),IFERROR(IF(INDEX('Undirviðmiðalisti (Lýsigögn)'!M$6:M$37,MATCH($C61,'Undirviðmiðalisti (Lýsigögn)'!$C$6:$C$37,0))="","",INDEX('Undirviðmiðalisti (Lýsigögn)'!M$6:M$37,MATCH($C61,'Undirviðmiðalisti (Lýsigögn)'!$C$6:$C$37,0))),IFERROR(IF(INDEX('Undirviðmiðalisti (Lýsigögn)'!M$38:M$52,MATCH($C61,'Undirviðmiðalisti (Lýsigögn)'!$C$38:$C$52,0))="","",INDEX('Undirviðmiðalisti (Lýsigögn)'!M$38:M$52,MATCH($C61,'Undirviðmiðalisti (Lýsigögn)'!$C$38:$C$52,0))),""))))</f>
        <v/>
      </c>
    </row>
    <row r="62" customFormat="false" ht="15" hidden="false" customHeight="true" outlineLevel="0" collapsed="false">
      <c r="A62" s="24" t="str">
        <f aca="false">IF($B62="","",ROW()-5)</f>
        <v/>
      </c>
      <c r="B62" s="17"/>
      <c r="C62" s="17"/>
      <c r="D62" s="25" t="str">
        <f aca="false">IFERROR(IF(B62="","",INDEX(Viðmið!$B$6:$B$10,MATCH(B62,Viðmið!$C$6:$C$10,0))),"")</f>
        <v/>
      </c>
      <c r="E62" s="18" t="str">
        <f aca="false">IF($C62="","",IF($D62="Einstaklingsbundið",IFERROR(IF(INDEX('Undirviðmiðalisti (Lýsigögn)'!$D$38:$D$52,MATCH($C62,'Undirviðmiðalisti (Lýsigögn)'!$C$38:$C$52,0))="","",INDEX('Undirviðmiðalisti (Lýsigögn)'!$D$38:$D$52,MATCH($C62,'Undirviðmiðalisti (Lýsigögn)'!$C$38:$C$52,0))),""),IFERROR(IF(INDEX('Undirviðmiðalisti (Lýsigögn)'!$D$6:$D$37,MATCH($C62,'Undirviðmiðalisti (Lýsigögn)'!$C$6:$C$37,0))="","",INDEX('Undirviðmiðalisti (Lýsigögn)'!$D$6:$D$37,MATCH($C62,'Undirviðmiðalisti (Lýsigögn)'!$C$6:$C$37,0))),IFERROR(IF(INDEX('Undirviðmiðalisti (Lýsigögn)'!$D$38:$D$52,MATCH($C62,'Undirviðmiðalisti (Lýsigögn)'!$C$38:$C$52,0))="","",INDEX('Undirviðmiðalisti (Lýsigögn)'!$D$38:$D$52,MATCH($C62,'Undirviðmiðalisti (Lýsigögn)'!$C$38:$C$52,0))),""))))</f>
        <v/>
      </c>
      <c r="F62" s="16"/>
      <c r="G62" s="26" t="str">
        <f aca="false">IF($C62="","",IF($D62="Einstaklingsbundið",IFERROR(IF(INDEX('Undirviðmiðalisti (Lýsigögn)'!$E$38:$E$52,MATCH($C62,'Undirviðmiðalisti (Lýsigögn)'!$C$38:$C$52,0))="","",INDEX('Undirviðmiðalisti (Lýsigögn)'!$E$38:$E$52,MATCH($C62,'Undirviðmiðalisti (Lýsigögn)'!$C$38:$C$52,0))),""),IFERROR(IF(INDEX('Undirviðmiðalisti (Lýsigögn)'!$E$6:$E$37,MATCH($C62,'Undirviðmiðalisti (Lýsigögn)'!$C$6:$C$37,0))="","",INDEX('Undirviðmiðalisti (Lýsigögn)'!$E$6:$E$37,MATCH($C62,'Undirviðmiðalisti (Lýsigögn)'!$C$6:$C$37,0))),IFERROR(IF(INDEX('Undirviðmiðalisti (Lýsigögn)'!$E$38:$E$52,MATCH($C62,'Undirviðmiðalisti (Lýsigögn)'!$C$38:$C$52,0))="","",INDEX('Undirviðmiðalisti (Lýsigögn)'!$E$38:$E$52,MATCH($C62,'Undirviðmiðalisti (Lýsigögn)'!$C$38:$C$52,0))),""))))</f>
        <v/>
      </c>
      <c r="H62" s="27" t="str">
        <f aca="false">IF(OR(F62="",G62=""),"",F62*KVARDI)</f>
        <v/>
      </c>
      <c r="I62" s="28" t="str">
        <f aca="false">IF(B62="","",IF(ROUND(SUMIF($B$6:$B$205,B62,$F$6:$F$205),4)=ROUND(IFERROR(INDEX(Viðmið!$E$6:$E$10,MATCH(B62,Viðmið!$C$6:$C$10,0)),-1),4),"✓","✗"))</f>
        <v/>
      </c>
      <c r="J62" s="18" t="str">
        <f aca="false">IF($C62="","",IF($D62="Einstaklingsbundið",IFERROR(IF(INDEX('Undirviðmiðalisti (Lýsigögn)'!F$38:F$52,MATCH($C62,'Undirviðmiðalisti (Lýsigögn)'!$C$38:$C$52,0))="","",INDEX('Undirviðmiðalisti (Lýsigögn)'!F$38:F$52,MATCH($C62,'Undirviðmiðalisti (Lýsigögn)'!$C$38:$C$52,0))),""),IFERROR(IF(INDEX('Undirviðmiðalisti (Lýsigögn)'!F$6:F$37,MATCH($C62,'Undirviðmiðalisti (Lýsigögn)'!$C$6:$C$37,0))="","",INDEX('Undirviðmiðalisti (Lýsigögn)'!F$6:F$37,MATCH($C62,'Undirviðmiðalisti (Lýsigögn)'!$C$6:$C$37,0))),IFERROR(IF(INDEX('Undirviðmiðalisti (Lýsigögn)'!F$38:F$52,MATCH($C62,'Undirviðmiðalisti (Lýsigögn)'!$C$38:$C$52,0))="","",INDEX('Undirviðmiðalisti (Lýsigögn)'!F$38:F$52,MATCH($C62,'Undirviðmiðalisti (Lýsigögn)'!$C$38:$C$52,0))),""))))</f>
        <v/>
      </c>
      <c r="K62" s="18" t="str">
        <f aca="false">IF($C62="","",IF($D62="Einstaklingsbundið",IFERROR(IF(INDEX('Undirviðmiðalisti (Lýsigögn)'!G$38:G$52,MATCH($C62,'Undirviðmiðalisti (Lýsigögn)'!$C$38:$C$52,0))="","",INDEX('Undirviðmiðalisti (Lýsigögn)'!G$38:G$52,MATCH($C62,'Undirviðmiðalisti (Lýsigögn)'!$C$38:$C$52,0))),""),IFERROR(IF(INDEX('Undirviðmiðalisti (Lýsigögn)'!G$6:G$37,MATCH($C62,'Undirviðmiðalisti (Lýsigögn)'!$C$6:$C$37,0))="","",INDEX('Undirviðmiðalisti (Lýsigögn)'!G$6:G$37,MATCH($C62,'Undirviðmiðalisti (Lýsigögn)'!$C$6:$C$37,0))),IFERROR(IF(INDEX('Undirviðmiðalisti (Lýsigögn)'!G$38:G$52,MATCH($C62,'Undirviðmiðalisti (Lýsigögn)'!$C$38:$C$52,0))="","",INDEX('Undirviðmiðalisti (Lýsigögn)'!G$38:G$52,MATCH($C62,'Undirviðmiðalisti (Lýsigögn)'!$C$38:$C$52,0))),""))))</f>
        <v/>
      </c>
      <c r="L62" s="18" t="str">
        <f aca="false">IF($C62="","",IF($D62="Einstaklingsbundið",IFERROR(IF(INDEX('Undirviðmiðalisti (Lýsigögn)'!H$38:H$52,MATCH($C62,'Undirviðmiðalisti (Lýsigögn)'!$C$38:$C$52,0))="","",INDEX('Undirviðmiðalisti (Lýsigögn)'!H$38:H$52,MATCH($C62,'Undirviðmiðalisti (Lýsigögn)'!$C$38:$C$52,0))),""),IFERROR(IF(INDEX('Undirviðmiðalisti (Lýsigögn)'!H$6:H$37,MATCH($C62,'Undirviðmiðalisti (Lýsigögn)'!$C$6:$C$37,0))="","",INDEX('Undirviðmiðalisti (Lýsigögn)'!H$6:H$37,MATCH($C62,'Undirviðmiðalisti (Lýsigögn)'!$C$6:$C$37,0))),IFERROR(IF(INDEX('Undirviðmiðalisti (Lýsigögn)'!H$38:H$52,MATCH($C62,'Undirviðmiðalisti (Lýsigögn)'!$C$38:$C$52,0))="","",INDEX('Undirviðmiðalisti (Lýsigögn)'!H$38:H$52,MATCH($C62,'Undirviðmiðalisti (Lýsigögn)'!$C$38:$C$52,0))),""))))</f>
        <v/>
      </c>
      <c r="M62" s="18" t="str">
        <f aca="false">IF($C62="","",IF($D62="Einstaklingsbundið",IFERROR(IF(INDEX('Undirviðmiðalisti (Lýsigögn)'!I$38:I$52,MATCH($C62,'Undirviðmiðalisti (Lýsigögn)'!$C$38:$C$52,0))="","",INDEX('Undirviðmiðalisti (Lýsigögn)'!I$38:I$52,MATCH($C62,'Undirviðmiðalisti (Lýsigögn)'!$C$38:$C$52,0))),""),IFERROR(IF(INDEX('Undirviðmiðalisti (Lýsigögn)'!I$6:I$37,MATCH($C62,'Undirviðmiðalisti (Lýsigögn)'!$C$6:$C$37,0))="","",INDEX('Undirviðmiðalisti (Lýsigögn)'!I$6:I$37,MATCH($C62,'Undirviðmiðalisti (Lýsigögn)'!$C$6:$C$37,0))),IFERROR(IF(INDEX('Undirviðmiðalisti (Lýsigögn)'!I$38:I$52,MATCH($C62,'Undirviðmiðalisti (Lýsigögn)'!$C$38:$C$52,0))="","",INDEX('Undirviðmiðalisti (Lýsigögn)'!I$38:I$52,MATCH($C62,'Undirviðmiðalisti (Lýsigögn)'!$C$38:$C$52,0))),""))))</f>
        <v/>
      </c>
      <c r="N62" s="18" t="str">
        <f aca="false">IF($C62="","",IF($D62="Einstaklingsbundið",IFERROR(IF(INDEX('Undirviðmiðalisti (Lýsigögn)'!J$38:J$52,MATCH($C62,'Undirviðmiðalisti (Lýsigögn)'!$C$38:$C$52,0))="","",INDEX('Undirviðmiðalisti (Lýsigögn)'!J$38:J$52,MATCH($C62,'Undirviðmiðalisti (Lýsigögn)'!$C$38:$C$52,0))),""),IFERROR(IF(INDEX('Undirviðmiðalisti (Lýsigögn)'!J$6:J$37,MATCH($C62,'Undirviðmiðalisti (Lýsigögn)'!$C$6:$C$37,0))="","",INDEX('Undirviðmiðalisti (Lýsigögn)'!J$6:J$37,MATCH($C62,'Undirviðmiðalisti (Lýsigögn)'!$C$6:$C$37,0))),IFERROR(IF(INDEX('Undirviðmiðalisti (Lýsigögn)'!J$38:J$52,MATCH($C62,'Undirviðmiðalisti (Lýsigögn)'!$C$38:$C$52,0))="","",INDEX('Undirviðmiðalisti (Lýsigögn)'!J$38:J$52,MATCH($C62,'Undirviðmiðalisti (Lýsigögn)'!$C$38:$C$52,0))),""))))</f>
        <v/>
      </c>
      <c r="O62" s="18" t="str">
        <f aca="false">IF($C62="","",IF($D62="Einstaklingsbundið",IFERROR(IF(INDEX('Undirviðmiðalisti (Lýsigögn)'!K$38:K$52,MATCH($C62,'Undirviðmiðalisti (Lýsigögn)'!$C$38:$C$52,0))="","",INDEX('Undirviðmiðalisti (Lýsigögn)'!K$38:K$52,MATCH($C62,'Undirviðmiðalisti (Lýsigögn)'!$C$38:$C$52,0))),""),IFERROR(IF(INDEX('Undirviðmiðalisti (Lýsigögn)'!K$6:K$37,MATCH($C62,'Undirviðmiðalisti (Lýsigögn)'!$C$6:$C$37,0))="","",INDEX('Undirviðmiðalisti (Lýsigögn)'!K$6:K$37,MATCH($C62,'Undirviðmiðalisti (Lýsigögn)'!$C$6:$C$37,0))),IFERROR(IF(INDEX('Undirviðmiðalisti (Lýsigögn)'!K$38:K$52,MATCH($C62,'Undirviðmiðalisti (Lýsigögn)'!$C$38:$C$52,0))="","",INDEX('Undirviðmiðalisti (Lýsigögn)'!K$38:K$52,MATCH($C62,'Undirviðmiðalisti (Lýsigögn)'!$C$38:$C$52,0))),""))))</f>
        <v/>
      </c>
      <c r="P62" s="18" t="str">
        <f aca="false">IF($C62="","",IF($D62="Einstaklingsbundið",IFERROR(IF(INDEX('Undirviðmiðalisti (Lýsigögn)'!L$38:L$52,MATCH($C62,'Undirviðmiðalisti (Lýsigögn)'!$C$38:$C$52,0))="","",INDEX('Undirviðmiðalisti (Lýsigögn)'!L$38:L$52,MATCH($C62,'Undirviðmiðalisti (Lýsigögn)'!$C$38:$C$52,0))),""),IFERROR(IF(INDEX('Undirviðmiðalisti (Lýsigögn)'!L$6:L$37,MATCH($C62,'Undirviðmiðalisti (Lýsigögn)'!$C$6:$C$37,0))="","",INDEX('Undirviðmiðalisti (Lýsigögn)'!L$6:L$37,MATCH($C62,'Undirviðmiðalisti (Lýsigögn)'!$C$6:$C$37,0))),IFERROR(IF(INDEX('Undirviðmiðalisti (Lýsigögn)'!L$38:L$52,MATCH($C62,'Undirviðmiðalisti (Lýsigögn)'!$C$38:$C$52,0))="","",INDEX('Undirviðmiðalisti (Lýsigögn)'!L$38:L$52,MATCH($C62,'Undirviðmiðalisti (Lýsigögn)'!$C$38:$C$52,0))),""))))</f>
        <v/>
      </c>
      <c r="Q62" s="18" t="str">
        <f aca="false">IF($C62="","",IF($D62="Einstaklingsbundið",IFERROR(IF(INDEX('Undirviðmiðalisti (Lýsigögn)'!M$38:M$52,MATCH($C62,'Undirviðmiðalisti (Lýsigögn)'!$C$38:$C$52,0))="","",INDEX('Undirviðmiðalisti (Lýsigögn)'!M$38:M$52,MATCH($C62,'Undirviðmiðalisti (Lýsigögn)'!$C$38:$C$52,0))),""),IFERROR(IF(INDEX('Undirviðmiðalisti (Lýsigögn)'!M$6:M$37,MATCH($C62,'Undirviðmiðalisti (Lýsigögn)'!$C$6:$C$37,0))="","",INDEX('Undirviðmiðalisti (Lýsigögn)'!M$6:M$37,MATCH($C62,'Undirviðmiðalisti (Lýsigögn)'!$C$6:$C$37,0))),IFERROR(IF(INDEX('Undirviðmiðalisti (Lýsigögn)'!M$38:M$52,MATCH($C62,'Undirviðmiðalisti (Lýsigögn)'!$C$38:$C$52,0))="","",INDEX('Undirviðmiðalisti (Lýsigögn)'!M$38:M$52,MATCH($C62,'Undirviðmiðalisti (Lýsigögn)'!$C$38:$C$52,0))),""))))</f>
        <v/>
      </c>
    </row>
    <row r="63" customFormat="false" ht="15" hidden="false" customHeight="true" outlineLevel="0" collapsed="false">
      <c r="A63" s="24" t="str">
        <f aca="false">IF($B63="","",ROW()-5)</f>
        <v/>
      </c>
      <c r="B63" s="17"/>
      <c r="C63" s="17"/>
      <c r="D63" s="25" t="str">
        <f aca="false">IFERROR(IF(B63="","",INDEX(Viðmið!$B$6:$B$10,MATCH(B63,Viðmið!$C$6:$C$10,0))),"")</f>
        <v/>
      </c>
      <c r="E63" s="18" t="str">
        <f aca="false">IF($C63="","",IF($D63="Einstaklingsbundið",IFERROR(IF(INDEX('Undirviðmiðalisti (Lýsigögn)'!$D$38:$D$52,MATCH($C63,'Undirviðmiðalisti (Lýsigögn)'!$C$38:$C$52,0))="","",INDEX('Undirviðmiðalisti (Lýsigögn)'!$D$38:$D$52,MATCH($C63,'Undirviðmiðalisti (Lýsigögn)'!$C$38:$C$52,0))),""),IFERROR(IF(INDEX('Undirviðmiðalisti (Lýsigögn)'!$D$6:$D$37,MATCH($C63,'Undirviðmiðalisti (Lýsigögn)'!$C$6:$C$37,0))="","",INDEX('Undirviðmiðalisti (Lýsigögn)'!$D$6:$D$37,MATCH($C63,'Undirviðmiðalisti (Lýsigögn)'!$C$6:$C$37,0))),IFERROR(IF(INDEX('Undirviðmiðalisti (Lýsigögn)'!$D$38:$D$52,MATCH($C63,'Undirviðmiðalisti (Lýsigögn)'!$C$38:$C$52,0))="","",INDEX('Undirviðmiðalisti (Lýsigögn)'!$D$38:$D$52,MATCH($C63,'Undirviðmiðalisti (Lýsigögn)'!$C$38:$C$52,0))),""))))</f>
        <v/>
      </c>
      <c r="F63" s="16"/>
      <c r="G63" s="26" t="str">
        <f aca="false">IF($C63="","",IF($D63="Einstaklingsbundið",IFERROR(IF(INDEX('Undirviðmiðalisti (Lýsigögn)'!$E$38:$E$52,MATCH($C63,'Undirviðmiðalisti (Lýsigögn)'!$C$38:$C$52,0))="","",INDEX('Undirviðmiðalisti (Lýsigögn)'!$E$38:$E$52,MATCH($C63,'Undirviðmiðalisti (Lýsigögn)'!$C$38:$C$52,0))),""),IFERROR(IF(INDEX('Undirviðmiðalisti (Lýsigögn)'!$E$6:$E$37,MATCH($C63,'Undirviðmiðalisti (Lýsigögn)'!$C$6:$C$37,0))="","",INDEX('Undirviðmiðalisti (Lýsigögn)'!$E$6:$E$37,MATCH($C63,'Undirviðmiðalisti (Lýsigögn)'!$C$6:$C$37,0))),IFERROR(IF(INDEX('Undirviðmiðalisti (Lýsigögn)'!$E$38:$E$52,MATCH($C63,'Undirviðmiðalisti (Lýsigögn)'!$C$38:$C$52,0))="","",INDEX('Undirviðmiðalisti (Lýsigögn)'!$E$38:$E$52,MATCH($C63,'Undirviðmiðalisti (Lýsigögn)'!$C$38:$C$52,0))),""))))</f>
        <v/>
      </c>
      <c r="H63" s="27" t="str">
        <f aca="false">IF(OR(F63="",G63=""),"",F63*KVARDI)</f>
        <v/>
      </c>
      <c r="I63" s="28" t="str">
        <f aca="false">IF(B63="","",IF(ROUND(SUMIF($B$6:$B$205,B63,$F$6:$F$205),4)=ROUND(IFERROR(INDEX(Viðmið!$E$6:$E$10,MATCH(B63,Viðmið!$C$6:$C$10,0)),-1),4),"✓","✗"))</f>
        <v/>
      </c>
      <c r="J63" s="18" t="str">
        <f aca="false">IF($C63="","",IF($D63="Einstaklingsbundið",IFERROR(IF(INDEX('Undirviðmiðalisti (Lýsigögn)'!F$38:F$52,MATCH($C63,'Undirviðmiðalisti (Lýsigögn)'!$C$38:$C$52,0))="","",INDEX('Undirviðmiðalisti (Lýsigögn)'!F$38:F$52,MATCH($C63,'Undirviðmiðalisti (Lýsigögn)'!$C$38:$C$52,0))),""),IFERROR(IF(INDEX('Undirviðmiðalisti (Lýsigögn)'!F$6:F$37,MATCH($C63,'Undirviðmiðalisti (Lýsigögn)'!$C$6:$C$37,0))="","",INDEX('Undirviðmiðalisti (Lýsigögn)'!F$6:F$37,MATCH($C63,'Undirviðmiðalisti (Lýsigögn)'!$C$6:$C$37,0))),IFERROR(IF(INDEX('Undirviðmiðalisti (Lýsigögn)'!F$38:F$52,MATCH($C63,'Undirviðmiðalisti (Lýsigögn)'!$C$38:$C$52,0))="","",INDEX('Undirviðmiðalisti (Lýsigögn)'!F$38:F$52,MATCH($C63,'Undirviðmiðalisti (Lýsigögn)'!$C$38:$C$52,0))),""))))</f>
        <v/>
      </c>
      <c r="K63" s="18" t="str">
        <f aca="false">IF($C63="","",IF($D63="Einstaklingsbundið",IFERROR(IF(INDEX('Undirviðmiðalisti (Lýsigögn)'!G$38:G$52,MATCH($C63,'Undirviðmiðalisti (Lýsigögn)'!$C$38:$C$52,0))="","",INDEX('Undirviðmiðalisti (Lýsigögn)'!G$38:G$52,MATCH($C63,'Undirviðmiðalisti (Lýsigögn)'!$C$38:$C$52,0))),""),IFERROR(IF(INDEX('Undirviðmiðalisti (Lýsigögn)'!G$6:G$37,MATCH($C63,'Undirviðmiðalisti (Lýsigögn)'!$C$6:$C$37,0))="","",INDEX('Undirviðmiðalisti (Lýsigögn)'!G$6:G$37,MATCH($C63,'Undirviðmiðalisti (Lýsigögn)'!$C$6:$C$37,0))),IFERROR(IF(INDEX('Undirviðmiðalisti (Lýsigögn)'!G$38:G$52,MATCH($C63,'Undirviðmiðalisti (Lýsigögn)'!$C$38:$C$52,0))="","",INDEX('Undirviðmiðalisti (Lýsigögn)'!G$38:G$52,MATCH($C63,'Undirviðmiðalisti (Lýsigögn)'!$C$38:$C$52,0))),""))))</f>
        <v/>
      </c>
      <c r="L63" s="18" t="str">
        <f aca="false">IF($C63="","",IF($D63="Einstaklingsbundið",IFERROR(IF(INDEX('Undirviðmiðalisti (Lýsigögn)'!H$38:H$52,MATCH($C63,'Undirviðmiðalisti (Lýsigögn)'!$C$38:$C$52,0))="","",INDEX('Undirviðmiðalisti (Lýsigögn)'!H$38:H$52,MATCH($C63,'Undirviðmiðalisti (Lýsigögn)'!$C$38:$C$52,0))),""),IFERROR(IF(INDEX('Undirviðmiðalisti (Lýsigögn)'!H$6:H$37,MATCH($C63,'Undirviðmiðalisti (Lýsigögn)'!$C$6:$C$37,0))="","",INDEX('Undirviðmiðalisti (Lýsigögn)'!H$6:H$37,MATCH($C63,'Undirviðmiðalisti (Lýsigögn)'!$C$6:$C$37,0))),IFERROR(IF(INDEX('Undirviðmiðalisti (Lýsigögn)'!H$38:H$52,MATCH($C63,'Undirviðmiðalisti (Lýsigögn)'!$C$38:$C$52,0))="","",INDEX('Undirviðmiðalisti (Lýsigögn)'!H$38:H$52,MATCH($C63,'Undirviðmiðalisti (Lýsigögn)'!$C$38:$C$52,0))),""))))</f>
        <v/>
      </c>
      <c r="M63" s="18" t="str">
        <f aca="false">IF($C63="","",IF($D63="Einstaklingsbundið",IFERROR(IF(INDEX('Undirviðmiðalisti (Lýsigögn)'!I$38:I$52,MATCH($C63,'Undirviðmiðalisti (Lýsigögn)'!$C$38:$C$52,0))="","",INDEX('Undirviðmiðalisti (Lýsigögn)'!I$38:I$52,MATCH($C63,'Undirviðmiðalisti (Lýsigögn)'!$C$38:$C$52,0))),""),IFERROR(IF(INDEX('Undirviðmiðalisti (Lýsigögn)'!I$6:I$37,MATCH($C63,'Undirviðmiðalisti (Lýsigögn)'!$C$6:$C$37,0))="","",INDEX('Undirviðmiðalisti (Lýsigögn)'!I$6:I$37,MATCH($C63,'Undirviðmiðalisti (Lýsigögn)'!$C$6:$C$37,0))),IFERROR(IF(INDEX('Undirviðmiðalisti (Lýsigögn)'!I$38:I$52,MATCH($C63,'Undirviðmiðalisti (Lýsigögn)'!$C$38:$C$52,0))="","",INDEX('Undirviðmiðalisti (Lýsigögn)'!I$38:I$52,MATCH($C63,'Undirviðmiðalisti (Lýsigögn)'!$C$38:$C$52,0))),""))))</f>
        <v/>
      </c>
      <c r="N63" s="18" t="str">
        <f aca="false">IF($C63="","",IF($D63="Einstaklingsbundið",IFERROR(IF(INDEX('Undirviðmiðalisti (Lýsigögn)'!J$38:J$52,MATCH($C63,'Undirviðmiðalisti (Lýsigögn)'!$C$38:$C$52,0))="","",INDEX('Undirviðmiðalisti (Lýsigögn)'!J$38:J$52,MATCH($C63,'Undirviðmiðalisti (Lýsigögn)'!$C$38:$C$52,0))),""),IFERROR(IF(INDEX('Undirviðmiðalisti (Lýsigögn)'!J$6:J$37,MATCH($C63,'Undirviðmiðalisti (Lýsigögn)'!$C$6:$C$37,0))="","",INDEX('Undirviðmiðalisti (Lýsigögn)'!J$6:J$37,MATCH($C63,'Undirviðmiðalisti (Lýsigögn)'!$C$6:$C$37,0))),IFERROR(IF(INDEX('Undirviðmiðalisti (Lýsigögn)'!J$38:J$52,MATCH($C63,'Undirviðmiðalisti (Lýsigögn)'!$C$38:$C$52,0))="","",INDEX('Undirviðmiðalisti (Lýsigögn)'!J$38:J$52,MATCH($C63,'Undirviðmiðalisti (Lýsigögn)'!$C$38:$C$52,0))),""))))</f>
        <v/>
      </c>
      <c r="O63" s="18" t="str">
        <f aca="false">IF($C63="","",IF($D63="Einstaklingsbundið",IFERROR(IF(INDEX('Undirviðmiðalisti (Lýsigögn)'!K$38:K$52,MATCH($C63,'Undirviðmiðalisti (Lýsigögn)'!$C$38:$C$52,0))="","",INDEX('Undirviðmiðalisti (Lýsigögn)'!K$38:K$52,MATCH($C63,'Undirviðmiðalisti (Lýsigögn)'!$C$38:$C$52,0))),""),IFERROR(IF(INDEX('Undirviðmiðalisti (Lýsigögn)'!K$6:K$37,MATCH($C63,'Undirviðmiðalisti (Lýsigögn)'!$C$6:$C$37,0))="","",INDEX('Undirviðmiðalisti (Lýsigögn)'!K$6:K$37,MATCH($C63,'Undirviðmiðalisti (Lýsigögn)'!$C$6:$C$37,0))),IFERROR(IF(INDEX('Undirviðmiðalisti (Lýsigögn)'!K$38:K$52,MATCH($C63,'Undirviðmiðalisti (Lýsigögn)'!$C$38:$C$52,0))="","",INDEX('Undirviðmiðalisti (Lýsigögn)'!K$38:K$52,MATCH($C63,'Undirviðmiðalisti (Lýsigögn)'!$C$38:$C$52,0))),""))))</f>
        <v/>
      </c>
      <c r="P63" s="18" t="str">
        <f aca="false">IF($C63="","",IF($D63="Einstaklingsbundið",IFERROR(IF(INDEX('Undirviðmiðalisti (Lýsigögn)'!L$38:L$52,MATCH($C63,'Undirviðmiðalisti (Lýsigögn)'!$C$38:$C$52,0))="","",INDEX('Undirviðmiðalisti (Lýsigögn)'!L$38:L$52,MATCH($C63,'Undirviðmiðalisti (Lýsigögn)'!$C$38:$C$52,0))),""),IFERROR(IF(INDEX('Undirviðmiðalisti (Lýsigögn)'!L$6:L$37,MATCH($C63,'Undirviðmiðalisti (Lýsigögn)'!$C$6:$C$37,0))="","",INDEX('Undirviðmiðalisti (Lýsigögn)'!L$6:L$37,MATCH($C63,'Undirviðmiðalisti (Lýsigögn)'!$C$6:$C$37,0))),IFERROR(IF(INDEX('Undirviðmiðalisti (Lýsigögn)'!L$38:L$52,MATCH($C63,'Undirviðmiðalisti (Lýsigögn)'!$C$38:$C$52,0))="","",INDEX('Undirviðmiðalisti (Lýsigögn)'!L$38:L$52,MATCH($C63,'Undirviðmiðalisti (Lýsigögn)'!$C$38:$C$52,0))),""))))</f>
        <v/>
      </c>
      <c r="Q63" s="18" t="str">
        <f aca="false">IF($C63="","",IF($D63="Einstaklingsbundið",IFERROR(IF(INDEX('Undirviðmiðalisti (Lýsigögn)'!M$38:M$52,MATCH($C63,'Undirviðmiðalisti (Lýsigögn)'!$C$38:$C$52,0))="","",INDEX('Undirviðmiðalisti (Lýsigögn)'!M$38:M$52,MATCH($C63,'Undirviðmiðalisti (Lýsigögn)'!$C$38:$C$52,0))),""),IFERROR(IF(INDEX('Undirviðmiðalisti (Lýsigögn)'!M$6:M$37,MATCH($C63,'Undirviðmiðalisti (Lýsigögn)'!$C$6:$C$37,0))="","",INDEX('Undirviðmiðalisti (Lýsigögn)'!M$6:M$37,MATCH($C63,'Undirviðmiðalisti (Lýsigögn)'!$C$6:$C$37,0))),IFERROR(IF(INDEX('Undirviðmiðalisti (Lýsigögn)'!M$38:M$52,MATCH($C63,'Undirviðmiðalisti (Lýsigögn)'!$C$38:$C$52,0))="","",INDEX('Undirviðmiðalisti (Lýsigögn)'!M$38:M$52,MATCH($C63,'Undirviðmiðalisti (Lýsigögn)'!$C$38:$C$52,0))),""))))</f>
        <v/>
      </c>
    </row>
    <row r="64" customFormat="false" ht="15" hidden="false" customHeight="true" outlineLevel="0" collapsed="false">
      <c r="A64" s="24" t="str">
        <f aca="false">IF($B64="","",ROW()-5)</f>
        <v/>
      </c>
      <c r="B64" s="17"/>
      <c r="C64" s="17"/>
      <c r="D64" s="25" t="str">
        <f aca="false">IFERROR(IF(B64="","",INDEX(Viðmið!$B$6:$B$10,MATCH(B64,Viðmið!$C$6:$C$10,0))),"")</f>
        <v/>
      </c>
      <c r="E64" s="18" t="str">
        <f aca="false">IF($C64="","",IF($D64="Einstaklingsbundið",IFERROR(IF(INDEX('Undirviðmiðalisti (Lýsigögn)'!$D$38:$D$52,MATCH($C64,'Undirviðmiðalisti (Lýsigögn)'!$C$38:$C$52,0))="","",INDEX('Undirviðmiðalisti (Lýsigögn)'!$D$38:$D$52,MATCH($C64,'Undirviðmiðalisti (Lýsigögn)'!$C$38:$C$52,0))),""),IFERROR(IF(INDEX('Undirviðmiðalisti (Lýsigögn)'!$D$6:$D$37,MATCH($C64,'Undirviðmiðalisti (Lýsigögn)'!$C$6:$C$37,0))="","",INDEX('Undirviðmiðalisti (Lýsigögn)'!$D$6:$D$37,MATCH($C64,'Undirviðmiðalisti (Lýsigögn)'!$C$6:$C$37,0))),IFERROR(IF(INDEX('Undirviðmiðalisti (Lýsigögn)'!$D$38:$D$52,MATCH($C64,'Undirviðmiðalisti (Lýsigögn)'!$C$38:$C$52,0))="","",INDEX('Undirviðmiðalisti (Lýsigögn)'!$D$38:$D$52,MATCH($C64,'Undirviðmiðalisti (Lýsigögn)'!$C$38:$C$52,0))),""))))</f>
        <v/>
      </c>
      <c r="F64" s="16"/>
      <c r="G64" s="26" t="str">
        <f aca="false">IF($C64="","",IF($D64="Einstaklingsbundið",IFERROR(IF(INDEX('Undirviðmiðalisti (Lýsigögn)'!$E$38:$E$52,MATCH($C64,'Undirviðmiðalisti (Lýsigögn)'!$C$38:$C$52,0))="","",INDEX('Undirviðmiðalisti (Lýsigögn)'!$E$38:$E$52,MATCH($C64,'Undirviðmiðalisti (Lýsigögn)'!$C$38:$C$52,0))),""),IFERROR(IF(INDEX('Undirviðmiðalisti (Lýsigögn)'!$E$6:$E$37,MATCH($C64,'Undirviðmiðalisti (Lýsigögn)'!$C$6:$C$37,0))="","",INDEX('Undirviðmiðalisti (Lýsigögn)'!$E$6:$E$37,MATCH($C64,'Undirviðmiðalisti (Lýsigögn)'!$C$6:$C$37,0))),IFERROR(IF(INDEX('Undirviðmiðalisti (Lýsigögn)'!$E$38:$E$52,MATCH($C64,'Undirviðmiðalisti (Lýsigögn)'!$C$38:$C$52,0))="","",INDEX('Undirviðmiðalisti (Lýsigögn)'!$E$38:$E$52,MATCH($C64,'Undirviðmiðalisti (Lýsigögn)'!$C$38:$C$52,0))),""))))</f>
        <v/>
      </c>
      <c r="H64" s="27" t="str">
        <f aca="false">IF(OR(F64="",G64=""),"",F64*KVARDI)</f>
        <v/>
      </c>
      <c r="I64" s="28" t="str">
        <f aca="false">IF(B64="","",IF(ROUND(SUMIF($B$6:$B$205,B64,$F$6:$F$205),4)=ROUND(IFERROR(INDEX(Viðmið!$E$6:$E$10,MATCH(B64,Viðmið!$C$6:$C$10,0)),-1),4),"✓","✗"))</f>
        <v/>
      </c>
      <c r="J64" s="18" t="str">
        <f aca="false">IF($C64="","",IF($D64="Einstaklingsbundið",IFERROR(IF(INDEX('Undirviðmiðalisti (Lýsigögn)'!F$38:F$52,MATCH($C64,'Undirviðmiðalisti (Lýsigögn)'!$C$38:$C$52,0))="","",INDEX('Undirviðmiðalisti (Lýsigögn)'!F$38:F$52,MATCH($C64,'Undirviðmiðalisti (Lýsigögn)'!$C$38:$C$52,0))),""),IFERROR(IF(INDEX('Undirviðmiðalisti (Lýsigögn)'!F$6:F$37,MATCH($C64,'Undirviðmiðalisti (Lýsigögn)'!$C$6:$C$37,0))="","",INDEX('Undirviðmiðalisti (Lýsigögn)'!F$6:F$37,MATCH($C64,'Undirviðmiðalisti (Lýsigögn)'!$C$6:$C$37,0))),IFERROR(IF(INDEX('Undirviðmiðalisti (Lýsigögn)'!F$38:F$52,MATCH($C64,'Undirviðmiðalisti (Lýsigögn)'!$C$38:$C$52,0))="","",INDEX('Undirviðmiðalisti (Lýsigögn)'!F$38:F$52,MATCH($C64,'Undirviðmiðalisti (Lýsigögn)'!$C$38:$C$52,0))),""))))</f>
        <v/>
      </c>
      <c r="K64" s="18" t="str">
        <f aca="false">IF($C64="","",IF($D64="Einstaklingsbundið",IFERROR(IF(INDEX('Undirviðmiðalisti (Lýsigögn)'!G$38:G$52,MATCH($C64,'Undirviðmiðalisti (Lýsigögn)'!$C$38:$C$52,0))="","",INDEX('Undirviðmiðalisti (Lýsigögn)'!G$38:G$52,MATCH($C64,'Undirviðmiðalisti (Lýsigögn)'!$C$38:$C$52,0))),""),IFERROR(IF(INDEX('Undirviðmiðalisti (Lýsigögn)'!G$6:G$37,MATCH($C64,'Undirviðmiðalisti (Lýsigögn)'!$C$6:$C$37,0))="","",INDEX('Undirviðmiðalisti (Lýsigögn)'!G$6:G$37,MATCH($C64,'Undirviðmiðalisti (Lýsigögn)'!$C$6:$C$37,0))),IFERROR(IF(INDEX('Undirviðmiðalisti (Lýsigögn)'!G$38:G$52,MATCH($C64,'Undirviðmiðalisti (Lýsigögn)'!$C$38:$C$52,0))="","",INDEX('Undirviðmiðalisti (Lýsigögn)'!G$38:G$52,MATCH($C64,'Undirviðmiðalisti (Lýsigögn)'!$C$38:$C$52,0))),""))))</f>
        <v/>
      </c>
      <c r="L64" s="18" t="str">
        <f aca="false">IF($C64="","",IF($D64="Einstaklingsbundið",IFERROR(IF(INDEX('Undirviðmiðalisti (Lýsigögn)'!H$38:H$52,MATCH($C64,'Undirviðmiðalisti (Lýsigögn)'!$C$38:$C$52,0))="","",INDEX('Undirviðmiðalisti (Lýsigögn)'!H$38:H$52,MATCH($C64,'Undirviðmiðalisti (Lýsigögn)'!$C$38:$C$52,0))),""),IFERROR(IF(INDEX('Undirviðmiðalisti (Lýsigögn)'!H$6:H$37,MATCH($C64,'Undirviðmiðalisti (Lýsigögn)'!$C$6:$C$37,0))="","",INDEX('Undirviðmiðalisti (Lýsigögn)'!H$6:H$37,MATCH($C64,'Undirviðmiðalisti (Lýsigögn)'!$C$6:$C$37,0))),IFERROR(IF(INDEX('Undirviðmiðalisti (Lýsigögn)'!H$38:H$52,MATCH($C64,'Undirviðmiðalisti (Lýsigögn)'!$C$38:$C$52,0))="","",INDEX('Undirviðmiðalisti (Lýsigögn)'!H$38:H$52,MATCH($C64,'Undirviðmiðalisti (Lýsigögn)'!$C$38:$C$52,0))),""))))</f>
        <v/>
      </c>
      <c r="M64" s="18" t="str">
        <f aca="false">IF($C64="","",IF($D64="Einstaklingsbundið",IFERROR(IF(INDEX('Undirviðmiðalisti (Lýsigögn)'!I$38:I$52,MATCH($C64,'Undirviðmiðalisti (Lýsigögn)'!$C$38:$C$52,0))="","",INDEX('Undirviðmiðalisti (Lýsigögn)'!I$38:I$52,MATCH($C64,'Undirviðmiðalisti (Lýsigögn)'!$C$38:$C$52,0))),""),IFERROR(IF(INDEX('Undirviðmiðalisti (Lýsigögn)'!I$6:I$37,MATCH($C64,'Undirviðmiðalisti (Lýsigögn)'!$C$6:$C$37,0))="","",INDEX('Undirviðmiðalisti (Lýsigögn)'!I$6:I$37,MATCH($C64,'Undirviðmiðalisti (Lýsigögn)'!$C$6:$C$37,0))),IFERROR(IF(INDEX('Undirviðmiðalisti (Lýsigögn)'!I$38:I$52,MATCH($C64,'Undirviðmiðalisti (Lýsigögn)'!$C$38:$C$52,0))="","",INDEX('Undirviðmiðalisti (Lýsigögn)'!I$38:I$52,MATCH($C64,'Undirviðmiðalisti (Lýsigögn)'!$C$38:$C$52,0))),""))))</f>
        <v/>
      </c>
      <c r="N64" s="18" t="str">
        <f aca="false">IF($C64="","",IF($D64="Einstaklingsbundið",IFERROR(IF(INDEX('Undirviðmiðalisti (Lýsigögn)'!J$38:J$52,MATCH($C64,'Undirviðmiðalisti (Lýsigögn)'!$C$38:$C$52,0))="","",INDEX('Undirviðmiðalisti (Lýsigögn)'!J$38:J$52,MATCH($C64,'Undirviðmiðalisti (Lýsigögn)'!$C$38:$C$52,0))),""),IFERROR(IF(INDEX('Undirviðmiðalisti (Lýsigögn)'!J$6:J$37,MATCH($C64,'Undirviðmiðalisti (Lýsigögn)'!$C$6:$C$37,0))="","",INDEX('Undirviðmiðalisti (Lýsigögn)'!J$6:J$37,MATCH($C64,'Undirviðmiðalisti (Lýsigögn)'!$C$6:$C$37,0))),IFERROR(IF(INDEX('Undirviðmiðalisti (Lýsigögn)'!J$38:J$52,MATCH($C64,'Undirviðmiðalisti (Lýsigögn)'!$C$38:$C$52,0))="","",INDEX('Undirviðmiðalisti (Lýsigögn)'!J$38:J$52,MATCH($C64,'Undirviðmiðalisti (Lýsigögn)'!$C$38:$C$52,0))),""))))</f>
        <v/>
      </c>
      <c r="O64" s="18" t="str">
        <f aca="false">IF($C64="","",IF($D64="Einstaklingsbundið",IFERROR(IF(INDEX('Undirviðmiðalisti (Lýsigögn)'!K$38:K$52,MATCH($C64,'Undirviðmiðalisti (Lýsigögn)'!$C$38:$C$52,0))="","",INDEX('Undirviðmiðalisti (Lýsigögn)'!K$38:K$52,MATCH($C64,'Undirviðmiðalisti (Lýsigögn)'!$C$38:$C$52,0))),""),IFERROR(IF(INDEX('Undirviðmiðalisti (Lýsigögn)'!K$6:K$37,MATCH($C64,'Undirviðmiðalisti (Lýsigögn)'!$C$6:$C$37,0))="","",INDEX('Undirviðmiðalisti (Lýsigögn)'!K$6:K$37,MATCH($C64,'Undirviðmiðalisti (Lýsigögn)'!$C$6:$C$37,0))),IFERROR(IF(INDEX('Undirviðmiðalisti (Lýsigögn)'!K$38:K$52,MATCH($C64,'Undirviðmiðalisti (Lýsigögn)'!$C$38:$C$52,0))="","",INDEX('Undirviðmiðalisti (Lýsigögn)'!K$38:K$52,MATCH($C64,'Undirviðmiðalisti (Lýsigögn)'!$C$38:$C$52,0))),""))))</f>
        <v/>
      </c>
      <c r="P64" s="18" t="str">
        <f aca="false">IF($C64="","",IF($D64="Einstaklingsbundið",IFERROR(IF(INDEX('Undirviðmiðalisti (Lýsigögn)'!L$38:L$52,MATCH($C64,'Undirviðmiðalisti (Lýsigögn)'!$C$38:$C$52,0))="","",INDEX('Undirviðmiðalisti (Lýsigögn)'!L$38:L$52,MATCH($C64,'Undirviðmiðalisti (Lýsigögn)'!$C$38:$C$52,0))),""),IFERROR(IF(INDEX('Undirviðmiðalisti (Lýsigögn)'!L$6:L$37,MATCH($C64,'Undirviðmiðalisti (Lýsigögn)'!$C$6:$C$37,0))="","",INDEX('Undirviðmiðalisti (Lýsigögn)'!L$6:L$37,MATCH($C64,'Undirviðmiðalisti (Lýsigögn)'!$C$6:$C$37,0))),IFERROR(IF(INDEX('Undirviðmiðalisti (Lýsigögn)'!L$38:L$52,MATCH($C64,'Undirviðmiðalisti (Lýsigögn)'!$C$38:$C$52,0))="","",INDEX('Undirviðmiðalisti (Lýsigögn)'!L$38:L$52,MATCH($C64,'Undirviðmiðalisti (Lýsigögn)'!$C$38:$C$52,0))),""))))</f>
        <v/>
      </c>
      <c r="Q64" s="18" t="str">
        <f aca="false">IF($C64="","",IF($D64="Einstaklingsbundið",IFERROR(IF(INDEX('Undirviðmiðalisti (Lýsigögn)'!M$38:M$52,MATCH($C64,'Undirviðmiðalisti (Lýsigögn)'!$C$38:$C$52,0))="","",INDEX('Undirviðmiðalisti (Lýsigögn)'!M$38:M$52,MATCH($C64,'Undirviðmiðalisti (Lýsigögn)'!$C$38:$C$52,0))),""),IFERROR(IF(INDEX('Undirviðmiðalisti (Lýsigögn)'!M$6:M$37,MATCH($C64,'Undirviðmiðalisti (Lýsigögn)'!$C$6:$C$37,0))="","",INDEX('Undirviðmiðalisti (Lýsigögn)'!M$6:M$37,MATCH($C64,'Undirviðmiðalisti (Lýsigögn)'!$C$6:$C$37,0))),IFERROR(IF(INDEX('Undirviðmiðalisti (Lýsigögn)'!M$38:M$52,MATCH($C64,'Undirviðmiðalisti (Lýsigögn)'!$C$38:$C$52,0))="","",INDEX('Undirviðmiðalisti (Lýsigögn)'!M$38:M$52,MATCH($C64,'Undirviðmiðalisti (Lýsigögn)'!$C$38:$C$52,0))),""))))</f>
        <v/>
      </c>
    </row>
    <row r="65" customFormat="false" ht="15" hidden="false" customHeight="true" outlineLevel="0" collapsed="false">
      <c r="A65" s="24" t="str">
        <f aca="false">IF($B65="","",ROW()-5)</f>
        <v/>
      </c>
      <c r="B65" s="17"/>
      <c r="C65" s="17"/>
      <c r="D65" s="25" t="str">
        <f aca="false">IFERROR(IF(B65="","",INDEX(Viðmið!$B$6:$B$10,MATCH(B65,Viðmið!$C$6:$C$10,0))),"")</f>
        <v/>
      </c>
      <c r="E65" s="18" t="str">
        <f aca="false">IF($C65="","",IF($D65="Einstaklingsbundið",IFERROR(IF(INDEX('Undirviðmiðalisti (Lýsigögn)'!$D$38:$D$52,MATCH($C65,'Undirviðmiðalisti (Lýsigögn)'!$C$38:$C$52,0))="","",INDEX('Undirviðmiðalisti (Lýsigögn)'!$D$38:$D$52,MATCH($C65,'Undirviðmiðalisti (Lýsigögn)'!$C$38:$C$52,0))),""),IFERROR(IF(INDEX('Undirviðmiðalisti (Lýsigögn)'!$D$6:$D$37,MATCH($C65,'Undirviðmiðalisti (Lýsigögn)'!$C$6:$C$37,0))="","",INDEX('Undirviðmiðalisti (Lýsigögn)'!$D$6:$D$37,MATCH($C65,'Undirviðmiðalisti (Lýsigögn)'!$C$6:$C$37,0))),IFERROR(IF(INDEX('Undirviðmiðalisti (Lýsigögn)'!$D$38:$D$52,MATCH($C65,'Undirviðmiðalisti (Lýsigögn)'!$C$38:$C$52,0))="","",INDEX('Undirviðmiðalisti (Lýsigögn)'!$D$38:$D$52,MATCH($C65,'Undirviðmiðalisti (Lýsigögn)'!$C$38:$C$52,0))),""))))</f>
        <v/>
      </c>
      <c r="F65" s="16"/>
      <c r="G65" s="26" t="str">
        <f aca="false">IF($C65="","",IF($D65="Einstaklingsbundið",IFERROR(IF(INDEX('Undirviðmiðalisti (Lýsigögn)'!$E$38:$E$52,MATCH($C65,'Undirviðmiðalisti (Lýsigögn)'!$C$38:$C$52,0))="","",INDEX('Undirviðmiðalisti (Lýsigögn)'!$E$38:$E$52,MATCH($C65,'Undirviðmiðalisti (Lýsigögn)'!$C$38:$C$52,0))),""),IFERROR(IF(INDEX('Undirviðmiðalisti (Lýsigögn)'!$E$6:$E$37,MATCH($C65,'Undirviðmiðalisti (Lýsigögn)'!$C$6:$C$37,0))="","",INDEX('Undirviðmiðalisti (Lýsigögn)'!$E$6:$E$37,MATCH($C65,'Undirviðmiðalisti (Lýsigögn)'!$C$6:$C$37,0))),IFERROR(IF(INDEX('Undirviðmiðalisti (Lýsigögn)'!$E$38:$E$52,MATCH($C65,'Undirviðmiðalisti (Lýsigögn)'!$C$38:$C$52,0))="","",INDEX('Undirviðmiðalisti (Lýsigögn)'!$E$38:$E$52,MATCH($C65,'Undirviðmiðalisti (Lýsigögn)'!$C$38:$C$52,0))),""))))</f>
        <v/>
      </c>
      <c r="H65" s="27" t="str">
        <f aca="false">IF(OR(F65="",G65=""),"",F65*KVARDI)</f>
        <v/>
      </c>
      <c r="I65" s="28" t="str">
        <f aca="false">IF(B65="","",IF(ROUND(SUMIF($B$6:$B$205,B65,$F$6:$F$205),4)=ROUND(IFERROR(INDEX(Viðmið!$E$6:$E$10,MATCH(B65,Viðmið!$C$6:$C$10,0)),-1),4),"✓","✗"))</f>
        <v/>
      </c>
      <c r="J65" s="18" t="str">
        <f aca="false">IF($C65="","",IF($D65="Einstaklingsbundið",IFERROR(IF(INDEX('Undirviðmiðalisti (Lýsigögn)'!F$38:F$52,MATCH($C65,'Undirviðmiðalisti (Lýsigögn)'!$C$38:$C$52,0))="","",INDEX('Undirviðmiðalisti (Lýsigögn)'!F$38:F$52,MATCH($C65,'Undirviðmiðalisti (Lýsigögn)'!$C$38:$C$52,0))),""),IFERROR(IF(INDEX('Undirviðmiðalisti (Lýsigögn)'!F$6:F$37,MATCH($C65,'Undirviðmiðalisti (Lýsigögn)'!$C$6:$C$37,0))="","",INDEX('Undirviðmiðalisti (Lýsigögn)'!F$6:F$37,MATCH($C65,'Undirviðmiðalisti (Lýsigögn)'!$C$6:$C$37,0))),IFERROR(IF(INDEX('Undirviðmiðalisti (Lýsigögn)'!F$38:F$52,MATCH($C65,'Undirviðmiðalisti (Lýsigögn)'!$C$38:$C$52,0))="","",INDEX('Undirviðmiðalisti (Lýsigögn)'!F$38:F$52,MATCH($C65,'Undirviðmiðalisti (Lýsigögn)'!$C$38:$C$52,0))),""))))</f>
        <v/>
      </c>
      <c r="K65" s="18" t="str">
        <f aca="false">IF($C65="","",IF($D65="Einstaklingsbundið",IFERROR(IF(INDEX('Undirviðmiðalisti (Lýsigögn)'!G$38:G$52,MATCH($C65,'Undirviðmiðalisti (Lýsigögn)'!$C$38:$C$52,0))="","",INDEX('Undirviðmiðalisti (Lýsigögn)'!G$38:G$52,MATCH($C65,'Undirviðmiðalisti (Lýsigögn)'!$C$38:$C$52,0))),""),IFERROR(IF(INDEX('Undirviðmiðalisti (Lýsigögn)'!G$6:G$37,MATCH($C65,'Undirviðmiðalisti (Lýsigögn)'!$C$6:$C$37,0))="","",INDEX('Undirviðmiðalisti (Lýsigögn)'!G$6:G$37,MATCH($C65,'Undirviðmiðalisti (Lýsigögn)'!$C$6:$C$37,0))),IFERROR(IF(INDEX('Undirviðmiðalisti (Lýsigögn)'!G$38:G$52,MATCH($C65,'Undirviðmiðalisti (Lýsigögn)'!$C$38:$C$52,0))="","",INDEX('Undirviðmiðalisti (Lýsigögn)'!G$38:G$52,MATCH($C65,'Undirviðmiðalisti (Lýsigögn)'!$C$38:$C$52,0))),""))))</f>
        <v/>
      </c>
      <c r="L65" s="18" t="str">
        <f aca="false">IF($C65="","",IF($D65="Einstaklingsbundið",IFERROR(IF(INDEX('Undirviðmiðalisti (Lýsigögn)'!H$38:H$52,MATCH($C65,'Undirviðmiðalisti (Lýsigögn)'!$C$38:$C$52,0))="","",INDEX('Undirviðmiðalisti (Lýsigögn)'!H$38:H$52,MATCH($C65,'Undirviðmiðalisti (Lýsigögn)'!$C$38:$C$52,0))),""),IFERROR(IF(INDEX('Undirviðmiðalisti (Lýsigögn)'!H$6:H$37,MATCH($C65,'Undirviðmiðalisti (Lýsigögn)'!$C$6:$C$37,0))="","",INDEX('Undirviðmiðalisti (Lýsigögn)'!H$6:H$37,MATCH($C65,'Undirviðmiðalisti (Lýsigögn)'!$C$6:$C$37,0))),IFERROR(IF(INDEX('Undirviðmiðalisti (Lýsigögn)'!H$38:H$52,MATCH($C65,'Undirviðmiðalisti (Lýsigögn)'!$C$38:$C$52,0))="","",INDEX('Undirviðmiðalisti (Lýsigögn)'!H$38:H$52,MATCH($C65,'Undirviðmiðalisti (Lýsigögn)'!$C$38:$C$52,0))),""))))</f>
        <v/>
      </c>
      <c r="M65" s="18" t="str">
        <f aca="false">IF($C65="","",IF($D65="Einstaklingsbundið",IFERROR(IF(INDEX('Undirviðmiðalisti (Lýsigögn)'!I$38:I$52,MATCH($C65,'Undirviðmiðalisti (Lýsigögn)'!$C$38:$C$52,0))="","",INDEX('Undirviðmiðalisti (Lýsigögn)'!I$38:I$52,MATCH($C65,'Undirviðmiðalisti (Lýsigögn)'!$C$38:$C$52,0))),""),IFERROR(IF(INDEX('Undirviðmiðalisti (Lýsigögn)'!I$6:I$37,MATCH($C65,'Undirviðmiðalisti (Lýsigögn)'!$C$6:$C$37,0))="","",INDEX('Undirviðmiðalisti (Lýsigögn)'!I$6:I$37,MATCH($C65,'Undirviðmiðalisti (Lýsigögn)'!$C$6:$C$37,0))),IFERROR(IF(INDEX('Undirviðmiðalisti (Lýsigögn)'!I$38:I$52,MATCH($C65,'Undirviðmiðalisti (Lýsigögn)'!$C$38:$C$52,0))="","",INDEX('Undirviðmiðalisti (Lýsigögn)'!I$38:I$52,MATCH($C65,'Undirviðmiðalisti (Lýsigögn)'!$C$38:$C$52,0))),""))))</f>
        <v/>
      </c>
      <c r="N65" s="18" t="str">
        <f aca="false">IF($C65="","",IF($D65="Einstaklingsbundið",IFERROR(IF(INDEX('Undirviðmiðalisti (Lýsigögn)'!J$38:J$52,MATCH($C65,'Undirviðmiðalisti (Lýsigögn)'!$C$38:$C$52,0))="","",INDEX('Undirviðmiðalisti (Lýsigögn)'!J$38:J$52,MATCH($C65,'Undirviðmiðalisti (Lýsigögn)'!$C$38:$C$52,0))),""),IFERROR(IF(INDEX('Undirviðmiðalisti (Lýsigögn)'!J$6:J$37,MATCH($C65,'Undirviðmiðalisti (Lýsigögn)'!$C$6:$C$37,0))="","",INDEX('Undirviðmiðalisti (Lýsigögn)'!J$6:J$37,MATCH($C65,'Undirviðmiðalisti (Lýsigögn)'!$C$6:$C$37,0))),IFERROR(IF(INDEX('Undirviðmiðalisti (Lýsigögn)'!J$38:J$52,MATCH($C65,'Undirviðmiðalisti (Lýsigögn)'!$C$38:$C$52,0))="","",INDEX('Undirviðmiðalisti (Lýsigögn)'!J$38:J$52,MATCH($C65,'Undirviðmiðalisti (Lýsigögn)'!$C$38:$C$52,0))),""))))</f>
        <v/>
      </c>
      <c r="O65" s="18" t="str">
        <f aca="false">IF($C65="","",IF($D65="Einstaklingsbundið",IFERROR(IF(INDEX('Undirviðmiðalisti (Lýsigögn)'!K$38:K$52,MATCH($C65,'Undirviðmiðalisti (Lýsigögn)'!$C$38:$C$52,0))="","",INDEX('Undirviðmiðalisti (Lýsigögn)'!K$38:K$52,MATCH($C65,'Undirviðmiðalisti (Lýsigögn)'!$C$38:$C$52,0))),""),IFERROR(IF(INDEX('Undirviðmiðalisti (Lýsigögn)'!K$6:K$37,MATCH($C65,'Undirviðmiðalisti (Lýsigögn)'!$C$6:$C$37,0))="","",INDEX('Undirviðmiðalisti (Lýsigögn)'!K$6:K$37,MATCH($C65,'Undirviðmiðalisti (Lýsigögn)'!$C$6:$C$37,0))),IFERROR(IF(INDEX('Undirviðmiðalisti (Lýsigögn)'!K$38:K$52,MATCH($C65,'Undirviðmiðalisti (Lýsigögn)'!$C$38:$C$52,0))="","",INDEX('Undirviðmiðalisti (Lýsigögn)'!K$38:K$52,MATCH($C65,'Undirviðmiðalisti (Lýsigögn)'!$C$38:$C$52,0))),""))))</f>
        <v/>
      </c>
      <c r="P65" s="18" t="str">
        <f aca="false">IF($C65="","",IF($D65="Einstaklingsbundið",IFERROR(IF(INDEX('Undirviðmiðalisti (Lýsigögn)'!L$38:L$52,MATCH($C65,'Undirviðmiðalisti (Lýsigögn)'!$C$38:$C$52,0))="","",INDEX('Undirviðmiðalisti (Lýsigögn)'!L$38:L$52,MATCH($C65,'Undirviðmiðalisti (Lýsigögn)'!$C$38:$C$52,0))),""),IFERROR(IF(INDEX('Undirviðmiðalisti (Lýsigögn)'!L$6:L$37,MATCH($C65,'Undirviðmiðalisti (Lýsigögn)'!$C$6:$C$37,0))="","",INDEX('Undirviðmiðalisti (Lýsigögn)'!L$6:L$37,MATCH($C65,'Undirviðmiðalisti (Lýsigögn)'!$C$6:$C$37,0))),IFERROR(IF(INDEX('Undirviðmiðalisti (Lýsigögn)'!L$38:L$52,MATCH($C65,'Undirviðmiðalisti (Lýsigögn)'!$C$38:$C$52,0))="","",INDEX('Undirviðmiðalisti (Lýsigögn)'!L$38:L$52,MATCH($C65,'Undirviðmiðalisti (Lýsigögn)'!$C$38:$C$52,0))),""))))</f>
        <v/>
      </c>
      <c r="Q65" s="18" t="str">
        <f aca="false">IF($C65="","",IF($D65="Einstaklingsbundið",IFERROR(IF(INDEX('Undirviðmiðalisti (Lýsigögn)'!M$38:M$52,MATCH($C65,'Undirviðmiðalisti (Lýsigögn)'!$C$38:$C$52,0))="","",INDEX('Undirviðmiðalisti (Lýsigögn)'!M$38:M$52,MATCH($C65,'Undirviðmiðalisti (Lýsigögn)'!$C$38:$C$52,0))),""),IFERROR(IF(INDEX('Undirviðmiðalisti (Lýsigögn)'!M$6:M$37,MATCH($C65,'Undirviðmiðalisti (Lýsigögn)'!$C$6:$C$37,0))="","",INDEX('Undirviðmiðalisti (Lýsigögn)'!M$6:M$37,MATCH($C65,'Undirviðmiðalisti (Lýsigögn)'!$C$6:$C$37,0))),IFERROR(IF(INDEX('Undirviðmiðalisti (Lýsigögn)'!M$38:M$52,MATCH($C65,'Undirviðmiðalisti (Lýsigögn)'!$C$38:$C$52,0))="","",INDEX('Undirviðmiðalisti (Lýsigögn)'!M$38:M$52,MATCH($C65,'Undirviðmiðalisti (Lýsigögn)'!$C$38:$C$52,0))),""))))</f>
        <v/>
      </c>
    </row>
    <row r="66" customFormat="false" ht="15" hidden="false" customHeight="true" outlineLevel="0" collapsed="false">
      <c r="A66" s="24" t="str">
        <f aca="false">IF($B66="","",ROW()-5)</f>
        <v/>
      </c>
      <c r="B66" s="17"/>
      <c r="C66" s="17"/>
      <c r="D66" s="25" t="str">
        <f aca="false">IFERROR(IF(B66="","",INDEX(Viðmið!$B$6:$B$10,MATCH(B66,Viðmið!$C$6:$C$10,0))),"")</f>
        <v/>
      </c>
      <c r="E66" s="18" t="str">
        <f aca="false">IF($C66="","",IF($D66="Einstaklingsbundið",IFERROR(IF(INDEX('Undirviðmiðalisti (Lýsigögn)'!$D$38:$D$52,MATCH($C66,'Undirviðmiðalisti (Lýsigögn)'!$C$38:$C$52,0))="","",INDEX('Undirviðmiðalisti (Lýsigögn)'!$D$38:$D$52,MATCH($C66,'Undirviðmiðalisti (Lýsigögn)'!$C$38:$C$52,0))),""),IFERROR(IF(INDEX('Undirviðmiðalisti (Lýsigögn)'!$D$6:$D$37,MATCH($C66,'Undirviðmiðalisti (Lýsigögn)'!$C$6:$C$37,0))="","",INDEX('Undirviðmiðalisti (Lýsigögn)'!$D$6:$D$37,MATCH($C66,'Undirviðmiðalisti (Lýsigögn)'!$C$6:$C$37,0))),IFERROR(IF(INDEX('Undirviðmiðalisti (Lýsigögn)'!$D$38:$D$52,MATCH($C66,'Undirviðmiðalisti (Lýsigögn)'!$C$38:$C$52,0))="","",INDEX('Undirviðmiðalisti (Lýsigögn)'!$D$38:$D$52,MATCH($C66,'Undirviðmiðalisti (Lýsigögn)'!$C$38:$C$52,0))),""))))</f>
        <v/>
      </c>
      <c r="F66" s="16"/>
      <c r="G66" s="26" t="str">
        <f aca="false">IF($C66="","",IF($D66="Einstaklingsbundið",IFERROR(IF(INDEX('Undirviðmiðalisti (Lýsigögn)'!$E$38:$E$52,MATCH($C66,'Undirviðmiðalisti (Lýsigögn)'!$C$38:$C$52,0))="","",INDEX('Undirviðmiðalisti (Lýsigögn)'!$E$38:$E$52,MATCH($C66,'Undirviðmiðalisti (Lýsigögn)'!$C$38:$C$52,0))),""),IFERROR(IF(INDEX('Undirviðmiðalisti (Lýsigögn)'!$E$6:$E$37,MATCH($C66,'Undirviðmiðalisti (Lýsigögn)'!$C$6:$C$37,0))="","",INDEX('Undirviðmiðalisti (Lýsigögn)'!$E$6:$E$37,MATCH($C66,'Undirviðmiðalisti (Lýsigögn)'!$C$6:$C$37,0))),IFERROR(IF(INDEX('Undirviðmiðalisti (Lýsigögn)'!$E$38:$E$52,MATCH($C66,'Undirviðmiðalisti (Lýsigögn)'!$C$38:$C$52,0))="","",INDEX('Undirviðmiðalisti (Lýsigögn)'!$E$38:$E$52,MATCH($C66,'Undirviðmiðalisti (Lýsigögn)'!$C$38:$C$52,0))),""))))</f>
        <v/>
      </c>
      <c r="H66" s="27" t="str">
        <f aca="false">IF(OR(F66="",G66=""),"",F66*KVARDI)</f>
        <v/>
      </c>
      <c r="I66" s="28" t="str">
        <f aca="false">IF(B66="","",IF(ROUND(SUMIF($B$6:$B$205,B66,$F$6:$F$205),4)=ROUND(IFERROR(INDEX(Viðmið!$E$6:$E$10,MATCH(B66,Viðmið!$C$6:$C$10,0)),-1),4),"✓","✗"))</f>
        <v/>
      </c>
      <c r="J66" s="18" t="str">
        <f aca="false">IF($C66="","",IF($D66="Einstaklingsbundið",IFERROR(IF(INDEX('Undirviðmiðalisti (Lýsigögn)'!F$38:F$52,MATCH($C66,'Undirviðmiðalisti (Lýsigögn)'!$C$38:$C$52,0))="","",INDEX('Undirviðmiðalisti (Lýsigögn)'!F$38:F$52,MATCH($C66,'Undirviðmiðalisti (Lýsigögn)'!$C$38:$C$52,0))),""),IFERROR(IF(INDEX('Undirviðmiðalisti (Lýsigögn)'!F$6:F$37,MATCH($C66,'Undirviðmiðalisti (Lýsigögn)'!$C$6:$C$37,0))="","",INDEX('Undirviðmiðalisti (Lýsigögn)'!F$6:F$37,MATCH($C66,'Undirviðmiðalisti (Lýsigögn)'!$C$6:$C$37,0))),IFERROR(IF(INDEX('Undirviðmiðalisti (Lýsigögn)'!F$38:F$52,MATCH($C66,'Undirviðmiðalisti (Lýsigögn)'!$C$38:$C$52,0))="","",INDEX('Undirviðmiðalisti (Lýsigögn)'!F$38:F$52,MATCH($C66,'Undirviðmiðalisti (Lýsigögn)'!$C$38:$C$52,0))),""))))</f>
        <v/>
      </c>
      <c r="K66" s="18" t="str">
        <f aca="false">IF($C66="","",IF($D66="Einstaklingsbundið",IFERROR(IF(INDEX('Undirviðmiðalisti (Lýsigögn)'!G$38:G$52,MATCH($C66,'Undirviðmiðalisti (Lýsigögn)'!$C$38:$C$52,0))="","",INDEX('Undirviðmiðalisti (Lýsigögn)'!G$38:G$52,MATCH($C66,'Undirviðmiðalisti (Lýsigögn)'!$C$38:$C$52,0))),""),IFERROR(IF(INDEX('Undirviðmiðalisti (Lýsigögn)'!G$6:G$37,MATCH($C66,'Undirviðmiðalisti (Lýsigögn)'!$C$6:$C$37,0))="","",INDEX('Undirviðmiðalisti (Lýsigögn)'!G$6:G$37,MATCH($C66,'Undirviðmiðalisti (Lýsigögn)'!$C$6:$C$37,0))),IFERROR(IF(INDEX('Undirviðmiðalisti (Lýsigögn)'!G$38:G$52,MATCH($C66,'Undirviðmiðalisti (Lýsigögn)'!$C$38:$C$52,0))="","",INDEX('Undirviðmiðalisti (Lýsigögn)'!G$38:G$52,MATCH($C66,'Undirviðmiðalisti (Lýsigögn)'!$C$38:$C$52,0))),""))))</f>
        <v/>
      </c>
      <c r="L66" s="18" t="str">
        <f aca="false">IF($C66="","",IF($D66="Einstaklingsbundið",IFERROR(IF(INDEX('Undirviðmiðalisti (Lýsigögn)'!H$38:H$52,MATCH($C66,'Undirviðmiðalisti (Lýsigögn)'!$C$38:$C$52,0))="","",INDEX('Undirviðmiðalisti (Lýsigögn)'!H$38:H$52,MATCH($C66,'Undirviðmiðalisti (Lýsigögn)'!$C$38:$C$52,0))),""),IFERROR(IF(INDEX('Undirviðmiðalisti (Lýsigögn)'!H$6:H$37,MATCH($C66,'Undirviðmiðalisti (Lýsigögn)'!$C$6:$C$37,0))="","",INDEX('Undirviðmiðalisti (Lýsigögn)'!H$6:H$37,MATCH($C66,'Undirviðmiðalisti (Lýsigögn)'!$C$6:$C$37,0))),IFERROR(IF(INDEX('Undirviðmiðalisti (Lýsigögn)'!H$38:H$52,MATCH($C66,'Undirviðmiðalisti (Lýsigögn)'!$C$38:$C$52,0))="","",INDEX('Undirviðmiðalisti (Lýsigögn)'!H$38:H$52,MATCH($C66,'Undirviðmiðalisti (Lýsigögn)'!$C$38:$C$52,0))),""))))</f>
        <v/>
      </c>
      <c r="M66" s="18" t="str">
        <f aca="false">IF($C66="","",IF($D66="Einstaklingsbundið",IFERROR(IF(INDEX('Undirviðmiðalisti (Lýsigögn)'!I$38:I$52,MATCH($C66,'Undirviðmiðalisti (Lýsigögn)'!$C$38:$C$52,0))="","",INDEX('Undirviðmiðalisti (Lýsigögn)'!I$38:I$52,MATCH($C66,'Undirviðmiðalisti (Lýsigögn)'!$C$38:$C$52,0))),""),IFERROR(IF(INDEX('Undirviðmiðalisti (Lýsigögn)'!I$6:I$37,MATCH($C66,'Undirviðmiðalisti (Lýsigögn)'!$C$6:$C$37,0))="","",INDEX('Undirviðmiðalisti (Lýsigögn)'!I$6:I$37,MATCH($C66,'Undirviðmiðalisti (Lýsigögn)'!$C$6:$C$37,0))),IFERROR(IF(INDEX('Undirviðmiðalisti (Lýsigögn)'!I$38:I$52,MATCH($C66,'Undirviðmiðalisti (Lýsigögn)'!$C$38:$C$52,0))="","",INDEX('Undirviðmiðalisti (Lýsigögn)'!I$38:I$52,MATCH($C66,'Undirviðmiðalisti (Lýsigögn)'!$C$38:$C$52,0))),""))))</f>
        <v/>
      </c>
      <c r="N66" s="18" t="str">
        <f aca="false">IF($C66="","",IF($D66="Einstaklingsbundið",IFERROR(IF(INDEX('Undirviðmiðalisti (Lýsigögn)'!J$38:J$52,MATCH($C66,'Undirviðmiðalisti (Lýsigögn)'!$C$38:$C$52,0))="","",INDEX('Undirviðmiðalisti (Lýsigögn)'!J$38:J$52,MATCH($C66,'Undirviðmiðalisti (Lýsigögn)'!$C$38:$C$52,0))),""),IFERROR(IF(INDEX('Undirviðmiðalisti (Lýsigögn)'!J$6:J$37,MATCH($C66,'Undirviðmiðalisti (Lýsigögn)'!$C$6:$C$37,0))="","",INDEX('Undirviðmiðalisti (Lýsigögn)'!J$6:J$37,MATCH($C66,'Undirviðmiðalisti (Lýsigögn)'!$C$6:$C$37,0))),IFERROR(IF(INDEX('Undirviðmiðalisti (Lýsigögn)'!J$38:J$52,MATCH($C66,'Undirviðmiðalisti (Lýsigögn)'!$C$38:$C$52,0))="","",INDEX('Undirviðmiðalisti (Lýsigögn)'!J$38:J$52,MATCH($C66,'Undirviðmiðalisti (Lýsigögn)'!$C$38:$C$52,0))),""))))</f>
        <v/>
      </c>
      <c r="O66" s="18" t="str">
        <f aca="false">IF($C66="","",IF($D66="Einstaklingsbundið",IFERROR(IF(INDEX('Undirviðmiðalisti (Lýsigögn)'!K$38:K$52,MATCH($C66,'Undirviðmiðalisti (Lýsigögn)'!$C$38:$C$52,0))="","",INDEX('Undirviðmiðalisti (Lýsigögn)'!K$38:K$52,MATCH($C66,'Undirviðmiðalisti (Lýsigögn)'!$C$38:$C$52,0))),""),IFERROR(IF(INDEX('Undirviðmiðalisti (Lýsigögn)'!K$6:K$37,MATCH($C66,'Undirviðmiðalisti (Lýsigögn)'!$C$6:$C$37,0))="","",INDEX('Undirviðmiðalisti (Lýsigögn)'!K$6:K$37,MATCH($C66,'Undirviðmiðalisti (Lýsigögn)'!$C$6:$C$37,0))),IFERROR(IF(INDEX('Undirviðmiðalisti (Lýsigögn)'!K$38:K$52,MATCH($C66,'Undirviðmiðalisti (Lýsigögn)'!$C$38:$C$52,0))="","",INDEX('Undirviðmiðalisti (Lýsigögn)'!K$38:K$52,MATCH($C66,'Undirviðmiðalisti (Lýsigögn)'!$C$38:$C$52,0))),""))))</f>
        <v/>
      </c>
      <c r="P66" s="18" t="str">
        <f aca="false">IF($C66="","",IF($D66="Einstaklingsbundið",IFERROR(IF(INDEX('Undirviðmiðalisti (Lýsigögn)'!L$38:L$52,MATCH($C66,'Undirviðmiðalisti (Lýsigögn)'!$C$38:$C$52,0))="","",INDEX('Undirviðmiðalisti (Lýsigögn)'!L$38:L$52,MATCH($C66,'Undirviðmiðalisti (Lýsigögn)'!$C$38:$C$52,0))),""),IFERROR(IF(INDEX('Undirviðmiðalisti (Lýsigögn)'!L$6:L$37,MATCH($C66,'Undirviðmiðalisti (Lýsigögn)'!$C$6:$C$37,0))="","",INDEX('Undirviðmiðalisti (Lýsigögn)'!L$6:L$37,MATCH($C66,'Undirviðmiðalisti (Lýsigögn)'!$C$6:$C$37,0))),IFERROR(IF(INDEX('Undirviðmiðalisti (Lýsigögn)'!L$38:L$52,MATCH($C66,'Undirviðmiðalisti (Lýsigögn)'!$C$38:$C$52,0))="","",INDEX('Undirviðmiðalisti (Lýsigögn)'!L$38:L$52,MATCH($C66,'Undirviðmiðalisti (Lýsigögn)'!$C$38:$C$52,0))),""))))</f>
        <v/>
      </c>
      <c r="Q66" s="18" t="str">
        <f aca="false">IF($C66="","",IF($D66="Einstaklingsbundið",IFERROR(IF(INDEX('Undirviðmiðalisti (Lýsigögn)'!M$38:M$52,MATCH($C66,'Undirviðmiðalisti (Lýsigögn)'!$C$38:$C$52,0))="","",INDEX('Undirviðmiðalisti (Lýsigögn)'!M$38:M$52,MATCH($C66,'Undirviðmiðalisti (Lýsigögn)'!$C$38:$C$52,0))),""),IFERROR(IF(INDEX('Undirviðmiðalisti (Lýsigögn)'!M$6:M$37,MATCH($C66,'Undirviðmiðalisti (Lýsigögn)'!$C$6:$C$37,0))="","",INDEX('Undirviðmiðalisti (Lýsigögn)'!M$6:M$37,MATCH($C66,'Undirviðmiðalisti (Lýsigögn)'!$C$6:$C$37,0))),IFERROR(IF(INDEX('Undirviðmiðalisti (Lýsigögn)'!M$38:M$52,MATCH($C66,'Undirviðmiðalisti (Lýsigögn)'!$C$38:$C$52,0))="","",INDEX('Undirviðmiðalisti (Lýsigögn)'!M$38:M$52,MATCH($C66,'Undirviðmiðalisti (Lýsigögn)'!$C$38:$C$52,0))),""))))</f>
        <v/>
      </c>
    </row>
    <row r="67" customFormat="false" ht="15" hidden="false" customHeight="true" outlineLevel="0" collapsed="false">
      <c r="A67" s="24" t="str">
        <f aca="false">IF($B67="","",ROW()-5)</f>
        <v/>
      </c>
      <c r="B67" s="17"/>
      <c r="C67" s="17"/>
      <c r="D67" s="25" t="str">
        <f aca="false">IFERROR(IF(B67="","",INDEX(Viðmið!$B$6:$B$10,MATCH(B67,Viðmið!$C$6:$C$10,0))),"")</f>
        <v/>
      </c>
      <c r="E67" s="18" t="str">
        <f aca="false">IF($C67="","",IF($D67="Einstaklingsbundið",IFERROR(IF(INDEX('Undirviðmiðalisti (Lýsigögn)'!$D$38:$D$52,MATCH($C67,'Undirviðmiðalisti (Lýsigögn)'!$C$38:$C$52,0))="","",INDEX('Undirviðmiðalisti (Lýsigögn)'!$D$38:$D$52,MATCH($C67,'Undirviðmiðalisti (Lýsigögn)'!$C$38:$C$52,0))),""),IFERROR(IF(INDEX('Undirviðmiðalisti (Lýsigögn)'!$D$6:$D$37,MATCH($C67,'Undirviðmiðalisti (Lýsigögn)'!$C$6:$C$37,0))="","",INDEX('Undirviðmiðalisti (Lýsigögn)'!$D$6:$D$37,MATCH($C67,'Undirviðmiðalisti (Lýsigögn)'!$C$6:$C$37,0))),IFERROR(IF(INDEX('Undirviðmiðalisti (Lýsigögn)'!$D$38:$D$52,MATCH($C67,'Undirviðmiðalisti (Lýsigögn)'!$C$38:$C$52,0))="","",INDEX('Undirviðmiðalisti (Lýsigögn)'!$D$38:$D$52,MATCH($C67,'Undirviðmiðalisti (Lýsigögn)'!$C$38:$C$52,0))),""))))</f>
        <v/>
      </c>
      <c r="F67" s="16"/>
      <c r="G67" s="26" t="str">
        <f aca="false">IF($C67="","",IF($D67="Einstaklingsbundið",IFERROR(IF(INDEX('Undirviðmiðalisti (Lýsigögn)'!$E$38:$E$52,MATCH($C67,'Undirviðmiðalisti (Lýsigögn)'!$C$38:$C$52,0))="","",INDEX('Undirviðmiðalisti (Lýsigögn)'!$E$38:$E$52,MATCH($C67,'Undirviðmiðalisti (Lýsigögn)'!$C$38:$C$52,0))),""),IFERROR(IF(INDEX('Undirviðmiðalisti (Lýsigögn)'!$E$6:$E$37,MATCH($C67,'Undirviðmiðalisti (Lýsigögn)'!$C$6:$C$37,0))="","",INDEX('Undirviðmiðalisti (Lýsigögn)'!$E$6:$E$37,MATCH($C67,'Undirviðmiðalisti (Lýsigögn)'!$C$6:$C$37,0))),IFERROR(IF(INDEX('Undirviðmiðalisti (Lýsigögn)'!$E$38:$E$52,MATCH($C67,'Undirviðmiðalisti (Lýsigögn)'!$C$38:$C$52,0))="","",INDEX('Undirviðmiðalisti (Lýsigögn)'!$E$38:$E$52,MATCH($C67,'Undirviðmiðalisti (Lýsigögn)'!$C$38:$C$52,0))),""))))</f>
        <v/>
      </c>
      <c r="H67" s="27" t="str">
        <f aca="false">IF(OR(F67="",G67=""),"",F67*KVARDI)</f>
        <v/>
      </c>
      <c r="I67" s="28" t="str">
        <f aca="false">IF(B67="","",IF(ROUND(SUMIF($B$6:$B$205,B67,$F$6:$F$205),4)=ROUND(IFERROR(INDEX(Viðmið!$E$6:$E$10,MATCH(B67,Viðmið!$C$6:$C$10,0)),-1),4),"✓","✗"))</f>
        <v/>
      </c>
      <c r="J67" s="18" t="str">
        <f aca="false">IF($C67="","",IF($D67="Einstaklingsbundið",IFERROR(IF(INDEX('Undirviðmiðalisti (Lýsigögn)'!F$38:F$52,MATCH($C67,'Undirviðmiðalisti (Lýsigögn)'!$C$38:$C$52,0))="","",INDEX('Undirviðmiðalisti (Lýsigögn)'!F$38:F$52,MATCH($C67,'Undirviðmiðalisti (Lýsigögn)'!$C$38:$C$52,0))),""),IFERROR(IF(INDEX('Undirviðmiðalisti (Lýsigögn)'!F$6:F$37,MATCH($C67,'Undirviðmiðalisti (Lýsigögn)'!$C$6:$C$37,0))="","",INDEX('Undirviðmiðalisti (Lýsigögn)'!F$6:F$37,MATCH($C67,'Undirviðmiðalisti (Lýsigögn)'!$C$6:$C$37,0))),IFERROR(IF(INDEX('Undirviðmiðalisti (Lýsigögn)'!F$38:F$52,MATCH($C67,'Undirviðmiðalisti (Lýsigögn)'!$C$38:$C$52,0))="","",INDEX('Undirviðmiðalisti (Lýsigögn)'!F$38:F$52,MATCH($C67,'Undirviðmiðalisti (Lýsigögn)'!$C$38:$C$52,0))),""))))</f>
        <v/>
      </c>
      <c r="K67" s="18" t="str">
        <f aca="false">IF($C67="","",IF($D67="Einstaklingsbundið",IFERROR(IF(INDEX('Undirviðmiðalisti (Lýsigögn)'!G$38:G$52,MATCH($C67,'Undirviðmiðalisti (Lýsigögn)'!$C$38:$C$52,0))="","",INDEX('Undirviðmiðalisti (Lýsigögn)'!G$38:G$52,MATCH($C67,'Undirviðmiðalisti (Lýsigögn)'!$C$38:$C$52,0))),""),IFERROR(IF(INDEX('Undirviðmiðalisti (Lýsigögn)'!G$6:G$37,MATCH($C67,'Undirviðmiðalisti (Lýsigögn)'!$C$6:$C$37,0))="","",INDEX('Undirviðmiðalisti (Lýsigögn)'!G$6:G$37,MATCH($C67,'Undirviðmiðalisti (Lýsigögn)'!$C$6:$C$37,0))),IFERROR(IF(INDEX('Undirviðmiðalisti (Lýsigögn)'!G$38:G$52,MATCH($C67,'Undirviðmiðalisti (Lýsigögn)'!$C$38:$C$52,0))="","",INDEX('Undirviðmiðalisti (Lýsigögn)'!G$38:G$52,MATCH($C67,'Undirviðmiðalisti (Lýsigögn)'!$C$38:$C$52,0))),""))))</f>
        <v/>
      </c>
      <c r="L67" s="18" t="str">
        <f aca="false">IF($C67="","",IF($D67="Einstaklingsbundið",IFERROR(IF(INDEX('Undirviðmiðalisti (Lýsigögn)'!H$38:H$52,MATCH($C67,'Undirviðmiðalisti (Lýsigögn)'!$C$38:$C$52,0))="","",INDEX('Undirviðmiðalisti (Lýsigögn)'!H$38:H$52,MATCH($C67,'Undirviðmiðalisti (Lýsigögn)'!$C$38:$C$52,0))),""),IFERROR(IF(INDEX('Undirviðmiðalisti (Lýsigögn)'!H$6:H$37,MATCH($C67,'Undirviðmiðalisti (Lýsigögn)'!$C$6:$C$37,0))="","",INDEX('Undirviðmiðalisti (Lýsigögn)'!H$6:H$37,MATCH($C67,'Undirviðmiðalisti (Lýsigögn)'!$C$6:$C$37,0))),IFERROR(IF(INDEX('Undirviðmiðalisti (Lýsigögn)'!H$38:H$52,MATCH($C67,'Undirviðmiðalisti (Lýsigögn)'!$C$38:$C$52,0))="","",INDEX('Undirviðmiðalisti (Lýsigögn)'!H$38:H$52,MATCH($C67,'Undirviðmiðalisti (Lýsigögn)'!$C$38:$C$52,0))),""))))</f>
        <v/>
      </c>
      <c r="M67" s="18" t="str">
        <f aca="false">IF($C67="","",IF($D67="Einstaklingsbundið",IFERROR(IF(INDEX('Undirviðmiðalisti (Lýsigögn)'!I$38:I$52,MATCH($C67,'Undirviðmiðalisti (Lýsigögn)'!$C$38:$C$52,0))="","",INDEX('Undirviðmiðalisti (Lýsigögn)'!I$38:I$52,MATCH($C67,'Undirviðmiðalisti (Lýsigögn)'!$C$38:$C$52,0))),""),IFERROR(IF(INDEX('Undirviðmiðalisti (Lýsigögn)'!I$6:I$37,MATCH($C67,'Undirviðmiðalisti (Lýsigögn)'!$C$6:$C$37,0))="","",INDEX('Undirviðmiðalisti (Lýsigögn)'!I$6:I$37,MATCH($C67,'Undirviðmiðalisti (Lýsigögn)'!$C$6:$C$37,0))),IFERROR(IF(INDEX('Undirviðmiðalisti (Lýsigögn)'!I$38:I$52,MATCH($C67,'Undirviðmiðalisti (Lýsigögn)'!$C$38:$C$52,0))="","",INDEX('Undirviðmiðalisti (Lýsigögn)'!I$38:I$52,MATCH($C67,'Undirviðmiðalisti (Lýsigögn)'!$C$38:$C$52,0))),""))))</f>
        <v/>
      </c>
      <c r="N67" s="18" t="str">
        <f aca="false">IF($C67="","",IF($D67="Einstaklingsbundið",IFERROR(IF(INDEX('Undirviðmiðalisti (Lýsigögn)'!J$38:J$52,MATCH($C67,'Undirviðmiðalisti (Lýsigögn)'!$C$38:$C$52,0))="","",INDEX('Undirviðmiðalisti (Lýsigögn)'!J$38:J$52,MATCH($C67,'Undirviðmiðalisti (Lýsigögn)'!$C$38:$C$52,0))),""),IFERROR(IF(INDEX('Undirviðmiðalisti (Lýsigögn)'!J$6:J$37,MATCH($C67,'Undirviðmiðalisti (Lýsigögn)'!$C$6:$C$37,0))="","",INDEX('Undirviðmiðalisti (Lýsigögn)'!J$6:J$37,MATCH($C67,'Undirviðmiðalisti (Lýsigögn)'!$C$6:$C$37,0))),IFERROR(IF(INDEX('Undirviðmiðalisti (Lýsigögn)'!J$38:J$52,MATCH($C67,'Undirviðmiðalisti (Lýsigögn)'!$C$38:$C$52,0))="","",INDEX('Undirviðmiðalisti (Lýsigögn)'!J$38:J$52,MATCH($C67,'Undirviðmiðalisti (Lýsigögn)'!$C$38:$C$52,0))),""))))</f>
        <v/>
      </c>
      <c r="O67" s="18" t="str">
        <f aca="false">IF($C67="","",IF($D67="Einstaklingsbundið",IFERROR(IF(INDEX('Undirviðmiðalisti (Lýsigögn)'!K$38:K$52,MATCH($C67,'Undirviðmiðalisti (Lýsigögn)'!$C$38:$C$52,0))="","",INDEX('Undirviðmiðalisti (Lýsigögn)'!K$38:K$52,MATCH($C67,'Undirviðmiðalisti (Lýsigögn)'!$C$38:$C$52,0))),""),IFERROR(IF(INDEX('Undirviðmiðalisti (Lýsigögn)'!K$6:K$37,MATCH($C67,'Undirviðmiðalisti (Lýsigögn)'!$C$6:$C$37,0))="","",INDEX('Undirviðmiðalisti (Lýsigögn)'!K$6:K$37,MATCH($C67,'Undirviðmiðalisti (Lýsigögn)'!$C$6:$C$37,0))),IFERROR(IF(INDEX('Undirviðmiðalisti (Lýsigögn)'!K$38:K$52,MATCH($C67,'Undirviðmiðalisti (Lýsigögn)'!$C$38:$C$52,0))="","",INDEX('Undirviðmiðalisti (Lýsigögn)'!K$38:K$52,MATCH($C67,'Undirviðmiðalisti (Lýsigögn)'!$C$38:$C$52,0))),""))))</f>
        <v/>
      </c>
      <c r="P67" s="18" t="str">
        <f aca="false">IF($C67="","",IF($D67="Einstaklingsbundið",IFERROR(IF(INDEX('Undirviðmiðalisti (Lýsigögn)'!L$38:L$52,MATCH($C67,'Undirviðmiðalisti (Lýsigögn)'!$C$38:$C$52,0))="","",INDEX('Undirviðmiðalisti (Lýsigögn)'!L$38:L$52,MATCH($C67,'Undirviðmiðalisti (Lýsigögn)'!$C$38:$C$52,0))),""),IFERROR(IF(INDEX('Undirviðmiðalisti (Lýsigögn)'!L$6:L$37,MATCH($C67,'Undirviðmiðalisti (Lýsigögn)'!$C$6:$C$37,0))="","",INDEX('Undirviðmiðalisti (Lýsigögn)'!L$6:L$37,MATCH($C67,'Undirviðmiðalisti (Lýsigögn)'!$C$6:$C$37,0))),IFERROR(IF(INDEX('Undirviðmiðalisti (Lýsigögn)'!L$38:L$52,MATCH($C67,'Undirviðmiðalisti (Lýsigögn)'!$C$38:$C$52,0))="","",INDEX('Undirviðmiðalisti (Lýsigögn)'!L$38:L$52,MATCH($C67,'Undirviðmiðalisti (Lýsigögn)'!$C$38:$C$52,0))),""))))</f>
        <v/>
      </c>
      <c r="Q67" s="18" t="str">
        <f aca="false">IF($C67="","",IF($D67="Einstaklingsbundið",IFERROR(IF(INDEX('Undirviðmiðalisti (Lýsigögn)'!M$38:M$52,MATCH($C67,'Undirviðmiðalisti (Lýsigögn)'!$C$38:$C$52,0))="","",INDEX('Undirviðmiðalisti (Lýsigögn)'!M$38:M$52,MATCH($C67,'Undirviðmiðalisti (Lýsigögn)'!$C$38:$C$52,0))),""),IFERROR(IF(INDEX('Undirviðmiðalisti (Lýsigögn)'!M$6:M$37,MATCH($C67,'Undirviðmiðalisti (Lýsigögn)'!$C$6:$C$37,0))="","",INDEX('Undirviðmiðalisti (Lýsigögn)'!M$6:M$37,MATCH($C67,'Undirviðmiðalisti (Lýsigögn)'!$C$6:$C$37,0))),IFERROR(IF(INDEX('Undirviðmiðalisti (Lýsigögn)'!M$38:M$52,MATCH($C67,'Undirviðmiðalisti (Lýsigögn)'!$C$38:$C$52,0))="","",INDEX('Undirviðmiðalisti (Lýsigögn)'!M$38:M$52,MATCH($C67,'Undirviðmiðalisti (Lýsigögn)'!$C$38:$C$52,0))),""))))</f>
        <v/>
      </c>
    </row>
    <row r="68" customFormat="false" ht="15" hidden="false" customHeight="true" outlineLevel="0" collapsed="false">
      <c r="A68" s="24" t="str">
        <f aca="false">IF($B68="","",ROW()-5)</f>
        <v/>
      </c>
      <c r="B68" s="17"/>
      <c r="C68" s="17"/>
      <c r="D68" s="25" t="str">
        <f aca="false">IFERROR(IF(B68="","",INDEX(Viðmið!$B$6:$B$10,MATCH(B68,Viðmið!$C$6:$C$10,0))),"")</f>
        <v/>
      </c>
      <c r="E68" s="18" t="str">
        <f aca="false">IF($C68="","",IF($D68="Einstaklingsbundið",IFERROR(IF(INDEX('Undirviðmiðalisti (Lýsigögn)'!$D$38:$D$52,MATCH($C68,'Undirviðmiðalisti (Lýsigögn)'!$C$38:$C$52,0))="","",INDEX('Undirviðmiðalisti (Lýsigögn)'!$D$38:$D$52,MATCH($C68,'Undirviðmiðalisti (Lýsigögn)'!$C$38:$C$52,0))),""),IFERROR(IF(INDEX('Undirviðmiðalisti (Lýsigögn)'!$D$6:$D$37,MATCH($C68,'Undirviðmiðalisti (Lýsigögn)'!$C$6:$C$37,0))="","",INDEX('Undirviðmiðalisti (Lýsigögn)'!$D$6:$D$37,MATCH($C68,'Undirviðmiðalisti (Lýsigögn)'!$C$6:$C$37,0))),IFERROR(IF(INDEX('Undirviðmiðalisti (Lýsigögn)'!$D$38:$D$52,MATCH($C68,'Undirviðmiðalisti (Lýsigögn)'!$C$38:$C$52,0))="","",INDEX('Undirviðmiðalisti (Lýsigögn)'!$D$38:$D$52,MATCH($C68,'Undirviðmiðalisti (Lýsigögn)'!$C$38:$C$52,0))),""))))</f>
        <v/>
      </c>
      <c r="F68" s="16"/>
      <c r="G68" s="26" t="str">
        <f aca="false">IF($C68="","",IF($D68="Einstaklingsbundið",IFERROR(IF(INDEX('Undirviðmiðalisti (Lýsigögn)'!$E$38:$E$52,MATCH($C68,'Undirviðmiðalisti (Lýsigögn)'!$C$38:$C$52,0))="","",INDEX('Undirviðmiðalisti (Lýsigögn)'!$E$38:$E$52,MATCH($C68,'Undirviðmiðalisti (Lýsigögn)'!$C$38:$C$52,0))),""),IFERROR(IF(INDEX('Undirviðmiðalisti (Lýsigögn)'!$E$6:$E$37,MATCH($C68,'Undirviðmiðalisti (Lýsigögn)'!$C$6:$C$37,0))="","",INDEX('Undirviðmiðalisti (Lýsigögn)'!$E$6:$E$37,MATCH($C68,'Undirviðmiðalisti (Lýsigögn)'!$C$6:$C$37,0))),IFERROR(IF(INDEX('Undirviðmiðalisti (Lýsigögn)'!$E$38:$E$52,MATCH($C68,'Undirviðmiðalisti (Lýsigögn)'!$C$38:$C$52,0))="","",INDEX('Undirviðmiðalisti (Lýsigögn)'!$E$38:$E$52,MATCH($C68,'Undirviðmiðalisti (Lýsigögn)'!$C$38:$C$52,0))),""))))</f>
        <v/>
      </c>
      <c r="H68" s="27" t="str">
        <f aca="false">IF(OR(F68="",G68=""),"",F68*KVARDI)</f>
        <v/>
      </c>
      <c r="I68" s="28" t="str">
        <f aca="false">IF(B68="","",IF(ROUND(SUMIF($B$6:$B$205,B68,$F$6:$F$205),4)=ROUND(IFERROR(INDEX(Viðmið!$E$6:$E$10,MATCH(B68,Viðmið!$C$6:$C$10,0)),-1),4),"✓","✗"))</f>
        <v/>
      </c>
      <c r="J68" s="18" t="str">
        <f aca="false">IF($C68="","",IF($D68="Einstaklingsbundið",IFERROR(IF(INDEX('Undirviðmiðalisti (Lýsigögn)'!F$38:F$52,MATCH($C68,'Undirviðmiðalisti (Lýsigögn)'!$C$38:$C$52,0))="","",INDEX('Undirviðmiðalisti (Lýsigögn)'!F$38:F$52,MATCH($C68,'Undirviðmiðalisti (Lýsigögn)'!$C$38:$C$52,0))),""),IFERROR(IF(INDEX('Undirviðmiðalisti (Lýsigögn)'!F$6:F$37,MATCH($C68,'Undirviðmiðalisti (Lýsigögn)'!$C$6:$C$37,0))="","",INDEX('Undirviðmiðalisti (Lýsigögn)'!F$6:F$37,MATCH($C68,'Undirviðmiðalisti (Lýsigögn)'!$C$6:$C$37,0))),IFERROR(IF(INDEX('Undirviðmiðalisti (Lýsigögn)'!F$38:F$52,MATCH($C68,'Undirviðmiðalisti (Lýsigögn)'!$C$38:$C$52,0))="","",INDEX('Undirviðmiðalisti (Lýsigögn)'!F$38:F$52,MATCH($C68,'Undirviðmiðalisti (Lýsigögn)'!$C$38:$C$52,0))),""))))</f>
        <v/>
      </c>
      <c r="K68" s="18" t="str">
        <f aca="false">IF($C68="","",IF($D68="Einstaklingsbundið",IFERROR(IF(INDEX('Undirviðmiðalisti (Lýsigögn)'!G$38:G$52,MATCH($C68,'Undirviðmiðalisti (Lýsigögn)'!$C$38:$C$52,0))="","",INDEX('Undirviðmiðalisti (Lýsigögn)'!G$38:G$52,MATCH($C68,'Undirviðmiðalisti (Lýsigögn)'!$C$38:$C$52,0))),""),IFERROR(IF(INDEX('Undirviðmiðalisti (Lýsigögn)'!G$6:G$37,MATCH($C68,'Undirviðmiðalisti (Lýsigögn)'!$C$6:$C$37,0))="","",INDEX('Undirviðmiðalisti (Lýsigögn)'!G$6:G$37,MATCH($C68,'Undirviðmiðalisti (Lýsigögn)'!$C$6:$C$37,0))),IFERROR(IF(INDEX('Undirviðmiðalisti (Lýsigögn)'!G$38:G$52,MATCH($C68,'Undirviðmiðalisti (Lýsigögn)'!$C$38:$C$52,0))="","",INDEX('Undirviðmiðalisti (Lýsigögn)'!G$38:G$52,MATCH($C68,'Undirviðmiðalisti (Lýsigögn)'!$C$38:$C$52,0))),""))))</f>
        <v/>
      </c>
      <c r="L68" s="18" t="str">
        <f aca="false">IF($C68="","",IF($D68="Einstaklingsbundið",IFERROR(IF(INDEX('Undirviðmiðalisti (Lýsigögn)'!H$38:H$52,MATCH($C68,'Undirviðmiðalisti (Lýsigögn)'!$C$38:$C$52,0))="","",INDEX('Undirviðmiðalisti (Lýsigögn)'!H$38:H$52,MATCH($C68,'Undirviðmiðalisti (Lýsigögn)'!$C$38:$C$52,0))),""),IFERROR(IF(INDEX('Undirviðmiðalisti (Lýsigögn)'!H$6:H$37,MATCH($C68,'Undirviðmiðalisti (Lýsigögn)'!$C$6:$C$37,0))="","",INDEX('Undirviðmiðalisti (Lýsigögn)'!H$6:H$37,MATCH($C68,'Undirviðmiðalisti (Lýsigögn)'!$C$6:$C$37,0))),IFERROR(IF(INDEX('Undirviðmiðalisti (Lýsigögn)'!H$38:H$52,MATCH($C68,'Undirviðmiðalisti (Lýsigögn)'!$C$38:$C$52,0))="","",INDEX('Undirviðmiðalisti (Lýsigögn)'!H$38:H$52,MATCH($C68,'Undirviðmiðalisti (Lýsigögn)'!$C$38:$C$52,0))),""))))</f>
        <v/>
      </c>
      <c r="M68" s="18" t="str">
        <f aca="false">IF($C68="","",IF($D68="Einstaklingsbundið",IFERROR(IF(INDEX('Undirviðmiðalisti (Lýsigögn)'!I$38:I$52,MATCH($C68,'Undirviðmiðalisti (Lýsigögn)'!$C$38:$C$52,0))="","",INDEX('Undirviðmiðalisti (Lýsigögn)'!I$38:I$52,MATCH($C68,'Undirviðmiðalisti (Lýsigögn)'!$C$38:$C$52,0))),""),IFERROR(IF(INDEX('Undirviðmiðalisti (Lýsigögn)'!I$6:I$37,MATCH($C68,'Undirviðmiðalisti (Lýsigögn)'!$C$6:$C$37,0))="","",INDEX('Undirviðmiðalisti (Lýsigögn)'!I$6:I$37,MATCH($C68,'Undirviðmiðalisti (Lýsigögn)'!$C$6:$C$37,0))),IFERROR(IF(INDEX('Undirviðmiðalisti (Lýsigögn)'!I$38:I$52,MATCH($C68,'Undirviðmiðalisti (Lýsigögn)'!$C$38:$C$52,0))="","",INDEX('Undirviðmiðalisti (Lýsigögn)'!I$38:I$52,MATCH($C68,'Undirviðmiðalisti (Lýsigögn)'!$C$38:$C$52,0))),""))))</f>
        <v/>
      </c>
      <c r="N68" s="18" t="str">
        <f aca="false">IF($C68="","",IF($D68="Einstaklingsbundið",IFERROR(IF(INDEX('Undirviðmiðalisti (Lýsigögn)'!J$38:J$52,MATCH($C68,'Undirviðmiðalisti (Lýsigögn)'!$C$38:$C$52,0))="","",INDEX('Undirviðmiðalisti (Lýsigögn)'!J$38:J$52,MATCH($C68,'Undirviðmiðalisti (Lýsigögn)'!$C$38:$C$52,0))),""),IFERROR(IF(INDEX('Undirviðmiðalisti (Lýsigögn)'!J$6:J$37,MATCH($C68,'Undirviðmiðalisti (Lýsigögn)'!$C$6:$C$37,0))="","",INDEX('Undirviðmiðalisti (Lýsigögn)'!J$6:J$37,MATCH($C68,'Undirviðmiðalisti (Lýsigögn)'!$C$6:$C$37,0))),IFERROR(IF(INDEX('Undirviðmiðalisti (Lýsigögn)'!J$38:J$52,MATCH($C68,'Undirviðmiðalisti (Lýsigögn)'!$C$38:$C$52,0))="","",INDEX('Undirviðmiðalisti (Lýsigögn)'!J$38:J$52,MATCH($C68,'Undirviðmiðalisti (Lýsigögn)'!$C$38:$C$52,0))),""))))</f>
        <v/>
      </c>
      <c r="O68" s="18" t="str">
        <f aca="false">IF($C68="","",IF($D68="Einstaklingsbundið",IFERROR(IF(INDEX('Undirviðmiðalisti (Lýsigögn)'!K$38:K$52,MATCH($C68,'Undirviðmiðalisti (Lýsigögn)'!$C$38:$C$52,0))="","",INDEX('Undirviðmiðalisti (Lýsigögn)'!K$38:K$52,MATCH($C68,'Undirviðmiðalisti (Lýsigögn)'!$C$38:$C$52,0))),""),IFERROR(IF(INDEX('Undirviðmiðalisti (Lýsigögn)'!K$6:K$37,MATCH($C68,'Undirviðmiðalisti (Lýsigögn)'!$C$6:$C$37,0))="","",INDEX('Undirviðmiðalisti (Lýsigögn)'!K$6:K$37,MATCH($C68,'Undirviðmiðalisti (Lýsigögn)'!$C$6:$C$37,0))),IFERROR(IF(INDEX('Undirviðmiðalisti (Lýsigögn)'!K$38:K$52,MATCH($C68,'Undirviðmiðalisti (Lýsigögn)'!$C$38:$C$52,0))="","",INDEX('Undirviðmiðalisti (Lýsigögn)'!K$38:K$52,MATCH($C68,'Undirviðmiðalisti (Lýsigögn)'!$C$38:$C$52,0))),""))))</f>
        <v/>
      </c>
      <c r="P68" s="18" t="str">
        <f aca="false">IF($C68="","",IF($D68="Einstaklingsbundið",IFERROR(IF(INDEX('Undirviðmiðalisti (Lýsigögn)'!L$38:L$52,MATCH($C68,'Undirviðmiðalisti (Lýsigögn)'!$C$38:$C$52,0))="","",INDEX('Undirviðmiðalisti (Lýsigögn)'!L$38:L$52,MATCH($C68,'Undirviðmiðalisti (Lýsigögn)'!$C$38:$C$52,0))),""),IFERROR(IF(INDEX('Undirviðmiðalisti (Lýsigögn)'!L$6:L$37,MATCH($C68,'Undirviðmiðalisti (Lýsigögn)'!$C$6:$C$37,0))="","",INDEX('Undirviðmiðalisti (Lýsigögn)'!L$6:L$37,MATCH($C68,'Undirviðmiðalisti (Lýsigögn)'!$C$6:$C$37,0))),IFERROR(IF(INDEX('Undirviðmiðalisti (Lýsigögn)'!L$38:L$52,MATCH($C68,'Undirviðmiðalisti (Lýsigögn)'!$C$38:$C$52,0))="","",INDEX('Undirviðmiðalisti (Lýsigögn)'!L$38:L$52,MATCH($C68,'Undirviðmiðalisti (Lýsigögn)'!$C$38:$C$52,0))),""))))</f>
        <v/>
      </c>
      <c r="Q68" s="18" t="str">
        <f aca="false">IF($C68="","",IF($D68="Einstaklingsbundið",IFERROR(IF(INDEX('Undirviðmiðalisti (Lýsigögn)'!M$38:M$52,MATCH($C68,'Undirviðmiðalisti (Lýsigögn)'!$C$38:$C$52,0))="","",INDEX('Undirviðmiðalisti (Lýsigögn)'!M$38:M$52,MATCH($C68,'Undirviðmiðalisti (Lýsigögn)'!$C$38:$C$52,0))),""),IFERROR(IF(INDEX('Undirviðmiðalisti (Lýsigögn)'!M$6:M$37,MATCH($C68,'Undirviðmiðalisti (Lýsigögn)'!$C$6:$C$37,0))="","",INDEX('Undirviðmiðalisti (Lýsigögn)'!M$6:M$37,MATCH($C68,'Undirviðmiðalisti (Lýsigögn)'!$C$6:$C$37,0))),IFERROR(IF(INDEX('Undirviðmiðalisti (Lýsigögn)'!M$38:M$52,MATCH($C68,'Undirviðmiðalisti (Lýsigögn)'!$C$38:$C$52,0))="","",INDEX('Undirviðmiðalisti (Lýsigögn)'!M$38:M$52,MATCH($C68,'Undirviðmiðalisti (Lýsigögn)'!$C$38:$C$52,0))),""))))</f>
        <v/>
      </c>
    </row>
    <row r="69" customFormat="false" ht="15" hidden="false" customHeight="true" outlineLevel="0" collapsed="false">
      <c r="A69" s="24" t="str">
        <f aca="false">IF($B69="","",ROW()-5)</f>
        <v/>
      </c>
      <c r="B69" s="17"/>
      <c r="C69" s="17"/>
      <c r="D69" s="25" t="str">
        <f aca="false">IFERROR(IF(B69="","",INDEX(Viðmið!$B$6:$B$10,MATCH(B69,Viðmið!$C$6:$C$10,0))),"")</f>
        <v/>
      </c>
      <c r="E69" s="18" t="str">
        <f aca="false">IF($C69="","",IF($D69="Einstaklingsbundið",IFERROR(IF(INDEX('Undirviðmiðalisti (Lýsigögn)'!$D$38:$D$52,MATCH($C69,'Undirviðmiðalisti (Lýsigögn)'!$C$38:$C$52,0))="","",INDEX('Undirviðmiðalisti (Lýsigögn)'!$D$38:$D$52,MATCH($C69,'Undirviðmiðalisti (Lýsigögn)'!$C$38:$C$52,0))),""),IFERROR(IF(INDEX('Undirviðmiðalisti (Lýsigögn)'!$D$6:$D$37,MATCH($C69,'Undirviðmiðalisti (Lýsigögn)'!$C$6:$C$37,0))="","",INDEX('Undirviðmiðalisti (Lýsigögn)'!$D$6:$D$37,MATCH($C69,'Undirviðmiðalisti (Lýsigögn)'!$C$6:$C$37,0))),IFERROR(IF(INDEX('Undirviðmiðalisti (Lýsigögn)'!$D$38:$D$52,MATCH($C69,'Undirviðmiðalisti (Lýsigögn)'!$C$38:$C$52,0))="","",INDEX('Undirviðmiðalisti (Lýsigögn)'!$D$38:$D$52,MATCH($C69,'Undirviðmiðalisti (Lýsigögn)'!$C$38:$C$52,0))),""))))</f>
        <v/>
      </c>
      <c r="F69" s="16"/>
      <c r="G69" s="26" t="str">
        <f aca="false">IF($C69="","",IF($D69="Einstaklingsbundið",IFERROR(IF(INDEX('Undirviðmiðalisti (Lýsigögn)'!$E$38:$E$52,MATCH($C69,'Undirviðmiðalisti (Lýsigögn)'!$C$38:$C$52,0))="","",INDEX('Undirviðmiðalisti (Lýsigögn)'!$E$38:$E$52,MATCH($C69,'Undirviðmiðalisti (Lýsigögn)'!$C$38:$C$52,0))),""),IFERROR(IF(INDEX('Undirviðmiðalisti (Lýsigögn)'!$E$6:$E$37,MATCH($C69,'Undirviðmiðalisti (Lýsigögn)'!$C$6:$C$37,0))="","",INDEX('Undirviðmiðalisti (Lýsigögn)'!$E$6:$E$37,MATCH($C69,'Undirviðmiðalisti (Lýsigögn)'!$C$6:$C$37,0))),IFERROR(IF(INDEX('Undirviðmiðalisti (Lýsigögn)'!$E$38:$E$52,MATCH($C69,'Undirviðmiðalisti (Lýsigögn)'!$C$38:$C$52,0))="","",INDEX('Undirviðmiðalisti (Lýsigögn)'!$E$38:$E$52,MATCH($C69,'Undirviðmiðalisti (Lýsigögn)'!$C$38:$C$52,0))),""))))</f>
        <v/>
      </c>
      <c r="H69" s="27" t="str">
        <f aca="false">IF(OR(F69="",G69=""),"",F69*KVARDI)</f>
        <v/>
      </c>
      <c r="I69" s="28" t="str">
        <f aca="false">IF(B69="","",IF(ROUND(SUMIF($B$6:$B$205,B69,$F$6:$F$205),4)=ROUND(IFERROR(INDEX(Viðmið!$E$6:$E$10,MATCH(B69,Viðmið!$C$6:$C$10,0)),-1),4),"✓","✗"))</f>
        <v/>
      </c>
      <c r="J69" s="18" t="str">
        <f aca="false">IF($C69="","",IF($D69="Einstaklingsbundið",IFERROR(IF(INDEX('Undirviðmiðalisti (Lýsigögn)'!F$38:F$52,MATCH($C69,'Undirviðmiðalisti (Lýsigögn)'!$C$38:$C$52,0))="","",INDEX('Undirviðmiðalisti (Lýsigögn)'!F$38:F$52,MATCH($C69,'Undirviðmiðalisti (Lýsigögn)'!$C$38:$C$52,0))),""),IFERROR(IF(INDEX('Undirviðmiðalisti (Lýsigögn)'!F$6:F$37,MATCH($C69,'Undirviðmiðalisti (Lýsigögn)'!$C$6:$C$37,0))="","",INDEX('Undirviðmiðalisti (Lýsigögn)'!F$6:F$37,MATCH($C69,'Undirviðmiðalisti (Lýsigögn)'!$C$6:$C$37,0))),IFERROR(IF(INDEX('Undirviðmiðalisti (Lýsigögn)'!F$38:F$52,MATCH($C69,'Undirviðmiðalisti (Lýsigögn)'!$C$38:$C$52,0))="","",INDEX('Undirviðmiðalisti (Lýsigögn)'!F$38:F$52,MATCH($C69,'Undirviðmiðalisti (Lýsigögn)'!$C$38:$C$52,0))),""))))</f>
        <v/>
      </c>
      <c r="K69" s="18" t="str">
        <f aca="false">IF($C69="","",IF($D69="Einstaklingsbundið",IFERROR(IF(INDEX('Undirviðmiðalisti (Lýsigögn)'!G$38:G$52,MATCH($C69,'Undirviðmiðalisti (Lýsigögn)'!$C$38:$C$52,0))="","",INDEX('Undirviðmiðalisti (Lýsigögn)'!G$38:G$52,MATCH($C69,'Undirviðmiðalisti (Lýsigögn)'!$C$38:$C$52,0))),""),IFERROR(IF(INDEX('Undirviðmiðalisti (Lýsigögn)'!G$6:G$37,MATCH($C69,'Undirviðmiðalisti (Lýsigögn)'!$C$6:$C$37,0))="","",INDEX('Undirviðmiðalisti (Lýsigögn)'!G$6:G$37,MATCH($C69,'Undirviðmiðalisti (Lýsigögn)'!$C$6:$C$37,0))),IFERROR(IF(INDEX('Undirviðmiðalisti (Lýsigögn)'!G$38:G$52,MATCH($C69,'Undirviðmiðalisti (Lýsigögn)'!$C$38:$C$52,0))="","",INDEX('Undirviðmiðalisti (Lýsigögn)'!G$38:G$52,MATCH($C69,'Undirviðmiðalisti (Lýsigögn)'!$C$38:$C$52,0))),""))))</f>
        <v/>
      </c>
      <c r="L69" s="18" t="str">
        <f aca="false">IF($C69="","",IF($D69="Einstaklingsbundið",IFERROR(IF(INDEX('Undirviðmiðalisti (Lýsigögn)'!H$38:H$52,MATCH($C69,'Undirviðmiðalisti (Lýsigögn)'!$C$38:$C$52,0))="","",INDEX('Undirviðmiðalisti (Lýsigögn)'!H$38:H$52,MATCH($C69,'Undirviðmiðalisti (Lýsigögn)'!$C$38:$C$52,0))),""),IFERROR(IF(INDEX('Undirviðmiðalisti (Lýsigögn)'!H$6:H$37,MATCH($C69,'Undirviðmiðalisti (Lýsigögn)'!$C$6:$C$37,0))="","",INDEX('Undirviðmiðalisti (Lýsigögn)'!H$6:H$37,MATCH($C69,'Undirviðmiðalisti (Lýsigögn)'!$C$6:$C$37,0))),IFERROR(IF(INDEX('Undirviðmiðalisti (Lýsigögn)'!H$38:H$52,MATCH($C69,'Undirviðmiðalisti (Lýsigögn)'!$C$38:$C$52,0))="","",INDEX('Undirviðmiðalisti (Lýsigögn)'!H$38:H$52,MATCH($C69,'Undirviðmiðalisti (Lýsigögn)'!$C$38:$C$52,0))),""))))</f>
        <v/>
      </c>
      <c r="M69" s="18" t="str">
        <f aca="false">IF($C69="","",IF($D69="Einstaklingsbundið",IFERROR(IF(INDEX('Undirviðmiðalisti (Lýsigögn)'!I$38:I$52,MATCH($C69,'Undirviðmiðalisti (Lýsigögn)'!$C$38:$C$52,0))="","",INDEX('Undirviðmiðalisti (Lýsigögn)'!I$38:I$52,MATCH($C69,'Undirviðmiðalisti (Lýsigögn)'!$C$38:$C$52,0))),""),IFERROR(IF(INDEX('Undirviðmiðalisti (Lýsigögn)'!I$6:I$37,MATCH($C69,'Undirviðmiðalisti (Lýsigögn)'!$C$6:$C$37,0))="","",INDEX('Undirviðmiðalisti (Lýsigögn)'!I$6:I$37,MATCH($C69,'Undirviðmiðalisti (Lýsigögn)'!$C$6:$C$37,0))),IFERROR(IF(INDEX('Undirviðmiðalisti (Lýsigögn)'!I$38:I$52,MATCH($C69,'Undirviðmiðalisti (Lýsigögn)'!$C$38:$C$52,0))="","",INDEX('Undirviðmiðalisti (Lýsigögn)'!I$38:I$52,MATCH($C69,'Undirviðmiðalisti (Lýsigögn)'!$C$38:$C$52,0))),""))))</f>
        <v/>
      </c>
      <c r="N69" s="18" t="str">
        <f aca="false">IF($C69="","",IF($D69="Einstaklingsbundið",IFERROR(IF(INDEX('Undirviðmiðalisti (Lýsigögn)'!J$38:J$52,MATCH($C69,'Undirviðmiðalisti (Lýsigögn)'!$C$38:$C$52,0))="","",INDEX('Undirviðmiðalisti (Lýsigögn)'!J$38:J$52,MATCH($C69,'Undirviðmiðalisti (Lýsigögn)'!$C$38:$C$52,0))),""),IFERROR(IF(INDEX('Undirviðmiðalisti (Lýsigögn)'!J$6:J$37,MATCH($C69,'Undirviðmiðalisti (Lýsigögn)'!$C$6:$C$37,0))="","",INDEX('Undirviðmiðalisti (Lýsigögn)'!J$6:J$37,MATCH($C69,'Undirviðmiðalisti (Lýsigögn)'!$C$6:$C$37,0))),IFERROR(IF(INDEX('Undirviðmiðalisti (Lýsigögn)'!J$38:J$52,MATCH($C69,'Undirviðmiðalisti (Lýsigögn)'!$C$38:$C$52,0))="","",INDEX('Undirviðmiðalisti (Lýsigögn)'!J$38:J$52,MATCH($C69,'Undirviðmiðalisti (Lýsigögn)'!$C$38:$C$52,0))),""))))</f>
        <v/>
      </c>
      <c r="O69" s="18" t="str">
        <f aca="false">IF($C69="","",IF($D69="Einstaklingsbundið",IFERROR(IF(INDEX('Undirviðmiðalisti (Lýsigögn)'!K$38:K$52,MATCH($C69,'Undirviðmiðalisti (Lýsigögn)'!$C$38:$C$52,0))="","",INDEX('Undirviðmiðalisti (Lýsigögn)'!K$38:K$52,MATCH($C69,'Undirviðmiðalisti (Lýsigögn)'!$C$38:$C$52,0))),""),IFERROR(IF(INDEX('Undirviðmiðalisti (Lýsigögn)'!K$6:K$37,MATCH($C69,'Undirviðmiðalisti (Lýsigögn)'!$C$6:$C$37,0))="","",INDEX('Undirviðmiðalisti (Lýsigögn)'!K$6:K$37,MATCH($C69,'Undirviðmiðalisti (Lýsigögn)'!$C$6:$C$37,0))),IFERROR(IF(INDEX('Undirviðmiðalisti (Lýsigögn)'!K$38:K$52,MATCH($C69,'Undirviðmiðalisti (Lýsigögn)'!$C$38:$C$52,0))="","",INDEX('Undirviðmiðalisti (Lýsigögn)'!K$38:K$52,MATCH($C69,'Undirviðmiðalisti (Lýsigögn)'!$C$38:$C$52,0))),""))))</f>
        <v/>
      </c>
      <c r="P69" s="18" t="str">
        <f aca="false">IF($C69="","",IF($D69="Einstaklingsbundið",IFERROR(IF(INDEX('Undirviðmiðalisti (Lýsigögn)'!L$38:L$52,MATCH($C69,'Undirviðmiðalisti (Lýsigögn)'!$C$38:$C$52,0))="","",INDEX('Undirviðmiðalisti (Lýsigögn)'!L$38:L$52,MATCH($C69,'Undirviðmiðalisti (Lýsigögn)'!$C$38:$C$52,0))),""),IFERROR(IF(INDEX('Undirviðmiðalisti (Lýsigögn)'!L$6:L$37,MATCH($C69,'Undirviðmiðalisti (Lýsigögn)'!$C$6:$C$37,0))="","",INDEX('Undirviðmiðalisti (Lýsigögn)'!L$6:L$37,MATCH($C69,'Undirviðmiðalisti (Lýsigögn)'!$C$6:$C$37,0))),IFERROR(IF(INDEX('Undirviðmiðalisti (Lýsigögn)'!L$38:L$52,MATCH($C69,'Undirviðmiðalisti (Lýsigögn)'!$C$38:$C$52,0))="","",INDEX('Undirviðmiðalisti (Lýsigögn)'!L$38:L$52,MATCH($C69,'Undirviðmiðalisti (Lýsigögn)'!$C$38:$C$52,0))),""))))</f>
        <v/>
      </c>
      <c r="Q69" s="18" t="str">
        <f aca="false">IF($C69="","",IF($D69="Einstaklingsbundið",IFERROR(IF(INDEX('Undirviðmiðalisti (Lýsigögn)'!M$38:M$52,MATCH($C69,'Undirviðmiðalisti (Lýsigögn)'!$C$38:$C$52,0))="","",INDEX('Undirviðmiðalisti (Lýsigögn)'!M$38:M$52,MATCH($C69,'Undirviðmiðalisti (Lýsigögn)'!$C$38:$C$52,0))),""),IFERROR(IF(INDEX('Undirviðmiðalisti (Lýsigögn)'!M$6:M$37,MATCH($C69,'Undirviðmiðalisti (Lýsigögn)'!$C$6:$C$37,0))="","",INDEX('Undirviðmiðalisti (Lýsigögn)'!M$6:M$37,MATCH($C69,'Undirviðmiðalisti (Lýsigögn)'!$C$6:$C$37,0))),IFERROR(IF(INDEX('Undirviðmiðalisti (Lýsigögn)'!M$38:M$52,MATCH($C69,'Undirviðmiðalisti (Lýsigögn)'!$C$38:$C$52,0))="","",INDEX('Undirviðmiðalisti (Lýsigögn)'!M$38:M$52,MATCH($C69,'Undirviðmiðalisti (Lýsigögn)'!$C$38:$C$52,0))),""))))</f>
        <v/>
      </c>
    </row>
    <row r="70" customFormat="false" ht="15" hidden="false" customHeight="true" outlineLevel="0" collapsed="false">
      <c r="A70" s="24" t="str">
        <f aca="false">IF($B70="","",ROW()-5)</f>
        <v/>
      </c>
      <c r="B70" s="17"/>
      <c r="C70" s="17"/>
      <c r="D70" s="25" t="str">
        <f aca="false">IFERROR(IF(B70="","",INDEX(Viðmið!$B$6:$B$10,MATCH(B70,Viðmið!$C$6:$C$10,0))),"")</f>
        <v/>
      </c>
      <c r="E70" s="18" t="str">
        <f aca="false">IF($C70="","",IF($D70="Einstaklingsbundið",IFERROR(IF(INDEX('Undirviðmiðalisti (Lýsigögn)'!$D$38:$D$52,MATCH($C70,'Undirviðmiðalisti (Lýsigögn)'!$C$38:$C$52,0))="","",INDEX('Undirviðmiðalisti (Lýsigögn)'!$D$38:$D$52,MATCH($C70,'Undirviðmiðalisti (Lýsigögn)'!$C$38:$C$52,0))),""),IFERROR(IF(INDEX('Undirviðmiðalisti (Lýsigögn)'!$D$6:$D$37,MATCH($C70,'Undirviðmiðalisti (Lýsigögn)'!$C$6:$C$37,0))="","",INDEX('Undirviðmiðalisti (Lýsigögn)'!$D$6:$D$37,MATCH($C70,'Undirviðmiðalisti (Lýsigögn)'!$C$6:$C$37,0))),IFERROR(IF(INDEX('Undirviðmiðalisti (Lýsigögn)'!$D$38:$D$52,MATCH($C70,'Undirviðmiðalisti (Lýsigögn)'!$C$38:$C$52,0))="","",INDEX('Undirviðmiðalisti (Lýsigögn)'!$D$38:$D$52,MATCH($C70,'Undirviðmiðalisti (Lýsigögn)'!$C$38:$C$52,0))),""))))</f>
        <v/>
      </c>
      <c r="F70" s="16"/>
      <c r="G70" s="26" t="str">
        <f aca="false">IF($C70="","",IF($D70="Einstaklingsbundið",IFERROR(IF(INDEX('Undirviðmiðalisti (Lýsigögn)'!$E$38:$E$52,MATCH($C70,'Undirviðmiðalisti (Lýsigögn)'!$C$38:$C$52,0))="","",INDEX('Undirviðmiðalisti (Lýsigögn)'!$E$38:$E$52,MATCH($C70,'Undirviðmiðalisti (Lýsigögn)'!$C$38:$C$52,0))),""),IFERROR(IF(INDEX('Undirviðmiðalisti (Lýsigögn)'!$E$6:$E$37,MATCH($C70,'Undirviðmiðalisti (Lýsigögn)'!$C$6:$C$37,0))="","",INDEX('Undirviðmiðalisti (Lýsigögn)'!$E$6:$E$37,MATCH($C70,'Undirviðmiðalisti (Lýsigögn)'!$C$6:$C$37,0))),IFERROR(IF(INDEX('Undirviðmiðalisti (Lýsigögn)'!$E$38:$E$52,MATCH($C70,'Undirviðmiðalisti (Lýsigögn)'!$C$38:$C$52,0))="","",INDEX('Undirviðmiðalisti (Lýsigögn)'!$E$38:$E$52,MATCH($C70,'Undirviðmiðalisti (Lýsigögn)'!$C$38:$C$52,0))),""))))</f>
        <v/>
      </c>
      <c r="H70" s="27" t="str">
        <f aca="false">IF(OR(F70="",G70=""),"",F70*KVARDI)</f>
        <v/>
      </c>
      <c r="I70" s="28" t="str">
        <f aca="false">IF(B70="","",IF(ROUND(SUMIF($B$6:$B$205,B70,$F$6:$F$205),4)=ROUND(IFERROR(INDEX(Viðmið!$E$6:$E$10,MATCH(B70,Viðmið!$C$6:$C$10,0)),-1),4),"✓","✗"))</f>
        <v/>
      </c>
      <c r="J70" s="18" t="str">
        <f aca="false">IF($C70="","",IF($D70="Einstaklingsbundið",IFERROR(IF(INDEX('Undirviðmiðalisti (Lýsigögn)'!F$38:F$52,MATCH($C70,'Undirviðmiðalisti (Lýsigögn)'!$C$38:$C$52,0))="","",INDEX('Undirviðmiðalisti (Lýsigögn)'!F$38:F$52,MATCH($C70,'Undirviðmiðalisti (Lýsigögn)'!$C$38:$C$52,0))),""),IFERROR(IF(INDEX('Undirviðmiðalisti (Lýsigögn)'!F$6:F$37,MATCH($C70,'Undirviðmiðalisti (Lýsigögn)'!$C$6:$C$37,0))="","",INDEX('Undirviðmiðalisti (Lýsigögn)'!F$6:F$37,MATCH($C70,'Undirviðmiðalisti (Lýsigögn)'!$C$6:$C$37,0))),IFERROR(IF(INDEX('Undirviðmiðalisti (Lýsigögn)'!F$38:F$52,MATCH($C70,'Undirviðmiðalisti (Lýsigögn)'!$C$38:$C$52,0))="","",INDEX('Undirviðmiðalisti (Lýsigögn)'!F$38:F$52,MATCH($C70,'Undirviðmiðalisti (Lýsigögn)'!$C$38:$C$52,0))),""))))</f>
        <v/>
      </c>
      <c r="K70" s="18" t="str">
        <f aca="false">IF($C70="","",IF($D70="Einstaklingsbundið",IFERROR(IF(INDEX('Undirviðmiðalisti (Lýsigögn)'!G$38:G$52,MATCH($C70,'Undirviðmiðalisti (Lýsigögn)'!$C$38:$C$52,0))="","",INDEX('Undirviðmiðalisti (Lýsigögn)'!G$38:G$52,MATCH($C70,'Undirviðmiðalisti (Lýsigögn)'!$C$38:$C$52,0))),""),IFERROR(IF(INDEX('Undirviðmiðalisti (Lýsigögn)'!G$6:G$37,MATCH($C70,'Undirviðmiðalisti (Lýsigögn)'!$C$6:$C$37,0))="","",INDEX('Undirviðmiðalisti (Lýsigögn)'!G$6:G$37,MATCH($C70,'Undirviðmiðalisti (Lýsigögn)'!$C$6:$C$37,0))),IFERROR(IF(INDEX('Undirviðmiðalisti (Lýsigögn)'!G$38:G$52,MATCH($C70,'Undirviðmiðalisti (Lýsigögn)'!$C$38:$C$52,0))="","",INDEX('Undirviðmiðalisti (Lýsigögn)'!G$38:G$52,MATCH($C70,'Undirviðmiðalisti (Lýsigögn)'!$C$38:$C$52,0))),""))))</f>
        <v/>
      </c>
      <c r="L70" s="18" t="str">
        <f aca="false">IF($C70="","",IF($D70="Einstaklingsbundið",IFERROR(IF(INDEX('Undirviðmiðalisti (Lýsigögn)'!H$38:H$52,MATCH($C70,'Undirviðmiðalisti (Lýsigögn)'!$C$38:$C$52,0))="","",INDEX('Undirviðmiðalisti (Lýsigögn)'!H$38:H$52,MATCH($C70,'Undirviðmiðalisti (Lýsigögn)'!$C$38:$C$52,0))),""),IFERROR(IF(INDEX('Undirviðmiðalisti (Lýsigögn)'!H$6:H$37,MATCH($C70,'Undirviðmiðalisti (Lýsigögn)'!$C$6:$C$37,0))="","",INDEX('Undirviðmiðalisti (Lýsigögn)'!H$6:H$37,MATCH($C70,'Undirviðmiðalisti (Lýsigögn)'!$C$6:$C$37,0))),IFERROR(IF(INDEX('Undirviðmiðalisti (Lýsigögn)'!H$38:H$52,MATCH($C70,'Undirviðmiðalisti (Lýsigögn)'!$C$38:$C$52,0))="","",INDEX('Undirviðmiðalisti (Lýsigögn)'!H$38:H$52,MATCH($C70,'Undirviðmiðalisti (Lýsigögn)'!$C$38:$C$52,0))),""))))</f>
        <v/>
      </c>
      <c r="M70" s="18" t="str">
        <f aca="false">IF($C70="","",IF($D70="Einstaklingsbundið",IFERROR(IF(INDEX('Undirviðmiðalisti (Lýsigögn)'!I$38:I$52,MATCH($C70,'Undirviðmiðalisti (Lýsigögn)'!$C$38:$C$52,0))="","",INDEX('Undirviðmiðalisti (Lýsigögn)'!I$38:I$52,MATCH($C70,'Undirviðmiðalisti (Lýsigögn)'!$C$38:$C$52,0))),""),IFERROR(IF(INDEX('Undirviðmiðalisti (Lýsigögn)'!I$6:I$37,MATCH($C70,'Undirviðmiðalisti (Lýsigögn)'!$C$6:$C$37,0))="","",INDEX('Undirviðmiðalisti (Lýsigögn)'!I$6:I$37,MATCH($C70,'Undirviðmiðalisti (Lýsigögn)'!$C$6:$C$37,0))),IFERROR(IF(INDEX('Undirviðmiðalisti (Lýsigögn)'!I$38:I$52,MATCH($C70,'Undirviðmiðalisti (Lýsigögn)'!$C$38:$C$52,0))="","",INDEX('Undirviðmiðalisti (Lýsigögn)'!I$38:I$52,MATCH($C70,'Undirviðmiðalisti (Lýsigögn)'!$C$38:$C$52,0))),""))))</f>
        <v/>
      </c>
      <c r="N70" s="18" t="str">
        <f aca="false">IF($C70="","",IF($D70="Einstaklingsbundið",IFERROR(IF(INDEX('Undirviðmiðalisti (Lýsigögn)'!J$38:J$52,MATCH($C70,'Undirviðmiðalisti (Lýsigögn)'!$C$38:$C$52,0))="","",INDEX('Undirviðmiðalisti (Lýsigögn)'!J$38:J$52,MATCH($C70,'Undirviðmiðalisti (Lýsigögn)'!$C$38:$C$52,0))),""),IFERROR(IF(INDEX('Undirviðmiðalisti (Lýsigögn)'!J$6:J$37,MATCH($C70,'Undirviðmiðalisti (Lýsigögn)'!$C$6:$C$37,0))="","",INDEX('Undirviðmiðalisti (Lýsigögn)'!J$6:J$37,MATCH($C70,'Undirviðmiðalisti (Lýsigögn)'!$C$6:$C$37,0))),IFERROR(IF(INDEX('Undirviðmiðalisti (Lýsigögn)'!J$38:J$52,MATCH($C70,'Undirviðmiðalisti (Lýsigögn)'!$C$38:$C$52,0))="","",INDEX('Undirviðmiðalisti (Lýsigögn)'!J$38:J$52,MATCH($C70,'Undirviðmiðalisti (Lýsigögn)'!$C$38:$C$52,0))),""))))</f>
        <v/>
      </c>
      <c r="O70" s="18" t="str">
        <f aca="false">IF($C70="","",IF($D70="Einstaklingsbundið",IFERROR(IF(INDEX('Undirviðmiðalisti (Lýsigögn)'!K$38:K$52,MATCH($C70,'Undirviðmiðalisti (Lýsigögn)'!$C$38:$C$52,0))="","",INDEX('Undirviðmiðalisti (Lýsigögn)'!K$38:K$52,MATCH($C70,'Undirviðmiðalisti (Lýsigögn)'!$C$38:$C$52,0))),""),IFERROR(IF(INDEX('Undirviðmiðalisti (Lýsigögn)'!K$6:K$37,MATCH($C70,'Undirviðmiðalisti (Lýsigögn)'!$C$6:$C$37,0))="","",INDEX('Undirviðmiðalisti (Lýsigögn)'!K$6:K$37,MATCH($C70,'Undirviðmiðalisti (Lýsigögn)'!$C$6:$C$37,0))),IFERROR(IF(INDEX('Undirviðmiðalisti (Lýsigögn)'!K$38:K$52,MATCH($C70,'Undirviðmiðalisti (Lýsigögn)'!$C$38:$C$52,0))="","",INDEX('Undirviðmiðalisti (Lýsigögn)'!K$38:K$52,MATCH($C70,'Undirviðmiðalisti (Lýsigögn)'!$C$38:$C$52,0))),""))))</f>
        <v/>
      </c>
      <c r="P70" s="18" t="str">
        <f aca="false">IF($C70="","",IF($D70="Einstaklingsbundið",IFERROR(IF(INDEX('Undirviðmiðalisti (Lýsigögn)'!L$38:L$52,MATCH($C70,'Undirviðmiðalisti (Lýsigögn)'!$C$38:$C$52,0))="","",INDEX('Undirviðmiðalisti (Lýsigögn)'!L$38:L$52,MATCH($C70,'Undirviðmiðalisti (Lýsigögn)'!$C$38:$C$52,0))),""),IFERROR(IF(INDEX('Undirviðmiðalisti (Lýsigögn)'!L$6:L$37,MATCH($C70,'Undirviðmiðalisti (Lýsigögn)'!$C$6:$C$37,0))="","",INDEX('Undirviðmiðalisti (Lýsigögn)'!L$6:L$37,MATCH($C70,'Undirviðmiðalisti (Lýsigögn)'!$C$6:$C$37,0))),IFERROR(IF(INDEX('Undirviðmiðalisti (Lýsigögn)'!L$38:L$52,MATCH($C70,'Undirviðmiðalisti (Lýsigögn)'!$C$38:$C$52,0))="","",INDEX('Undirviðmiðalisti (Lýsigögn)'!L$38:L$52,MATCH($C70,'Undirviðmiðalisti (Lýsigögn)'!$C$38:$C$52,0))),""))))</f>
        <v/>
      </c>
      <c r="Q70" s="18" t="str">
        <f aca="false">IF($C70="","",IF($D70="Einstaklingsbundið",IFERROR(IF(INDEX('Undirviðmiðalisti (Lýsigögn)'!M$38:M$52,MATCH($C70,'Undirviðmiðalisti (Lýsigögn)'!$C$38:$C$52,0))="","",INDEX('Undirviðmiðalisti (Lýsigögn)'!M$38:M$52,MATCH($C70,'Undirviðmiðalisti (Lýsigögn)'!$C$38:$C$52,0))),""),IFERROR(IF(INDEX('Undirviðmiðalisti (Lýsigögn)'!M$6:M$37,MATCH($C70,'Undirviðmiðalisti (Lýsigögn)'!$C$6:$C$37,0))="","",INDEX('Undirviðmiðalisti (Lýsigögn)'!M$6:M$37,MATCH($C70,'Undirviðmiðalisti (Lýsigögn)'!$C$6:$C$37,0))),IFERROR(IF(INDEX('Undirviðmiðalisti (Lýsigögn)'!M$38:M$52,MATCH($C70,'Undirviðmiðalisti (Lýsigögn)'!$C$38:$C$52,0))="","",INDEX('Undirviðmiðalisti (Lýsigögn)'!M$38:M$52,MATCH($C70,'Undirviðmiðalisti (Lýsigögn)'!$C$38:$C$52,0))),""))))</f>
        <v/>
      </c>
    </row>
    <row r="71" customFormat="false" ht="15" hidden="false" customHeight="true" outlineLevel="0" collapsed="false">
      <c r="A71" s="24" t="str">
        <f aca="false">IF($B71="","",ROW()-5)</f>
        <v/>
      </c>
      <c r="B71" s="17"/>
      <c r="C71" s="17"/>
      <c r="D71" s="25" t="str">
        <f aca="false">IFERROR(IF(B71="","",INDEX(Viðmið!$B$6:$B$10,MATCH(B71,Viðmið!$C$6:$C$10,0))),"")</f>
        <v/>
      </c>
      <c r="E71" s="18" t="str">
        <f aca="false">IF($C71="","",IF($D71="Einstaklingsbundið",IFERROR(IF(INDEX('Undirviðmiðalisti (Lýsigögn)'!$D$38:$D$52,MATCH($C71,'Undirviðmiðalisti (Lýsigögn)'!$C$38:$C$52,0))="","",INDEX('Undirviðmiðalisti (Lýsigögn)'!$D$38:$D$52,MATCH($C71,'Undirviðmiðalisti (Lýsigögn)'!$C$38:$C$52,0))),""),IFERROR(IF(INDEX('Undirviðmiðalisti (Lýsigögn)'!$D$6:$D$37,MATCH($C71,'Undirviðmiðalisti (Lýsigögn)'!$C$6:$C$37,0))="","",INDEX('Undirviðmiðalisti (Lýsigögn)'!$D$6:$D$37,MATCH($C71,'Undirviðmiðalisti (Lýsigögn)'!$C$6:$C$37,0))),IFERROR(IF(INDEX('Undirviðmiðalisti (Lýsigögn)'!$D$38:$D$52,MATCH($C71,'Undirviðmiðalisti (Lýsigögn)'!$C$38:$C$52,0))="","",INDEX('Undirviðmiðalisti (Lýsigögn)'!$D$38:$D$52,MATCH($C71,'Undirviðmiðalisti (Lýsigögn)'!$C$38:$C$52,0))),""))))</f>
        <v/>
      </c>
      <c r="F71" s="16"/>
      <c r="G71" s="26" t="str">
        <f aca="false">IF($C71="","",IF($D71="Einstaklingsbundið",IFERROR(IF(INDEX('Undirviðmiðalisti (Lýsigögn)'!$E$38:$E$52,MATCH($C71,'Undirviðmiðalisti (Lýsigögn)'!$C$38:$C$52,0))="","",INDEX('Undirviðmiðalisti (Lýsigögn)'!$E$38:$E$52,MATCH($C71,'Undirviðmiðalisti (Lýsigögn)'!$C$38:$C$52,0))),""),IFERROR(IF(INDEX('Undirviðmiðalisti (Lýsigögn)'!$E$6:$E$37,MATCH($C71,'Undirviðmiðalisti (Lýsigögn)'!$C$6:$C$37,0))="","",INDEX('Undirviðmiðalisti (Lýsigögn)'!$E$6:$E$37,MATCH($C71,'Undirviðmiðalisti (Lýsigögn)'!$C$6:$C$37,0))),IFERROR(IF(INDEX('Undirviðmiðalisti (Lýsigögn)'!$E$38:$E$52,MATCH($C71,'Undirviðmiðalisti (Lýsigögn)'!$C$38:$C$52,0))="","",INDEX('Undirviðmiðalisti (Lýsigögn)'!$E$38:$E$52,MATCH($C71,'Undirviðmiðalisti (Lýsigögn)'!$C$38:$C$52,0))),""))))</f>
        <v/>
      </c>
      <c r="H71" s="27" t="str">
        <f aca="false">IF(OR(F71="",G71=""),"",F71*KVARDI)</f>
        <v/>
      </c>
      <c r="I71" s="28" t="str">
        <f aca="false">IF(B71="","",IF(ROUND(SUMIF($B$6:$B$205,B71,$F$6:$F$205),4)=ROUND(IFERROR(INDEX(Viðmið!$E$6:$E$10,MATCH(B71,Viðmið!$C$6:$C$10,0)),-1),4),"✓","✗"))</f>
        <v/>
      </c>
      <c r="J71" s="18" t="str">
        <f aca="false">IF($C71="","",IF($D71="Einstaklingsbundið",IFERROR(IF(INDEX('Undirviðmiðalisti (Lýsigögn)'!F$38:F$52,MATCH($C71,'Undirviðmiðalisti (Lýsigögn)'!$C$38:$C$52,0))="","",INDEX('Undirviðmiðalisti (Lýsigögn)'!F$38:F$52,MATCH($C71,'Undirviðmiðalisti (Lýsigögn)'!$C$38:$C$52,0))),""),IFERROR(IF(INDEX('Undirviðmiðalisti (Lýsigögn)'!F$6:F$37,MATCH($C71,'Undirviðmiðalisti (Lýsigögn)'!$C$6:$C$37,0))="","",INDEX('Undirviðmiðalisti (Lýsigögn)'!F$6:F$37,MATCH($C71,'Undirviðmiðalisti (Lýsigögn)'!$C$6:$C$37,0))),IFERROR(IF(INDEX('Undirviðmiðalisti (Lýsigögn)'!F$38:F$52,MATCH($C71,'Undirviðmiðalisti (Lýsigögn)'!$C$38:$C$52,0))="","",INDEX('Undirviðmiðalisti (Lýsigögn)'!F$38:F$52,MATCH($C71,'Undirviðmiðalisti (Lýsigögn)'!$C$38:$C$52,0))),""))))</f>
        <v/>
      </c>
      <c r="K71" s="18" t="str">
        <f aca="false">IF($C71="","",IF($D71="Einstaklingsbundið",IFERROR(IF(INDEX('Undirviðmiðalisti (Lýsigögn)'!G$38:G$52,MATCH($C71,'Undirviðmiðalisti (Lýsigögn)'!$C$38:$C$52,0))="","",INDEX('Undirviðmiðalisti (Lýsigögn)'!G$38:G$52,MATCH($C71,'Undirviðmiðalisti (Lýsigögn)'!$C$38:$C$52,0))),""),IFERROR(IF(INDEX('Undirviðmiðalisti (Lýsigögn)'!G$6:G$37,MATCH($C71,'Undirviðmiðalisti (Lýsigögn)'!$C$6:$C$37,0))="","",INDEX('Undirviðmiðalisti (Lýsigögn)'!G$6:G$37,MATCH($C71,'Undirviðmiðalisti (Lýsigögn)'!$C$6:$C$37,0))),IFERROR(IF(INDEX('Undirviðmiðalisti (Lýsigögn)'!G$38:G$52,MATCH($C71,'Undirviðmiðalisti (Lýsigögn)'!$C$38:$C$52,0))="","",INDEX('Undirviðmiðalisti (Lýsigögn)'!G$38:G$52,MATCH($C71,'Undirviðmiðalisti (Lýsigögn)'!$C$38:$C$52,0))),""))))</f>
        <v/>
      </c>
      <c r="L71" s="18" t="str">
        <f aca="false">IF($C71="","",IF($D71="Einstaklingsbundið",IFERROR(IF(INDEX('Undirviðmiðalisti (Lýsigögn)'!H$38:H$52,MATCH($C71,'Undirviðmiðalisti (Lýsigögn)'!$C$38:$C$52,0))="","",INDEX('Undirviðmiðalisti (Lýsigögn)'!H$38:H$52,MATCH($C71,'Undirviðmiðalisti (Lýsigögn)'!$C$38:$C$52,0))),""),IFERROR(IF(INDEX('Undirviðmiðalisti (Lýsigögn)'!H$6:H$37,MATCH($C71,'Undirviðmiðalisti (Lýsigögn)'!$C$6:$C$37,0))="","",INDEX('Undirviðmiðalisti (Lýsigögn)'!H$6:H$37,MATCH($C71,'Undirviðmiðalisti (Lýsigögn)'!$C$6:$C$37,0))),IFERROR(IF(INDEX('Undirviðmiðalisti (Lýsigögn)'!H$38:H$52,MATCH($C71,'Undirviðmiðalisti (Lýsigögn)'!$C$38:$C$52,0))="","",INDEX('Undirviðmiðalisti (Lýsigögn)'!H$38:H$52,MATCH($C71,'Undirviðmiðalisti (Lýsigögn)'!$C$38:$C$52,0))),""))))</f>
        <v/>
      </c>
      <c r="M71" s="18" t="str">
        <f aca="false">IF($C71="","",IF($D71="Einstaklingsbundið",IFERROR(IF(INDEX('Undirviðmiðalisti (Lýsigögn)'!I$38:I$52,MATCH($C71,'Undirviðmiðalisti (Lýsigögn)'!$C$38:$C$52,0))="","",INDEX('Undirviðmiðalisti (Lýsigögn)'!I$38:I$52,MATCH($C71,'Undirviðmiðalisti (Lýsigögn)'!$C$38:$C$52,0))),""),IFERROR(IF(INDEX('Undirviðmiðalisti (Lýsigögn)'!I$6:I$37,MATCH($C71,'Undirviðmiðalisti (Lýsigögn)'!$C$6:$C$37,0))="","",INDEX('Undirviðmiðalisti (Lýsigögn)'!I$6:I$37,MATCH($C71,'Undirviðmiðalisti (Lýsigögn)'!$C$6:$C$37,0))),IFERROR(IF(INDEX('Undirviðmiðalisti (Lýsigögn)'!I$38:I$52,MATCH($C71,'Undirviðmiðalisti (Lýsigögn)'!$C$38:$C$52,0))="","",INDEX('Undirviðmiðalisti (Lýsigögn)'!I$38:I$52,MATCH($C71,'Undirviðmiðalisti (Lýsigögn)'!$C$38:$C$52,0))),""))))</f>
        <v/>
      </c>
      <c r="N71" s="18" t="str">
        <f aca="false">IF($C71="","",IF($D71="Einstaklingsbundið",IFERROR(IF(INDEX('Undirviðmiðalisti (Lýsigögn)'!J$38:J$52,MATCH($C71,'Undirviðmiðalisti (Lýsigögn)'!$C$38:$C$52,0))="","",INDEX('Undirviðmiðalisti (Lýsigögn)'!J$38:J$52,MATCH($C71,'Undirviðmiðalisti (Lýsigögn)'!$C$38:$C$52,0))),""),IFERROR(IF(INDEX('Undirviðmiðalisti (Lýsigögn)'!J$6:J$37,MATCH($C71,'Undirviðmiðalisti (Lýsigögn)'!$C$6:$C$37,0))="","",INDEX('Undirviðmiðalisti (Lýsigögn)'!J$6:J$37,MATCH($C71,'Undirviðmiðalisti (Lýsigögn)'!$C$6:$C$37,0))),IFERROR(IF(INDEX('Undirviðmiðalisti (Lýsigögn)'!J$38:J$52,MATCH($C71,'Undirviðmiðalisti (Lýsigögn)'!$C$38:$C$52,0))="","",INDEX('Undirviðmiðalisti (Lýsigögn)'!J$38:J$52,MATCH($C71,'Undirviðmiðalisti (Lýsigögn)'!$C$38:$C$52,0))),""))))</f>
        <v/>
      </c>
      <c r="O71" s="18" t="str">
        <f aca="false">IF($C71="","",IF($D71="Einstaklingsbundið",IFERROR(IF(INDEX('Undirviðmiðalisti (Lýsigögn)'!K$38:K$52,MATCH($C71,'Undirviðmiðalisti (Lýsigögn)'!$C$38:$C$52,0))="","",INDEX('Undirviðmiðalisti (Lýsigögn)'!K$38:K$52,MATCH($C71,'Undirviðmiðalisti (Lýsigögn)'!$C$38:$C$52,0))),""),IFERROR(IF(INDEX('Undirviðmiðalisti (Lýsigögn)'!K$6:K$37,MATCH($C71,'Undirviðmiðalisti (Lýsigögn)'!$C$6:$C$37,0))="","",INDEX('Undirviðmiðalisti (Lýsigögn)'!K$6:K$37,MATCH($C71,'Undirviðmiðalisti (Lýsigögn)'!$C$6:$C$37,0))),IFERROR(IF(INDEX('Undirviðmiðalisti (Lýsigögn)'!K$38:K$52,MATCH($C71,'Undirviðmiðalisti (Lýsigögn)'!$C$38:$C$52,0))="","",INDEX('Undirviðmiðalisti (Lýsigögn)'!K$38:K$52,MATCH($C71,'Undirviðmiðalisti (Lýsigögn)'!$C$38:$C$52,0))),""))))</f>
        <v/>
      </c>
      <c r="P71" s="18" t="str">
        <f aca="false">IF($C71="","",IF($D71="Einstaklingsbundið",IFERROR(IF(INDEX('Undirviðmiðalisti (Lýsigögn)'!L$38:L$52,MATCH($C71,'Undirviðmiðalisti (Lýsigögn)'!$C$38:$C$52,0))="","",INDEX('Undirviðmiðalisti (Lýsigögn)'!L$38:L$52,MATCH($C71,'Undirviðmiðalisti (Lýsigögn)'!$C$38:$C$52,0))),""),IFERROR(IF(INDEX('Undirviðmiðalisti (Lýsigögn)'!L$6:L$37,MATCH($C71,'Undirviðmiðalisti (Lýsigögn)'!$C$6:$C$37,0))="","",INDEX('Undirviðmiðalisti (Lýsigögn)'!L$6:L$37,MATCH($C71,'Undirviðmiðalisti (Lýsigögn)'!$C$6:$C$37,0))),IFERROR(IF(INDEX('Undirviðmiðalisti (Lýsigögn)'!L$38:L$52,MATCH($C71,'Undirviðmiðalisti (Lýsigögn)'!$C$38:$C$52,0))="","",INDEX('Undirviðmiðalisti (Lýsigögn)'!L$38:L$52,MATCH($C71,'Undirviðmiðalisti (Lýsigögn)'!$C$38:$C$52,0))),""))))</f>
        <v/>
      </c>
      <c r="Q71" s="18" t="str">
        <f aca="false">IF($C71="","",IF($D71="Einstaklingsbundið",IFERROR(IF(INDEX('Undirviðmiðalisti (Lýsigögn)'!M$38:M$52,MATCH($C71,'Undirviðmiðalisti (Lýsigögn)'!$C$38:$C$52,0))="","",INDEX('Undirviðmiðalisti (Lýsigögn)'!M$38:M$52,MATCH($C71,'Undirviðmiðalisti (Lýsigögn)'!$C$38:$C$52,0))),""),IFERROR(IF(INDEX('Undirviðmiðalisti (Lýsigögn)'!M$6:M$37,MATCH($C71,'Undirviðmiðalisti (Lýsigögn)'!$C$6:$C$37,0))="","",INDEX('Undirviðmiðalisti (Lýsigögn)'!M$6:M$37,MATCH($C71,'Undirviðmiðalisti (Lýsigögn)'!$C$6:$C$37,0))),IFERROR(IF(INDEX('Undirviðmiðalisti (Lýsigögn)'!M$38:M$52,MATCH($C71,'Undirviðmiðalisti (Lýsigögn)'!$C$38:$C$52,0))="","",INDEX('Undirviðmiðalisti (Lýsigögn)'!M$38:M$52,MATCH($C71,'Undirviðmiðalisti (Lýsigögn)'!$C$38:$C$52,0))),""))))</f>
        <v/>
      </c>
    </row>
    <row r="72" customFormat="false" ht="15" hidden="false" customHeight="true" outlineLevel="0" collapsed="false">
      <c r="A72" s="24" t="str">
        <f aca="false">IF($B72="","",ROW()-5)</f>
        <v/>
      </c>
      <c r="B72" s="17"/>
      <c r="C72" s="17"/>
      <c r="D72" s="25" t="str">
        <f aca="false">IFERROR(IF(B72="","",INDEX(Viðmið!$B$6:$B$10,MATCH(B72,Viðmið!$C$6:$C$10,0))),"")</f>
        <v/>
      </c>
      <c r="E72" s="18" t="str">
        <f aca="false">IF($C72="","",IF($D72="Einstaklingsbundið",IFERROR(IF(INDEX('Undirviðmiðalisti (Lýsigögn)'!$D$38:$D$52,MATCH($C72,'Undirviðmiðalisti (Lýsigögn)'!$C$38:$C$52,0))="","",INDEX('Undirviðmiðalisti (Lýsigögn)'!$D$38:$D$52,MATCH($C72,'Undirviðmiðalisti (Lýsigögn)'!$C$38:$C$52,0))),""),IFERROR(IF(INDEX('Undirviðmiðalisti (Lýsigögn)'!$D$6:$D$37,MATCH($C72,'Undirviðmiðalisti (Lýsigögn)'!$C$6:$C$37,0))="","",INDEX('Undirviðmiðalisti (Lýsigögn)'!$D$6:$D$37,MATCH($C72,'Undirviðmiðalisti (Lýsigögn)'!$C$6:$C$37,0))),IFERROR(IF(INDEX('Undirviðmiðalisti (Lýsigögn)'!$D$38:$D$52,MATCH($C72,'Undirviðmiðalisti (Lýsigögn)'!$C$38:$C$52,0))="","",INDEX('Undirviðmiðalisti (Lýsigögn)'!$D$38:$D$52,MATCH($C72,'Undirviðmiðalisti (Lýsigögn)'!$C$38:$C$52,0))),""))))</f>
        <v/>
      </c>
      <c r="F72" s="16"/>
      <c r="G72" s="26" t="str">
        <f aca="false">IF($C72="","",IF($D72="Einstaklingsbundið",IFERROR(IF(INDEX('Undirviðmiðalisti (Lýsigögn)'!$E$38:$E$52,MATCH($C72,'Undirviðmiðalisti (Lýsigögn)'!$C$38:$C$52,0))="","",INDEX('Undirviðmiðalisti (Lýsigögn)'!$E$38:$E$52,MATCH($C72,'Undirviðmiðalisti (Lýsigögn)'!$C$38:$C$52,0))),""),IFERROR(IF(INDEX('Undirviðmiðalisti (Lýsigögn)'!$E$6:$E$37,MATCH($C72,'Undirviðmiðalisti (Lýsigögn)'!$C$6:$C$37,0))="","",INDEX('Undirviðmiðalisti (Lýsigögn)'!$E$6:$E$37,MATCH($C72,'Undirviðmiðalisti (Lýsigögn)'!$C$6:$C$37,0))),IFERROR(IF(INDEX('Undirviðmiðalisti (Lýsigögn)'!$E$38:$E$52,MATCH($C72,'Undirviðmiðalisti (Lýsigögn)'!$C$38:$C$52,0))="","",INDEX('Undirviðmiðalisti (Lýsigögn)'!$E$38:$E$52,MATCH($C72,'Undirviðmiðalisti (Lýsigögn)'!$C$38:$C$52,0))),""))))</f>
        <v/>
      </c>
      <c r="H72" s="27" t="str">
        <f aca="false">IF(OR(F72="",G72=""),"",F72*KVARDI)</f>
        <v/>
      </c>
      <c r="I72" s="28" t="str">
        <f aca="false">IF(B72="","",IF(ROUND(SUMIF($B$6:$B$205,B72,$F$6:$F$205),4)=ROUND(IFERROR(INDEX(Viðmið!$E$6:$E$10,MATCH(B72,Viðmið!$C$6:$C$10,0)),-1),4),"✓","✗"))</f>
        <v/>
      </c>
      <c r="J72" s="18" t="str">
        <f aca="false">IF($C72="","",IF($D72="Einstaklingsbundið",IFERROR(IF(INDEX('Undirviðmiðalisti (Lýsigögn)'!F$38:F$52,MATCH($C72,'Undirviðmiðalisti (Lýsigögn)'!$C$38:$C$52,0))="","",INDEX('Undirviðmiðalisti (Lýsigögn)'!F$38:F$52,MATCH($C72,'Undirviðmiðalisti (Lýsigögn)'!$C$38:$C$52,0))),""),IFERROR(IF(INDEX('Undirviðmiðalisti (Lýsigögn)'!F$6:F$37,MATCH($C72,'Undirviðmiðalisti (Lýsigögn)'!$C$6:$C$37,0))="","",INDEX('Undirviðmiðalisti (Lýsigögn)'!F$6:F$37,MATCH($C72,'Undirviðmiðalisti (Lýsigögn)'!$C$6:$C$37,0))),IFERROR(IF(INDEX('Undirviðmiðalisti (Lýsigögn)'!F$38:F$52,MATCH($C72,'Undirviðmiðalisti (Lýsigögn)'!$C$38:$C$52,0))="","",INDEX('Undirviðmiðalisti (Lýsigögn)'!F$38:F$52,MATCH($C72,'Undirviðmiðalisti (Lýsigögn)'!$C$38:$C$52,0))),""))))</f>
        <v/>
      </c>
      <c r="K72" s="18" t="str">
        <f aca="false">IF($C72="","",IF($D72="Einstaklingsbundið",IFERROR(IF(INDEX('Undirviðmiðalisti (Lýsigögn)'!G$38:G$52,MATCH($C72,'Undirviðmiðalisti (Lýsigögn)'!$C$38:$C$52,0))="","",INDEX('Undirviðmiðalisti (Lýsigögn)'!G$38:G$52,MATCH($C72,'Undirviðmiðalisti (Lýsigögn)'!$C$38:$C$52,0))),""),IFERROR(IF(INDEX('Undirviðmiðalisti (Lýsigögn)'!G$6:G$37,MATCH($C72,'Undirviðmiðalisti (Lýsigögn)'!$C$6:$C$37,0))="","",INDEX('Undirviðmiðalisti (Lýsigögn)'!G$6:G$37,MATCH($C72,'Undirviðmiðalisti (Lýsigögn)'!$C$6:$C$37,0))),IFERROR(IF(INDEX('Undirviðmiðalisti (Lýsigögn)'!G$38:G$52,MATCH($C72,'Undirviðmiðalisti (Lýsigögn)'!$C$38:$C$52,0))="","",INDEX('Undirviðmiðalisti (Lýsigögn)'!G$38:G$52,MATCH($C72,'Undirviðmiðalisti (Lýsigögn)'!$C$38:$C$52,0))),""))))</f>
        <v/>
      </c>
      <c r="L72" s="18" t="str">
        <f aca="false">IF($C72="","",IF($D72="Einstaklingsbundið",IFERROR(IF(INDEX('Undirviðmiðalisti (Lýsigögn)'!H$38:H$52,MATCH($C72,'Undirviðmiðalisti (Lýsigögn)'!$C$38:$C$52,0))="","",INDEX('Undirviðmiðalisti (Lýsigögn)'!H$38:H$52,MATCH($C72,'Undirviðmiðalisti (Lýsigögn)'!$C$38:$C$52,0))),""),IFERROR(IF(INDEX('Undirviðmiðalisti (Lýsigögn)'!H$6:H$37,MATCH($C72,'Undirviðmiðalisti (Lýsigögn)'!$C$6:$C$37,0))="","",INDEX('Undirviðmiðalisti (Lýsigögn)'!H$6:H$37,MATCH($C72,'Undirviðmiðalisti (Lýsigögn)'!$C$6:$C$37,0))),IFERROR(IF(INDEX('Undirviðmiðalisti (Lýsigögn)'!H$38:H$52,MATCH($C72,'Undirviðmiðalisti (Lýsigögn)'!$C$38:$C$52,0))="","",INDEX('Undirviðmiðalisti (Lýsigögn)'!H$38:H$52,MATCH($C72,'Undirviðmiðalisti (Lýsigögn)'!$C$38:$C$52,0))),""))))</f>
        <v/>
      </c>
      <c r="M72" s="18" t="str">
        <f aca="false">IF($C72="","",IF($D72="Einstaklingsbundið",IFERROR(IF(INDEX('Undirviðmiðalisti (Lýsigögn)'!I$38:I$52,MATCH($C72,'Undirviðmiðalisti (Lýsigögn)'!$C$38:$C$52,0))="","",INDEX('Undirviðmiðalisti (Lýsigögn)'!I$38:I$52,MATCH($C72,'Undirviðmiðalisti (Lýsigögn)'!$C$38:$C$52,0))),""),IFERROR(IF(INDEX('Undirviðmiðalisti (Lýsigögn)'!I$6:I$37,MATCH($C72,'Undirviðmiðalisti (Lýsigögn)'!$C$6:$C$37,0))="","",INDEX('Undirviðmiðalisti (Lýsigögn)'!I$6:I$37,MATCH($C72,'Undirviðmiðalisti (Lýsigögn)'!$C$6:$C$37,0))),IFERROR(IF(INDEX('Undirviðmiðalisti (Lýsigögn)'!I$38:I$52,MATCH($C72,'Undirviðmiðalisti (Lýsigögn)'!$C$38:$C$52,0))="","",INDEX('Undirviðmiðalisti (Lýsigögn)'!I$38:I$52,MATCH($C72,'Undirviðmiðalisti (Lýsigögn)'!$C$38:$C$52,0))),""))))</f>
        <v/>
      </c>
      <c r="N72" s="18" t="str">
        <f aca="false">IF($C72="","",IF($D72="Einstaklingsbundið",IFERROR(IF(INDEX('Undirviðmiðalisti (Lýsigögn)'!J$38:J$52,MATCH($C72,'Undirviðmiðalisti (Lýsigögn)'!$C$38:$C$52,0))="","",INDEX('Undirviðmiðalisti (Lýsigögn)'!J$38:J$52,MATCH($C72,'Undirviðmiðalisti (Lýsigögn)'!$C$38:$C$52,0))),""),IFERROR(IF(INDEX('Undirviðmiðalisti (Lýsigögn)'!J$6:J$37,MATCH($C72,'Undirviðmiðalisti (Lýsigögn)'!$C$6:$C$37,0))="","",INDEX('Undirviðmiðalisti (Lýsigögn)'!J$6:J$37,MATCH($C72,'Undirviðmiðalisti (Lýsigögn)'!$C$6:$C$37,0))),IFERROR(IF(INDEX('Undirviðmiðalisti (Lýsigögn)'!J$38:J$52,MATCH($C72,'Undirviðmiðalisti (Lýsigögn)'!$C$38:$C$52,0))="","",INDEX('Undirviðmiðalisti (Lýsigögn)'!J$38:J$52,MATCH($C72,'Undirviðmiðalisti (Lýsigögn)'!$C$38:$C$52,0))),""))))</f>
        <v/>
      </c>
      <c r="O72" s="18" t="str">
        <f aca="false">IF($C72="","",IF($D72="Einstaklingsbundið",IFERROR(IF(INDEX('Undirviðmiðalisti (Lýsigögn)'!K$38:K$52,MATCH($C72,'Undirviðmiðalisti (Lýsigögn)'!$C$38:$C$52,0))="","",INDEX('Undirviðmiðalisti (Lýsigögn)'!K$38:K$52,MATCH($C72,'Undirviðmiðalisti (Lýsigögn)'!$C$38:$C$52,0))),""),IFERROR(IF(INDEX('Undirviðmiðalisti (Lýsigögn)'!K$6:K$37,MATCH($C72,'Undirviðmiðalisti (Lýsigögn)'!$C$6:$C$37,0))="","",INDEX('Undirviðmiðalisti (Lýsigögn)'!K$6:K$37,MATCH($C72,'Undirviðmiðalisti (Lýsigögn)'!$C$6:$C$37,0))),IFERROR(IF(INDEX('Undirviðmiðalisti (Lýsigögn)'!K$38:K$52,MATCH($C72,'Undirviðmiðalisti (Lýsigögn)'!$C$38:$C$52,0))="","",INDEX('Undirviðmiðalisti (Lýsigögn)'!K$38:K$52,MATCH($C72,'Undirviðmiðalisti (Lýsigögn)'!$C$38:$C$52,0))),""))))</f>
        <v/>
      </c>
      <c r="P72" s="18" t="str">
        <f aca="false">IF($C72="","",IF($D72="Einstaklingsbundið",IFERROR(IF(INDEX('Undirviðmiðalisti (Lýsigögn)'!L$38:L$52,MATCH($C72,'Undirviðmiðalisti (Lýsigögn)'!$C$38:$C$52,0))="","",INDEX('Undirviðmiðalisti (Lýsigögn)'!L$38:L$52,MATCH($C72,'Undirviðmiðalisti (Lýsigögn)'!$C$38:$C$52,0))),""),IFERROR(IF(INDEX('Undirviðmiðalisti (Lýsigögn)'!L$6:L$37,MATCH($C72,'Undirviðmiðalisti (Lýsigögn)'!$C$6:$C$37,0))="","",INDEX('Undirviðmiðalisti (Lýsigögn)'!L$6:L$37,MATCH($C72,'Undirviðmiðalisti (Lýsigögn)'!$C$6:$C$37,0))),IFERROR(IF(INDEX('Undirviðmiðalisti (Lýsigögn)'!L$38:L$52,MATCH($C72,'Undirviðmiðalisti (Lýsigögn)'!$C$38:$C$52,0))="","",INDEX('Undirviðmiðalisti (Lýsigögn)'!L$38:L$52,MATCH($C72,'Undirviðmiðalisti (Lýsigögn)'!$C$38:$C$52,0))),""))))</f>
        <v/>
      </c>
      <c r="Q72" s="18" t="str">
        <f aca="false">IF($C72="","",IF($D72="Einstaklingsbundið",IFERROR(IF(INDEX('Undirviðmiðalisti (Lýsigögn)'!M$38:M$52,MATCH($C72,'Undirviðmiðalisti (Lýsigögn)'!$C$38:$C$52,0))="","",INDEX('Undirviðmiðalisti (Lýsigögn)'!M$38:M$52,MATCH($C72,'Undirviðmiðalisti (Lýsigögn)'!$C$38:$C$52,0))),""),IFERROR(IF(INDEX('Undirviðmiðalisti (Lýsigögn)'!M$6:M$37,MATCH($C72,'Undirviðmiðalisti (Lýsigögn)'!$C$6:$C$37,0))="","",INDEX('Undirviðmiðalisti (Lýsigögn)'!M$6:M$37,MATCH($C72,'Undirviðmiðalisti (Lýsigögn)'!$C$6:$C$37,0))),IFERROR(IF(INDEX('Undirviðmiðalisti (Lýsigögn)'!M$38:M$52,MATCH($C72,'Undirviðmiðalisti (Lýsigögn)'!$C$38:$C$52,0))="","",INDEX('Undirviðmiðalisti (Lýsigögn)'!M$38:M$52,MATCH($C72,'Undirviðmiðalisti (Lýsigögn)'!$C$38:$C$52,0))),""))))</f>
        <v/>
      </c>
    </row>
    <row r="73" customFormat="false" ht="15" hidden="false" customHeight="true" outlineLevel="0" collapsed="false">
      <c r="A73" s="24" t="str">
        <f aca="false">IF($B73="","",ROW()-5)</f>
        <v/>
      </c>
      <c r="B73" s="17"/>
      <c r="C73" s="17"/>
      <c r="D73" s="25" t="str">
        <f aca="false">IFERROR(IF(B73="","",INDEX(Viðmið!$B$6:$B$10,MATCH(B73,Viðmið!$C$6:$C$10,0))),"")</f>
        <v/>
      </c>
      <c r="E73" s="18" t="str">
        <f aca="false">IF($C73="","",IF($D73="Einstaklingsbundið",IFERROR(IF(INDEX('Undirviðmiðalisti (Lýsigögn)'!$D$38:$D$52,MATCH($C73,'Undirviðmiðalisti (Lýsigögn)'!$C$38:$C$52,0))="","",INDEX('Undirviðmiðalisti (Lýsigögn)'!$D$38:$D$52,MATCH($C73,'Undirviðmiðalisti (Lýsigögn)'!$C$38:$C$52,0))),""),IFERROR(IF(INDEX('Undirviðmiðalisti (Lýsigögn)'!$D$6:$D$37,MATCH($C73,'Undirviðmiðalisti (Lýsigögn)'!$C$6:$C$37,0))="","",INDEX('Undirviðmiðalisti (Lýsigögn)'!$D$6:$D$37,MATCH($C73,'Undirviðmiðalisti (Lýsigögn)'!$C$6:$C$37,0))),IFERROR(IF(INDEX('Undirviðmiðalisti (Lýsigögn)'!$D$38:$D$52,MATCH($C73,'Undirviðmiðalisti (Lýsigögn)'!$C$38:$C$52,0))="","",INDEX('Undirviðmiðalisti (Lýsigögn)'!$D$38:$D$52,MATCH($C73,'Undirviðmiðalisti (Lýsigögn)'!$C$38:$C$52,0))),""))))</f>
        <v/>
      </c>
      <c r="F73" s="16"/>
      <c r="G73" s="26" t="str">
        <f aca="false">IF($C73="","",IF($D73="Einstaklingsbundið",IFERROR(IF(INDEX('Undirviðmiðalisti (Lýsigögn)'!$E$38:$E$52,MATCH($C73,'Undirviðmiðalisti (Lýsigögn)'!$C$38:$C$52,0))="","",INDEX('Undirviðmiðalisti (Lýsigögn)'!$E$38:$E$52,MATCH($C73,'Undirviðmiðalisti (Lýsigögn)'!$C$38:$C$52,0))),""),IFERROR(IF(INDEX('Undirviðmiðalisti (Lýsigögn)'!$E$6:$E$37,MATCH($C73,'Undirviðmiðalisti (Lýsigögn)'!$C$6:$C$37,0))="","",INDEX('Undirviðmiðalisti (Lýsigögn)'!$E$6:$E$37,MATCH($C73,'Undirviðmiðalisti (Lýsigögn)'!$C$6:$C$37,0))),IFERROR(IF(INDEX('Undirviðmiðalisti (Lýsigögn)'!$E$38:$E$52,MATCH($C73,'Undirviðmiðalisti (Lýsigögn)'!$C$38:$C$52,0))="","",INDEX('Undirviðmiðalisti (Lýsigögn)'!$E$38:$E$52,MATCH($C73,'Undirviðmiðalisti (Lýsigögn)'!$C$38:$C$52,0))),""))))</f>
        <v/>
      </c>
      <c r="H73" s="27" t="str">
        <f aca="false">IF(OR(F73="",G73=""),"",F73*KVARDI)</f>
        <v/>
      </c>
      <c r="I73" s="28" t="str">
        <f aca="false">IF(B73="","",IF(ROUND(SUMIF($B$6:$B$205,B73,$F$6:$F$205),4)=ROUND(IFERROR(INDEX(Viðmið!$E$6:$E$10,MATCH(B73,Viðmið!$C$6:$C$10,0)),-1),4),"✓","✗"))</f>
        <v/>
      </c>
      <c r="J73" s="18" t="str">
        <f aca="false">IF($C73="","",IF($D73="Einstaklingsbundið",IFERROR(IF(INDEX('Undirviðmiðalisti (Lýsigögn)'!F$38:F$52,MATCH($C73,'Undirviðmiðalisti (Lýsigögn)'!$C$38:$C$52,0))="","",INDEX('Undirviðmiðalisti (Lýsigögn)'!F$38:F$52,MATCH($C73,'Undirviðmiðalisti (Lýsigögn)'!$C$38:$C$52,0))),""),IFERROR(IF(INDEX('Undirviðmiðalisti (Lýsigögn)'!F$6:F$37,MATCH($C73,'Undirviðmiðalisti (Lýsigögn)'!$C$6:$C$37,0))="","",INDEX('Undirviðmiðalisti (Lýsigögn)'!F$6:F$37,MATCH($C73,'Undirviðmiðalisti (Lýsigögn)'!$C$6:$C$37,0))),IFERROR(IF(INDEX('Undirviðmiðalisti (Lýsigögn)'!F$38:F$52,MATCH($C73,'Undirviðmiðalisti (Lýsigögn)'!$C$38:$C$52,0))="","",INDEX('Undirviðmiðalisti (Lýsigögn)'!F$38:F$52,MATCH($C73,'Undirviðmiðalisti (Lýsigögn)'!$C$38:$C$52,0))),""))))</f>
        <v/>
      </c>
      <c r="K73" s="18" t="str">
        <f aca="false">IF($C73="","",IF($D73="Einstaklingsbundið",IFERROR(IF(INDEX('Undirviðmiðalisti (Lýsigögn)'!G$38:G$52,MATCH($C73,'Undirviðmiðalisti (Lýsigögn)'!$C$38:$C$52,0))="","",INDEX('Undirviðmiðalisti (Lýsigögn)'!G$38:G$52,MATCH($C73,'Undirviðmiðalisti (Lýsigögn)'!$C$38:$C$52,0))),""),IFERROR(IF(INDEX('Undirviðmiðalisti (Lýsigögn)'!G$6:G$37,MATCH($C73,'Undirviðmiðalisti (Lýsigögn)'!$C$6:$C$37,0))="","",INDEX('Undirviðmiðalisti (Lýsigögn)'!G$6:G$37,MATCH($C73,'Undirviðmiðalisti (Lýsigögn)'!$C$6:$C$37,0))),IFERROR(IF(INDEX('Undirviðmiðalisti (Lýsigögn)'!G$38:G$52,MATCH($C73,'Undirviðmiðalisti (Lýsigögn)'!$C$38:$C$52,0))="","",INDEX('Undirviðmiðalisti (Lýsigögn)'!G$38:G$52,MATCH($C73,'Undirviðmiðalisti (Lýsigögn)'!$C$38:$C$52,0))),""))))</f>
        <v/>
      </c>
      <c r="L73" s="18" t="str">
        <f aca="false">IF($C73="","",IF($D73="Einstaklingsbundið",IFERROR(IF(INDEX('Undirviðmiðalisti (Lýsigögn)'!H$38:H$52,MATCH($C73,'Undirviðmiðalisti (Lýsigögn)'!$C$38:$C$52,0))="","",INDEX('Undirviðmiðalisti (Lýsigögn)'!H$38:H$52,MATCH($C73,'Undirviðmiðalisti (Lýsigögn)'!$C$38:$C$52,0))),""),IFERROR(IF(INDEX('Undirviðmiðalisti (Lýsigögn)'!H$6:H$37,MATCH($C73,'Undirviðmiðalisti (Lýsigögn)'!$C$6:$C$37,0))="","",INDEX('Undirviðmiðalisti (Lýsigögn)'!H$6:H$37,MATCH($C73,'Undirviðmiðalisti (Lýsigögn)'!$C$6:$C$37,0))),IFERROR(IF(INDEX('Undirviðmiðalisti (Lýsigögn)'!H$38:H$52,MATCH($C73,'Undirviðmiðalisti (Lýsigögn)'!$C$38:$C$52,0))="","",INDEX('Undirviðmiðalisti (Lýsigögn)'!H$38:H$52,MATCH($C73,'Undirviðmiðalisti (Lýsigögn)'!$C$38:$C$52,0))),""))))</f>
        <v/>
      </c>
      <c r="M73" s="18" t="str">
        <f aca="false">IF($C73="","",IF($D73="Einstaklingsbundið",IFERROR(IF(INDEX('Undirviðmiðalisti (Lýsigögn)'!I$38:I$52,MATCH($C73,'Undirviðmiðalisti (Lýsigögn)'!$C$38:$C$52,0))="","",INDEX('Undirviðmiðalisti (Lýsigögn)'!I$38:I$52,MATCH($C73,'Undirviðmiðalisti (Lýsigögn)'!$C$38:$C$52,0))),""),IFERROR(IF(INDEX('Undirviðmiðalisti (Lýsigögn)'!I$6:I$37,MATCH($C73,'Undirviðmiðalisti (Lýsigögn)'!$C$6:$C$37,0))="","",INDEX('Undirviðmiðalisti (Lýsigögn)'!I$6:I$37,MATCH($C73,'Undirviðmiðalisti (Lýsigögn)'!$C$6:$C$37,0))),IFERROR(IF(INDEX('Undirviðmiðalisti (Lýsigögn)'!I$38:I$52,MATCH($C73,'Undirviðmiðalisti (Lýsigögn)'!$C$38:$C$52,0))="","",INDEX('Undirviðmiðalisti (Lýsigögn)'!I$38:I$52,MATCH($C73,'Undirviðmiðalisti (Lýsigögn)'!$C$38:$C$52,0))),""))))</f>
        <v/>
      </c>
      <c r="N73" s="18" t="str">
        <f aca="false">IF($C73="","",IF($D73="Einstaklingsbundið",IFERROR(IF(INDEX('Undirviðmiðalisti (Lýsigögn)'!J$38:J$52,MATCH($C73,'Undirviðmiðalisti (Lýsigögn)'!$C$38:$C$52,0))="","",INDEX('Undirviðmiðalisti (Lýsigögn)'!J$38:J$52,MATCH($C73,'Undirviðmiðalisti (Lýsigögn)'!$C$38:$C$52,0))),""),IFERROR(IF(INDEX('Undirviðmiðalisti (Lýsigögn)'!J$6:J$37,MATCH($C73,'Undirviðmiðalisti (Lýsigögn)'!$C$6:$C$37,0))="","",INDEX('Undirviðmiðalisti (Lýsigögn)'!J$6:J$37,MATCH($C73,'Undirviðmiðalisti (Lýsigögn)'!$C$6:$C$37,0))),IFERROR(IF(INDEX('Undirviðmiðalisti (Lýsigögn)'!J$38:J$52,MATCH($C73,'Undirviðmiðalisti (Lýsigögn)'!$C$38:$C$52,0))="","",INDEX('Undirviðmiðalisti (Lýsigögn)'!J$38:J$52,MATCH($C73,'Undirviðmiðalisti (Lýsigögn)'!$C$38:$C$52,0))),""))))</f>
        <v/>
      </c>
      <c r="O73" s="18" t="str">
        <f aca="false">IF($C73="","",IF($D73="Einstaklingsbundið",IFERROR(IF(INDEX('Undirviðmiðalisti (Lýsigögn)'!K$38:K$52,MATCH($C73,'Undirviðmiðalisti (Lýsigögn)'!$C$38:$C$52,0))="","",INDEX('Undirviðmiðalisti (Lýsigögn)'!K$38:K$52,MATCH($C73,'Undirviðmiðalisti (Lýsigögn)'!$C$38:$C$52,0))),""),IFERROR(IF(INDEX('Undirviðmiðalisti (Lýsigögn)'!K$6:K$37,MATCH($C73,'Undirviðmiðalisti (Lýsigögn)'!$C$6:$C$37,0))="","",INDEX('Undirviðmiðalisti (Lýsigögn)'!K$6:K$37,MATCH($C73,'Undirviðmiðalisti (Lýsigögn)'!$C$6:$C$37,0))),IFERROR(IF(INDEX('Undirviðmiðalisti (Lýsigögn)'!K$38:K$52,MATCH($C73,'Undirviðmiðalisti (Lýsigögn)'!$C$38:$C$52,0))="","",INDEX('Undirviðmiðalisti (Lýsigögn)'!K$38:K$52,MATCH($C73,'Undirviðmiðalisti (Lýsigögn)'!$C$38:$C$52,0))),""))))</f>
        <v/>
      </c>
      <c r="P73" s="18" t="str">
        <f aca="false">IF($C73="","",IF($D73="Einstaklingsbundið",IFERROR(IF(INDEX('Undirviðmiðalisti (Lýsigögn)'!L$38:L$52,MATCH($C73,'Undirviðmiðalisti (Lýsigögn)'!$C$38:$C$52,0))="","",INDEX('Undirviðmiðalisti (Lýsigögn)'!L$38:L$52,MATCH($C73,'Undirviðmiðalisti (Lýsigögn)'!$C$38:$C$52,0))),""),IFERROR(IF(INDEX('Undirviðmiðalisti (Lýsigögn)'!L$6:L$37,MATCH($C73,'Undirviðmiðalisti (Lýsigögn)'!$C$6:$C$37,0))="","",INDEX('Undirviðmiðalisti (Lýsigögn)'!L$6:L$37,MATCH($C73,'Undirviðmiðalisti (Lýsigögn)'!$C$6:$C$37,0))),IFERROR(IF(INDEX('Undirviðmiðalisti (Lýsigögn)'!L$38:L$52,MATCH($C73,'Undirviðmiðalisti (Lýsigögn)'!$C$38:$C$52,0))="","",INDEX('Undirviðmiðalisti (Lýsigögn)'!L$38:L$52,MATCH($C73,'Undirviðmiðalisti (Lýsigögn)'!$C$38:$C$52,0))),""))))</f>
        <v/>
      </c>
      <c r="Q73" s="18" t="str">
        <f aca="false">IF($C73="","",IF($D73="Einstaklingsbundið",IFERROR(IF(INDEX('Undirviðmiðalisti (Lýsigögn)'!M$38:M$52,MATCH($C73,'Undirviðmiðalisti (Lýsigögn)'!$C$38:$C$52,0))="","",INDEX('Undirviðmiðalisti (Lýsigögn)'!M$38:M$52,MATCH($C73,'Undirviðmiðalisti (Lýsigögn)'!$C$38:$C$52,0))),""),IFERROR(IF(INDEX('Undirviðmiðalisti (Lýsigögn)'!M$6:M$37,MATCH($C73,'Undirviðmiðalisti (Lýsigögn)'!$C$6:$C$37,0))="","",INDEX('Undirviðmiðalisti (Lýsigögn)'!M$6:M$37,MATCH($C73,'Undirviðmiðalisti (Lýsigögn)'!$C$6:$C$37,0))),IFERROR(IF(INDEX('Undirviðmiðalisti (Lýsigögn)'!M$38:M$52,MATCH($C73,'Undirviðmiðalisti (Lýsigögn)'!$C$38:$C$52,0))="","",INDEX('Undirviðmiðalisti (Lýsigögn)'!M$38:M$52,MATCH($C73,'Undirviðmiðalisti (Lýsigögn)'!$C$38:$C$52,0))),""))))</f>
        <v/>
      </c>
    </row>
    <row r="74" customFormat="false" ht="15" hidden="false" customHeight="true" outlineLevel="0" collapsed="false">
      <c r="A74" s="24" t="str">
        <f aca="false">IF($B74="","",ROW()-5)</f>
        <v/>
      </c>
      <c r="B74" s="17"/>
      <c r="C74" s="17"/>
      <c r="D74" s="25" t="str">
        <f aca="false">IFERROR(IF(B74="","",INDEX(Viðmið!$B$6:$B$10,MATCH(B74,Viðmið!$C$6:$C$10,0))),"")</f>
        <v/>
      </c>
      <c r="E74" s="18" t="str">
        <f aca="false">IF($C74="","",IF($D74="Einstaklingsbundið",IFERROR(IF(INDEX('Undirviðmiðalisti (Lýsigögn)'!$D$38:$D$52,MATCH($C74,'Undirviðmiðalisti (Lýsigögn)'!$C$38:$C$52,0))="","",INDEX('Undirviðmiðalisti (Lýsigögn)'!$D$38:$D$52,MATCH($C74,'Undirviðmiðalisti (Lýsigögn)'!$C$38:$C$52,0))),""),IFERROR(IF(INDEX('Undirviðmiðalisti (Lýsigögn)'!$D$6:$D$37,MATCH($C74,'Undirviðmiðalisti (Lýsigögn)'!$C$6:$C$37,0))="","",INDEX('Undirviðmiðalisti (Lýsigögn)'!$D$6:$D$37,MATCH($C74,'Undirviðmiðalisti (Lýsigögn)'!$C$6:$C$37,0))),IFERROR(IF(INDEX('Undirviðmiðalisti (Lýsigögn)'!$D$38:$D$52,MATCH($C74,'Undirviðmiðalisti (Lýsigögn)'!$C$38:$C$52,0))="","",INDEX('Undirviðmiðalisti (Lýsigögn)'!$D$38:$D$52,MATCH($C74,'Undirviðmiðalisti (Lýsigögn)'!$C$38:$C$52,0))),""))))</f>
        <v/>
      </c>
      <c r="F74" s="16"/>
      <c r="G74" s="26" t="str">
        <f aca="false">IF($C74="","",IF($D74="Einstaklingsbundið",IFERROR(IF(INDEX('Undirviðmiðalisti (Lýsigögn)'!$E$38:$E$52,MATCH($C74,'Undirviðmiðalisti (Lýsigögn)'!$C$38:$C$52,0))="","",INDEX('Undirviðmiðalisti (Lýsigögn)'!$E$38:$E$52,MATCH($C74,'Undirviðmiðalisti (Lýsigögn)'!$C$38:$C$52,0))),""),IFERROR(IF(INDEX('Undirviðmiðalisti (Lýsigögn)'!$E$6:$E$37,MATCH($C74,'Undirviðmiðalisti (Lýsigögn)'!$C$6:$C$37,0))="","",INDEX('Undirviðmiðalisti (Lýsigögn)'!$E$6:$E$37,MATCH($C74,'Undirviðmiðalisti (Lýsigögn)'!$C$6:$C$37,0))),IFERROR(IF(INDEX('Undirviðmiðalisti (Lýsigögn)'!$E$38:$E$52,MATCH($C74,'Undirviðmiðalisti (Lýsigögn)'!$C$38:$C$52,0))="","",INDEX('Undirviðmiðalisti (Lýsigögn)'!$E$38:$E$52,MATCH($C74,'Undirviðmiðalisti (Lýsigögn)'!$C$38:$C$52,0))),""))))</f>
        <v/>
      </c>
      <c r="H74" s="27" t="str">
        <f aca="false">IF(OR(F74="",G74=""),"",F74*KVARDI)</f>
        <v/>
      </c>
      <c r="I74" s="28" t="str">
        <f aca="false">IF(B74="","",IF(ROUND(SUMIF($B$6:$B$205,B74,$F$6:$F$205),4)=ROUND(IFERROR(INDEX(Viðmið!$E$6:$E$10,MATCH(B74,Viðmið!$C$6:$C$10,0)),-1),4),"✓","✗"))</f>
        <v/>
      </c>
      <c r="J74" s="18" t="str">
        <f aca="false">IF($C74="","",IF($D74="Einstaklingsbundið",IFERROR(IF(INDEX('Undirviðmiðalisti (Lýsigögn)'!F$38:F$52,MATCH($C74,'Undirviðmiðalisti (Lýsigögn)'!$C$38:$C$52,0))="","",INDEX('Undirviðmiðalisti (Lýsigögn)'!F$38:F$52,MATCH($C74,'Undirviðmiðalisti (Lýsigögn)'!$C$38:$C$52,0))),""),IFERROR(IF(INDEX('Undirviðmiðalisti (Lýsigögn)'!F$6:F$37,MATCH($C74,'Undirviðmiðalisti (Lýsigögn)'!$C$6:$C$37,0))="","",INDEX('Undirviðmiðalisti (Lýsigögn)'!F$6:F$37,MATCH($C74,'Undirviðmiðalisti (Lýsigögn)'!$C$6:$C$37,0))),IFERROR(IF(INDEX('Undirviðmiðalisti (Lýsigögn)'!F$38:F$52,MATCH($C74,'Undirviðmiðalisti (Lýsigögn)'!$C$38:$C$52,0))="","",INDEX('Undirviðmiðalisti (Lýsigögn)'!F$38:F$52,MATCH($C74,'Undirviðmiðalisti (Lýsigögn)'!$C$38:$C$52,0))),""))))</f>
        <v/>
      </c>
      <c r="K74" s="18" t="str">
        <f aca="false">IF($C74="","",IF($D74="Einstaklingsbundið",IFERROR(IF(INDEX('Undirviðmiðalisti (Lýsigögn)'!G$38:G$52,MATCH($C74,'Undirviðmiðalisti (Lýsigögn)'!$C$38:$C$52,0))="","",INDEX('Undirviðmiðalisti (Lýsigögn)'!G$38:G$52,MATCH($C74,'Undirviðmiðalisti (Lýsigögn)'!$C$38:$C$52,0))),""),IFERROR(IF(INDEX('Undirviðmiðalisti (Lýsigögn)'!G$6:G$37,MATCH($C74,'Undirviðmiðalisti (Lýsigögn)'!$C$6:$C$37,0))="","",INDEX('Undirviðmiðalisti (Lýsigögn)'!G$6:G$37,MATCH($C74,'Undirviðmiðalisti (Lýsigögn)'!$C$6:$C$37,0))),IFERROR(IF(INDEX('Undirviðmiðalisti (Lýsigögn)'!G$38:G$52,MATCH($C74,'Undirviðmiðalisti (Lýsigögn)'!$C$38:$C$52,0))="","",INDEX('Undirviðmiðalisti (Lýsigögn)'!G$38:G$52,MATCH($C74,'Undirviðmiðalisti (Lýsigögn)'!$C$38:$C$52,0))),""))))</f>
        <v/>
      </c>
      <c r="L74" s="18" t="str">
        <f aca="false">IF($C74="","",IF($D74="Einstaklingsbundið",IFERROR(IF(INDEX('Undirviðmiðalisti (Lýsigögn)'!H$38:H$52,MATCH($C74,'Undirviðmiðalisti (Lýsigögn)'!$C$38:$C$52,0))="","",INDEX('Undirviðmiðalisti (Lýsigögn)'!H$38:H$52,MATCH($C74,'Undirviðmiðalisti (Lýsigögn)'!$C$38:$C$52,0))),""),IFERROR(IF(INDEX('Undirviðmiðalisti (Lýsigögn)'!H$6:H$37,MATCH($C74,'Undirviðmiðalisti (Lýsigögn)'!$C$6:$C$37,0))="","",INDEX('Undirviðmiðalisti (Lýsigögn)'!H$6:H$37,MATCH($C74,'Undirviðmiðalisti (Lýsigögn)'!$C$6:$C$37,0))),IFERROR(IF(INDEX('Undirviðmiðalisti (Lýsigögn)'!H$38:H$52,MATCH($C74,'Undirviðmiðalisti (Lýsigögn)'!$C$38:$C$52,0))="","",INDEX('Undirviðmiðalisti (Lýsigögn)'!H$38:H$52,MATCH($C74,'Undirviðmiðalisti (Lýsigögn)'!$C$38:$C$52,0))),""))))</f>
        <v/>
      </c>
      <c r="M74" s="18" t="str">
        <f aca="false">IF($C74="","",IF($D74="Einstaklingsbundið",IFERROR(IF(INDEX('Undirviðmiðalisti (Lýsigögn)'!I$38:I$52,MATCH($C74,'Undirviðmiðalisti (Lýsigögn)'!$C$38:$C$52,0))="","",INDEX('Undirviðmiðalisti (Lýsigögn)'!I$38:I$52,MATCH($C74,'Undirviðmiðalisti (Lýsigögn)'!$C$38:$C$52,0))),""),IFERROR(IF(INDEX('Undirviðmiðalisti (Lýsigögn)'!I$6:I$37,MATCH($C74,'Undirviðmiðalisti (Lýsigögn)'!$C$6:$C$37,0))="","",INDEX('Undirviðmiðalisti (Lýsigögn)'!I$6:I$37,MATCH($C74,'Undirviðmiðalisti (Lýsigögn)'!$C$6:$C$37,0))),IFERROR(IF(INDEX('Undirviðmiðalisti (Lýsigögn)'!I$38:I$52,MATCH($C74,'Undirviðmiðalisti (Lýsigögn)'!$C$38:$C$52,0))="","",INDEX('Undirviðmiðalisti (Lýsigögn)'!I$38:I$52,MATCH($C74,'Undirviðmiðalisti (Lýsigögn)'!$C$38:$C$52,0))),""))))</f>
        <v/>
      </c>
      <c r="N74" s="18" t="str">
        <f aca="false">IF($C74="","",IF($D74="Einstaklingsbundið",IFERROR(IF(INDEX('Undirviðmiðalisti (Lýsigögn)'!J$38:J$52,MATCH($C74,'Undirviðmiðalisti (Lýsigögn)'!$C$38:$C$52,0))="","",INDEX('Undirviðmiðalisti (Lýsigögn)'!J$38:J$52,MATCH($C74,'Undirviðmiðalisti (Lýsigögn)'!$C$38:$C$52,0))),""),IFERROR(IF(INDEX('Undirviðmiðalisti (Lýsigögn)'!J$6:J$37,MATCH($C74,'Undirviðmiðalisti (Lýsigögn)'!$C$6:$C$37,0))="","",INDEX('Undirviðmiðalisti (Lýsigögn)'!J$6:J$37,MATCH($C74,'Undirviðmiðalisti (Lýsigögn)'!$C$6:$C$37,0))),IFERROR(IF(INDEX('Undirviðmiðalisti (Lýsigögn)'!J$38:J$52,MATCH($C74,'Undirviðmiðalisti (Lýsigögn)'!$C$38:$C$52,0))="","",INDEX('Undirviðmiðalisti (Lýsigögn)'!J$38:J$52,MATCH($C74,'Undirviðmiðalisti (Lýsigögn)'!$C$38:$C$52,0))),""))))</f>
        <v/>
      </c>
      <c r="O74" s="18" t="str">
        <f aca="false">IF($C74="","",IF($D74="Einstaklingsbundið",IFERROR(IF(INDEX('Undirviðmiðalisti (Lýsigögn)'!K$38:K$52,MATCH($C74,'Undirviðmiðalisti (Lýsigögn)'!$C$38:$C$52,0))="","",INDEX('Undirviðmiðalisti (Lýsigögn)'!K$38:K$52,MATCH($C74,'Undirviðmiðalisti (Lýsigögn)'!$C$38:$C$52,0))),""),IFERROR(IF(INDEX('Undirviðmiðalisti (Lýsigögn)'!K$6:K$37,MATCH($C74,'Undirviðmiðalisti (Lýsigögn)'!$C$6:$C$37,0))="","",INDEX('Undirviðmiðalisti (Lýsigögn)'!K$6:K$37,MATCH($C74,'Undirviðmiðalisti (Lýsigögn)'!$C$6:$C$37,0))),IFERROR(IF(INDEX('Undirviðmiðalisti (Lýsigögn)'!K$38:K$52,MATCH($C74,'Undirviðmiðalisti (Lýsigögn)'!$C$38:$C$52,0))="","",INDEX('Undirviðmiðalisti (Lýsigögn)'!K$38:K$52,MATCH($C74,'Undirviðmiðalisti (Lýsigögn)'!$C$38:$C$52,0))),""))))</f>
        <v/>
      </c>
      <c r="P74" s="18" t="str">
        <f aca="false">IF($C74="","",IF($D74="Einstaklingsbundið",IFERROR(IF(INDEX('Undirviðmiðalisti (Lýsigögn)'!L$38:L$52,MATCH($C74,'Undirviðmiðalisti (Lýsigögn)'!$C$38:$C$52,0))="","",INDEX('Undirviðmiðalisti (Lýsigögn)'!L$38:L$52,MATCH($C74,'Undirviðmiðalisti (Lýsigögn)'!$C$38:$C$52,0))),""),IFERROR(IF(INDEX('Undirviðmiðalisti (Lýsigögn)'!L$6:L$37,MATCH($C74,'Undirviðmiðalisti (Lýsigögn)'!$C$6:$C$37,0))="","",INDEX('Undirviðmiðalisti (Lýsigögn)'!L$6:L$37,MATCH($C74,'Undirviðmiðalisti (Lýsigögn)'!$C$6:$C$37,0))),IFERROR(IF(INDEX('Undirviðmiðalisti (Lýsigögn)'!L$38:L$52,MATCH($C74,'Undirviðmiðalisti (Lýsigögn)'!$C$38:$C$52,0))="","",INDEX('Undirviðmiðalisti (Lýsigögn)'!L$38:L$52,MATCH($C74,'Undirviðmiðalisti (Lýsigögn)'!$C$38:$C$52,0))),""))))</f>
        <v/>
      </c>
      <c r="Q74" s="18" t="str">
        <f aca="false">IF($C74="","",IF($D74="Einstaklingsbundið",IFERROR(IF(INDEX('Undirviðmiðalisti (Lýsigögn)'!M$38:M$52,MATCH($C74,'Undirviðmiðalisti (Lýsigögn)'!$C$38:$C$52,0))="","",INDEX('Undirviðmiðalisti (Lýsigögn)'!M$38:M$52,MATCH($C74,'Undirviðmiðalisti (Lýsigögn)'!$C$38:$C$52,0))),""),IFERROR(IF(INDEX('Undirviðmiðalisti (Lýsigögn)'!M$6:M$37,MATCH($C74,'Undirviðmiðalisti (Lýsigögn)'!$C$6:$C$37,0))="","",INDEX('Undirviðmiðalisti (Lýsigögn)'!M$6:M$37,MATCH($C74,'Undirviðmiðalisti (Lýsigögn)'!$C$6:$C$37,0))),IFERROR(IF(INDEX('Undirviðmiðalisti (Lýsigögn)'!M$38:M$52,MATCH($C74,'Undirviðmiðalisti (Lýsigögn)'!$C$38:$C$52,0))="","",INDEX('Undirviðmiðalisti (Lýsigögn)'!M$38:M$52,MATCH($C74,'Undirviðmiðalisti (Lýsigögn)'!$C$38:$C$52,0))),""))))</f>
        <v/>
      </c>
    </row>
    <row r="75" customFormat="false" ht="15" hidden="false" customHeight="true" outlineLevel="0" collapsed="false">
      <c r="A75" s="24" t="str">
        <f aca="false">IF($B75="","",ROW()-5)</f>
        <v/>
      </c>
      <c r="B75" s="17"/>
      <c r="C75" s="17"/>
      <c r="D75" s="25" t="str">
        <f aca="false">IFERROR(IF(B75="","",INDEX(Viðmið!$B$6:$B$10,MATCH(B75,Viðmið!$C$6:$C$10,0))),"")</f>
        <v/>
      </c>
      <c r="E75" s="18" t="str">
        <f aca="false">IF($C75="","",IF($D75="Einstaklingsbundið",IFERROR(IF(INDEX('Undirviðmiðalisti (Lýsigögn)'!$D$38:$D$52,MATCH($C75,'Undirviðmiðalisti (Lýsigögn)'!$C$38:$C$52,0))="","",INDEX('Undirviðmiðalisti (Lýsigögn)'!$D$38:$D$52,MATCH($C75,'Undirviðmiðalisti (Lýsigögn)'!$C$38:$C$52,0))),""),IFERROR(IF(INDEX('Undirviðmiðalisti (Lýsigögn)'!$D$6:$D$37,MATCH($C75,'Undirviðmiðalisti (Lýsigögn)'!$C$6:$C$37,0))="","",INDEX('Undirviðmiðalisti (Lýsigögn)'!$D$6:$D$37,MATCH($C75,'Undirviðmiðalisti (Lýsigögn)'!$C$6:$C$37,0))),IFERROR(IF(INDEX('Undirviðmiðalisti (Lýsigögn)'!$D$38:$D$52,MATCH($C75,'Undirviðmiðalisti (Lýsigögn)'!$C$38:$C$52,0))="","",INDEX('Undirviðmiðalisti (Lýsigögn)'!$D$38:$D$52,MATCH($C75,'Undirviðmiðalisti (Lýsigögn)'!$C$38:$C$52,0))),""))))</f>
        <v/>
      </c>
      <c r="F75" s="16"/>
      <c r="G75" s="26" t="str">
        <f aca="false">IF($C75="","",IF($D75="Einstaklingsbundið",IFERROR(IF(INDEX('Undirviðmiðalisti (Lýsigögn)'!$E$38:$E$52,MATCH($C75,'Undirviðmiðalisti (Lýsigögn)'!$C$38:$C$52,0))="","",INDEX('Undirviðmiðalisti (Lýsigögn)'!$E$38:$E$52,MATCH($C75,'Undirviðmiðalisti (Lýsigögn)'!$C$38:$C$52,0))),""),IFERROR(IF(INDEX('Undirviðmiðalisti (Lýsigögn)'!$E$6:$E$37,MATCH($C75,'Undirviðmiðalisti (Lýsigögn)'!$C$6:$C$37,0))="","",INDEX('Undirviðmiðalisti (Lýsigögn)'!$E$6:$E$37,MATCH($C75,'Undirviðmiðalisti (Lýsigögn)'!$C$6:$C$37,0))),IFERROR(IF(INDEX('Undirviðmiðalisti (Lýsigögn)'!$E$38:$E$52,MATCH($C75,'Undirviðmiðalisti (Lýsigögn)'!$C$38:$C$52,0))="","",INDEX('Undirviðmiðalisti (Lýsigögn)'!$E$38:$E$52,MATCH($C75,'Undirviðmiðalisti (Lýsigögn)'!$C$38:$C$52,0))),""))))</f>
        <v/>
      </c>
      <c r="H75" s="27" t="str">
        <f aca="false">IF(OR(F75="",G75=""),"",F75*KVARDI)</f>
        <v/>
      </c>
      <c r="I75" s="28" t="str">
        <f aca="false">IF(B75="","",IF(ROUND(SUMIF($B$6:$B$205,B75,$F$6:$F$205),4)=ROUND(IFERROR(INDEX(Viðmið!$E$6:$E$10,MATCH(B75,Viðmið!$C$6:$C$10,0)),-1),4),"✓","✗"))</f>
        <v/>
      </c>
      <c r="J75" s="18" t="str">
        <f aca="false">IF($C75="","",IF($D75="Einstaklingsbundið",IFERROR(IF(INDEX('Undirviðmiðalisti (Lýsigögn)'!F$38:F$52,MATCH($C75,'Undirviðmiðalisti (Lýsigögn)'!$C$38:$C$52,0))="","",INDEX('Undirviðmiðalisti (Lýsigögn)'!F$38:F$52,MATCH($C75,'Undirviðmiðalisti (Lýsigögn)'!$C$38:$C$52,0))),""),IFERROR(IF(INDEX('Undirviðmiðalisti (Lýsigögn)'!F$6:F$37,MATCH($C75,'Undirviðmiðalisti (Lýsigögn)'!$C$6:$C$37,0))="","",INDEX('Undirviðmiðalisti (Lýsigögn)'!F$6:F$37,MATCH($C75,'Undirviðmiðalisti (Lýsigögn)'!$C$6:$C$37,0))),IFERROR(IF(INDEX('Undirviðmiðalisti (Lýsigögn)'!F$38:F$52,MATCH($C75,'Undirviðmiðalisti (Lýsigögn)'!$C$38:$C$52,0))="","",INDEX('Undirviðmiðalisti (Lýsigögn)'!F$38:F$52,MATCH($C75,'Undirviðmiðalisti (Lýsigögn)'!$C$38:$C$52,0))),""))))</f>
        <v/>
      </c>
      <c r="K75" s="18" t="str">
        <f aca="false">IF($C75="","",IF($D75="Einstaklingsbundið",IFERROR(IF(INDEX('Undirviðmiðalisti (Lýsigögn)'!G$38:G$52,MATCH($C75,'Undirviðmiðalisti (Lýsigögn)'!$C$38:$C$52,0))="","",INDEX('Undirviðmiðalisti (Lýsigögn)'!G$38:G$52,MATCH($C75,'Undirviðmiðalisti (Lýsigögn)'!$C$38:$C$52,0))),""),IFERROR(IF(INDEX('Undirviðmiðalisti (Lýsigögn)'!G$6:G$37,MATCH($C75,'Undirviðmiðalisti (Lýsigögn)'!$C$6:$C$37,0))="","",INDEX('Undirviðmiðalisti (Lýsigögn)'!G$6:G$37,MATCH($C75,'Undirviðmiðalisti (Lýsigögn)'!$C$6:$C$37,0))),IFERROR(IF(INDEX('Undirviðmiðalisti (Lýsigögn)'!G$38:G$52,MATCH($C75,'Undirviðmiðalisti (Lýsigögn)'!$C$38:$C$52,0))="","",INDEX('Undirviðmiðalisti (Lýsigögn)'!G$38:G$52,MATCH($C75,'Undirviðmiðalisti (Lýsigögn)'!$C$38:$C$52,0))),""))))</f>
        <v/>
      </c>
      <c r="L75" s="18" t="str">
        <f aca="false">IF($C75="","",IF($D75="Einstaklingsbundið",IFERROR(IF(INDEX('Undirviðmiðalisti (Lýsigögn)'!H$38:H$52,MATCH($C75,'Undirviðmiðalisti (Lýsigögn)'!$C$38:$C$52,0))="","",INDEX('Undirviðmiðalisti (Lýsigögn)'!H$38:H$52,MATCH($C75,'Undirviðmiðalisti (Lýsigögn)'!$C$38:$C$52,0))),""),IFERROR(IF(INDEX('Undirviðmiðalisti (Lýsigögn)'!H$6:H$37,MATCH($C75,'Undirviðmiðalisti (Lýsigögn)'!$C$6:$C$37,0))="","",INDEX('Undirviðmiðalisti (Lýsigögn)'!H$6:H$37,MATCH($C75,'Undirviðmiðalisti (Lýsigögn)'!$C$6:$C$37,0))),IFERROR(IF(INDEX('Undirviðmiðalisti (Lýsigögn)'!H$38:H$52,MATCH($C75,'Undirviðmiðalisti (Lýsigögn)'!$C$38:$C$52,0))="","",INDEX('Undirviðmiðalisti (Lýsigögn)'!H$38:H$52,MATCH($C75,'Undirviðmiðalisti (Lýsigögn)'!$C$38:$C$52,0))),""))))</f>
        <v/>
      </c>
      <c r="M75" s="18" t="str">
        <f aca="false">IF($C75="","",IF($D75="Einstaklingsbundið",IFERROR(IF(INDEX('Undirviðmiðalisti (Lýsigögn)'!I$38:I$52,MATCH($C75,'Undirviðmiðalisti (Lýsigögn)'!$C$38:$C$52,0))="","",INDEX('Undirviðmiðalisti (Lýsigögn)'!I$38:I$52,MATCH($C75,'Undirviðmiðalisti (Lýsigögn)'!$C$38:$C$52,0))),""),IFERROR(IF(INDEX('Undirviðmiðalisti (Lýsigögn)'!I$6:I$37,MATCH($C75,'Undirviðmiðalisti (Lýsigögn)'!$C$6:$C$37,0))="","",INDEX('Undirviðmiðalisti (Lýsigögn)'!I$6:I$37,MATCH($C75,'Undirviðmiðalisti (Lýsigögn)'!$C$6:$C$37,0))),IFERROR(IF(INDEX('Undirviðmiðalisti (Lýsigögn)'!I$38:I$52,MATCH($C75,'Undirviðmiðalisti (Lýsigögn)'!$C$38:$C$52,0))="","",INDEX('Undirviðmiðalisti (Lýsigögn)'!I$38:I$52,MATCH($C75,'Undirviðmiðalisti (Lýsigögn)'!$C$38:$C$52,0))),""))))</f>
        <v/>
      </c>
      <c r="N75" s="18" t="str">
        <f aca="false">IF($C75="","",IF($D75="Einstaklingsbundið",IFERROR(IF(INDEX('Undirviðmiðalisti (Lýsigögn)'!J$38:J$52,MATCH($C75,'Undirviðmiðalisti (Lýsigögn)'!$C$38:$C$52,0))="","",INDEX('Undirviðmiðalisti (Lýsigögn)'!J$38:J$52,MATCH($C75,'Undirviðmiðalisti (Lýsigögn)'!$C$38:$C$52,0))),""),IFERROR(IF(INDEX('Undirviðmiðalisti (Lýsigögn)'!J$6:J$37,MATCH($C75,'Undirviðmiðalisti (Lýsigögn)'!$C$6:$C$37,0))="","",INDEX('Undirviðmiðalisti (Lýsigögn)'!J$6:J$37,MATCH($C75,'Undirviðmiðalisti (Lýsigögn)'!$C$6:$C$37,0))),IFERROR(IF(INDEX('Undirviðmiðalisti (Lýsigögn)'!J$38:J$52,MATCH($C75,'Undirviðmiðalisti (Lýsigögn)'!$C$38:$C$52,0))="","",INDEX('Undirviðmiðalisti (Lýsigögn)'!J$38:J$52,MATCH($C75,'Undirviðmiðalisti (Lýsigögn)'!$C$38:$C$52,0))),""))))</f>
        <v/>
      </c>
      <c r="O75" s="18" t="str">
        <f aca="false">IF($C75="","",IF($D75="Einstaklingsbundið",IFERROR(IF(INDEX('Undirviðmiðalisti (Lýsigögn)'!K$38:K$52,MATCH($C75,'Undirviðmiðalisti (Lýsigögn)'!$C$38:$C$52,0))="","",INDEX('Undirviðmiðalisti (Lýsigögn)'!K$38:K$52,MATCH($C75,'Undirviðmiðalisti (Lýsigögn)'!$C$38:$C$52,0))),""),IFERROR(IF(INDEX('Undirviðmiðalisti (Lýsigögn)'!K$6:K$37,MATCH($C75,'Undirviðmiðalisti (Lýsigögn)'!$C$6:$C$37,0))="","",INDEX('Undirviðmiðalisti (Lýsigögn)'!K$6:K$37,MATCH($C75,'Undirviðmiðalisti (Lýsigögn)'!$C$6:$C$37,0))),IFERROR(IF(INDEX('Undirviðmiðalisti (Lýsigögn)'!K$38:K$52,MATCH($C75,'Undirviðmiðalisti (Lýsigögn)'!$C$38:$C$52,0))="","",INDEX('Undirviðmiðalisti (Lýsigögn)'!K$38:K$52,MATCH($C75,'Undirviðmiðalisti (Lýsigögn)'!$C$38:$C$52,0))),""))))</f>
        <v/>
      </c>
      <c r="P75" s="18" t="str">
        <f aca="false">IF($C75="","",IF($D75="Einstaklingsbundið",IFERROR(IF(INDEX('Undirviðmiðalisti (Lýsigögn)'!L$38:L$52,MATCH($C75,'Undirviðmiðalisti (Lýsigögn)'!$C$38:$C$52,0))="","",INDEX('Undirviðmiðalisti (Lýsigögn)'!L$38:L$52,MATCH($C75,'Undirviðmiðalisti (Lýsigögn)'!$C$38:$C$52,0))),""),IFERROR(IF(INDEX('Undirviðmiðalisti (Lýsigögn)'!L$6:L$37,MATCH($C75,'Undirviðmiðalisti (Lýsigögn)'!$C$6:$C$37,0))="","",INDEX('Undirviðmiðalisti (Lýsigögn)'!L$6:L$37,MATCH($C75,'Undirviðmiðalisti (Lýsigögn)'!$C$6:$C$37,0))),IFERROR(IF(INDEX('Undirviðmiðalisti (Lýsigögn)'!L$38:L$52,MATCH($C75,'Undirviðmiðalisti (Lýsigögn)'!$C$38:$C$52,0))="","",INDEX('Undirviðmiðalisti (Lýsigögn)'!L$38:L$52,MATCH($C75,'Undirviðmiðalisti (Lýsigögn)'!$C$38:$C$52,0))),""))))</f>
        <v/>
      </c>
      <c r="Q75" s="18" t="str">
        <f aca="false">IF($C75="","",IF($D75="Einstaklingsbundið",IFERROR(IF(INDEX('Undirviðmiðalisti (Lýsigögn)'!M$38:M$52,MATCH($C75,'Undirviðmiðalisti (Lýsigögn)'!$C$38:$C$52,0))="","",INDEX('Undirviðmiðalisti (Lýsigögn)'!M$38:M$52,MATCH($C75,'Undirviðmiðalisti (Lýsigögn)'!$C$38:$C$52,0))),""),IFERROR(IF(INDEX('Undirviðmiðalisti (Lýsigögn)'!M$6:M$37,MATCH($C75,'Undirviðmiðalisti (Lýsigögn)'!$C$6:$C$37,0))="","",INDEX('Undirviðmiðalisti (Lýsigögn)'!M$6:M$37,MATCH($C75,'Undirviðmiðalisti (Lýsigögn)'!$C$6:$C$37,0))),IFERROR(IF(INDEX('Undirviðmiðalisti (Lýsigögn)'!M$38:M$52,MATCH($C75,'Undirviðmiðalisti (Lýsigögn)'!$C$38:$C$52,0))="","",INDEX('Undirviðmiðalisti (Lýsigögn)'!M$38:M$52,MATCH($C75,'Undirviðmiðalisti (Lýsigögn)'!$C$38:$C$52,0))),""))))</f>
        <v/>
      </c>
    </row>
    <row r="76" customFormat="false" ht="15" hidden="false" customHeight="true" outlineLevel="0" collapsed="false">
      <c r="A76" s="24" t="str">
        <f aca="false">IF($B76="","",ROW()-5)</f>
        <v/>
      </c>
      <c r="B76" s="17"/>
      <c r="C76" s="17"/>
      <c r="D76" s="25" t="str">
        <f aca="false">IFERROR(IF(B76="","",INDEX(Viðmið!$B$6:$B$10,MATCH(B76,Viðmið!$C$6:$C$10,0))),"")</f>
        <v/>
      </c>
      <c r="E76" s="18" t="str">
        <f aca="false">IF($C76="","",IF($D76="Einstaklingsbundið",IFERROR(IF(INDEX('Undirviðmiðalisti (Lýsigögn)'!$D$38:$D$52,MATCH($C76,'Undirviðmiðalisti (Lýsigögn)'!$C$38:$C$52,0))="","",INDEX('Undirviðmiðalisti (Lýsigögn)'!$D$38:$D$52,MATCH($C76,'Undirviðmiðalisti (Lýsigögn)'!$C$38:$C$52,0))),""),IFERROR(IF(INDEX('Undirviðmiðalisti (Lýsigögn)'!$D$6:$D$37,MATCH($C76,'Undirviðmiðalisti (Lýsigögn)'!$C$6:$C$37,0))="","",INDEX('Undirviðmiðalisti (Lýsigögn)'!$D$6:$D$37,MATCH($C76,'Undirviðmiðalisti (Lýsigögn)'!$C$6:$C$37,0))),IFERROR(IF(INDEX('Undirviðmiðalisti (Lýsigögn)'!$D$38:$D$52,MATCH($C76,'Undirviðmiðalisti (Lýsigögn)'!$C$38:$C$52,0))="","",INDEX('Undirviðmiðalisti (Lýsigögn)'!$D$38:$D$52,MATCH($C76,'Undirviðmiðalisti (Lýsigögn)'!$C$38:$C$52,0))),""))))</f>
        <v/>
      </c>
      <c r="F76" s="16"/>
      <c r="G76" s="26" t="str">
        <f aca="false">IF($C76="","",IF($D76="Einstaklingsbundið",IFERROR(IF(INDEX('Undirviðmiðalisti (Lýsigögn)'!$E$38:$E$52,MATCH($C76,'Undirviðmiðalisti (Lýsigögn)'!$C$38:$C$52,0))="","",INDEX('Undirviðmiðalisti (Lýsigögn)'!$E$38:$E$52,MATCH($C76,'Undirviðmiðalisti (Lýsigögn)'!$C$38:$C$52,0))),""),IFERROR(IF(INDEX('Undirviðmiðalisti (Lýsigögn)'!$E$6:$E$37,MATCH($C76,'Undirviðmiðalisti (Lýsigögn)'!$C$6:$C$37,0))="","",INDEX('Undirviðmiðalisti (Lýsigögn)'!$E$6:$E$37,MATCH($C76,'Undirviðmiðalisti (Lýsigögn)'!$C$6:$C$37,0))),IFERROR(IF(INDEX('Undirviðmiðalisti (Lýsigögn)'!$E$38:$E$52,MATCH($C76,'Undirviðmiðalisti (Lýsigögn)'!$C$38:$C$52,0))="","",INDEX('Undirviðmiðalisti (Lýsigögn)'!$E$38:$E$52,MATCH($C76,'Undirviðmiðalisti (Lýsigögn)'!$C$38:$C$52,0))),""))))</f>
        <v/>
      </c>
      <c r="H76" s="27" t="str">
        <f aca="false">IF(OR(F76="",G76=""),"",F76*KVARDI)</f>
        <v/>
      </c>
      <c r="I76" s="28" t="str">
        <f aca="false">IF(B76="","",IF(ROUND(SUMIF($B$6:$B$205,B76,$F$6:$F$205),4)=ROUND(IFERROR(INDEX(Viðmið!$E$6:$E$10,MATCH(B76,Viðmið!$C$6:$C$10,0)),-1),4),"✓","✗"))</f>
        <v/>
      </c>
      <c r="J76" s="18" t="str">
        <f aca="false">IF($C76="","",IF($D76="Einstaklingsbundið",IFERROR(IF(INDEX('Undirviðmiðalisti (Lýsigögn)'!F$38:F$52,MATCH($C76,'Undirviðmiðalisti (Lýsigögn)'!$C$38:$C$52,0))="","",INDEX('Undirviðmiðalisti (Lýsigögn)'!F$38:F$52,MATCH($C76,'Undirviðmiðalisti (Lýsigögn)'!$C$38:$C$52,0))),""),IFERROR(IF(INDEX('Undirviðmiðalisti (Lýsigögn)'!F$6:F$37,MATCH($C76,'Undirviðmiðalisti (Lýsigögn)'!$C$6:$C$37,0))="","",INDEX('Undirviðmiðalisti (Lýsigögn)'!F$6:F$37,MATCH($C76,'Undirviðmiðalisti (Lýsigögn)'!$C$6:$C$37,0))),IFERROR(IF(INDEX('Undirviðmiðalisti (Lýsigögn)'!F$38:F$52,MATCH($C76,'Undirviðmiðalisti (Lýsigögn)'!$C$38:$C$52,0))="","",INDEX('Undirviðmiðalisti (Lýsigögn)'!F$38:F$52,MATCH($C76,'Undirviðmiðalisti (Lýsigögn)'!$C$38:$C$52,0))),""))))</f>
        <v/>
      </c>
      <c r="K76" s="18" t="str">
        <f aca="false">IF($C76="","",IF($D76="Einstaklingsbundið",IFERROR(IF(INDEX('Undirviðmiðalisti (Lýsigögn)'!G$38:G$52,MATCH($C76,'Undirviðmiðalisti (Lýsigögn)'!$C$38:$C$52,0))="","",INDEX('Undirviðmiðalisti (Lýsigögn)'!G$38:G$52,MATCH($C76,'Undirviðmiðalisti (Lýsigögn)'!$C$38:$C$52,0))),""),IFERROR(IF(INDEX('Undirviðmiðalisti (Lýsigögn)'!G$6:G$37,MATCH($C76,'Undirviðmiðalisti (Lýsigögn)'!$C$6:$C$37,0))="","",INDEX('Undirviðmiðalisti (Lýsigögn)'!G$6:G$37,MATCH($C76,'Undirviðmiðalisti (Lýsigögn)'!$C$6:$C$37,0))),IFERROR(IF(INDEX('Undirviðmiðalisti (Lýsigögn)'!G$38:G$52,MATCH($C76,'Undirviðmiðalisti (Lýsigögn)'!$C$38:$C$52,0))="","",INDEX('Undirviðmiðalisti (Lýsigögn)'!G$38:G$52,MATCH($C76,'Undirviðmiðalisti (Lýsigögn)'!$C$38:$C$52,0))),""))))</f>
        <v/>
      </c>
      <c r="L76" s="18" t="str">
        <f aca="false">IF($C76="","",IF($D76="Einstaklingsbundið",IFERROR(IF(INDEX('Undirviðmiðalisti (Lýsigögn)'!H$38:H$52,MATCH($C76,'Undirviðmiðalisti (Lýsigögn)'!$C$38:$C$52,0))="","",INDEX('Undirviðmiðalisti (Lýsigögn)'!H$38:H$52,MATCH($C76,'Undirviðmiðalisti (Lýsigögn)'!$C$38:$C$52,0))),""),IFERROR(IF(INDEX('Undirviðmiðalisti (Lýsigögn)'!H$6:H$37,MATCH($C76,'Undirviðmiðalisti (Lýsigögn)'!$C$6:$C$37,0))="","",INDEX('Undirviðmiðalisti (Lýsigögn)'!H$6:H$37,MATCH($C76,'Undirviðmiðalisti (Lýsigögn)'!$C$6:$C$37,0))),IFERROR(IF(INDEX('Undirviðmiðalisti (Lýsigögn)'!H$38:H$52,MATCH($C76,'Undirviðmiðalisti (Lýsigögn)'!$C$38:$C$52,0))="","",INDEX('Undirviðmiðalisti (Lýsigögn)'!H$38:H$52,MATCH($C76,'Undirviðmiðalisti (Lýsigögn)'!$C$38:$C$52,0))),""))))</f>
        <v/>
      </c>
      <c r="M76" s="18" t="str">
        <f aca="false">IF($C76="","",IF($D76="Einstaklingsbundið",IFERROR(IF(INDEX('Undirviðmiðalisti (Lýsigögn)'!I$38:I$52,MATCH($C76,'Undirviðmiðalisti (Lýsigögn)'!$C$38:$C$52,0))="","",INDEX('Undirviðmiðalisti (Lýsigögn)'!I$38:I$52,MATCH($C76,'Undirviðmiðalisti (Lýsigögn)'!$C$38:$C$52,0))),""),IFERROR(IF(INDEX('Undirviðmiðalisti (Lýsigögn)'!I$6:I$37,MATCH($C76,'Undirviðmiðalisti (Lýsigögn)'!$C$6:$C$37,0))="","",INDEX('Undirviðmiðalisti (Lýsigögn)'!I$6:I$37,MATCH($C76,'Undirviðmiðalisti (Lýsigögn)'!$C$6:$C$37,0))),IFERROR(IF(INDEX('Undirviðmiðalisti (Lýsigögn)'!I$38:I$52,MATCH($C76,'Undirviðmiðalisti (Lýsigögn)'!$C$38:$C$52,0))="","",INDEX('Undirviðmiðalisti (Lýsigögn)'!I$38:I$52,MATCH($C76,'Undirviðmiðalisti (Lýsigögn)'!$C$38:$C$52,0))),""))))</f>
        <v/>
      </c>
      <c r="N76" s="18" t="str">
        <f aca="false">IF($C76="","",IF($D76="Einstaklingsbundið",IFERROR(IF(INDEX('Undirviðmiðalisti (Lýsigögn)'!J$38:J$52,MATCH($C76,'Undirviðmiðalisti (Lýsigögn)'!$C$38:$C$52,0))="","",INDEX('Undirviðmiðalisti (Lýsigögn)'!J$38:J$52,MATCH($C76,'Undirviðmiðalisti (Lýsigögn)'!$C$38:$C$52,0))),""),IFERROR(IF(INDEX('Undirviðmiðalisti (Lýsigögn)'!J$6:J$37,MATCH($C76,'Undirviðmiðalisti (Lýsigögn)'!$C$6:$C$37,0))="","",INDEX('Undirviðmiðalisti (Lýsigögn)'!J$6:J$37,MATCH($C76,'Undirviðmiðalisti (Lýsigögn)'!$C$6:$C$37,0))),IFERROR(IF(INDEX('Undirviðmiðalisti (Lýsigögn)'!J$38:J$52,MATCH($C76,'Undirviðmiðalisti (Lýsigögn)'!$C$38:$C$52,0))="","",INDEX('Undirviðmiðalisti (Lýsigögn)'!J$38:J$52,MATCH($C76,'Undirviðmiðalisti (Lýsigögn)'!$C$38:$C$52,0))),""))))</f>
        <v/>
      </c>
      <c r="O76" s="18" t="str">
        <f aca="false">IF($C76="","",IF($D76="Einstaklingsbundið",IFERROR(IF(INDEX('Undirviðmiðalisti (Lýsigögn)'!K$38:K$52,MATCH($C76,'Undirviðmiðalisti (Lýsigögn)'!$C$38:$C$52,0))="","",INDEX('Undirviðmiðalisti (Lýsigögn)'!K$38:K$52,MATCH($C76,'Undirviðmiðalisti (Lýsigögn)'!$C$38:$C$52,0))),""),IFERROR(IF(INDEX('Undirviðmiðalisti (Lýsigögn)'!K$6:K$37,MATCH($C76,'Undirviðmiðalisti (Lýsigögn)'!$C$6:$C$37,0))="","",INDEX('Undirviðmiðalisti (Lýsigögn)'!K$6:K$37,MATCH($C76,'Undirviðmiðalisti (Lýsigögn)'!$C$6:$C$37,0))),IFERROR(IF(INDEX('Undirviðmiðalisti (Lýsigögn)'!K$38:K$52,MATCH($C76,'Undirviðmiðalisti (Lýsigögn)'!$C$38:$C$52,0))="","",INDEX('Undirviðmiðalisti (Lýsigögn)'!K$38:K$52,MATCH($C76,'Undirviðmiðalisti (Lýsigögn)'!$C$38:$C$52,0))),""))))</f>
        <v/>
      </c>
      <c r="P76" s="18" t="str">
        <f aca="false">IF($C76="","",IF($D76="Einstaklingsbundið",IFERROR(IF(INDEX('Undirviðmiðalisti (Lýsigögn)'!L$38:L$52,MATCH($C76,'Undirviðmiðalisti (Lýsigögn)'!$C$38:$C$52,0))="","",INDEX('Undirviðmiðalisti (Lýsigögn)'!L$38:L$52,MATCH($C76,'Undirviðmiðalisti (Lýsigögn)'!$C$38:$C$52,0))),""),IFERROR(IF(INDEX('Undirviðmiðalisti (Lýsigögn)'!L$6:L$37,MATCH($C76,'Undirviðmiðalisti (Lýsigögn)'!$C$6:$C$37,0))="","",INDEX('Undirviðmiðalisti (Lýsigögn)'!L$6:L$37,MATCH($C76,'Undirviðmiðalisti (Lýsigögn)'!$C$6:$C$37,0))),IFERROR(IF(INDEX('Undirviðmiðalisti (Lýsigögn)'!L$38:L$52,MATCH($C76,'Undirviðmiðalisti (Lýsigögn)'!$C$38:$C$52,0))="","",INDEX('Undirviðmiðalisti (Lýsigögn)'!L$38:L$52,MATCH($C76,'Undirviðmiðalisti (Lýsigögn)'!$C$38:$C$52,0))),""))))</f>
        <v/>
      </c>
      <c r="Q76" s="18" t="str">
        <f aca="false">IF($C76="","",IF($D76="Einstaklingsbundið",IFERROR(IF(INDEX('Undirviðmiðalisti (Lýsigögn)'!M$38:M$52,MATCH($C76,'Undirviðmiðalisti (Lýsigögn)'!$C$38:$C$52,0))="","",INDEX('Undirviðmiðalisti (Lýsigögn)'!M$38:M$52,MATCH($C76,'Undirviðmiðalisti (Lýsigögn)'!$C$38:$C$52,0))),""),IFERROR(IF(INDEX('Undirviðmiðalisti (Lýsigögn)'!M$6:M$37,MATCH($C76,'Undirviðmiðalisti (Lýsigögn)'!$C$6:$C$37,0))="","",INDEX('Undirviðmiðalisti (Lýsigögn)'!M$6:M$37,MATCH($C76,'Undirviðmiðalisti (Lýsigögn)'!$C$6:$C$37,0))),IFERROR(IF(INDEX('Undirviðmiðalisti (Lýsigögn)'!M$38:M$52,MATCH($C76,'Undirviðmiðalisti (Lýsigögn)'!$C$38:$C$52,0))="","",INDEX('Undirviðmiðalisti (Lýsigögn)'!M$38:M$52,MATCH($C76,'Undirviðmiðalisti (Lýsigögn)'!$C$38:$C$52,0))),""))))</f>
        <v/>
      </c>
    </row>
    <row r="77" customFormat="false" ht="15" hidden="false" customHeight="true" outlineLevel="0" collapsed="false">
      <c r="A77" s="24" t="str">
        <f aca="false">IF($B77="","",ROW()-5)</f>
        <v/>
      </c>
      <c r="B77" s="17"/>
      <c r="C77" s="17"/>
      <c r="D77" s="25" t="str">
        <f aca="false">IFERROR(IF(B77="","",INDEX(Viðmið!$B$6:$B$10,MATCH(B77,Viðmið!$C$6:$C$10,0))),"")</f>
        <v/>
      </c>
      <c r="E77" s="18" t="str">
        <f aca="false">IF($C77="","",IF($D77="Einstaklingsbundið",IFERROR(IF(INDEX('Undirviðmiðalisti (Lýsigögn)'!$D$38:$D$52,MATCH($C77,'Undirviðmiðalisti (Lýsigögn)'!$C$38:$C$52,0))="","",INDEX('Undirviðmiðalisti (Lýsigögn)'!$D$38:$D$52,MATCH($C77,'Undirviðmiðalisti (Lýsigögn)'!$C$38:$C$52,0))),""),IFERROR(IF(INDEX('Undirviðmiðalisti (Lýsigögn)'!$D$6:$D$37,MATCH($C77,'Undirviðmiðalisti (Lýsigögn)'!$C$6:$C$37,0))="","",INDEX('Undirviðmiðalisti (Lýsigögn)'!$D$6:$D$37,MATCH($C77,'Undirviðmiðalisti (Lýsigögn)'!$C$6:$C$37,0))),IFERROR(IF(INDEX('Undirviðmiðalisti (Lýsigögn)'!$D$38:$D$52,MATCH($C77,'Undirviðmiðalisti (Lýsigögn)'!$C$38:$C$52,0))="","",INDEX('Undirviðmiðalisti (Lýsigögn)'!$D$38:$D$52,MATCH($C77,'Undirviðmiðalisti (Lýsigögn)'!$C$38:$C$52,0))),""))))</f>
        <v/>
      </c>
      <c r="F77" s="16"/>
      <c r="G77" s="26" t="str">
        <f aca="false">IF($C77="","",IF($D77="Einstaklingsbundið",IFERROR(IF(INDEX('Undirviðmiðalisti (Lýsigögn)'!$E$38:$E$52,MATCH($C77,'Undirviðmiðalisti (Lýsigögn)'!$C$38:$C$52,0))="","",INDEX('Undirviðmiðalisti (Lýsigögn)'!$E$38:$E$52,MATCH($C77,'Undirviðmiðalisti (Lýsigögn)'!$C$38:$C$52,0))),""),IFERROR(IF(INDEX('Undirviðmiðalisti (Lýsigögn)'!$E$6:$E$37,MATCH($C77,'Undirviðmiðalisti (Lýsigögn)'!$C$6:$C$37,0))="","",INDEX('Undirviðmiðalisti (Lýsigögn)'!$E$6:$E$37,MATCH($C77,'Undirviðmiðalisti (Lýsigögn)'!$C$6:$C$37,0))),IFERROR(IF(INDEX('Undirviðmiðalisti (Lýsigögn)'!$E$38:$E$52,MATCH($C77,'Undirviðmiðalisti (Lýsigögn)'!$C$38:$C$52,0))="","",INDEX('Undirviðmiðalisti (Lýsigögn)'!$E$38:$E$52,MATCH($C77,'Undirviðmiðalisti (Lýsigögn)'!$C$38:$C$52,0))),""))))</f>
        <v/>
      </c>
      <c r="H77" s="27" t="str">
        <f aca="false">IF(OR(F77="",G77=""),"",F77*KVARDI)</f>
        <v/>
      </c>
      <c r="I77" s="28" t="str">
        <f aca="false">IF(B77="","",IF(ROUND(SUMIF($B$6:$B$205,B77,$F$6:$F$205),4)=ROUND(IFERROR(INDEX(Viðmið!$E$6:$E$10,MATCH(B77,Viðmið!$C$6:$C$10,0)),-1),4),"✓","✗"))</f>
        <v/>
      </c>
      <c r="J77" s="18" t="str">
        <f aca="false">IF($C77="","",IF($D77="Einstaklingsbundið",IFERROR(IF(INDEX('Undirviðmiðalisti (Lýsigögn)'!F$38:F$52,MATCH($C77,'Undirviðmiðalisti (Lýsigögn)'!$C$38:$C$52,0))="","",INDEX('Undirviðmiðalisti (Lýsigögn)'!F$38:F$52,MATCH($C77,'Undirviðmiðalisti (Lýsigögn)'!$C$38:$C$52,0))),""),IFERROR(IF(INDEX('Undirviðmiðalisti (Lýsigögn)'!F$6:F$37,MATCH($C77,'Undirviðmiðalisti (Lýsigögn)'!$C$6:$C$37,0))="","",INDEX('Undirviðmiðalisti (Lýsigögn)'!F$6:F$37,MATCH($C77,'Undirviðmiðalisti (Lýsigögn)'!$C$6:$C$37,0))),IFERROR(IF(INDEX('Undirviðmiðalisti (Lýsigögn)'!F$38:F$52,MATCH($C77,'Undirviðmiðalisti (Lýsigögn)'!$C$38:$C$52,0))="","",INDEX('Undirviðmiðalisti (Lýsigögn)'!F$38:F$52,MATCH($C77,'Undirviðmiðalisti (Lýsigögn)'!$C$38:$C$52,0))),""))))</f>
        <v/>
      </c>
      <c r="K77" s="18" t="str">
        <f aca="false">IF($C77="","",IF($D77="Einstaklingsbundið",IFERROR(IF(INDEX('Undirviðmiðalisti (Lýsigögn)'!G$38:G$52,MATCH($C77,'Undirviðmiðalisti (Lýsigögn)'!$C$38:$C$52,0))="","",INDEX('Undirviðmiðalisti (Lýsigögn)'!G$38:G$52,MATCH($C77,'Undirviðmiðalisti (Lýsigögn)'!$C$38:$C$52,0))),""),IFERROR(IF(INDEX('Undirviðmiðalisti (Lýsigögn)'!G$6:G$37,MATCH($C77,'Undirviðmiðalisti (Lýsigögn)'!$C$6:$C$37,0))="","",INDEX('Undirviðmiðalisti (Lýsigögn)'!G$6:G$37,MATCH($C77,'Undirviðmiðalisti (Lýsigögn)'!$C$6:$C$37,0))),IFERROR(IF(INDEX('Undirviðmiðalisti (Lýsigögn)'!G$38:G$52,MATCH($C77,'Undirviðmiðalisti (Lýsigögn)'!$C$38:$C$52,0))="","",INDEX('Undirviðmiðalisti (Lýsigögn)'!G$38:G$52,MATCH($C77,'Undirviðmiðalisti (Lýsigögn)'!$C$38:$C$52,0))),""))))</f>
        <v/>
      </c>
      <c r="L77" s="18" t="str">
        <f aca="false">IF($C77="","",IF($D77="Einstaklingsbundið",IFERROR(IF(INDEX('Undirviðmiðalisti (Lýsigögn)'!H$38:H$52,MATCH($C77,'Undirviðmiðalisti (Lýsigögn)'!$C$38:$C$52,0))="","",INDEX('Undirviðmiðalisti (Lýsigögn)'!H$38:H$52,MATCH($C77,'Undirviðmiðalisti (Lýsigögn)'!$C$38:$C$52,0))),""),IFERROR(IF(INDEX('Undirviðmiðalisti (Lýsigögn)'!H$6:H$37,MATCH($C77,'Undirviðmiðalisti (Lýsigögn)'!$C$6:$C$37,0))="","",INDEX('Undirviðmiðalisti (Lýsigögn)'!H$6:H$37,MATCH($C77,'Undirviðmiðalisti (Lýsigögn)'!$C$6:$C$37,0))),IFERROR(IF(INDEX('Undirviðmiðalisti (Lýsigögn)'!H$38:H$52,MATCH($C77,'Undirviðmiðalisti (Lýsigögn)'!$C$38:$C$52,0))="","",INDEX('Undirviðmiðalisti (Lýsigögn)'!H$38:H$52,MATCH($C77,'Undirviðmiðalisti (Lýsigögn)'!$C$38:$C$52,0))),""))))</f>
        <v/>
      </c>
      <c r="M77" s="18" t="str">
        <f aca="false">IF($C77="","",IF($D77="Einstaklingsbundið",IFERROR(IF(INDEX('Undirviðmiðalisti (Lýsigögn)'!I$38:I$52,MATCH($C77,'Undirviðmiðalisti (Lýsigögn)'!$C$38:$C$52,0))="","",INDEX('Undirviðmiðalisti (Lýsigögn)'!I$38:I$52,MATCH($C77,'Undirviðmiðalisti (Lýsigögn)'!$C$38:$C$52,0))),""),IFERROR(IF(INDEX('Undirviðmiðalisti (Lýsigögn)'!I$6:I$37,MATCH($C77,'Undirviðmiðalisti (Lýsigögn)'!$C$6:$C$37,0))="","",INDEX('Undirviðmiðalisti (Lýsigögn)'!I$6:I$37,MATCH($C77,'Undirviðmiðalisti (Lýsigögn)'!$C$6:$C$37,0))),IFERROR(IF(INDEX('Undirviðmiðalisti (Lýsigögn)'!I$38:I$52,MATCH($C77,'Undirviðmiðalisti (Lýsigögn)'!$C$38:$C$52,0))="","",INDEX('Undirviðmiðalisti (Lýsigögn)'!I$38:I$52,MATCH($C77,'Undirviðmiðalisti (Lýsigögn)'!$C$38:$C$52,0))),""))))</f>
        <v/>
      </c>
      <c r="N77" s="18" t="str">
        <f aca="false">IF($C77="","",IF($D77="Einstaklingsbundið",IFERROR(IF(INDEX('Undirviðmiðalisti (Lýsigögn)'!J$38:J$52,MATCH($C77,'Undirviðmiðalisti (Lýsigögn)'!$C$38:$C$52,0))="","",INDEX('Undirviðmiðalisti (Lýsigögn)'!J$38:J$52,MATCH($C77,'Undirviðmiðalisti (Lýsigögn)'!$C$38:$C$52,0))),""),IFERROR(IF(INDEX('Undirviðmiðalisti (Lýsigögn)'!J$6:J$37,MATCH($C77,'Undirviðmiðalisti (Lýsigögn)'!$C$6:$C$37,0))="","",INDEX('Undirviðmiðalisti (Lýsigögn)'!J$6:J$37,MATCH($C77,'Undirviðmiðalisti (Lýsigögn)'!$C$6:$C$37,0))),IFERROR(IF(INDEX('Undirviðmiðalisti (Lýsigögn)'!J$38:J$52,MATCH($C77,'Undirviðmiðalisti (Lýsigögn)'!$C$38:$C$52,0))="","",INDEX('Undirviðmiðalisti (Lýsigögn)'!J$38:J$52,MATCH($C77,'Undirviðmiðalisti (Lýsigögn)'!$C$38:$C$52,0))),""))))</f>
        <v/>
      </c>
      <c r="O77" s="18" t="str">
        <f aca="false">IF($C77="","",IF($D77="Einstaklingsbundið",IFERROR(IF(INDEX('Undirviðmiðalisti (Lýsigögn)'!K$38:K$52,MATCH($C77,'Undirviðmiðalisti (Lýsigögn)'!$C$38:$C$52,0))="","",INDEX('Undirviðmiðalisti (Lýsigögn)'!K$38:K$52,MATCH($C77,'Undirviðmiðalisti (Lýsigögn)'!$C$38:$C$52,0))),""),IFERROR(IF(INDEX('Undirviðmiðalisti (Lýsigögn)'!K$6:K$37,MATCH($C77,'Undirviðmiðalisti (Lýsigögn)'!$C$6:$C$37,0))="","",INDEX('Undirviðmiðalisti (Lýsigögn)'!K$6:K$37,MATCH($C77,'Undirviðmiðalisti (Lýsigögn)'!$C$6:$C$37,0))),IFERROR(IF(INDEX('Undirviðmiðalisti (Lýsigögn)'!K$38:K$52,MATCH($C77,'Undirviðmiðalisti (Lýsigögn)'!$C$38:$C$52,0))="","",INDEX('Undirviðmiðalisti (Lýsigögn)'!K$38:K$52,MATCH($C77,'Undirviðmiðalisti (Lýsigögn)'!$C$38:$C$52,0))),""))))</f>
        <v/>
      </c>
      <c r="P77" s="18" t="str">
        <f aca="false">IF($C77="","",IF($D77="Einstaklingsbundið",IFERROR(IF(INDEX('Undirviðmiðalisti (Lýsigögn)'!L$38:L$52,MATCH($C77,'Undirviðmiðalisti (Lýsigögn)'!$C$38:$C$52,0))="","",INDEX('Undirviðmiðalisti (Lýsigögn)'!L$38:L$52,MATCH($C77,'Undirviðmiðalisti (Lýsigögn)'!$C$38:$C$52,0))),""),IFERROR(IF(INDEX('Undirviðmiðalisti (Lýsigögn)'!L$6:L$37,MATCH($C77,'Undirviðmiðalisti (Lýsigögn)'!$C$6:$C$37,0))="","",INDEX('Undirviðmiðalisti (Lýsigögn)'!L$6:L$37,MATCH($C77,'Undirviðmiðalisti (Lýsigögn)'!$C$6:$C$37,0))),IFERROR(IF(INDEX('Undirviðmiðalisti (Lýsigögn)'!L$38:L$52,MATCH($C77,'Undirviðmiðalisti (Lýsigögn)'!$C$38:$C$52,0))="","",INDEX('Undirviðmiðalisti (Lýsigögn)'!L$38:L$52,MATCH($C77,'Undirviðmiðalisti (Lýsigögn)'!$C$38:$C$52,0))),""))))</f>
        <v/>
      </c>
      <c r="Q77" s="18" t="str">
        <f aca="false">IF($C77="","",IF($D77="Einstaklingsbundið",IFERROR(IF(INDEX('Undirviðmiðalisti (Lýsigögn)'!M$38:M$52,MATCH($C77,'Undirviðmiðalisti (Lýsigögn)'!$C$38:$C$52,0))="","",INDEX('Undirviðmiðalisti (Lýsigögn)'!M$38:M$52,MATCH($C77,'Undirviðmiðalisti (Lýsigögn)'!$C$38:$C$52,0))),""),IFERROR(IF(INDEX('Undirviðmiðalisti (Lýsigögn)'!M$6:M$37,MATCH($C77,'Undirviðmiðalisti (Lýsigögn)'!$C$6:$C$37,0))="","",INDEX('Undirviðmiðalisti (Lýsigögn)'!M$6:M$37,MATCH($C77,'Undirviðmiðalisti (Lýsigögn)'!$C$6:$C$37,0))),IFERROR(IF(INDEX('Undirviðmiðalisti (Lýsigögn)'!M$38:M$52,MATCH($C77,'Undirviðmiðalisti (Lýsigögn)'!$C$38:$C$52,0))="","",INDEX('Undirviðmiðalisti (Lýsigögn)'!M$38:M$52,MATCH($C77,'Undirviðmiðalisti (Lýsigögn)'!$C$38:$C$52,0))),""))))</f>
        <v/>
      </c>
    </row>
    <row r="78" customFormat="false" ht="15" hidden="false" customHeight="true" outlineLevel="0" collapsed="false">
      <c r="A78" s="24" t="str">
        <f aca="false">IF($B78="","",ROW()-5)</f>
        <v/>
      </c>
      <c r="B78" s="17"/>
      <c r="C78" s="17"/>
      <c r="D78" s="25" t="str">
        <f aca="false">IFERROR(IF(B78="","",INDEX(Viðmið!$B$6:$B$10,MATCH(B78,Viðmið!$C$6:$C$10,0))),"")</f>
        <v/>
      </c>
      <c r="E78" s="18" t="str">
        <f aca="false">IF($C78="","",IF($D78="Einstaklingsbundið",IFERROR(IF(INDEX('Undirviðmiðalisti (Lýsigögn)'!$D$38:$D$52,MATCH($C78,'Undirviðmiðalisti (Lýsigögn)'!$C$38:$C$52,0))="","",INDEX('Undirviðmiðalisti (Lýsigögn)'!$D$38:$D$52,MATCH($C78,'Undirviðmiðalisti (Lýsigögn)'!$C$38:$C$52,0))),""),IFERROR(IF(INDEX('Undirviðmiðalisti (Lýsigögn)'!$D$6:$D$37,MATCH($C78,'Undirviðmiðalisti (Lýsigögn)'!$C$6:$C$37,0))="","",INDEX('Undirviðmiðalisti (Lýsigögn)'!$D$6:$D$37,MATCH($C78,'Undirviðmiðalisti (Lýsigögn)'!$C$6:$C$37,0))),IFERROR(IF(INDEX('Undirviðmiðalisti (Lýsigögn)'!$D$38:$D$52,MATCH($C78,'Undirviðmiðalisti (Lýsigögn)'!$C$38:$C$52,0))="","",INDEX('Undirviðmiðalisti (Lýsigögn)'!$D$38:$D$52,MATCH($C78,'Undirviðmiðalisti (Lýsigögn)'!$C$38:$C$52,0))),""))))</f>
        <v/>
      </c>
      <c r="F78" s="16"/>
      <c r="G78" s="26" t="str">
        <f aca="false">IF($C78="","",IF($D78="Einstaklingsbundið",IFERROR(IF(INDEX('Undirviðmiðalisti (Lýsigögn)'!$E$38:$E$52,MATCH($C78,'Undirviðmiðalisti (Lýsigögn)'!$C$38:$C$52,0))="","",INDEX('Undirviðmiðalisti (Lýsigögn)'!$E$38:$E$52,MATCH($C78,'Undirviðmiðalisti (Lýsigögn)'!$C$38:$C$52,0))),""),IFERROR(IF(INDEX('Undirviðmiðalisti (Lýsigögn)'!$E$6:$E$37,MATCH($C78,'Undirviðmiðalisti (Lýsigögn)'!$C$6:$C$37,0))="","",INDEX('Undirviðmiðalisti (Lýsigögn)'!$E$6:$E$37,MATCH($C78,'Undirviðmiðalisti (Lýsigögn)'!$C$6:$C$37,0))),IFERROR(IF(INDEX('Undirviðmiðalisti (Lýsigögn)'!$E$38:$E$52,MATCH($C78,'Undirviðmiðalisti (Lýsigögn)'!$C$38:$C$52,0))="","",INDEX('Undirviðmiðalisti (Lýsigögn)'!$E$38:$E$52,MATCH($C78,'Undirviðmiðalisti (Lýsigögn)'!$C$38:$C$52,0))),""))))</f>
        <v/>
      </c>
      <c r="H78" s="27" t="str">
        <f aca="false">IF(OR(F78="",G78=""),"",F78*KVARDI)</f>
        <v/>
      </c>
      <c r="I78" s="28" t="str">
        <f aca="false">IF(B78="","",IF(ROUND(SUMIF($B$6:$B$205,B78,$F$6:$F$205),4)=ROUND(IFERROR(INDEX(Viðmið!$E$6:$E$10,MATCH(B78,Viðmið!$C$6:$C$10,0)),-1),4),"✓","✗"))</f>
        <v/>
      </c>
      <c r="J78" s="18" t="str">
        <f aca="false">IF($C78="","",IF($D78="Einstaklingsbundið",IFERROR(IF(INDEX('Undirviðmiðalisti (Lýsigögn)'!F$38:F$52,MATCH($C78,'Undirviðmiðalisti (Lýsigögn)'!$C$38:$C$52,0))="","",INDEX('Undirviðmiðalisti (Lýsigögn)'!F$38:F$52,MATCH($C78,'Undirviðmiðalisti (Lýsigögn)'!$C$38:$C$52,0))),""),IFERROR(IF(INDEX('Undirviðmiðalisti (Lýsigögn)'!F$6:F$37,MATCH($C78,'Undirviðmiðalisti (Lýsigögn)'!$C$6:$C$37,0))="","",INDEX('Undirviðmiðalisti (Lýsigögn)'!F$6:F$37,MATCH($C78,'Undirviðmiðalisti (Lýsigögn)'!$C$6:$C$37,0))),IFERROR(IF(INDEX('Undirviðmiðalisti (Lýsigögn)'!F$38:F$52,MATCH($C78,'Undirviðmiðalisti (Lýsigögn)'!$C$38:$C$52,0))="","",INDEX('Undirviðmiðalisti (Lýsigögn)'!F$38:F$52,MATCH($C78,'Undirviðmiðalisti (Lýsigögn)'!$C$38:$C$52,0))),""))))</f>
        <v/>
      </c>
      <c r="K78" s="18" t="str">
        <f aca="false">IF($C78="","",IF($D78="Einstaklingsbundið",IFERROR(IF(INDEX('Undirviðmiðalisti (Lýsigögn)'!G$38:G$52,MATCH($C78,'Undirviðmiðalisti (Lýsigögn)'!$C$38:$C$52,0))="","",INDEX('Undirviðmiðalisti (Lýsigögn)'!G$38:G$52,MATCH($C78,'Undirviðmiðalisti (Lýsigögn)'!$C$38:$C$52,0))),""),IFERROR(IF(INDEX('Undirviðmiðalisti (Lýsigögn)'!G$6:G$37,MATCH($C78,'Undirviðmiðalisti (Lýsigögn)'!$C$6:$C$37,0))="","",INDEX('Undirviðmiðalisti (Lýsigögn)'!G$6:G$37,MATCH($C78,'Undirviðmiðalisti (Lýsigögn)'!$C$6:$C$37,0))),IFERROR(IF(INDEX('Undirviðmiðalisti (Lýsigögn)'!G$38:G$52,MATCH($C78,'Undirviðmiðalisti (Lýsigögn)'!$C$38:$C$52,0))="","",INDEX('Undirviðmiðalisti (Lýsigögn)'!G$38:G$52,MATCH($C78,'Undirviðmiðalisti (Lýsigögn)'!$C$38:$C$52,0))),""))))</f>
        <v/>
      </c>
      <c r="L78" s="18" t="str">
        <f aca="false">IF($C78="","",IF($D78="Einstaklingsbundið",IFERROR(IF(INDEX('Undirviðmiðalisti (Lýsigögn)'!H$38:H$52,MATCH($C78,'Undirviðmiðalisti (Lýsigögn)'!$C$38:$C$52,0))="","",INDEX('Undirviðmiðalisti (Lýsigögn)'!H$38:H$52,MATCH($C78,'Undirviðmiðalisti (Lýsigögn)'!$C$38:$C$52,0))),""),IFERROR(IF(INDEX('Undirviðmiðalisti (Lýsigögn)'!H$6:H$37,MATCH($C78,'Undirviðmiðalisti (Lýsigögn)'!$C$6:$C$37,0))="","",INDEX('Undirviðmiðalisti (Lýsigögn)'!H$6:H$37,MATCH($C78,'Undirviðmiðalisti (Lýsigögn)'!$C$6:$C$37,0))),IFERROR(IF(INDEX('Undirviðmiðalisti (Lýsigögn)'!H$38:H$52,MATCH($C78,'Undirviðmiðalisti (Lýsigögn)'!$C$38:$C$52,0))="","",INDEX('Undirviðmiðalisti (Lýsigögn)'!H$38:H$52,MATCH($C78,'Undirviðmiðalisti (Lýsigögn)'!$C$38:$C$52,0))),""))))</f>
        <v/>
      </c>
      <c r="M78" s="18" t="str">
        <f aca="false">IF($C78="","",IF($D78="Einstaklingsbundið",IFERROR(IF(INDEX('Undirviðmiðalisti (Lýsigögn)'!I$38:I$52,MATCH($C78,'Undirviðmiðalisti (Lýsigögn)'!$C$38:$C$52,0))="","",INDEX('Undirviðmiðalisti (Lýsigögn)'!I$38:I$52,MATCH($C78,'Undirviðmiðalisti (Lýsigögn)'!$C$38:$C$52,0))),""),IFERROR(IF(INDEX('Undirviðmiðalisti (Lýsigögn)'!I$6:I$37,MATCH($C78,'Undirviðmiðalisti (Lýsigögn)'!$C$6:$C$37,0))="","",INDEX('Undirviðmiðalisti (Lýsigögn)'!I$6:I$37,MATCH($C78,'Undirviðmiðalisti (Lýsigögn)'!$C$6:$C$37,0))),IFERROR(IF(INDEX('Undirviðmiðalisti (Lýsigögn)'!I$38:I$52,MATCH($C78,'Undirviðmiðalisti (Lýsigögn)'!$C$38:$C$52,0))="","",INDEX('Undirviðmiðalisti (Lýsigögn)'!I$38:I$52,MATCH($C78,'Undirviðmiðalisti (Lýsigögn)'!$C$38:$C$52,0))),""))))</f>
        <v/>
      </c>
      <c r="N78" s="18" t="str">
        <f aca="false">IF($C78="","",IF($D78="Einstaklingsbundið",IFERROR(IF(INDEX('Undirviðmiðalisti (Lýsigögn)'!J$38:J$52,MATCH($C78,'Undirviðmiðalisti (Lýsigögn)'!$C$38:$C$52,0))="","",INDEX('Undirviðmiðalisti (Lýsigögn)'!J$38:J$52,MATCH($C78,'Undirviðmiðalisti (Lýsigögn)'!$C$38:$C$52,0))),""),IFERROR(IF(INDEX('Undirviðmiðalisti (Lýsigögn)'!J$6:J$37,MATCH($C78,'Undirviðmiðalisti (Lýsigögn)'!$C$6:$C$37,0))="","",INDEX('Undirviðmiðalisti (Lýsigögn)'!J$6:J$37,MATCH($C78,'Undirviðmiðalisti (Lýsigögn)'!$C$6:$C$37,0))),IFERROR(IF(INDEX('Undirviðmiðalisti (Lýsigögn)'!J$38:J$52,MATCH($C78,'Undirviðmiðalisti (Lýsigögn)'!$C$38:$C$52,0))="","",INDEX('Undirviðmiðalisti (Lýsigögn)'!J$38:J$52,MATCH($C78,'Undirviðmiðalisti (Lýsigögn)'!$C$38:$C$52,0))),""))))</f>
        <v/>
      </c>
      <c r="O78" s="18" t="str">
        <f aca="false">IF($C78="","",IF($D78="Einstaklingsbundið",IFERROR(IF(INDEX('Undirviðmiðalisti (Lýsigögn)'!K$38:K$52,MATCH($C78,'Undirviðmiðalisti (Lýsigögn)'!$C$38:$C$52,0))="","",INDEX('Undirviðmiðalisti (Lýsigögn)'!K$38:K$52,MATCH($C78,'Undirviðmiðalisti (Lýsigögn)'!$C$38:$C$52,0))),""),IFERROR(IF(INDEX('Undirviðmiðalisti (Lýsigögn)'!K$6:K$37,MATCH($C78,'Undirviðmiðalisti (Lýsigögn)'!$C$6:$C$37,0))="","",INDEX('Undirviðmiðalisti (Lýsigögn)'!K$6:K$37,MATCH($C78,'Undirviðmiðalisti (Lýsigögn)'!$C$6:$C$37,0))),IFERROR(IF(INDEX('Undirviðmiðalisti (Lýsigögn)'!K$38:K$52,MATCH($C78,'Undirviðmiðalisti (Lýsigögn)'!$C$38:$C$52,0))="","",INDEX('Undirviðmiðalisti (Lýsigögn)'!K$38:K$52,MATCH($C78,'Undirviðmiðalisti (Lýsigögn)'!$C$38:$C$52,0))),""))))</f>
        <v/>
      </c>
      <c r="P78" s="18" t="str">
        <f aca="false">IF($C78="","",IF($D78="Einstaklingsbundið",IFERROR(IF(INDEX('Undirviðmiðalisti (Lýsigögn)'!L$38:L$52,MATCH($C78,'Undirviðmiðalisti (Lýsigögn)'!$C$38:$C$52,0))="","",INDEX('Undirviðmiðalisti (Lýsigögn)'!L$38:L$52,MATCH($C78,'Undirviðmiðalisti (Lýsigögn)'!$C$38:$C$52,0))),""),IFERROR(IF(INDEX('Undirviðmiðalisti (Lýsigögn)'!L$6:L$37,MATCH($C78,'Undirviðmiðalisti (Lýsigögn)'!$C$6:$C$37,0))="","",INDEX('Undirviðmiðalisti (Lýsigögn)'!L$6:L$37,MATCH($C78,'Undirviðmiðalisti (Lýsigögn)'!$C$6:$C$37,0))),IFERROR(IF(INDEX('Undirviðmiðalisti (Lýsigögn)'!L$38:L$52,MATCH($C78,'Undirviðmiðalisti (Lýsigögn)'!$C$38:$C$52,0))="","",INDEX('Undirviðmiðalisti (Lýsigögn)'!L$38:L$52,MATCH($C78,'Undirviðmiðalisti (Lýsigögn)'!$C$38:$C$52,0))),""))))</f>
        <v/>
      </c>
      <c r="Q78" s="18" t="str">
        <f aca="false">IF($C78="","",IF($D78="Einstaklingsbundið",IFERROR(IF(INDEX('Undirviðmiðalisti (Lýsigögn)'!M$38:M$52,MATCH($C78,'Undirviðmiðalisti (Lýsigögn)'!$C$38:$C$52,0))="","",INDEX('Undirviðmiðalisti (Lýsigögn)'!M$38:M$52,MATCH($C78,'Undirviðmiðalisti (Lýsigögn)'!$C$38:$C$52,0))),""),IFERROR(IF(INDEX('Undirviðmiðalisti (Lýsigögn)'!M$6:M$37,MATCH($C78,'Undirviðmiðalisti (Lýsigögn)'!$C$6:$C$37,0))="","",INDEX('Undirviðmiðalisti (Lýsigögn)'!M$6:M$37,MATCH($C78,'Undirviðmiðalisti (Lýsigögn)'!$C$6:$C$37,0))),IFERROR(IF(INDEX('Undirviðmiðalisti (Lýsigögn)'!M$38:M$52,MATCH($C78,'Undirviðmiðalisti (Lýsigögn)'!$C$38:$C$52,0))="","",INDEX('Undirviðmiðalisti (Lýsigögn)'!M$38:M$52,MATCH($C78,'Undirviðmiðalisti (Lýsigögn)'!$C$38:$C$52,0))),""))))</f>
        <v/>
      </c>
    </row>
    <row r="79" customFormat="false" ht="15" hidden="false" customHeight="true" outlineLevel="0" collapsed="false">
      <c r="A79" s="24" t="str">
        <f aca="false">IF($B79="","",ROW()-5)</f>
        <v/>
      </c>
      <c r="B79" s="17"/>
      <c r="C79" s="17"/>
      <c r="D79" s="25" t="str">
        <f aca="false">IFERROR(IF(B79="","",INDEX(Viðmið!$B$6:$B$10,MATCH(B79,Viðmið!$C$6:$C$10,0))),"")</f>
        <v/>
      </c>
      <c r="E79" s="18" t="str">
        <f aca="false">IF($C79="","",IF($D79="Einstaklingsbundið",IFERROR(IF(INDEX('Undirviðmiðalisti (Lýsigögn)'!$D$38:$D$52,MATCH($C79,'Undirviðmiðalisti (Lýsigögn)'!$C$38:$C$52,0))="","",INDEX('Undirviðmiðalisti (Lýsigögn)'!$D$38:$D$52,MATCH($C79,'Undirviðmiðalisti (Lýsigögn)'!$C$38:$C$52,0))),""),IFERROR(IF(INDEX('Undirviðmiðalisti (Lýsigögn)'!$D$6:$D$37,MATCH($C79,'Undirviðmiðalisti (Lýsigögn)'!$C$6:$C$37,0))="","",INDEX('Undirviðmiðalisti (Lýsigögn)'!$D$6:$D$37,MATCH($C79,'Undirviðmiðalisti (Lýsigögn)'!$C$6:$C$37,0))),IFERROR(IF(INDEX('Undirviðmiðalisti (Lýsigögn)'!$D$38:$D$52,MATCH($C79,'Undirviðmiðalisti (Lýsigögn)'!$C$38:$C$52,0))="","",INDEX('Undirviðmiðalisti (Lýsigögn)'!$D$38:$D$52,MATCH($C79,'Undirviðmiðalisti (Lýsigögn)'!$C$38:$C$52,0))),""))))</f>
        <v/>
      </c>
      <c r="F79" s="16"/>
      <c r="G79" s="26" t="str">
        <f aca="false">IF($C79="","",IF($D79="Einstaklingsbundið",IFERROR(IF(INDEX('Undirviðmiðalisti (Lýsigögn)'!$E$38:$E$52,MATCH($C79,'Undirviðmiðalisti (Lýsigögn)'!$C$38:$C$52,0))="","",INDEX('Undirviðmiðalisti (Lýsigögn)'!$E$38:$E$52,MATCH($C79,'Undirviðmiðalisti (Lýsigögn)'!$C$38:$C$52,0))),""),IFERROR(IF(INDEX('Undirviðmiðalisti (Lýsigögn)'!$E$6:$E$37,MATCH($C79,'Undirviðmiðalisti (Lýsigögn)'!$C$6:$C$37,0))="","",INDEX('Undirviðmiðalisti (Lýsigögn)'!$E$6:$E$37,MATCH($C79,'Undirviðmiðalisti (Lýsigögn)'!$C$6:$C$37,0))),IFERROR(IF(INDEX('Undirviðmiðalisti (Lýsigögn)'!$E$38:$E$52,MATCH($C79,'Undirviðmiðalisti (Lýsigögn)'!$C$38:$C$52,0))="","",INDEX('Undirviðmiðalisti (Lýsigögn)'!$E$38:$E$52,MATCH($C79,'Undirviðmiðalisti (Lýsigögn)'!$C$38:$C$52,0))),""))))</f>
        <v/>
      </c>
      <c r="H79" s="27" t="str">
        <f aca="false">IF(OR(F79="",G79=""),"",F79*KVARDI)</f>
        <v/>
      </c>
      <c r="I79" s="28" t="str">
        <f aca="false">IF(B79="","",IF(ROUND(SUMIF($B$6:$B$205,B79,$F$6:$F$205),4)=ROUND(IFERROR(INDEX(Viðmið!$E$6:$E$10,MATCH(B79,Viðmið!$C$6:$C$10,0)),-1),4),"✓","✗"))</f>
        <v/>
      </c>
      <c r="J79" s="18" t="str">
        <f aca="false">IF($C79="","",IF($D79="Einstaklingsbundið",IFERROR(IF(INDEX('Undirviðmiðalisti (Lýsigögn)'!F$38:F$52,MATCH($C79,'Undirviðmiðalisti (Lýsigögn)'!$C$38:$C$52,0))="","",INDEX('Undirviðmiðalisti (Lýsigögn)'!F$38:F$52,MATCH($C79,'Undirviðmiðalisti (Lýsigögn)'!$C$38:$C$52,0))),""),IFERROR(IF(INDEX('Undirviðmiðalisti (Lýsigögn)'!F$6:F$37,MATCH($C79,'Undirviðmiðalisti (Lýsigögn)'!$C$6:$C$37,0))="","",INDEX('Undirviðmiðalisti (Lýsigögn)'!F$6:F$37,MATCH($C79,'Undirviðmiðalisti (Lýsigögn)'!$C$6:$C$37,0))),IFERROR(IF(INDEX('Undirviðmiðalisti (Lýsigögn)'!F$38:F$52,MATCH($C79,'Undirviðmiðalisti (Lýsigögn)'!$C$38:$C$52,0))="","",INDEX('Undirviðmiðalisti (Lýsigögn)'!F$38:F$52,MATCH($C79,'Undirviðmiðalisti (Lýsigögn)'!$C$38:$C$52,0))),""))))</f>
        <v/>
      </c>
      <c r="K79" s="18" t="str">
        <f aca="false">IF($C79="","",IF($D79="Einstaklingsbundið",IFERROR(IF(INDEX('Undirviðmiðalisti (Lýsigögn)'!G$38:G$52,MATCH($C79,'Undirviðmiðalisti (Lýsigögn)'!$C$38:$C$52,0))="","",INDEX('Undirviðmiðalisti (Lýsigögn)'!G$38:G$52,MATCH($C79,'Undirviðmiðalisti (Lýsigögn)'!$C$38:$C$52,0))),""),IFERROR(IF(INDEX('Undirviðmiðalisti (Lýsigögn)'!G$6:G$37,MATCH($C79,'Undirviðmiðalisti (Lýsigögn)'!$C$6:$C$37,0))="","",INDEX('Undirviðmiðalisti (Lýsigögn)'!G$6:G$37,MATCH($C79,'Undirviðmiðalisti (Lýsigögn)'!$C$6:$C$37,0))),IFERROR(IF(INDEX('Undirviðmiðalisti (Lýsigögn)'!G$38:G$52,MATCH($C79,'Undirviðmiðalisti (Lýsigögn)'!$C$38:$C$52,0))="","",INDEX('Undirviðmiðalisti (Lýsigögn)'!G$38:G$52,MATCH($C79,'Undirviðmiðalisti (Lýsigögn)'!$C$38:$C$52,0))),""))))</f>
        <v/>
      </c>
      <c r="L79" s="18" t="str">
        <f aca="false">IF($C79="","",IF($D79="Einstaklingsbundið",IFERROR(IF(INDEX('Undirviðmiðalisti (Lýsigögn)'!H$38:H$52,MATCH($C79,'Undirviðmiðalisti (Lýsigögn)'!$C$38:$C$52,0))="","",INDEX('Undirviðmiðalisti (Lýsigögn)'!H$38:H$52,MATCH($C79,'Undirviðmiðalisti (Lýsigögn)'!$C$38:$C$52,0))),""),IFERROR(IF(INDEX('Undirviðmiðalisti (Lýsigögn)'!H$6:H$37,MATCH($C79,'Undirviðmiðalisti (Lýsigögn)'!$C$6:$C$37,0))="","",INDEX('Undirviðmiðalisti (Lýsigögn)'!H$6:H$37,MATCH($C79,'Undirviðmiðalisti (Lýsigögn)'!$C$6:$C$37,0))),IFERROR(IF(INDEX('Undirviðmiðalisti (Lýsigögn)'!H$38:H$52,MATCH($C79,'Undirviðmiðalisti (Lýsigögn)'!$C$38:$C$52,0))="","",INDEX('Undirviðmiðalisti (Lýsigögn)'!H$38:H$52,MATCH($C79,'Undirviðmiðalisti (Lýsigögn)'!$C$38:$C$52,0))),""))))</f>
        <v/>
      </c>
      <c r="M79" s="18" t="str">
        <f aca="false">IF($C79="","",IF($D79="Einstaklingsbundið",IFERROR(IF(INDEX('Undirviðmiðalisti (Lýsigögn)'!I$38:I$52,MATCH($C79,'Undirviðmiðalisti (Lýsigögn)'!$C$38:$C$52,0))="","",INDEX('Undirviðmiðalisti (Lýsigögn)'!I$38:I$52,MATCH($C79,'Undirviðmiðalisti (Lýsigögn)'!$C$38:$C$52,0))),""),IFERROR(IF(INDEX('Undirviðmiðalisti (Lýsigögn)'!I$6:I$37,MATCH($C79,'Undirviðmiðalisti (Lýsigögn)'!$C$6:$C$37,0))="","",INDEX('Undirviðmiðalisti (Lýsigögn)'!I$6:I$37,MATCH($C79,'Undirviðmiðalisti (Lýsigögn)'!$C$6:$C$37,0))),IFERROR(IF(INDEX('Undirviðmiðalisti (Lýsigögn)'!I$38:I$52,MATCH($C79,'Undirviðmiðalisti (Lýsigögn)'!$C$38:$C$52,0))="","",INDEX('Undirviðmiðalisti (Lýsigögn)'!I$38:I$52,MATCH($C79,'Undirviðmiðalisti (Lýsigögn)'!$C$38:$C$52,0))),""))))</f>
        <v/>
      </c>
      <c r="N79" s="18" t="str">
        <f aca="false">IF($C79="","",IF($D79="Einstaklingsbundið",IFERROR(IF(INDEX('Undirviðmiðalisti (Lýsigögn)'!J$38:J$52,MATCH($C79,'Undirviðmiðalisti (Lýsigögn)'!$C$38:$C$52,0))="","",INDEX('Undirviðmiðalisti (Lýsigögn)'!J$38:J$52,MATCH($C79,'Undirviðmiðalisti (Lýsigögn)'!$C$38:$C$52,0))),""),IFERROR(IF(INDEX('Undirviðmiðalisti (Lýsigögn)'!J$6:J$37,MATCH($C79,'Undirviðmiðalisti (Lýsigögn)'!$C$6:$C$37,0))="","",INDEX('Undirviðmiðalisti (Lýsigögn)'!J$6:J$37,MATCH($C79,'Undirviðmiðalisti (Lýsigögn)'!$C$6:$C$37,0))),IFERROR(IF(INDEX('Undirviðmiðalisti (Lýsigögn)'!J$38:J$52,MATCH($C79,'Undirviðmiðalisti (Lýsigögn)'!$C$38:$C$52,0))="","",INDEX('Undirviðmiðalisti (Lýsigögn)'!J$38:J$52,MATCH($C79,'Undirviðmiðalisti (Lýsigögn)'!$C$38:$C$52,0))),""))))</f>
        <v/>
      </c>
      <c r="O79" s="18" t="str">
        <f aca="false">IF($C79="","",IF($D79="Einstaklingsbundið",IFERROR(IF(INDEX('Undirviðmiðalisti (Lýsigögn)'!K$38:K$52,MATCH($C79,'Undirviðmiðalisti (Lýsigögn)'!$C$38:$C$52,0))="","",INDEX('Undirviðmiðalisti (Lýsigögn)'!K$38:K$52,MATCH($C79,'Undirviðmiðalisti (Lýsigögn)'!$C$38:$C$52,0))),""),IFERROR(IF(INDEX('Undirviðmiðalisti (Lýsigögn)'!K$6:K$37,MATCH($C79,'Undirviðmiðalisti (Lýsigögn)'!$C$6:$C$37,0))="","",INDEX('Undirviðmiðalisti (Lýsigögn)'!K$6:K$37,MATCH($C79,'Undirviðmiðalisti (Lýsigögn)'!$C$6:$C$37,0))),IFERROR(IF(INDEX('Undirviðmiðalisti (Lýsigögn)'!K$38:K$52,MATCH($C79,'Undirviðmiðalisti (Lýsigögn)'!$C$38:$C$52,0))="","",INDEX('Undirviðmiðalisti (Lýsigögn)'!K$38:K$52,MATCH($C79,'Undirviðmiðalisti (Lýsigögn)'!$C$38:$C$52,0))),""))))</f>
        <v/>
      </c>
      <c r="P79" s="18" t="str">
        <f aca="false">IF($C79="","",IF($D79="Einstaklingsbundið",IFERROR(IF(INDEX('Undirviðmiðalisti (Lýsigögn)'!L$38:L$52,MATCH($C79,'Undirviðmiðalisti (Lýsigögn)'!$C$38:$C$52,0))="","",INDEX('Undirviðmiðalisti (Lýsigögn)'!L$38:L$52,MATCH($C79,'Undirviðmiðalisti (Lýsigögn)'!$C$38:$C$52,0))),""),IFERROR(IF(INDEX('Undirviðmiðalisti (Lýsigögn)'!L$6:L$37,MATCH($C79,'Undirviðmiðalisti (Lýsigögn)'!$C$6:$C$37,0))="","",INDEX('Undirviðmiðalisti (Lýsigögn)'!L$6:L$37,MATCH($C79,'Undirviðmiðalisti (Lýsigögn)'!$C$6:$C$37,0))),IFERROR(IF(INDEX('Undirviðmiðalisti (Lýsigögn)'!L$38:L$52,MATCH($C79,'Undirviðmiðalisti (Lýsigögn)'!$C$38:$C$52,0))="","",INDEX('Undirviðmiðalisti (Lýsigögn)'!L$38:L$52,MATCH($C79,'Undirviðmiðalisti (Lýsigögn)'!$C$38:$C$52,0))),""))))</f>
        <v/>
      </c>
      <c r="Q79" s="18" t="str">
        <f aca="false">IF($C79="","",IF($D79="Einstaklingsbundið",IFERROR(IF(INDEX('Undirviðmiðalisti (Lýsigögn)'!M$38:M$52,MATCH($C79,'Undirviðmiðalisti (Lýsigögn)'!$C$38:$C$52,0))="","",INDEX('Undirviðmiðalisti (Lýsigögn)'!M$38:M$52,MATCH($C79,'Undirviðmiðalisti (Lýsigögn)'!$C$38:$C$52,0))),""),IFERROR(IF(INDEX('Undirviðmiðalisti (Lýsigögn)'!M$6:M$37,MATCH($C79,'Undirviðmiðalisti (Lýsigögn)'!$C$6:$C$37,0))="","",INDEX('Undirviðmiðalisti (Lýsigögn)'!M$6:M$37,MATCH($C79,'Undirviðmiðalisti (Lýsigögn)'!$C$6:$C$37,0))),IFERROR(IF(INDEX('Undirviðmiðalisti (Lýsigögn)'!M$38:M$52,MATCH($C79,'Undirviðmiðalisti (Lýsigögn)'!$C$38:$C$52,0))="","",INDEX('Undirviðmiðalisti (Lýsigögn)'!M$38:M$52,MATCH($C79,'Undirviðmiðalisti (Lýsigögn)'!$C$38:$C$52,0))),""))))</f>
        <v/>
      </c>
    </row>
    <row r="80" customFormat="false" ht="15" hidden="false" customHeight="true" outlineLevel="0" collapsed="false">
      <c r="A80" s="24" t="str">
        <f aca="false">IF($B80="","",ROW()-5)</f>
        <v/>
      </c>
      <c r="B80" s="17"/>
      <c r="C80" s="17"/>
      <c r="D80" s="25" t="str">
        <f aca="false">IFERROR(IF(B80="","",INDEX(Viðmið!$B$6:$B$10,MATCH(B80,Viðmið!$C$6:$C$10,0))),"")</f>
        <v/>
      </c>
      <c r="E80" s="18" t="str">
        <f aca="false">IF($C80="","",IF($D80="Einstaklingsbundið",IFERROR(IF(INDEX('Undirviðmiðalisti (Lýsigögn)'!$D$38:$D$52,MATCH($C80,'Undirviðmiðalisti (Lýsigögn)'!$C$38:$C$52,0))="","",INDEX('Undirviðmiðalisti (Lýsigögn)'!$D$38:$D$52,MATCH($C80,'Undirviðmiðalisti (Lýsigögn)'!$C$38:$C$52,0))),""),IFERROR(IF(INDEX('Undirviðmiðalisti (Lýsigögn)'!$D$6:$D$37,MATCH($C80,'Undirviðmiðalisti (Lýsigögn)'!$C$6:$C$37,0))="","",INDEX('Undirviðmiðalisti (Lýsigögn)'!$D$6:$D$37,MATCH($C80,'Undirviðmiðalisti (Lýsigögn)'!$C$6:$C$37,0))),IFERROR(IF(INDEX('Undirviðmiðalisti (Lýsigögn)'!$D$38:$D$52,MATCH($C80,'Undirviðmiðalisti (Lýsigögn)'!$C$38:$C$52,0))="","",INDEX('Undirviðmiðalisti (Lýsigögn)'!$D$38:$D$52,MATCH($C80,'Undirviðmiðalisti (Lýsigögn)'!$C$38:$C$52,0))),""))))</f>
        <v/>
      </c>
      <c r="F80" s="16"/>
      <c r="G80" s="26" t="str">
        <f aca="false">IF($C80="","",IF($D80="Einstaklingsbundið",IFERROR(IF(INDEX('Undirviðmiðalisti (Lýsigögn)'!$E$38:$E$52,MATCH($C80,'Undirviðmiðalisti (Lýsigögn)'!$C$38:$C$52,0))="","",INDEX('Undirviðmiðalisti (Lýsigögn)'!$E$38:$E$52,MATCH($C80,'Undirviðmiðalisti (Lýsigögn)'!$C$38:$C$52,0))),""),IFERROR(IF(INDEX('Undirviðmiðalisti (Lýsigögn)'!$E$6:$E$37,MATCH($C80,'Undirviðmiðalisti (Lýsigögn)'!$C$6:$C$37,0))="","",INDEX('Undirviðmiðalisti (Lýsigögn)'!$E$6:$E$37,MATCH($C80,'Undirviðmiðalisti (Lýsigögn)'!$C$6:$C$37,0))),IFERROR(IF(INDEX('Undirviðmiðalisti (Lýsigögn)'!$E$38:$E$52,MATCH($C80,'Undirviðmiðalisti (Lýsigögn)'!$C$38:$C$52,0))="","",INDEX('Undirviðmiðalisti (Lýsigögn)'!$E$38:$E$52,MATCH($C80,'Undirviðmiðalisti (Lýsigögn)'!$C$38:$C$52,0))),""))))</f>
        <v/>
      </c>
      <c r="H80" s="27" t="str">
        <f aca="false">IF(OR(F80="",G80=""),"",F80*KVARDI)</f>
        <v/>
      </c>
      <c r="I80" s="28" t="str">
        <f aca="false">IF(B80="","",IF(ROUND(SUMIF($B$6:$B$205,B80,$F$6:$F$205),4)=ROUND(IFERROR(INDEX(Viðmið!$E$6:$E$10,MATCH(B80,Viðmið!$C$6:$C$10,0)),-1),4),"✓","✗"))</f>
        <v/>
      </c>
      <c r="J80" s="18" t="str">
        <f aca="false">IF($C80="","",IF($D80="Einstaklingsbundið",IFERROR(IF(INDEX('Undirviðmiðalisti (Lýsigögn)'!F$38:F$52,MATCH($C80,'Undirviðmiðalisti (Lýsigögn)'!$C$38:$C$52,0))="","",INDEX('Undirviðmiðalisti (Lýsigögn)'!F$38:F$52,MATCH($C80,'Undirviðmiðalisti (Lýsigögn)'!$C$38:$C$52,0))),""),IFERROR(IF(INDEX('Undirviðmiðalisti (Lýsigögn)'!F$6:F$37,MATCH($C80,'Undirviðmiðalisti (Lýsigögn)'!$C$6:$C$37,0))="","",INDEX('Undirviðmiðalisti (Lýsigögn)'!F$6:F$37,MATCH($C80,'Undirviðmiðalisti (Lýsigögn)'!$C$6:$C$37,0))),IFERROR(IF(INDEX('Undirviðmiðalisti (Lýsigögn)'!F$38:F$52,MATCH($C80,'Undirviðmiðalisti (Lýsigögn)'!$C$38:$C$52,0))="","",INDEX('Undirviðmiðalisti (Lýsigögn)'!F$38:F$52,MATCH($C80,'Undirviðmiðalisti (Lýsigögn)'!$C$38:$C$52,0))),""))))</f>
        <v/>
      </c>
      <c r="K80" s="18" t="str">
        <f aca="false">IF($C80="","",IF($D80="Einstaklingsbundið",IFERROR(IF(INDEX('Undirviðmiðalisti (Lýsigögn)'!G$38:G$52,MATCH($C80,'Undirviðmiðalisti (Lýsigögn)'!$C$38:$C$52,0))="","",INDEX('Undirviðmiðalisti (Lýsigögn)'!G$38:G$52,MATCH($C80,'Undirviðmiðalisti (Lýsigögn)'!$C$38:$C$52,0))),""),IFERROR(IF(INDEX('Undirviðmiðalisti (Lýsigögn)'!G$6:G$37,MATCH($C80,'Undirviðmiðalisti (Lýsigögn)'!$C$6:$C$37,0))="","",INDEX('Undirviðmiðalisti (Lýsigögn)'!G$6:G$37,MATCH($C80,'Undirviðmiðalisti (Lýsigögn)'!$C$6:$C$37,0))),IFERROR(IF(INDEX('Undirviðmiðalisti (Lýsigögn)'!G$38:G$52,MATCH($C80,'Undirviðmiðalisti (Lýsigögn)'!$C$38:$C$52,0))="","",INDEX('Undirviðmiðalisti (Lýsigögn)'!G$38:G$52,MATCH($C80,'Undirviðmiðalisti (Lýsigögn)'!$C$38:$C$52,0))),""))))</f>
        <v/>
      </c>
      <c r="L80" s="18" t="str">
        <f aca="false">IF($C80="","",IF($D80="Einstaklingsbundið",IFERROR(IF(INDEX('Undirviðmiðalisti (Lýsigögn)'!H$38:H$52,MATCH($C80,'Undirviðmiðalisti (Lýsigögn)'!$C$38:$C$52,0))="","",INDEX('Undirviðmiðalisti (Lýsigögn)'!H$38:H$52,MATCH($C80,'Undirviðmiðalisti (Lýsigögn)'!$C$38:$C$52,0))),""),IFERROR(IF(INDEX('Undirviðmiðalisti (Lýsigögn)'!H$6:H$37,MATCH($C80,'Undirviðmiðalisti (Lýsigögn)'!$C$6:$C$37,0))="","",INDEX('Undirviðmiðalisti (Lýsigögn)'!H$6:H$37,MATCH($C80,'Undirviðmiðalisti (Lýsigögn)'!$C$6:$C$37,0))),IFERROR(IF(INDEX('Undirviðmiðalisti (Lýsigögn)'!H$38:H$52,MATCH($C80,'Undirviðmiðalisti (Lýsigögn)'!$C$38:$C$52,0))="","",INDEX('Undirviðmiðalisti (Lýsigögn)'!H$38:H$52,MATCH($C80,'Undirviðmiðalisti (Lýsigögn)'!$C$38:$C$52,0))),""))))</f>
        <v/>
      </c>
      <c r="M80" s="18" t="str">
        <f aca="false">IF($C80="","",IF($D80="Einstaklingsbundið",IFERROR(IF(INDEX('Undirviðmiðalisti (Lýsigögn)'!I$38:I$52,MATCH($C80,'Undirviðmiðalisti (Lýsigögn)'!$C$38:$C$52,0))="","",INDEX('Undirviðmiðalisti (Lýsigögn)'!I$38:I$52,MATCH($C80,'Undirviðmiðalisti (Lýsigögn)'!$C$38:$C$52,0))),""),IFERROR(IF(INDEX('Undirviðmiðalisti (Lýsigögn)'!I$6:I$37,MATCH($C80,'Undirviðmiðalisti (Lýsigögn)'!$C$6:$C$37,0))="","",INDEX('Undirviðmiðalisti (Lýsigögn)'!I$6:I$37,MATCH($C80,'Undirviðmiðalisti (Lýsigögn)'!$C$6:$C$37,0))),IFERROR(IF(INDEX('Undirviðmiðalisti (Lýsigögn)'!I$38:I$52,MATCH($C80,'Undirviðmiðalisti (Lýsigögn)'!$C$38:$C$52,0))="","",INDEX('Undirviðmiðalisti (Lýsigögn)'!I$38:I$52,MATCH($C80,'Undirviðmiðalisti (Lýsigögn)'!$C$38:$C$52,0))),""))))</f>
        <v/>
      </c>
      <c r="N80" s="18" t="str">
        <f aca="false">IF($C80="","",IF($D80="Einstaklingsbundið",IFERROR(IF(INDEX('Undirviðmiðalisti (Lýsigögn)'!J$38:J$52,MATCH($C80,'Undirviðmiðalisti (Lýsigögn)'!$C$38:$C$52,0))="","",INDEX('Undirviðmiðalisti (Lýsigögn)'!J$38:J$52,MATCH($C80,'Undirviðmiðalisti (Lýsigögn)'!$C$38:$C$52,0))),""),IFERROR(IF(INDEX('Undirviðmiðalisti (Lýsigögn)'!J$6:J$37,MATCH($C80,'Undirviðmiðalisti (Lýsigögn)'!$C$6:$C$37,0))="","",INDEX('Undirviðmiðalisti (Lýsigögn)'!J$6:J$37,MATCH($C80,'Undirviðmiðalisti (Lýsigögn)'!$C$6:$C$37,0))),IFERROR(IF(INDEX('Undirviðmiðalisti (Lýsigögn)'!J$38:J$52,MATCH($C80,'Undirviðmiðalisti (Lýsigögn)'!$C$38:$C$52,0))="","",INDEX('Undirviðmiðalisti (Lýsigögn)'!J$38:J$52,MATCH($C80,'Undirviðmiðalisti (Lýsigögn)'!$C$38:$C$52,0))),""))))</f>
        <v/>
      </c>
      <c r="O80" s="18" t="str">
        <f aca="false">IF($C80="","",IF($D80="Einstaklingsbundið",IFERROR(IF(INDEX('Undirviðmiðalisti (Lýsigögn)'!K$38:K$52,MATCH($C80,'Undirviðmiðalisti (Lýsigögn)'!$C$38:$C$52,0))="","",INDEX('Undirviðmiðalisti (Lýsigögn)'!K$38:K$52,MATCH($C80,'Undirviðmiðalisti (Lýsigögn)'!$C$38:$C$52,0))),""),IFERROR(IF(INDEX('Undirviðmiðalisti (Lýsigögn)'!K$6:K$37,MATCH($C80,'Undirviðmiðalisti (Lýsigögn)'!$C$6:$C$37,0))="","",INDEX('Undirviðmiðalisti (Lýsigögn)'!K$6:K$37,MATCH($C80,'Undirviðmiðalisti (Lýsigögn)'!$C$6:$C$37,0))),IFERROR(IF(INDEX('Undirviðmiðalisti (Lýsigögn)'!K$38:K$52,MATCH($C80,'Undirviðmiðalisti (Lýsigögn)'!$C$38:$C$52,0))="","",INDEX('Undirviðmiðalisti (Lýsigögn)'!K$38:K$52,MATCH($C80,'Undirviðmiðalisti (Lýsigögn)'!$C$38:$C$52,0))),""))))</f>
        <v/>
      </c>
      <c r="P80" s="18" t="str">
        <f aca="false">IF($C80="","",IF($D80="Einstaklingsbundið",IFERROR(IF(INDEX('Undirviðmiðalisti (Lýsigögn)'!L$38:L$52,MATCH($C80,'Undirviðmiðalisti (Lýsigögn)'!$C$38:$C$52,0))="","",INDEX('Undirviðmiðalisti (Lýsigögn)'!L$38:L$52,MATCH($C80,'Undirviðmiðalisti (Lýsigögn)'!$C$38:$C$52,0))),""),IFERROR(IF(INDEX('Undirviðmiðalisti (Lýsigögn)'!L$6:L$37,MATCH($C80,'Undirviðmiðalisti (Lýsigögn)'!$C$6:$C$37,0))="","",INDEX('Undirviðmiðalisti (Lýsigögn)'!L$6:L$37,MATCH($C80,'Undirviðmiðalisti (Lýsigögn)'!$C$6:$C$37,0))),IFERROR(IF(INDEX('Undirviðmiðalisti (Lýsigögn)'!L$38:L$52,MATCH($C80,'Undirviðmiðalisti (Lýsigögn)'!$C$38:$C$52,0))="","",INDEX('Undirviðmiðalisti (Lýsigögn)'!L$38:L$52,MATCH($C80,'Undirviðmiðalisti (Lýsigögn)'!$C$38:$C$52,0))),""))))</f>
        <v/>
      </c>
      <c r="Q80" s="18" t="str">
        <f aca="false">IF($C80="","",IF($D80="Einstaklingsbundið",IFERROR(IF(INDEX('Undirviðmiðalisti (Lýsigögn)'!M$38:M$52,MATCH($C80,'Undirviðmiðalisti (Lýsigögn)'!$C$38:$C$52,0))="","",INDEX('Undirviðmiðalisti (Lýsigögn)'!M$38:M$52,MATCH($C80,'Undirviðmiðalisti (Lýsigögn)'!$C$38:$C$52,0))),""),IFERROR(IF(INDEX('Undirviðmiðalisti (Lýsigögn)'!M$6:M$37,MATCH($C80,'Undirviðmiðalisti (Lýsigögn)'!$C$6:$C$37,0))="","",INDEX('Undirviðmiðalisti (Lýsigögn)'!M$6:M$37,MATCH($C80,'Undirviðmiðalisti (Lýsigögn)'!$C$6:$C$37,0))),IFERROR(IF(INDEX('Undirviðmiðalisti (Lýsigögn)'!M$38:M$52,MATCH($C80,'Undirviðmiðalisti (Lýsigögn)'!$C$38:$C$52,0))="","",INDEX('Undirviðmiðalisti (Lýsigögn)'!M$38:M$52,MATCH($C80,'Undirviðmiðalisti (Lýsigögn)'!$C$38:$C$52,0))),""))))</f>
        <v/>
      </c>
    </row>
    <row r="81" customFormat="false" ht="15" hidden="false" customHeight="true" outlineLevel="0" collapsed="false">
      <c r="A81" s="24" t="str">
        <f aca="false">IF($B81="","",ROW()-5)</f>
        <v/>
      </c>
      <c r="B81" s="17"/>
      <c r="C81" s="17"/>
      <c r="D81" s="25" t="str">
        <f aca="false">IFERROR(IF(B81="","",INDEX(Viðmið!$B$6:$B$10,MATCH(B81,Viðmið!$C$6:$C$10,0))),"")</f>
        <v/>
      </c>
      <c r="E81" s="18" t="str">
        <f aca="false">IF($C81="","",IF($D81="Einstaklingsbundið",IFERROR(IF(INDEX('Undirviðmiðalisti (Lýsigögn)'!$D$38:$D$52,MATCH($C81,'Undirviðmiðalisti (Lýsigögn)'!$C$38:$C$52,0))="","",INDEX('Undirviðmiðalisti (Lýsigögn)'!$D$38:$D$52,MATCH($C81,'Undirviðmiðalisti (Lýsigögn)'!$C$38:$C$52,0))),""),IFERROR(IF(INDEX('Undirviðmiðalisti (Lýsigögn)'!$D$6:$D$37,MATCH($C81,'Undirviðmiðalisti (Lýsigögn)'!$C$6:$C$37,0))="","",INDEX('Undirviðmiðalisti (Lýsigögn)'!$D$6:$D$37,MATCH($C81,'Undirviðmiðalisti (Lýsigögn)'!$C$6:$C$37,0))),IFERROR(IF(INDEX('Undirviðmiðalisti (Lýsigögn)'!$D$38:$D$52,MATCH($C81,'Undirviðmiðalisti (Lýsigögn)'!$C$38:$C$52,0))="","",INDEX('Undirviðmiðalisti (Lýsigögn)'!$D$38:$D$52,MATCH($C81,'Undirviðmiðalisti (Lýsigögn)'!$C$38:$C$52,0))),""))))</f>
        <v/>
      </c>
      <c r="F81" s="16"/>
      <c r="G81" s="26" t="str">
        <f aca="false">IF($C81="","",IF($D81="Einstaklingsbundið",IFERROR(IF(INDEX('Undirviðmiðalisti (Lýsigögn)'!$E$38:$E$52,MATCH($C81,'Undirviðmiðalisti (Lýsigögn)'!$C$38:$C$52,0))="","",INDEX('Undirviðmiðalisti (Lýsigögn)'!$E$38:$E$52,MATCH($C81,'Undirviðmiðalisti (Lýsigögn)'!$C$38:$C$52,0))),""),IFERROR(IF(INDEX('Undirviðmiðalisti (Lýsigögn)'!$E$6:$E$37,MATCH($C81,'Undirviðmiðalisti (Lýsigögn)'!$C$6:$C$37,0))="","",INDEX('Undirviðmiðalisti (Lýsigögn)'!$E$6:$E$37,MATCH($C81,'Undirviðmiðalisti (Lýsigögn)'!$C$6:$C$37,0))),IFERROR(IF(INDEX('Undirviðmiðalisti (Lýsigögn)'!$E$38:$E$52,MATCH($C81,'Undirviðmiðalisti (Lýsigögn)'!$C$38:$C$52,0))="","",INDEX('Undirviðmiðalisti (Lýsigögn)'!$E$38:$E$52,MATCH($C81,'Undirviðmiðalisti (Lýsigögn)'!$C$38:$C$52,0))),""))))</f>
        <v/>
      </c>
      <c r="H81" s="27" t="str">
        <f aca="false">IF(OR(F81="",G81=""),"",F81*KVARDI)</f>
        <v/>
      </c>
      <c r="I81" s="28" t="str">
        <f aca="false">IF(B81="","",IF(ROUND(SUMIF($B$6:$B$205,B81,$F$6:$F$205),4)=ROUND(IFERROR(INDEX(Viðmið!$E$6:$E$10,MATCH(B81,Viðmið!$C$6:$C$10,0)),-1),4),"✓","✗"))</f>
        <v/>
      </c>
      <c r="J81" s="18" t="str">
        <f aca="false">IF($C81="","",IF($D81="Einstaklingsbundið",IFERROR(IF(INDEX('Undirviðmiðalisti (Lýsigögn)'!F$38:F$52,MATCH($C81,'Undirviðmiðalisti (Lýsigögn)'!$C$38:$C$52,0))="","",INDEX('Undirviðmiðalisti (Lýsigögn)'!F$38:F$52,MATCH($C81,'Undirviðmiðalisti (Lýsigögn)'!$C$38:$C$52,0))),""),IFERROR(IF(INDEX('Undirviðmiðalisti (Lýsigögn)'!F$6:F$37,MATCH($C81,'Undirviðmiðalisti (Lýsigögn)'!$C$6:$C$37,0))="","",INDEX('Undirviðmiðalisti (Lýsigögn)'!F$6:F$37,MATCH($C81,'Undirviðmiðalisti (Lýsigögn)'!$C$6:$C$37,0))),IFERROR(IF(INDEX('Undirviðmiðalisti (Lýsigögn)'!F$38:F$52,MATCH($C81,'Undirviðmiðalisti (Lýsigögn)'!$C$38:$C$52,0))="","",INDEX('Undirviðmiðalisti (Lýsigögn)'!F$38:F$52,MATCH($C81,'Undirviðmiðalisti (Lýsigögn)'!$C$38:$C$52,0))),""))))</f>
        <v/>
      </c>
      <c r="K81" s="18" t="str">
        <f aca="false">IF($C81="","",IF($D81="Einstaklingsbundið",IFERROR(IF(INDEX('Undirviðmiðalisti (Lýsigögn)'!G$38:G$52,MATCH($C81,'Undirviðmiðalisti (Lýsigögn)'!$C$38:$C$52,0))="","",INDEX('Undirviðmiðalisti (Lýsigögn)'!G$38:G$52,MATCH($C81,'Undirviðmiðalisti (Lýsigögn)'!$C$38:$C$52,0))),""),IFERROR(IF(INDEX('Undirviðmiðalisti (Lýsigögn)'!G$6:G$37,MATCH($C81,'Undirviðmiðalisti (Lýsigögn)'!$C$6:$C$37,0))="","",INDEX('Undirviðmiðalisti (Lýsigögn)'!G$6:G$37,MATCH($C81,'Undirviðmiðalisti (Lýsigögn)'!$C$6:$C$37,0))),IFERROR(IF(INDEX('Undirviðmiðalisti (Lýsigögn)'!G$38:G$52,MATCH($C81,'Undirviðmiðalisti (Lýsigögn)'!$C$38:$C$52,0))="","",INDEX('Undirviðmiðalisti (Lýsigögn)'!G$38:G$52,MATCH($C81,'Undirviðmiðalisti (Lýsigögn)'!$C$38:$C$52,0))),""))))</f>
        <v/>
      </c>
      <c r="L81" s="18" t="str">
        <f aca="false">IF($C81="","",IF($D81="Einstaklingsbundið",IFERROR(IF(INDEX('Undirviðmiðalisti (Lýsigögn)'!H$38:H$52,MATCH($C81,'Undirviðmiðalisti (Lýsigögn)'!$C$38:$C$52,0))="","",INDEX('Undirviðmiðalisti (Lýsigögn)'!H$38:H$52,MATCH($C81,'Undirviðmiðalisti (Lýsigögn)'!$C$38:$C$52,0))),""),IFERROR(IF(INDEX('Undirviðmiðalisti (Lýsigögn)'!H$6:H$37,MATCH($C81,'Undirviðmiðalisti (Lýsigögn)'!$C$6:$C$37,0))="","",INDEX('Undirviðmiðalisti (Lýsigögn)'!H$6:H$37,MATCH($C81,'Undirviðmiðalisti (Lýsigögn)'!$C$6:$C$37,0))),IFERROR(IF(INDEX('Undirviðmiðalisti (Lýsigögn)'!H$38:H$52,MATCH($C81,'Undirviðmiðalisti (Lýsigögn)'!$C$38:$C$52,0))="","",INDEX('Undirviðmiðalisti (Lýsigögn)'!H$38:H$52,MATCH($C81,'Undirviðmiðalisti (Lýsigögn)'!$C$38:$C$52,0))),""))))</f>
        <v/>
      </c>
      <c r="M81" s="18" t="str">
        <f aca="false">IF($C81="","",IF($D81="Einstaklingsbundið",IFERROR(IF(INDEX('Undirviðmiðalisti (Lýsigögn)'!I$38:I$52,MATCH($C81,'Undirviðmiðalisti (Lýsigögn)'!$C$38:$C$52,0))="","",INDEX('Undirviðmiðalisti (Lýsigögn)'!I$38:I$52,MATCH($C81,'Undirviðmiðalisti (Lýsigögn)'!$C$38:$C$52,0))),""),IFERROR(IF(INDEX('Undirviðmiðalisti (Lýsigögn)'!I$6:I$37,MATCH($C81,'Undirviðmiðalisti (Lýsigögn)'!$C$6:$C$37,0))="","",INDEX('Undirviðmiðalisti (Lýsigögn)'!I$6:I$37,MATCH($C81,'Undirviðmiðalisti (Lýsigögn)'!$C$6:$C$37,0))),IFERROR(IF(INDEX('Undirviðmiðalisti (Lýsigögn)'!I$38:I$52,MATCH($C81,'Undirviðmiðalisti (Lýsigögn)'!$C$38:$C$52,0))="","",INDEX('Undirviðmiðalisti (Lýsigögn)'!I$38:I$52,MATCH($C81,'Undirviðmiðalisti (Lýsigögn)'!$C$38:$C$52,0))),""))))</f>
        <v/>
      </c>
      <c r="N81" s="18" t="str">
        <f aca="false">IF($C81="","",IF($D81="Einstaklingsbundið",IFERROR(IF(INDEX('Undirviðmiðalisti (Lýsigögn)'!J$38:J$52,MATCH($C81,'Undirviðmiðalisti (Lýsigögn)'!$C$38:$C$52,0))="","",INDEX('Undirviðmiðalisti (Lýsigögn)'!J$38:J$52,MATCH($C81,'Undirviðmiðalisti (Lýsigögn)'!$C$38:$C$52,0))),""),IFERROR(IF(INDEX('Undirviðmiðalisti (Lýsigögn)'!J$6:J$37,MATCH($C81,'Undirviðmiðalisti (Lýsigögn)'!$C$6:$C$37,0))="","",INDEX('Undirviðmiðalisti (Lýsigögn)'!J$6:J$37,MATCH($C81,'Undirviðmiðalisti (Lýsigögn)'!$C$6:$C$37,0))),IFERROR(IF(INDEX('Undirviðmiðalisti (Lýsigögn)'!J$38:J$52,MATCH($C81,'Undirviðmiðalisti (Lýsigögn)'!$C$38:$C$52,0))="","",INDEX('Undirviðmiðalisti (Lýsigögn)'!J$38:J$52,MATCH($C81,'Undirviðmiðalisti (Lýsigögn)'!$C$38:$C$52,0))),""))))</f>
        <v/>
      </c>
      <c r="O81" s="18" t="str">
        <f aca="false">IF($C81="","",IF($D81="Einstaklingsbundið",IFERROR(IF(INDEX('Undirviðmiðalisti (Lýsigögn)'!K$38:K$52,MATCH($C81,'Undirviðmiðalisti (Lýsigögn)'!$C$38:$C$52,0))="","",INDEX('Undirviðmiðalisti (Lýsigögn)'!K$38:K$52,MATCH($C81,'Undirviðmiðalisti (Lýsigögn)'!$C$38:$C$52,0))),""),IFERROR(IF(INDEX('Undirviðmiðalisti (Lýsigögn)'!K$6:K$37,MATCH($C81,'Undirviðmiðalisti (Lýsigögn)'!$C$6:$C$37,0))="","",INDEX('Undirviðmiðalisti (Lýsigögn)'!K$6:K$37,MATCH($C81,'Undirviðmiðalisti (Lýsigögn)'!$C$6:$C$37,0))),IFERROR(IF(INDEX('Undirviðmiðalisti (Lýsigögn)'!K$38:K$52,MATCH($C81,'Undirviðmiðalisti (Lýsigögn)'!$C$38:$C$52,0))="","",INDEX('Undirviðmiðalisti (Lýsigögn)'!K$38:K$52,MATCH($C81,'Undirviðmiðalisti (Lýsigögn)'!$C$38:$C$52,0))),""))))</f>
        <v/>
      </c>
      <c r="P81" s="18" t="str">
        <f aca="false">IF($C81="","",IF($D81="Einstaklingsbundið",IFERROR(IF(INDEX('Undirviðmiðalisti (Lýsigögn)'!L$38:L$52,MATCH($C81,'Undirviðmiðalisti (Lýsigögn)'!$C$38:$C$52,0))="","",INDEX('Undirviðmiðalisti (Lýsigögn)'!L$38:L$52,MATCH($C81,'Undirviðmiðalisti (Lýsigögn)'!$C$38:$C$52,0))),""),IFERROR(IF(INDEX('Undirviðmiðalisti (Lýsigögn)'!L$6:L$37,MATCH($C81,'Undirviðmiðalisti (Lýsigögn)'!$C$6:$C$37,0))="","",INDEX('Undirviðmiðalisti (Lýsigögn)'!L$6:L$37,MATCH($C81,'Undirviðmiðalisti (Lýsigögn)'!$C$6:$C$37,0))),IFERROR(IF(INDEX('Undirviðmiðalisti (Lýsigögn)'!L$38:L$52,MATCH($C81,'Undirviðmiðalisti (Lýsigögn)'!$C$38:$C$52,0))="","",INDEX('Undirviðmiðalisti (Lýsigögn)'!L$38:L$52,MATCH($C81,'Undirviðmiðalisti (Lýsigögn)'!$C$38:$C$52,0))),""))))</f>
        <v/>
      </c>
      <c r="Q81" s="18" t="str">
        <f aca="false">IF($C81="","",IF($D81="Einstaklingsbundið",IFERROR(IF(INDEX('Undirviðmiðalisti (Lýsigögn)'!M$38:M$52,MATCH($C81,'Undirviðmiðalisti (Lýsigögn)'!$C$38:$C$52,0))="","",INDEX('Undirviðmiðalisti (Lýsigögn)'!M$38:M$52,MATCH($C81,'Undirviðmiðalisti (Lýsigögn)'!$C$38:$C$52,0))),""),IFERROR(IF(INDEX('Undirviðmiðalisti (Lýsigögn)'!M$6:M$37,MATCH($C81,'Undirviðmiðalisti (Lýsigögn)'!$C$6:$C$37,0))="","",INDEX('Undirviðmiðalisti (Lýsigögn)'!M$6:M$37,MATCH($C81,'Undirviðmiðalisti (Lýsigögn)'!$C$6:$C$37,0))),IFERROR(IF(INDEX('Undirviðmiðalisti (Lýsigögn)'!M$38:M$52,MATCH($C81,'Undirviðmiðalisti (Lýsigögn)'!$C$38:$C$52,0))="","",INDEX('Undirviðmiðalisti (Lýsigögn)'!M$38:M$52,MATCH($C81,'Undirviðmiðalisti (Lýsigögn)'!$C$38:$C$52,0))),""))))</f>
        <v/>
      </c>
    </row>
    <row r="82" customFormat="false" ht="15" hidden="false" customHeight="true" outlineLevel="0" collapsed="false">
      <c r="A82" s="24" t="str">
        <f aca="false">IF($B82="","",ROW()-5)</f>
        <v/>
      </c>
      <c r="B82" s="17"/>
      <c r="C82" s="17"/>
      <c r="D82" s="25" t="str">
        <f aca="false">IFERROR(IF(B82="","",INDEX(Viðmið!$B$6:$B$10,MATCH(B82,Viðmið!$C$6:$C$10,0))),"")</f>
        <v/>
      </c>
      <c r="E82" s="18" t="str">
        <f aca="false">IF($C82="","",IF($D82="Einstaklingsbundið",IFERROR(IF(INDEX('Undirviðmiðalisti (Lýsigögn)'!$D$38:$D$52,MATCH($C82,'Undirviðmiðalisti (Lýsigögn)'!$C$38:$C$52,0))="","",INDEX('Undirviðmiðalisti (Lýsigögn)'!$D$38:$D$52,MATCH($C82,'Undirviðmiðalisti (Lýsigögn)'!$C$38:$C$52,0))),""),IFERROR(IF(INDEX('Undirviðmiðalisti (Lýsigögn)'!$D$6:$D$37,MATCH($C82,'Undirviðmiðalisti (Lýsigögn)'!$C$6:$C$37,0))="","",INDEX('Undirviðmiðalisti (Lýsigögn)'!$D$6:$D$37,MATCH($C82,'Undirviðmiðalisti (Lýsigögn)'!$C$6:$C$37,0))),IFERROR(IF(INDEX('Undirviðmiðalisti (Lýsigögn)'!$D$38:$D$52,MATCH($C82,'Undirviðmiðalisti (Lýsigögn)'!$C$38:$C$52,0))="","",INDEX('Undirviðmiðalisti (Lýsigögn)'!$D$38:$D$52,MATCH($C82,'Undirviðmiðalisti (Lýsigögn)'!$C$38:$C$52,0))),""))))</f>
        <v/>
      </c>
      <c r="F82" s="16"/>
      <c r="G82" s="26" t="str">
        <f aca="false">IF($C82="","",IF($D82="Einstaklingsbundið",IFERROR(IF(INDEX('Undirviðmiðalisti (Lýsigögn)'!$E$38:$E$52,MATCH($C82,'Undirviðmiðalisti (Lýsigögn)'!$C$38:$C$52,0))="","",INDEX('Undirviðmiðalisti (Lýsigögn)'!$E$38:$E$52,MATCH($C82,'Undirviðmiðalisti (Lýsigögn)'!$C$38:$C$52,0))),""),IFERROR(IF(INDEX('Undirviðmiðalisti (Lýsigögn)'!$E$6:$E$37,MATCH($C82,'Undirviðmiðalisti (Lýsigögn)'!$C$6:$C$37,0))="","",INDEX('Undirviðmiðalisti (Lýsigögn)'!$E$6:$E$37,MATCH($C82,'Undirviðmiðalisti (Lýsigögn)'!$C$6:$C$37,0))),IFERROR(IF(INDEX('Undirviðmiðalisti (Lýsigögn)'!$E$38:$E$52,MATCH($C82,'Undirviðmiðalisti (Lýsigögn)'!$C$38:$C$52,0))="","",INDEX('Undirviðmiðalisti (Lýsigögn)'!$E$38:$E$52,MATCH($C82,'Undirviðmiðalisti (Lýsigögn)'!$C$38:$C$52,0))),""))))</f>
        <v/>
      </c>
      <c r="H82" s="27" t="str">
        <f aca="false">IF(OR(F82="",G82=""),"",F82*KVARDI)</f>
        <v/>
      </c>
      <c r="I82" s="28" t="str">
        <f aca="false">IF(B82="","",IF(ROUND(SUMIF($B$6:$B$205,B82,$F$6:$F$205),4)=ROUND(IFERROR(INDEX(Viðmið!$E$6:$E$10,MATCH(B82,Viðmið!$C$6:$C$10,0)),-1),4),"✓","✗"))</f>
        <v/>
      </c>
      <c r="J82" s="18" t="str">
        <f aca="false">IF($C82="","",IF($D82="Einstaklingsbundið",IFERROR(IF(INDEX('Undirviðmiðalisti (Lýsigögn)'!F$38:F$52,MATCH($C82,'Undirviðmiðalisti (Lýsigögn)'!$C$38:$C$52,0))="","",INDEX('Undirviðmiðalisti (Lýsigögn)'!F$38:F$52,MATCH($C82,'Undirviðmiðalisti (Lýsigögn)'!$C$38:$C$52,0))),""),IFERROR(IF(INDEX('Undirviðmiðalisti (Lýsigögn)'!F$6:F$37,MATCH($C82,'Undirviðmiðalisti (Lýsigögn)'!$C$6:$C$37,0))="","",INDEX('Undirviðmiðalisti (Lýsigögn)'!F$6:F$37,MATCH($C82,'Undirviðmiðalisti (Lýsigögn)'!$C$6:$C$37,0))),IFERROR(IF(INDEX('Undirviðmiðalisti (Lýsigögn)'!F$38:F$52,MATCH($C82,'Undirviðmiðalisti (Lýsigögn)'!$C$38:$C$52,0))="","",INDEX('Undirviðmiðalisti (Lýsigögn)'!F$38:F$52,MATCH($C82,'Undirviðmiðalisti (Lýsigögn)'!$C$38:$C$52,0))),""))))</f>
        <v/>
      </c>
      <c r="K82" s="18" t="str">
        <f aca="false">IF($C82="","",IF($D82="Einstaklingsbundið",IFERROR(IF(INDEX('Undirviðmiðalisti (Lýsigögn)'!G$38:G$52,MATCH($C82,'Undirviðmiðalisti (Lýsigögn)'!$C$38:$C$52,0))="","",INDEX('Undirviðmiðalisti (Lýsigögn)'!G$38:G$52,MATCH($C82,'Undirviðmiðalisti (Lýsigögn)'!$C$38:$C$52,0))),""),IFERROR(IF(INDEX('Undirviðmiðalisti (Lýsigögn)'!G$6:G$37,MATCH($C82,'Undirviðmiðalisti (Lýsigögn)'!$C$6:$C$37,0))="","",INDEX('Undirviðmiðalisti (Lýsigögn)'!G$6:G$37,MATCH($C82,'Undirviðmiðalisti (Lýsigögn)'!$C$6:$C$37,0))),IFERROR(IF(INDEX('Undirviðmiðalisti (Lýsigögn)'!G$38:G$52,MATCH($C82,'Undirviðmiðalisti (Lýsigögn)'!$C$38:$C$52,0))="","",INDEX('Undirviðmiðalisti (Lýsigögn)'!G$38:G$52,MATCH($C82,'Undirviðmiðalisti (Lýsigögn)'!$C$38:$C$52,0))),""))))</f>
        <v/>
      </c>
      <c r="L82" s="18" t="str">
        <f aca="false">IF($C82="","",IF($D82="Einstaklingsbundið",IFERROR(IF(INDEX('Undirviðmiðalisti (Lýsigögn)'!H$38:H$52,MATCH($C82,'Undirviðmiðalisti (Lýsigögn)'!$C$38:$C$52,0))="","",INDEX('Undirviðmiðalisti (Lýsigögn)'!H$38:H$52,MATCH($C82,'Undirviðmiðalisti (Lýsigögn)'!$C$38:$C$52,0))),""),IFERROR(IF(INDEX('Undirviðmiðalisti (Lýsigögn)'!H$6:H$37,MATCH($C82,'Undirviðmiðalisti (Lýsigögn)'!$C$6:$C$37,0))="","",INDEX('Undirviðmiðalisti (Lýsigögn)'!H$6:H$37,MATCH($C82,'Undirviðmiðalisti (Lýsigögn)'!$C$6:$C$37,0))),IFERROR(IF(INDEX('Undirviðmiðalisti (Lýsigögn)'!H$38:H$52,MATCH($C82,'Undirviðmiðalisti (Lýsigögn)'!$C$38:$C$52,0))="","",INDEX('Undirviðmiðalisti (Lýsigögn)'!H$38:H$52,MATCH($C82,'Undirviðmiðalisti (Lýsigögn)'!$C$38:$C$52,0))),""))))</f>
        <v/>
      </c>
      <c r="M82" s="18" t="str">
        <f aca="false">IF($C82="","",IF($D82="Einstaklingsbundið",IFERROR(IF(INDEX('Undirviðmiðalisti (Lýsigögn)'!I$38:I$52,MATCH($C82,'Undirviðmiðalisti (Lýsigögn)'!$C$38:$C$52,0))="","",INDEX('Undirviðmiðalisti (Lýsigögn)'!I$38:I$52,MATCH($C82,'Undirviðmiðalisti (Lýsigögn)'!$C$38:$C$52,0))),""),IFERROR(IF(INDEX('Undirviðmiðalisti (Lýsigögn)'!I$6:I$37,MATCH($C82,'Undirviðmiðalisti (Lýsigögn)'!$C$6:$C$37,0))="","",INDEX('Undirviðmiðalisti (Lýsigögn)'!I$6:I$37,MATCH($C82,'Undirviðmiðalisti (Lýsigögn)'!$C$6:$C$37,0))),IFERROR(IF(INDEX('Undirviðmiðalisti (Lýsigögn)'!I$38:I$52,MATCH($C82,'Undirviðmiðalisti (Lýsigögn)'!$C$38:$C$52,0))="","",INDEX('Undirviðmiðalisti (Lýsigögn)'!I$38:I$52,MATCH($C82,'Undirviðmiðalisti (Lýsigögn)'!$C$38:$C$52,0))),""))))</f>
        <v/>
      </c>
      <c r="N82" s="18" t="str">
        <f aca="false">IF($C82="","",IF($D82="Einstaklingsbundið",IFERROR(IF(INDEX('Undirviðmiðalisti (Lýsigögn)'!J$38:J$52,MATCH($C82,'Undirviðmiðalisti (Lýsigögn)'!$C$38:$C$52,0))="","",INDEX('Undirviðmiðalisti (Lýsigögn)'!J$38:J$52,MATCH($C82,'Undirviðmiðalisti (Lýsigögn)'!$C$38:$C$52,0))),""),IFERROR(IF(INDEX('Undirviðmiðalisti (Lýsigögn)'!J$6:J$37,MATCH($C82,'Undirviðmiðalisti (Lýsigögn)'!$C$6:$C$37,0))="","",INDEX('Undirviðmiðalisti (Lýsigögn)'!J$6:J$37,MATCH($C82,'Undirviðmiðalisti (Lýsigögn)'!$C$6:$C$37,0))),IFERROR(IF(INDEX('Undirviðmiðalisti (Lýsigögn)'!J$38:J$52,MATCH($C82,'Undirviðmiðalisti (Lýsigögn)'!$C$38:$C$52,0))="","",INDEX('Undirviðmiðalisti (Lýsigögn)'!J$38:J$52,MATCH($C82,'Undirviðmiðalisti (Lýsigögn)'!$C$38:$C$52,0))),""))))</f>
        <v/>
      </c>
      <c r="O82" s="18" t="str">
        <f aca="false">IF($C82="","",IF($D82="Einstaklingsbundið",IFERROR(IF(INDEX('Undirviðmiðalisti (Lýsigögn)'!K$38:K$52,MATCH($C82,'Undirviðmiðalisti (Lýsigögn)'!$C$38:$C$52,0))="","",INDEX('Undirviðmiðalisti (Lýsigögn)'!K$38:K$52,MATCH($C82,'Undirviðmiðalisti (Lýsigögn)'!$C$38:$C$52,0))),""),IFERROR(IF(INDEX('Undirviðmiðalisti (Lýsigögn)'!K$6:K$37,MATCH($C82,'Undirviðmiðalisti (Lýsigögn)'!$C$6:$C$37,0))="","",INDEX('Undirviðmiðalisti (Lýsigögn)'!K$6:K$37,MATCH($C82,'Undirviðmiðalisti (Lýsigögn)'!$C$6:$C$37,0))),IFERROR(IF(INDEX('Undirviðmiðalisti (Lýsigögn)'!K$38:K$52,MATCH($C82,'Undirviðmiðalisti (Lýsigögn)'!$C$38:$C$52,0))="","",INDEX('Undirviðmiðalisti (Lýsigögn)'!K$38:K$52,MATCH($C82,'Undirviðmiðalisti (Lýsigögn)'!$C$38:$C$52,0))),""))))</f>
        <v/>
      </c>
      <c r="P82" s="18" t="str">
        <f aca="false">IF($C82="","",IF($D82="Einstaklingsbundið",IFERROR(IF(INDEX('Undirviðmiðalisti (Lýsigögn)'!L$38:L$52,MATCH($C82,'Undirviðmiðalisti (Lýsigögn)'!$C$38:$C$52,0))="","",INDEX('Undirviðmiðalisti (Lýsigögn)'!L$38:L$52,MATCH($C82,'Undirviðmiðalisti (Lýsigögn)'!$C$38:$C$52,0))),""),IFERROR(IF(INDEX('Undirviðmiðalisti (Lýsigögn)'!L$6:L$37,MATCH($C82,'Undirviðmiðalisti (Lýsigögn)'!$C$6:$C$37,0))="","",INDEX('Undirviðmiðalisti (Lýsigögn)'!L$6:L$37,MATCH($C82,'Undirviðmiðalisti (Lýsigögn)'!$C$6:$C$37,0))),IFERROR(IF(INDEX('Undirviðmiðalisti (Lýsigögn)'!L$38:L$52,MATCH($C82,'Undirviðmiðalisti (Lýsigögn)'!$C$38:$C$52,0))="","",INDEX('Undirviðmiðalisti (Lýsigögn)'!L$38:L$52,MATCH($C82,'Undirviðmiðalisti (Lýsigögn)'!$C$38:$C$52,0))),""))))</f>
        <v/>
      </c>
      <c r="Q82" s="18" t="str">
        <f aca="false">IF($C82="","",IF($D82="Einstaklingsbundið",IFERROR(IF(INDEX('Undirviðmiðalisti (Lýsigögn)'!M$38:M$52,MATCH($C82,'Undirviðmiðalisti (Lýsigögn)'!$C$38:$C$52,0))="","",INDEX('Undirviðmiðalisti (Lýsigögn)'!M$38:M$52,MATCH($C82,'Undirviðmiðalisti (Lýsigögn)'!$C$38:$C$52,0))),""),IFERROR(IF(INDEX('Undirviðmiðalisti (Lýsigögn)'!M$6:M$37,MATCH($C82,'Undirviðmiðalisti (Lýsigögn)'!$C$6:$C$37,0))="","",INDEX('Undirviðmiðalisti (Lýsigögn)'!M$6:M$37,MATCH($C82,'Undirviðmiðalisti (Lýsigögn)'!$C$6:$C$37,0))),IFERROR(IF(INDEX('Undirviðmiðalisti (Lýsigögn)'!M$38:M$52,MATCH($C82,'Undirviðmiðalisti (Lýsigögn)'!$C$38:$C$52,0))="","",INDEX('Undirviðmiðalisti (Lýsigögn)'!M$38:M$52,MATCH($C82,'Undirviðmiðalisti (Lýsigögn)'!$C$38:$C$52,0))),""))))</f>
        <v/>
      </c>
    </row>
    <row r="83" customFormat="false" ht="15" hidden="false" customHeight="true" outlineLevel="0" collapsed="false">
      <c r="A83" s="24" t="str">
        <f aca="false">IF($B83="","",ROW()-5)</f>
        <v/>
      </c>
      <c r="B83" s="17"/>
      <c r="C83" s="17"/>
      <c r="D83" s="25" t="str">
        <f aca="false">IFERROR(IF(B83="","",INDEX(Viðmið!$B$6:$B$10,MATCH(B83,Viðmið!$C$6:$C$10,0))),"")</f>
        <v/>
      </c>
      <c r="E83" s="18" t="str">
        <f aca="false">IF($C83="","",IF($D83="Einstaklingsbundið",IFERROR(IF(INDEX('Undirviðmiðalisti (Lýsigögn)'!$D$38:$D$52,MATCH($C83,'Undirviðmiðalisti (Lýsigögn)'!$C$38:$C$52,0))="","",INDEX('Undirviðmiðalisti (Lýsigögn)'!$D$38:$D$52,MATCH($C83,'Undirviðmiðalisti (Lýsigögn)'!$C$38:$C$52,0))),""),IFERROR(IF(INDEX('Undirviðmiðalisti (Lýsigögn)'!$D$6:$D$37,MATCH($C83,'Undirviðmiðalisti (Lýsigögn)'!$C$6:$C$37,0))="","",INDEX('Undirviðmiðalisti (Lýsigögn)'!$D$6:$D$37,MATCH($C83,'Undirviðmiðalisti (Lýsigögn)'!$C$6:$C$37,0))),IFERROR(IF(INDEX('Undirviðmiðalisti (Lýsigögn)'!$D$38:$D$52,MATCH($C83,'Undirviðmiðalisti (Lýsigögn)'!$C$38:$C$52,0))="","",INDEX('Undirviðmiðalisti (Lýsigögn)'!$D$38:$D$52,MATCH($C83,'Undirviðmiðalisti (Lýsigögn)'!$C$38:$C$52,0))),""))))</f>
        <v/>
      </c>
      <c r="F83" s="16"/>
      <c r="G83" s="26" t="str">
        <f aca="false">IF($C83="","",IF($D83="Einstaklingsbundið",IFERROR(IF(INDEX('Undirviðmiðalisti (Lýsigögn)'!$E$38:$E$52,MATCH($C83,'Undirviðmiðalisti (Lýsigögn)'!$C$38:$C$52,0))="","",INDEX('Undirviðmiðalisti (Lýsigögn)'!$E$38:$E$52,MATCH($C83,'Undirviðmiðalisti (Lýsigögn)'!$C$38:$C$52,0))),""),IFERROR(IF(INDEX('Undirviðmiðalisti (Lýsigögn)'!$E$6:$E$37,MATCH($C83,'Undirviðmiðalisti (Lýsigögn)'!$C$6:$C$37,0))="","",INDEX('Undirviðmiðalisti (Lýsigögn)'!$E$6:$E$37,MATCH($C83,'Undirviðmiðalisti (Lýsigögn)'!$C$6:$C$37,0))),IFERROR(IF(INDEX('Undirviðmiðalisti (Lýsigögn)'!$E$38:$E$52,MATCH($C83,'Undirviðmiðalisti (Lýsigögn)'!$C$38:$C$52,0))="","",INDEX('Undirviðmiðalisti (Lýsigögn)'!$E$38:$E$52,MATCH($C83,'Undirviðmiðalisti (Lýsigögn)'!$C$38:$C$52,0))),""))))</f>
        <v/>
      </c>
      <c r="H83" s="27" t="str">
        <f aca="false">IF(OR(F83="",G83=""),"",F83*KVARDI)</f>
        <v/>
      </c>
      <c r="I83" s="28" t="str">
        <f aca="false">IF(B83="","",IF(ROUND(SUMIF($B$6:$B$205,B83,$F$6:$F$205),4)=ROUND(IFERROR(INDEX(Viðmið!$E$6:$E$10,MATCH(B83,Viðmið!$C$6:$C$10,0)),-1),4),"✓","✗"))</f>
        <v/>
      </c>
      <c r="J83" s="18" t="str">
        <f aca="false">IF($C83="","",IF($D83="Einstaklingsbundið",IFERROR(IF(INDEX('Undirviðmiðalisti (Lýsigögn)'!F$38:F$52,MATCH($C83,'Undirviðmiðalisti (Lýsigögn)'!$C$38:$C$52,0))="","",INDEX('Undirviðmiðalisti (Lýsigögn)'!F$38:F$52,MATCH($C83,'Undirviðmiðalisti (Lýsigögn)'!$C$38:$C$52,0))),""),IFERROR(IF(INDEX('Undirviðmiðalisti (Lýsigögn)'!F$6:F$37,MATCH($C83,'Undirviðmiðalisti (Lýsigögn)'!$C$6:$C$37,0))="","",INDEX('Undirviðmiðalisti (Lýsigögn)'!F$6:F$37,MATCH($C83,'Undirviðmiðalisti (Lýsigögn)'!$C$6:$C$37,0))),IFERROR(IF(INDEX('Undirviðmiðalisti (Lýsigögn)'!F$38:F$52,MATCH($C83,'Undirviðmiðalisti (Lýsigögn)'!$C$38:$C$52,0))="","",INDEX('Undirviðmiðalisti (Lýsigögn)'!F$38:F$52,MATCH($C83,'Undirviðmiðalisti (Lýsigögn)'!$C$38:$C$52,0))),""))))</f>
        <v/>
      </c>
      <c r="K83" s="18" t="str">
        <f aca="false">IF($C83="","",IF($D83="Einstaklingsbundið",IFERROR(IF(INDEX('Undirviðmiðalisti (Lýsigögn)'!G$38:G$52,MATCH($C83,'Undirviðmiðalisti (Lýsigögn)'!$C$38:$C$52,0))="","",INDEX('Undirviðmiðalisti (Lýsigögn)'!G$38:G$52,MATCH($C83,'Undirviðmiðalisti (Lýsigögn)'!$C$38:$C$52,0))),""),IFERROR(IF(INDEX('Undirviðmiðalisti (Lýsigögn)'!G$6:G$37,MATCH($C83,'Undirviðmiðalisti (Lýsigögn)'!$C$6:$C$37,0))="","",INDEX('Undirviðmiðalisti (Lýsigögn)'!G$6:G$37,MATCH($C83,'Undirviðmiðalisti (Lýsigögn)'!$C$6:$C$37,0))),IFERROR(IF(INDEX('Undirviðmiðalisti (Lýsigögn)'!G$38:G$52,MATCH($C83,'Undirviðmiðalisti (Lýsigögn)'!$C$38:$C$52,0))="","",INDEX('Undirviðmiðalisti (Lýsigögn)'!G$38:G$52,MATCH($C83,'Undirviðmiðalisti (Lýsigögn)'!$C$38:$C$52,0))),""))))</f>
        <v/>
      </c>
      <c r="L83" s="18" t="str">
        <f aca="false">IF($C83="","",IF($D83="Einstaklingsbundið",IFERROR(IF(INDEX('Undirviðmiðalisti (Lýsigögn)'!H$38:H$52,MATCH($C83,'Undirviðmiðalisti (Lýsigögn)'!$C$38:$C$52,0))="","",INDEX('Undirviðmiðalisti (Lýsigögn)'!H$38:H$52,MATCH($C83,'Undirviðmiðalisti (Lýsigögn)'!$C$38:$C$52,0))),""),IFERROR(IF(INDEX('Undirviðmiðalisti (Lýsigögn)'!H$6:H$37,MATCH($C83,'Undirviðmiðalisti (Lýsigögn)'!$C$6:$C$37,0))="","",INDEX('Undirviðmiðalisti (Lýsigögn)'!H$6:H$37,MATCH($C83,'Undirviðmiðalisti (Lýsigögn)'!$C$6:$C$37,0))),IFERROR(IF(INDEX('Undirviðmiðalisti (Lýsigögn)'!H$38:H$52,MATCH($C83,'Undirviðmiðalisti (Lýsigögn)'!$C$38:$C$52,0))="","",INDEX('Undirviðmiðalisti (Lýsigögn)'!H$38:H$52,MATCH($C83,'Undirviðmiðalisti (Lýsigögn)'!$C$38:$C$52,0))),""))))</f>
        <v/>
      </c>
      <c r="M83" s="18" t="str">
        <f aca="false">IF($C83="","",IF($D83="Einstaklingsbundið",IFERROR(IF(INDEX('Undirviðmiðalisti (Lýsigögn)'!I$38:I$52,MATCH($C83,'Undirviðmiðalisti (Lýsigögn)'!$C$38:$C$52,0))="","",INDEX('Undirviðmiðalisti (Lýsigögn)'!I$38:I$52,MATCH($C83,'Undirviðmiðalisti (Lýsigögn)'!$C$38:$C$52,0))),""),IFERROR(IF(INDEX('Undirviðmiðalisti (Lýsigögn)'!I$6:I$37,MATCH($C83,'Undirviðmiðalisti (Lýsigögn)'!$C$6:$C$37,0))="","",INDEX('Undirviðmiðalisti (Lýsigögn)'!I$6:I$37,MATCH($C83,'Undirviðmiðalisti (Lýsigögn)'!$C$6:$C$37,0))),IFERROR(IF(INDEX('Undirviðmiðalisti (Lýsigögn)'!I$38:I$52,MATCH($C83,'Undirviðmiðalisti (Lýsigögn)'!$C$38:$C$52,0))="","",INDEX('Undirviðmiðalisti (Lýsigögn)'!I$38:I$52,MATCH($C83,'Undirviðmiðalisti (Lýsigögn)'!$C$38:$C$52,0))),""))))</f>
        <v/>
      </c>
      <c r="N83" s="18" t="str">
        <f aca="false">IF($C83="","",IF($D83="Einstaklingsbundið",IFERROR(IF(INDEX('Undirviðmiðalisti (Lýsigögn)'!J$38:J$52,MATCH($C83,'Undirviðmiðalisti (Lýsigögn)'!$C$38:$C$52,0))="","",INDEX('Undirviðmiðalisti (Lýsigögn)'!J$38:J$52,MATCH($C83,'Undirviðmiðalisti (Lýsigögn)'!$C$38:$C$52,0))),""),IFERROR(IF(INDEX('Undirviðmiðalisti (Lýsigögn)'!J$6:J$37,MATCH($C83,'Undirviðmiðalisti (Lýsigögn)'!$C$6:$C$37,0))="","",INDEX('Undirviðmiðalisti (Lýsigögn)'!J$6:J$37,MATCH($C83,'Undirviðmiðalisti (Lýsigögn)'!$C$6:$C$37,0))),IFERROR(IF(INDEX('Undirviðmiðalisti (Lýsigögn)'!J$38:J$52,MATCH($C83,'Undirviðmiðalisti (Lýsigögn)'!$C$38:$C$52,0))="","",INDEX('Undirviðmiðalisti (Lýsigögn)'!J$38:J$52,MATCH($C83,'Undirviðmiðalisti (Lýsigögn)'!$C$38:$C$52,0))),""))))</f>
        <v/>
      </c>
      <c r="O83" s="18" t="str">
        <f aca="false">IF($C83="","",IF($D83="Einstaklingsbundið",IFERROR(IF(INDEX('Undirviðmiðalisti (Lýsigögn)'!K$38:K$52,MATCH($C83,'Undirviðmiðalisti (Lýsigögn)'!$C$38:$C$52,0))="","",INDEX('Undirviðmiðalisti (Lýsigögn)'!K$38:K$52,MATCH($C83,'Undirviðmiðalisti (Lýsigögn)'!$C$38:$C$52,0))),""),IFERROR(IF(INDEX('Undirviðmiðalisti (Lýsigögn)'!K$6:K$37,MATCH($C83,'Undirviðmiðalisti (Lýsigögn)'!$C$6:$C$37,0))="","",INDEX('Undirviðmiðalisti (Lýsigögn)'!K$6:K$37,MATCH($C83,'Undirviðmiðalisti (Lýsigögn)'!$C$6:$C$37,0))),IFERROR(IF(INDEX('Undirviðmiðalisti (Lýsigögn)'!K$38:K$52,MATCH($C83,'Undirviðmiðalisti (Lýsigögn)'!$C$38:$C$52,0))="","",INDEX('Undirviðmiðalisti (Lýsigögn)'!K$38:K$52,MATCH($C83,'Undirviðmiðalisti (Lýsigögn)'!$C$38:$C$52,0))),""))))</f>
        <v/>
      </c>
      <c r="P83" s="18" t="str">
        <f aca="false">IF($C83="","",IF($D83="Einstaklingsbundið",IFERROR(IF(INDEX('Undirviðmiðalisti (Lýsigögn)'!L$38:L$52,MATCH($C83,'Undirviðmiðalisti (Lýsigögn)'!$C$38:$C$52,0))="","",INDEX('Undirviðmiðalisti (Lýsigögn)'!L$38:L$52,MATCH($C83,'Undirviðmiðalisti (Lýsigögn)'!$C$38:$C$52,0))),""),IFERROR(IF(INDEX('Undirviðmiðalisti (Lýsigögn)'!L$6:L$37,MATCH($C83,'Undirviðmiðalisti (Lýsigögn)'!$C$6:$C$37,0))="","",INDEX('Undirviðmiðalisti (Lýsigögn)'!L$6:L$37,MATCH($C83,'Undirviðmiðalisti (Lýsigögn)'!$C$6:$C$37,0))),IFERROR(IF(INDEX('Undirviðmiðalisti (Lýsigögn)'!L$38:L$52,MATCH($C83,'Undirviðmiðalisti (Lýsigögn)'!$C$38:$C$52,0))="","",INDEX('Undirviðmiðalisti (Lýsigögn)'!L$38:L$52,MATCH($C83,'Undirviðmiðalisti (Lýsigögn)'!$C$38:$C$52,0))),""))))</f>
        <v/>
      </c>
      <c r="Q83" s="18" t="str">
        <f aca="false">IF($C83="","",IF($D83="Einstaklingsbundið",IFERROR(IF(INDEX('Undirviðmiðalisti (Lýsigögn)'!M$38:M$52,MATCH($C83,'Undirviðmiðalisti (Lýsigögn)'!$C$38:$C$52,0))="","",INDEX('Undirviðmiðalisti (Lýsigögn)'!M$38:M$52,MATCH($C83,'Undirviðmiðalisti (Lýsigögn)'!$C$38:$C$52,0))),""),IFERROR(IF(INDEX('Undirviðmiðalisti (Lýsigögn)'!M$6:M$37,MATCH($C83,'Undirviðmiðalisti (Lýsigögn)'!$C$6:$C$37,0))="","",INDEX('Undirviðmiðalisti (Lýsigögn)'!M$6:M$37,MATCH($C83,'Undirviðmiðalisti (Lýsigögn)'!$C$6:$C$37,0))),IFERROR(IF(INDEX('Undirviðmiðalisti (Lýsigögn)'!M$38:M$52,MATCH($C83,'Undirviðmiðalisti (Lýsigögn)'!$C$38:$C$52,0))="","",INDEX('Undirviðmiðalisti (Lýsigögn)'!M$38:M$52,MATCH($C83,'Undirviðmiðalisti (Lýsigögn)'!$C$38:$C$52,0))),""))))</f>
        <v/>
      </c>
    </row>
    <row r="84" customFormat="false" ht="15" hidden="false" customHeight="true" outlineLevel="0" collapsed="false">
      <c r="A84" s="24" t="str">
        <f aca="false">IF($B84="","",ROW()-5)</f>
        <v/>
      </c>
      <c r="B84" s="17"/>
      <c r="C84" s="17"/>
      <c r="D84" s="25" t="str">
        <f aca="false">IFERROR(IF(B84="","",INDEX(Viðmið!$B$6:$B$10,MATCH(B84,Viðmið!$C$6:$C$10,0))),"")</f>
        <v/>
      </c>
      <c r="E84" s="18" t="str">
        <f aca="false">IF($C84="","",IF($D84="Einstaklingsbundið",IFERROR(IF(INDEX('Undirviðmiðalisti (Lýsigögn)'!$D$38:$D$52,MATCH($C84,'Undirviðmiðalisti (Lýsigögn)'!$C$38:$C$52,0))="","",INDEX('Undirviðmiðalisti (Lýsigögn)'!$D$38:$D$52,MATCH($C84,'Undirviðmiðalisti (Lýsigögn)'!$C$38:$C$52,0))),""),IFERROR(IF(INDEX('Undirviðmiðalisti (Lýsigögn)'!$D$6:$D$37,MATCH($C84,'Undirviðmiðalisti (Lýsigögn)'!$C$6:$C$37,0))="","",INDEX('Undirviðmiðalisti (Lýsigögn)'!$D$6:$D$37,MATCH($C84,'Undirviðmiðalisti (Lýsigögn)'!$C$6:$C$37,0))),IFERROR(IF(INDEX('Undirviðmiðalisti (Lýsigögn)'!$D$38:$D$52,MATCH($C84,'Undirviðmiðalisti (Lýsigögn)'!$C$38:$C$52,0))="","",INDEX('Undirviðmiðalisti (Lýsigögn)'!$D$38:$D$52,MATCH($C84,'Undirviðmiðalisti (Lýsigögn)'!$C$38:$C$52,0))),""))))</f>
        <v/>
      </c>
      <c r="F84" s="16"/>
      <c r="G84" s="26" t="str">
        <f aca="false">IF($C84="","",IF($D84="Einstaklingsbundið",IFERROR(IF(INDEX('Undirviðmiðalisti (Lýsigögn)'!$E$38:$E$52,MATCH($C84,'Undirviðmiðalisti (Lýsigögn)'!$C$38:$C$52,0))="","",INDEX('Undirviðmiðalisti (Lýsigögn)'!$E$38:$E$52,MATCH($C84,'Undirviðmiðalisti (Lýsigögn)'!$C$38:$C$52,0))),""),IFERROR(IF(INDEX('Undirviðmiðalisti (Lýsigögn)'!$E$6:$E$37,MATCH($C84,'Undirviðmiðalisti (Lýsigögn)'!$C$6:$C$37,0))="","",INDEX('Undirviðmiðalisti (Lýsigögn)'!$E$6:$E$37,MATCH($C84,'Undirviðmiðalisti (Lýsigögn)'!$C$6:$C$37,0))),IFERROR(IF(INDEX('Undirviðmiðalisti (Lýsigögn)'!$E$38:$E$52,MATCH($C84,'Undirviðmiðalisti (Lýsigögn)'!$C$38:$C$52,0))="","",INDEX('Undirviðmiðalisti (Lýsigögn)'!$E$38:$E$52,MATCH($C84,'Undirviðmiðalisti (Lýsigögn)'!$C$38:$C$52,0))),""))))</f>
        <v/>
      </c>
      <c r="H84" s="27" t="str">
        <f aca="false">IF(OR(F84="",G84=""),"",F84*KVARDI)</f>
        <v/>
      </c>
      <c r="I84" s="28" t="str">
        <f aca="false">IF(B84="","",IF(ROUND(SUMIF($B$6:$B$205,B84,$F$6:$F$205),4)=ROUND(IFERROR(INDEX(Viðmið!$E$6:$E$10,MATCH(B84,Viðmið!$C$6:$C$10,0)),-1),4),"✓","✗"))</f>
        <v/>
      </c>
      <c r="J84" s="18" t="str">
        <f aca="false">IF($C84="","",IF($D84="Einstaklingsbundið",IFERROR(IF(INDEX('Undirviðmiðalisti (Lýsigögn)'!F$38:F$52,MATCH($C84,'Undirviðmiðalisti (Lýsigögn)'!$C$38:$C$52,0))="","",INDEX('Undirviðmiðalisti (Lýsigögn)'!F$38:F$52,MATCH($C84,'Undirviðmiðalisti (Lýsigögn)'!$C$38:$C$52,0))),""),IFERROR(IF(INDEX('Undirviðmiðalisti (Lýsigögn)'!F$6:F$37,MATCH($C84,'Undirviðmiðalisti (Lýsigögn)'!$C$6:$C$37,0))="","",INDEX('Undirviðmiðalisti (Lýsigögn)'!F$6:F$37,MATCH($C84,'Undirviðmiðalisti (Lýsigögn)'!$C$6:$C$37,0))),IFERROR(IF(INDEX('Undirviðmiðalisti (Lýsigögn)'!F$38:F$52,MATCH($C84,'Undirviðmiðalisti (Lýsigögn)'!$C$38:$C$52,0))="","",INDEX('Undirviðmiðalisti (Lýsigögn)'!F$38:F$52,MATCH($C84,'Undirviðmiðalisti (Lýsigögn)'!$C$38:$C$52,0))),""))))</f>
        <v/>
      </c>
      <c r="K84" s="18" t="str">
        <f aca="false">IF($C84="","",IF($D84="Einstaklingsbundið",IFERROR(IF(INDEX('Undirviðmiðalisti (Lýsigögn)'!G$38:G$52,MATCH($C84,'Undirviðmiðalisti (Lýsigögn)'!$C$38:$C$52,0))="","",INDEX('Undirviðmiðalisti (Lýsigögn)'!G$38:G$52,MATCH($C84,'Undirviðmiðalisti (Lýsigögn)'!$C$38:$C$52,0))),""),IFERROR(IF(INDEX('Undirviðmiðalisti (Lýsigögn)'!G$6:G$37,MATCH($C84,'Undirviðmiðalisti (Lýsigögn)'!$C$6:$C$37,0))="","",INDEX('Undirviðmiðalisti (Lýsigögn)'!G$6:G$37,MATCH($C84,'Undirviðmiðalisti (Lýsigögn)'!$C$6:$C$37,0))),IFERROR(IF(INDEX('Undirviðmiðalisti (Lýsigögn)'!G$38:G$52,MATCH($C84,'Undirviðmiðalisti (Lýsigögn)'!$C$38:$C$52,0))="","",INDEX('Undirviðmiðalisti (Lýsigögn)'!G$38:G$52,MATCH($C84,'Undirviðmiðalisti (Lýsigögn)'!$C$38:$C$52,0))),""))))</f>
        <v/>
      </c>
      <c r="L84" s="18" t="str">
        <f aca="false">IF($C84="","",IF($D84="Einstaklingsbundið",IFERROR(IF(INDEX('Undirviðmiðalisti (Lýsigögn)'!H$38:H$52,MATCH($C84,'Undirviðmiðalisti (Lýsigögn)'!$C$38:$C$52,0))="","",INDEX('Undirviðmiðalisti (Lýsigögn)'!H$38:H$52,MATCH($C84,'Undirviðmiðalisti (Lýsigögn)'!$C$38:$C$52,0))),""),IFERROR(IF(INDEX('Undirviðmiðalisti (Lýsigögn)'!H$6:H$37,MATCH($C84,'Undirviðmiðalisti (Lýsigögn)'!$C$6:$C$37,0))="","",INDEX('Undirviðmiðalisti (Lýsigögn)'!H$6:H$37,MATCH($C84,'Undirviðmiðalisti (Lýsigögn)'!$C$6:$C$37,0))),IFERROR(IF(INDEX('Undirviðmiðalisti (Lýsigögn)'!H$38:H$52,MATCH($C84,'Undirviðmiðalisti (Lýsigögn)'!$C$38:$C$52,0))="","",INDEX('Undirviðmiðalisti (Lýsigögn)'!H$38:H$52,MATCH($C84,'Undirviðmiðalisti (Lýsigögn)'!$C$38:$C$52,0))),""))))</f>
        <v/>
      </c>
      <c r="M84" s="18" t="str">
        <f aca="false">IF($C84="","",IF($D84="Einstaklingsbundið",IFERROR(IF(INDEX('Undirviðmiðalisti (Lýsigögn)'!I$38:I$52,MATCH($C84,'Undirviðmiðalisti (Lýsigögn)'!$C$38:$C$52,0))="","",INDEX('Undirviðmiðalisti (Lýsigögn)'!I$38:I$52,MATCH($C84,'Undirviðmiðalisti (Lýsigögn)'!$C$38:$C$52,0))),""),IFERROR(IF(INDEX('Undirviðmiðalisti (Lýsigögn)'!I$6:I$37,MATCH($C84,'Undirviðmiðalisti (Lýsigögn)'!$C$6:$C$37,0))="","",INDEX('Undirviðmiðalisti (Lýsigögn)'!I$6:I$37,MATCH($C84,'Undirviðmiðalisti (Lýsigögn)'!$C$6:$C$37,0))),IFERROR(IF(INDEX('Undirviðmiðalisti (Lýsigögn)'!I$38:I$52,MATCH($C84,'Undirviðmiðalisti (Lýsigögn)'!$C$38:$C$52,0))="","",INDEX('Undirviðmiðalisti (Lýsigögn)'!I$38:I$52,MATCH($C84,'Undirviðmiðalisti (Lýsigögn)'!$C$38:$C$52,0))),""))))</f>
        <v/>
      </c>
      <c r="N84" s="18" t="str">
        <f aca="false">IF($C84="","",IF($D84="Einstaklingsbundið",IFERROR(IF(INDEX('Undirviðmiðalisti (Lýsigögn)'!J$38:J$52,MATCH($C84,'Undirviðmiðalisti (Lýsigögn)'!$C$38:$C$52,0))="","",INDEX('Undirviðmiðalisti (Lýsigögn)'!J$38:J$52,MATCH($C84,'Undirviðmiðalisti (Lýsigögn)'!$C$38:$C$52,0))),""),IFERROR(IF(INDEX('Undirviðmiðalisti (Lýsigögn)'!J$6:J$37,MATCH($C84,'Undirviðmiðalisti (Lýsigögn)'!$C$6:$C$37,0))="","",INDEX('Undirviðmiðalisti (Lýsigögn)'!J$6:J$37,MATCH($C84,'Undirviðmiðalisti (Lýsigögn)'!$C$6:$C$37,0))),IFERROR(IF(INDEX('Undirviðmiðalisti (Lýsigögn)'!J$38:J$52,MATCH($C84,'Undirviðmiðalisti (Lýsigögn)'!$C$38:$C$52,0))="","",INDEX('Undirviðmiðalisti (Lýsigögn)'!J$38:J$52,MATCH($C84,'Undirviðmiðalisti (Lýsigögn)'!$C$38:$C$52,0))),""))))</f>
        <v/>
      </c>
      <c r="O84" s="18" t="str">
        <f aca="false">IF($C84="","",IF($D84="Einstaklingsbundið",IFERROR(IF(INDEX('Undirviðmiðalisti (Lýsigögn)'!K$38:K$52,MATCH($C84,'Undirviðmiðalisti (Lýsigögn)'!$C$38:$C$52,0))="","",INDEX('Undirviðmiðalisti (Lýsigögn)'!K$38:K$52,MATCH($C84,'Undirviðmiðalisti (Lýsigögn)'!$C$38:$C$52,0))),""),IFERROR(IF(INDEX('Undirviðmiðalisti (Lýsigögn)'!K$6:K$37,MATCH($C84,'Undirviðmiðalisti (Lýsigögn)'!$C$6:$C$37,0))="","",INDEX('Undirviðmiðalisti (Lýsigögn)'!K$6:K$37,MATCH($C84,'Undirviðmiðalisti (Lýsigögn)'!$C$6:$C$37,0))),IFERROR(IF(INDEX('Undirviðmiðalisti (Lýsigögn)'!K$38:K$52,MATCH($C84,'Undirviðmiðalisti (Lýsigögn)'!$C$38:$C$52,0))="","",INDEX('Undirviðmiðalisti (Lýsigögn)'!K$38:K$52,MATCH($C84,'Undirviðmiðalisti (Lýsigögn)'!$C$38:$C$52,0))),""))))</f>
        <v/>
      </c>
      <c r="P84" s="18" t="str">
        <f aca="false">IF($C84="","",IF($D84="Einstaklingsbundið",IFERROR(IF(INDEX('Undirviðmiðalisti (Lýsigögn)'!L$38:L$52,MATCH($C84,'Undirviðmiðalisti (Lýsigögn)'!$C$38:$C$52,0))="","",INDEX('Undirviðmiðalisti (Lýsigögn)'!L$38:L$52,MATCH($C84,'Undirviðmiðalisti (Lýsigögn)'!$C$38:$C$52,0))),""),IFERROR(IF(INDEX('Undirviðmiðalisti (Lýsigögn)'!L$6:L$37,MATCH($C84,'Undirviðmiðalisti (Lýsigögn)'!$C$6:$C$37,0))="","",INDEX('Undirviðmiðalisti (Lýsigögn)'!L$6:L$37,MATCH($C84,'Undirviðmiðalisti (Lýsigögn)'!$C$6:$C$37,0))),IFERROR(IF(INDEX('Undirviðmiðalisti (Lýsigögn)'!L$38:L$52,MATCH($C84,'Undirviðmiðalisti (Lýsigögn)'!$C$38:$C$52,0))="","",INDEX('Undirviðmiðalisti (Lýsigögn)'!L$38:L$52,MATCH($C84,'Undirviðmiðalisti (Lýsigögn)'!$C$38:$C$52,0))),""))))</f>
        <v/>
      </c>
      <c r="Q84" s="18" t="str">
        <f aca="false">IF($C84="","",IF($D84="Einstaklingsbundið",IFERROR(IF(INDEX('Undirviðmiðalisti (Lýsigögn)'!M$38:M$52,MATCH($C84,'Undirviðmiðalisti (Lýsigögn)'!$C$38:$C$52,0))="","",INDEX('Undirviðmiðalisti (Lýsigögn)'!M$38:M$52,MATCH($C84,'Undirviðmiðalisti (Lýsigögn)'!$C$38:$C$52,0))),""),IFERROR(IF(INDEX('Undirviðmiðalisti (Lýsigögn)'!M$6:M$37,MATCH($C84,'Undirviðmiðalisti (Lýsigögn)'!$C$6:$C$37,0))="","",INDEX('Undirviðmiðalisti (Lýsigögn)'!M$6:M$37,MATCH($C84,'Undirviðmiðalisti (Lýsigögn)'!$C$6:$C$37,0))),IFERROR(IF(INDEX('Undirviðmiðalisti (Lýsigögn)'!M$38:M$52,MATCH($C84,'Undirviðmiðalisti (Lýsigögn)'!$C$38:$C$52,0))="","",INDEX('Undirviðmiðalisti (Lýsigögn)'!M$38:M$52,MATCH($C84,'Undirviðmiðalisti (Lýsigögn)'!$C$38:$C$52,0))),""))))</f>
        <v/>
      </c>
    </row>
    <row r="85" customFormat="false" ht="15" hidden="false" customHeight="true" outlineLevel="0" collapsed="false">
      <c r="A85" s="24" t="str">
        <f aca="false">IF($B85="","",ROW()-5)</f>
        <v/>
      </c>
      <c r="B85" s="17"/>
      <c r="C85" s="17"/>
      <c r="D85" s="25" t="str">
        <f aca="false">IFERROR(IF(B85="","",INDEX(Viðmið!$B$6:$B$10,MATCH(B85,Viðmið!$C$6:$C$10,0))),"")</f>
        <v/>
      </c>
      <c r="E85" s="18" t="str">
        <f aca="false">IF($C85="","",IF($D85="Einstaklingsbundið",IFERROR(IF(INDEX('Undirviðmiðalisti (Lýsigögn)'!$D$38:$D$52,MATCH($C85,'Undirviðmiðalisti (Lýsigögn)'!$C$38:$C$52,0))="","",INDEX('Undirviðmiðalisti (Lýsigögn)'!$D$38:$D$52,MATCH($C85,'Undirviðmiðalisti (Lýsigögn)'!$C$38:$C$52,0))),""),IFERROR(IF(INDEX('Undirviðmiðalisti (Lýsigögn)'!$D$6:$D$37,MATCH($C85,'Undirviðmiðalisti (Lýsigögn)'!$C$6:$C$37,0))="","",INDEX('Undirviðmiðalisti (Lýsigögn)'!$D$6:$D$37,MATCH($C85,'Undirviðmiðalisti (Lýsigögn)'!$C$6:$C$37,0))),IFERROR(IF(INDEX('Undirviðmiðalisti (Lýsigögn)'!$D$38:$D$52,MATCH($C85,'Undirviðmiðalisti (Lýsigögn)'!$C$38:$C$52,0))="","",INDEX('Undirviðmiðalisti (Lýsigögn)'!$D$38:$D$52,MATCH($C85,'Undirviðmiðalisti (Lýsigögn)'!$C$38:$C$52,0))),""))))</f>
        <v/>
      </c>
      <c r="F85" s="16"/>
      <c r="G85" s="26" t="str">
        <f aca="false">IF($C85="","",IF($D85="Einstaklingsbundið",IFERROR(IF(INDEX('Undirviðmiðalisti (Lýsigögn)'!$E$38:$E$52,MATCH($C85,'Undirviðmiðalisti (Lýsigögn)'!$C$38:$C$52,0))="","",INDEX('Undirviðmiðalisti (Lýsigögn)'!$E$38:$E$52,MATCH($C85,'Undirviðmiðalisti (Lýsigögn)'!$C$38:$C$52,0))),""),IFERROR(IF(INDEX('Undirviðmiðalisti (Lýsigögn)'!$E$6:$E$37,MATCH($C85,'Undirviðmiðalisti (Lýsigögn)'!$C$6:$C$37,0))="","",INDEX('Undirviðmiðalisti (Lýsigögn)'!$E$6:$E$37,MATCH($C85,'Undirviðmiðalisti (Lýsigögn)'!$C$6:$C$37,0))),IFERROR(IF(INDEX('Undirviðmiðalisti (Lýsigögn)'!$E$38:$E$52,MATCH($C85,'Undirviðmiðalisti (Lýsigögn)'!$C$38:$C$52,0))="","",INDEX('Undirviðmiðalisti (Lýsigögn)'!$E$38:$E$52,MATCH($C85,'Undirviðmiðalisti (Lýsigögn)'!$C$38:$C$52,0))),""))))</f>
        <v/>
      </c>
      <c r="H85" s="27" t="str">
        <f aca="false">IF(OR(F85="",G85=""),"",F85*KVARDI)</f>
        <v/>
      </c>
      <c r="I85" s="28" t="str">
        <f aca="false">IF(B85="","",IF(ROUND(SUMIF($B$6:$B$205,B85,$F$6:$F$205),4)=ROUND(IFERROR(INDEX(Viðmið!$E$6:$E$10,MATCH(B85,Viðmið!$C$6:$C$10,0)),-1),4),"✓","✗"))</f>
        <v/>
      </c>
      <c r="J85" s="18" t="str">
        <f aca="false">IF($C85="","",IF($D85="Einstaklingsbundið",IFERROR(IF(INDEX('Undirviðmiðalisti (Lýsigögn)'!F$38:F$52,MATCH($C85,'Undirviðmiðalisti (Lýsigögn)'!$C$38:$C$52,0))="","",INDEX('Undirviðmiðalisti (Lýsigögn)'!F$38:F$52,MATCH($C85,'Undirviðmiðalisti (Lýsigögn)'!$C$38:$C$52,0))),""),IFERROR(IF(INDEX('Undirviðmiðalisti (Lýsigögn)'!F$6:F$37,MATCH($C85,'Undirviðmiðalisti (Lýsigögn)'!$C$6:$C$37,0))="","",INDEX('Undirviðmiðalisti (Lýsigögn)'!F$6:F$37,MATCH($C85,'Undirviðmiðalisti (Lýsigögn)'!$C$6:$C$37,0))),IFERROR(IF(INDEX('Undirviðmiðalisti (Lýsigögn)'!F$38:F$52,MATCH($C85,'Undirviðmiðalisti (Lýsigögn)'!$C$38:$C$52,0))="","",INDEX('Undirviðmiðalisti (Lýsigögn)'!F$38:F$52,MATCH($C85,'Undirviðmiðalisti (Lýsigögn)'!$C$38:$C$52,0))),""))))</f>
        <v/>
      </c>
      <c r="K85" s="18" t="str">
        <f aca="false">IF($C85="","",IF($D85="Einstaklingsbundið",IFERROR(IF(INDEX('Undirviðmiðalisti (Lýsigögn)'!G$38:G$52,MATCH($C85,'Undirviðmiðalisti (Lýsigögn)'!$C$38:$C$52,0))="","",INDEX('Undirviðmiðalisti (Lýsigögn)'!G$38:G$52,MATCH($C85,'Undirviðmiðalisti (Lýsigögn)'!$C$38:$C$52,0))),""),IFERROR(IF(INDEX('Undirviðmiðalisti (Lýsigögn)'!G$6:G$37,MATCH($C85,'Undirviðmiðalisti (Lýsigögn)'!$C$6:$C$37,0))="","",INDEX('Undirviðmiðalisti (Lýsigögn)'!G$6:G$37,MATCH($C85,'Undirviðmiðalisti (Lýsigögn)'!$C$6:$C$37,0))),IFERROR(IF(INDEX('Undirviðmiðalisti (Lýsigögn)'!G$38:G$52,MATCH($C85,'Undirviðmiðalisti (Lýsigögn)'!$C$38:$C$52,0))="","",INDEX('Undirviðmiðalisti (Lýsigögn)'!G$38:G$52,MATCH($C85,'Undirviðmiðalisti (Lýsigögn)'!$C$38:$C$52,0))),""))))</f>
        <v/>
      </c>
      <c r="L85" s="18" t="str">
        <f aca="false">IF($C85="","",IF($D85="Einstaklingsbundið",IFERROR(IF(INDEX('Undirviðmiðalisti (Lýsigögn)'!H$38:H$52,MATCH($C85,'Undirviðmiðalisti (Lýsigögn)'!$C$38:$C$52,0))="","",INDEX('Undirviðmiðalisti (Lýsigögn)'!H$38:H$52,MATCH($C85,'Undirviðmiðalisti (Lýsigögn)'!$C$38:$C$52,0))),""),IFERROR(IF(INDEX('Undirviðmiðalisti (Lýsigögn)'!H$6:H$37,MATCH($C85,'Undirviðmiðalisti (Lýsigögn)'!$C$6:$C$37,0))="","",INDEX('Undirviðmiðalisti (Lýsigögn)'!H$6:H$37,MATCH($C85,'Undirviðmiðalisti (Lýsigögn)'!$C$6:$C$37,0))),IFERROR(IF(INDEX('Undirviðmiðalisti (Lýsigögn)'!H$38:H$52,MATCH($C85,'Undirviðmiðalisti (Lýsigögn)'!$C$38:$C$52,0))="","",INDEX('Undirviðmiðalisti (Lýsigögn)'!H$38:H$52,MATCH($C85,'Undirviðmiðalisti (Lýsigögn)'!$C$38:$C$52,0))),""))))</f>
        <v/>
      </c>
      <c r="M85" s="18" t="str">
        <f aca="false">IF($C85="","",IF($D85="Einstaklingsbundið",IFERROR(IF(INDEX('Undirviðmiðalisti (Lýsigögn)'!I$38:I$52,MATCH($C85,'Undirviðmiðalisti (Lýsigögn)'!$C$38:$C$52,0))="","",INDEX('Undirviðmiðalisti (Lýsigögn)'!I$38:I$52,MATCH($C85,'Undirviðmiðalisti (Lýsigögn)'!$C$38:$C$52,0))),""),IFERROR(IF(INDEX('Undirviðmiðalisti (Lýsigögn)'!I$6:I$37,MATCH($C85,'Undirviðmiðalisti (Lýsigögn)'!$C$6:$C$37,0))="","",INDEX('Undirviðmiðalisti (Lýsigögn)'!I$6:I$37,MATCH($C85,'Undirviðmiðalisti (Lýsigögn)'!$C$6:$C$37,0))),IFERROR(IF(INDEX('Undirviðmiðalisti (Lýsigögn)'!I$38:I$52,MATCH($C85,'Undirviðmiðalisti (Lýsigögn)'!$C$38:$C$52,0))="","",INDEX('Undirviðmiðalisti (Lýsigögn)'!I$38:I$52,MATCH($C85,'Undirviðmiðalisti (Lýsigögn)'!$C$38:$C$52,0))),""))))</f>
        <v/>
      </c>
      <c r="N85" s="18" t="str">
        <f aca="false">IF($C85="","",IF($D85="Einstaklingsbundið",IFERROR(IF(INDEX('Undirviðmiðalisti (Lýsigögn)'!J$38:J$52,MATCH($C85,'Undirviðmiðalisti (Lýsigögn)'!$C$38:$C$52,0))="","",INDEX('Undirviðmiðalisti (Lýsigögn)'!J$38:J$52,MATCH($C85,'Undirviðmiðalisti (Lýsigögn)'!$C$38:$C$52,0))),""),IFERROR(IF(INDEX('Undirviðmiðalisti (Lýsigögn)'!J$6:J$37,MATCH($C85,'Undirviðmiðalisti (Lýsigögn)'!$C$6:$C$37,0))="","",INDEX('Undirviðmiðalisti (Lýsigögn)'!J$6:J$37,MATCH($C85,'Undirviðmiðalisti (Lýsigögn)'!$C$6:$C$37,0))),IFERROR(IF(INDEX('Undirviðmiðalisti (Lýsigögn)'!J$38:J$52,MATCH($C85,'Undirviðmiðalisti (Lýsigögn)'!$C$38:$C$52,0))="","",INDEX('Undirviðmiðalisti (Lýsigögn)'!J$38:J$52,MATCH($C85,'Undirviðmiðalisti (Lýsigögn)'!$C$38:$C$52,0))),""))))</f>
        <v/>
      </c>
      <c r="O85" s="18" t="str">
        <f aca="false">IF($C85="","",IF($D85="Einstaklingsbundið",IFERROR(IF(INDEX('Undirviðmiðalisti (Lýsigögn)'!K$38:K$52,MATCH($C85,'Undirviðmiðalisti (Lýsigögn)'!$C$38:$C$52,0))="","",INDEX('Undirviðmiðalisti (Lýsigögn)'!K$38:K$52,MATCH($C85,'Undirviðmiðalisti (Lýsigögn)'!$C$38:$C$52,0))),""),IFERROR(IF(INDEX('Undirviðmiðalisti (Lýsigögn)'!K$6:K$37,MATCH($C85,'Undirviðmiðalisti (Lýsigögn)'!$C$6:$C$37,0))="","",INDEX('Undirviðmiðalisti (Lýsigögn)'!K$6:K$37,MATCH($C85,'Undirviðmiðalisti (Lýsigögn)'!$C$6:$C$37,0))),IFERROR(IF(INDEX('Undirviðmiðalisti (Lýsigögn)'!K$38:K$52,MATCH($C85,'Undirviðmiðalisti (Lýsigögn)'!$C$38:$C$52,0))="","",INDEX('Undirviðmiðalisti (Lýsigögn)'!K$38:K$52,MATCH($C85,'Undirviðmiðalisti (Lýsigögn)'!$C$38:$C$52,0))),""))))</f>
        <v/>
      </c>
      <c r="P85" s="18" t="str">
        <f aca="false">IF($C85="","",IF($D85="Einstaklingsbundið",IFERROR(IF(INDEX('Undirviðmiðalisti (Lýsigögn)'!L$38:L$52,MATCH($C85,'Undirviðmiðalisti (Lýsigögn)'!$C$38:$C$52,0))="","",INDEX('Undirviðmiðalisti (Lýsigögn)'!L$38:L$52,MATCH($C85,'Undirviðmiðalisti (Lýsigögn)'!$C$38:$C$52,0))),""),IFERROR(IF(INDEX('Undirviðmiðalisti (Lýsigögn)'!L$6:L$37,MATCH($C85,'Undirviðmiðalisti (Lýsigögn)'!$C$6:$C$37,0))="","",INDEX('Undirviðmiðalisti (Lýsigögn)'!L$6:L$37,MATCH($C85,'Undirviðmiðalisti (Lýsigögn)'!$C$6:$C$37,0))),IFERROR(IF(INDEX('Undirviðmiðalisti (Lýsigögn)'!L$38:L$52,MATCH($C85,'Undirviðmiðalisti (Lýsigögn)'!$C$38:$C$52,0))="","",INDEX('Undirviðmiðalisti (Lýsigögn)'!L$38:L$52,MATCH($C85,'Undirviðmiðalisti (Lýsigögn)'!$C$38:$C$52,0))),""))))</f>
        <v/>
      </c>
      <c r="Q85" s="18" t="str">
        <f aca="false">IF($C85="","",IF($D85="Einstaklingsbundið",IFERROR(IF(INDEX('Undirviðmiðalisti (Lýsigögn)'!M$38:M$52,MATCH($C85,'Undirviðmiðalisti (Lýsigögn)'!$C$38:$C$52,0))="","",INDEX('Undirviðmiðalisti (Lýsigögn)'!M$38:M$52,MATCH($C85,'Undirviðmiðalisti (Lýsigögn)'!$C$38:$C$52,0))),""),IFERROR(IF(INDEX('Undirviðmiðalisti (Lýsigögn)'!M$6:M$37,MATCH($C85,'Undirviðmiðalisti (Lýsigögn)'!$C$6:$C$37,0))="","",INDEX('Undirviðmiðalisti (Lýsigögn)'!M$6:M$37,MATCH($C85,'Undirviðmiðalisti (Lýsigögn)'!$C$6:$C$37,0))),IFERROR(IF(INDEX('Undirviðmiðalisti (Lýsigögn)'!M$38:M$52,MATCH($C85,'Undirviðmiðalisti (Lýsigögn)'!$C$38:$C$52,0))="","",INDEX('Undirviðmiðalisti (Lýsigögn)'!M$38:M$52,MATCH($C85,'Undirviðmiðalisti (Lýsigögn)'!$C$38:$C$52,0))),""))))</f>
        <v/>
      </c>
    </row>
    <row r="86" customFormat="false" ht="15" hidden="false" customHeight="true" outlineLevel="0" collapsed="false">
      <c r="A86" s="24" t="str">
        <f aca="false">IF($B86="","",ROW()-5)</f>
        <v/>
      </c>
      <c r="B86" s="17"/>
      <c r="C86" s="17"/>
      <c r="D86" s="25" t="str">
        <f aca="false">IFERROR(IF(B86="","",INDEX(Viðmið!$B$6:$B$10,MATCH(B86,Viðmið!$C$6:$C$10,0))),"")</f>
        <v/>
      </c>
      <c r="E86" s="18" t="str">
        <f aca="false">IF($C86="","",IF($D86="Einstaklingsbundið",IFERROR(IF(INDEX('Undirviðmiðalisti (Lýsigögn)'!$D$38:$D$52,MATCH($C86,'Undirviðmiðalisti (Lýsigögn)'!$C$38:$C$52,0))="","",INDEX('Undirviðmiðalisti (Lýsigögn)'!$D$38:$D$52,MATCH($C86,'Undirviðmiðalisti (Lýsigögn)'!$C$38:$C$52,0))),""),IFERROR(IF(INDEX('Undirviðmiðalisti (Lýsigögn)'!$D$6:$D$37,MATCH($C86,'Undirviðmiðalisti (Lýsigögn)'!$C$6:$C$37,0))="","",INDEX('Undirviðmiðalisti (Lýsigögn)'!$D$6:$D$37,MATCH($C86,'Undirviðmiðalisti (Lýsigögn)'!$C$6:$C$37,0))),IFERROR(IF(INDEX('Undirviðmiðalisti (Lýsigögn)'!$D$38:$D$52,MATCH($C86,'Undirviðmiðalisti (Lýsigögn)'!$C$38:$C$52,0))="","",INDEX('Undirviðmiðalisti (Lýsigögn)'!$D$38:$D$52,MATCH($C86,'Undirviðmiðalisti (Lýsigögn)'!$C$38:$C$52,0))),""))))</f>
        <v/>
      </c>
      <c r="F86" s="16"/>
      <c r="G86" s="26" t="str">
        <f aca="false">IF($C86="","",IF($D86="Einstaklingsbundið",IFERROR(IF(INDEX('Undirviðmiðalisti (Lýsigögn)'!$E$38:$E$52,MATCH($C86,'Undirviðmiðalisti (Lýsigögn)'!$C$38:$C$52,0))="","",INDEX('Undirviðmiðalisti (Lýsigögn)'!$E$38:$E$52,MATCH($C86,'Undirviðmiðalisti (Lýsigögn)'!$C$38:$C$52,0))),""),IFERROR(IF(INDEX('Undirviðmiðalisti (Lýsigögn)'!$E$6:$E$37,MATCH($C86,'Undirviðmiðalisti (Lýsigögn)'!$C$6:$C$37,0))="","",INDEX('Undirviðmiðalisti (Lýsigögn)'!$E$6:$E$37,MATCH($C86,'Undirviðmiðalisti (Lýsigögn)'!$C$6:$C$37,0))),IFERROR(IF(INDEX('Undirviðmiðalisti (Lýsigögn)'!$E$38:$E$52,MATCH($C86,'Undirviðmiðalisti (Lýsigögn)'!$C$38:$C$52,0))="","",INDEX('Undirviðmiðalisti (Lýsigögn)'!$E$38:$E$52,MATCH($C86,'Undirviðmiðalisti (Lýsigögn)'!$C$38:$C$52,0))),""))))</f>
        <v/>
      </c>
      <c r="H86" s="27" t="str">
        <f aca="false">IF(OR(F86="",G86=""),"",F86*KVARDI)</f>
        <v/>
      </c>
      <c r="I86" s="28" t="str">
        <f aca="false">IF(B86="","",IF(ROUND(SUMIF($B$6:$B$205,B86,$F$6:$F$205),4)=ROUND(IFERROR(INDEX(Viðmið!$E$6:$E$10,MATCH(B86,Viðmið!$C$6:$C$10,0)),-1),4),"✓","✗"))</f>
        <v/>
      </c>
      <c r="J86" s="18" t="str">
        <f aca="false">IF($C86="","",IF($D86="Einstaklingsbundið",IFERROR(IF(INDEX('Undirviðmiðalisti (Lýsigögn)'!F$38:F$52,MATCH($C86,'Undirviðmiðalisti (Lýsigögn)'!$C$38:$C$52,0))="","",INDEX('Undirviðmiðalisti (Lýsigögn)'!F$38:F$52,MATCH($C86,'Undirviðmiðalisti (Lýsigögn)'!$C$38:$C$52,0))),""),IFERROR(IF(INDEX('Undirviðmiðalisti (Lýsigögn)'!F$6:F$37,MATCH($C86,'Undirviðmiðalisti (Lýsigögn)'!$C$6:$C$37,0))="","",INDEX('Undirviðmiðalisti (Lýsigögn)'!F$6:F$37,MATCH($C86,'Undirviðmiðalisti (Lýsigögn)'!$C$6:$C$37,0))),IFERROR(IF(INDEX('Undirviðmiðalisti (Lýsigögn)'!F$38:F$52,MATCH($C86,'Undirviðmiðalisti (Lýsigögn)'!$C$38:$C$52,0))="","",INDEX('Undirviðmiðalisti (Lýsigögn)'!F$38:F$52,MATCH($C86,'Undirviðmiðalisti (Lýsigögn)'!$C$38:$C$52,0))),""))))</f>
        <v/>
      </c>
      <c r="K86" s="18" t="str">
        <f aca="false">IF($C86="","",IF($D86="Einstaklingsbundið",IFERROR(IF(INDEX('Undirviðmiðalisti (Lýsigögn)'!G$38:G$52,MATCH($C86,'Undirviðmiðalisti (Lýsigögn)'!$C$38:$C$52,0))="","",INDEX('Undirviðmiðalisti (Lýsigögn)'!G$38:G$52,MATCH($C86,'Undirviðmiðalisti (Lýsigögn)'!$C$38:$C$52,0))),""),IFERROR(IF(INDEX('Undirviðmiðalisti (Lýsigögn)'!G$6:G$37,MATCH($C86,'Undirviðmiðalisti (Lýsigögn)'!$C$6:$C$37,0))="","",INDEX('Undirviðmiðalisti (Lýsigögn)'!G$6:G$37,MATCH($C86,'Undirviðmiðalisti (Lýsigögn)'!$C$6:$C$37,0))),IFERROR(IF(INDEX('Undirviðmiðalisti (Lýsigögn)'!G$38:G$52,MATCH($C86,'Undirviðmiðalisti (Lýsigögn)'!$C$38:$C$52,0))="","",INDEX('Undirviðmiðalisti (Lýsigögn)'!G$38:G$52,MATCH($C86,'Undirviðmiðalisti (Lýsigögn)'!$C$38:$C$52,0))),""))))</f>
        <v/>
      </c>
      <c r="L86" s="18" t="str">
        <f aca="false">IF($C86="","",IF($D86="Einstaklingsbundið",IFERROR(IF(INDEX('Undirviðmiðalisti (Lýsigögn)'!H$38:H$52,MATCH($C86,'Undirviðmiðalisti (Lýsigögn)'!$C$38:$C$52,0))="","",INDEX('Undirviðmiðalisti (Lýsigögn)'!H$38:H$52,MATCH($C86,'Undirviðmiðalisti (Lýsigögn)'!$C$38:$C$52,0))),""),IFERROR(IF(INDEX('Undirviðmiðalisti (Lýsigögn)'!H$6:H$37,MATCH($C86,'Undirviðmiðalisti (Lýsigögn)'!$C$6:$C$37,0))="","",INDEX('Undirviðmiðalisti (Lýsigögn)'!H$6:H$37,MATCH($C86,'Undirviðmiðalisti (Lýsigögn)'!$C$6:$C$37,0))),IFERROR(IF(INDEX('Undirviðmiðalisti (Lýsigögn)'!H$38:H$52,MATCH($C86,'Undirviðmiðalisti (Lýsigögn)'!$C$38:$C$52,0))="","",INDEX('Undirviðmiðalisti (Lýsigögn)'!H$38:H$52,MATCH($C86,'Undirviðmiðalisti (Lýsigögn)'!$C$38:$C$52,0))),""))))</f>
        <v/>
      </c>
      <c r="M86" s="18" t="str">
        <f aca="false">IF($C86="","",IF($D86="Einstaklingsbundið",IFERROR(IF(INDEX('Undirviðmiðalisti (Lýsigögn)'!I$38:I$52,MATCH($C86,'Undirviðmiðalisti (Lýsigögn)'!$C$38:$C$52,0))="","",INDEX('Undirviðmiðalisti (Lýsigögn)'!I$38:I$52,MATCH($C86,'Undirviðmiðalisti (Lýsigögn)'!$C$38:$C$52,0))),""),IFERROR(IF(INDEX('Undirviðmiðalisti (Lýsigögn)'!I$6:I$37,MATCH($C86,'Undirviðmiðalisti (Lýsigögn)'!$C$6:$C$37,0))="","",INDEX('Undirviðmiðalisti (Lýsigögn)'!I$6:I$37,MATCH($C86,'Undirviðmiðalisti (Lýsigögn)'!$C$6:$C$37,0))),IFERROR(IF(INDEX('Undirviðmiðalisti (Lýsigögn)'!I$38:I$52,MATCH($C86,'Undirviðmiðalisti (Lýsigögn)'!$C$38:$C$52,0))="","",INDEX('Undirviðmiðalisti (Lýsigögn)'!I$38:I$52,MATCH($C86,'Undirviðmiðalisti (Lýsigögn)'!$C$38:$C$52,0))),""))))</f>
        <v/>
      </c>
      <c r="N86" s="18" t="str">
        <f aca="false">IF($C86="","",IF($D86="Einstaklingsbundið",IFERROR(IF(INDEX('Undirviðmiðalisti (Lýsigögn)'!J$38:J$52,MATCH($C86,'Undirviðmiðalisti (Lýsigögn)'!$C$38:$C$52,0))="","",INDEX('Undirviðmiðalisti (Lýsigögn)'!J$38:J$52,MATCH($C86,'Undirviðmiðalisti (Lýsigögn)'!$C$38:$C$52,0))),""),IFERROR(IF(INDEX('Undirviðmiðalisti (Lýsigögn)'!J$6:J$37,MATCH($C86,'Undirviðmiðalisti (Lýsigögn)'!$C$6:$C$37,0))="","",INDEX('Undirviðmiðalisti (Lýsigögn)'!J$6:J$37,MATCH($C86,'Undirviðmiðalisti (Lýsigögn)'!$C$6:$C$37,0))),IFERROR(IF(INDEX('Undirviðmiðalisti (Lýsigögn)'!J$38:J$52,MATCH($C86,'Undirviðmiðalisti (Lýsigögn)'!$C$38:$C$52,0))="","",INDEX('Undirviðmiðalisti (Lýsigögn)'!J$38:J$52,MATCH($C86,'Undirviðmiðalisti (Lýsigögn)'!$C$38:$C$52,0))),""))))</f>
        <v/>
      </c>
      <c r="O86" s="18" t="str">
        <f aca="false">IF($C86="","",IF($D86="Einstaklingsbundið",IFERROR(IF(INDEX('Undirviðmiðalisti (Lýsigögn)'!K$38:K$52,MATCH($C86,'Undirviðmiðalisti (Lýsigögn)'!$C$38:$C$52,0))="","",INDEX('Undirviðmiðalisti (Lýsigögn)'!K$38:K$52,MATCH($C86,'Undirviðmiðalisti (Lýsigögn)'!$C$38:$C$52,0))),""),IFERROR(IF(INDEX('Undirviðmiðalisti (Lýsigögn)'!K$6:K$37,MATCH($C86,'Undirviðmiðalisti (Lýsigögn)'!$C$6:$C$37,0))="","",INDEX('Undirviðmiðalisti (Lýsigögn)'!K$6:K$37,MATCH($C86,'Undirviðmiðalisti (Lýsigögn)'!$C$6:$C$37,0))),IFERROR(IF(INDEX('Undirviðmiðalisti (Lýsigögn)'!K$38:K$52,MATCH($C86,'Undirviðmiðalisti (Lýsigögn)'!$C$38:$C$52,0))="","",INDEX('Undirviðmiðalisti (Lýsigögn)'!K$38:K$52,MATCH($C86,'Undirviðmiðalisti (Lýsigögn)'!$C$38:$C$52,0))),""))))</f>
        <v/>
      </c>
      <c r="P86" s="18" t="str">
        <f aca="false">IF($C86="","",IF($D86="Einstaklingsbundið",IFERROR(IF(INDEX('Undirviðmiðalisti (Lýsigögn)'!L$38:L$52,MATCH($C86,'Undirviðmiðalisti (Lýsigögn)'!$C$38:$C$52,0))="","",INDEX('Undirviðmiðalisti (Lýsigögn)'!L$38:L$52,MATCH($C86,'Undirviðmiðalisti (Lýsigögn)'!$C$38:$C$52,0))),""),IFERROR(IF(INDEX('Undirviðmiðalisti (Lýsigögn)'!L$6:L$37,MATCH($C86,'Undirviðmiðalisti (Lýsigögn)'!$C$6:$C$37,0))="","",INDEX('Undirviðmiðalisti (Lýsigögn)'!L$6:L$37,MATCH($C86,'Undirviðmiðalisti (Lýsigögn)'!$C$6:$C$37,0))),IFERROR(IF(INDEX('Undirviðmiðalisti (Lýsigögn)'!L$38:L$52,MATCH($C86,'Undirviðmiðalisti (Lýsigögn)'!$C$38:$C$52,0))="","",INDEX('Undirviðmiðalisti (Lýsigögn)'!L$38:L$52,MATCH($C86,'Undirviðmiðalisti (Lýsigögn)'!$C$38:$C$52,0))),""))))</f>
        <v/>
      </c>
      <c r="Q86" s="18" t="str">
        <f aca="false">IF($C86="","",IF($D86="Einstaklingsbundið",IFERROR(IF(INDEX('Undirviðmiðalisti (Lýsigögn)'!M$38:M$52,MATCH($C86,'Undirviðmiðalisti (Lýsigögn)'!$C$38:$C$52,0))="","",INDEX('Undirviðmiðalisti (Lýsigögn)'!M$38:M$52,MATCH($C86,'Undirviðmiðalisti (Lýsigögn)'!$C$38:$C$52,0))),""),IFERROR(IF(INDEX('Undirviðmiðalisti (Lýsigögn)'!M$6:M$37,MATCH($C86,'Undirviðmiðalisti (Lýsigögn)'!$C$6:$C$37,0))="","",INDEX('Undirviðmiðalisti (Lýsigögn)'!M$6:M$37,MATCH($C86,'Undirviðmiðalisti (Lýsigögn)'!$C$6:$C$37,0))),IFERROR(IF(INDEX('Undirviðmiðalisti (Lýsigögn)'!M$38:M$52,MATCH($C86,'Undirviðmiðalisti (Lýsigögn)'!$C$38:$C$52,0))="","",INDEX('Undirviðmiðalisti (Lýsigögn)'!M$38:M$52,MATCH($C86,'Undirviðmiðalisti (Lýsigögn)'!$C$38:$C$52,0))),""))))</f>
        <v/>
      </c>
    </row>
    <row r="87" customFormat="false" ht="15" hidden="false" customHeight="true" outlineLevel="0" collapsed="false">
      <c r="A87" s="24" t="str">
        <f aca="false">IF($B87="","",ROW()-5)</f>
        <v/>
      </c>
      <c r="B87" s="17"/>
      <c r="C87" s="17"/>
      <c r="D87" s="25" t="str">
        <f aca="false">IFERROR(IF(B87="","",INDEX(Viðmið!$B$6:$B$10,MATCH(B87,Viðmið!$C$6:$C$10,0))),"")</f>
        <v/>
      </c>
      <c r="E87" s="18" t="str">
        <f aca="false">IF($C87="","",IF($D87="Einstaklingsbundið",IFERROR(IF(INDEX('Undirviðmiðalisti (Lýsigögn)'!$D$38:$D$52,MATCH($C87,'Undirviðmiðalisti (Lýsigögn)'!$C$38:$C$52,0))="","",INDEX('Undirviðmiðalisti (Lýsigögn)'!$D$38:$D$52,MATCH($C87,'Undirviðmiðalisti (Lýsigögn)'!$C$38:$C$52,0))),""),IFERROR(IF(INDEX('Undirviðmiðalisti (Lýsigögn)'!$D$6:$D$37,MATCH($C87,'Undirviðmiðalisti (Lýsigögn)'!$C$6:$C$37,0))="","",INDEX('Undirviðmiðalisti (Lýsigögn)'!$D$6:$D$37,MATCH($C87,'Undirviðmiðalisti (Lýsigögn)'!$C$6:$C$37,0))),IFERROR(IF(INDEX('Undirviðmiðalisti (Lýsigögn)'!$D$38:$D$52,MATCH($C87,'Undirviðmiðalisti (Lýsigögn)'!$C$38:$C$52,0))="","",INDEX('Undirviðmiðalisti (Lýsigögn)'!$D$38:$D$52,MATCH($C87,'Undirviðmiðalisti (Lýsigögn)'!$C$38:$C$52,0))),""))))</f>
        <v/>
      </c>
      <c r="F87" s="16"/>
      <c r="G87" s="26" t="str">
        <f aca="false">IF($C87="","",IF($D87="Einstaklingsbundið",IFERROR(IF(INDEX('Undirviðmiðalisti (Lýsigögn)'!$E$38:$E$52,MATCH($C87,'Undirviðmiðalisti (Lýsigögn)'!$C$38:$C$52,0))="","",INDEX('Undirviðmiðalisti (Lýsigögn)'!$E$38:$E$52,MATCH($C87,'Undirviðmiðalisti (Lýsigögn)'!$C$38:$C$52,0))),""),IFERROR(IF(INDEX('Undirviðmiðalisti (Lýsigögn)'!$E$6:$E$37,MATCH($C87,'Undirviðmiðalisti (Lýsigögn)'!$C$6:$C$37,0))="","",INDEX('Undirviðmiðalisti (Lýsigögn)'!$E$6:$E$37,MATCH($C87,'Undirviðmiðalisti (Lýsigögn)'!$C$6:$C$37,0))),IFERROR(IF(INDEX('Undirviðmiðalisti (Lýsigögn)'!$E$38:$E$52,MATCH($C87,'Undirviðmiðalisti (Lýsigögn)'!$C$38:$C$52,0))="","",INDEX('Undirviðmiðalisti (Lýsigögn)'!$E$38:$E$52,MATCH($C87,'Undirviðmiðalisti (Lýsigögn)'!$C$38:$C$52,0))),""))))</f>
        <v/>
      </c>
      <c r="H87" s="27" t="str">
        <f aca="false">IF(OR(F87="",G87=""),"",F87*KVARDI)</f>
        <v/>
      </c>
      <c r="I87" s="28" t="str">
        <f aca="false">IF(B87="","",IF(ROUND(SUMIF($B$6:$B$205,B87,$F$6:$F$205),4)=ROUND(IFERROR(INDEX(Viðmið!$E$6:$E$10,MATCH(B87,Viðmið!$C$6:$C$10,0)),-1),4),"✓","✗"))</f>
        <v/>
      </c>
      <c r="J87" s="18" t="str">
        <f aca="false">IF($C87="","",IF($D87="Einstaklingsbundið",IFERROR(IF(INDEX('Undirviðmiðalisti (Lýsigögn)'!F$38:F$52,MATCH($C87,'Undirviðmiðalisti (Lýsigögn)'!$C$38:$C$52,0))="","",INDEX('Undirviðmiðalisti (Lýsigögn)'!F$38:F$52,MATCH($C87,'Undirviðmiðalisti (Lýsigögn)'!$C$38:$C$52,0))),""),IFERROR(IF(INDEX('Undirviðmiðalisti (Lýsigögn)'!F$6:F$37,MATCH($C87,'Undirviðmiðalisti (Lýsigögn)'!$C$6:$C$37,0))="","",INDEX('Undirviðmiðalisti (Lýsigögn)'!F$6:F$37,MATCH($C87,'Undirviðmiðalisti (Lýsigögn)'!$C$6:$C$37,0))),IFERROR(IF(INDEX('Undirviðmiðalisti (Lýsigögn)'!F$38:F$52,MATCH($C87,'Undirviðmiðalisti (Lýsigögn)'!$C$38:$C$52,0))="","",INDEX('Undirviðmiðalisti (Lýsigögn)'!F$38:F$52,MATCH($C87,'Undirviðmiðalisti (Lýsigögn)'!$C$38:$C$52,0))),""))))</f>
        <v/>
      </c>
      <c r="K87" s="18" t="str">
        <f aca="false">IF($C87="","",IF($D87="Einstaklingsbundið",IFERROR(IF(INDEX('Undirviðmiðalisti (Lýsigögn)'!G$38:G$52,MATCH($C87,'Undirviðmiðalisti (Lýsigögn)'!$C$38:$C$52,0))="","",INDEX('Undirviðmiðalisti (Lýsigögn)'!G$38:G$52,MATCH($C87,'Undirviðmiðalisti (Lýsigögn)'!$C$38:$C$52,0))),""),IFERROR(IF(INDEX('Undirviðmiðalisti (Lýsigögn)'!G$6:G$37,MATCH($C87,'Undirviðmiðalisti (Lýsigögn)'!$C$6:$C$37,0))="","",INDEX('Undirviðmiðalisti (Lýsigögn)'!G$6:G$37,MATCH($C87,'Undirviðmiðalisti (Lýsigögn)'!$C$6:$C$37,0))),IFERROR(IF(INDEX('Undirviðmiðalisti (Lýsigögn)'!G$38:G$52,MATCH($C87,'Undirviðmiðalisti (Lýsigögn)'!$C$38:$C$52,0))="","",INDEX('Undirviðmiðalisti (Lýsigögn)'!G$38:G$52,MATCH($C87,'Undirviðmiðalisti (Lýsigögn)'!$C$38:$C$52,0))),""))))</f>
        <v/>
      </c>
      <c r="L87" s="18" t="str">
        <f aca="false">IF($C87="","",IF($D87="Einstaklingsbundið",IFERROR(IF(INDEX('Undirviðmiðalisti (Lýsigögn)'!H$38:H$52,MATCH($C87,'Undirviðmiðalisti (Lýsigögn)'!$C$38:$C$52,0))="","",INDEX('Undirviðmiðalisti (Lýsigögn)'!H$38:H$52,MATCH($C87,'Undirviðmiðalisti (Lýsigögn)'!$C$38:$C$52,0))),""),IFERROR(IF(INDEX('Undirviðmiðalisti (Lýsigögn)'!H$6:H$37,MATCH($C87,'Undirviðmiðalisti (Lýsigögn)'!$C$6:$C$37,0))="","",INDEX('Undirviðmiðalisti (Lýsigögn)'!H$6:H$37,MATCH($C87,'Undirviðmiðalisti (Lýsigögn)'!$C$6:$C$37,0))),IFERROR(IF(INDEX('Undirviðmiðalisti (Lýsigögn)'!H$38:H$52,MATCH($C87,'Undirviðmiðalisti (Lýsigögn)'!$C$38:$C$52,0))="","",INDEX('Undirviðmiðalisti (Lýsigögn)'!H$38:H$52,MATCH($C87,'Undirviðmiðalisti (Lýsigögn)'!$C$38:$C$52,0))),""))))</f>
        <v/>
      </c>
      <c r="M87" s="18" t="str">
        <f aca="false">IF($C87="","",IF($D87="Einstaklingsbundið",IFERROR(IF(INDEX('Undirviðmiðalisti (Lýsigögn)'!I$38:I$52,MATCH($C87,'Undirviðmiðalisti (Lýsigögn)'!$C$38:$C$52,0))="","",INDEX('Undirviðmiðalisti (Lýsigögn)'!I$38:I$52,MATCH($C87,'Undirviðmiðalisti (Lýsigögn)'!$C$38:$C$52,0))),""),IFERROR(IF(INDEX('Undirviðmiðalisti (Lýsigögn)'!I$6:I$37,MATCH($C87,'Undirviðmiðalisti (Lýsigögn)'!$C$6:$C$37,0))="","",INDEX('Undirviðmiðalisti (Lýsigögn)'!I$6:I$37,MATCH($C87,'Undirviðmiðalisti (Lýsigögn)'!$C$6:$C$37,0))),IFERROR(IF(INDEX('Undirviðmiðalisti (Lýsigögn)'!I$38:I$52,MATCH($C87,'Undirviðmiðalisti (Lýsigögn)'!$C$38:$C$52,0))="","",INDEX('Undirviðmiðalisti (Lýsigögn)'!I$38:I$52,MATCH($C87,'Undirviðmiðalisti (Lýsigögn)'!$C$38:$C$52,0))),""))))</f>
        <v/>
      </c>
      <c r="N87" s="18" t="str">
        <f aca="false">IF($C87="","",IF($D87="Einstaklingsbundið",IFERROR(IF(INDEX('Undirviðmiðalisti (Lýsigögn)'!J$38:J$52,MATCH($C87,'Undirviðmiðalisti (Lýsigögn)'!$C$38:$C$52,0))="","",INDEX('Undirviðmiðalisti (Lýsigögn)'!J$38:J$52,MATCH($C87,'Undirviðmiðalisti (Lýsigögn)'!$C$38:$C$52,0))),""),IFERROR(IF(INDEX('Undirviðmiðalisti (Lýsigögn)'!J$6:J$37,MATCH($C87,'Undirviðmiðalisti (Lýsigögn)'!$C$6:$C$37,0))="","",INDEX('Undirviðmiðalisti (Lýsigögn)'!J$6:J$37,MATCH($C87,'Undirviðmiðalisti (Lýsigögn)'!$C$6:$C$37,0))),IFERROR(IF(INDEX('Undirviðmiðalisti (Lýsigögn)'!J$38:J$52,MATCH($C87,'Undirviðmiðalisti (Lýsigögn)'!$C$38:$C$52,0))="","",INDEX('Undirviðmiðalisti (Lýsigögn)'!J$38:J$52,MATCH($C87,'Undirviðmiðalisti (Lýsigögn)'!$C$38:$C$52,0))),""))))</f>
        <v/>
      </c>
      <c r="O87" s="18" t="str">
        <f aca="false">IF($C87="","",IF($D87="Einstaklingsbundið",IFERROR(IF(INDEX('Undirviðmiðalisti (Lýsigögn)'!K$38:K$52,MATCH($C87,'Undirviðmiðalisti (Lýsigögn)'!$C$38:$C$52,0))="","",INDEX('Undirviðmiðalisti (Lýsigögn)'!K$38:K$52,MATCH($C87,'Undirviðmiðalisti (Lýsigögn)'!$C$38:$C$52,0))),""),IFERROR(IF(INDEX('Undirviðmiðalisti (Lýsigögn)'!K$6:K$37,MATCH($C87,'Undirviðmiðalisti (Lýsigögn)'!$C$6:$C$37,0))="","",INDEX('Undirviðmiðalisti (Lýsigögn)'!K$6:K$37,MATCH($C87,'Undirviðmiðalisti (Lýsigögn)'!$C$6:$C$37,0))),IFERROR(IF(INDEX('Undirviðmiðalisti (Lýsigögn)'!K$38:K$52,MATCH($C87,'Undirviðmiðalisti (Lýsigögn)'!$C$38:$C$52,0))="","",INDEX('Undirviðmiðalisti (Lýsigögn)'!K$38:K$52,MATCH($C87,'Undirviðmiðalisti (Lýsigögn)'!$C$38:$C$52,0))),""))))</f>
        <v/>
      </c>
      <c r="P87" s="18" t="str">
        <f aca="false">IF($C87="","",IF($D87="Einstaklingsbundið",IFERROR(IF(INDEX('Undirviðmiðalisti (Lýsigögn)'!L$38:L$52,MATCH($C87,'Undirviðmiðalisti (Lýsigögn)'!$C$38:$C$52,0))="","",INDEX('Undirviðmiðalisti (Lýsigögn)'!L$38:L$52,MATCH($C87,'Undirviðmiðalisti (Lýsigögn)'!$C$38:$C$52,0))),""),IFERROR(IF(INDEX('Undirviðmiðalisti (Lýsigögn)'!L$6:L$37,MATCH($C87,'Undirviðmiðalisti (Lýsigögn)'!$C$6:$C$37,0))="","",INDEX('Undirviðmiðalisti (Lýsigögn)'!L$6:L$37,MATCH($C87,'Undirviðmiðalisti (Lýsigögn)'!$C$6:$C$37,0))),IFERROR(IF(INDEX('Undirviðmiðalisti (Lýsigögn)'!L$38:L$52,MATCH($C87,'Undirviðmiðalisti (Lýsigögn)'!$C$38:$C$52,0))="","",INDEX('Undirviðmiðalisti (Lýsigögn)'!L$38:L$52,MATCH($C87,'Undirviðmiðalisti (Lýsigögn)'!$C$38:$C$52,0))),""))))</f>
        <v/>
      </c>
      <c r="Q87" s="18" t="str">
        <f aca="false">IF($C87="","",IF($D87="Einstaklingsbundið",IFERROR(IF(INDEX('Undirviðmiðalisti (Lýsigögn)'!M$38:M$52,MATCH($C87,'Undirviðmiðalisti (Lýsigögn)'!$C$38:$C$52,0))="","",INDEX('Undirviðmiðalisti (Lýsigögn)'!M$38:M$52,MATCH($C87,'Undirviðmiðalisti (Lýsigögn)'!$C$38:$C$52,0))),""),IFERROR(IF(INDEX('Undirviðmiðalisti (Lýsigögn)'!M$6:M$37,MATCH($C87,'Undirviðmiðalisti (Lýsigögn)'!$C$6:$C$37,0))="","",INDEX('Undirviðmiðalisti (Lýsigögn)'!M$6:M$37,MATCH($C87,'Undirviðmiðalisti (Lýsigögn)'!$C$6:$C$37,0))),IFERROR(IF(INDEX('Undirviðmiðalisti (Lýsigögn)'!M$38:M$52,MATCH($C87,'Undirviðmiðalisti (Lýsigögn)'!$C$38:$C$52,0))="","",INDEX('Undirviðmiðalisti (Lýsigögn)'!M$38:M$52,MATCH($C87,'Undirviðmiðalisti (Lýsigögn)'!$C$38:$C$52,0))),""))))</f>
        <v/>
      </c>
    </row>
    <row r="88" customFormat="false" ht="15" hidden="false" customHeight="true" outlineLevel="0" collapsed="false">
      <c r="A88" s="24" t="str">
        <f aca="false">IF($B88="","",ROW()-5)</f>
        <v/>
      </c>
      <c r="B88" s="17"/>
      <c r="C88" s="17"/>
      <c r="D88" s="25" t="str">
        <f aca="false">IFERROR(IF(B88="","",INDEX(Viðmið!$B$6:$B$10,MATCH(B88,Viðmið!$C$6:$C$10,0))),"")</f>
        <v/>
      </c>
      <c r="E88" s="18" t="str">
        <f aca="false">IF($C88="","",IF($D88="Einstaklingsbundið",IFERROR(IF(INDEX('Undirviðmiðalisti (Lýsigögn)'!$D$38:$D$52,MATCH($C88,'Undirviðmiðalisti (Lýsigögn)'!$C$38:$C$52,0))="","",INDEX('Undirviðmiðalisti (Lýsigögn)'!$D$38:$D$52,MATCH($C88,'Undirviðmiðalisti (Lýsigögn)'!$C$38:$C$52,0))),""),IFERROR(IF(INDEX('Undirviðmiðalisti (Lýsigögn)'!$D$6:$D$37,MATCH($C88,'Undirviðmiðalisti (Lýsigögn)'!$C$6:$C$37,0))="","",INDEX('Undirviðmiðalisti (Lýsigögn)'!$D$6:$D$37,MATCH($C88,'Undirviðmiðalisti (Lýsigögn)'!$C$6:$C$37,0))),IFERROR(IF(INDEX('Undirviðmiðalisti (Lýsigögn)'!$D$38:$D$52,MATCH($C88,'Undirviðmiðalisti (Lýsigögn)'!$C$38:$C$52,0))="","",INDEX('Undirviðmiðalisti (Lýsigögn)'!$D$38:$D$52,MATCH($C88,'Undirviðmiðalisti (Lýsigögn)'!$C$38:$C$52,0))),""))))</f>
        <v/>
      </c>
      <c r="F88" s="16"/>
      <c r="G88" s="26" t="str">
        <f aca="false">IF($C88="","",IF($D88="Einstaklingsbundið",IFERROR(IF(INDEX('Undirviðmiðalisti (Lýsigögn)'!$E$38:$E$52,MATCH($C88,'Undirviðmiðalisti (Lýsigögn)'!$C$38:$C$52,0))="","",INDEX('Undirviðmiðalisti (Lýsigögn)'!$E$38:$E$52,MATCH($C88,'Undirviðmiðalisti (Lýsigögn)'!$C$38:$C$52,0))),""),IFERROR(IF(INDEX('Undirviðmiðalisti (Lýsigögn)'!$E$6:$E$37,MATCH($C88,'Undirviðmiðalisti (Lýsigögn)'!$C$6:$C$37,0))="","",INDEX('Undirviðmiðalisti (Lýsigögn)'!$E$6:$E$37,MATCH($C88,'Undirviðmiðalisti (Lýsigögn)'!$C$6:$C$37,0))),IFERROR(IF(INDEX('Undirviðmiðalisti (Lýsigögn)'!$E$38:$E$52,MATCH($C88,'Undirviðmiðalisti (Lýsigögn)'!$C$38:$C$52,0))="","",INDEX('Undirviðmiðalisti (Lýsigögn)'!$E$38:$E$52,MATCH($C88,'Undirviðmiðalisti (Lýsigögn)'!$C$38:$C$52,0))),""))))</f>
        <v/>
      </c>
      <c r="H88" s="27" t="str">
        <f aca="false">IF(OR(F88="",G88=""),"",F88*KVARDI)</f>
        <v/>
      </c>
      <c r="I88" s="28" t="str">
        <f aca="false">IF(B88="","",IF(ROUND(SUMIF($B$6:$B$205,B88,$F$6:$F$205),4)=ROUND(IFERROR(INDEX(Viðmið!$E$6:$E$10,MATCH(B88,Viðmið!$C$6:$C$10,0)),-1),4),"✓","✗"))</f>
        <v/>
      </c>
      <c r="J88" s="18" t="str">
        <f aca="false">IF($C88="","",IF($D88="Einstaklingsbundið",IFERROR(IF(INDEX('Undirviðmiðalisti (Lýsigögn)'!F$38:F$52,MATCH($C88,'Undirviðmiðalisti (Lýsigögn)'!$C$38:$C$52,0))="","",INDEX('Undirviðmiðalisti (Lýsigögn)'!F$38:F$52,MATCH($C88,'Undirviðmiðalisti (Lýsigögn)'!$C$38:$C$52,0))),""),IFERROR(IF(INDEX('Undirviðmiðalisti (Lýsigögn)'!F$6:F$37,MATCH($C88,'Undirviðmiðalisti (Lýsigögn)'!$C$6:$C$37,0))="","",INDEX('Undirviðmiðalisti (Lýsigögn)'!F$6:F$37,MATCH($C88,'Undirviðmiðalisti (Lýsigögn)'!$C$6:$C$37,0))),IFERROR(IF(INDEX('Undirviðmiðalisti (Lýsigögn)'!F$38:F$52,MATCH($C88,'Undirviðmiðalisti (Lýsigögn)'!$C$38:$C$52,0))="","",INDEX('Undirviðmiðalisti (Lýsigögn)'!F$38:F$52,MATCH($C88,'Undirviðmiðalisti (Lýsigögn)'!$C$38:$C$52,0))),""))))</f>
        <v/>
      </c>
      <c r="K88" s="18" t="str">
        <f aca="false">IF($C88="","",IF($D88="Einstaklingsbundið",IFERROR(IF(INDEX('Undirviðmiðalisti (Lýsigögn)'!G$38:G$52,MATCH($C88,'Undirviðmiðalisti (Lýsigögn)'!$C$38:$C$52,0))="","",INDEX('Undirviðmiðalisti (Lýsigögn)'!G$38:G$52,MATCH($C88,'Undirviðmiðalisti (Lýsigögn)'!$C$38:$C$52,0))),""),IFERROR(IF(INDEX('Undirviðmiðalisti (Lýsigögn)'!G$6:G$37,MATCH($C88,'Undirviðmiðalisti (Lýsigögn)'!$C$6:$C$37,0))="","",INDEX('Undirviðmiðalisti (Lýsigögn)'!G$6:G$37,MATCH($C88,'Undirviðmiðalisti (Lýsigögn)'!$C$6:$C$37,0))),IFERROR(IF(INDEX('Undirviðmiðalisti (Lýsigögn)'!G$38:G$52,MATCH($C88,'Undirviðmiðalisti (Lýsigögn)'!$C$38:$C$52,0))="","",INDEX('Undirviðmiðalisti (Lýsigögn)'!G$38:G$52,MATCH($C88,'Undirviðmiðalisti (Lýsigögn)'!$C$38:$C$52,0))),""))))</f>
        <v/>
      </c>
      <c r="L88" s="18" t="str">
        <f aca="false">IF($C88="","",IF($D88="Einstaklingsbundið",IFERROR(IF(INDEX('Undirviðmiðalisti (Lýsigögn)'!H$38:H$52,MATCH($C88,'Undirviðmiðalisti (Lýsigögn)'!$C$38:$C$52,0))="","",INDEX('Undirviðmiðalisti (Lýsigögn)'!H$38:H$52,MATCH($C88,'Undirviðmiðalisti (Lýsigögn)'!$C$38:$C$52,0))),""),IFERROR(IF(INDEX('Undirviðmiðalisti (Lýsigögn)'!H$6:H$37,MATCH($C88,'Undirviðmiðalisti (Lýsigögn)'!$C$6:$C$37,0))="","",INDEX('Undirviðmiðalisti (Lýsigögn)'!H$6:H$37,MATCH($C88,'Undirviðmiðalisti (Lýsigögn)'!$C$6:$C$37,0))),IFERROR(IF(INDEX('Undirviðmiðalisti (Lýsigögn)'!H$38:H$52,MATCH($C88,'Undirviðmiðalisti (Lýsigögn)'!$C$38:$C$52,0))="","",INDEX('Undirviðmiðalisti (Lýsigögn)'!H$38:H$52,MATCH($C88,'Undirviðmiðalisti (Lýsigögn)'!$C$38:$C$52,0))),""))))</f>
        <v/>
      </c>
      <c r="M88" s="18" t="str">
        <f aca="false">IF($C88="","",IF($D88="Einstaklingsbundið",IFERROR(IF(INDEX('Undirviðmiðalisti (Lýsigögn)'!I$38:I$52,MATCH($C88,'Undirviðmiðalisti (Lýsigögn)'!$C$38:$C$52,0))="","",INDEX('Undirviðmiðalisti (Lýsigögn)'!I$38:I$52,MATCH($C88,'Undirviðmiðalisti (Lýsigögn)'!$C$38:$C$52,0))),""),IFERROR(IF(INDEX('Undirviðmiðalisti (Lýsigögn)'!I$6:I$37,MATCH($C88,'Undirviðmiðalisti (Lýsigögn)'!$C$6:$C$37,0))="","",INDEX('Undirviðmiðalisti (Lýsigögn)'!I$6:I$37,MATCH($C88,'Undirviðmiðalisti (Lýsigögn)'!$C$6:$C$37,0))),IFERROR(IF(INDEX('Undirviðmiðalisti (Lýsigögn)'!I$38:I$52,MATCH($C88,'Undirviðmiðalisti (Lýsigögn)'!$C$38:$C$52,0))="","",INDEX('Undirviðmiðalisti (Lýsigögn)'!I$38:I$52,MATCH($C88,'Undirviðmiðalisti (Lýsigögn)'!$C$38:$C$52,0))),""))))</f>
        <v/>
      </c>
      <c r="N88" s="18" t="str">
        <f aca="false">IF($C88="","",IF($D88="Einstaklingsbundið",IFERROR(IF(INDEX('Undirviðmiðalisti (Lýsigögn)'!J$38:J$52,MATCH($C88,'Undirviðmiðalisti (Lýsigögn)'!$C$38:$C$52,0))="","",INDEX('Undirviðmiðalisti (Lýsigögn)'!J$38:J$52,MATCH($C88,'Undirviðmiðalisti (Lýsigögn)'!$C$38:$C$52,0))),""),IFERROR(IF(INDEX('Undirviðmiðalisti (Lýsigögn)'!J$6:J$37,MATCH($C88,'Undirviðmiðalisti (Lýsigögn)'!$C$6:$C$37,0))="","",INDEX('Undirviðmiðalisti (Lýsigögn)'!J$6:J$37,MATCH($C88,'Undirviðmiðalisti (Lýsigögn)'!$C$6:$C$37,0))),IFERROR(IF(INDEX('Undirviðmiðalisti (Lýsigögn)'!J$38:J$52,MATCH($C88,'Undirviðmiðalisti (Lýsigögn)'!$C$38:$C$52,0))="","",INDEX('Undirviðmiðalisti (Lýsigögn)'!J$38:J$52,MATCH($C88,'Undirviðmiðalisti (Lýsigögn)'!$C$38:$C$52,0))),""))))</f>
        <v/>
      </c>
      <c r="O88" s="18" t="str">
        <f aca="false">IF($C88="","",IF($D88="Einstaklingsbundið",IFERROR(IF(INDEX('Undirviðmiðalisti (Lýsigögn)'!K$38:K$52,MATCH($C88,'Undirviðmiðalisti (Lýsigögn)'!$C$38:$C$52,0))="","",INDEX('Undirviðmiðalisti (Lýsigögn)'!K$38:K$52,MATCH($C88,'Undirviðmiðalisti (Lýsigögn)'!$C$38:$C$52,0))),""),IFERROR(IF(INDEX('Undirviðmiðalisti (Lýsigögn)'!K$6:K$37,MATCH($C88,'Undirviðmiðalisti (Lýsigögn)'!$C$6:$C$37,0))="","",INDEX('Undirviðmiðalisti (Lýsigögn)'!K$6:K$37,MATCH($C88,'Undirviðmiðalisti (Lýsigögn)'!$C$6:$C$37,0))),IFERROR(IF(INDEX('Undirviðmiðalisti (Lýsigögn)'!K$38:K$52,MATCH($C88,'Undirviðmiðalisti (Lýsigögn)'!$C$38:$C$52,0))="","",INDEX('Undirviðmiðalisti (Lýsigögn)'!K$38:K$52,MATCH($C88,'Undirviðmiðalisti (Lýsigögn)'!$C$38:$C$52,0))),""))))</f>
        <v/>
      </c>
      <c r="P88" s="18" t="str">
        <f aca="false">IF($C88="","",IF($D88="Einstaklingsbundið",IFERROR(IF(INDEX('Undirviðmiðalisti (Lýsigögn)'!L$38:L$52,MATCH($C88,'Undirviðmiðalisti (Lýsigögn)'!$C$38:$C$52,0))="","",INDEX('Undirviðmiðalisti (Lýsigögn)'!L$38:L$52,MATCH($C88,'Undirviðmiðalisti (Lýsigögn)'!$C$38:$C$52,0))),""),IFERROR(IF(INDEX('Undirviðmiðalisti (Lýsigögn)'!L$6:L$37,MATCH($C88,'Undirviðmiðalisti (Lýsigögn)'!$C$6:$C$37,0))="","",INDEX('Undirviðmiðalisti (Lýsigögn)'!L$6:L$37,MATCH($C88,'Undirviðmiðalisti (Lýsigögn)'!$C$6:$C$37,0))),IFERROR(IF(INDEX('Undirviðmiðalisti (Lýsigögn)'!L$38:L$52,MATCH($C88,'Undirviðmiðalisti (Lýsigögn)'!$C$38:$C$52,0))="","",INDEX('Undirviðmiðalisti (Lýsigögn)'!L$38:L$52,MATCH($C88,'Undirviðmiðalisti (Lýsigögn)'!$C$38:$C$52,0))),""))))</f>
        <v/>
      </c>
      <c r="Q88" s="18" t="str">
        <f aca="false">IF($C88="","",IF($D88="Einstaklingsbundið",IFERROR(IF(INDEX('Undirviðmiðalisti (Lýsigögn)'!M$38:M$52,MATCH($C88,'Undirviðmiðalisti (Lýsigögn)'!$C$38:$C$52,0))="","",INDEX('Undirviðmiðalisti (Lýsigögn)'!M$38:M$52,MATCH($C88,'Undirviðmiðalisti (Lýsigögn)'!$C$38:$C$52,0))),""),IFERROR(IF(INDEX('Undirviðmiðalisti (Lýsigögn)'!M$6:M$37,MATCH($C88,'Undirviðmiðalisti (Lýsigögn)'!$C$6:$C$37,0))="","",INDEX('Undirviðmiðalisti (Lýsigögn)'!M$6:M$37,MATCH($C88,'Undirviðmiðalisti (Lýsigögn)'!$C$6:$C$37,0))),IFERROR(IF(INDEX('Undirviðmiðalisti (Lýsigögn)'!M$38:M$52,MATCH($C88,'Undirviðmiðalisti (Lýsigögn)'!$C$38:$C$52,0))="","",INDEX('Undirviðmiðalisti (Lýsigögn)'!M$38:M$52,MATCH($C88,'Undirviðmiðalisti (Lýsigögn)'!$C$38:$C$52,0))),""))))</f>
        <v/>
      </c>
    </row>
    <row r="89" customFormat="false" ht="15" hidden="false" customHeight="true" outlineLevel="0" collapsed="false">
      <c r="A89" s="24" t="str">
        <f aca="false">IF($B89="","",ROW()-5)</f>
        <v/>
      </c>
      <c r="B89" s="17"/>
      <c r="C89" s="17"/>
      <c r="D89" s="25" t="str">
        <f aca="false">IFERROR(IF(B89="","",INDEX(Viðmið!$B$6:$B$10,MATCH(B89,Viðmið!$C$6:$C$10,0))),"")</f>
        <v/>
      </c>
      <c r="E89" s="18" t="str">
        <f aca="false">IF($C89="","",IF($D89="Einstaklingsbundið",IFERROR(IF(INDEX('Undirviðmiðalisti (Lýsigögn)'!$D$38:$D$52,MATCH($C89,'Undirviðmiðalisti (Lýsigögn)'!$C$38:$C$52,0))="","",INDEX('Undirviðmiðalisti (Lýsigögn)'!$D$38:$D$52,MATCH($C89,'Undirviðmiðalisti (Lýsigögn)'!$C$38:$C$52,0))),""),IFERROR(IF(INDEX('Undirviðmiðalisti (Lýsigögn)'!$D$6:$D$37,MATCH($C89,'Undirviðmiðalisti (Lýsigögn)'!$C$6:$C$37,0))="","",INDEX('Undirviðmiðalisti (Lýsigögn)'!$D$6:$D$37,MATCH($C89,'Undirviðmiðalisti (Lýsigögn)'!$C$6:$C$37,0))),IFERROR(IF(INDEX('Undirviðmiðalisti (Lýsigögn)'!$D$38:$D$52,MATCH($C89,'Undirviðmiðalisti (Lýsigögn)'!$C$38:$C$52,0))="","",INDEX('Undirviðmiðalisti (Lýsigögn)'!$D$38:$D$52,MATCH($C89,'Undirviðmiðalisti (Lýsigögn)'!$C$38:$C$52,0))),""))))</f>
        <v/>
      </c>
      <c r="F89" s="16"/>
      <c r="G89" s="26" t="str">
        <f aca="false">IF($C89="","",IF($D89="Einstaklingsbundið",IFERROR(IF(INDEX('Undirviðmiðalisti (Lýsigögn)'!$E$38:$E$52,MATCH($C89,'Undirviðmiðalisti (Lýsigögn)'!$C$38:$C$52,0))="","",INDEX('Undirviðmiðalisti (Lýsigögn)'!$E$38:$E$52,MATCH($C89,'Undirviðmiðalisti (Lýsigögn)'!$C$38:$C$52,0))),""),IFERROR(IF(INDEX('Undirviðmiðalisti (Lýsigögn)'!$E$6:$E$37,MATCH($C89,'Undirviðmiðalisti (Lýsigögn)'!$C$6:$C$37,0))="","",INDEX('Undirviðmiðalisti (Lýsigögn)'!$E$6:$E$37,MATCH($C89,'Undirviðmiðalisti (Lýsigögn)'!$C$6:$C$37,0))),IFERROR(IF(INDEX('Undirviðmiðalisti (Lýsigögn)'!$E$38:$E$52,MATCH($C89,'Undirviðmiðalisti (Lýsigögn)'!$C$38:$C$52,0))="","",INDEX('Undirviðmiðalisti (Lýsigögn)'!$E$38:$E$52,MATCH($C89,'Undirviðmiðalisti (Lýsigögn)'!$C$38:$C$52,0))),""))))</f>
        <v/>
      </c>
      <c r="H89" s="27" t="str">
        <f aca="false">IF(OR(F89="",G89=""),"",F89*KVARDI)</f>
        <v/>
      </c>
      <c r="I89" s="28" t="str">
        <f aca="false">IF(B89="","",IF(ROUND(SUMIF($B$6:$B$205,B89,$F$6:$F$205),4)=ROUND(IFERROR(INDEX(Viðmið!$E$6:$E$10,MATCH(B89,Viðmið!$C$6:$C$10,0)),-1),4),"✓","✗"))</f>
        <v/>
      </c>
      <c r="J89" s="18" t="str">
        <f aca="false">IF($C89="","",IF($D89="Einstaklingsbundið",IFERROR(IF(INDEX('Undirviðmiðalisti (Lýsigögn)'!F$38:F$52,MATCH($C89,'Undirviðmiðalisti (Lýsigögn)'!$C$38:$C$52,0))="","",INDEX('Undirviðmiðalisti (Lýsigögn)'!F$38:F$52,MATCH($C89,'Undirviðmiðalisti (Lýsigögn)'!$C$38:$C$52,0))),""),IFERROR(IF(INDEX('Undirviðmiðalisti (Lýsigögn)'!F$6:F$37,MATCH($C89,'Undirviðmiðalisti (Lýsigögn)'!$C$6:$C$37,0))="","",INDEX('Undirviðmiðalisti (Lýsigögn)'!F$6:F$37,MATCH($C89,'Undirviðmiðalisti (Lýsigögn)'!$C$6:$C$37,0))),IFERROR(IF(INDEX('Undirviðmiðalisti (Lýsigögn)'!F$38:F$52,MATCH($C89,'Undirviðmiðalisti (Lýsigögn)'!$C$38:$C$52,0))="","",INDEX('Undirviðmiðalisti (Lýsigögn)'!F$38:F$52,MATCH($C89,'Undirviðmiðalisti (Lýsigögn)'!$C$38:$C$52,0))),""))))</f>
        <v/>
      </c>
      <c r="K89" s="18" t="str">
        <f aca="false">IF($C89="","",IF($D89="Einstaklingsbundið",IFERROR(IF(INDEX('Undirviðmiðalisti (Lýsigögn)'!G$38:G$52,MATCH($C89,'Undirviðmiðalisti (Lýsigögn)'!$C$38:$C$52,0))="","",INDEX('Undirviðmiðalisti (Lýsigögn)'!G$38:G$52,MATCH($C89,'Undirviðmiðalisti (Lýsigögn)'!$C$38:$C$52,0))),""),IFERROR(IF(INDEX('Undirviðmiðalisti (Lýsigögn)'!G$6:G$37,MATCH($C89,'Undirviðmiðalisti (Lýsigögn)'!$C$6:$C$37,0))="","",INDEX('Undirviðmiðalisti (Lýsigögn)'!G$6:G$37,MATCH($C89,'Undirviðmiðalisti (Lýsigögn)'!$C$6:$C$37,0))),IFERROR(IF(INDEX('Undirviðmiðalisti (Lýsigögn)'!G$38:G$52,MATCH($C89,'Undirviðmiðalisti (Lýsigögn)'!$C$38:$C$52,0))="","",INDEX('Undirviðmiðalisti (Lýsigögn)'!G$38:G$52,MATCH($C89,'Undirviðmiðalisti (Lýsigögn)'!$C$38:$C$52,0))),""))))</f>
        <v/>
      </c>
      <c r="L89" s="18" t="str">
        <f aca="false">IF($C89="","",IF($D89="Einstaklingsbundið",IFERROR(IF(INDEX('Undirviðmiðalisti (Lýsigögn)'!H$38:H$52,MATCH($C89,'Undirviðmiðalisti (Lýsigögn)'!$C$38:$C$52,0))="","",INDEX('Undirviðmiðalisti (Lýsigögn)'!H$38:H$52,MATCH($C89,'Undirviðmiðalisti (Lýsigögn)'!$C$38:$C$52,0))),""),IFERROR(IF(INDEX('Undirviðmiðalisti (Lýsigögn)'!H$6:H$37,MATCH($C89,'Undirviðmiðalisti (Lýsigögn)'!$C$6:$C$37,0))="","",INDEX('Undirviðmiðalisti (Lýsigögn)'!H$6:H$37,MATCH($C89,'Undirviðmiðalisti (Lýsigögn)'!$C$6:$C$37,0))),IFERROR(IF(INDEX('Undirviðmiðalisti (Lýsigögn)'!H$38:H$52,MATCH($C89,'Undirviðmiðalisti (Lýsigögn)'!$C$38:$C$52,0))="","",INDEX('Undirviðmiðalisti (Lýsigögn)'!H$38:H$52,MATCH($C89,'Undirviðmiðalisti (Lýsigögn)'!$C$38:$C$52,0))),""))))</f>
        <v/>
      </c>
      <c r="M89" s="18" t="str">
        <f aca="false">IF($C89="","",IF($D89="Einstaklingsbundið",IFERROR(IF(INDEX('Undirviðmiðalisti (Lýsigögn)'!I$38:I$52,MATCH($C89,'Undirviðmiðalisti (Lýsigögn)'!$C$38:$C$52,0))="","",INDEX('Undirviðmiðalisti (Lýsigögn)'!I$38:I$52,MATCH($C89,'Undirviðmiðalisti (Lýsigögn)'!$C$38:$C$52,0))),""),IFERROR(IF(INDEX('Undirviðmiðalisti (Lýsigögn)'!I$6:I$37,MATCH($C89,'Undirviðmiðalisti (Lýsigögn)'!$C$6:$C$37,0))="","",INDEX('Undirviðmiðalisti (Lýsigögn)'!I$6:I$37,MATCH($C89,'Undirviðmiðalisti (Lýsigögn)'!$C$6:$C$37,0))),IFERROR(IF(INDEX('Undirviðmiðalisti (Lýsigögn)'!I$38:I$52,MATCH($C89,'Undirviðmiðalisti (Lýsigögn)'!$C$38:$C$52,0))="","",INDEX('Undirviðmiðalisti (Lýsigögn)'!I$38:I$52,MATCH($C89,'Undirviðmiðalisti (Lýsigögn)'!$C$38:$C$52,0))),""))))</f>
        <v/>
      </c>
      <c r="N89" s="18" t="str">
        <f aca="false">IF($C89="","",IF($D89="Einstaklingsbundið",IFERROR(IF(INDEX('Undirviðmiðalisti (Lýsigögn)'!J$38:J$52,MATCH($C89,'Undirviðmiðalisti (Lýsigögn)'!$C$38:$C$52,0))="","",INDEX('Undirviðmiðalisti (Lýsigögn)'!J$38:J$52,MATCH($C89,'Undirviðmiðalisti (Lýsigögn)'!$C$38:$C$52,0))),""),IFERROR(IF(INDEX('Undirviðmiðalisti (Lýsigögn)'!J$6:J$37,MATCH($C89,'Undirviðmiðalisti (Lýsigögn)'!$C$6:$C$37,0))="","",INDEX('Undirviðmiðalisti (Lýsigögn)'!J$6:J$37,MATCH($C89,'Undirviðmiðalisti (Lýsigögn)'!$C$6:$C$37,0))),IFERROR(IF(INDEX('Undirviðmiðalisti (Lýsigögn)'!J$38:J$52,MATCH($C89,'Undirviðmiðalisti (Lýsigögn)'!$C$38:$C$52,0))="","",INDEX('Undirviðmiðalisti (Lýsigögn)'!J$38:J$52,MATCH($C89,'Undirviðmiðalisti (Lýsigögn)'!$C$38:$C$52,0))),""))))</f>
        <v/>
      </c>
      <c r="O89" s="18" t="str">
        <f aca="false">IF($C89="","",IF($D89="Einstaklingsbundið",IFERROR(IF(INDEX('Undirviðmiðalisti (Lýsigögn)'!K$38:K$52,MATCH($C89,'Undirviðmiðalisti (Lýsigögn)'!$C$38:$C$52,0))="","",INDEX('Undirviðmiðalisti (Lýsigögn)'!K$38:K$52,MATCH($C89,'Undirviðmiðalisti (Lýsigögn)'!$C$38:$C$52,0))),""),IFERROR(IF(INDEX('Undirviðmiðalisti (Lýsigögn)'!K$6:K$37,MATCH($C89,'Undirviðmiðalisti (Lýsigögn)'!$C$6:$C$37,0))="","",INDEX('Undirviðmiðalisti (Lýsigögn)'!K$6:K$37,MATCH($C89,'Undirviðmiðalisti (Lýsigögn)'!$C$6:$C$37,0))),IFERROR(IF(INDEX('Undirviðmiðalisti (Lýsigögn)'!K$38:K$52,MATCH($C89,'Undirviðmiðalisti (Lýsigögn)'!$C$38:$C$52,0))="","",INDEX('Undirviðmiðalisti (Lýsigögn)'!K$38:K$52,MATCH($C89,'Undirviðmiðalisti (Lýsigögn)'!$C$38:$C$52,0))),""))))</f>
        <v/>
      </c>
      <c r="P89" s="18" t="str">
        <f aca="false">IF($C89="","",IF($D89="Einstaklingsbundið",IFERROR(IF(INDEX('Undirviðmiðalisti (Lýsigögn)'!L$38:L$52,MATCH($C89,'Undirviðmiðalisti (Lýsigögn)'!$C$38:$C$52,0))="","",INDEX('Undirviðmiðalisti (Lýsigögn)'!L$38:L$52,MATCH($C89,'Undirviðmiðalisti (Lýsigögn)'!$C$38:$C$52,0))),""),IFERROR(IF(INDEX('Undirviðmiðalisti (Lýsigögn)'!L$6:L$37,MATCH($C89,'Undirviðmiðalisti (Lýsigögn)'!$C$6:$C$37,0))="","",INDEX('Undirviðmiðalisti (Lýsigögn)'!L$6:L$37,MATCH($C89,'Undirviðmiðalisti (Lýsigögn)'!$C$6:$C$37,0))),IFERROR(IF(INDEX('Undirviðmiðalisti (Lýsigögn)'!L$38:L$52,MATCH($C89,'Undirviðmiðalisti (Lýsigögn)'!$C$38:$C$52,0))="","",INDEX('Undirviðmiðalisti (Lýsigögn)'!L$38:L$52,MATCH($C89,'Undirviðmiðalisti (Lýsigögn)'!$C$38:$C$52,0))),""))))</f>
        <v/>
      </c>
      <c r="Q89" s="18" t="str">
        <f aca="false">IF($C89="","",IF($D89="Einstaklingsbundið",IFERROR(IF(INDEX('Undirviðmiðalisti (Lýsigögn)'!M$38:M$52,MATCH($C89,'Undirviðmiðalisti (Lýsigögn)'!$C$38:$C$52,0))="","",INDEX('Undirviðmiðalisti (Lýsigögn)'!M$38:M$52,MATCH($C89,'Undirviðmiðalisti (Lýsigögn)'!$C$38:$C$52,0))),""),IFERROR(IF(INDEX('Undirviðmiðalisti (Lýsigögn)'!M$6:M$37,MATCH($C89,'Undirviðmiðalisti (Lýsigögn)'!$C$6:$C$37,0))="","",INDEX('Undirviðmiðalisti (Lýsigögn)'!M$6:M$37,MATCH($C89,'Undirviðmiðalisti (Lýsigögn)'!$C$6:$C$37,0))),IFERROR(IF(INDEX('Undirviðmiðalisti (Lýsigögn)'!M$38:M$52,MATCH($C89,'Undirviðmiðalisti (Lýsigögn)'!$C$38:$C$52,0))="","",INDEX('Undirviðmiðalisti (Lýsigögn)'!M$38:M$52,MATCH($C89,'Undirviðmiðalisti (Lýsigögn)'!$C$38:$C$52,0))),""))))</f>
        <v/>
      </c>
    </row>
    <row r="90" customFormat="false" ht="15" hidden="false" customHeight="true" outlineLevel="0" collapsed="false">
      <c r="A90" s="24" t="str">
        <f aca="false">IF($B90="","",ROW()-5)</f>
        <v/>
      </c>
      <c r="B90" s="17"/>
      <c r="C90" s="17"/>
      <c r="D90" s="25" t="str">
        <f aca="false">IFERROR(IF(B90="","",INDEX(Viðmið!$B$6:$B$10,MATCH(B90,Viðmið!$C$6:$C$10,0))),"")</f>
        <v/>
      </c>
      <c r="E90" s="18" t="str">
        <f aca="false">IF($C90="","",IF($D90="Einstaklingsbundið",IFERROR(IF(INDEX('Undirviðmiðalisti (Lýsigögn)'!$D$38:$D$52,MATCH($C90,'Undirviðmiðalisti (Lýsigögn)'!$C$38:$C$52,0))="","",INDEX('Undirviðmiðalisti (Lýsigögn)'!$D$38:$D$52,MATCH($C90,'Undirviðmiðalisti (Lýsigögn)'!$C$38:$C$52,0))),""),IFERROR(IF(INDEX('Undirviðmiðalisti (Lýsigögn)'!$D$6:$D$37,MATCH($C90,'Undirviðmiðalisti (Lýsigögn)'!$C$6:$C$37,0))="","",INDEX('Undirviðmiðalisti (Lýsigögn)'!$D$6:$D$37,MATCH($C90,'Undirviðmiðalisti (Lýsigögn)'!$C$6:$C$37,0))),IFERROR(IF(INDEX('Undirviðmiðalisti (Lýsigögn)'!$D$38:$D$52,MATCH($C90,'Undirviðmiðalisti (Lýsigögn)'!$C$38:$C$52,0))="","",INDEX('Undirviðmiðalisti (Lýsigögn)'!$D$38:$D$52,MATCH($C90,'Undirviðmiðalisti (Lýsigögn)'!$C$38:$C$52,0))),""))))</f>
        <v/>
      </c>
      <c r="F90" s="16"/>
      <c r="G90" s="26" t="str">
        <f aca="false">IF($C90="","",IF($D90="Einstaklingsbundið",IFERROR(IF(INDEX('Undirviðmiðalisti (Lýsigögn)'!$E$38:$E$52,MATCH($C90,'Undirviðmiðalisti (Lýsigögn)'!$C$38:$C$52,0))="","",INDEX('Undirviðmiðalisti (Lýsigögn)'!$E$38:$E$52,MATCH($C90,'Undirviðmiðalisti (Lýsigögn)'!$C$38:$C$52,0))),""),IFERROR(IF(INDEX('Undirviðmiðalisti (Lýsigögn)'!$E$6:$E$37,MATCH($C90,'Undirviðmiðalisti (Lýsigögn)'!$C$6:$C$37,0))="","",INDEX('Undirviðmiðalisti (Lýsigögn)'!$E$6:$E$37,MATCH($C90,'Undirviðmiðalisti (Lýsigögn)'!$C$6:$C$37,0))),IFERROR(IF(INDEX('Undirviðmiðalisti (Lýsigögn)'!$E$38:$E$52,MATCH($C90,'Undirviðmiðalisti (Lýsigögn)'!$C$38:$C$52,0))="","",INDEX('Undirviðmiðalisti (Lýsigögn)'!$E$38:$E$52,MATCH($C90,'Undirviðmiðalisti (Lýsigögn)'!$C$38:$C$52,0))),""))))</f>
        <v/>
      </c>
      <c r="H90" s="27" t="str">
        <f aca="false">IF(OR(F90="",G90=""),"",F90*KVARDI)</f>
        <v/>
      </c>
      <c r="I90" s="28" t="str">
        <f aca="false">IF(B90="","",IF(ROUND(SUMIF($B$6:$B$205,B90,$F$6:$F$205),4)=ROUND(IFERROR(INDEX(Viðmið!$E$6:$E$10,MATCH(B90,Viðmið!$C$6:$C$10,0)),-1),4),"✓","✗"))</f>
        <v/>
      </c>
      <c r="J90" s="18" t="str">
        <f aca="false">IF($C90="","",IF($D90="Einstaklingsbundið",IFERROR(IF(INDEX('Undirviðmiðalisti (Lýsigögn)'!F$38:F$52,MATCH($C90,'Undirviðmiðalisti (Lýsigögn)'!$C$38:$C$52,0))="","",INDEX('Undirviðmiðalisti (Lýsigögn)'!F$38:F$52,MATCH($C90,'Undirviðmiðalisti (Lýsigögn)'!$C$38:$C$52,0))),""),IFERROR(IF(INDEX('Undirviðmiðalisti (Lýsigögn)'!F$6:F$37,MATCH($C90,'Undirviðmiðalisti (Lýsigögn)'!$C$6:$C$37,0))="","",INDEX('Undirviðmiðalisti (Lýsigögn)'!F$6:F$37,MATCH($C90,'Undirviðmiðalisti (Lýsigögn)'!$C$6:$C$37,0))),IFERROR(IF(INDEX('Undirviðmiðalisti (Lýsigögn)'!F$38:F$52,MATCH($C90,'Undirviðmiðalisti (Lýsigögn)'!$C$38:$C$52,0))="","",INDEX('Undirviðmiðalisti (Lýsigögn)'!F$38:F$52,MATCH($C90,'Undirviðmiðalisti (Lýsigögn)'!$C$38:$C$52,0))),""))))</f>
        <v/>
      </c>
      <c r="K90" s="18" t="str">
        <f aca="false">IF($C90="","",IF($D90="Einstaklingsbundið",IFERROR(IF(INDEX('Undirviðmiðalisti (Lýsigögn)'!G$38:G$52,MATCH($C90,'Undirviðmiðalisti (Lýsigögn)'!$C$38:$C$52,0))="","",INDEX('Undirviðmiðalisti (Lýsigögn)'!G$38:G$52,MATCH($C90,'Undirviðmiðalisti (Lýsigögn)'!$C$38:$C$52,0))),""),IFERROR(IF(INDEX('Undirviðmiðalisti (Lýsigögn)'!G$6:G$37,MATCH($C90,'Undirviðmiðalisti (Lýsigögn)'!$C$6:$C$37,0))="","",INDEX('Undirviðmiðalisti (Lýsigögn)'!G$6:G$37,MATCH($C90,'Undirviðmiðalisti (Lýsigögn)'!$C$6:$C$37,0))),IFERROR(IF(INDEX('Undirviðmiðalisti (Lýsigögn)'!G$38:G$52,MATCH($C90,'Undirviðmiðalisti (Lýsigögn)'!$C$38:$C$52,0))="","",INDEX('Undirviðmiðalisti (Lýsigögn)'!G$38:G$52,MATCH($C90,'Undirviðmiðalisti (Lýsigögn)'!$C$38:$C$52,0))),""))))</f>
        <v/>
      </c>
      <c r="L90" s="18" t="str">
        <f aca="false">IF($C90="","",IF($D90="Einstaklingsbundið",IFERROR(IF(INDEX('Undirviðmiðalisti (Lýsigögn)'!H$38:H$52,MATCH($C90,'Undirviðmiðalisti (Lýsigögn)'!$C$38:$C$52,0))="","",INDEX('Undirviðmiðalisti (Lýsigögn)'!H$38:H$52,MATCH($C90,'Undirviðmiðalisti (Lýsigögn)'!$C$38:$C$52,0))),""),IFERROR(IF(INDEX('Undirviðmiðalisti (Lýsigögn)'!H$6:H$37,MATCH($C90,'Undirviðmiðalisti (Lýsigögn)'!$C$6:$C$37,0))="","",INDEX('Undirviðmiðalisti (Lýsigögn)'!H$6:H$37,MATCH($C90,'Undirviðmiðalisti (Lýsigögn)'!$C$6:$C$37,0))),IFERROR(IF(INDEX('Undirviðmiðalisti (Lýsigögn)'!H$38:H$52,MATCH($C90,'Undirviðmiðalisti (Lýsigögn)'!$C$38:$C$52,0))="","",INDEX('Undirviðmiðalisti (Lýsigögn)'!H$38:H$52,MATCH($C90,'Undirviðmiðalisti (Lýsigögn)'!$C$38:$C$52,0))),""))))</f>
        <v/>
      </c>
      <c r="M90" s="18" t="str">
        <f aca="false">IF($C90="","",IF($D90="Einstaklingsbundið",IFERROR(IF(INDEX('Undirviðmiðalisti (Lýsigögn)'!I$38:I$52,MATCH($C90,'Undirviðmiðalisti (Lýsigögn)'!$C$38:$C$52,0))="","",INDEX('Undirviðmiðalisti (Lýsigögn)'!I$38:I$52,MATCH($C90,'Undirviðmiðalisti (Lýsigögn)'!$C$38:$C$52,0))),""),IFERROR(IF(INDEX('Undirviðmiðalisti (Lýsigögn)'!I$6:I$37,MATCH($C90,'Undirviðmiðalisti (Lýsigögn)'!$C$6:$C$37,0))="","",INDEX('Undirviðmiðalisti (Lýsigögn)'!I$6:I$37,MATCH($C90,'Undirviðmiðalisti (Lýsigögn)'!$C$6:$C$37,0))),IFERROR(IF(INDEX('Undirviðmiðalisti (Lýsigögn)'!I$38:I$52,MATCH($C90,'Undirviðmiðalisti (Lýsigögn)'!$C$38:$C$52,0))="","",INDEX('Undirviðmiðalisti (Lýsigögn)'!I$38:I$52,MATCH($C90,'Undirviðmiðalisti (Lýsigögn)'!$C$38:$C$52,0))),""))))</f>
        <v/>
      </c>
      <c r="N90" s="18" t="str">
        <f aca="false">IF($C90="","",IF($D90="Einstaklingsbundið",IFERROR(IF(INDEX('Undirviðmiðalisti (Lýsigögn)'!J$38:J$52,MATCH($C90,'Undirviðmiðalisti (Lýsigögn)'!$C$38:$C$52,0))="","",INDEX('Undirviðmiðalisti (Lýsigögn)'!J$38:J$52,MATCH($C90,'Undirviðmiðalisti (Lýsigögn)'!$C$38:$C$52,0))),""),IFERROR(IF(INDEX('Undirviðmiðalisti (Lýsigögn)'!J$6:J$37,MATCH($C90,'Undirviðmiðalisti (Lýsigögn)'!$C$6:$C$37,0))="","",INDEX('Undirviðmiðalisti (Lýsigögn)'!J$6:J$37,MATCH($C90,'Undirviðmiðalisti (Lýsigögn)'!$C$6:$C$37,0))),IFERROR(IF(INDEX('Undirviðmiðalisti (Lýsigögn)'!J$38:J$52,MATCH($C90,'Undirviðmiðalisti (Lýsigögn)'!$C$38:$C$52,0))="","",INDEX('Undirviðmiðalisti (Lýsigögn)'!J$38:J$52,MATCH($C90,'Undirviðmiðalisti (Lýsigögn)'!$C$38:$C$52,0))),""))))</f>
        <v/>
      </c>
      <c r="O90" s="18" t="str">
        <f aca="false">IF($C90="","",IF($D90="Einstaklingsbundið",IFERROR(IF(INDEX('Undirviðmiðalisti (Lýsigögn)'!K$38:K$52,MATCH($C90,'Undirviðmiðalisti (Lýsigögn)'!$C$38:$C$52,0))="","",INDEX('Undirviðmiðalisti (Lýsigögn)'!K$38:K$52,MATCH($C90,'Undirviðmiðalisti (Lýsigögn)'!$C$38:$C$52,0))),""),IFERROR(IF(INDEX('Undirviðmiðalisti (Lýsigögn)'!K$6:K$37,MATCH($C90,'Undirviðmiðalisti (Lýsigögn)'!$C$6:$C$37,0))="","",INDEX('Undirviðmiðalisti (Lýsigögn)'!K$6:K$37,MATCH($C90,'Undirviðmiðalisti (Lýsigögn)'!$C$6:$C$37,0))),IFERROR(IF(INDEX('Undirviðmiðalisti (Lýsigögn)'!K$38:K$52,MATCH($C90,'Undirviðmiðalisti (Lýsigögn)'!$C$38:$C$52,0))="","",INDEX('Undirviðmiðalisti (Lýsigögn)'!K$38:K$52,MATCH($C90,'Undirviðmiðalisti (Lýsigögn)'!$C$38:$C$52,0))),""))))</f>
        <v/>
      </c>
      <c r="P90" s="18" t="str">
        <f aca="false">IF($C90="","",IF($D90="Einstaklingsbundið",IFERROR(IF(INDEX('Undirviðmiðalisti (Lýsigögn)'!L$38:L$52,MATCH($C90,'Undirviðmiðalisti (Lýsigögn)'!$C$38:$C$52,0))="","",INDEX('Undirviðmiðalisti (Lýsigögn)'!L$38:L$52,MATCH($C90,'Undirviðmiðalisti (Lýsigögn)'!$C$38:$C$52,0))),""),IFERROR(IF(INDEX('Undirviðmiðalisti (Lýsigögn)'!L$6:L$37,MATCH($C90,'Undirviðmiðalisti (Lýsigögn)'!$C$6:$C$37,0))="","",INDEX('Undirviðmiðalisti (Lýsigögn)'!L$6:L$37,MATCH($C90,'Undirviðmiðalisti (Lýsigögn)'!$C$6:$C$37,0))),IFERROR(IF(INDEX('Undirviðmiðalisti (Lýsigögn)'!L$38:L$52,MATCH($C90,'Undirviðmiðalisti (Lýsigögn)'!$C$38:$C$52,0))="","",INDEX('Undirviðmiðalisti (Lýsigögn)'!L$38:L$52,MATCH($C90,'Undirviðmiðalisti (Lýsigögn)'!$C$38:$C$52,0))),""))))</f>
        <v/>
      </c>
      <c r="Q90" s="18" t="str">
        <f aca="false">IF($C90="","",IF($D90="Einstaklingsbundið",IFERROR(IF(INDEX('Undirviðmiðalisti (Lýsigögn)'!M$38:M$52,MATCH($C90,'Undirviðmiðalisti (Lýsigögn)'!$C$38:$C$52,0))="","",INDEX('Undirviðmiðalisti (Lýsigögn)'!M$38:M$52,MATCH($C90,'Undirviðmiðalisti (Lýsigögn)'!$C$38:$C$52,0))),""),IFERROR(IF(INDEX('Undirviðmiðalisti (Lýsigögn)'!M$6:M$37,MATCH($C90,'Undirviðmiðalisti (Lýsigögn)'!$C$6:$C$37,0))="","",INDEX('Undirviðmiðalisti (Lýsigögn)'!M$6:M$37,MATCH($C90,'Undirviðmiðalisti (Lýsigögn)'!$C$6:$C$37,0))),IFERROR(IF(INDEX('Undirviðmiðalisti (Lýsigögn)'!M$38:M$52,MATCH($C90,'Undirviðmiðalisti (Lýsigögn)'!$C$38:$C$52,0))="","",INDEX('Undirviðmiðalisti (Lýsigögn)'!M$38:M$52,MATCH($C90,'Undirviðmiðalisti (Lýsigögn)'!$C$38:$C$52,0))),""))))</f>
        <v/>
      </c>
    </row>
    <row r="91" customFormat="false" ht="15" hidden="false" customHeight="true" outlineLevel="0" collapsed="false">
      <c r="A91" s="24" t="str">
        <f aca="false">IF($B91="","",ROW()-5)</f>
        <v/>
      </c>
      <c r="B91" s="17"/>
      <c r="C91" s="17"/>
      <c r="D91" s="25" t="str">
        <f aca="false">IFERROR(IF(B91="","",INDEX(Viðmið!$B$6:$B$10,MATCH(B91,Viðmið!$C$6:$C$10,0))),"")</f>
        <v/>
      </c>
      <c r="E91" s="18" t="str">
        <f aca="false">IF($C91="","",IF($D91="Einstaklingsbundið",IFERROR(IF(INDEX('Undirviðmiðalisti (Lýsigögn)'!$D$38:$D$52,MATCH($C91,'Undirviðmiðalisti (Lýsigögn)'!$C$38:$C$52,0))="","",INDEX('Undirviðmiðalisti (Lýsigögn)'!$D$38:$D$52,MATCH($C91,'Undirviðmiðalisti (Lýsigögn)'!$C$38:$C$52,0))),""),IFERROR(IF(INDEX('Undirviðmiðalisti (Lýsigögn)'!$D$6:$D$37,MATCH($C91,'Undirviðmiðalisti (Lýsigögn)'!$C$6:$C$37,0))="","",INDEX('Undirviðmiðalisti (Lýsigögn)'!$D$6:$D$37,MATCH($C91,'Undirviðmiðalisti (Lýsigögn)'!$C$6:$C$37,0))),IFERROR(IF(INDEX('Undirviðmiðalisti (Lýsigögn)'!$D$38:$D$52,MATCH($C91,'Undirviðmiðalisti (Lýsigögn)'!$C$38:$C$52,0))="","",INDEX('Undirviðmiðalisti (Lýsigögn)'!$D$38:$D$52,MATCH($C91,'Undirviðmiðalisti (Lýsigögn)'!$C$38:$C$52,0))),""))))</f>
        <v/>
      </c>
      <c r="F91" s="16"/>
      <c r="G91" s="26" t="str">
        <f aca="false">IF($C91="","",IF($D91="Einstaklingsbundið",IFERROR(IF(INDEX('Undirviðmiðalisti (Lýsigögn)'!$E$38:$E$52,MATCH($C91,'Undirviðmiðalisti (Lýsigögn)'!$C$38:$C$52,0))="","",INDEX('Undirviðmiðalisti (Lýsigögn)'!$E$38:$E$52,MATCH($C91,'Undirviðmiðalisti (Lýsigögn)'!$C$38:$C$52,0))),""),IFERROR(IF(INDEX('Undirviðmiðalisti (Lýsigögn)'!$E$6:$E$37,MATCH($C91,'Undirviðmiðalisti (Lýsigögn)'!$C$6:$C$37,0))="","",INDEX('Undirviðmiðalisti (Lýsigögn)'!$E$6:$E$37,MATCH($C91,'Undirviðmiðalisti (Lýsigögn)'!$C$6:$C$37,0))),IFERROR(IF(INDEX('Undirviðmiðalisti (Lýsigögn)'!$E$38:$E$52,MATCH($C91,'Undirviðmiðalisti (Lýsigögn)'!$C$38:$C$52,0))="","",INDEX('Undirviðmiðalisti (Lýsigögn)'!$E$38:$E$52,MATCH($C91,'Undirviðmiðalisti (Lýsigögn)'!$C$38:$C$52,0))),""))))</f>
        <v/>
      </c>
      <c r="H91" s="27" t="str">
        <f aca="false">IF(OR(F91="",G91=""),"",F91*KVARDI)</f>
        <v/>
      </c>
      <c r="I91" s="28" t="str">
        <f aca="false">IF(B91="","",IF(ROUND(SUMIF($B$6:$B$205,B91,$F$6:$F$205),4)=ROUND(IFERROR(INDEX(Viðmið!$E$6:$E$10,MATCH(B91,Viðmið!$C$6:$C$10,0)),-1),4),"✓","✗"))</f>
        <v/>
      </c>
      <c r="J91" s="18" t="str">
        <f aca="false">IF($C91="","",IF($D91="Einstaklingsbundið",IFERROR(IF(INDEX('Undirviðmiðalisti (Lýsigögn)'!F$38:F$52,MATCH($C91,'Undirviðmiðalisti (Lýsigögn)'!$C$38:$C$52,0))="","",INDEX('Undirviðmiðalisti (Lýsigögn)'!F$38:F$52,MATCH($C91,'Undirviðmiðalisti (Lýsigögn)'!$C$38:$C$52,0))),""),IFERROR(IF(INDEX('Undirviðmiðalisti (Lýsigögn)'!F$6:F$37,MATCH($C91,'Undirviðmiðalisti (Lýsigögn)'!$C$6:$C$37,0))="","",INDEX('Undirviðmiðalisti (Lýsigögn)'!F$6:F$37,MATCH($C91,'Undirviðmiðalisti (Lýsigögn)'!$C$6:$C$37,0))),IFERROR(IF(INDEX('Undirviðmiðalisti (Lýsigögn)'!F$38:F$52,MATCH($C91,'Undirviðmiðalisti (Lýsigögn)'!$C$38:$C$52,0))="","",INDEX('Undirviðmiðalisti (Lýsigögn)'!F$38:F$52,MATCH($C91,'Undirviðmiðalisti (Lýsigögn)'!$C$38:$C$52,0))),""))))</f>
        <v/>
      </c>
      <c r="K91" s="18" t="str">
        <f aca="false">IF($C91="","",IF($D91="Einstaklingsbundið",IFERROR(IF(INDEX('Undirviðmiðalisti (Lýsigögn)'!G$38:G$52,MATCH($C91,'Undirviðmiðalisti (Lýsigögn)'!$C$38:$C$52,0))="","",INDEX('Undirviðmiðalisti (Lýsigögn)'!G$38:G$52,MATCH($C91,'Undirviðmiðalisti (Lýsigögn)'!$C$38:$C$52,0))),""),IFERROR(IF(INDEX('Undirviðmiðalisti (Lýsigögn)'!G$6:G$37,MATCH($C91,'Undirviðmiðalisti (Lýsigögn)'!$C$6:$C$37,0))="","",INDEX('Undirviðmiðalisti (Lýsigögn)'!G$6:G$37,MATCH($C91,'Undirviðmiðalisti (Lýsigögn)'!$C$6:$C$37,0))),IFERROR(IF(INDEX('Undirviðmiðalisti (Lýsigögn)'!G$38:G$52,MATCH($C91,'Undirviðmiðalisti (Lýsigögn)'!$C$38:$C$52,0))="","",INDEX('Undirviðmiðalisti (Lýsigögn)'!G$38:G$52,MATCH($C91,'Undirviðmiðalisti (Lýsigögn)'!$C$38:$C$52,0))),""))))</f>
        <v/>
      </c>
      <c r="L91" s="18" t="str">
        <f aca="false">IF($C91="","",IF($D91="Einstaklingsbundið",IFERROR(IF(INDEX('Undirviðmiðalisti (Lýsigögn)'!H$38:H$52,MATCH($C91,'Undirviðmiðalisti (Lýsigögn)'!$C$38:$C$52,0))="","",INDEX('Undirviðmiðalisti (Lýsigögn)'!H$38:H$52,MATCH($C91,'Undirviðmiðalisti (Lýsigögn)'!$C$38:$C$52,0))),""),IFERROR(IF(INDEX('Undirviðmiðalisti (Lýsigögn)'!H$6:H$37,MATCH($C91,'Undirviðmiðalisti (Lýsigögn)'!$C$6:$C$37,0))="","",INDEX('Undirviðmiðalisti (Lýsigögn)'!H$6:H$37,MATCH($C91,'Undirviðmiðalisti (Lýsigögn)'!$C$6:$C$37,0))),IFERROR(IF(INDEX('Undirviðmiðalisti (Lýsigögn)'!H$38:H$52,MATCH($C91,'Undirviðmiðalisti (Lýsigögn)'!$C$38:$C$52,0))="","",INDEX('Undirviðmiðalisti (Lýsigögn)'!H$38:H$52,MATCH($C91,'Undirviðmiðalisti (Lýsigögn)'!$C$38:$C$52,0))),""))))</f>
        <v/>
      </c>
      <c r="M91" s="18" t="str">
        <f aca="false">IF($C91="","",IF($D91="Einstaklingsbundið",IFERROR(IF(INDEX('Undirviðmiðalisti (Lýsigögn)'!I$38:I$52,MATCH($C91,'Undirviðmiðalisti (Lýsigögn)'!$C$38:$C$52,0))="","",INDEX('Undirviðmiðalisti (Lýsigögn)'!I$38:I$52,MATCH($C91,'Undirviðmiðalisti (Lýsigögn)'!$C$38:$C$52,0))),""),IFERROR(IF(INDEX('Undirviðmiðalisti (Lýsigögn)'!I$6:I$37,MATCH($C91,'Undirviðmiðalisti (Lýsigögn)'!$C$6:$C$37,0))="","",INDEX('Undirviðmiðalisti (Lýsigögn)'!I$6:I$37,MATCH($C91,'Undirviðmiðalisti (Lýsigögn)'!$C$6:$C$37,0))),IFERROR(IF(INDEX('Undirviðmiðalisti (Lýsigögn)'!I$38:I$52,MATCH($C91,'Undirviðmiðalisti (Lýsigögn)'!$C$38:$C$52,0))="","",INDEX('Undirviðmiðalisti (Lýsigögn)'!I$38:I$52,MATCH($C91,'Undirviðmiðalisti (Lýsigögn)'!$C$38:$C$52,0))),""))))</f>
        <v/>
      </c>
      <c r="N91" s="18" t="str">
        <f aca="false">IF($C91="","",IF($D91="Einstaklingsbundið",IFERROR(IF(INDEX('Undirviðmiðalisti (Lýsigögn)'!J$38:J$52,MATCH($C91,'Undirviðmiðalisti (Lýsigögn)'!$C$38:$C$52,0))="","",INDEX('Undirviðmiðalisti (Lýsigögn)'!J$38:J$52,MATCH($C91,'Undirviðmiðalisti (Lýsigögn)'!$C$38:$C$52,0))),""),IFERROR(IF(INDEX('Undirviðmiðalisti (Lýsigögn)'!J$6:J$37,MATCH($C91,'Undirviðmiðalisti (Lýsigögn)'!$C$6:$C$37,0))="","",INDEX('Undirviðmiðalisti (Lýsigögn)'!J$6:J$37,MATCH($C91,'Undirviðmiðalisti (Lýsigögn)'!$C$6:$C$37,0))),IFERROR(IF(INDEX('Undirviðmiðalisti (Lýsigögn)'!J$38:J$52,MATCH($C91,'Undirviðmiðalisti (Lýsigögn)'!$C$38:$C$52,0))="","",INDEX('Undirviðmiðalisti (Lýsigögn)'!J$38:J$52,MATCH($C91,'Undirviðmiðalisti (Lýsigögn)'!$C$38:$C$52,0))),""))))</f>
        <v/>
      </c>
      <c r="O91" s="18" t="str">
        <f aca="false">IF($C91="","",IF($D91="Einstaklingsbundið",IFERROR(IF(INDEX('Undirviðmiðalisti (Lýsigögn)'!K$38:K$52,MATCH($C91,'Undirviðmiðalisti (Lýsigögn)'!$C$38:$C$52,0))="","",INDEX('Undirviðmiðalisti (Lýsigögn)'!K$38:K$52,MATCH($C91,'Undirviðmiðalisti (Lýsigögn)'!$C$38:$C$52,0))),""),IFERROR(IF(INDEX('Undirviðmiðalisti (Lýsigögn)'!K$6:K$37,MATCH($C91,'Undirviðmiðalisti (Lýsigögn)'!$C$6:$C$37,0))="","",INDEX('Undirviðmiðalisti (Lýsigögn)'!K$6:K$37,MATCH($C91,'Undirviðmiðalisti (Lýsigögn)'!$C$6:$C$37,0))),IFERROR(IF(INDEX('Undirviðmiðalisti (Lýsigögn)'!K$38:K$52,MATCH($C91,'Undirviðmiðalisti (Lýsigögn)'!$C$38:$C$52,0))="","",INDEX('Undirviðmiðalisti (Lýsigögn)'!K$38:K$52,MATCH($C91,'Undirviðmiðalisti (Lýsigögn)'!$C$38:$C$52,0))),""))))</f>
        <v/>
      </c>
      <c r="P91" s="18" t="str">
        <f aca="false">IF($C91="","",IF($D91="Einstaklingsbundið",IFERROR(IF(INDEX('Undirviðmiðalisti (Lýsigögn)'!L$38:L$52,MATCH($C91,'Undirviðmiðalisti (Lýsigögn)'!$C$38:$C$52,0))="","",INDEX('Undirviðmiðalisti (Lýsigögn)'!L$38:L$52,MATCH($C91,'Undirviðmiðalisti (Lýsigögn)'!$C$38:$C$52,0))),""),IFERROR(IF(INDEX('Undirviðmiðalisti (Lýsigögn)'!L$6:L$37,MATCH($C91,'Undirviðmiðalisti (Lýsigögn)'!$C$6:$C$37,0))="","",INDEX('Undirviðmiðalisti (Lýsigögn)'!L$6:L$37,MATCH($C91,'Undirviðmiðalisti (Lýsigögn)'!$C$6:$C$37,0))),IFERROR(IF(INDEX('Undirviðmiðalisti (Lýsigögn)'!L$38:L$52,MATCH($C91,'Undirviðmiðalisti (Lýsigögn)'!$C$38:$C$52,0))="","",INDEX('Undirviðmiðalisti (Lýsigögn)'!L$38:L$52,MATCH($C91,'Undirviðmiðalisti (Lýsigögn)'!$C$38:$C$52,0))),""))))</f>
        <v/>
      </c>
      <c r="Q91" s="18" t="str">
        <f aca="false">IF($C91="","",IF($D91="Einstaklingsbundið",IFERROR(IF(INDEX('Undirviðmiðalisti (Lýsigögn)'!M$38:M$52,MATCH($C91,'Undirviðmiðalisti (Lýsigögn)'!$C$38:$C$52,0))="","",INDEX('Undirviðmiðalisti (Lýsigögn)'!M$38:M$52,MATCH($C91,'Undirviðmiðalisti (Lýsigögn)'!$C$38:$C$52,0))),""),IFERROR(IF(INDEX('Undirviðmiðalisti (Lýsigögn)'!M$6:M$37,MATCH($C91,'Undirviðmiðalisti (Lýsigögn)'!$C$6:$C$37,0))="","",INDEX('Undirviðmiðalisti (Lýsigögn)'!M$6:M$37,MATCH($C91,'Undirviðmiðalisti (Lýsigögn)'!$C$6:$C$37,0))),IFERROR(IF(INDEX('Undirviðmiðalisti (Lýsigögn)'!M$38:M$52,MATCH($C91,'Undirviðmiðalisti (Lýsigögn)'!$C$38:$C$52,0))="","",INDEX('Undirviðmiðalisti (Lýsigögn)'!M$38:M$52,MATCH($C91,'Undirviðmiðalisti (Lýsigögn)'!$C$38:$C$52,0))),""))))</f>
        <v/>
      </c>
    </row>
    <row r="92" customFormat="false" ht="15" hidden="false" customHeight="true" outlineLevel="0" collapsed="false">
      <c r="A92" s="24" t="str">
        <f aca="false">IF($B92="","",ROW()-5)</f>
        <v/>
      </c>
      <c r="B92" s="17"/>
      <c r="C92" s="17"/>
      <c r="D92" s="25" t="str">
        <f aca="false">IFERROR(IF(B92="","",INDEX(Viðmið!$B$6:$B$10,MATCH(B92,Viðmið!$C$6:$C$10,0))),"")</f>
        <v/>
      </c>
      <c r="E92" s="18" t="str">
        <f aca="false">IF($C92="","",IF($D92="Einstaklingsbundið",IFERROR(IF(INDEX('Undirviðmiðalisti (Lýsigögn)'!$D$38:$D$52,MATCH($C92,'Undirviðmiðalisti (Lýsigögn)'!$C$38:$C$52,0))="","",INDEX('Undirviðmiðalisti (Lýsigögn)'!$D$38:$D$52,MATCH($C92,'Undirviðmiðalisti (Lýsigögn)'!$C$38:$C$52,0))),""),IFERROR(IF(INDEX('Undirviðmiðalisti (Lýsigögn)'!$D$6:$D$37,MATCH($C92,'Undirviðmiðalisti (Lýsigögn)'!$C$6:$C$37,0))="","",INDEX('Undirviðmiðalisti (Lýsigögn)'!$D$6:$D$37,MATCH($C92,'Undirviðmiðalisti (Lýsigögn)'!$C$6:$C$37,0))),IFERROR(IF(INDEX('Undirviðmiðalisti (Lýsigögn)'!$D$38:$D$52,MATCH($C92,'Undirviðmiðalisti (Lýsigögn)'!$C$38:$C$52,0))="","",INDEX('Undirviðmiðalisti (Lýsigögn)'!$D$38:$D$52,MATCH($C92,'Undirviðmiðalisti (Lýsigögn)'!$C$38:$C$52,0))),""))))</f>
        <v/>
      </c>
      <c r="F92" s="16"/>
      <c r="G92" s="26" t="str">
        <f aca="false">IF($C92="","",IF($D92="Einstaklingsbundið",IFERROR(IF(INDEX('Undirviðmiðalisti (Lýsigögn)'!$E$38:$E$52,MATCH($C92,'Undirviðmiðalisti (Lýsigögn)'!$C$38:$C$52,0))="","",INDEX('Undirviðmiðalisti (Lýsigögn)'!$E$38:$E$52,MATCH($C92,'Undirviðmiðalisti (Lýsigögn)'!$C$38:$C$52,0))),""),IFERROR(IF(INDEX('Undirviðmiðalisti (Lýsigögn)'!$E$6:$E$37,MATCH($C92,'Undirviðmiðalisti (Lýsigögn)'!$C$6:$C$37,0))="","",INDEX('Undirviðmiðalisti (Lýsigögn)'!$E$6:$E$37,MATCH($C92,'Undirviðmiðalisti (Lýsigögn)'!$C$6:$C$37,0))),IFERROR(IF(INDEX('Undirviðmiðalisti (Lýsigögn)'!$E$38:$E$52,MATCH($C92,'Undirviðmiðalisti (Lýsigögn)'!$C$38:$C$52,0))="","",INDEX('Undirviðmiðalisti (Lýsigögn)'!$E$38:$E$52,MATCH($C92,'Undirviðmiðalisti (Lýsigögn)'!$C$38:$C$52,0))),""))))</f>
        <v/>
      </c>
      <c r="H92" s="27" t="str">
        <f aca="false">IF(OR(F92="",G92=""),"",F92*KVARDI)</f>
        <v/>
      </c>
      <c r="I92" s="28" t="str">
        <f aca="false">IF(B92="","",IF(ROUND(SUMIF($B$6:$B$205,B92,$F$6:$F$205),4)=ROUND(IFERROR(INDEX(Viðmið!$E$6:$E$10,MATCH(B92,Viðmið!$C$6:$C$10,0)),-1),4),"✓","✗"))</f>
        <v/>
      </c>
      <c r="J92" s="18" t="str">
        <f aca="false">IF($C92="","",IF($D92="Einstaklingsbundið",IFERROR(IF(INDEX('Undirviðmiðalisti (Lýsigögn)'!F$38:F$52,MATCH($C92,'Undirviðmiðalisti (Lýsigögn)'!$C$38:$C$52,0))="","",INDEX('Undirviðmiðalisti (Lýsigögn)'!F$38:F$52,MATCH($C92,'Undirviðmiðalisti (Lýsigögn)'!$C$38:$C$52,0))),""),IFERROR(IF(INDEX('Undirviðmiðalisti (Lýsigögn)'!F$6:F$37,MATCH($C92,'Undirviðmiðalisti (Lýsigögn)'!$C$6:$C$37,0))="","",INDEX('Undirviðmiðalisti (Lýsigögn)'!F$6:F$37,MATCH($C92,'Undirviðmiðalisti (Lýsigögn)'!$C$6:$C$37,0))),IFERROR(IF(INDEX('Undirviðmiðalisti (Lýsigögn)'!F$38:F$52,MATCH($C92,'Undirviðmiðalisti (Lýsigögn)'!$C$38:$C$52,0))="","",INDEX('Undirviðmiðalisti (Lýsigögn)'!F$38:F$52,MATCH($C92,'Undirviðmiðalisti (Lýsigögn)'!$C$38:$C$52,0))),""))))</f>
        <v/>
      </c>
      <c r="K92" s="18" t="str">
        <f aca="false">IF($C92="","",IF($D92="Einstaklingsbundið",IFERROR(IF(INDEX('Undirviðmiðalisti (Lýsigögn)'!G$38:G$52,MATCH($C92,'Undirviðmiðalisti (Lýsigögn)'!$C$38:$C$52,0))="","",INDEX('Undirviðmiðalisti (Lýsigögn)'!G$38:G$52,MATCH($C92,'Undirviðmiðalisti (Lýsigögn)'!$C$38:$C$52,0))),""),IFERROR(IF(INDEX('Undirviðmiðalisti (Lýsigögn)'!G$6:G$37,MATCH($C92,'Undirviðmiðalisti (Lýsigögn)'!$C$6:$C$37,0))="","",INDEX('Undirviðmiðalisti (Lýsigögn)'!G$6:G$37,MATCH($C92,'Undirviðmiðalisti (Lýsigögn)'!$C$6:$C$37,0))),IFERROR(IF(INDEX('Undirviðmiðalisti (Lýsigögn)'!G$38:G$52,MATCH($C92,'Undirviðmiðalisti (Lýsigögn)'!$C$38:$C$52,0))="","",INDEX('Undirviðmiðalisti (Lýsigögn)'!G$38:G$52,MATCH($C92,'Undirviðmiðalisti (Lýsigögn)'!$C$38:$C$52,0))),""))))</f>
        <v/>
      </c>
      <c r="L92" s="18" t="str">
        <f aca="false">IF($C92="","",IF($D92="Einstaklingsbundið",IFERROR(IF(INDEX('Undirviðmiðalisti (Lýsigögn)'!H$38:H$52,MATCH($C92,'Undirviðmiðalisti (Lýsigögn)'!$C$38:$C$52,0))="","",INDEX('Undirviðmiðalisti (Lýsigögn)'!H$38:H$52,MATCH($C92,'Undirviðmiðalisti (Lýsigögn)'!$C$38:$C$52,0))),""),IFERROR(IF(INDEX('Undirviðmiðalisti (Lýsigögn)'!H$6:H$37,MATCH($C92,'Undirviðmiðalisti (Lýsigögn)'!$C$6:$C$37,0))="","",INDEX('Undirviðmiðalisti (Lýsigögn)'!H$6:H$37,MATCH($C92,'Undirviðmiðalisti (Lýsigögn)'!$C$6:$C$37,0))),IFERROR(IF(INDEX('Undirviðmiðalisti (Lýsigögn)'!H$38:H$52,MATCH($C92,'Undirviðmiðalisti (Lýsigögn)'!$C$38:$C$52,0))="","",INDEX('Undirviðmiðalisti (Lýsigögn)'!H$38:H$52,MATCH($C92,'Undirviðmiðalisti (Lýsigögn)'!$C$38:$C$52,0))),""))))</f>
        <v/>
      </c>
      <c r="M92" s="18" t="str">
        <f aca="false">IF($C92="","",IF($D92="Einstaklingsbundið",IFERROR(IF(INDEX('Undirviðmiðalisti (Lýsigögn)'!I$38:I$52,MATCH($C92,'Undirviðmiðalisti (Lýsigögn)'!$C$38:$C$52,0))="","",INDEX('Undirviðmiðalisti (Lýsigögn)'!I$38:I$52,MATCH($C92,'Undirviðmiðalisti (Lýsigögn)'!$C$38:$C$52,0))),""),IFERROR(IF(INDEX('Undirviðmiðalisti (Lýsigögn)'!I$6:I$37,MATCH($C92,'Undirviðmiðalisti (Lýsigögn)'!$C$6:$C$37,0))="","",INDEX('Undirviðmiðalisti (Lýsigögn)'!I$6:I$37,MATCH($C92,'Undirviðmiðalisti (Lýsigögn)'!$C$6:$C$37,0))),IFERROR(IF(INDEX('Undirviðmiðalisti (Lýsigögn)'!I$38:I$52,MATCH($C92,'Undirviðmiðalisti (Lýsigögn)'!$C$38:$C$52,0))="","",INDEX('Undirviðmiðalisti (Lýsigögn)'!I$38:I$52,MATCH($C92,'Undirviðmiðalisti (Lýsigögn)'!$C$38:$C$52,0))),""))))</f>
        <v/>
      </c>
      <c r="N92" s="18" t="str">
        <f aca="false">IF($C92="","",IF($D92="Einstaklingsbundið",IFERROR(IF(INDEX('Undirviðmiðalisti (Lýsigögn)'!J$38:J$52,MATCH($C92,'Undirviðmiðalisti (Lýsigögn)'!$C$38:$C$52,0))="","",INDEX('Undirviðmiðalisti (Lýsigögn)'!J$38:J$52,MATCH($C92,'Undirviðmiðalisti (Lýsigögn)'!$C$38:$C$52,0))),""),IFERROR(IF(INDEX('Undirviðmiðalisti (Lýsigögn)'!J$6:J$37,MATCH($C92,'Undirviðmiðalisti (Lýsigögn)'!$C$6:$C$37,0))="","",INDEX('Undirviðmiðalisti (Lýsigögn)'!J$6:J$37,MATCH($C92,'Undirviðmiðalisti (Lýsigögn)'!$C$6:$C$37,0))),IFERROR(IF(INDEX('Undirviðmiðalisti (Lýsigögn)'!J$38:J$52,MATCH($C92,'Undirviðmiðalisti (Lýsigögn)'!$C$38:$C$52,0))="","",INDEX('Undirviðmiðalisti (Lýsigögn)'!J$38:J$52,MATCH($C92,'Undirviðmiðalisti (Lýsigögn)'!$C$38:$C$52,0))),""))))</f>
        <v/>
      </c>
      <c r="O92" s="18" t="str">
        <f aca="false">IF($C92="","",IF($D92="Einstaklingsbundið",IFERROR(IF(INDEX('Undirviðmiðalisti (Lýsigögn)'!K$38:K$52,MATCH($C92,'Undirviðmiðalisti (Lýsigögn)'!$C$38:$C$52,0))="","",INDEX('Undirviðmiðalisti (Lýsigögn)'!K$38:K$52,MATCH($C92,'Undirviðmiðalisti (Lýsigögn)'!$C$38:$C$52,0))),""),IFERROR(IF(INDEX('Undirviðmiðalisti (Lýsigögn)'!K$6:K$37,MATCH($C92,'Undirviðmiðalisti (Lýsigögn)'!$C$6:$C$37,0))="","",INDEX('Undirviðmiðalisti (Lýsigögn)'!K$6:K$37,MATCH($C92,'Undirviðmiðalisti (Lýsigögn)'!$C$6:$C$37,0))),IFERROR(IF(INDEX('Undirviðmiðalisti (Lýsigögn)'!K$38:K$52,MATCH($C92,'Undirviðmiðalisti (Lýsigögn)'!$C$38:$C$52,0))="","",INDEX('Undirviðmiðalisti (Lýsigögn)'!K$38:K$52,MATCH($C92,'Undirviðmiðalisti (Lýsigögn)'!$C$38:$C$52,0))),""))))</f>
        <v/>
      </c>
      <c r="P92" s="18" t="str">
        <f aca="false">IF($C92="","",IF($D92="Einstaklingsbundið",IFERROR(IF(INDEX('Undirviðmiðalisti (Lýsigögn)'!L$38:L$52,MATCH($C92,'Undirviðmiðalisti (Lýsigögn)'!$C$38:$C$52,0))="","",INDEX('Undirviðmiðalisti (Lýsigögn)'!L$38:L$52,MATCH($C92,'Undirviðmiðalisti (Lýsigögn)'!$C$38:$C$52,0))),""),IFERROR(IF(INDEX('Undirviðmiðalisti (Lýsigögn)'!L$6:L$37,MATCH($C92,'Undirviðmiðalisti (Lýsigögn)'!$C$6:$C$37,0))="","",INDEX('Undirviðmiðalisti (Lýsigögn)'!L$6:L$37,MATCH($C92,'Undirviðmiðalisti (Lýsigögn)'!$C$6:$C$37,0))),IFERROR(IF(INDEX('Undirviðmiðalisti (Lýsigögn)'!L$38:L$52,MATCH($C92,'Undirviðmiðalisti (Lýsigögn)'!$C$38:$C$52,0))="","",INDEX('Undirviðmiðalisti (Lýsigögn)'!L$38:L$52,MATCH($C92,'Undirviðmiðalisti (Lýsigögn)'!$C$38:$C$52,0))),""))))</f>
        <v/>
      </c>
      <c r="Q92" s="18" t="str">
        <f aca="false">IF($C92="","",IF($D92="Einstaklingsbundið",IFERROR(IF(INDEX('Undirviðmiðalisti (Lýsigögn)'!M$38:M$52,MATCH($C92,'Undirviðmiðalisti (Lýsigögn)'!$C$38:$C$52,0))="","",INDEX('Undirviðmiðalisti (Lýsigögn)'!M$38:M$52,MATCH($C92,'Undirviðmiðalisti (Lýsigögn)'!$C$38:$C$52,0))),""),IFERROR(IF(INDEX('Undirviðmiðalisti (Lýsigögn)'!M$6:M$37,MATCH($C92,'Undirviðmiðalisti (Lýsigögn)'!$C$6:$C$37,0))="","",INDEX('Undirviðmiðalisti (Lýsigögn)'!M$6:M$37,MATCH($C92,'Undirviðmiðalisti (Lýsigögn)'!$C$6:$C$37,0))),IFERROR(IF(INDEX('Undirviðmiðalisti (Lýsigögn)'!M$38:M$52,MATCH($C92,'Undirviðmiðalisti (Lýsigögn)'!$C$38:$C$52,0))="","",INDEX('Undirviðmiðalisti (Lýsigögn)'!M$38:M$52,MATCH($C92,'Undirviðmiðalisti (Lýsigögn)'!$C$38:$C$52,0))),""))))</f>
        <v/>
      </c>
    </row>
    <row r="93" customFormat="false" ht="15" hidden="false" customHeight="true" outlineLevel="0" collapsed="false">
      <c r="A93" s="24" t="str">
        <f aca="false">IF($B93="","",ROW()-5)</f>
        <v/>
      </c>
      <c r="B93" s="17"/>
      <c r="C93" s="17"/>
      <c r="D93" s="25" t="str">
        <f aca="false">IFERROR(IF(B93="","",INDEX(Viðmið!$B$6:$B$10,MATCH(B93,Viðmið!$C$6:$C$10,0))),"")</f>
        <v/>
      </c>
      <c r="E93" s="18" t="str">
        <f aca="false">IF($C93="","",IF($D93="Einstaklingsbundið",IFERROR(IF(INDEX('Undirviðmiðalisti (Lýsigögn)'!$D$38:$D$52,MATCH($C93,'Undirviðmiðalisti (Lýsigögn)'!$C$38:$C$52,0))="","",INDEX('Undirviðmiðalisti (Lýsigögn)'!$D$38:$D$52,MATCH($C93,'Undirviðmiðalisti (Lýsigögn)'!$C$38:$C$52,0))),""),IFERROR(IF(INDEX('Undirviðmiðalisti (Lýsigögn)'!$D$6:$D$37,MATCH($C93,'Undirviðmiðalisti (Lýsigögn)'!$C$6:$C$37,0))="","",INDEX('Undirviðmiðalisti (Lýsigögn)'!$D$6:$D$37,MATCH($C93,'Undirviðmiðalisti (Lýsigögn)'!$C$6:$C$37,0))),IFERROR(IF(INDEX('Undirviðmiðalisti (Lýsigögn)'!$D$38:$D$52,MATCH($C93,'Undirviðmiðalisti (Lýsigögn)'!$C$38:$C$52,0))="","",INDEX('Undirviðmiðalisti (Lýsigögn)'!$D$38:$D$52,MATCH($C93,'Undirviðmiðalisti (Lýsigögn)'!$C$38:$C$52,0))),""))))</f>
        <v/>
      </c>
      <c r="F93" s="16"/>
      <c r="G93" s="26" t="str">
        <f aca="false">IF($C93="","",IF($D93="Einstaklingsbundið",IFERROR(IF(INDEX('Undirviðmiðalisti (Lýsigögn)'!$E$38:$E$52,MATCH($C93,'Undirviðmiðalisti (Lýsigögn)'!$C$38:$C$52,0))="","",INDEX('Undirviðmiðalisti (Lýsigögn)'!$E$38:$E$52,MATCH($C93,'Undirviðmiðalisti (Lýsigögn)'!$C$38:$C$52,0))),""),IFERROR(IF(INDEX('Undirviðmiðalisti (Lýsigögn)'!$E$6:$E$37,MATCH($C93,'Undirviðmiðalisti (Lýsigögn)'!$C$6:$C$37,0))="","",INDEX('Undirviðmiðalisti (Lýsigögn)'!$E$6:$E$37,MATCH($C93,'Undirviðmiðalisti (Lýsigögn)'!$C$6:$C$37,0))),IFERROR(IF(INDEX('Undirviðmiðalisti (Lýsigögn)'!$E$38:$E$52,MATCH($C93,'Undirviðmiðalisti (Lýsigögn)'!$C$38:$C$52,0))="","",INDEX('Undirviðmiðalisti (Lýsigögn)'!$E$38:$E$52,MATCH($C93,'Undirviðmiðalisti (Lýsigögn)'!$C$38:$C$52,0))),""))))</f>
        <v/>
      </c>
      <c r="H93" s="27" t="str">
        <f aca="false">IF(OR(F93="",G93=""),"",F93*KVARDI)</f>
        <v/>
      </c>
      <c r="I93" s="28" t="str">
        <f aca="false">IF(B93="","",IF(ROUND(SUMIF($B$6:$B$205,B93,$F$6:$F$205),4)=ROUND(IFERROR(INDEX(Viðmið!$E$6:$E$10,MATCH(B93,Viðmið!$C$6:$C$10,0)),-1),4),"✓","✗"))</f>
        <v/>
      </c>
      <c r="J93" s="18" t="str">
        <f aca="false">IF($C93="","",IF($D93="Einstaklingsbundið",IFERROR(IF(INDEX('Undirviðmiðalisti (Lýsigögn)'!F$38:F$52,MATCH($C93,'Undirviðmiðalisti (Lýsigögn)'!$C$38:$C$52,0))="","",INDEX('Undirviðmiðalisti (Lýsigögn)'!F$38:F$52,MATCH($C93,'Undirviðmiðalisti (Lýsigögn)'!$C$38:$C$52,0))),""),IFERROR(IF(INDEX('Undirviðmiðalisti (Lýsigögn)'!F$6:F$37,MATCH($C93,'Undirviðmiðalisti (Lýsigögn)'!$C$6:$C$37,0))="","",INDEX('Undirviðmiðalisti (Lýsigögn)'!F$6:F$37,MATCH($C93,'Undirviðmiðalisti (Lýsigögn)'!$C$6:$C$37,0))),IFERROR(IF(INDEX('Undirviðmiðalisti (Lýsigögn)'!F$38:F$52,MATCH($C93,'Undirviðmiðalisti (Lýsigögn)'!$C$38:$C$52,0))="","",INDEX('Undirviðmiðalisti (Lýsigögn)'!F$38:F$52,MATCH($C93,'Undirviðmiðalisti (Lýsigögn)'!$C$38:$C$52,0))),""))))</f>
        <v/>
      </c>
      <c r="K93" s="18" t="str">
        <f aca="false">IF($C93="","",IF($D93="Einstaklingsbundið",IFERROR(IF(INDEX('Undirviðmiðalisti (Lýsigögn)'!G$38:G$52,MATCH($C93,'Undirviðmiðalisti (Lýsigögn)'!$C$38:$C$52,0))="","",INDEX('Undirviðmiðalisti (Lýsigögn)'!G$38:G$52,MATCH($C93,'Undirviðmiðalisti (Lýsigögn)'!$C$38:$C$52,0))),""),IFERROR(IF(INDEX('Undirviðmiðalisti (Lýsigögn)'!G$6:G$37,MATCH($C93,'Undirviðmiðalisti (Lýsigögn)'!$C$6:$C$37,0))="","",INDEX('Undirviðmiðalisti (Lýsigögn)'!G$6:G$37,MATCH($C93,'Undirviðmiðalisti (Lýsigögn)'!$C$6:$C$37,0))),IFERROR(IF(INDEX('Undirviðmiðalisti (Lýsigögn)'!G$38:G$52,MATCH($C93,'Undirviðmiðalisti (Lýsigögn)'!$C$38:$C$52,0))="","",INDEX('Undirviðmiðalisti (Lýsigögn)'!G$38:G$52,MATCH($C93,'Undirviðmiðalisti (Lýsigögn)'!$C$38:$C$52,0))),""))))</f>
        <v/>
      </c>
      <c r="L93" s="18" t="str">
        <f aca="false">IF($C93="","",IF($D93="Einstaklingsbundið",IFERROR(IF(INDEX('Undirviðmiðalisti (Lýsigögn)'!H$38:H$52,MATCH($C93,'Undirviðmiðalisti (Lýsigögn)'!$C$38:$C$52,0))="","",INDEX('Undirviðmiðalisti (Lýsigögn)'!H$38:H$52,MATCH($C93,'Undirviðmiðalisti (Lýsigögn)'!$C$38:$C$52,0))),""),IFERROR(IF(INDEX('Undirviðmiðalisti (Lýsigögn)'!H$6:H$37,MATCH($C93,'Undirviðmiðalisti (Lýsigögn)'!$C$6:$C$37,0))="","",INDEX('Undirviðmiðalisti (Lýsigögn)'!H$6:H$37,MATCH($C93,'Undirviðmiðalisti (Lýsigögn)'!$C$6:$C$37,0))),IFERROR(IF(INDEX('Undirviðmiðalisti (Lýsigögn)'!H$38:H$52,MATCH($C93,'Undirviðmiðalisti (Lýsigögn)'!$C$38:$C$52,0))="","",INDEX('Undirviðmiðalisti (Lýsigögn)'!H$38:H$52,MATCH($C93,'Undirviðmiðalisti (Lýsigögn)'!$C$38:$C$52,0))),""))))</f>
        <v/>
      </c>
      <c r="M93" s="18" t="str">
        <f aca="false">IF($C93="","",IF($D93="Einstaklingsbundið",IFERROR(IF(INDEX('Undirviðmiðalisti (Lýsigögn)'!I$38:I$52,MATCH($C93,'Undirviðmiðalisti (Lýsigögn)'!$C$38:$C$52,0))="","",INDEX('Undirviðmiðalisti (Lýsigögn)'!I$38:I$52,MATCH($C93,'Undirviðmiðalisti (Lýsigögn)'!$C$38:$C$52,0))),""),IFERROR(IF(INDEX('Undirviðmiðalisti (Lýsigögn)'!I$6:I$37,MATCH($C93,'Undirviðmiðalisti (Lýsigögn)'!$C$6:$C$37,0))="","",INDEX('Undirviðmiðalisti (Lýsigögn)'!I$6:I$37,MATCH($C93,'Undirviðmiðalisti (Lýsigögn)'!$C$6:$C$37,0))),IFERROR(IF(INDEX('Undirviðmiðalisti (Lýsigögn)'!I$38:I$52,MATCH($C93,'Undirviðmiðalisti (Lýsigögn)'!$C$38:$C$52,0))="","",INDEX('Undirviðmiðalisti (Lýsigögn)'!I$38:I$52,MATCH($C93,'Undirviðmiðalisti (Lýsigögn)'!$C$38:$C$52,0))),""))))</f>
        <v/>
      </c>
      <c r="N93" s="18" t="str">
        <f aca="false">IF($C93="","",IF($D93="Einstaklingsbundið",IFERROR(IF(INDEX('Undirviðmiðalisti (Lýsigögn)'!J$38:J$52,MATCH($C93,'Undirviðmiðalisti (Lýsigögn)'!$C$38:$C$52,0))="","",INDEX('Undirviðmiðalisti (Lýsigögn)'!J$38:J$52,MATCH($C93,'Undirviðmiðalisti (Lýsigögn)'!$C$38:$C$52,0))),""),IFERROR(IF(INDEX('Undirviðmiðalisti (Lýsigögn)'!J$6:J$37,MATCH($C93,'Undirviðmiðalisti (Lýsigögn)'!$C$6:$C$37,0))="","",INDEX('Undirviðmiðalisti (Lýsigögn)'!J$6:J$37,MATCH($C93,'Undirviðmiðalisti (Lýsigögn)'!$C$6:$C$37,0))),IFERROR(IF(INDEX('Undirviðmiðalisti (Lýsigögn)'!J$38:J$52,MATCH($C93,'Undirviðmiðalisti (Lýsigögn)'!$C$38:$C$52,0))="","",INDEX('Undirviðmiðalisti (Lýsigögn)'!J$38:J$52,MATCH($C93,'Undirviðmiðalisti (Lýsigögn)'!$C$38:$C$52,0))),""))))</f>
        <v/>
      </c>
      <c r="O93" s="18" t="str">
        <f aca="false">IF($C93="","",IF($D93="Einstaklingsbundið",IFERROR(IF(INDEX('Undirviðmiðalisti (Lýsigögn)'!K$38:K$52,MATCH($C93,'Undirviðmiðalisti (Lýsigögn)'!$C$38:$C$52,0))="","",INDEX('Undirviðmiðalisti (Lýsigögn)'!K$38:K$52,MATCH($C93,'Undirviðmiðalisti (Lýsigögn)'!$C$38:$C$52,0))),""),IFERROR(IF(INDEX('Undirviðmiðalisti (Lýsigögn)'!K$6:K$37,MATCH($C93,'Undirviðmiðalisti (Lýsigögn)'!$C$6:$C$37,0))="","",INDEX('Undirviðmiðalisti (Lýsigögn)'!K$6:K$37,MATCH($C93,'Undirviðmiðalisti (Lýsigögn)'!$C$6:$C$37,0))),IFERROR(IF(INDEX('Undirviðmiðalisti (Lýsigögn)'!K$38:K$52,MATCH($C93,'Undirviðmiðalisti (Lýsigögn)'!$C$38:$C$52,0))="","",INDEX('Undirviðmiðalisti (Lýsigögn)'!K$38:K$52,MATCH($C93,'Undirviðmiðalisti (Lýsigögn)'!$C$38:$C$52,0))),""))))</f>
        <v/>
      </c>
      <c r="P93" s="18" t="str">
        <f aca="false">IF($C93="","",IF($D93="Einstaklingsbundið",IFERROR(IF(INDEX('Undirviðmiðalisti (Lýsigögn)'!L$38:L$52,MATCH($C93,'Undirviðmiðalisti (Lýsigögn)'!$C$38:$C$52,0))="","",INDEX('Undirviðmiðalisti (Lýsigögn)'!L$38:L$52,MATCH($C93,'Undirviðmiðalisti (Lýsigögn)'!$C$38:$C$52,0))),""),IFERROR(IF(INDEX('Undirviðmiðalisti (Lýsigögn)'!L$6:L$37,MATCH($C93,'Undirviðmiðalisti (Lýsigögn)'!$C$6:$C$37,0))="","",INDEX('Undirviðmiðalisti (Lýsigögn)'!L$6:L$37,MATCH($C93,'Undirviðmiðalisti (Lýsigögn)'!$C$6:$C$37,0))),IFERROR(IF(INDEX('Undirviðmiðalisti (Lýsigögn)'!L$38:L$52,MATCH($C93,'Undirviðmiðalisti (Lýsigögn)'!$C$38:$C$52,0))="","",INDEX('Undirviðmiðalisti (Lýsigögn)'!L$38:L$52,MATCH($C93,'Undirviðmiðalisti (Lýsigögn)'!$C$38:$C$52,0))),""))))</f>
        <v/>
      </c>
      <c r="Q93" s="18" t="str">
        <f aca="false">IF($C93="","",IF($D93="Einstaklingsbundið",IFERROR(IF(INDEX('Undirviðmiðalisti (Lýsigögn)'!M$38:M$52,MATCH($C93,'Undirviðmiðalisti (Lýsigögn)'!$C$38:$C$52,0))="","",INDEX('Undirviðmiðalisti (Lýsigögn)'!M$38:M$52,MATCH($C93,'Undirviðmiðalisti (Lýsigögn)'!$C$38:$C$52,0))),""),IFERROR(IF(INDEX('Undirviðmiðalisti (Lýsigögn)'!M$6:M$37,MATCH($C93,'Undirviðmiðalisti (Lýsigögn)'!$C$6:$C$37,0))="","",INDEX('Undirviðmiðalisti (Lýsigögn)'!M$6:M$37,MATCH($C93,'Undirviðmiðalisti (Lýsigögn)'!$C$6:$C$37,0))),IFERROR(IF(INDEX('Undirviðmiðalisti (Lýsigögn)'!M$38:M$52,MATCH($C93,'Undirviðmiðalisti (Lýsigögn)'!$C$38:$C$52,0))="","",INDEX('Undirviðmiðalisti (Lýsigögn)'!M$38:M$52,MATCH($C93,'Undirviðmiðalisti (Lýsigögn)'!$C$38:$C$52,0))),""))))</f>
        <v/>
      </c>
    </row>
    <row r="94" customFormat="false" ht="15" hidden="false" customHeight="true" outlineLevel="0" collapsed="false">
      <c r="A94" s="24" t="str">
        <f aca="false">IF($B94="","",ROW()-5)</f>
        <v/>
      </c>
      <c r="B94" s="17"/>
      <c r="C94" s="17"/>
      <c r="D94" s="25" t="str">
        <f aca="false">IFERROR(IF(B94="","",INDEX(Viðmið!$B$6:$B$10,MATCH(B94,Viðmið!$C$6:$C$10,0))),"")</f>
        <v/>
      </c>
      <c r="E94" s="18" t="str">
        <f aca="false">IF($C94="","",IF($D94="Einstaklingsbundið",IFERROR(IF(INDEX('Undirviðmiðalisti (Lýsigögn)'!$D$38:$D$52,MATCH($C94,'Undirviðmiðalisti (Lýsigögn)'!$C$38:$C$52,0))="","",INDEX('Undirviðmiðalisti (Lýsigögn)'!$D$38:$D$52,MATCH($C94,'Undirviðmiðalisti (Lýsigögn)'!$C$38:$C$52,0))),""),IFERROR(IF(INDEX('Undirviðmiðalisti (Lýsigögn)'!$D$6:$D$37,MATCH($C94,'Undirviðmiðalisti (Lýsigögn)'!$C$6:$C$37,0))="","",INDEX('Undirviðmiðalisti (Lýsigögn)'!$D$6:$D$37,MATCH($C94,'Undirviðmiðalisti (Lýsigögn)'!$C$6:$C$37,0))),IFERROR(IF(INDEX('Undirviðmiðalisti (Lýsigögn)'!$D$38:$D$52,MATCH($C94,'Undirviðmiðalisti (Lýsigögn)'!$C$38:$C$52,0))="","",INDEX('Undirviðmiðalisti (Lýsigögn)'!$D$38:$D$52,MATCH($C94,'Undirviðmiðalisti (Lýsigögn)'!$C$38:$C$52,0))),""))))</f>
        <v/>
      </c>
      <c r="F94" s="16"/>
      <c r="G94" s="26" t="str">
        <f aca="false">IF($C94="","",IF($D94="Einstaklingsbundið",IFERROR(IF(INDEX('Undirviðmiðalisti (Lýsigögn)'!$E$38:$E$52,MATCH($C94,'Undirviðmiðalisti (Lýsigögn)'!$C$38:$C$52,0))="","",INDEX('Undirviðmiðalisti (Lýsigögn)'!$E$38:$E$52,MATCH($C94,'Undirviðmiðalisti (Lýsigögn)'!$C$38:$C$52,0))),""),IFERROR(IF(INDEX('Undirviðmiðalisti (Lýsigögn)'!$E$6:$E$37,MATCH($C94,'Undirviðmiðalisti (Lýsigögn)'!$C$6:$C$37,0))="","",INDEX('Undirviðmiðalisti (Lýsigögn)'!$E$6:$E$37,MATCH($C94,'Undirviðmiðalisti (Lýsigögn)'!$C$6:$C$37,0))),IFERROR(IF(INDEX('Undirviðmiðalisti (Lýsigögn)'!$E$38:$E$52,MATCH($C94,'Undirviðmiðalisti (Lýsigögn)'!$C$38:$C$52,0))="","",INDEX('Undirviðmiðalisti (Lýsigögn)'!$E$38:$E$52,MATCH($C94,'Undirviðmiðalisti (Lýsigögn)'!$C$38:$C$52,0))),""))))</f>
        <v/>
      </c>
      <c r="H94" s="27" t="str">
        <f aca="false">IF(OR(F94="",G94=""),"",F94*KVARDI)</f>
        <v/>
      </c>
      <c r="I94" s="28" t="str">
        <f aca="false">IF(B94="","",IF(ROUND(SUMIF($B$6:$B$205,B94,$F$6:$F$205),4)=ROUND(IFERROR(INDEX(Viðmið!$E$6:$E$10,MATCH(B94,Viðmið!$C$6:$C$10,0)),-1),4),"✓","✗"))</f>
        <v/>
      </c>
      <c r="J94" s="18" t="str">
        <f aca="false">IF($C94="","",IF($D94="Einstaklingsbundið",IFERROR(IF(INDEX('Undirviðmiðalisti (Lýsigögn)'!F$38:F$52,MATCH($C94,'Undirviðmiðalisti (Lýsigögn)'!$C$38:$C$52,0))="","",INDEX('Undirviðmiðalisti (Lýsigögn)'!F$38:F$52,MATCH($C94,'Undirviðmiðalisti (Lýsigögn)'!$C$38:$C$52,0))),""),IFERROR(IF(INDEX('Undirviðmiðalisti (Lýsigögn)'!F$6:F$37,MATCH($C94,'Undirviðmiðalisti (Lýsigögn)'!$C$6:$C$37,0))="","",INDEX('Undirviðmiðalisti (Lýsigögn)'!F$6:F$37,MATCH($C94,'Undirviðmiðalisti (Lýsigögn)'!$C$6:$C$37,0))),IFERROR(IF(INDEX('Undirviðmiðalisti (Lýsigögn)'!F$38:F$52,MATCH($C94,'Undirviðmiðalisti (Lýsigögn)'!$C$38:$C$52,0))="","",INDEX('Undirviðmiðalisti (Lýsigögn)'!F$38:F$52,MATCH($C94,'Undirviðmiðalisti (Lýsigögn)'!$C$38:$C$52,0))),""))))</f>
        <v/>
      </c>
      <c r="K94" s="18" t="str">
        <f aca="false">IF($C94="","",IF($D94="Einstaklingsbundið",IFERROR(IF(INDEX('Undirviðmiðalisti (Lýsigögn)'!G$38:G$52,MATCH($C94,'Undirviðmiðalisti (Lýsigögn)'!$C$38:$C$52,0))="","",INDEX('Undirviðmiðalisti (Lýsigögn)'!G$38:G$52,MATCH($C94,'Undirviðmiðalisti (Lýsigögn)'!$C$38:$C$52,0))),""),IFERROR(IF(INDEX('Undirviðmiðalisti (Lýsigögn)'!G$6:G$37,MATCH($C94,'Undirviðmiðalisti (Lýsigögn)'!$C$6:$C$37,0))="","",INDEX('Undirviðmiðalisti (Lýsigögn)'!G$6:G$37,MATCH($C94,'Undirviðmiðalisti (Lýsigögn)'!$C$6:$C$37,0))),IFERROR(IF(INDEX('Undirviðmiðalisti (Lýsigögn)'!G$38:G$52,MATCH($C94,'Undirviðmiðalisti (Lýsigögn)'!$C$38:$C$52,0))="","",INDEX('Undirviðmiðalisti (Lýsigögn)'!G$38:G$52,MATCH($C94,'Undirviðmiðalisti (Lýsigögn)'!$C$38:$C$52,0))),""))))</f>
        <v/>
      </c>
      <c r="L94" s="18" t="str">
        <f aca="false">IF($C94="","",IF($D94="Einstaklingsbundið",IFERROR(IF(INDEX('Undirviðmiðalisti (Lýsigögn)'!H$38:H$52,MATCH($C94,'Undirviðmiðalisti (Lýsigögn)'!$C$38:$C$52,0))="","",INDEX('Undirviðmiðalisti (Lýsigögn)'!H$38:H$52,MATCH($C94,'Undirviðmiðalisti (Lýsigögn)'!$C$38:$C$52,0))),""),IFERROR(IF(INDEX('Undirviðmiðalisti (Lýsigögn)'!H$6:H$37,MATCH($C94,'Undirviðmiðalisti (Lýsigögn)'!$C$6:$C$37,0))="","",INDEX('Undirviðmiðalisti (Lýsigögn)'!H$6:H$37,MATCH($C94,'Undirviðmiðalisti (Lýsigögn)'!$C$6:$C$37,0))),IFERROR(IF(INDEX('Undirviðmiðalisti (Lýsigögn)'!H$38:H$52,MATCH($C94,'Undirviðmiðalisti (Lýsigögn)'!$C$38:$C$52,0))="","",INDEX('Undirviðmiðalisti (Lýsigögn)'!H$38:H$52,MATCH($C94,'Undirviðmiðalisti (Lýsigögn)'!$C$38:$C$52,0))),""))))</f>
        <v/>
      </c>
      <c r="M94" s="18" t="str">
        <f aca="false">IF($C94="","",IF($D94="Einstaklingsbundið",IFERROR(IF(INDEX('Undirviðmiðalisti (Lýsigögn)'!I$38:I$52,MATCH($C94,'Undirviðmiðalisti (Lýsigögn)'!$C$38:$C$52,0))="","",INDEX('Undirviðmiðalisti (Lýsigögn)'!I$38:I$52,MATCH($C94,'Undirviðmiðalisti (Lýsigögn)'!$C$38:$C$52,0))),""),IFERROR(IF(INDEX('Undirviðmiðalisti (Lýsigögn)'!I$6:I$37,MATCH($C94,'Undirviðmiðalisti (Lýsigögn)'!$C$6:$C$37,0))="","",INDEX('Undirviðmiðalisti (Lýsigögn)'!I$6:I$37,MATCH($C94,'Undirviðmiðalisti (Lýsigögn)'!$C$6:$C$37,0))),IFERROR(IF(INDEX('Undirviðmiðalisti (Lýsigögn)'!I$38:I$52,MATCH($C94,'Undirviðmiðalisti (Lýsigögn)'!$C$38:$C$52,0))="","",INDEX('Undirviðmiðalisti (Lýsigögn)'!I$38:I$52,MATCH($C94,'Undirviðmiðalisti (Lýsigögn)'!$C$38:$C$52,0))),""))))</f>
        <v/>
      </c>
      <c r="N94" s="18" t="str">
        <f aca="false">IF($C94="","",IF($D94="Einstaklingsbundið",IFERROR(IF(INDEX('Undirviðmiðalisti (Lýsigögn)'!J$38:J$52,MATCH($C94,'Undirviðmiðalisti (Lýsigögn)'!$C$38:$C$52,0))="","",INDEX('Undirviðmiðalisti (Lýsigögn)'!J$38:J$52,MATCH($C94,'Undirviðmiðalisti (Lýsigögn)'!$C$38:$C$52,0))),""),IFERROR(IF(INDEX('Undirviðmiðalisti (Lýsigögn)'!J$6:J$37,MATCH($C94,'Undirviðmiðalisti (Lýsigögn)'!$C$6:$C$37,0))="","",INDEX('Undirviðmiðalisti (Lýsigögn)'!J$6:J$37,MATCH($C94,'Undirviðmiðalisti (Lýsigögn)'!$C$6:$C$37,0))),IFERROR(IF(INDEX('Undirviðmiðalisti (Lýsigögn)'!J$38:J$52,MATCH($C94,'Undirviðmiðalisti (Lýsigögn)'!$C$38:$C$52,0))="","",INDEX('Undirviðmiðalisti (Lýsigögn)'!J$38:J$52,MATCH($C94,'Undirviðmiðalisti (Lýsigögn)'!$C$38:$C$52,0))),""))))</f>
        <v/>
      </c>
      <c r="O94" s="18" t="str">
        <f aca="false">IF($C94="","",IF($D94="Einstaklingsbundið",IFERROR(IF(INDEX('Undirviðmiðalisti (Lýsigögn)'!K$38:K$52,MATCH($C94,'Undirviðmiðalisti (Lýsigögn)'!$C$38:$C$52,0))="","",INDEX('Undirviðmiðalisti (Lýsigögn)'!K$38:K$52,MATCH($C94,'Undirviðmiðalisti (Lýsigögn)'!$C$38:$C$52,0))),""),IFERROR(IF(INDEX('Undirviðmiðalisti (Lýsigögn)'!K$6:K$37,MATCH($C94,'Undirviðmiðalisti (Lýsigögn)'!$C$6:$C$37,0))="","",INDEX('Undirviðmiðalisti (Lýsigögn)'!K$6:K$37,MATCH($C94,'Undirviðmiðalisti (Lýsigögn)'!$C$6:$C$37,0))),IFERROR(IF(INDEX('Undirviðmiðalisti (Lýsigögn)'!K$38:K$52,MATCH($C94,'Undirviðmiðalisti (Lýsigögn)'!$C$38:$C$52,0))="","",INDEX('Undirviðmiðalisti (Lýsigögn)'!K$38:K$52,MATCH($C94,'Undirviðmiðalisti (Lýsigögn)'!$C$38:$C$52,0))),""))))</f>
        <v/>
      </c>
      <c r="P94" s="18" t="str">
        <f aca="false">IF($C94="","",IF($D94="Einstaklingsbundið",IFERROR(IF(INDEX('Undirviðmiðalisti (Lýsigögn)'!L$38:L$52,MATCH($C94,'Undirviðmiðalisti (Lýsigögn)'!$C$38:$C$52,0))="","",INDEX('Undirviðmiðalisti (Lýsigögn)'!L$38:L$52,MATCH($C94,'Undirviðmiðalisti (Lýsigögn)'!$C$38:$C$52,0))),""),IFERROR(IF(INDEX('Undirviðmiðalisti (Lýsigögn)'!L$6:L$37,MATCH($C94,'Undirviðmiðalisti (Lýsigögn)'!$C$6:$C$37,0))="","",INDEX('Undirviðmiðalisti (Lýsigögn)'!L$6:L$37,MATCH($C94,'Undirviðmiðalisti (Lýsigögn)'!$C$6:$C$37,0))),IFERROR(IF(INDEX('Undirviðmiðalisti (Lýsigögn)'!L$38:L$52,MATCH($C94,'Undirviðmiðalisti (Lýsigögn)'!$C$38:$C$52,0))="","",INDEX('Undirviðmiðalisti (Lýsigögn)'!L$38:L$52,MATCH($C94,'Undirviðmiðalisti (Lýsigögn)'!$C$38:$C$52,0))),""))))</f>
        <v/>
      </c>
      <c r="Q94" s="18" t="str">
        <f aca="false">IF($C94="","",IF($D94="Einstaklingsbundið",IFERROR(IF(INDEX('Undirviðmiðalisti (Lýsigögn)'!M$38:M$52,MATCH($C94,'Undirviðmiðalisti (Lýsigögn)'!$C$38:$C$52,0))="","",INDEX('Undirviðmiðalisti (Lýsigögn)'!M$38:M$52,MATCH($C94,'Undirviðmiðalisti (Lýsigögn)'!$C$38:$C$52,0))),""),IFERROR(IF(INDEX('Undirviðmiðalisti (Lýsigögn)'!M$6:M$37,MATCH($C94,'Undirviðmiðalisti (Lýsigögn)'!$C$6:$C$37,0))="","",INDEX('Undirviðmiðalisti (Lýsigögn)'!M$6:M$37,MATCH($C94,'Undirviðmiðalisti (Lýsigögn)'!$C$6:$C$37,0))),IFERROR(IF(INDEX('Undirviðmiðalisti (Lýsigögn)'!M$38:M$52,MATCH($C94,'Undirviðmiðalisti (Lýsigögn)'!$C$38:$C$52,0))="","",INDEX('Undirviðmiðalisti (Lýsigögn)'!M$38:M$52,MATCH($C94,'Undirviðmiðalisti (Lýsigögn)'!$C$38:$C$52,0))),""))))</f>
        <v/>
      </c>
    </row>
    <row r="95" customFormat="false" ht="15" hidden="false" customHeight="true" outlineLevel="0" collapsed="false">
      <c r="A95" s="24" t="str">
        <f aca="false">IF($B95="","",ROW()-5)</f>
        <v/>
      </c>
      <c r="B95" s="17"/>
      <c r="C95" s="17"/>
      <c r="D95" s="25" t="str">
        <f aca="false">IFERROR(IF(B95="","",INDEX(Viðmið!$B$6:$B$10,MATCH(B95,Viðmið!$C$6:$C$10,0))),"")</f>
        <v/>
      </c>
      <c r="E95" s="18" t="str">
        <f aca="false">IF($C95="","",IF($D95="Einstaklingsbundið",IFERROR(IF(INDEX('Undirviðmiðalisti (Lýsigögn)'!$D$38:$D$52,MATCH($C95,'Undirviðmiðalisti (Lýsigögn)'!$C$38:$C$52,0))="","",INDEX('Undirviðmiðalisti (Lýsigögn)'!$D$38:$D$52,MATCH($C95,'Undirviðmiðalisti (Lýsigögn)'!$C$38:$C$52,0))),""),IFERROR(IF(INDEX('Undirviðmiðalisti (Lýsigögn)'!$D$6:$D$37,MATCH($C95,'Undirviðmiðalisti (Lýsigögn)'!$C$6:$C$37,0))="","",INDEX('Undirviðmiðalisti (Lýsigögn)'!$D$6:$D$37,MATCH($C95,'Undirviðmiðalisti (Lýsigögn)'!$C$6:$C$37,0))),IFERROR(IF(INDEX('Undirviðmiðalisti (Lýsigögn)'!$D$38:$D$52,MATCH($C95,'Undirviðmiðalisti (Lýsigögn)'!$C$38:$C$52,0))="","",INDEX('Undirviðmiðalisti (Lýsigögn)'!$D$38:$D$52,MATCH($C95,'Undirviðmiðalisti (Lýsigögn)'!$C$38:$C$52,0))),""))))</f>
        <v/>
      </c>
      <c r="F95" s="16"/>
      <c r="G95" s="26" t="str">
        <f aca="false">IF($C95="","",IF($D95="Einstaklingsbundið",IFERROR(IF(INDEX('Undirviðmiðalisti (Lýsigögn)'!$E$38:$E$52,MATCH($C95,'Undirviðmiðalisti (Lýsigögn)'!$C$38:$C$52,0))="","",INDEX('Undirviðmiðalisti (Lýsigögn)'!$E$38:$E$52,MATCH($C95,'Undirviðmiðalisti (Lýsigögn)'!$C$38:$C$52,0))),""),IFERROR(IF(INDEX('Undirviðmiðalisti (Lýsigögn)'!$E$6:$E$37,MATCH($C95,'Undirviðmiðalisti (Lýsigögn)'!$C$6:$C$37,0))="","",INDEX('Undirviðmiðalisti (Lýsigögn)'!$E$6:$E$37,MATCH($C95,'Undirviðmiðalisti (Lýsigögn)'!$C$6:$C$37,0))),IFERROR(IF(INDEX('Undirviðmiðalisti (Lýsigögn)'!$E$38:$E$52,MATCH($C95,'Undirviðmiðalisti (Lýsigögn)'!$C$38:$C$52,0))="","",INDEX('Undirviðmiðalisti (Lýsigögn)'!$E$38:$E$52,MATCH($C95,'Undirviðmiðalisti (Lýsigögn)'!$C$38:$C$52,0))),""))))</f>
        <v/>
      </c>
      <c r="H95" s="27" t="str">
        <f aca="false">IF(OR(F95="",G95=""),"",F95*KVARDI)</f>
        <v/>
      </c>
      <c r="I95" s="28" t="str">
        <f aca="false">IF(B95="","",IF(ROUND(SUMIF($B$6:$B$205,B95,$F$6:$F$205),4)=ROUND(IFERROR(INDEX(Viðmið!$E$6:$E$10,MATCH(B95,Viðmið!$C$6:$C$10,0)),-1),4),"✓","✗"))</f>
        <v/>
      </c>
      <c r="J95" s="18" t="str">
        <f aca="false">IF($C95="","",IF($D95="Einstaklingsbundið",IFERROR(IF(INDEX('Undirviðmiðalisti (Lýsigögn)'!F$38:F$52,MATCH($C95,'Undirviðmiðalisti (Lýsigögn)'!$C$38:$C$52,0))="","",INDEX('Undirviðmiðalisti (Lýsigögn)'!F$38:F$52,MATCH($C95,'Undirviðmiðalisti (Lýsigögn)'!$C$38:$C$52,0))),""),IFERROR(IF(INDEX('Undirviðmiðalisti (Lýsigögn)'!F$6:F$37,MATCH($C95,'Undirviðmiðalisti (Lýsigögn)'!$C$6:$C$37,0))="","",INDEX('Undirviðmiðalisti (Lýsigögn)'!F$6:F$37,MATCH($C95,'Undirviðmiðalisti (Lýsigögn)'!$C$6:$C$37,0))),IFERROR(IF(INDEX('Undirviðmiðalisti (Lýsigögn)'!F$38:F$52,MATCH($C95,'Undirviðmiðalisti (Lýsigögn)'!$C$38:$C$52,0))="","",INDEX('Undirviðmiðalisti (Lýsigögn)'!F$38:F$52,MATCH($C95,'Undirviðmiðalisti (Lýsigögn)'!$C$38:$C$52,0))),""))))</f>
        <v/>
      </c>
      <c r="K95" s="18" t="str">
        <f aca="false">IF($C95="","",IF($D95="Einstaklingsbundið",IFERROR(IF(INDEX('Undirviðmiðalisti (Lýsigögn)'!G$38:G$52,MATCH($C95,'Undirviðmiðalisti (Lýsigögn)'!$C$38:$C$52,0))="","",INDEX('Undirviðmiðalisti (Lýsigögn)'!G$38:G$52,MATCH($C95,'Undirviðmiðalisti (Lýsigögn)'!$C$38:$C$52,0))),""),IFERROR(IF(INDEX('Undirviðmiðalisti (Lýsigögn)'!G$6:G$37,MATCH($C95,'Undirviðmiðalisti (Lýsigögn)'!$C$6:$C$37,0))="","",INDEX('Undirviðmiðalisti (Lýsigögn)'!G$6:G$37,MATCH($C95,'Undirviðmiðalisti (Lýsigögn)'!$C$6:$C$37,0))),IFERROR(IF(INDEX('Undirviðmiðalisti (Lýsigögn)'!G$38:G$52,MATCH($C95,'Undirviðmiðalisti (Lýsigögn)'!$C$38:$C$52,0))="","",INDEX('Undirviðmiðalisti (Lýsigögn)'!G$38:G$52,MATCH($C95,'Undirviðmiðalisti (Lýsigögn)'!$C$38:$C$52,0))),""))))</f>
        <v/>
      </c>
      <c r="L95" s="18" t="str">
        <f aca="false">IF($C95="","",IF($D95="Einstaklingsbundið",IFERROR(IF(INDEX('Undirviðmiðalisti (Lýsigögn)'!H$38:H$52,MATCH($C95,'Undirviðmiðalisti (Lýsigögn)'!$C$38:$C$52,0))="","",INDEX('Undirviðmiðalisti (Lýsigögn)'!H$38:H$52,MATCH($C95,'Undirviðmiðalisti (Lýsigögn)'!$C$38:$C$52,0))),""),IFERROR(IF(INDEX('Undirviðmiðalisti (Lýsigögn)'!H$6:H$37,MATCH($C95,'Undirviðmiðalisti (Lýsigögn)'!$C$6:$C$37,0))="","",INDEX('Undirviðmiðalisti (Lýsigögn)'!H$6:H$37,MATCH($C95,'Undirviðmiðalisti (Lýsigögn)'!$C$6:$C$37,0))),IFERROR(IF(INDEX('Undirviðmiðalisti (Lýsigögn)'!H$38:H$52,MATCH($C95,'Undirviðmiðalisti (Lýsigögn)'!$C$38:$C$52,0))="","",INDEX('Undirviðmiðalisti (Lýsigögn)'!H$38:H$52,MATCH($C95,'Undirviðmiðalisti (Lýsigögn)'!$C$38:$C$52,0))),""))))</f>
        <v/>
      </c>
      <c r="M95" s="18" t="str">
        <f aca="false">IF($C95="","",IF($D95="Einstaklingsbundið",IFERROR(IF(INDEX('Undirviðmiðalisti (Lýsigögn)'!I$38:I$52,MATCH($C95,'Undirviðmiðalisti (Lýsigögn)'!$C$38:$C$52,0))="","",INDEX('Undirviðmiðalisti (Lýsigögn)'!I$38:I$52,MATCH($C95,'Undirviðmiðalisti (Lýsigögn)'!$C$38:$C$52,0))),""),IFERROR(IF(INDEX('Undirviðmiðalisti (Lýsigögn)'!I$6:I$37,MATCH($C95,'Undirviðmiðalisti (Lýsigögn)'!$C$6:$C$37,0))="","",INDEX('Undirviðmiðalisti (Lýsigögn)'!I$6:I$37,MATCH($C95,'Undirviðmiðalisti (Lýsigögn)'!$C$6:$C$37,0))),IFERROR(IF(INDEX('Undirviðmiðalisti (Lýsigögn)'!I$38:I$52,MATCH($C95,'Undirviðmiðalisti (Lýsigögn)'!$C$38:$C$52,0))="","",INDEX('Undirviðmiðalisti (Lýsigögn)'!I$38:I$52,MATCH($C95,'Undirviðmiðalisti (Lýsigögn)'!$C$38:$C$52,0))),""))))</f>
        <v/>
      </c>
      <c r="N95" s="18" t="str">
        <f aca="false">IF($C95="","",IF($D95="Einstaklingsbundið",IFERROR(IF(INDEX('Undirviðmiðalisti (Lýsigögn)'!J$38:J$52,MATCH($C95,'Undirviðmiðalisti (Lýsigögn)'!$C$38:$C$52,0))="","",INDEX('Undirviðmiðalisti (Lýsigögn)'!J$38:J$52,MATCH($C95,'Undirviðmiðalisti (Lýsigögn)'!$C$38:$C$52,0))),""),IFERROR(IF(INDEX('Undirviðmiðalisti (Lýsigögn)'!J$6:J$37,MATCH($C95,'Undirviðmiðalisti (Lýsigögn)'!$C$6:$C$37,0))="","",INDEX('Undirviðmiðalisti (Lýsigögn)'!J$6:J$37,MATCH($C95,'Undirviðmiðalisti (Lýsigögn)'!$C$6:$C$37,0))),IFERROR(IF(INDEX('Undirviðmiðalisti (Lýsigögn)'!J$38:J$52,MATCH($C95,'Undirviðmiðalisti (Lýsigögn)'!$C$38:$C$52,0))="","",INDEX('Undirviðmiðalisti (Lýsigögn)'!J$38:J$52,MATCH($C95,'Undirviðmiðalisti (Lýsigögn)'!$C$38:$C$52,0))),""))))</f>
        <v/>
      </c>
      <c r="O95" s="18" t="str">
        <f aca="false">IF($C95="","",IF($D95="Einstaklingsbundið",IFERROR(IF(INDEX('Undirviðmiðalisti (Lýsigögn)'!K$38:K$52,MATCH($C95,'Undirviðmiðalisti (Lýsigögn)'!$C$38:$C$52,0))="","",INDEX('Undirviðmiðalisti (Lýsigögn)'!K$38:K$52,MATCH($C95,'Undirviðmiðalisti (Lýsigögn)'!$C$38:$C$52,0))),""),IFERROR(IF(INDEX('Undirviðmiðalisti (Lýsigögn)'!K$6:K$37,MATCH($C95,'Undirviðmiðalisti (Lýsigögn)'!$C$6:$C$37,0))="","",INDEX('Undirviðmiðalisti (Lýsigögn)'!K$6:K$37,MATCH($C95,'Undirviðmiðalisti (Lýsigögn)'!$C$6:$C$37,0))),IFERROR(IF(INDEX('Undirviðmiðalisti (Lýsigögn)'!K$38:K$52,MATCH($C95,'Undirviðmiðalisti (Lýsigögn)'!$C$38:$C$52,0))="","",INDEX('Undirviðmiðalisti (Lýsigögn)'!K$38:K$52,MATCH($C95,'Undirviðmiðalisti (Lýsigögn)'!$C$38:$C$52,0))),""))))</f>
        <v/>
      </c>
      <c r="P95" s="18" t="str">
        <f aca="false">IF($C95="","",IF($D95="Einstaklingsbundið",IFERROR(IF(INDEX('Undirviðmiðalisti (Lýsigögn)'!L$38:L$52,MATCH($C95,'Undirviðmiðalisti (Lýsigögn)'!$C$38:$C$52,0))="","",INDEX('Undirviðmiðalisti (Lýsigögn)'!L$38:L$52,MATCH($C95,'Undirviðmiðalisti (Lýsigögn)'!$C$38:$C$52,0))),""),IFERROR(IF(INDEX('Undirviðmiðalisti (Lýsigögn)'!L$6:L$37,MATCH($C95,'Undirviðmiðalisti (Lýsigögn)'!$C$6:$C$37,0))="","",INDEX('Undirviðmiðalisti (Lýsigögn)'!L$6:L$37,MATCH($C95,'Undirviðmiðalisti (Lýsigögn)'!$C$6:$C$37,0))),IFERROR(IF(INDEX('Undirviðmiðalisti (Lýsigögn)'!L$38:L$52,MATCH($C95,'Undirviðmiðalisti (Lýsigögn)'!$C$38:$C$52,0))="","",INDEX('Undirviðmiðalisti (Lýsigögn)'!L$38:L$52,MATCH($C95,'Undirviðmiðalisti (Lýsigögn)'!$C$38:$C$52,0))),""))))</f>
        <v/>
      </c>
      <c r="Q95" s="18" t="str">
        <f aca="false">IF($C95="","",IF($D95="Einstaklingsbundið",IFERROR(IF(INDEX('Undirviðmiðalisti (Lýsigögn)'!M$38:M$52,MATCH($C95,'Undirviðmiðalisti (Lýsigögn)'!$C$38:$C$52,0))="","",INDEX('Undirviðmiðalisti (Lýsigögn)'!M$38:M$52,MATCH($C95,'Undirviðmiðalisti (Lýsigögn)'!$C$38:$C$52,0))),""),IFERROR(IF(INDEX('Undirviðmiðalisti (Lýsigögn)'!M$6:M$37,MATCH($C95,'Undirviðmiðalisti (Lýsigögn)'!$C$6:$C$37,0))="","",INDEX('Undirviðmiðalisti (Lýsigögn)'!M$6:M$37,MATCH($C95,'Undirviðmiðalisti (Lýsigögn)'!$C$6:$C$37,0))),IFERROR(IF(INDEX('Undirviðmiðalisti (Lýsigögn)'!M$38:M$52,MATCH($C95,'Undirviðmiðalisti (Lýsigögn)'!$C$38:$C$52,0))="","",INDEX('Undirviðmiðalisti (Lýsigögn)'!M$38:M$52,MATCH($C95,'Undirviðmiðalisti (Lýsigögn)'!$C$38:$C$52,0))),""))))</f>
        <v/>
      </c>
    </row>
    <row r="96" customFormat="false" ht="15" hidden="false" customHeight="true" outlineLevel="0" collapsed="false">
      <c r="A96" s="24" t="str">
        <f aca="false">IF($B96="","",ROW()-5)</f>
        <v/>
      </c>
      <c r="B96" s="17"/>
      <c r="C96" s="17"/>
      <c r="D96" s="25" t="str">
        <f aca="false">IFERROR(IF(B96="","",INDEX(Viðmið!$B$6:$B$10,MATCH(B96,Viðmið!$C$6:$C$10,0))),"")</f>
        <v/>
      </c>
      <c r="E96" s="18" t="str">
        <f aca="false">IF($C96="","",IF($D96="Einstaklingsbundið",IFERROR(IF(INDEX('Undirviðmiðalisti (Lýsigögn)'!$D$38:$D$52,MATCH($C96,'Undirviðmiðalisti (Lýsigögn)'!$C$38:$C$52,0))="","",INDEX('Undirviðmiðalisti (Lýsigögn)'!$D$38:$D$52,MATCH($C96,'Undirviðmiðalisti (Lýsigögn)'!$C$38:$C$52,0))),""),IFERROR(IF(INDEX('Undirviðmiðalisti (Lýsigögn)'!$D$6:$D$37,MATCH($C96,'Undirviðmiðalisti (Lýsigögn)'!$C$6:$C$37,0))="","",INDEX('Undirviðmiðalisti (Lýsigögn)'!$D$6:$D$37,MATCH($C96,'Undirviðmiðalisti (Lýsigögn)'!$C$6:$C$37,0))),IFERROR(IF(INDEX('Undirviðmiðalisti (Lýsigögn)'!$D$38:$D$52,MATCH($C96,'Undirviðmiðalisti (Lýsigögn)'!$C$38:$C$52,0))="","",INDEX('Undirviðmiðalisti (Lýsigögn)'!$D$38:$D$52,MATCH($C96,'Undirviðmiðalisti (Lýsigögn)'!$C$38:$C$52,0))),""))))</f>
        <v/>
      </c>
      <c r="F96" s="16"/>
      <c r="G96" s="26" t="str">
        <f aca="false">IF($C96="","",IF($D96="Einstaklingsbundið",IFERROR(IF(INDEX('Undirviðmiðalisti (Lýsigögn)'!$E$38:$E$52,MATCH($C96,'Undirviðmiðalisti (Lýsigögn)'!$C$38:$C$52,0))="","",INDEX('Undirviðmiðalisti (Lýsigögn)'!$E$38:$E$52,MATCH($C96,'Undirviðmiðalisti (Lýsigögn)'!$C$38:$C$52,0))),""),IFERROR(IF(INDEX('Undirviðmiðalisti (Lýsigögn)'!$E$6:$E$37,MATCH($C96,'Undirviðmiðalisti (Lýsigögn)'!$C$6:$C$37,0))="","",INDEX('Undirviðmiðalisti (Lýsigögn)'!$E$6:$E$37,MATCH($C96,'Undirviðmiðalisti (Lýsigögn)'!$C$6:$C$37,0))),IFERROR(IF(INDEX('Undirviðmiðalisti (Lýsigögn)'!$E$38:$E$52,MATCH($C96,'Undirviðmiðalisti (Lýsigögn)'!$C$38:$C$52,0))="","",INDEX('Undirviðmiðalisti (Lýsigögn)'!$E$38:$E$52,MATCH($C96,'Undirviðmiðalisti (Lýsigögn)'!$C$38:$C$52,0))),""))))</f>
        <v/>
      </c>
      <c r="H96" s="27" t="str">
        <f aca="false">IF(OR(F96="",G96=""),"",F96*KVARDI)</f>
        <v/>
      </c>
      <c r="I96" s="28" t="str">
        <f aca="false">IF(B96="","",IF(ROUND(SUMIF($B$6:$B$205,B96,$F$6:$F$205),4)=ROUND(IFERROR(INDEX(Viðmið!$E$6:$E$10,MATCH(B96,Viðmið!$C$6:$C$10,0)),-1),4),"✓","✗"))</f>
        <v/>
      </c>
      <c r="J96" s="18" t="str">
        <f aca="false">IF($C96="","",IF($D96="Einstaklingsbundið",IFERROR(IF(INDEX('Undirviðmiðalisti (Lýsigögn)'!F$38:F$52,MATCH($C96,'Undirviðmiðalisti (Lýsigögn)'!$C$38:$C$52,0))="","",INDEX('Undirviðmiðalisti (Lýsigögn)'!F$38:F$52,MATCH($C96,'Undirviðmiðalisti (Lýsigögn)'!$C$38:$C$52,0))),""),IFERROR(IF(INDEX('Undirviðmiðalisti (Lýsigögn)'!F$6:F$37,MATCH($C96,'Undirviðmiðalisti (Lýsigögn)'!$C$6:$C$37,0))="","",INDEX('Undirviðmiðalisti (Lýsigögn)'!F$6:F$37,MATCH($C96,'Undirviðmiðalisti (Lýsigögn)'!$C$6:$C$37,0))),IFERROR(IF(INDEX('Undirviðmiðalisti (Lýsigögn)'!F$38:F$52,MATCH($C96,'Undirviðmiðalisti (Lýsigögn)'!$C$38:$C$52,0))="","",INDEX('Undirviðmiðalisti (Lýsigögn)'!F$38:F$52,MATCH($C96,'Undirviðmiðalisti (Lýsigögn)'!$C$38:$C$52,0))),""))))</f>
        <v/>
      </c>
      <c r="K96" s="18" t="str">
        <f aca="false">IF($C96="","",IF($D96="Einstaklingsbundið",IFERROR(IF(INDEX('Undirviðmiðalisti (Lýsigögn)'!G$38:G$52,MATCH($C96,'Undirviðmiðalisti (Lýsigögn)'!$C$38:$C$52,0))="","",INDEX('Undirviðmiðalisti (Lýsigögn)'!G$38:G$52,MATCH($C96,'Undirviðmiðalisti (Lýsigögn)'!$C$38:$C$52,0))),""),IFERROR(IF(INDEX('Undirviðmiðalisti (Lýsigögn)'!G$6:G$37,MATCH($C96,'Undirviðmiðalisti (Lýsigögn)'!$C$6:$C$37,0))="","",INDEX('Undirviðmiðalisti (Lýsigögn)'!G$6:G$37,MATCH($C96,'Undirviðmiðalisti (Lýsigögn)'!$C$6:$C$37,0))),IFERROR(IF(INDEX('Undirviðmiðalisti (Lýsigögn)'!G$38:G$52,MATCH($C96,'Undirviðmiðalisti (Lýsigögn)'!$C$38:$C$52,0))="","",INDEX('Undirviðmiðalisti (Lýsigögn)'!G$38:G$52,MATCH($C96,'Undirviðmiðalisti (Lýsigögn)'!$C$38:$C$52,0))),""))))</f>
        <v/>
      </c>
      <c r="L96" s="18" t="str">
        <f aca="false">IF($C96="","",IF($D96="Einstaklingsbundið",IFERROR(IF(INDEX('Undirviðmiðalisti (Lýsigögn)'!H$38:H$52,MATCH($C96,'Undirviðmiðalisti (Lýsigögn)'!$C$38:$C$52,0))="","",INDEX('Undirviðmiðalisti (Lýsigögn)'!H$38:H$52,MATCH($C96,'Undirviðmiðalisti (Lýsigögn)'!$C$38:$C$52,0))),""),IFERROR(IF(INDEX('Undirviðmiðalisti (Lýsigögn)'!H$6:H$37,MATCH($C96,'Undirviðmiðalisti (Lýsigögn)'!$C$6:$C$37,0))="","",INDEX('Undirviðmiðalisti (Lýsigögn)'!H$6:H$37,MATCH($C96,'Undirviðmiðalisti (Lýsigögn)'!$C$6:$C$37,0))),IFERROR(IF(INDEX('Undirviðmiðalisti (Lýsigögn)'!H$38:H$52,MATCH($C96,'Undirviðmiðalisti (Lýsigögn)'!$C$38:$C$52,0))="","",INDEX('Undirviðmiðalisti (Lýsigögn)'!H$38:H$52,MATCH($C96,'Undirviðmiðalisti (Lýsigögn)'!$C$38:$C$52,0))),""))))</f>
        <v/>
      </c>
      <c r="M96" s="18" t="str">
        <f aca="false">IF($C96="","",IF($D96="Einstaklingsbundið",IFERROR(IF(INDEX('Undirviðmiðalisti (Lýsigögn)'!I$38:I$52,MATCH($C96,'Undirviðmiðalisti (Lýsigögn)'!$C$38:$C$52,0))="","",INDEX('Undirviðmiðalisti (Lýsigögn)'!I$38:I$52,MATCH($C96,'Undirviðmiðalisti (Lýsigögn)'!$C$38:$C$52,0))),""),IFERROR(IF(INDEX('Undirviðmiðalisti (Lýsigögn)'!I$6:I$37,MATCH($C96,'Undirviðmiðalisti (Lýsigögn)'!$C$6:$C$37,0))="","",INDEX('Undirviðmiðalisti (Lýsigögn)'!I$6:I$37,MATCH($C96,'Undirviðmiðalisti (Lýsigögn)'!$C$6:$C$37,0))),IFERROR(IF(INDEX('Undirviðmiðalisti (Lýsigögn)'!I$38:I$52,MATCH($C96,'Undirviðmiðalisti (Lýsigögn)'!$C$38:$C$52,0))="","",INDEX('Undirviðmiðalisti (Lýsigögn)'!I$38:I$52,MATCH($C96,'Undirviðmiðalisti (Lýsigögn)'!$C$38:$C$52,0))),""))))</f>
        <v/>
      </c>
      <c r="N96" s="18" t="str">
        <f aca="false">IF($C96="","",IF($D96="Einstaklingsbundið",IFERROR(IF(INDEX('Undirviðmiðalisti (Lýsigögn)'!J$38:J$52,MATCH($C96,'Undirviðmiðalisti (Lýsigögn)'!$C$38:$C$52,0))="","",INDEX('Undirviðmiðalisti (Lýsigögn)'!J$38:J$52,MATCH($C96,'Undirviðmiðalisti (Lýsigögn)'!$C$38:$C$52,0))),""),IFERROR(IF(INDEX('Undirviðmiðalisti (Lýsigögn)'!J$6:J$37,MATCH($C96,'Undirviðmiðalisti (Lýsigögn)'!$C$6:$C$37,0))="","",INDEX('Undirviðmiðalisti (Lýsigögn)'!J$6:J$37,MATCH($C96,'Undirviðmiðalisti (Lýsigögn)'!$C$6:$C$37,0))),IFERROR(IF(INDEX('Undirviðmiðalisti (Lýsigögn)'!J$38:J$52,MATCH($C96,'Undirviðmiðalisti (Lýsigögn)'!$C$38:$C$52,0))="","",INDEX('Undirviðmiðalisti (Lýsigögn)'!J$38:J$52,MATCH($C96,'Undirviðmiðalisti (Lýsigögn)'!$C$38:$C$52,0))),""))))</f>
        <v/>
      </c>
      <c r="O96" s="18" t="str">
        <f aca="false">IF($C96="","",IF($D96="Einstaklingsbundið",IFERROR(IF(INDEX('Undirviðmiðalisti (Lýsigögn)'!K$38:K$52,MATCH($C96,'Undirviðmiðalisti (Lýsigögn)'!$C$38:$C$52,0))="","",INDEX('Undirviðmiðalisti (Lýsigögn)'!K$38:K$52,MATCH($C96,'Undirviðmiðalisti (Lýsigögn)'!$C$38:$C$52,0))),""),IFERROR(IF(INDEX('Undirviðmiðalisti (Lýsigögn)'!K$6:K$37,MATCH($C96,'Undirviðmiðalisti (Lýsigögn)'!$C$6:$C$37,0))="","",INDEX('Undirviðmiðalisti (Lýsigögn)'!K$6:K$37,MATCH($C96,'Undirviðmiðalisti (Lýsigögn)'!$C$6:$C$37,0))),IFERROR(IF(INDEX('Undirviðmiðalisti (Lýsigögn)'!K$38:K$52,MATCH($C96,'Undirviðmiðalisti (Lýsigögn)'!$C$38:$C$52,0))="","",INDEX('Undirviðmiðalisti (Lýsigögn)'!K$38:K$52,MATCH($C96,'Undirviðmiðalisti (Lýsigögn)'!$C$38:$C$52,0))),""))))</f>
        <v/>
      </c>
      <c r="P96" s="18" t="str">
        <f aca="false">IF($C96="","",IF($D96="Einstaklingsbundið",IFERROR(IF(INDEX('Undirviðmiðalisti (Lýsigögn)'!L$38:L$52,MATCH($C96,'Undirviðmiðalisti (Lýsigögn)'!$C$38:$C$52,0))="","",INDEX('Undirviðmiðalisti (Lýsigögn)'!L$38:L$52,MATCH($C96,'Undirviðmiðalisti (Lýsigögn)'!$C$38:$C$52,0))),""),IFERROR(IF(INDEX('Undirviðmiðalisti (Lýsigögn)'!L$6:L$37,MATCH($C96,'Undirviðmiðalisti (Lýsigögn)'!$C$6:$C$37,0))="","",INDEX('Undirviðmiðalisti (Lýsigögn)'!L$6:L$37,MATCH($C96,'Undirviðmiðalisti (Lýsigögn)'!$C$6:$C$37,0))),IFERROR(IF(INDEX('Undirviðmiðalisti (Lýsigögn)'!L$38:L$52,MATCH($C96,'Undirviðmiðalisti (Lýsigögn)'!$C$38:$C$52,0))="","",INDEX('Undirviðmiðalisti (Lýsigögn)'!L$38:L$52,MATCH($C96,'Undirviðmiðalisti (Lýsigögn)'!$C$38:$C$52,0))),""))))</f>
        <v/>
      </c>
      <c r="Q96" s="18" t="str">
        <f aca="false">IF($C96="","",IF($D96="Einstaklingsbundið",IFERROR(IF(INDEX('Undirviðmiðalisti (Lýsigögn)'!M$38:M$52,MATCH($C96,'Undirviðmiðalisti (Lýsigögn)'!$C$38:$C$52,0))="","",INDEX('Undirviðmiðalisti (Lýsigögn)'!M$38:M$52,MATCH($C96,'Undirviðmiðalisti (Lýsigögn)'!$C$38:$C$52,0))),""),IFERROR(IF(INDEX('Undirviðmiðalisti (Lýsigögn)'!M$6:M$37,MATCH($C96,'Undirviðmiðalisti (Lýsigögn)'!$C$6:$C$37,0))="","",INDEX('Undirviðmiðalisti (Lýsigögn)'!M$6:M$37,MATCH($C96,'Undirviðmiðalisti (Lýsigögn)'!$C$6:$C$37,0))),IFERROR(IF(INDEX('Undirviðmiðalisti (Lýsigögn)'!M$38:M$52,MATCH($C96,'Undirviðmiðalisti (Lýsigögn)'!$C$38:$C$52,0))="","",INDEX('Undirviðmiðalisti (Lýsigögn)'!M$38:M$52,MATCH($C96,'Undirviðmiðalisti (Lýsigögn)'!$C$38:$C$52,0))),""))))</f>
        <v/>
      </c>
    </row>
    <row r="97" customFormat="false" ht="15" hidden="false" customHeight="true" outlineLevel="0" collapsed="false">
      <c r="A97" s="24" t="str">
        <f aca="false">IF($B97="","",ROW()-5)</f>
        <v/>
      </c>
      <c r="B97" s="17"/>
      <c r="C97" s="17"/>
      <c r="D97" s="25" t="str">
        <f aca="false">IFERROR(IF(B97="","",INDEX(Viðmið!$B$6:$B$10,MATCH(B97,Viðmið!$C$6:$C$10,0))),"")</f>
        <v/>
      </c>
      <c r="E97" s="18" t="str">
        <f aca="false">IF($C97="","",IF($D97="Einstaklingsbundið",IFERROR(IF(INDEX('Undirviðmiðalisti (Lýsigögn)'!$D$38:$D$52,MATCH($C97,'Undirviðmiðalisti (Lýsigögn)'!$C$38:$C$52,0))="","",INDEX('Undirviðmiðalisti (Lýsigögn)'!$D$38:$D$52,MATCH($C97,'Undirviðmiðalisti (Lýsigögn)'!$C$38:$C$52,0))),""),IFERROR(IF(INDEX('Undirviðmiðalisti (Lýsigögn)'!$D$6:$D$37,MATCH($C97,'Undirviðmiðalisti (Lýsigögn)'!$C$6:$C$37,0))="","",INDEX('Undirviðmiðalisti (Lýsigögn)'!$D$6:$D$37,MATCH($C97,'Undirviðmiðalisti (Lýsigögn)'!$C$6:$C$37,0))),IFERROR(IF(INDEX('Undirviðmiðalisti (Lýsigögn)'!$D$38:$D$52,MATCH($C97,'Undirviðmiðalisti (Lýsigögn)'!$C$38:$C$52,0))="","",INDEX('Undirviðmiðalisti (Lýsigögn)'!$D$38:$D$52,MATCH($C97,'Undirviðmiðalisti (Lýsigögn)'!$C$38:$C$52,0))),""))))</f>
        <v/>
      </c>
      <c r="F97" s="16"/>
      <c r="G97" s="26" t="str">
        <f aca="false">IF($C97="","",IF($D97="Einstaklingsbundið",IFERROR(IF(INDEX('Undirviðmiðalisti (Lýsigögn)'!$E$38:$E$52,MATCH($C97,'Undirviðmiðalisti (Lýsigögn)'!$C$38:$C$52,0))="","",INDEX('Undirviðmiðalisti (Lýsigögn)'!$E$38:$E$52,MATCH($C97,'Undirviðmiðalisti (Lýsigögn)'!$C$38:$C$52,0))),""),IFERROR(IF(INDEX('Undirviðmiðalisti (Lýsigögn)'!$E$6:$E$37,MATCH($C97,'Undirviðmiðalisti (Lýsigögn)'!$C$6:$C$37,0))="","",INDEX('Undirviðmiðalisti (Lýsigögn)'!$E$6:$E$37,MATCH($C97,'Undirviðmiðalisti (Lýsigögn)'!$C$6:$C$37,0))),IFERROR(IF(INDEX('Undirviðmiðalisti (Lýsigögn)'!$E$38:$E$52,MATCH($C97,'Undirviðmiðalisti (Lýsigögn)'!$C$38:$C$52,0))="","",INDEX('Undirviðmiðalisti (Lýsigögn)'!$E$38:$E$52,MATCH($C97,'Undirviðmiðalisti (Lýsigögn)'!$C$38:$C$52,0))),""))))</f>
        <v/>
      </c>
      <c r="H97" s="27" t="str">
        <f aca="false">IF(OR(F97="",G97=""),"",F97*KVARDI)</f>
        <v/>
      </c>
      <c r="I97" s="28" t="str">
        <f aca="false">IF(B97="","",IF(ROUND(SUMIF($B$6:$B$205,B97,$F$6:$F$205),4)=ROUND(IFERROR(INDEX(Viðmið!$E$6:$E$10,MATCH(B97,Viðmið!$C$6:$C$10,0)),-1),4),"✓","✗"))</f>
        <v/>
      </c>
      <c r="J97" s="18" t="str">
        <f aca="false">IF($C97="","",IF($D97="Einstaklingsbundið",IFERROR(IF(INDEX('Undirviðmiðalisti (Lýsigögn)'!F$38:F$52,MATCH($C97,'Undirviðmiðalisti (Lýsigögn)'!$C$38:$C$52,0))="","",INDEX('Undirviðmiðalisti (Lýsigögn)'!F$38:F$52,MATCH($C97,'Undirviðmiðalisti (Lýsigögn)'!$C$38:$C$52,0))),""),IFERROR(IF(INDEX('Undirviðmiðalisti (Lýsigögn)'!F$6:F$37,MATCH($C97,'Undirviðmiðalisti (Lýsigögn)'!$C$6:$C$37,0))="","",INDEX('Undirviðmiðalisti (Lýsigögn)'!F$6:F$37,MATCH($C97,'Undirviðmiðalisti (Lýsigögn)'!$C$6:$C$37,0))),IFERROR(IF(INDEX('Undirviðmiðalisti (Lýsigögn)'!F$38:F$52,MATCH($C97,'Undirviðmiðalisti (Lýsigögn)'!$C$38:$C$52,0))="","",INDEX('Undirviðmiðalisti (Lýsigögn)'!F$38:F$52,MATCH($C97,'Undirviðmiðalisti (Lýsigögn)'!$C$38:$C$52,0))),""))))</f>
        <v/>
      </c>
      <c r="K97" s="18" t="str">
        <f aca="false">IF($C97="","",IF($D97="Einstaklingsbundið",IFERROR(IF(INDEX('Undirviðmiðalisti (Lýsigögn)'!G$38:G$52,MATCH($C97,'Undirviðmiðalisti (Lýsigögn)'!$C$38:$C$52,0))="","",INDEX('Undirviðmiðalisti (Lýsigögn)'!G$38:G$52,MATCH($C97,'Undirviðmiðalisti (Lýsigögn)'!$C$38:$C$52,0))),""),IFERROR(IF(INDEX('Undirviðmiðalisti (Lýsigögn)'!G$6:G$37,MATCH($C97,'Undirviðmiðalisti (Lýsigögn)'!$C$6:$C$37,0))="","",INDEX('Undirviðmiðalisti (Lýsigögn)'!G$6:G$37,MATCH($C97,'Undirviðmiðalisti (Lýsigögn)'!$C$6:$C$37,0))),IFERROR(IF(INDEX('Undirviðmiðalisti (Lýsigögn)'!G$38:G$52,MATCH($C97,'Undirviðmiðalisti (Lýsigögn)'!$C$38:$C$52,0))="","",INDEX('Undirviðmiðalisti (Lýsigögn)'!G$38:G$52,MATCH($C97,'Undirviðmiðalisti (Lýsigögn)'!$C$38:$C$52,0))),""))))</f>
        <v/>
      </c>
      <c r="L97" s="18" t="str">
        <f aca="false">IF($C97="","",IF($D97="Einstaklingsbundið",IFERROR(IF(INDEX('Undirviðmiðalisti (Lýsigögn)'!H$38:H$52,MATCH($C97,'Undirviðmiðalisti (Lýsigögn)'!$C$38:$C$52,0))="","",INDEX('Undirviðmiðalisti (Lýsigögn)'!H$38:H$52,MATCH($C97,'Undirviðmiðalisti (Lýsigögn)'!$C$38:$C$52,0))),""),IFERROR(IF(INDEX('Undirviðmiðalisti (Lýsigögn)'!H$6:H$37,MATCH($C97,'Undirviðmiðalisti (Lýsigögn)'!$C$6:$C$37,0))="","",INDEX('Undirviðmiðalisti (Lýsigögn)'!H$6:H$37,MATCH($C97,'Undirviðmiðalisti (Lýsigögn)'!$C$6:$C$37,0))),IFERROR(IF(INDEX('Undirviðmiðalisti (Lýsigögn)'!H$38:H$52,MATCH($C97,'Undirviðmiðalisti (Lýsigögn)'!$C$38:$C$52,0))="","",INDEX('Undirviðmiðalisti (Lýsigögn)'!H$38:H$52,MATCH($C97,'Undirviðmiðalisti (Lýsigögn)'!$C$38:$C$52,0))),""))))</f>
        <v/>
      </c>
      <c r="M97" s="18" t="str">
        <f aca="false">IF($C97="","",IF($D97="Einstaklingsbundið",IFERROR(IF(INDEX('Undirviðmiðalisti (Lýsigögn)'!I$38:I$52,MATCH($C97,'Undirviðmiðalisti (Lýsigögn)'!$C$38:$C$52,0))="","",INDEX('Undirviðmiðalisti (Lýsigögn)'!I$38:I$52,MATCH($C97,'Undirviðmiðalisti (Lýsigögn)'!$C$38:$C$52,0))),""),IFERROR(IF(INDEX('Undirviðmiðalisti (Lýsigögn)'!I$6:I$37,MATCH($C97,'Undirviðmiðalisti (Lýsigögn)'!$C$6:$C$37,0))="","",INDEX('Undirviðmiðalisti (Lýsigögn)'!I$6:I$37,MATCH($C97,'Undirviðmiðalisti (Lýsigögn)'!$C$6:$C$37,0))),IFERROR(IF(INDEX('Undirviðmiðalisti (Lýsigögn)'!I$38:I$52,MATCH($C97,'Undirviðmiðalisti (Lýsigögn)'!$C$38:$C$52,0))="","",INDEX('Undirviðmiðalisti (Lýsigögn)'!I$38:I$52,MATCH($C97,'Undirviðmiðalisti (Lýsigögn)'!$C$38:$C$52,0))),""))))</f>
        <v/>
      </c>
      <c r="N97" s="18" t="str">
        <f aca="false">IF($C97="","",IF($D97="Einstaklingsbundið",IFERROR(IF(INDEX('Undirviðmiðalisti (Lýsigögn)'!J$38:J$52,MATCH($C97,'Undirviðmiðalisti (Lýsigögn)'!$C$38:$C$52,0))="","",INDEX('Undirviðmiðalisti (Lýsigögn)'!J$38:J$52,MATCH($C97,'Undirviðmiðalisti (Lýsigögn)'!$C$38:$C$52,0))),""),IFERROR(IF(INDEX('Undirviðmiðalisti (Lýsigögn)'!J$6:J$37,MATCH($C97,'Undirviðmiðalisti (Lýsigögn)'!$C$6:$C$37,0))="","",INDEX('Undirviðmiðalisti (Lýsigögn)'!J$6:J$37,MATCH($C97,'Undirviðmiðalisti (Lýsigögn)'!$C$6:$C$37,0))),IFERROR(IF(INDEX('Undirviðmiðalisti (Lýsigögn)'!J$38:J$52,MATCH($C97,'Undirviðmiðalisti (Lýsigögn)'!$C$38:$C$52,0))="","",INDEX('Undirviðmiðalisti (Lýsigögn)'!J$38:J$52,MATCH($C97,'Undirviðmiðalisti (Lýsigögn)'!$C$38:$C$52,0))),""))))</f>
        <v/>
      </c>
      <c r="O97" s="18" t="str">
        <f aca="false">IF($C97="","",IF($D97="Einstaklingsbundið",IFERROR(IF(INDEX('Undirviðmiðalisti (Lýsigögn)'!K$38:K$52,MATCH($C97,'Undirviðmiðalisti (Lýsigögn)'!$C$38:$C$52,0))="","",INDEX('Undirviðmiðalisti (Lýsigögn)'!K$38:K$52,MATCH($C97,'Undirviðmiðalisti (Lýsigögn)'!$C$38:$C$52,0))),""),IFERROR(IF(INDEX('Undirviðmiðalisti (Lýsigögn)'!K$6:K$37,MATCH($C97,'Undirviðmiðalisti (Lýsigögn)'!$C$6:$C$37,0))="","",INDEX('Undirviðmiðalisti (Lýsigögn)'!K$6:K$37,MATCH($C97,'Undirviðmiðalisti (Lýsigögn)'!$C$6:$C$37,0))),IFERROR(IF(INDEX('Undirviðmiðalisti (Lýsigögn)'!K$38:K$52,MATCH($C97,'Undirviðmiðalisti (Lýsigögn)'!$C$38:$C$52,0))="","",INDEX('Undirviðmiðalisti (Lýsigögn)'!K$38:K$52,MATCH($C97,'Undirviðmiðalisti (Lýsigögn)'!$C$38:$C$52,0))),""))))</f>
        <v/>
      </c>
      <c r="P97" s="18" t="str">
        <f aca="false">IF($C97="","",IF($D97="Einstaklingsbundið",IFERROR(IF(INDEX('Undirviðmiðalisti (Lýsigögn)'!L$38:L$52,MATCH($C97,'Undirviðmiðalisti (Lýsigögn)'!$C$38:$C$52,0))="","",INDEX('Undirviðmiðalisti (Lýsigögn)'!L$38:L$52,MATCH($C97,'Undirviðmiðalisti (Lýsigögn)'!$C$38:$C$52,0))),""),IFERROR(IF(INDEX('Undirviðmiðalisti (Lýsigögn)'!L$6:L$37,MATCH($C97,'Undirviðmiðalisti (Lýsigögn)'!$C$6:$C$37,0))="","",INDEX('Undirviðmiðalisti (Lýsigögn)'!L$6:L$37,MATCH($C97,'Undirviðmiðalisti (Lýsigögn)'!$C$6:$C$37,0))),IFERROR(IF(INDEX('Undirviðmiðalisti (Lýsigögn)'!L$38:L$52,MATCH($C97,'Undirviðmiðalisti (Lýsigögn)'!$C$38:$C$52,0))="","",INDEX('Undirviðmiðalisti (Lýsigögn)'!L$38:L$52,MATCH($C97,'Undirviðmiðalisti (Lýsigögn)'!$C$38:$C$52,0))),""))))</f>
        <v/>
      </c>
      <c r="Q97" s="18" t="str">
        <f aca="false">IF($C97="","",IF($D97="Einstaklingsbundið",IFERROR(IF(INDEX('Undirviðmiðalisti (Lýsigögn)'!M$38:M$52,MATCH($C97,'Undirviðmiðalisti (Lýsigögn)'!$C$38:$C$52,0))="","",INDEX('Undirviðmiðalisti (Lýsigögn)'!M$38:M$52,MATCH($C97,'Undirviðmiðalisti (Lýsigögn)'!$C$38:$C$52,0))),""),IFERROR(IF(INDEX('Undirviðmiðalisti (Lýsigögn)'!M$6:M$37,MATCH($C97,'Undirviðmiðalisti (Lýsigögn)'!$C$6:$C$37,0))="","",INDEX('Undirviðmiðalisti (Lýsigögn)'!M$6:M$37,MATCH($C97,'Undirviðmiðalisti (Lýsigögn)'!$C$6:$C$37,0))),IFERROR(IF(INDEX('Undirviðmiðalisti (Lýsigögn)'!M$38:M$52,MATCH($C97,'Undirviðmiðalisti (Lýsigögn)'!$C$38:$C$52,0))="","",INDEX('Undirviðmiðalisti (Lýsigögn)'!M$38:M$52,MATCH($C97,'Undirviðmiðalisti (Lýsigögn)'!$C$38:$C$52,0))),""))))</f>
        <v/>
      </c>
    </row>
    <row r="98" customFormat="false" ht="15" hidden="false" customHeight="true" outlineLevel="0" collapsed="false">
      <c r="A98" s="24" t="str">
        <f aca="false">IF($B98="","",ROW()-5)</f>
        <v/>
      </c>
      <c r="B98" s="17"/>
      <c r="C98" s="17"/>
      <c r="D98" s="25" t="str">
        <f aca="false">IFERROR(IF(B98="","",INDEX(Viðmið!$B$6:$B$10,MATCH(B98,Viðmið!$C$6:$C$10,0))),"")</f>
        <v/>
      </c>
      <c r="E98" s="18" t="str">
        <f aca="false">IF($C98="","",IF($D98="Einstaklingsbundið",IFERROR(IF(INDEX('Undirviðmiðalisti (Lýsigögn)'!$D$38:$D$52,MATCH($C98,'Undirviðmiðalisti (Lýsigögn)'!$C$38:$C$52,0))="","",INDEX('Undirviðmiðalisti (Lýsigögn)'!$D$38:$D$52,MATCH($C98,'Undirviðmiðalisti (Lýsigögn)'!$C$38:$C$52,0))),""),IFERROR(IF(INDEX('Undirviðmiðalisti (Lýsigögn)'!$D$6:$D$37,MATCH($C98,'Undirviðmiðalisti (Lýsigögn)'!$C$6:$C$37,0))="","",INDEX('Undirviðmiðalisti (Lýsigögn)'!$D$6:$D$37,MATCH($C98,'Undirviðmiðalisti (Lýsigögn)'!$C$6:$C$37,0))),IFERROR(IF(INDEX('Undirviðmiðalisti (Lýsigögn)'!$D$38:$D$52,MATCH($C98,'Undirviðmiðalisti (Lýsigögn)'!$C$38:$C$52,0))="","",INDEX('Undirviðmiðalisti (Lýsigögn)'!$D$38:$D$52,MATCH($C98,'Undirviðmiðalisti (Lýsigögn)'!$C$38:$C$52,0))),""))))</f>
        <v/>
      </c>
      <c r="F98" s="16"/>
      <c r="G98" s="26" t="str">
        <f aca="false">IF($C98="","",IF($D98="Einstaklingsbundið",IFERROR(IF(INDEX('Undirviðmiðalisti (Lýsigögn)'!$E$38:$E$52,MATCH($C98,'Undirviðmiðalisti (Lýsigögn)'!$C$38:$C$52,0))="","",INDEX('Undirviðmiðalisti (Lýsigögn)'!$E$38:$E$52,MATCH($C98,'Undirviðmiðalisti (Lýsigögn)'!$C$38:$C$52,0))),""),IFERROR(IF(INDEX('Undirviðmiðalisti (Lýsigögn)'!$E$6:$E$37,MATCH($C98,'Undirviðmiðalisti (Lýsigögn)'!$C$6:$C$37,0))="","",INDEX('Undirviðmiðalisti (Lýsigögn)'!$E$6:$E$37,MATCH($C98,'Undirviðmiðalisti (Lýsigögn)'!$C$6:$C$37,0))),IFERROR(IF(INDEX('Undirviðmiðalisti (Lýsigögn)'!$E$38:$E$52,MATCH($C98,'Undirviðmiðalisti (Lýsigögn)'!$C$38:$C$52,0))="","",INDEX('Undirviðmiðalisti (Lýsigögn)'!$E$38:$E$52,MATCH($C98,'Undirviðmiðalisti (Lýsigögn)'!$C$38:$C$52,0))),""))))</f>
        <v/>
      </c>
      <c r="H98" s="27" t="str">
        <f aca="false">IF(OR(F98="",G98=""),"",F98*KVARDI)</f>
        <v/>
      </c>
      <c r="I98" s="28" t="str">
        <f aca="false">IF(B98="","",IF(ROUND(SUMIF($B$6:$B$205,B98,$F$6:$F$205),4)=ROUND(IFERROR(INDEX(Viðmið!$E$6:$E$10,MATCH(B98,Viðmið!$C$6:$C$10,0)),-1),4),"✓","✗"))</f>
        <v/>
      </c>
      <c r="J98" s="18" t="str">
        <f aca="false">IF($C98="","",IF($D98="Einstaklingsbundið",IFERROR(IF(INDEX('Undirviðmiðalisti (Lýsigögn)'!F$38:F$52,MATCH($C98,'Undirviðmiðalisti (Lýsigögn)'!$C$38:$C$52,0))="","",INDEX('Undirviðmiðalisti (Lýsigögn)'!F$38:F$52,MATCH($C98,'Undirviðmiðalisti (Lýsigögn)'!$C$38:$C$52,0))),""),IFERROR(IF(INDEX('Undirviðmiðalisti (Lýsigögn)'!F$6:F$37,MATCH($C98,'Undirviðmiðalisti (Lýsigögn)'!$C$6:$C$37,0))="","",INDEX('Undirviðmiðalisti (Lýsigögn)'!F$6:F$37,MATCH($C98,'Undirviðmiðalisti (Lýsigögn)'!$C$6:$C$37,0))),IFERROR(IF(INDEX('Undirviðmiðalisti (Lýsigögn)'!F$38:F$52,MATCH($C98,'Undirviðmiðalisti (Lýsigögn)'!$C$38:$C$52,0))="","",INDEX('Undirviðmiðalisti (Lýsigögn)'!F$38:F$52,MATCH($C98,'Undirviðmiðalisti (Lýsigögn)'!$C$38:$C$52,0))),""))))</f>
        <v/>
      </c>
      <c r="K98" s="18" t="str">
        <f aca="false">IF($C98="","",IF($D98="Einstaklingsbundið",IFERROR(IF(INDEX('Undirviðmiðalisti (Lýsigögn)'!G$38:G$52,MATCH($C98,'Undirviðmiðalisti (Lýsigögn)'!$C$38:$C$52,0))="","",INDEX('Undirviðmiðalisti (Lýsigögn)'!G$38:G$52,MATCH($C98,'Undirviðmiðalisti (Lýsigögn)'!$C$38:$C$52,0))),""),IFERROR(IF(INDEX('Undirviðmiðalisti (Lýsigögn)'!G$6:G$37,MATCH($C98,'Undirviðmiðalisti (Lýsigögn)'!$C$6:$C$37,0))="","",INDEX('Undirviðmiðalisti (Lýsigögn)'!G$6:G$37,MATCH($C98,'Undirviðmiðalisti (Lýsigögn)'!$C$6:$C$37,0))),IFERROR(IF(INDEX('Undirviðmiðalisti (Lýsigögn)'!G$38:G$52,MATCH($C98,'Undirviðmiðalisti (Lýsigögn)'!$C$38:$C$52,0))="","",INDEX('Undirviðmiðalisti (Lýsigögn)'!G$38:G$52,MATCH($C98,'Undirviðmiðalisti (Lýsigögn)'!$C$38:$C$52,0))),""))))</f>
        <v/>
      </c>
      <c r="L98" s="18" t="str">
        <f aca="false">IF($C98="","",IF($D98="Einstaklingsbundið",IFERROR(IF(INDEX('Undirviðmiðalisti (Lýsigögn)'!H$38:H$52,MATCH($C98,'Undirviðmiðalisti (Lýsigögn)'!$C$38:$C$52,0))="","",INDEX('Undirviðmiðalisti (Lýsigögn)'!H$38:H$52,MATCH($C98,'Undirviðmiðalisti (Lýsigögn)'!$C$38:$C$52,0))),""),IFERROR(IF(INDEX('Undirviðmiðalisti (Lýsigögn)'!H$6:H$37,MATCH($C98,'Undirviðmiðalisti (Lýsigögn)'!$C$6:$C$37,0))="","",INDEX('Undirviðmiðalisti (Lýsigögn)'!H$6:H$37,MATCH($C98,'Undirviðmiðalisti (Lýsigögn)'!$C$6:$C$37,0))),IFERROR(IF(INDEX('Undirviðmiðalisti (Lýsigögn)'!H$38:H$52,MATCH($C98,'Undirviðmiðalisti (Lýsigögn)'!$C$38:$C$52,0))="","",INDEX('Undirviðmiðalisti (Lýsigögn)'!H$38:H$52,MATCH($C98,'Undirviðmiðalisti (Lýsigögn)'!$C$38:$C$52,0))),""))))</f>
        <v/>
      </c>
      <c r="M98" s="18" t="str">
        <f aca="false">IF($C98="","",IF($D98="Einstaklingsbundið",IFERROR(IF(INDEX('Undirviðmiðalisti (Lýsigögn)'!I$38:I$52,MATCH($C98,'Undirviðmiðalisti (Lýsigögn)'!$C$38:$C$52,0))="","",INDEX('Undirviðmiðalisti (Lýsigögn)'!I$38:I$52,MATCH($C98,'Undirviðmiðalisti (Lýsigögn)'!$C$38:$C$52,0))),""),IFERROR(IF(INDEX('Undirviðmiðalisti (Lýsigögn)'!I$6:I$37,MATCH($C98,'Undirviðmiðalisti (Lýsigögn)'!$C$6:$C$37,0))="","",INDEX('Undirviðmiðalisti (Lýsigögn)'!I$6:I$37,MATCH($C98,'Undirviðmiðalisti (Lýsigögn)'!$C$6:$C$37,0))),IFERROR(IF(INDEX('Undirviðmiðalisti (Lýsigögn)'!I$38:I$52,MATCH($C98,'Undirviðmiðalisti (Lýsigögn)'!$C$38:$C$52,0))="","",INDEX('Undirviðmiðalisti (Lýsigögn)'!I$38:I$52,MATCH($C98,'Undirviðmiðalisti (Lýsigögn)'!$C$38:$C$52,0))),""))))</f>
        <v/>
      </c>
      <c r="N98" s="18" t="str">
        <f aca="false">IF($C98="","",IF($D98="Einstaklingsbundið",IFERROR(IF(INDEX('Undirviðmiðalisti (Lýsigögn)'!J$38:J$52,MATCH($C98,'Undirviðmiðalisti (Lýsigögn)'!$C$38:$C$52,0))="","",INDEX('Undirviðmiðalisti (Lýsigögn)'!J$38:J$52,MATCH($C98,'Undirviðmiðalisti (Lýsigögn)'!$C$38:$C$52,0))),""),IFERROR(IF(INDEX('Undirviðmiðalisti (Lýsigögn)'!J$6:J$37,MATCH($C98,'Undirviðmiðalisti (Lýsigögn)'!$C$6:$C$37,0))="","",INDEX('Undirviðmiðalisti (Lýsigögn)'!J$6:J$37,MATCH($C98,'Undirviðmiðalisti (Lýsigögn)'!$C$6:$C$37,0))),IFERROR(IF(INDEX('Undirviðmiðalisti (Lýsigögn)'!J$38:J$52,MATCH($C98,'Undirviðmiðalisti (Lýsigögn)'!$C$38:$C$52,0))="","",INDEX('Undirviðmiðalisti (Lýsigögn)'!J$38:J$52,MATCH($C98,'Undirviðmiðalisti (Lýsigögn)'!$C$38:$C$52,0))),""))))</f>
        <v/>
      </c>
      <c r="O98" s="18" t="str">
        <f aca="false">IF($C98="","",IF($D98="Einstaklingsbundið",IFERROR(IF(INDEX('Undirviðmiðalisti (Lýsigögn)'!K$38:K$52,MATCH($C98,'Undirviðmiðalisti (Lýsigögn)'!$C$38:$C$52,0))="","",INDEX('Undirviðmiðalisti (Lýsigögn)'!K$38:K$52,MATCH($C98,'Undirviðmiðalisti (Lýsigögn)'!$C$38:$C$52,0))),""),IFERROR(IF(INDEX('Undirviðmiðalisti (Lýsigögn)'!K$6:K$37,MATCH($C98,'Undirviðmiðalisti (Lýsigögn)'!$C$6:$C$37,0))="","",INDEX('Undirviðmiðalisti (Lýsigögn)'!K$6:K$37,MATCH($C98,'Undirviðmiðalisti (Lýsigögn)'!$C$6:$C$37,0))),IFERROR(IF(INDEX('Undirviðmiðalisti (Lýsigögn)'!K$38:K$52,MATCH($C98,'Undirviðmiðalisti (Lýsigögn)'!$C$38:$C$52,0))="","",INDEX('Undirviðmiðalisti (Lýsigögn)'!K$38:K$52,MATCH($C98,'Undirviðmiðalisti (Lýsigögn)'!$C$38:$C$52,0))),""))))</f>
        <v/>
      </c>
      <c r="P98" s="18" t="str">
        <f aca="false">IF($C98="","",IF($D98="Einstaklingsbundið",IFERROR(IF(INDEX('Undirviðmiðalisti (Lýsigögn)'!L$38:L$52,MATCH($C98,'Undirviðmiðalisti (Lýsigögn)'!$C$38:$C$52,0))="","",INDEX('Undirviðmiðalisti (Lýsigögn)'!L$38:L$52,MATCH($C98,'Undirviðmiðalisti (Lýsigögn)'!$C$38:$C$52,0))),""),IFERROR(IF(INDEX('Undirviðmiðalisti (Lýsigögn)'!L$6:L$37,MATCH($C98,'Undirviðmiðalisti (Lýsigögn)'!$C$6:$C$37,0))="","",INDEX('Undirviðmiðalisti (Lýsigögn)'!L$6:L$37,MATCH($C98,'Undirviðmiðalisti (Lýsigögn)'!$C$6:$C$37,0))),IFERROR(IF(INDEX('Undirviðmiðalisti (Lýsigögn)'!L$38:L$52,MATCH($C98,'Undirviðmiðalisti (Lýsigögn)'!$C$38:$C$52,0))="","",INDEX('Undirviðmiðalisti (Lýsigögn)'!L$38:L$52,MATCH($C98,'Undirviðmiðalisti (Lýsigögn)'!$C$38:$C$52,0))),""))))</f>
        <v/>
      </c>
      <c r="Q98" s="18" t="str">
        <f aca="false">IF($C98="","",IF($D98="Einstaklingsbundið",IFERROR(IF(INDEX('Undirviðmiðalisti (Lýsigögn)'!M$38:M$52,MATCH($C98,'Undirviðmiðalisti (Lýsigögn)'!$C$38:$C$52,0))="","",INDEX('Undirviðmiðalisti (Lýsigögn)'!M$38:M$52,MATCH($C98,'Undirviðmiðalisti (Lýsigögn)'!$C$38:$C$52,0))),""),IFERROR(IF(INDEX('Undirviðmiðalisti (Lýsigögn)'!M$6:M$37,MATCH($C98,'Undirviðmiðalisti (Lýsigögn)'!$C$6:$C$37,0))="","",INDEX('Undirviðmiðalisti (Lýsigögn)'!M$6:M$37,MATCH($C98,'Undirviðmiðalisti (Lýsigögn)'!$C$6:$C$37,0))),IFERROR(IF(INDEX('Undirviðmiðalisti (Lýsigögn)'!M$38:M$52,MATCH($C98,'Undirviðmiðalisti (Lýsigögn)'!$C$38:$C$52,0))="","",INDEX('Undirviðmiðalisti (Lýsigögn)'!M$38:M$52,MATCH($C98,'Undirviðmiðalisti (Lýsigögn)'!$C$38:$C$52,0))),""))))</f>
        <v/>
      </c>
    </row>
    <row r="99" customFormat="false" ht="15" hidden="false" customHeight="true" outlineLevel="0" collapsed="false">
      <c r="A99" s="24" t="str">
        <f aca="false">IF($B99="","",ROW()-5)</f>
        <v/>
      </c>
      <c r="B99" s="17"/>
      <c r="C99" s="17"/>
      <c r="D99" s="25" t="str">
        <f aca="false">IFERROR(IF(B99="","",INDEX(Viðmið!$B$6:$B$10,MATCH(B99,Viðmið!$C$6:$C$10,0))),"")</f>
        <v/>
      </c>
      <c r="E99" s="18" t="str">
        <f aca="false">IF($C99="","",IF($D99="Einstaklingsbundið",IFERROR(IF(INDEX('Undirviðmiðalisti (Lýsigögn)'!$D$38:$D$52,MATCH($C99,'Undirviðmiðalisti (Lýsigögn)'!$C$38:$C$52,0))="","",INDEX('Undirviðmiðalisti (Lýsigögn)'!$D$38:$D$52,MATCH($C99,'Undirviðmiðalisti (Lýsigögn)'!$C$38:$C$52,0))),""),IFERROR(IF(INDEX('Undirviðmiðalisti (Lýsigögn)'!$D$6:$D$37,MATCH($C99,'Undirviðmiðalisti (Lýsigögn)'!$C$6:$C$37,0))="","",INDEX('Undirviðmiðalisti (Lýsigögn)'!$D$6:$D$37,MATCH($C99,'Undirviðmiðalisti (Lýsigögn)'!$C$6:$C$37,0))),IFERROR(IF(INDEX('Undirviðmiðalisti (Lýsigögn)'!$D$38:$D$52,MATCH($C99,'Undirviðmiðalisti (Lýsigögn)'!$C$38:$C$52,0))="","",INDEX('Undirviðmiðalisti (Lýsigögn)'!$D$38:$D$52,MATCH($C99,'Undirviðmiðalisti (Lýsigögn)'!$C$38:$C$52,0))),""))))</f>
        <v/>
      </c>
      <c r="F99" s="16"/>
      <c r="G99" s="26" t="str">
        <f aca="false">IF($C99="","",IF($D99="Einstaklingsbundið",IFERROR(IF(INDEX('Undirviðmiðalisti (Lýsigögn)'!$E$38:$E$52,MATCH($C99,'Undirviðmiðalisti (Lýsigögn)'!$C$38:$C$52,0))="","",INDEX('Undirviðmiðalisti (Lýsigögn)'!$E$38:$E$52,MATCH($C99,'Undirviðmiðalisti (Lýsigögn)'!$C$38:$C$52,0))),""),IFERROR(IF(INDEX('Undirviðmiðalisti (Lýsigögn)'!$E$6:$E$37,MATCH($C99,'Undirviðmiðalisti (Lýsigögn)'!$C$6:$C$37,0))="","",INDEX('Undirviðmiðalisti (Lýsigögn)'!$E$6:$E$37,MATCH($C99,'Undirviðmiðalisti (Lýsigögn)'!$C$6:$C$37,0))),IFERROR(IF(INDEX('Undirviðmiðalisti (Lýsigögn)'!$E$38:$E$52,MATCH($C99,'Undirviðmiðalisti (Lýsigögn)'!$C$38:$C$52,0))="","",INDEX('Undirviðmiðalisti (Lýsigögn)'!$E$38:$E$52,MATCH($C99,'Undirviðmiðalisti (Lýsigögn)'!$C$38:$C$52,0))),""))))</f>
        <v/>
      </c>
      <c r="H99" s="27" t="str">
        <f aca="false">IF(OR(F99="",G99=""),"",F99*KVARDI)</f>
        <v/>
      </c>
      <c r="I99" s="28" t="str">
        <f aca="false">IF(B99="","",IF(ROUND(SUMIF($B$6:$B$205,B99,$F$6:$F$205),4)=ROUND(IFERROR(INDEX(Viðmið!$E$6:$E$10,MATCH(B99,Viðmið!$C$6:$C$10,0)),-1),4),"✓","✗"))</f>
        <v/>
      </c>
      <c r="J99" s="18" t="str">
        <f aca="false">IF($C99="","",IF($D99="Einstaklingsbundið",IFERROR(IF(INDEX('Undirviðmiðalisti (Lýsigögn)'!F$38:F$52,MATCH($C99,'Undirviðmiðalisti (Lýsigögn)'!$C$38:$C$52,0))="","",INDEX('Undirviðmiðalisti (Lýsigögn)'!F$38:F$52,MATCH($C99,'Undirviðmiðalisti (Lýsigögn)'!$C$38:$C$52,0))),""),IFERROR(IF(INDEX('Undirviðmiðalisti (Lýsigögn)'!F$6:F$37,MATCH($C99,'Undirviðmiðalisti (Lýsigögn)'!$C$6:$C$37,0))="","",INDEX('Undirviðmiðalisti (Lýsigögn)'!F$6:F$37,MATCH($C99,'Undirviðmiðalisti (Lýsigögn)'!$C$6:$C$37,0))),IFERROR(IF(INDEX('Undirviðmiðalisti (Lýsigögn)'!F$38:F$52,MATCH($C99,'Undirviðmiðalisti (Lýsigögn)'!$C$38:$C$52,0))="","",INDEX('Undirviðmiðalisti (Lýsigögn)'!F$38:F$52,MATCH($C99,'Undirviðmiðalisti (Lýsigögn)'!$C$38:$C$52,0))),""))))</f>
        <v/>
      </c>
      <c r="K99" s="18" t="str">
        <f aca="false">IF($C99="","",IF($D99="Einstaklingsbundið",IFERROR(IF(INDEX('Undirviðmiðalisti (Lýsigögn)'!G$38:G$52,MATCH($C99,'Undirviðmiðalisti (Lýsigögn)'!$C$38:$C$52,0))="","",INDEX('Undirviðmiðalisti (Lýsigögn)'!G$38:G$52,MATCH($C99,'Undirviðmiðalisti (Lýsigögn)'!$C$38:$C$52,0))),""),IFERROR(IF(INDEX('Undirviðmiðalisti (Lýsigögn)'!G$6:G$37,MATCH($C99,'Undirviðmiðalisti (Lýsigögn)'!$C$6:$C$37,0))="","",INDEX('Undirviðmiðalisti (Lýsigögn)'!G$6:G$37,MATCH($C99,'Undirviðmiðalisti (Lýsigögn)'!$C$6:$C$37,0))),IFERROR(IF(INDEX('Undirviðmiðalisti (Lýsigögn)'!G$38:G$52,MATCH($C99,'Undirviðmiðalisti (Lýsigögn)'!$C$38:$C$52,0))="","",INDEX('Undirviðmiðalisti (Lýsigögn)'!G$38:G$52,MATCH($C99,'Undirviðmiðalisti (Lýsigögn)'!$C$38:$C$52,0))),""))))</f>
        <v/>
      </c>
      <c r="L99" s="18" t="str">
        <f aca="false">IF($C99="","",IF($D99="Einstaklingsbundið",IFERROR(IF(INDEX('Undirviðmiðalisti (Lýsigögn)'!H$38:H$52,MATCH($C99,'Undirviðmiðalisti (Lýsigögn)'!$C$38:$C$52,0))="","",INDEX('Undirviðmiðalisti (Lýsigögn)'!H$38:H$52,MATCH($C99,'Undirviðmiðalisti (Lýsigögn)'!$C$38:$C$52,0))),""),IFERROR(IF(INDEX('Undirviðmiðalisti (Lýsigögn)'!H$6:H$37,MATCH($C99,'Undirviðmiðalisti (Lýsigögn)'!$C$6:$C$37,0))="","",INDEX('Undirviðmiðalisti (Lýsigögn)'!H$6:H$37,MATCH($C99,'Undirviðmiðalisti (Lýsigögn)'!$C$6:$C$37,0))),IFERROR(IF(INDEX('Undirviðmiðalisti (Lýsigögn)'!H$38:H$52,MATCH($C99,'Undirviðmiðalisti (Lýsigögn)'!$C$38:$C$52,0))="","",INDEX('Undirviðmiðalisti (Lýsigögn)'!H$38:H$52,MATCH($C99,'Undirviðmiðalisti (Lýsigögn)'!$C$38:$C$52,0))),""))))</f>
        <v/>
      </c>
      <c r="M99" s="18" t="str">
        <f aca="false">IF($C99="","",IF($D99="Einstaklingsbundið",IFERROR(IF(INDEX('Undirviðmiðalisti (Lýsigögn)'!I$38:I$52,MATCH($C99,'Undirviðmiðalisti (Lýsigögn)'!$C$38:$C$52,0))="","",INDEX('Undirviðmiðalisti (Lýsigögn)'!I$38:I$52,MATCH($C99,'Undirviðmiðalisti (Lýsigögn)'!$C$38:$C$52,0))),""),IFERROR(IF(INDEX('Undirviðmiðalisti (Lýsigögn)'!I$6:I$37,MATCH($C99,'Undirviðmiðalisti (Lýsigögn)'!$C$6:$C$37,0))="","",INDEX('Undirviðmiðalisti (Lýsigögn)'!I$6:I$37,MATCH($C99,'Undirviðmiðalisti (Lýsigögn)'!$C$6:$C$37,0))),IFERROR(IF(INDEX('Undirviðmiðalisti (Lýsigögn)'!I$38:I$52,MATCH($C99,'Undirviðmiðalisti (Lýsigögn)'!$C$38:$C$52,0))="","",INDEX('Undirviðmiðalisti (Lýsigögn)'!I$38:I$52,MATCH($C99,'Undirviðmiðalisti (Lýsigögn)'!$C$38:$C$52,0))),""))))</f>
        <v/>
      </c>
      <c r="N99" s="18" t="str">
        <f aca="false">IF($C99="","",IF($D99="Einstaklingsbundið",IFERROR(IF(INDEX('Undirviðmiðalisti (Lýsigögn)'!J$38:J$52,MATCH($C99,'Undirviðmiðalisti (Lýsigögn)'!$C$38:$C$52,0))="","",INDEX('Undirviðmiðalisti (Lýsigögn)'!J$38:J$52,MATCH($C99,'Undirviðmiðalisti (Lýsigögn)'!$C$38:$C$52,0))),""),IFERROR(IF(INDEX('Undirviðmiðalisti (Lýsigögn)'!J$6:J$37,MATCH($C99,'Undirviðmiðalisti (Lýsigögn)'!$C$6:$C$37,0))="","",INDEX('Undirviðmiðalisti (Lýsigögn)'!J$6:J$37,MATCH($C99,'Undirviðmiðalisti (Lýsigögn)'!$C$6:$C$37,0))),IFERROR(IF(INDEX('Undirviðmiðalisti (Lýsigögn)'!J$38:J$52,MATCH($C99,'Undirviðmiðalisti (Lýsigögn)'!$C$38:$C$52,0))="","",INDEX('Undirviðmiðalisti (Lýsigögn)'!J$38:J$52,MATCH($C99,'Undirviðmiðalisti (Lýsigögn)'!$C$38:$C$52,0))),""))))</f>
        <v/>
      </c>
      <c r="O99" s="18" t="str">
        <f aca="false">IF($C99="","",IF($D99="Einstaklingsbundið",IFERROR(IF(INDEX('Undirviðmiðalisti (Lýsigögn)'!K$38:K$52,MATCH($C99,'Undirviðmiðalisti (Lýsigögn)'!$C$38:$C$52,0))="","",INDEX('Undirviðmiðalisti (Lýsigögn)'!K$38:K$52,MATCH($C99,'Undirviðmiðalisti (Lýsigögn)'!$C$38:$C$52,0))),""),IFERROR(IF(INDEX('Undirviðmiðalisti (Lýsigögn)'!K$6:K$37,MATCH($C99,'Undirviðmiðalisti (Lýsigögn)'!$C$6:$C$37,0))="","",INDEX('Undirviðmiðalisti (Lýsigögn)'!K$6:K$37,MATCH($C99,'Undirviðmiðalisti (Lýsigögn)'!$C$6:$C$37,0))),IFERROR(IF(INDEX('Undirviðmiðalisti (Lýsigögn)'!K$38:K$52,MATCH($C99,'Undirviðmiðalisti (Lýsigögn)'!$C$38:$C$52,0))="","",INDEX('Undirviðmiðalisti (Lýsigögn)'!K$38:K$52,MATCH($C99,'Undirviðmiðalisti (Lýsigögn)'!$C$38:$C$52,0))),""))))</f>
        <v/>
      </c>
      <c r="P99" s="18" t="str">
        <f aca="false">IF($C99="","",IF($D99="Einstaklingsbundið",IFERROR(IF(INDEX('Undirviðmiðalisti (Lýsigögn)'!L$38:L$52,MATCH($C99,'Undirviðmiðalisti (Lýsigögn)'!$C$38:$C$52,0))="","",INDEX('Undirviðmiðalisti (Lýsigögn)'!L$38:L$52,MATCH($C99,'Undirviðmiðalisti (Lýsigögn)'!$C$38:$C$52,0))),""),IFERROR(IF(INDEX('Undirviðmiðalisti (Lýsigögn)'!L$6:L$37,MATCH($C99,'Undirviðmiðalisti (Lýsigögn)'!$C$6:$C$37,0))="","",INDEX('Undirviðmiðalisti (Lýsigögn)'!L$6:L$37,MATCH($C99,'Undirviðmiðalisti (Lýsigögn)'!$C$6:$C$37,0))),IFERROR(IF(INDEX('Undirviðmiðalisti (Lýsigögn)'!L$38:L$52,MATCH($C99,'Undirviðmiðalisti (Lýsigögn)'!$C$38:$C$52,0))="","",INDEX('Undirviðmiðalisti (Lýsigögn)'!L$38:L$52,MATCH($C99,'Undirviðmiðalisti (Lýsigögn)'!$C$38:$C$52,0))),""))))</f>
        <v/>
      </c>
      <c r="Q99" s="18" t="str">
        <f aca="false">IF($C99="","",IF($D99="Einstaklingsbundið",IFERROR(IF(INDEX('Undirviðmiðalisti (Lýsigögn)'!M$38:M$52,MATCH($C99,'Undirviðmiðalisti (Lýsigögn)'!$C$38:$C$52,0))="","",INDEX('Undirviðmiðalisti (Lýsigögn)'!M$38:M$52,MATCH($C99,'Undirviðmiðalisti (Lýsigögn)'!$C$38:$C$52,0))),""),IFERROR(IF(INDEX('Undirviðmiðalisti (Lýsigögn)'!M$6:M$37,MATCH($C99,'Undirviðmiðalisti (Lýsigögn)'!$C$6:$C$37,0))="","",INDEX('Undirviðmiðalisti (Lýsigögn)'!M$6:M$37,MATCH($C99,'Undirviðmiðalisti (Lýsigögn)'!$C$6:$C$37,0))),IFERROR(IF(INDEX('Undirviðmiðalisti (Lýsigögn)'!M$38:M$52,MATCH($C99,'Undirviðmiðalisti (Lýsigögn)'!$C$38:$C$52,0))="","",INDEX('Undirviðmiðalisti (Lýsigögn)'!M$38:M$52,MATCH($C99,'Undirviðmiðalisti (Lýsigögn)'!$C$38:$C$52,0))),""))))</f>
        <v/>
      </c>
    </row>
    <row r="100" customFormat="false" ht="15" hidden="false" customHeight="true" outlineLevel="0" collapsed="false">
      <c r="A100" s="24" t="str">
        <f aca="false">IF($B100="","",ROW()-5)</f>
        <v/>
      </c>
      <c r="B100" s="17"/>
      <c r="C100" s="17"/>
      <c r="D100" s="25" t="str">
        <f aca="false">IFERROR(IF(B100="","",INDEX(Viðmið!$B$6:$B$10,MATCH(B100,Viðmið!$C$6:$C$10,0))),"")</f>
        <v/>
      </c>
      <c r="E100" s="18" t="str">
        <f aca="false">IF($C100="","",IF($D100="Einstaklingsbundið",IFERROR(IF(INDEX('Undirviðmiðalisti (Lýsigögn)'!$D$38:$D$52,MATCH($C100,'Undirviðmiðalisti (Lýsigögn)'!$C$38:$C$52,0))="","",INDEX('Undirviðmiðalisti (Lýsigögn)'!$D$38:$D$52,MATCH($C100,'Undirviðmiðalisti (Lýsigögn)'!$C$38:$C$52,0))),""),IFERROR(IF(INDEX('Undirviðmiðalisti (Lýsigögn)'!$D$6:$D$37,MATCH($C100,'Undirviðmiðalisti (Lýsigögn)'!$C$6:$C$37,0))="","",INDEX('Undirviðmiðalisti (Lýsigögn)'!$D$6:$D$37,MATCH($C100,'Undirviðmiðalisti (Lýsigögn)'!$C$6:$C$37,0))),IFERROR(IF(INDEX('Undirviðmiðalisti (Lýsigögn)'!$D$38:$D$52,MATCH($C100,'Undirviðmiðalisti (Lýsigögn)'!$C$38:$C$52,0))="","",INDEX('Undirviðmiðalisti (Lýsigögn)'!$D$38:$D$52,MATCH($C100,'Undirviðmiðalisti (Lýsigögn)'!$C$38:$C$52,0))),""))))</f>
        <v/>
      </c>
      <c r="F100" s="16"/>
      <c r="G100" s="26" t="str">
        <f aca="false">IF($C100="","",IF($D100="Einstaklingsbundið",IFERROR(IF(INDEX('Undirviðmiðalisti (Lýsigögn)'!$E$38:$E$52,MATCH($C100,'Undirviðmiðalisti (Lýsigögn)'!$C$38:$C$52,0))="","",INDEX('Undirviðmiðalisti (Lýsigögn)'!$E$38:$E$52,MATCH($C100,'Undirviðmiðalisti (Lýsigögn)'!$C$38:$C$52,0))),""),IFERROR(IF(INDEX('Undirviðmiðalisti (Lýsigögn)'!$E$6:$E$37,MATCH($C100,'Undirviðmiðalisti (Lýsigögn)'!$C$6:$C$37,0))="","",INDEX('Undirviðmiðalisti (Lýsigögn)'!$E$6:$E$37,MATCH($C100,'Undirviðmiðalisti (Lýsigögn)'!$C$6:$C$37,0))),IFERROR(IF(INDEX('Undirviðmiðalisti (Lýsigögn)'!$E$38:$E$52,MATCH($C100,'Undirviðmiðalisti (Lýsigögn)'!$C$38:$C$52,0))="","",INDEX('Undirviðmiðalisti (Lýsigögn)'!$E$38:$E$52,MATCH($C100,'Undirviðmiðalisti (Lýsigögn)'!$C$38:$C$52,0))),""))))</f>
        <v/>
      </c>
      <c r="H100" s="27" t="str">
        <f aca="false">IF(OR(F100="",G100=""),"",F100*KVARDI)</f>
        <v/>
      </c>
      <c r="I100" s="28" t="str">
        <f aca="false">IF(B100="","",IF(ROUND(SUMIF($B$6:$B$205,B100,$F$6:$F$205),4)=ROUND(IFERROR(INDEX(Viðmið!$E$6:$E$10,MATCH(B100,Viðmið!$C$6:$C$10,0)),-1),4),"✓","✗"))</f>
        <v/>
      </c>
      <c r="J100" s="18" t="str">
        <f aca="false">IF($C100="","",IF($D100="Einstaklingsbundið",IFERROR(IF(INDEX('Undirviðmiðalisti (Lýsigögn)'!F$38:F$52,MATCH($C100,'Undirviðmiðalisti (Lýsigögn)'!$C$38:$C$52,0))="","",INDEX('Undirviðmiðalisti (Lýsigögn)'!F$38:F$52,MATCH($C100,'Undirviðmiðalisti (Lýsigögn)'!$C$38:$C$52,0))),""),IFERROR(IF(INDEX('Undirviðmiðalisti (Lýsigögn)'!F$6:F$37,MATCH($C100,'Undirviðmiðalisti (Lýsigögn)'!$C$6:$C$37,0))="","",INDEX('Undirviðmiðalisti (Lýsigögn)'!F$6:F$37,MATCH($C100,'Undirviðmiðalisti (Lýsigögn)'!$C$6:$C$37,0))),IFERROR(IF(INDEX('Undirviðmiðalisti (Lýsigögn)'!F$38:F$52,MATCH($C100,'Undirviðmiðalisti (Lýsigögn)'!$C$38:$C$52,0))="","",INDEX('Undirviðmiðalisti (Lýsigögn)'!F$38:F$52,MATCH($C100,'Undirviðmiðalisti (Lýsigögn)'!$C$38:$C$52,0))),""))))</f>
        <v/>
      </c>
      <c r="K100" s="18" t="str">
        <f aca="false">IF($C100="","",IF($D100="Einstaklingsbundið",IFERROR(IF(INDEX('Undirviðmiðalisti (Lýsigögn)'!G$38:G$52,MATCH($C100,'Undirviðmiðalisti (Lýsigögn)'!$C$38:$C$52,0))="","",INDEX('Undirviðmiðalisti (Lýsigögn)'!G$38:G$52,MATCH($C100,'Undirviðmiðalisti (Lýsigögn)'!$C$38:$C$52,0))),""),IFERROR(IF(INDEX('Undirviðmiðalisti (Lýsigögn)'!G$6:G$37,MATCH($C100,'Undirviðmiðalisti (Lýsigögn)'!$C$6:$C$37,0))="","",INDEX('Undirviðmiðalisti (Lýsigögn)'!G$6:G$37,MATCH($C100,'Undirviðmiðalisti (Lýsigögn)'!$C$6:$C$37,0))),IFERROR(IF(INDEX('Undirviðmiðalisti (Lýsigögn)'!G$38:G$52,MATCH($C100,'Undirviðmiðalisti (Lýsigögn)'!$C$38:$C$52,0))="","",INDEX('Undirviðmiðalisti (Lýsigögn)'!G$38:G$52,MATCH($C100,'Undirviðmiðalisti (Lýsigögn)'!$C$38:$C$52,0))),""))))</f>
        <v/>
      </c>
      <c r="L100" s="18" t="str">
        <f aca="false">IF($C100="","",IF($D100="Einstaklingsbundið",IFERROR(IF(INDEX('Undirviðmiðalisti (Lýsigögn)'!H$38:H$52,MATCH($C100,'Undirviðmiðalisti (Lýsigögn)'!$C$38:$C$52,0))="","",INDEX('Undirviðmiðalisti (Lýsigögn)'!H$38:H$52,MATCH($C100,'Undirviðmiðalisti (Lýsigögn)'!$C$38:$C$52,0))),""),IFERROR(IF(INDEX('Undirviðmiðalisti (Lýsigögn)'!H$6:H$37,MATCH($C100,'Undirviðmiðalisti (Lýsigögn)'!$C$6:$C$37,0))="","",INDEX('Undirviðmiðalisti (Lýsigögn)'!H$6:H$37,MATCH($C100,'Undirviðmiðalisti (Lýsigögn)'!$C$6:$C$37,0))),IFERROR(IF(INDEX('Undirviðmiðalisti (Lýsigögn)'!H$38:H$52,MATCH($C100,'Undirviðmiðalisti (Lýsigögn)'!$C$38:$C$52,0))="","",INDEX('Undirviðmiðalisti (Lýsigögn)'!H$38:H$52,MATCH($C100,'Undirviðmiðalisti (Lýsigögn)'!$C$38:$C$52,0))),""))))</f>
        <v/>
      </c>
      <c r="M100" s="18" t="str">
        <f aca="false">IF($C100="","",IF($D100="Einstaklingsbundið",IFERROR(IF(INDEX('Undirviðmiðalisti (Lýsigögn)'!I$38:I$52,MATCH($C100,'Undirviðmiðalisti (Lýsigögn)'!$C$38:$C$52,0))="","",INDEX('Undirviðmiðalisti (Lýsigögn)'!I$38:I$52,MATCH($C100,'Undirviðmiðalisti (Lýsigögn)'!$C$38:$C$52,0))),""),IFERROR(IF(INDEX('Undirviðmiðalisti (Lýsigögn)'!I$6:I$37,MATCH($C100,'Undirviðmiðalisti (Lýsigögn)'!$C$6:$C$37,0))="","",INDEX('Undirviðmiðalisti (Lýsigögn)'!I$6:I$37,MATCH($C100,'Undirviðmiðalisti (Lýsigögn)'!$C$6:$C$37,0))),IFERROR(IF(INDEX('Undirviðmiðalisti (Lýsigögn)'!I$38:I$52,MATCH($C100,'Undirviðmiðalisti (Lýsigögn)'!$C$38:$C$52,0))="","",INDEX('Undirviðmiðalisti (Lýsigögn)'!I$38:I$52,MATCH($C100,'Undirviðmiðalisti (Lýsigögn)'!$C$38:$C$52,0))),""))))</f>
        <v/>
      </c>
      <c r="N100" s="18" t="str">
        <f aca="false">IF($C100="","",IF($D100="Einstaklingsbundið",IFERROR(IF(INDEX('Undirviðmiðalisti (Lýsigögn)'!J$38:J$52,MATCH($C100,'Undirviðmiðalisti (Lýsigögn)'!$C$38:$C$52,0))="","",INDEX('Undirviðmiðalisti (Lýsigögn)'!J$38:J$52,MATCH($C100,'Undirviðmiðalisti (Lýsigögn)'!$C$38:$C$52,0))),""),IFERROR(IF(INDEX('Undirviðmiðalisti (Lýsigögn)'!J$6:J$37,MATCH($C100,'Undirviðmiðalisti (Lýsigögn)'!$C$6:$C$37,0))="","",INDEX('Undirviðmiðalisti (Lýsigögn)'!J$6:J$37,MATCH($C100,'Undirviðmiðalisti (Lýsigögn)'!$C$6:$C$37,0))),IFERROR(IF(INDEX('Undirviðmiðalisti (Lýsigögn)'!J$38:J$52,MATCH($C100,'Undirviðmiðalisti (Lýsigögn)'!$C$38:$C$52,0))="","",INDEX('Undirviðmiðalisti (Lýsigögn)'!J$38:J$52,MATCH($C100,'Undirviðmiðalisti (Lýsigögn)'!$C$38:$C$52,0))),""))))</f>
        <v/>
      </c>
      <c r="O100" s="18" t="str">
        <f aca="false">IF($C100="","",IF($D100="Einstaklingsbundið",IFERROR(IF(INDEX('Undirviðmiðalisti (Lýsigögn)'!K$38:K$52,MATCH($C100,'Undirviðmiðalisti (Lýsigögn)'!$C$38:$C$52,0))="","",INDEX('Undirviðmiðalisti (Lýsigögn)'!K$38:K$52,MATCH($C100,'Undirviðmiðalisti (Lýsigögn)'!$C$38:$C$52,0))),""),IFERROR(IF(INDEX('Undirviðmiðalisti (Lýsigögn)'!K$6:K$37,MATCH($C100,'Undirviðmiðalisti (Lýsigögn)'!$C$6:$C$37,0))="","",INDEX('Undirviðmiðalisti (Lýsigögn)'!K$6:K$37,MATCH($C100,'Undirviðmiðalisti (Lýsigögn)'!$C$6:$C$37,0))),IFERROR(IF(INDEX('Undirviðmiðalisti (Lýsigögn)'!K$38:K$52,MATCH($C100,'Undirviðmiðalisti (Lýsigögn)'!$C$38:$C$52,0))="","",INDEX('Undirviðmiðalisti (Lýsigögn)'!K$38:K$52,MATCH($C100,'Undirviðmiðalisti (Lýsigögn)'!$C$38:$C$52,0))),""))))</f>
        <v/>
      </c>
      <c r="P100" s="18" t="str">
        <f aca="false">IF($C100="","",IF($D100="Einstaklingsbundið",IFERROR(IF(INDEX('Undirviðmiðalisti (Lýsigögn)'!L$38:L$52,MATCH($C100,'Undirviðmiðalisti (Lýsigögn)'!$C$38:$C$52,0))="","",INDEX('Undirviðmiðalisti (Lýsigögn)'!L$38:L$52,MATCH($C100,'Undirviðmiðalisti (Lýsigögn)'!$C$38:$C$52,0))),""),IFERROR(IF(INDEX('Undirviðmiðalisti (Lýsigögn)'!L$6:L$37,MATCH($C100,'Undirviðmiðalisti (Lýsigögn)'!$C$6:$C$37,0))="","",INDEX('Undirviðmiðalisti (Lýsigögn)'!L$6:L$37,MATCH($C100,'Undirviðmiðalisti (Lýsigögn)'!$C$6:$C$37,0))),IFERROR(IF(INDEX('Undirviðmiðalisti (Lýsigögn)'!L$38:L$52,MATCH($C100,'Undirviðmiðalisti (Lýsigögn)'!$C$38:$C$52,0))="","",INDEX('Undirviðmiðalisti (Lýsigögn)'!L$38:L$52,MATCH($C100,'Undirviðmiðalisti (Lýsigögn)'!$C$38:$C$52,0))),""))))</f>
        <v/>
      </c>
      <c r="Q100" s="18" t="str">
        <f aca="false">IF($C100="","",IF($D100="Einstaklingsbundið",IFERROR(IF(INDEX('Undirviðmiðalisti (Lýsigögn)'!M$38:M$52,MATCH($C100,'Undirviðmiðalisti (Lýsigögn)'!$C$38:$C$52,0))="","",INDEX('Undirviðmiðalisti (Lýsigögn)'!M$38:M$52,MATCH($C100,'Undirviðmiðalisti (Lýsigögn)'!$C$38:$C$52,0))),""),IFERROR(IF(INDEX('Undirviðmiðalisti (Lýsigögn)'!M$6:M$37,MATCH($C100,'Undirviðmiðalisti (Lýsigögn)'!$C$6:$C$37,0))="","",INDEX('Undirviðmiðalisti (Lýsigögn)'!M$6:M$37,MATCH($C100,'Undirviðmiðalisti (Lýsigögn)'!$C$6:$C$37,0))),IFERROR(IF(INDEX('Undirviðmiðalisti (Lýsigögn)'!M$38:M$52,MATCH($C100,'Undirviðmiðalisti (Lýsigögn)'!$C$38:$C$52,0))="","",INDEX('Undirviðmiðalisti (Lýsigögn)'!M$38:M$52,MATCH($C100,'Undirviðmiðalisti (Lýsigögn)'!$C$38:$C$52,0))),""))))</f>
        <v/>
      </c>
    </row>
    <row r="101" customFormat="false" ht="15" hidden="false" customHeight="true" outlineLevel="0" collapsed="false">
      <c r="A101" s="24" t="str">
        <f aca="false">IF($B101="","",ROW()-5)</f>
        <v/>
      </c>
      <c r="B101" s="17"/>
      <c r="C101" s="17"/>
      <c r="D101" s="25" t="str">
        <f aca="false">IFERROR(IF(B101="","",INDEX(Viðmið!$B$6:$B$10,MATCH(B101,Viðmið!$C$6:$C$10,0))),"")</f>
        <v/>
      </c>
      <c r="E101" s="18" t="str">
        <f aca="false">IF($C101="","",IF($D101="Einstaklingsbundið",IFERROR(IF(INDEX('Undirviðmiðalisti (Lýsigögn)'!$D$38:$D$52,MATCH($C101,'Undirviðmiðalisti (Lýsigögn)'!$C$38:$C$52,0))="","",INDEX('Undirviðmiðalisti (Lýsigögn)'!$D$38:$D$52,MATCH($C101,'Undirviðmiðalisti (Lýsigögn)'!$C$38:$C$52,0))),""),IFERROR(IF(INDEX('Undirviðmiðalisti (Lýsigögn)'!$D$6:$D$37,MATCH($C101,'Undirviðmiðalisti (Lýsigögn)'!$C$6:$C$37,0))="","",INDEX('Undirviðmiðalisti (Lýsigögn)'!$D$6:$D$37,MATCH($C101,'Undirviðmiðalisti (Lýsigögn)'!$C$6:$C$37,0))),IFERROR(IF(INDEX('Undirviðmiðalisti (Lýsigögn)'!$D$38:$D$52,MATCH($C101,'Undirviðmiðalisti (Lýsigögn)'!$C$38:$C$52,0))="","",INDEX('Undirviðmiðalisti (Lýsigögn)'!$D$38:$D$52,MATCH($C101,'Undirviðmiðalisti (Lýsigögn)'!$C$38:$C$52,0))),""))))</f>
        <v/>
      </c>
      <c r="F101" s="16"/>
      <c r="G101" s="26" t="str">
        <f aca="false">IF($C101="","",IF($D101="Einstaklingsbundið",IFERROR(IF(INDEX('Undirviðmiðalisti (Lýsigögn)'!$E$38:$E$52,MATCH($C101,'Undirviðmiðalisti (Lýsigögn)'!$C$38:$C$52,0))="","",INDEX('Undirviðmiðalisti (Lýsigögn)'!$E$38:$E$52,MATCH($C101,'Undirviðmiðalisti (Lýsigögn)'!$C$38:$C$52,0))),""),IFERROR(IF(INDEX('Undirviðmiðalisti (Lýsigögn)'!$E$6:$E$37,MATCH($C101,'Undirviðmiðalisti (Lýsigögn)'!$C$6:$C$37,0))="","",INDEX('Undirviðmiðalisti (Lýsigögn)'!$E$6:$E$37,MATCH($C101,'Undirviðmiðalisti (Lýsigögn)'!$C$6:$C$37,0))),IFERROR(IF(INDEX('Undirviðmiðalisti (Lýsigögn)'!$E$38:$E$52,MATCH($C101,'Undirviðmiðalisti (Lýsigögn)'!$C$38:$C$52,0))="","",INDEX('Undirviðmiðalisti (Lýsigögn)'!$E$38:$E$52,MATCH($C101,'Undirviðmiðalisti (Lýsigögn)'!$C$38:$C$52,0))),""))))</f>
        <v/>
      </c>
      <c r="H101" s="27" t="str">
        <f aca="false">IF(OR(F101="",G101=""),"",F101*KVARDI)</f>
        <v/>
      </c>
      <c r="I101" s="28" t="str">
        <f aca="false">IF(B101="","",IF(ROUND(SUMIF($B$6:$B$205,B101,$F$6:$F$205),4)=ROUND(IFERROR(INDEX(Viðmið!$E$6:$E$10,MATCH(B101,Viðmið!$C$6:$C$10,0)),-1),4),"✓","✗"))</f>
        <v/>
      </c>
      <c r="J101" s="18" t="str">
        <f aca="false">IF($C101="","",IF($D101="Einstaklingsbundið",IFERROR(IF(INDEX('Undirviðmiðalisti (Lýsigögn)'!F$38:F$52,MATCH($C101,'Undirviðmiðalisti (Lýsigögn)'!$C$38:$C$52,0))="","",INDEX('Undirviðmiðalisti (Lýsigögn)'!F$38:F$52,MATCH($C101,'Undirviðmiðalisti (Lýsigögn)'!$C$38:$C$52,0))),""),IFERROR(IF(INDEX('Undirviðmiðalisti (Lýsigögn)'!F$6:F$37,MATCH($C101,'Undirviðmiðalisti (Lýsigögn)'!$C$6:$C$37,0))="","",INDEX('Undirviðmiðalisti (Lýsigögn)'!F$6:F$37,MATCH($C101,'Undirviðmiðalisti (Lýsigögn)'!$C$6:$C$37,0))),IFERROR(IF(INDEX('Undirviðmiðalisti (Lýsigögn)'!F$38:F$52,MATCH($C101,'Undirviðmiðalisti (Lýsigögn)'!$C$38:$C$52,0))="","",INDEX('Undirviðmiðalisti (Lýsigögn)'!F$38:F$52,MATCH($C101,'Undirviðmiðalisti (Lýsigögn)'!$C$38:$C$52,0))),""))))</f>
        <v/>
      </c>
      <c r="K101" s="18" t="str">
        <f aca="false">IF($C101="","",IF($D101="Einstaklingsbundið",IFERROR(IF(INDEX('Undirviðmiðalisti (Lýsigögn)'!G$38:G$52,MATCH($C101,'Undirviðmiðalisti (Lýsigögn)'!$C$38:$C$52,0))="","",INDEX('Undirviðmiðalisti (Lýsigögn)'!G$38:G$52,MATCH($C101,'Undirviðmiðalisti (Lýsigögn)'!$C$38:$C$52,0))),""),IFERROR(IF(INDEX('Undirviðmiðalisti (Lýsigögn)'!G$6:G$37,MATCH($C101,'Undirviðmiðalisti (Lýsigögn)'!$C$6:$C$37,0))="","",INDEX('Undirviðmiðalisti (Lýsigögn)'!G$6:G$37,MATCH($C101,'Undirviðmiðalisti (Lýsigögn)'!$C$6:$C$37,0))),IFERROR(IF(INDEX('Undirviðmiðalisti (Lýsigögn)'!G$38:G$52,MATCH($C101,'Undirviðmiðalisti (Lýsigögn)'!$C$38:$C$52,0))="","",INDEX('Undirviðmiðalisti (Lýsigögn)'!G$38:G$52,MATCH($C101,'Undirviðmiðalisti (Lýsigögn)'!$C$38:$C$52,0))),""))))</f>
        <v/>
      </c>
      <c r="L101" s="18" t="str">
        <f aca="false">IF($C101="","",IF($D101="Einstaklingsbundið",IFERROR(IF(INDEX('Undirviðmiðalisti (Lýsigögn)'!H$38:H$52,MATCH($C101,'Undirviðmiðalisti (Lýsigögn)'!$C$38:$C$52,0))="","",INDEX('Undirviðmiðalisti (Lýsigögn)'!H$38:H$52,MATCH($C101,'Undirviðmiðalisti (Lýsigögn)'!$C$38:$C$52,0))),""),IFERROR(IF(INDEX('Undirviðmiðalisti (Lýsigögn)'!H$6:H$37,MATCH($C101,'Undirviðmiðalisti (Lýsigögn)'!$C$6:$C$37,0))="","",INDEX('Undirviðmiðalisti (Lýsigögn)'!H$6:H$37,MATCH($C101,'Undirviðmiðalisti (Lýsigögn)'!$C$6:$C$37,0))),IFERROR(IF(INDEX('Undirviðmiðalisti (Lýsigögn)'!H$38:H$52,MATCH($C101,'Undirviðmiðalisti (Lýsigögn)'!$C$38:$C$52,0))="","",INDEX('Undirviðmiðalisti (Lýsigögn)'!H$38:H$52,MATCH($C101,'Undirviðmiðalisti (Lýsigögn)'!$C$38:$C$52,0))),""))))</f>
        <v/>
      </c>
      <c r="M101" s="18" t="str">
        <f aca="false">IF($C101="","",IF($D101="Einstaklingsbundið",IFERROR(IF(INDEX('Undirviðmiðalisti (Lýsigögn)'!I$38:I$52,MATCH($C101,'Undirviðmiðalisti (Lýsigögn)'!$C$38:$C$52,0))="","",INDEX('Undirviðmiðalisti (Lýsigögn)'!I$38:I$52,MATCH($C101,'Undirviðmiðalisti (Lýsigögn)'!$C$38:$C$52,0))),""),IFERROR(IF(INDEX('Undirviðmiðalisti (Lýsigögn)'!I$6:I$37,MATCH($C101,'Undirviðmiðalisti (Lýsigögn)'!$C$6:$C$37,0))="","",INDEX('Undirviðmiðalisti (Lýsigögn)'!I$6:I$37,MATCH($C101,'Undirviðmiðalisti (Lýsigögn)'!$C$6:$C$37,0))),IFERROR(IF(INDEX('Undirviðmiðalisti (Lýsigögn)'!I$38:I$52,MATCH($C101,'Undirviðmiðalisti (Lýsigögn)'!$C$38:$C$52,0))="","",INDEX('Undirviðmiðalisti (Lýsigögn)'!I$38:I$52,MATCH($C101,'Undirviðmiðalisti (Lýsigögn)'!$C$38:$C$52,0))),""))))</f>
        <v/>
      </c>
      <c r="N101" s="18" t="str">
        <f aca="false">IF($C101="","",IF($D101="Einstaklingsbundið",IFERROR(IF(INDEX('Undirviðmiðalisti (Lýsigögn)'!J$38:J$52,MATCH($C101,'Undirviðmiðalisti (Lýsigögn)'!$C$38:$C$52,0))="","",INDEX('Undirviðmiðalisti (Lýsigögn)'!J$38:J$52,MATCH($C101,'Undirviðmiðalisti (Lýsigögn)'!$C$38:$C$52,0))),""),IFERROR(IF(INDEX('Undirviðmiðalisti (Lýsigögn)'!J$6:J$37,MATCH($C101,'Undirviðmiðalisti (Lýsigögn)'!$C$6:$C$37,0))="","",INDEX('Undirviðmiðalisti (Lýsigögn)'!J$6:J$37,MATCH($C101,'Undirviðmiðalisti (Lýsigögn)'!$C$6:$C$37,0))),IFERROR(IF(INDEX('Undirviðmiðalisti (Lýsigögn)'!J$38:J$52,MATCH($C101,'Undirviðmiðalisti (Lýsigögn)'!$C$38:$C$52,0))="","",INDEX('Undirviðmiðalisti (Lýsigögn)'!J$38:J$52,MATCH($C101,'Undirviðmiðalisti (Lýsigögn)'!$C$38:$C$52,0))),""))))</f>
        <v/>
      </c>
      <c r="O101" s="18" t="str">
        <f aca="false">IF($C101="","",IF($D101="Einstaklingsbundið",IFERROR(IF(INDEX('Undirviðmiðalisti (Lýsigögn)'!K$38:K$52,MATCH($C101,'Undirviðmiðalisti (Lýsigögn)'!$C$38:$C$52,0))="","",INDEX('Undirviðmiðalisti (Lýsigögn)'!K$38:K$52,MATCH($C101,'Undirviðmiðalisti (Lýsigögn)'!$C$38:$C$52,0))),""),IFERROR(IF(INDEX('Undirviðmiðalisti (Lýsigögn)'!K$6:K$37,MATCH($C101,'Undirviðmiðalisti (Lýsigögn)'!$C$6:$C$37,0))="","",INDEX('Undirviðmiðalisti (Lýsigögn)'!K$6:K$37,MATCH($C101,'Undirviðmiðalisti (Lýsigögn)'!$C$6:$C$37,0))),IFERROR(IF(INDEX('Undirviðmiðalisti (Lýsigögn)'!K$38:K$52,MATCH($C101,'Undirviðmiðalisti (Lýsigögn)'!$C$38:$C$52,0))="","",INDEX('Undirviðmiðalisti (Lýsigögn)'!K$38:K$52,MATCH($C101,'Undirviðmiðalisti (Lýsigögn)'!$C$38:$C$52,0))),""))))</f>
        <v/>
      </c>
      <c r="P101" s="18" t="str">
        <f aca="false">IF($C101="","",IF($D101="Einstaklingsbundið",IFERROR(IF(INDEX('Undirviðmiðalisti (Lýsigögn)'!L$38:L$52,MATCH($C101,'Undirviðmiðalisti (Lýsigögn)'!$C$38:$C$52,0))="","",INDEX('Undirviðmiðalisti (Lýsigögn)'!L$38:L$52,MATCH($C101,'Undirviðmiðalisti (Lýsigögn)'!$C$38:$C$52,0))),""),IFERROR(IF(INDEX('Undirviðmiðalisti (Lýsigögn)'!L$6:L$37,MATCH($C101,'Undirviðmiðalisti (Lýsigögn)'!$C$6:$C$37,0))="","",INDEX('Undirviðmiðalisti (Lýsigögn)'!L$6:L$37,MATCH($C101,'Undirviðmiðalisti (Lýsigögn)'!$C$6:$C$37,0))),IFERROR(IF(INDEX('Undirviðmiðalisti (Lýsigögn)'!L$38:L$52,MATCH($C101,'Undirviðmiðalisti (Lýsigögn)'!$C$38:$C$52,0))="","",INDEX('Undirviðmiðalisti (Lýsigögn)'!L$38:L$52,MATCH($C101,'Undirviðmiðalisti (Lýsigögn)'!$C$38:$C$52,0))),""))))</f>
        <v/>
      </c>
      <c r="Q101" s="18" t="str">
        <f aca="false">IF($C101="","",IF($D101="Einstaklingsbundið",IFERROR(IF(INDEX('Undirviðmiðalisti (Lýsigögn)'!M$38:M$52,MATCH($C101,'Undirviðmiðalisti (Lýsigögn)'!$C$38:$C$52,0))="","",INDEX('Undirviðmiðalisti (Lýsigögn)'!M$38:M$52,MATCH($C101,'Undirviðmiðalisti (Lýsigögn)'!$C$38:$C$52,0))),""),IFERROR(IF(INDEX('Undirviðmiðalisti (Lýsigögn)'!M$6:M$37,MATCH($C101,'Undirviðmiðalisti (Lýsigögn)'!$C$6:$C$37,0))="","",INDEX('Undirviðmiðalisti (Lýsigögn)'!M$6:M$37,MATCH($C101,'Undirviðmiðalisti (Lýsigögn)'!$C$6:$C$37,0))),IFERROR(IF(INDEX('Undirviðmiðalisti (Lýsigögn)'!M$38:M$52,MATCH($C101,'Undirviðmiðalisti (Lýsigögn)'!$C$38:$C$52,0))="","",INDEX('Undirviðmiðalisti (Lýsigögn)'!M$38:M$52,MATCH($C101,'Undirviðmiðalisti (Lýsigögn)'!$C$38:$C$52,0))),""))))</f>
        <v/>
      </c>
    </row>
    <row r="102" customFormat="false" ht="15" hidden="false" customHeight="true" outlineLevel="0" collapsed="false">
      <c r="A102" s="24" t="str">
        <f aca="false">IF($B102="","",ROW()-5)</f>
        <v/>
      </c>
      <c r="B102" s="17"/>
      <c r="C102" s="17"/>
      <c r="D102" s="25" t="str">
        <f aca="false">IFERROR(IF(B102="","",INDEX(Viðmið!$B$6:$B$10,MATCH(B102,Viðmið!$C$6:$C$10,0))),"")</f>
        <v/>
      </c>
      <c r="E102" s="18" t="str">
        <f aca="false">IF($C102="","",IF($D102="Einstaklingsbundið",IFERROR(IF(INDEX('Undirviðmiðalisti (Lýsigögn)'!$D$38:$D$52,MATCH($C102,'Undirviðmiðalisti (Lýsigögn)'!$C$38:$C$52,0))="","",INDEX('Undirviðmiðalisti (Lýsigögn)'!$D$38:$D$52,MATCH($C102,'Undirviðmiðalisti (Lýsigögn)'!$C$38:$C$52,0))),""),IFERROR(IF(INDEX('Undirviðmiðalisti (Lýsigögn)'!$D$6:$D$37,MATCH($C102,'Undirviðmiðalisti (Lýsigögn)'!$C$6:$C$37,0))="","",INDEX('Undirviðmiðalisti (Lýsigögn)'!$D$6:$D$37,MATCH($C102,'Undirviðmiðalisti (Lýsigögn)'!$C$6:$C$37,0))),IFERROR(IF(INDEX('Undirviðmiðalisti (Lýsigögn)'!$D$38:$D$52,MATCH($C102,'Undirviðmiðalisti (Lýsigögn)'!$C$38:$C$52,0))="","",INDEX('Undirviðmiðalisti (Lýsigögn)'!$D$38:$D$52,MATCH($C102,'Undirviðmiðalisti (Lýsigögn)'!$C$38:$C$52,0))),""))))</f>
        <v/>
      </c>
      <c r="F102" s="16"/>
      <c r="G102" s="26" t="str">
        <f aca="false">IF($C102="","",IF($D102="Einstaklingsbundið",IFERROR(IF(INDEX('Undirviðmiðalisti (Lýsigögn)'!$E$38:$E$52,MATCH($C102,'Undirviðmiðalisti (Lýsigögn)'!$C$38:$C$52,0))="","",INDEX('Undirviðmiðalisti (Lýsigögn)'!$E$38:$E$52,MATCH($C102,'Undirviðmiðalisti (Lýsigögn)'!$C$38:$C$52,0))),""),IFERROR(IF(INDEX('Undirviðmiðalisti (Lýsigögn)'!$E$6:$E$37,MATCH($C102,'Undirviðmiðalisti (Lýsigögn)'!$C$6:$C$37,0))="","",INDEX('Undirviðmiðalisti (Lýsigögn)'!$E$6:$E$37,MATCH($C102,'Undirviðmiðalisti (Lýsigögn)'!$C$6:$C$37,0))),IFERROR(IF(INDEX('Undirviðmiðalisti (Lýsigögn)'!$E$38:$E$52,MATCH($C102,'Undirviðmiðalisti (Lýsigögn)'!$C$38:$C$52,0))="","",INDEX('Undirviðmiðalisti (Lýsigögn)'!$E$38:$E$52,MATCH($C102,'Undirviðmiðalisti (Lýsigögn)'!$C$38:$C$52,0))),""))))</f>
        <v/>
      </c>
      <c r="H102" s="27" t="str">
        <f aca="false">IF(OR(F102="",G102=""),"",F102*KVARDI)</f>
        <v/>
      </c>
      <c r="I102" s="28" t="str">
        <f aca="false">IF(B102="","",IF(ROUND(SUMIF($B$6:$B$205,B102,$F$6:$F$205),4)=ROUND(IFERROR(INDEX(Viðmið!$E$6:$E$10,MATCH(B102,Viðmið!$C$6:$C$10,0)),-1),4),"✓","✗"))</f>
        <v/>
      </c>
      <c r="J102" s="18" t="str">
        <f aca="false">IF($C102="","",IF($D102="Einstaklingsbundið",IFERROR(IF(INDEX('Undirviðmiðalisti (Lýsigögn)'!F$38:F$52,MATCH($C102,'Undirviðmiðalisti (Lýsigögn)'!$C$38:$C$52,0))="","",INDEX('Undirviðmiðalisti (Lýsigögn)'!F$38:F$52,MATCH($C102,'Undirviðmiðalisti (Lýsigögn)'!$C$38:$C$52,0))),""),IFERROR(IF(INDEX('Undirviðmiðalisti (Lýsigögn)'!F$6:F$37,MATCH($C102,'Undirviðmiðalisti (Lýsigögn)'!$C$6:$C$37,0))="","",INDEX('Undirviðmiðalisti (Lýsigögn)'!F$6:F$37,MATCH($C102,'Undirviðmiðalisti (Lýsigögn)'!$C$6:$C$37,0))),IFERROR(IF(INDEX('Undirviðmiðalisti (Lýsigögn)'!F$38:F$52,MATCH($C102,'Undirviðmiðalisti (Lýsigögn)'!$C$38:$C$52,0))="","",INDEX('Undirviðmiðalisti (Lýsigögn)'!F$38:F$52,MATCH($C102,'Undirviðmiðalisti (Lýsigögn)'!$C$38:$C$52,0))),""))))</f>
        <v/>
      </c>
      <c r="K102" s="18" t="str">
        <f aca="false">IF($C102="","",IF($D102="Einstaklingsbundið",IFERROR(IF(INDEX('Undirviðmiðalisti (Lýsigögn)'!G$38:G$52,MATCH($C102,'Undirviðmiðalisti (Lýsigögn)'!$C$38:$C$52,0))="","",INDEX('Undirviðmiðalisti (Lýsigögn)'!G$38:G$52,MATCH($C102,'Undirviðmiðalisti (Lýsigögn)'!$C$38:$C$52,0))),""),IFERROR(IF(INDEX('Undirviðmiðalisti (Lýsigögn)'!G$6:G$37,MATCH($C102,'Undirviðmiðalisti (Lýsigögn)'!$C$6:$C$37,0))="","",INDEX('Undirviðmiðalisti (Lýsigögn)'!G$6:G$37,MATCH($C102,'Undirviðmiðalisti (Lýsigögn)'!$C$6:$C$37,0))),IFERROR(IF(INDEX('Undirviðmiðalisti (Lýsigögn)'!G$38:G$52,MATCH($C102,'Undirviðmiðalisti (Lýsigögn)'!$C$38:$C$52,0))="","",INDEX('Undirviðmiðalisti (Lýsigögn)'!G$38:G$52,MATCH($C102,'Undirviðmiðalisti (Lýsigögn)'!$C$38:$C$52,0))),""))))</f>
        <v/>
      </c>
      <c r="L102" s="18" t="str">
        <f aca="false">IF($C102="","",IF($D102="Einstaklingsbundið",IFERROR(IF(INDEX('Undirviðmiðalisti (Lýsigögn)'!H$38:H$52,MATCH($C102,'Undirviðmiðalisti (Lýsigögn)'!$C$38:$C$52,0))="","",INDEX('Undirviðmiðalisti (Lýsigögn)'!H$38:H$52,MATCH($C102,'Undirviðmiðalisti (Lýsigögn)'!$C$38:$C$52,0))),""),IFERROR(IF(INDEX('Undirviðmiðalisti (Lýsigögn)'!H$6:H$37,MATCH($C102,'Undirviðmiðalisti (Lýsigögn)'!$C$6:$C$37,0))="","",INDEX('Undirviðmiðalisti (Lýsigögn)'!H$6:H$37,MATCH($C102,'Undirviðmiðalisti (Lýsigögn)'!$C$6:$C$37,0))),IFERROR(IF(INDEX('Undirviðmiðalisti (Lýsigögn)'!H$38:H$52,MATCH($C102,'Undirviðmiðalisti (Lýsigögn)'!$C$38:$C$52,0))="","",INDEX('Undirviðmiðalisti (Lýsigögn)'!H$38:H$52,MATCH($C102,'Undirviðmiðalisti (Lýsigögn)'!$C$38:$C$52,0))),""))))</f>
        <v/>
      </c>
      <c r="M102" s="18" t="str">
        <f aca="false">IF($C102="","",IF($D102="Einstaklingsbundið",IFERROR(IF(INDEX('Undirviðmiðalisti (Lýsigögn)'!I$38:I$52,MATCH($C102,'Undirviðmiðalisti (Lýsigögn)'!$C$38:$C$52,0))="","",INDEX('Undirviðmiðalisti (Lýsigögn)'!I$38:I$52,MATCH($C102,'Undirviðmiðalisti (Lýsigögn)'!$C$38:$C$52,0))),""),IFERROR(IF(INDEX('Undirviðmiðalisti (Lýsigögn)'!I$6:I$37,MATCH($C102,'Undirviðmiðalisti (Lýsigögn)'!$C$6:$C$37,0))="","",INDEX('Undirviðmiðalisti (Lýsigögn)'!I$6:I$37,MATCH($C102,'Undirviðmiðalisti (Lýsigögn)'!$C$6:$C$37,0))),IFERROR(IF(INDEX('Undirviðmiðalisti (Lýsigögn)'!I$38:I$52,MATCH($C102,'Undirviðmiðalisti (Lýsigögn)'!$C$38:$C$52,0))="","",INDEX('Undirviðmiðalisti (Lýsigögn)'!I$38:I$52,MATCH($C102,'Undirviðmiðalisti (Lýsigögn)'!$C$38:$C$52,0))),""))))</f>
        <v/>
      </c>
      <c r="N102" s="18" t="str">
        <f aca="false">IF($C102="","",IF($D102="Einstaklingsbundið",IFERROR(IF(INDEX('Undirviðmiðalisti (Lýsigögn)'!J$38:J$52,MATCH($C102,'Undirviðmiðalisti (Lýsigögn)'!$C$38:$C$52,0))="","",INDEX('Undirviðmiðalisti (Lýsigögn)'!J$38:J$52,MATCH($C102,'Undirviðmiðalisti (Lýsigögn)'!$C$38:$C$52,0))),""),IFERROR(IF(INDEX('Undirviðmiðalisti (Lýsigögn)'!J$6:J$37,MATCH($C102,'Undirviðmiðalisti (Lýsigögn)'!$C$6:$C$37,0))="","",INDEX('Undirviðmiðalisti (Lýsigögn)'!J$6:J$37,MATCH($C102,'Undirviðmiðalisti (Lýsigögn)'!$C$6:$C$37,0))),IFERROR(IF(INDEX('Undirviðmiðalisti (Lýsigögn)'!J$38:J$52,MATCH($C102,'Undirviðmiðalisti (Lýsigögn)'!$C$38:$C$52,0))="","",INDEX('Undirviðmiðalisti (Lýsigögn)'!J$38:J$52,MATCH($C102,'Undirviðmiðalisti (Lýsigögn)'!$C$38:$C$52,0))),""))))</f>
        <v/>
      </c>
      <c r="O102" s="18" t="str">
        <f aca="false">IF($C102="","",IF($D102="Einstaklingsbundið",IFERROR(IF(INDEX('Undirviðmiðalisti (Lýsigögn)'!K$38:K$52,MATCH($C102,'Undirviðmiðalisti (Lýsigögn)'!$C$38:$C$52,0))="","",INDEX('Undirviðmiðalisti (Lýsigögn)'!K$38:K$52,MATCH($C102,'Undirviðmiðalisti (Lýsigögn)'!$C$38:$C$52,0))),""),IFERROR(IF(INDEX('Undirviðmiðalisti (Lýsigögn)'!K$6:K$37,MATCH($C102,'Undirviðmiðalisti (Lýsigögn)'!$C$6:$C$37,0))="","",INDEX('Undirviðmiðalisti (Lýsigögn)'!K$6:K$37,MATCH($C102,'Undirviðmiðalisti (Lýsigögn)'!$C$6:$C$37,0))),IFERROR(IF(INDEX('Undirviðmiðalisti (Lýsigögn)'!K$38:K$52,MATCH($C102,'Undirviðmiðalisti (Lýsigögn)'!$C$38:$C$52,0))="","",INDEX('Undirviðmiðalisti (Lýsigögn)'!K$38:K$52,MATCH($C102,'Undirviðmiðalisti (Lýsigögn)'!$C$38:$C$52,0))),""))))</f>
        <v/>
      </c>
      <c r="P102" s="18" t="str">
        <f aca="false">IF($C102="","",IF($D102="Einstaklingsbundið",IFERROR(IF(INDEX('Undirviðmiðalisti (Lýsigögn)'!L$38:L$52,MATCH($C102,'Undirviðmiðalisti (Lýsigögn)'!$C$38:$C$52,0))="","",INDEX('Undirviðmiðalisti (Lýsigögn)'!L$38:L$52,MATCH($C102,'Undirviðmiðalisti (Lýsigögn)'!$C$38:$C$52,0))),""),IFERROR(IF(INDEX('Undirviðmiðalisti (Lýsigögn)'!L$6:L$37,MATCH($C102,'Undirviðmiðalisti (Lýsigögn)'!$C$6:$C$37,0))="","",INDEX('Undirviðmiðalisti (Lýsigögn)'!L$6:L$37,MATCH($C102,'Undirviðmiðalisti (Lýsigögn)'!$C$6:$C$37,0))),IFERROR(IF(INDEX('Undirviðmiðalisti (Lýsigögn)'!L$38:L$52,MATCH($C102,'Undirviðmiðalisti (Lýsigögn)'!$C$38:$C$52,0))="","",INDEX('Undirviðmiðalisti (Lýsigögn)'!L$38:L$52,MATCH($C102,'Undirviðmiðalisti (Lýsigögn)'!$C$38:$C$52,0))),""))))</f>
        <v/>
      </c>
      <c r="Q102" s="18" t="str">
        <f aca="false">IF($C102="","",IF($D102="Einstaklingsbundið",IFERROR(IF(INDEX('Undirviðmiðalisti (Lýsigögn)'!M$38:M$52,MATCH($C102,'Undirviðmiðalisti (Lýsigögn)'!$C$38:$C$52,0))="","",INDEX('Undirviðmiðalisti (Lýsigögn)'!M$38:M$52,MATCH($C102,'Undirviðmiðalisti (Lýsigögn)'!$C$38:$C$52,0))),""),IFERROR(IF(INDEX('Undirviðmiðalisti (Lýsigögn)'!M$6:M$37,MATCH($C102,'Undirviðmiðalisti (Lýsigögn)'!$C$6:$C$37,0))="","",INDEX('Undirviðmiðalisti (Lýsigögn)'!M$6:M$37,MATCH($C102,'Undirviðmiðalisti (Lýsigögn)'!$C$6:$C$37,0))),IFERROR(IF(INDEX('Undirviðmiðalisti (Lýsigögn)'!M$38:M$52,MATCH($C102,'Undirviðmiðalisti (Lýsigögn)'!$C$38:$C$52,0))="","",INDEX('Undirviðmiðalisti (Lýsigögn)'!M$38:M$52,MATCH($C102,'Undirviðmiðalisti (Lýsigögn)'!$C$38:$C$52,0))),""))))</f>
        <v/>
      </c>
    </row>
    <row r="103" customFormat="false" ht="15" hidden="false" customHeight="true" outlineLevel="0" collapsed="false">
      <c r="A103" s="24" t="str">
        <f aca="false">IF($B103="","",ROW()-5)</f>
        <v/>
      </c>
      <c r="B103" s="17"/>
      <c r="C103" s="17"/>
      <c r="D103" s="25" t="str">
        <f aca="false">IFERROR(IF(B103="","",INDEX(Viðmið!$B$6:$B$10,MATCH(B103,Viðmið!$C$6:$C$10,0))),"")</f>
        <v/>
      </c>
      <c r="E103" s="18" t="str">
        <f aca="false">IF($C103="","",IF($D103="Einstaklingsbundið",IFERROR(IF(INDEX('Undirviðmiðalisti (Lýsigögn)'!$D$38:$D$52,MATCH($C103,'Undirviðmiðalisti (Lýsigögn)'!$C$38:$C$52,0))="","",INDEX('Undirviðmiðalisti (Lýsigögn)'!$D$38:$D$52,MATCH($C103,'Undirviðmiðalisti (Lýsigögn)'!$C$38:$C$52,0))),""),IFERROR(IF(INDEX('Undirviðmiðalisti (Lýsigögn)'!$D$6:$D$37,MATCH($C103,'Undirviðmiðalisti (Lýsigögn)'!$C$6:$C$37,0))="","",INDEX('Undirviðmiðalisti (Lýsigögn)'!$D$6:$D$37,MATCH($C103,'Undirviðmiðalisti (Lýsigögn)'!$C$6:$C$37,0))),IFERROR(IF(INDEX('Undirviðmiðalisti (Lýsigögn)'!$D$38:$D$52,MATCH($C103,'Undirviðmiðalisti (Lýsigögn)'!$C$38:$C$52,0))="","",INDEX('Undirviðmiðalisti (Lýsigögn)'!$D$38:$D$52,MATCH($C103,'Undirviðmiðalisti (Lýsigögn)'!$C$38:$C$52,0))),""))))</f>
        <v/>
      </c>
      <c r="F103" s="16"/>
      <c r="G103" s="26" t="str">
        <f aca="false">IF($C103="","",IF($D103="Einstaklingsbundið",IFERROR(IF(INDEX('Undirviðmiðalisti (Lýsigögn)'!$E$38:$E$52,MATCH($C103,'Undirviðmiðalisti (Lýsigögn)'!$C$38:$C$52,0))="","",INDEX('Undirviðmiðalisti (Lýsigögn)'!$E$38:$E$52,MATCH($C103,'Undirviðmiðalisti (Lýsigögn)'!$C$38:$C$52,0))),""),IFERROR(IF(INDEX('Undirviðmiðalisti (Lýsigögn)'!$E$6:$E$37,MATCH($C103,'Undirviðmiðalisti (Lýsigögn)'!$C$6:$C$37,0))="","",INDEX('Undirviðmiðalisti (Lýsigögn)'!$E$6:$E$37,MATCH($C103,'Undirviðmiðalisti (Lýsigögn)'!$C$6:$C$37,0))),IFERROR(IF(INDEX('Undirviðmiðalisti (Lýsigögn)'!$E$38:$E$52,MATCH($C103,'Undirviðmiðalisti (Lýsigögn)'!$C$38:$C$52,0))="","",INDEX('Undirviðmiðalisti (Lýsigögn)'!$E$38:$E$52,MATCH($C103,'Undirviðmiðalisti (Lýsigögn)'!$C$38:$C$52,0))),""))))</f>
        <v/>
      </c>
      <c r="H103" s="27" t="str">
        <f aca="false">IF(OR(F103="",G103=""),"",F103*KVARDI)</f>
        <v/>
      </c>
      <c r="I103" s="28" t="str">
        <f aca="false">IF(B103="","",IF(ROUND(SUMIF($B$6:$B$205,B103,$F$6:$F$205),4)=ROUND(IFERROR(INDEX(Viðmið!$E$6:$E$10,MATCH(B103,Viðmið!$C$6:$C$10,0)),-1),4),"✓","✗"))</f>
        <v/>
      </c>
      <c r="J103" s="18" t="str">
        <f aca="false">IF($C103="","",IF($D103="Einstaklingsbundið",IFERROR(IF(INDEX('Undirviðmiðalisti (Lýsigögn)'!F$38:F$52,MATCH($C103,'Undirviðmiðalisti (Lýsigögn)'!$C$38:$C$52,0))="","",INDEX('Undirviðmiðalisti (Lýsigögn)'!F$38:F$52,MATCH($C103,'Undirviðmiðalisti (Lýsigögn)'!$C$38:$C$52,0))),""),IFERROR(IF(INDEX('Undirviðmiðalisti (Lýsigögn)'!F$6:F$37,MATCH($C103,'Undirviðmiðalisti (Lýsigögn)'!$C$6:$C$37,0))="","",INDEX('Undirviðmiðalisti (Lýsigögn)'!F$6:F$37,MATCH($C103,'Undirviðmiðalisti (Lýsigögn)'!$C$6:$C$37,0))),IFERROR(IF(INDEX('Undirviðmiðalisti (Lýsigögn)'!F$38:F$52,MATCH($C103,'Undirviðmiðalisti (Lýsigögn)'!$C$38:$C$52,0))="","",INDEX('Undirviðmiðalisti (Lýsigögn)'!F$38:F$52,MATCH($C103,'Undirviðmiðalisti (Lýsigögn)'!$C$38:$C$52,0))),""))))</f>
        <v/>
      </c>
      <c r="K103" s="18" t="str">
        <f aca="false">IF($C103="","",IF($D103="Einstaklingsbundið",IFERROR(IF(INDEX('Undirviðmiðalisti (Lýsigögn)'!G$38:G$52,MATCH($C103,'Undirviðmiðalisti (Lýsigögn)'!$C$38:$C$52,0))="","",INDEX('Undirviðmiðalisti (Lýsigögn)'!G$38:G$52,MATCH($C103,'Undirviðmiðalisti (Lýsigögn)'!$C$38:$C$52,0))),""),IFERROR(IF(INDEX('Undirviðmiðalisti (Lýsigögn)'!G$6:G$37,MATCH($C103,'Undirviðmiðalisti (Lýsigögn)'!$C$6:$C$37,0))="","",INDEX('Undirviðmiðalisti (Lýsigögn)'!G$6:G$37,MATCH($C103,'Undirviðmiðalisti (Lýsigögn)'!$C$6:$C$37,0))),IFERROR(IF(INDEX('Undirviðmiðalisti (Lýsigögn)'!G$38:G$52,MATCH($C103,'Undirviðmiðalisti (Lýsigögn)'!$C$38:$C$52,0))="","",INDEX('Undirviðmiðalisti (Lýsigögn)'!G$38:G$52,MATCH($C103,'Undirviðmiðalisti (Lýsigögn)'!$C$38:$C$52,0))),""))))</f>
        <v/>
      </c>
      <c r="L103" s="18" t="str">
        <f aca="false">IF($C103="","",IF($D103="Einstaklingsbundið",IFERROR(IF(INDEX('Undirviðmiðalisti (Lýsigögn)'!H$38:H$52,MATCH($C103,'Undirviðmiðalisti (Lýsigögn)'!$C$38:$C$52,0))="","",INDEX('Undirviðmiðalisti (Lýsigögn)'!H$38:H$52,MATCH($C103,'Undirviðmiðalisti (Lýsigögn)'!$C$38:$C$52,0))),""),IFERROR(IF(INDEX('Undirviðmiðalisti (Lýsigögn)'!H$6:H$37,MATCH($C103,'Undirviðmiðalisti (Lýsigögn)'!$C$6:$C$37,0))="","",INDEX('Undirviðmiðalisti (Lýsigögn)'!H$6:H$37,MATCH($C103,'Undirviðmiðalisti (Lýsigögn)'!$C$6:$C$37,0))),IFERROR(IF(INDEX('Undirviðmiðalisti (Lýsigögn)'!H$38:H$52,MATCH($C103,'Undirviðmiðalisti (Lýsigögn)'!$C$38:$C$52,0))="","",INDEX('Undirviðmiðalisti (Lýsigögn)'!H$38:H$52,MATCH($C103,'Undirviðmiðalisti (Lýsigögn)'!$C$38:$C$52,0))),""))))</f>
        <v/>
      </c>
      <c r="M103" s="18" t="str">
        <f aca="false">IF($C103="","",IF($D103="Einstaklingsbundið",IFERROR(IF(INDEX('Undirviðmiðalisti (Lýsigögn)'!I$38:I$52,MATCH($C103,'Undirviðmiðalisti (Lýsigögn)'!$C$38:$C$52,0))="","",INDEX('Undirviðmiðalisti (Lýsigögn)'!I$38:I$52,MATCH($C103,'Undirviðmiðalisti (Lýsigögn)'!$C$38:$C$52,0))),""),IFERROR(IF(INDEX('Undirviðmiðalisti (Lýsigögn)'!I$6:I$37,MATCH($C103,'Undirviðmiðalisti (Lýsigögn)'!$C$6:$C$37,0))="","",INDEX('Undirviðmiðalisti (Lýsigögn)'!I$6:I$37,MATCH($C103,'Undirviðmiðalisti (Lýsigögn)'!$C$6:$C$37,0))),IFERROR(IF(INDEX('Undirviðmiðalisti (Lýsigögn)'!I$38:I$52,MATCH($C103,'Undirviðmiðalisti (Lýsigögn)'!$C$38:$C$52,0))="","",INDEX('Undirviðmiðalisti (Lýsigögn)'!I$38:I$52,MATCH($C103,'Undirviðmiðalisti (Lýsigögn)'!$C$38:$C$52,0))),""))))</f>
        <v/>
      </c>
      <c r="N103" s="18" t="str">
        <f aca="false">IF($C103="","",IF($D103="Einstaklingsbundið",IFERROR(IF(INDEX('Undirviðmiðalisti (Lýsigögn)'!J$38:J$52,MATCH($C103,'Undirviðmiðalisti (Lýsigögn)'!$C$38:$C$52,0))="","",INDEX('Undirviðmiðalisti (Lýsigögn)'!J$38:J$52,MATCH($C103,'Undirviðmiðalisti (Lýsigögn)'!$C$38:$C$52,0))),""),IFERROR(IF(INDEX('Undirviðmiðalisti (Lýsigögn)'!J$6:J$37,MATCH($C103,'Undirviðmiðalisti (Lýsigögn)'!$C$6:$C$37,0))="","",INDEX('Undirviðmiðalisti (Lýsigögn)'!J$6:J$37,MATCH($C103,'Undirviðmiðalisti (Lýsigögn)'!$C$6:$C$37,0))),IFERROR(IF(INDEX('Undirviðmiðalisti (Lýsigögn)'!J$38:J$52,MATCH($C103,'Undirviðmiðalisti (Lýsigögn)'!$C$38:$C$52,0))="","",INDEX('Undirviðmiðalisti (Lýsigögn)'!J$38:J$52,MATCH($C103,'Undirviðmiðalisti (Lýsigögn)'!$C$38:$C$52,0))),""))))</f>
        <v/>
      </c>
      <c r="O103" s="18" t="str">
        <f aca="false">IF($C103="","",IF($D103="Einstaklingsbundið",IFERROR(IF(INDEX('Undirviðmiðalisti (Lýsigögn)'!K$38:K$52,MATCH($C103,'Undirviðmiðalisti (Lýsigögn)'!$C$38:$C$52,0))="","",INDEX('Undirviðmiðalisti (Lýsigögn)'!K$38:K$52,MATCH($C103,'Undirviðmiðalisti (Lýsigögn)'!$C$38:$C$52,0))),""),IFERROR(IF(INDEX('Undirviðmiðalisti (Lýsigögn)'!K$6:K$37,MATCH($C103,'Undirviðmiðalisti (Lýsigögn)'!$C$6:$C$37,0))="","",INDEX('Undirviðmiðalisti (Lýsigögn)'!K$6:K$37,MATCH($C103,'Undirviðmiðalisti (Lýsigögn)'!$C$6:$C$37,0))),IFERROR(IF(INDEX('Undirviðmiðalisti (Lýsigögn)'!K$38:K$52,MATCH($C103,'Undirviðmiðalisti (Lýsigögn)'!$C$38:$C$52,0))="","",INDEX('Undirviðmiðalisti (Lýsigögn)'!K$38:K$52,MATCH($C103,'Undirviðmiðalisti (Lýsigögn)'!$C$38:$C$52,0))),""))))</f>
        <v/>
      </c>
      <c r="P103" s="18" t="str">
        <f aca="false">IF($C103="","",IF($D103="Einstaklingsbundið",IFERROR(IF(INDEX('Undirviðmiðalisti (Lýsigögn)'!L$38:L$52,MATCH($C103,'Undirviðmiðalisti (Lýsigögn)'!$C$38:$C$52,0))="","",INDEX('Undirviðmiðalisti (Lýsigögn)'!L$38:L$52,MATCH($C103,'Undirviðmiðalisti (Lýsigögn)'!$C$38:$C$52,0))),""),IFERROR(IF(INDEX('Undirviðmiðalisti (Lýsigögn)'!L$6:L$37,MATCH($C103,'Undirviðmiðalisti (Lýsigögn)'!$C$6:$C$37,0))="","",INDEX('Undirviðmiðalisti (Lýsigögn)'!L$6:L$37,MATCH($C103,'Undirviðmiðalisti (Lýsigögn)'!$C$6:$C$37,0))),IFERROR(IF(INDEX('Undirviðmiðalisti (Lýsigögn)'!L$38:L$52,MATCH($C103,'Undirviðmiðalisti (Lýsigögn)'!$C$38:$C$52,0))="","",INDEX('Undirviðmiðalisti (Lýsigögn)'!L$38:L$52,MATCH($C103,'Undirviðmiðalisti (Lýsigögn)'!$C$38:$C$52,0))),""))))</f>
        <v/>
      </c>
      <c r="Q103" s="18" t="str">
        <f aca="false">IF($C103="","",IF($D103="Einstaklingsbundið",IFERROR(IF(INDEX('Undirviðmiðalisti (Lýsigögn)'!M$38:M$52,MATCH($C103,'Undirviðmiðalisti (Lýsigögn)'!$C$38:$C$52,0))="","",INDEX('Undirviðmiðalisti (Lýsigögn)'!M$38:M$52,MATCH($C103,'Undirviðmiðalisti (Lýsigögn)'!$C$38:$C$52,0))),""),IFERROR(IF(INDEX('Undirviðmiðalisti (Lýsigögn)'!M$6:M$37,MATCH($C103,'Undirviðmiðalisti (Lýsigögn)'!$C$6:$C$37,0))="","",INDEX('Undirviðmiðalisti (Lýsigögn)'!M$6:M$37,MATCH($C103,'Undirviðmiðalisti (Lýsigögn)'!$C$6:$C$37,0))),IFERROR(IF(INDEX('Undirviðmiðalisti (Lýsigögn)'!M$38:M$52,MATCH($C103,'Undirviðmiðalisti (Lýsigögn)'!$C$38:$C$52,0))="","",INDEX('Undirviðmiðalisti (Lýsigögn)'!M$38:M$52,MATCH($C103,'Undirviðmiðalisti (Lýsigögn)'!$C$38:$C$52,0))),""))))</f>
        <v/>
      </c>
    </row>
    <row r="104" customFormat="false" ht="15" hidden="false" customHeight="true" outlineLevel="0" collapsed="false">
      <c r="A104" s="24" t="str">
        <f aca="false">IF($B104="","",ROW()-5)</f>
        <v/>
      </c>
      <c r="B104" s="17"/>
      <c r="C104" s="17"/>
      <c r="D104" s="25" t="str">
        <f aca="false">IFERROR(IF(B104="","",INDEX(Viðmið!$B$6:$B$10,MATCH(B104,Viðmið!$C$6:$C$10,0))),"")</f>
        <v/>
      </c>
      <c r="E104" s="18" t="str">
        <f aca="false">IF($C104="","",IF($D104="Einstaklingsbundið",IFERROR(IF(INDEX('Undirviðmiðalisti (Lýsigögn)'!$D$38:$D$52,MATCH($C104,'Undirviðmiðalisti (Lýsigögn)'!$C$38:$C$52,0))="","",INDEX('Undirviðmiðalisti (Lýsigögn)'!$D$38:$D$52,MATCH($C104,'Undirviðmiðalisti (Lýsigögn)'!$C$38:$C$52,0))),""),IFERROR(IF(INDEX('Undirviðmiðalisti (Lýsigögn)'!$D$6:$D$37,MATCH($C104,'Undirviðmiðalisti (Lýsigögn)'!$C$6:$C$37,0))="","",INDEX('Undirviðmiðalisti (Lýsigögn)'!$D$6:$D$37,MATCH($C104,'Undirviðmiðalisti (Lýsigögn)'!$C$6:$C$37,0))),IFERROR(IF(INDEX('Undirviðmiðalisti (Lýsigögn)'!$D$38:$D$52,MATCH($C104,'Undirviðmiðalisti (Lýsigögn)'!$C$38:$C$52,0))="","",INDEX('Undirviðmiðalisti (Lýsigögn)'!$D$38:$D$52,MATCH($C104,'Undirviðmiðalisti (Lýsigögn)'!$C$38:$C$52,0))),""))))</f>
        <v/>
      </c>
      <c r="F104" s="16"/>
      <c r="G104" s="26" t="str">
        <f aca="false">IF($C104="","",IF($D104="Einstaklingsbundið",IFERROR(IF(INDEX('Undirviðmiðalisti (Lýsigögn)'!$E$38:$E$52,MATCH($C104,'Undirviðmiðalisti (Lýsigögn)'!$C$38:$C$52,0))="","",INDEX('Undirviðmiðalisti (Lýsigögn)'!$E$38:$E$52,MATCH($C104,'Undirviðmiðalisti (Lýsigögn)'!$C$38:$C$52,0))),""),IFERROR(IF(INDEX('Undirviðmiðalisti (Lýsigögn)'!$E$6:$E$37,MATCH($C104,'Undirviðmiðalisti (Lýsigögn)'!$C$6:$C$37,0))="","",INDEX('Undirviðmiðalisti (Lýsigögn)'!$E$6:$E$37,MATCH($C104,'Undirviðmiðalisti (Lýsigögn)'!$C$6:$C$37,0))),IFERROR(IF(INDEX('Undirviðmiðalisti (Lýsigögn)'!$E$38:$E$52,MATCH($C104,'Undirviðmiðalisti (Lýsigögn)'!$C$38:$C$52,0))="","",INDEX('Undirviðmiðalisti (Lýsigögn)'!$E$38:$E$52,MATCH($C104,'Undirviðmiðalisti (Lýsigögn)'!$C$38:$C$52,0))),""))))</f>
        <v/>
      </c>
      <c r="H104" s="27" t="str">
        <f aca="false">IF(OR(F104="",G104=""),"",F104*KVARDI)</f>
        <v/>
      </c>
      <c r="I104" s="28" t="str">
        <f aca="false">IF(B104="","",IF(ROUND(SUMIF($B$6:$B$205,B104,$F$6:$F$205),4)=ROUND(IFERROR(INDEX(Viðmið!$E$6:$E$10,MATCH(B104,Viðmið!$C$6:$C$10,0)),-1),4),"✓","✗"))</f>
        <v/>
      </c>
      <c r="J104" s="18" t="str">
        <f aca="false">IF($C104="","",IF($D104="Einstaklingsbundið",IFERROR(IF(INDEX('Undirviðmiðalisti (Lýsigögn)'!F$38:F$52,MATCH($C104,'Undirviðmiðalisti (Lýsigögn)'!$C$38:$C$52,0))="","",INDEX('Undirviðmiðalisti (Lýsigögn)'!F$38:F$52,MATCH($C104,'Undirviðmiðalisti (Lýsigögn)'!$C$38:$C$52,0))),""),IFERROR(IF(INDEX('Undirviðmiðalisti (Lýsigögn)'!F$6:F$37,MATCH($C104,'Undirviðmiðalisti (Lýsigögn)'!$C$6:$C$37,0))="","",INDEX('Undirviðmiðalisti (Lýsigögn)'!F$6:F$37,MATCH($C104,'Undirviðmiðalisti (Lýsigögn)'!$C$6:$C$37,0))),IFERROR(IF(INDEX('Undirviðmiðalisti (Lýsigögn)'!F$38:F$52,MATCH($C104,'Undirviðmiðalisti (Lýsigögn)'!$C$38:$C$52,0))="","",INDEX('Undirviðmiðalisti (Lýsigögn)'!F$38:F$52,MATCH($C104,'Undirviðmiðalisti (Lýsigögn)'!$C$38:$C$52,0))),""))))</f>
        <v/>
      </c>
      <c r="K104" s="18" t="str">
        <f aca="false">IF($C104="","",IF($D104="Einstaklingsbundið",IFERROR(IF(INDEX('Undirviðmiðalisti (Lýsigögn)'!G$38:G$52,MATCH($C104,'Undirviðmiðalisti (Lýsigögn)'!$C$38:$C$52,0))="","",INDEX('Undirviðmiðalisti (Lýsigögn)'!G$38:G$52,MATCH($C104,'Undirviðmiðalisti (Lýsigögn)'!$C$38:$C$52,0))),""),IFERROR(IF(INDEX('Undirviðmiðalisti (Lýsigögn)'!G$6:G$37,MATCH($C104,'Undirviðmiðalisti (Lýsigögn)'!$C$6:$C$37,0))="","",INDEX('Undirviðmiðalisti (Lýsigögn)'!G$6:G$37,MATCH($C104,'Undirviðmiðalisti (Lýsigögn)'!$C$6:$C$37,0))),IFERROR(IF(INDEX('Undirviðmiðalisti (Lýsigögn)'!G$38:G$52,MATCH($C104,'Undirviðmiðalisti (Lýsigögn)'!$C$38:$C$52,0))="","",INDEX('Undirviðmiðalisti (Lýsigögn)'!G$38:G$52,MATCH($C104,'Undirviðmiðalisti (Lýsigögn)'!$C$38:$C$52,0))),""))))</f>
        <v/>
      </c>
      <c r="L104" s="18" t="str">
        <f aca="false">IF($C104="","",IF($D104="Einstaklingsbundið",IFERROR(IF(INDEX('Undirviðmiðalisti (Lýsigögn)'!H$38:H$52,MATCH($C104,'Undirviðmiðalisti (Lýsigögn)'!$C$38:$C$52,0))="","",INDEX('Undirviðmiðalisti (Lýsigögn)'!H$38:H$52,MATCH($C104,'Undirviðmiðalisti (Lýsigögn)'!$C$38:$C$52,0))),""),IFERROR(IF(INDEX('Undirviðmiðalisti (Lýsigögn)'!H$6:H$37,MATCH($C104,'Undirviðmiðalisti (Lýsigögn)'!$C$6:$C$37,0))="","",INDEX('Undirviðmiðalisti (Lýsigögn)'!H$6:H$37,MATCH($C104,'Undirviðmiðalisti (Lýsigögn)'!$C$6:$C$37,0))),IFERROR(IF(INDEX('Undirviðmiðalisti (Lýsigögn)'!H$38:H$52,MATCH($C104,'Undirviðmiðalisti (Lýsigögn)'!$C$38:$C$52,0))="","",INDEX('Undirviðmiðalisti (Lýsigögn)'!H$38:H$52,MATCH($C104,'Undirviðmiðalisti (Lýsigögn)'!$C$38:$C$52,0))),""))))</f>
        <v/>
      </c>
      <c r="M104" s="18" t="str">
        <f aca="false">IF($C104="","",IF($D104="Einstaklingsbundið",IFERROR(IF(INDEX('Undirviðmiðalisti (Lýsigögn)'!I$38:I$52,MATCH($C104,'Undirviðmiðalisti (Lýsigögn)'!$C$38:$C$52,0))="","",INDEX('Undirviðmiðalisti (Lýsigögn)'!I$38:I$52,MATCH($C104,'Undirviðmiðalisti (Lýsigögn)'!$C$38:$C$52,0))),""),IFERROR(IF(INDEX('Undirviðmiðalisti (Lýsigögn)'!I$6:I$37,MATCH($C104,'Undirviðmiðalisti (Lýsigögn)'!$C$6:$C$37,0))="","",INDEX('Undirviðmiðalisti (Lýsigögn)'!I$6:I$37,MATCH($C104,'Undirviðmiðalisti (Lýsigögn)'!$C$6:$C$37,0))),IFERROR(IF(INDEX('Undirviðmiðalisti (Lýsigögn)'!I$38:I$52,MATCH($C104,'Undirviðmiðalisti (Lýsigögn)'!$C$38:$C$52,0))="","",INDEX('Undirviðmiðalisti (Lýsigögn)'!I$38:I$52,MATCH($C104,'Undirviðmiðalisti (Lýsigögn)'!$C$38:$C$52,0))),""))))</f>
        <v/>
      </c>
      <c r="N104" s="18" t="str">
        <f aca="false">IF($C104="","",IF($D104="Einstaklingsbundið",IFERROR(IF(INDEX('Undirviðmiðalisti (Lýsigögn)'!J$38:J$52,MATCH($C104,'Undirviðmiðalisti (Lýsigögn)'!$C$38:$C$52,0))="","",INDEX('Undirviðmiðalisti (Lýsigögn)'!J$38:J$52,MATCH($C104,'Undirviðmiðalisti (Lýsigögn)'!$C$38:$C$52,0))),""),IFERROR(IF(INDEX('Undirviðmiðalisti (Lýsigögn)'!J$6:J$37,MATCH($C104,'Undirviðmiðalisti (Lýsigögn)'!$C$6:$C$37,0))="","",INDEX('Undirviðmiðalisti (Lýsigögn)'!J$6:J$37,MATCH($C104,'Undirviðmiðalisti (Lýsigögn)'!$C$6:$C$37,0))),IFERROR(IF(INDEX('Undirviðmiðalisti (Lýsigögn)'!J$38:J$52,MATCH($C104,'Undirviðmiðalisti (Lýsigögn)'!$C$38:$C$52,0))="","",INDEX('Undirviðmiðalisti (Lýsigögn)'!J$38:J$52,MATCH($C104,'Undirviðmiðalisti (Lýsigögn)'!$C$38:$C$52,0))),""))))</f>
        <v/>
      </c>
      <c r="O104" s="18" t="str">
        <f aca="false">IF($C104="","",IF($D104="Einstaklingsbundið",IFERROR(IF(INDEX('Undirviðmiðalisti (Lýsigögn)'!K$38:K$52,MATCH($C104,'Undirviðmiðalisti (Lýsigögn)'!$C$38:$C$52,0))="","",INDEX('Undirviðmiðalisti (Lýsigögn)'!K$38:K$52,MATCH($C104,'Undirviðmiðalisti (Lýsigögn)'!$C$38:$C$52,0))),""),IFERROR(IF(INDEX('Undirviðmiðalisti (Lýsigögn)'!K$6:K$37,MATCH($C104,'Undirviðmiðalisti (Lýsigögn)'!$C$6:$C$37,0))="","",INDEX('Undirviðmiðalisti (Lýsigögn)'!K$6:K$37,MATCH($C104,'Undirviðmiðalisti (Lýsigögn)'!$C$6:$C$37,0))),IFERROR(IF(INDEX('Undirviðmiðalisti (Lýsigögn)'!K$38:K$52,MATCH($C104,'Undirviðmiðalisti (Lýsigögn)'!$C$38:$C$52,0))="","",INDEX('Undirviðmiðalisti (Lýsigögn)'!K$38:K$52,MATCH($C104,'Undirviðmiðalisti (Lýsigögn)'!$C$38:$C$52,0))),""))))</f>
        <v/>
      </c>
      <c r="P104" s="18" t="str">
        <f aca="false">IF($C104="","",IF($D104="Einstaklingsbundið",IFERROR(IF(INDEX('Undirviðmiðalisti (Lýsigögn)'!L$38:L$52,MATCH($C104,'Undirviðmiðalisti (Lýsigögn)'!$C$38:$C$52,0))="","",INDEX('Undirviðmiðalisti (Lýsigögn)'!L$38:L$52,MATCH($C104,'Undirviðmiðalisti (Lýsigögn)'!$C$38:$C$52,0))),""),IFERROR(IF(INDEX('Undirviðmiðalisti (Lýsigögn)'!L$6:L$37,MATCH($C104,'Undirviðmiðalisti (Lýsigögn)'!$C$6:$C$37,0))="","",INDEX('Undirviðmiðalisti (Lýsigögn)'!L$6:L$37,MATCH($C104,'Undirviðmiðalisti (Lýsigögn)'!$C$6:$C$37,0))),IFERROR(IF(INDEX('Undirviðmiðalisti (Lýsigögn)'!L$38:L$52,MATCH($C104,'Undirviðmiðalisti (Lýsigögn)'!$C$38:$C$52,0))="","",INDEX('Undirviðmiðalisti (Lýsigögn)'!L$38:L$52,MATCH($C104,'Undirviðmiðalisti (Lýsigögn)'!$C$38:$C$52,0))),""))))</f>
        <v/>
      </c>
      <c r="Q104" s="18" t="str">
        <f aca="false">IF($C104="","",IF($D104="Einstaklingsbundið",IFERROR(IF(INDEX('Undirviðmiðalisti (Lýsigögn)'!M$38:M$52,MATCH($C104,'Undirviðmiðalisti (Lýsigögn)'!$C$38:$C$52,0))="","",INDEX('Undirviðmiðalisti (Lýsigögn)'!M$38:M$52,MATCH($C104,'Undirviðmiðalisti (Lýsigögn)'!$C$38:$C$52,0))),""),IFERROR(IF(INDEX('Undirviðmiðalisti (Lýsigögn)'!M$6:M$37,MATCH($C104,'Undirviðmiðalisti (Lýsigögn)'!$C$6:$C$37,0))="","",INDEX('Undirviðmiðalisti (Lýsigögn)'!M$6:M$37,MATCH($C104,'Undirviðmiðalisti (Lýsigögn)'!$C$6:$C$37,0))),IFERROR(IF(INDEX('Undirviðmiðalisti (Lýsigögn)'!M$38:M$52,MATCH($C104,'Undirviðmiðalisti (Lýsigögn)'!$C$38:$C$52,0))="","",INDEX('Undirviðmiðalisti (Lýsigögn)'!M$38:M$52,MATCH($C104,'Undirviðmiðalisti (Lýsigögn)'!$C$38:$C$52,0))),""))))</f>
        <v/>
      </c>
    </row>
    <row r="105" customFormat="false" ht="15" hidden="false" customHeight="true" outlineLevel="0" collapsed="false">
      <c r="A105" s="24" t="str">
        <f aca="false">IF($B105="","",ROW()-5)</f>
        <v/>
      </c>
      <c r="B105" s="17"/>
      <c r="C105" s="17"/>
      <c r="D105" s="25" t="str">
        <f aca="false">IFERROR(IF(B105="","",INDEX(Viðmið!$B$6:$B$10,MATCH(B105,Viðmið!$C$6:$C$10,0))),"")</f>
        <v/>
      </c>
      <c r="E105" s="18" t="str">
        <f aca="false">IF($C105="","",IF($D105="Einstaklingsbundið",IFERROR(IF(INDEX('Undirviðmiðalisti (Lýsigögn)'!$D$38:$D$52,MATCH($C105,'Undirviðmiðalisti (Lýsigögn)'!$C$38:$C$52,0))="","",INDEX('Undirviðmiðalisti (Lýsigögn)'!$D$38:$D$52,MATCH($C105,'Undirviðmiðalisti (Lýsigögn)'!$C$38:$C$52,0))),""),IFERROR(IF(INDEX('Undirviðmiðalisti (Lýsigögn)'!$D$6:$D$37,MATCH($C105,'Undirviðmiðalisti (Lýsigögn)'!$C$6:$C$37,0))="","",INDEX('Undirviðmiðalisti (Lýsigögn)'!$D$6:$D$37,MATCH($C105,'Undirviðmiðalisti (Lýsigögn)'!$C$6:$C$37,0))),IFERROR(IF(INDEX('Undirviðmiðalisti (Lýsigögn)'!$D$38:$D$52,MATCH($C105,'Undirviðmiðalisti (Lýsigögn)'!$C$38:$C$52,0))="","",INDEX('Undirviðmiðalisti (Lýsigögn)'!$D$38:$D$52,MATCH($C105,'Undirviðmiðalisti (Lýsigögn)'!$C$38:$C$52,0))),""))))</f>
        <v/>
      </c>
      <c r="F105" s="16"/>
      <c r="G105" s="26" t="str">
        <f aca="false">IF($C105="","",IF($D105="Einstaklingsbundið",IFERROR(IF(INDEX('Undirviðmiðalisti (Lýsigögn)'!$E$38:$E$52,MATCH($C105,'Undirviðmiðalisti (Lýsigögn)'!$C$38:$C$52,0))="","",INDEX('Undirviðmiðalisti (Lýsigögn)'!$E$38:$E$52,MATCH($C105,'Undirviðmiðalisti (Lýsigögn)'!$C$38:$C$52,0))),""),IFERROR(IF(INDEX('Undirviðmiðalisti (Lýsigögn)'!$E$6:$E$37,MATCH($C105,'Undirviðmiðalisti (Lýsigögn)'!$C$6:$C$37,0))="","",INDEX('Undirviðmiðalisti (Lýsigögn)'!$E$6:$E$37,MATCH($C105,'Undirviðmiðalisti (Lýsigögn)'!$C$6:$C$37,0))),IFERROR(IF(INDEX('Undirviðmiðalisti (Lýsigögn)'!$E$38:$E$52,MATCH($C105,'Undirviðmiðalisti (Lýsigögn)'!$C$38:$C$52,0))="","",INDEX('Undirviðmiðalisti (Lýsigögn)'!$E$38:$E$52,MATCH($C105,'Undirviðmiðalisti (Lýsigögn)'!$C$38:$C$52,0))),""))))</f>
        <v/>
      </c>
      <c r="H105" s="27" t="str">
        <f aca="false">IF(OR(F105="",G105=""),"",F105*KVARDI)</f>
        <v/>
      </c>
      <c r="I105" s="28" t="str">
        <f aca="false">IF(B105="","",IF(ROUND(SUMIF($B$6:$B$205,B105,$F$6:$F$205),4)=ROUND(IFERROR(INDEX(Viðmið!$E$6:$E$10,MATCH(B105,Viðmið!$C$6:$C$10,0)),-1),4),"✓","✗"))</f>
        <v/>
      </c>
      <c r="J105" s="18" t="str">
        <f aca="false">IF($C105="","",IF($D105="Einstaklingsbundið",IFERROR(IF(INDEX('Undirviðmiðalisti (Lýsigögn)'!F$38:F$52,MATCH($C105,'Undirviðmiðalisti (Lýsigögn)'!$C$38:$C$52,0))="","",INDEX('Undirviðmiðalisti (Lýsigögn)'!F$38:F$52,MATCH($C105,'Undirviðmiðalisti (Lýsigögn)'!$C$38:$C$52,0))),""),IFERROR(IF(INDEX('Undirviðmiðalisti (Lýsigögn)'!F$6:F$37,MATCH($C105,'Undirviðmiðalisti (Lýsigögn)'!$C$6:$C$37,0))="","",INDEX('Undirviðmiðalisti (Lýsigögn)'!F$6:F$37,MATCH($C105,'Undirviðmiðalisti (Lýsigögn)'!$C$6:$C$37,0))),IFERROR(IF(INDEX('Undirviðmiðalisti (Lýsigögn)'!F$38:F$52,MATCH($C105,'Undirviðmiðalisti (Lýsigögn)'!$C$38:$C$52,0))="","",INDEX('Undirviðmiðalisti (Lýsigögn)'!F$38:F$52,MATCH($C105,'Undirviðmiðalisti (Lýsigögn)'!$C$38:$C$52,0))),""))))</f>
        <v/>
      </c>
      <c r="K105" s="18" t="str">
        <f aca="false">IF($C105="","",IF($D105="Einstaklingsbundið",IFERROR(IF(INDEX('Undirviðmiðalisti (Lýsigögn)'!G$38:G$52,MATCH($C105,'Undirviðmiðalisti (Lýsigögn)'!$C$38:$C$52,0))="","",INDEX('Undirviðmiðalisti (Lýsigögn)'!G$38:G$52,MATCH($C105,'Undirviðmiðalisti (Lýsigögn)'!$C$38:$C$52,0))),""),IFERROR(IF(INDEX('Undirviðmiðalisti (Lýsigögn)'!G$6:G$37,MATCH($C105,'Undirviðmiðalisti (Lýsigögn)'!$C$6:$C$37,0))="","",INDEX('Undirviðmiðalisti (Lýsigögn)'!G$6:G$37,MATCH($C105,'Undirviðmiðalisti (Lýsigögn)'!$C$6:$C$37,0))),IFERROR(IF(INDEX('Undirviðmiðalisti (Lýsigögn)'!G$38:G$52,MATCH($C105,'Undirviðmiðalisti (Lýsigögn)'!$C$38:$C$52,0))="","",INDEX('Undirviðmiðalisti (Lýsigögn)'!G$38:G$52,MATCH($C105,'Undirviðmiðalisti (Lýsigögn)'!$C$38:$C$52,0))),""))))</f>
        <v/>
      </c>
      <c r="L105" s="18" t="str">
        <f aca="false">IF($C105="","",IF($D105="Einstaklingsbundið",IFERROR(IF(INDEX('Undirviðmiðalisti (Lýsigögn)'!H$38:H$52,MATCH($C105,'Undirviðmiðalisti (Lýsigögn)'!$C$38:$C$52,0))="","",INDEX('Undirviðmiðalisti (Lýsigögn)'!H$38:H$52,MATCH($C105,'Undirviðmiðalisti (Lýsigögn)'!$C$38:$C$52,0))),""),IFERROR(IF(INDEX('Undirviðmiðalisti (Lýsigögn)'!H$6:H$37,MATCH($C105,'Undirviðmiðalisti (Lýsigögn)'!$C$6:$C$37,0))="","",INDEX('Undirviðmiðalisti (Lýsigögn)'!H$6:H$37,MATCH($C105,'Undirviðmiðalisti (Lýsigögn)'!$C$6:$C$37,0))),IFERROR(IF(INDEX('Undirviðmiðalisti (Lýsigögn)'!H$38:H$52,MATCH($C105,'Undirviðmiðalisti (Lýsigögn)'!$C$38:$C$52,0))="","",INDEX('Undirviðmiðalisti (Lýsigögn)'!H$38:H$52,MATCH($C105,'Undirviðmiðalisti (Lýsigögn)'!$C$38:$C$52,0))),""))))</f>
        <v/>
      </c>
      <c r="M105" s="18" t="str">
        <f aca="false">IF($C105="","",IF($D105="Einstaklingsbundið",IFERROR(IF(INDEX('Undirviðmiðalisti (Lýsigögn)'!I$38:I$52,MATCH($C105,'Undirviðmiðalisti (Lýsigögn)'!$C$38:$C$52,0))="","",INDEX('Undirviðmiðalisti (Lýsigögn)'!I$38:I$52,MATCH($C105,'Undirviðmiðalisti (Lýsigögn)'!$C$38:$C$52,0))),""),IFERROR(IF(INDEX('Undirviðmiðalisti (Lýsigögn)'!I$6:I$37,MATCH($C105,'Undirviðmiðalisti (Lýsigögn)'!$C$6:$C$37,0))="","",INDEX('Undirviðmiðalisti (Lýsigögn)'!I$6:I$37,MATCH($C105,'Undirviðmiðalisti (Lýsigögn)'!$C$6:$C$37,0))),IFERROR(IF(INDEX('Undirviðmiðalisti (Lýsigögn)'!I$38:I$52,MATCH($C105,'Undirviðmiðalisti (Lýsigögn)'!$C$38:$C$52,0))="","",INDEX('Undirviðmiðalisti (Lýsigögn)'!I$38:I$52,MATCH($C105,'Undirviðmiðalisti (Lýsigögn)'!$C$38:$C$52,0))),""))))</f>
        <v/>
      </c>
      <c r="N105" s="18" t="str">
        <f aca="false">IF($C105="","",IF($D105="Einstaklingsbundið",IFERROR(IF(INDEX('Undirviðmiðalisti (Lýsigögn)'!J$38:J$52,MATCH($C105,'Undirviðmiðalisti (Lýsigögn)'!$C$38:$C$52,0))="","",INDEX('Undirviðmiðalisti (Lýsigögn)'!J$38:J$52,MATCH($C105,'Undirviðmiðalisti (Lýsigögn)'!$C$38:$C$52,0))),""),IFERROR(IF(INDEX('Undirviðmiðalisti (Lýsigögn)'!J$6:J$37,MATCH($C105,'Undirviðmiðalisti (Lýsigögn)'!$C$6:$C$37,0))="","",INDEX('Undirviðmiðalisti (Lýsigögn)'!J$6:J$37,MATCH($C105,'Undirviðmiðalisti (Lýsigögn)'!$C$6:$C$37,0))),IFERROR(IF(INDEX('Undirviðmiðalisti (Lýsigögn)'!J$38:J$52,MATCH($C105,'Undirviðmiðalisti (Lýsigögn)'!$C$38:$C$52,0))="","",INDEX('Undirviðmiðalisti (Lýsigögn)'!J$38:J$52,MATCH($C105,'Undirviðmiðalisti (Lýsigögn)'!$C$38:$C$52,0))),""))))</f>
        <v/>
      </c>
      <c r="O105" s="18" t="str">
        <f aca="false">IF($C105="","",IF($D105="Einstaklingsbundið",IFERROR(IF(INDEX('Undirviðmiðalisti (Lýsigögn)'!K$38:K$52,MATCH($C105,'Undirviðmiðalisti (Lýsigögn)'!$C$38:$C$52,0))="","",INDEX('Undirviðmiðalisti (Lýsigögn)'!K$38:K$52,MATCH($C105,'Undirviðmiðalisti (Lýsigögn)'!$C$38:$C$52,0))),""),IFERROR(IF(INDEX('Undirviðmiðalisti (Lýsigögn)'!K$6:K$37,MATCH($C105,'Undirviðmiðalisti (Lýsigögn)'!$C$6:$C$37,0))="","",INDEX('Undirviðmiðalisti (Lýsigögn)'!K$6:K$37,MATCH($C105,'Undirviðmiðalisti (Lýsigögn)'!$C$6:$C$37,0))),IFERROR(IF(INDEX('Undirviðmiðalisti (Lýsigögn)'!K$38:K$52,MATCH($C105,'Undirviðmiðalisti (Lýsigögn)'!$C$38:$C$52,0))="","",INDEX('Undirviðmiðalisti (Lýsigögn)'!K$38:K$52,MATCH($C105,'Undirviðmiðalisti (Lýsigögn)'!$C$38:$C$52,0))),""))))</f>
        <v/>
      </c>
      <c r="P105" s="18" t="str">
        <f aca="false">IF($C105="","",IF($D105="Einstaklingsbundið",IFERROR(IF(INDEX('Undirviðmiðalisti (Lýsigögn)'!L$38:L$52,MATCH($C105,'Undirviðmiðalisti (Lýsigögn)'!$C$38:$C$52,0))="","",INDEX('Undirviðmiðalisti (Lýsigögn)'!L$38:L$52,MATCH($C105,'Undirviðmiðalisti (Lýsigögn)'!$C$38:$C$52,0))),""),IFERROR(IF(INDEX('Undirviðmiðalisti (Lýsigögn)'!L$6:L$37,MATCH($C105,'Undirviðmiðalisti (Lýsigögn)'!$C$6:$C$37,0))="","",INDEX('Undirviðmiðalisti (Lýsigögn)'!L$6:L$37,MATCH($C105,'Undirviðmiðalisti (Lýsigögn)'!$C$6:$C$37,0))),IFERROR(IF(INDEX('Undirviðmiðalisti (Lýsigögn)'!L$38:L$52,MATCH($C105,'Undirviðmiðalisti (Lýsigögn)'!$C$38:$C$52,0))="","",INDEX('Undirviðmiðalisti (Lýsigögn)'!L$38:L$52,MATCH($C105,'Undirviðmiðalisti (Lýsigögn)'!$C$38:$C$52,0))),""))))</f>
        <v/>
      </c>
      <c r="Q105" s="18" t="str">
        <f aca="false">IF($C105="","",IF($D105="Einstaklingsbundið",IFERROR(IF(INDEX('Undirviðmiðalisti (Lýsigögn)'!M$38:M$52,MATCH($C105,'Undirviðmiðalisti (Lýsigögn)'!$C$38:$C$52,0))="","",INDEX('Undirviðmiðalisti (Lýsigögn)'!M$38:M$52,MATCH($C105,'Undirviðmiðalisti (Lýsigögn)'!$C$38:$C$52,0))),""),IFERROR(IF(INDEX('Undirviðmiðalisti (Lýsigögn)'!M$6:M$37,MATCH($C105,'Undirviðmiðalisti (Lýsigögn)'!$C$6:$C$37,0))="","",INDEX('Undirviðmiðalisti (Lýsigögn)'!M$6:M$37,MATCH($C105,'Undirviðmiðalisti (Lýsigögn)'!$C$6:$C$37,0))),IFERROR(IF(INDEX('Undirviðmiðalisti (Lýsigögn)'!M$38:M$52,MATCH($C105,'Undirviðmiðalisti (Lýsigögn)'!$C$38:$C$52,0))="","",INDEX('Undirviðmiðalisti (Lýsigögn)'!M$38:M$52,MATCH($C105,'Undirviðmiðalisti (Lýsigögn)'!$C$38:$C$52,0))),""))))</f>
        <v/>
      </c>
    </row>
    <row r="106" customFormat="false" ht="15" hidden="false" customHeight="true" outlineLevel="0" collapsed="false">
      <c r="A106" s="24" t="str">
        <f aca="false">IF($B106="","",ROW()-5)</f>
        <v/>
      </c>
      <c r="B106" s="17"/>
      <c r="C106" s="17"/>
      <c r="D106" s="25" t="str">
        <f aca="false">IFERROR(IF(B106="","",INDEX(Viðmið!$B$6:$B$10,MATCH(B106,Viðmið!$C$6:$C$10,0))),"")</f>
        <v/>
      </c>
      <c r="E106" s="18" t="str">
        <f aca="false">IF($C106="","",IF($D106="Einstaklingsbundið",IFERROR(IF(INDEX('Undirviðmiðalisti (Lýsigögn)'!$D$38:$D$52,MATCH($C106,'Undirviðmiðalisti (Lýsigögn)'!$C$38:$C$52,0))="","",INDEX('Undirviðmiðalisti (Lýsigögn)'!$D$38:$D$52,MATCH($C106,'Undirviðmiðalisti (Lýsigögn)'!$C$38:$C$52,0))),""),IFERROR(IF(INDEX('Undirviðmiðalisti (Lýsigögn)'!$D$6:$D$37,MATCH($C106,'Undirviðmiðalisti (Lýsigögn)'!$C$6:$C$37,0))="","",INDEX('Undirviðmiðalisti (Lýsigögn)'!$D$6:$D$37,MATCH($C106,'Undirviðmiðalisti (Lýsigögn)'!$C$6:$C$37,0))),IFERROR(IF(INDEX('Undirviðmiðalisti (Lýsigögn)'!$D$38:$D$52,MATCH($C106,'Undirviðmiðalisti (Lýsigögn)'!$C$38:$C$52,0))="","",INDEX('Undirviðmiðalisti (Lýsigögn)'!$D$38:$D$52,MATCH($C106,'Undirviðmiðalisti (Lýsigögn)'!$C$38:$C$52,0))),""))))</f>
        <v/>
      </c>
      <c r="F106" s="16"/>
      <c r="G106" s="26" t="str">
        <f aca="false">IF($C106="","",IF($D106="Einstaklingsbundið",IFERROR(IF(INDEX('Undirviðmiðalisti (Lýsigögn)'!$E$38:$E$52,MATCH($C106,'Undirviðmiðalisti (Lýsigögn)'!$C$38:$C$52,0))="","",INDEX('Undirviðmiðalisti (Lýsigögn)'!$E$38:$E$52,MATCH($C106,'Undirviðmiðalisti (Lýsigögn)'!$C$38:$C$52,0))),""),IFERROR(IF(INDEX('Undirviðmiðalisti (Lýsigögn)'!$E$6:$E$37,MATCH($C106,'Undirviðmiðalisti (Lýsigögn)'!$C$6:$C$37,0))="","",INDEX('Undirviðmiðalisti (Lýsigögn)'!$E$6:$E$37,MATCH($C106,'Undirviðmiðalisti (Lýsigögn)'!$C$6:$C$37,0))),IFERROR(IF(INDEX('Undirviðmiðalisti (Lýsigögn)'!$E$38:$E$52,MATCH($C106,'Undirviðmiðalisti (Lýsigögn)'!$C$38:$C$52,0))="","",INDEX('Undirviðmiðalisti (Lýsigögn)'!$E$38:$E$52,MATCH($C106,'Undirviðmiðalisti (Lýsigögn)'!$C$38:$C$52,0))),""))))</f>
        <v/>
      </c>
      <c r="H106" s="27" t="str">
        <f aca="false">IF(OR(F106="",G106=""),"",F106*KVARDI)</f>
        <v/>
      </c>
      <c r="I106" s="28" t="str">
        <f aca="false">IF(B106="","",IF(ROUND(SUMIF($B$6:$B$205,B106,$F$6:$F$205),4)=ROUND(IFERROR(INDEX(Viðmið!$E$6:$E$10,MATCH(B106,Viðmið!$C$6:$C$10,0)),-1),4),"✓","✗"))</f>
        <v/>
      </c>
      <c r="J106" s="18" t="str">
        <f aca="false">IF($C106="","",IF($D106="Einstaklingsbundið",IFERROR(IF(INDEX('Undirviðmiðalisti (Lýsigögn)'!F$38:F$52,MATCH($C106,'Undirviðmiðalisti (Lýsigögn)'!$C$38:$C$52,0))="","",INDEX('Undirviðmiðalisti (Lýsigögn)'!F$38:F$52,MATCH($C106,'Undirviðmiðalisti (Lýsigögn)'!$C$38:$C$52,0))),""),IFERROR(IF(INDEX('Undirviðmiðalisti (Lýsigögn)'!F$6:F$37,MATCH($C106,'Undirviðmiðalisti (Lýsigögn)'!$C$6:$C$37,0))="","",INDEX('Undirviðmiðalisti (Lýsigögn)'!F$6:F$37,MATCH($C106,'Undirviðmiðalisti (Lýsigögn)'!$C$6:$C$37,0))),IFERROR(IF(INDEX('Undirviðmiðalisti (Lýsigögn)'!F$38:F$52,MATCH($C106,'Undirviðmiðalisti (Lýsigögn)'!$C$38:$C$52,0))="","",INDEX('Undirviðmiðalisti (Lýsigögn)'!F$38:F$52,MATCH($C106,'Undirviðmiðalisti (Lýsigögn)'!$C$38:$C$52,0))),""))))</f>
        <v/>
      </c>
      <c r="K106" s="18" t="str">
        <f aca="false">IF($C106="","",IF($D106="Einstaklingsbundið",IFERROR(IF(INDEX('Undirviðmiðalisti (Lýsigögn)'!G$38:G$52,MATCH($C106,'Undirviðmiðalisti (Lýsigögn)'!$C$38:$C$52,0))="","",INDEX('Undirviðmiðalisti (Lýsigögn)'!G$38:G$52,MATCH($C106,'Undirviðmiðalisti (Lýsigögn)'!$C$38:$C$52,0))),""),IFERROR(IF(INDEX('Undirviðmiðalisti (Lýsigögn)'!G$6:G$37,MATCH($C106,'Undirviðmiðalisti (Lýsigögn)'!$C$6:$C$37,0))="","",INDEX('Undirviðmiðalisti (Lýsigögn)'!G$6:G$37,MATCH($C106,'Undirviðmiðalisti (Lýsigögn)'!$C$6:$C$37,0))),IFERROR(IF(INDEX('Undirviðmiðalisti (Lýsigögn)'!G$38:G$52,MATCH($C106,'Undirviðmiðalisti (Lýsigögn)'!$C$38:$C$52,0))="","",INDEX('Undirviðmiðalisti (Lýsigögn)'!G$38:G$52,MATCH($C106,'Undirviðmiðalisti (Lýsigögn)'!$C$38:$C$52,0))),""))))</f>
        <v/>
      </c>
      <c r="L106" s="18" t="str">
        <f aca="false">IF($C106="","",IF($D106="Einstaklingsbundið",IFERROR(IF(INDEX('Undirviðmiðalisti (Lýsigögn)'!H$38:H$52,MATCH($C106,'Undirviðmiðalisti (Lýsigögn)'!$C$38:$C$52,0))="","",INDEX('Undirviðmiðalisti (Lýsigögn)'!H$38:H$52,MATCH($C106,'Undirviðmiðalisti (Lýsigögn)'!$C$38:$C$52,0))),""),IFERROR(IF(INDEX('Undirviðmiðalisti (Lýsigögn)'!H$6:H$37,MATCH($C106,'Undirviðmiðalisti (Lýsigögn)'!$C$6:$C$37,0))="","",INDEX('Undirviðmiðalisti (Lýsigögn)'!H$6:H$37,MATCH($C106,'Undirviðmiðalisti (Lýsigögn)'!$C$6:$C$37,0))),IFERROR(IF(INDEX('Undirviðmiðalisti (Lýsigögn)'!H$38:H$52,MATCH($C106,'Undirviðmiðalisti (Lýsigögn)'!$C$38:$C$52,0))="","",INDEX('Undirviðmiðalisti (Lýsigögn)'!H$38:H$52,MATCH($C106,'Undirviðmiðalisti (Lýsigögn)'!$C$38:$C$52,0))),""))))</f>
        <v/>
      </c>
      <c r="M106" s="18" t="str">
        <f aca="false">IF($C106="","",IF($D106="Einstaklingsbundið",IFERROR(IF(INDEX('Undirviðmiðalisti (Lýsigögn)'!I$38:I$52,MATCH($C106,'Undirviðmiðalisti (Lýsigögn)'!$C$38:$C$52,0))="","",INDEX('Undirviðmiðalisti (Lýsigögn)'!I$38:I$52,MATCH($C106,'Undirviðmiðalisti (Lýsigögn)'!$C$38:$C$52,0))),""),IFERROR(IF(INDEX('Undirviðmiðalisti (Lýsigögn)'!I$6:I$37,MATCH($C106,'Undirviðmiðalisti (Lýsigögn)'!$C$6:$C$37,0))="","",INDEX('Undirviðmiðalisti (Lýsigögn)'!I$6:I$37,MATCH($C106,'Undirviðmiðalisti (Lýsigögn)'!$C$6:$C$37,0))),IFERROR(IF(INDEX('Undirviðmiðalisti (Lýsigögn)'!I$38:I$52,MATCH($C106,'Undirviðmiðalisti (Lýsigögn)'!$C$38:$C$52,0))="","",INDEX('Undirviðmiðalisti (Lýsigögn)'!I$38:I$52,MATCH($C106,'Undirviðmiðalisti (Lýsigögn)'!$C$38:$C$52,0))),""))))</f>
        <v/>
      </c>
      <c r="N106" s="18" t="str">
        <f aca="false">IF($C106="","",IF($D106="Einstaklingsbundið",IFERROR(IF(INDEX('Undirviðmiðalisti (Lýsigögn)'!J$38:J$52,MATCH($C106,'Undirviðmiðalisti (Lýsigögn)'!$C$38:$C$52,0))="","",INDEX('Undirviðmiðalisti (Lýsigögn)'!J$38:J$52,MATCH($C106,'Undirviðmiðalisti (Lýsigögn)'!$C$38:$C$52,0))),""),IFERROR(IF(INDEX('Undirviðmiðalisti (Lýsigögn)'!J$6:J$37,MATCH($C106,'Undirviðmiðalisti (Lýsigögn)'!$C$6:$C$37,0))="","",INDEX('Undirviðmiðalisti (Lýsigögn)'!J$6:J$37,MATCH($C106,'Undirviðmiðalisti (Lýsigögn)'!$C$6:$C$37,0))),IFERROR(IF(INDEX('Undirviðmiðalisti (Lýsigögn)'!J$38:J$52,MATCH($C106,'Undirviðmiðalisti (Lýsigögn)'!$C$38:$C$52,0))="","",INDEX('Undirviðmiðalisti (Lýsigögn)'!J$38:J$52,MATCH($C106,'Undirviðmiðalisti (Lýsigögn)'!$C$38:$C$52,0))),""))))</f>
        <v/>
      </c>
      <c r="O106" s="18" t="str">
        <f aca="false">IF($C106="","",IF($D106="Einstaklingsbundið",IFERROR(IF(INDEX('Undirviðmiðalisti (Lýsigögn)'!K$38:K$52,MATCH($C106,'Undirviðmiðalisti (Lýsigögn)'!$C$38:$C$52,0))="","",INDEX('Undirviðmiðalisti (Lýsigögn)'!K$38:K$52,MATCH($C106,'Undirviðmiðalisti (Lýsigögn)'!$C$38:$C$52,0))),""),IFERROR(IF(INDEX('Undirviðmiðalisti (Lýsigögn)'!K$6:K$37,MATCH($C106,'Undirviðmiðalisti (Lýsigögn)'!$C$6:$C$37,0))="","",INDEX('Undirviðmiðalisti (Lýsigögn)'!K$6:K$37,MATCH($C106,'Undirviðmiðalisti (Lýsigögn)'!$C$6:$C$37,0))),IFERROR(IF(INDEX('Undirviðmiðalisti (Lýsigögn)'!K$38:K$52,MATCH($C106,'Undirviðmiðalisti (Lýsigögn)'!$C$38:$C$52,0))="","",INDEX('Undirviðmiðalisti (Lýsigögn)'!K$38:K$52,MATCH($C106,'Undirviðmiðalisti (Lýsigögn)'!$C$38:$C$52,0))),""))))</f>
        <v/>
      </c>
      <c r="P106" s="18" t="str">
        <f aca="false">IF($C106="","",IF($D106="Einstaklingsbundið",IFERROR(IF(INDEX('Undirviðmiðalisti (Lýsigögn)'!L$38:L$52,MATCH($C106,'Undirviðmiðalisti (Lýsigögn)'!$C$38:$C$52,0))="","",INDEX('Undirviðmiðalisti (Lýsigögn)'!L$38:L$52,MATCH($C106,'Undirviðmiðalisti (Lýsigögn)'!$C$38:$C$52,0))),""),IFERROR(IF(INDEX('Undirviðmiðalisti (Lýsigögn)'!L$6:L$37,MATCH($C106,'Undirviðmiðalisti (Lýsigögn)'!$C$6:$C$37,0))="","",INDEX('Undirviðmiðalisti (Lýsigögn)'!L$6:L$37,MATCH($C106,'Undirviðmiðalisti (Lýsigögn)'!$C$6:$C$37,0))),IFERROR(IF(INDEX('Undirviðmiðalisti (Lýsigögn)'!L$38:L$52,MATCH($C106,'Undirviðmiðalisti (Lýsigögn)'!$C$38:$C$52,0))="","",INDEX('Undirviðmiðalisti (Lýsigögn)'!L$38:L$52,MATCH($C106,'Undirviðmiðalisti (Lýsigögn)'!$C$38:$C$52,0))),""))))</f>
        <v/>
      </c>
      <c r="Q106" s="18" t="str">
        <f aca="false">IF($C106="","",IF($D106="Einstaklingsbundið",IFERROR(IF(INDEX('Undirviðmiðalisti (Lýsigögn)'!M$38:M$52,MATCH($C106,'Undirviðmiðalisti (Lýsigögn)'!$C$38:$C$52,0))="","",INDEX('Undirviðmiðalisti (Lýsigögn)'!M$38:M$52,MATCH($C106,'Undirviðmiðalisti (Lýsigögn)'!$C$38:$C$52,0))),""),IFERROR(IF(INDEX('Undirviðmiðalisti (Lýsigögn)'!M$6:M$37,MATCH($C106,'Undirviðmiðalisti (Lýsigögn)'!$C$6:$C$37,0))="","",INDEX('Undirviðmiðalisti (Lýsigögn)'!M$6:M$37,MATCH($C106,'Undirviðmiðalisti (Lýsigögn)'!$C$6:$C$37,0))),IFERROR(IF(INDEX('Undirviðmiðalisti (Lýsigögn)'!M$38:M$52,MATCH($C106,'Undirviðmiðalisti (Lýsigögn)'!$C$38:$C$52,0))="","",INDEX('Undirviðmiðalisti (Lýsigögn)'!M$38:M$52,MATCH($C106,'Undirviðmiðalisti (Lýsigögn)'!$C$38:$C$52,0))),""))))</f>
        <v/>
      </c>
    </row>
    <row r="107" customFormat="false" ht="15" hidden="false" customHeight="true" outlineLevel="0" collapsed="false">
      <c r="A107" s="24" t="str">
        <f aca="false">IF($B107="","",ROW()-5)</f>
        <v/>
      </c>
      <c r="B107" s="17"/>
      <c r="C107" s="17"/>
      <c r="D107" s="25" t="str">
        <f aca="false">IFERROR(IF(B107="","",INDEX(Viðmið!$B$6:$B$10,MATCH(B107,Viðmið!$C$6:$C$10,0))),"")</f>
        <v/>
      </c>
      <c r="E107" s="18" t="str">
        <f aca="false">IF($C107="","",IF($D107="Einstaklingsbundið",IFERROR(IF(INDEX('Undirviðmiðalisti (Lýsigögn)'!$D$38:$D$52,MATCH($C107,'Undirviðmiðalisti (Lýsigögn)'!$C$38:$C$52,0))="","",INDEX('Undirviðmiðalisti (Lýsigögn)'!$D$38:$D$52,MATCH($C107,'Undirviðmiðalisti (Lýsigögn)'!$C$38:$C$52,0))),""),IFERROR(IF(INDEX('Undirviðmiðalisti (Lýsigögn)'!$D$6:$D$37,MATCH($C107,'Undirviðmiðalisti (Lýsigögn)'!$C$6:$C$37,0))="","",INDEX('Undirviðmiðalisti (Lýsigögn)'!$D$6:$D$37,MATCH($C107,'Undirviðmiðalisti (Lýsigögn)'!$C$6:$C$37,0))),IFERROR(IF(INDEX('Undirviðmiðalisti (Lýsigögn)'!$D$38:$D$52,MATCH($C107,'Undirviðmiðalisti (Lýsigögn)'!$C$38:$C$52,0))="","",INDEX('Undirviðmiðalisti (Lýsigögn)'!$D$38:$D$52,MATCH($C107,'Undirviðmiðalisti (Lýsigögn)'!$C$38:$C$52,0))),""))))</f>
        <v/>
      </c>
      <c r="F107" s="16"/>
      <c r="G107" s="26" t="str">
        <f aca="false">IF($C107="","",IF($D107="Einstaklingsbundið",IFERROR(IF(INDEX('Undirviðmiðalisti (Lýsigögn)'!$E$38:$E$52,MATCH($C107,'Undirviðmiðalisti (Lýsigögn)'!$C$38:$C$52,0))="","",INDEX('Undirviðmiðalisti (Lýsigögn)'!$E$38:$E$52,MATCH($C107,'Undirviðmiðalisti (Lýsigögn)'!$C$38:$C$52,0))),""),IFERROR(IF(INDEX('Undirviðmiðalisti (Lýsigögn)'!$E$6:$E$37,MATCH($C107,'Undirviðmiðalisti (Lýsigögn)'!$C$6:$C$37,0))="","",INDEX('Undirviðmiðalisti (Lýsigögn)'!$E$6:$E$37,MATCH($C107,'Undirviðmiðalisti (Lýsigögn)'!$C$6:$C$37,0))),IFERROR(IF(INDEX('Undirviðmiðalisti (Lýsigögn)'!$E$38:$E$52,MATCH($C107,'Undirviðmiðalisti (Lýsigögn)'!$C$38:$C$52,0))="","",INDEX('Undirviðmiðalisti (Lýsigögn)'!$E$38:$E$52,MATCH($C107,'Undirviðmiðalisti (Lýsigögn)'!$C$38:$C$52,0))),""))))</f>
        <v/>
      </c>
      <c r="H107" s="27" t="str">
        <f aca="false">IF(OR(F107="",G107=""),"",F107*KVARDI)</f>
        <v/>
      </c>
      <c r="I107" s="28" t="str">
        <f aca="false">IF(B107="","",IF(ROUND(SUMIF($B$6:$B$205,B107,$F$6:$F$205),4)=ROUND(IFERROR(INDEX(Viðmið!$E$6:$E$10,MATCH(B107,Viðmið!$C$6:$C$10,0)),-1),4),"✓","✗"))</f>
        <v/>
      </c>
      <c r="J107" s="18" t="str">
        <f aca="false">IF($C107="","",IF($D107="Einstaklingsbundið",IFERROR(IF(INDEX('Undirviðmiðalisti (Lýsigögn)'!F$38:F$52,MATCH($C107,'Undirviðmiðalisti (Lýsigögn)'!$C$38:$C$52,0))="","",INDEX('Undirviðmiðalisti (Lýsigögn)'!F$38:F$52,MATCH($C107,'Undirviðmiðalisti (Lýsigögn)'!$C$38:$C$52,0))),""),IFERROR(IF(INDEX('Undirviðmiðalisti (Lýsigögn)'!F$6:F$37,MATCH($C107,'Undirviðmiðalisti (Lýsigögn)'!$C$6:$C$37,0))="","",INDEX('Undirviðmiðalisti (Lýsigögn)'!F$6:F$37,MATCH($C107,'Undirviðmiðalisti (Lýsigögn)'!$C$6:$C$37,0))),IFERROR(IF(INDEX('Undirviðmiðalisti (Lýsigögn)'!F$38:F$52,MATCH($C107,'Undirviðmiðalisti (Lýsigögn)'!$C$38:$C$52,0))="","",INDEX('Undirviðmiðalisti (Lýsigögn)'!F$38:F$52,MATCH($C107,'Undirviðmiðalisti (Lýsigögn)'!$C$38:$C$52,0))),""))))</f>
        <v/>
      </c>
      <c r="K107" s="18" t="str">
        <f aca="false">IF($C107="","",IF($D107="Einstaklingsbundið",IFERROR(IF(INDEX('Undirviðmiðalisti (Lýsigögn)'!G$38:G$52,MATCH($C107,'Undirviðmiðalisti (Lýsigögn)'!$C$38:$C$52,0))="","",INDEX('Undirviðmiðalisti (Lýsigögn)'!G$38:G$52,MATCH($C107,'Undirviðmiðalisti (Lýsigögn)'!$C$38:$C$52,0))),""),IFERROR(IF(INDEX('Undirviðmiðalisti (Lýsigögn)'!G$6:G$37,MATCH($C107,'Undirviðmiðalisti (Lýsigögn)'!$C$6:$C$37,0))="","",INDEX('Undirviðmiðalisti (Lýsigögn)'!G$6:G$37,MATCH($C107,'Undirviðmiðalisti (Lýsigögn)'!$C$6:$C$37,0))),IFERROR(IF(INDEX('Undirviðmiðalisti (Lýsigögn)'!G$38:G$52,MATCH($C107,'Undirviðmiðalisti (Lýsigögn)'!$C$38:$C$52,0))="","",INDEX('Undirviðmiðalisti (Lýsigögn)'!G$38:G$52,MATCH($C107,'Undirviðmiðalisti (Lýsigögn)'!$C$38:$C$52,0))),""))))</f>
        <v/>
      </c>
      <c r="L107" s="18" t="str">
        <f aca="false">IF($C107="","",IF($D107="Einstaklingsbundið",IFERROR(IF(INDEX('Undirviðmiðalisti (Lýsigögn)'!H$38:H$52,MATCH($C107,'Undirviðmiðalisti (Lýsigögn)'!$C$38:$C$52,0))="","",INDEX('Undirviðmiðalisti (Lýsigögn)'!H$38:H$52,MATCH($C107,'Undirviðmiðalisti (Lýsigögn)'!$C$38:$C$52,0))),""),IFERROR(IF(INDEX('Undirviðmiðalisti (Lýsigögn)'!H$6:H$37,MATCH($C107,'Undirviðmiðalisti (Lýsigögn)'!$C$6:$C$37,0))="","",INDEX('Undirviðmiðalisti (Lýsigögn)'!H$6:H$37,MATCH($C107,'Undirviðmiðalisti (Lýsigögn)'!$C$6:$C$37,0))),IFERROR(IF(INDEX('Undirviðmiðalisti (Lýsigögn)'!H$38:H$52,MATCH($C107,'Undirviðmiðalisti (Lýsigögn)'!$C$38:$C$52,0))="","",INDEX('Undirviðmiðalisti (Lýsigögn)'!H$38:H$52,MATCH($C107,'Undirviðmiðalisti (Lýsigögn)'!$C$38:$C$52,0))),""))))</f>
        <v/>
      </c>
      <c r="M107" s="18" t="str">
        <f aca="false">IF($C107="","",IF($D107="Einstaklingsbundið",IFERROR(IF(INDEX('Undirviðmiðalisti (Lýsigögn)'!I$38:I$52,MATCH($C107,'Undirviðmiðalisti (Lýsigögn)'!$C$38:$C$52,0))="","",INDEX('Undirviðmiðalisti (Lýsigögn)'!I$38:I$52,MATCH($C107,'Undirviðmiðalisti (Lýsigögn)'!$C$38:$C$52,0))),""),IFERROR(IF(INDEX('Undirviðmiðalisti (Lýsigögn)'!I$6:I$37,MATCH($C107,'Undirviðmiðalisti (Lýsigögn)'!$C$6:$C$37,0))="","",INDEX('Undirviðmiðalisti (Lýsigögn)'!I$6:I$37,MATCH($C107,'Undirviðmiðalisti (Lýsigögn)'!$C$6:$C$37,0))),IFERROR(IF(INDEX('Undirviðmiðalisti (Lýsigögn)'!I$38:I$52,MATCH($C107,'Undirviðmiðalisti (Lýsigögn)'!$C$38:$C$52,0))="","",INDEX('Undirviðmiðalisti (Lýsigögn)'!I$38:I$52,MATCH($C107,'Undirviðmiðalisti (Lýsigögn)'!$C$38:$C$52,0))),""))))</f>
        <v/>
      </c>
      <c r="N107" s="18" t="str">
        <f aca="false">IF($C107="","",IF($D107="Einstaklingsbundið",IFERROR(IF(INDEX('Undirviðmiðalisti (Lýsigögn)'!J$38:J$52,MATCH($C107,'Undirviðmiðalisti (Lýsigögn)'!$C$38:$C$52,0))="","",INDEX('Undirviðmiðalisti (Lýsigögn)'!J$38:J$52,MATCH($C107,'Undirviðmiðalisti (Lýsigögn)'!$C$38:$C$52,0))),""),IFERROR(IF(INDEX('Undirviðmiðalisti (Lýsigögn)'!J$6:J$37,MATCH($C107,'Undirviðmiðalisti (Lýsigögn)'!$C$6:$C$37,0))="","",INDEX('Undirviðmiðalisti (Lýsigögn)'!J$6:J$37,MATCH($C107,'Undirviðmiðalisti (Lýsigögn)'!$C$6:$C$37,0))),IFERROR(IF(INDEX('Undirviðmiðalisti (Lýsigögn)'!J$38:J$52,MATCH($C107,'Undirviðmiðalisti (Lýsigögn)'!$C$38:$C$52,0))="","",INDEX('Undirviðmiðalisti (Lýsigögn)'!J$38:J$52,MATCH($C107,'Undirviðmiðalisti (Lýsigögn)'!$C$38:$C$52,0))),""))))</f>
        <v/>
      </c>
      <c r="O107" s="18" t="str">
        <f aca="false">IF($C107="","",IF($D107="Einstaklingsbundið",IFERROR(IF(INDEX('Undirviðmiðalisti (Lýsigögn)'!K$38:K$52,MATCH($C107,'Undirviðmiðalisti (Lýsigögn)'!$C$38:$C$52,0))="","",INDEX('Undirviðmiðalisti (Lýsigögn)'!K$38:K$52,MATCH($C107,'Undirviðmiðalisti (Lýsigögn)'!$C$38:$C$52,0))),""),IFERROR(IF(INDEX('Undirviðmiðalisti (Lýsigögn)'!K$6:K$37,MATCH($C107,'Undirviðmiðalisti (Lýsigögn)'!$C$6:$C$37,0))="","",INDEX('Undirviðmiðalisti (Lýsigögn)'!K$6:K$37,MATCH($C107,'Undirviðmiðalisti (Lýsigögn)'!$C$6:$C$37,0))),IFERROR(IF(INDEX('Undirviðmiðalisti (Lýsigögn)'!K$38:K$52,MATCH($C107,'Undirviðmiðalisti (Lýsigögn)'!$C$38:$C$52,0))="","",INDEX('Undirviðmiðalisti (Lýsigögn)'!K$38:K$52,MATCH($C107,'Undirviðmiðalisti (Lýsigögn)'!$C$38:$C$52,0))),""))))</f>
        <v/>
      </c>
      <c r="P107" s="18" t="str">
        <f aca="false">IF($C107="","",IF($D107="Einstaklingsbundið",IFERROR(IF(INDEX('Undirviðmiðalisti (Lýsigögn)'!L$38:L$52,MATCH($C107,'Undirviðmiðalisti (Lýsigögn)'!$C$38:$C$52,0))="","",INDEX('Undirviðmiðalisti (Lýsigögn)'!L$38:L$52,MATCH($C107,'Undirviðmiðalisti (Lýsigögn)'!$C$38:$C$52,0))),""),IFERROR(IF(INDEX('Undirviðmiðalisti (Lýsigögn)'!L$6:L$37,MATCH($C107,'Undirviðmiðalisti (Lýsigögn)'!$C$6:$C$37,0))="","",INDEX('Undirviðmiðalisti (Lýsigögn)'!L$6:L$37,MATCH($C107,'Undirviðmiðalisti (Lýsigögn)'!$C$6:$C$37,0))),IFERROR(IF(INDEX('Undirviðmiðalisti (Lýsigögn)'!L$38:L$52,MATCH($C107,'Undirviðmiðalisti (Lýsigögn)'!$C$38:$C$52,0))="","",INDEX('Undirviðmiðalisti (Lýsigögn)'!L$38:L$52,MATCH($C107,'Undirviðmiðalisti (Lýsigögn)'!$C$38:$C$52,0))),""))))</f>
        <v/>
      </c>
      <c r="Q107" s="18" t="str">
        <f aca="false">IF($C107="","",IF($D107="Einstaklingsbundið",IFERROR(IF(INDEX('Undirviðmiðalisti (Lýsigögn)'!M$38:M$52,MATCH($C107,'Undirviðmiðalisti (Lýsigögn)'!$C$38:$C$52,0))="","",INDEX('Undirviðmiðalisti (Lýsigögn)'!M$38:M$52,MATCH($C107,'Undirviðmiðalisti (Lýsigögn)'!$C$38:$C$52,0))),""),IFERROR(IF(INDEX('Undirviðmiðalisti (Lýsigögn)'!M$6:M$37,MATCH($C107,'Undirviðmiðalisti (Lýsigögn)'!$C$6:$C$37,0))="","",INDEX('Undirviðmiðalisti (Lýsigögn)'!M$6:M$37,MATCH($C107,'Undirviðmiðalisti (Lýsigögn)'!$C$6:$C$37,0))),IFERROR(IF(INDEX('Undirviðmiðalisti (Lýsigögn)'!M$38:M$52,MATCH($C107,'Undirviðmiðalisti (Lýsigögn)'!$C$38:$C$52,0))="","",INDEX('Undirviðmiðalisti (Lýsigögn)'!M$38:M$52,MATCH($C107,'Undirviðmiðalisti (Lýsigögn)'!$C$38:$C$52,0))),""))))</f>
        <v/>
      </c>
    </row>
    <row r="108" customFormat="false" ht="15" hidden="false" customHeight="true" outlineLevel="0" collapsed="false">
      <c r="A108" s="24" t="str">
        <f aca="false">IF($B108="","",ROW()-5)</f>
        <v/>
      </c>
      <c r="B108" s="17"/>
      <c r="C108" s="17"/>
      <c r="D108" s="25" t="str">
        <f aca="false">IFERROR(IF(B108="","",INDEX(Viðmið!$B$6:$B$10,MATCH(B108,Viðmið!$C$6:$C$10,0))),"")</f>
        <v/>
      </c>
      <c r="E108" s="18" t="str">
        <f aca="false">IF($C108="","",IF($D108="Einstaklingsbundið",IFERROR(IF(INDEX('Undirviðmiðalisti (Lýsigögn)'!$D$38:$D$52,MATCH($C108,'Undirviðmiðalisti (Lýsigögn)'!$C$38:$C$52,0))="","",INDEX('Undirviðmiðalisti (Lýsigögn)'!$D$38:$D$52,MATCH($C108,'Undirviðmiðalisti (Lýsigögn)'!$C$38:$C$52,0))),""),IFERROR(IF(INDEX('Undirviðmiðalisti (Lýsigögn)'!$D$6:$D$37,MATCH($C108,'Undirviðmiðalisti (Lýsigögn)'!$C$6:$C$37,0))="","",INDEX('Undirviðmiðalisti (Lýsigögn)'!$D$6:$D$37,MATCH($C108,'Undirviðmiðalisti (Lýsigögn)'!$C$6:$C$37,0))),IFERROR(IF(INDEX('Undirviðmiðalisti (Lýsigögn)'!$D$38:$D$52,MATCH($C108,'Undirviðmiðalisti (Lýsigögn)'!$C$38:$C$52,0))="","",INDEX('Undirviðmiðalisti (Lýsigögn)'!$D$38:$D$52,MATCH($C108,'Undirviðmiðalisti (Lýsigögn)'!$C$38:$C$52,0))),""))))</f>
        <v/>
      </c>
      <c r="F108" s="16"/>
      <c r="G108" s="26" t="str">
        <f aca="false">IF($C108="","",IF($D108="Einstaklingsbundið",IFERROR(IF(INDEX('Undirviðmiðalisti (Lýsigögn)'!$E$38:$E$52,MATCH($C108,'Undirviðmiðalisti (Lýsigögn)'!$C$38:$C$52,0))="","",INDEX('Undirviðmiðalisti (Lýsigögn)'!$E$38:$E$52,MATCH($C108,'Undirviðmiðalisti (Lýsigögn)'!$C$38:$C$52,0))),""),IFERROR(IF(INDEX('Undirviðmiðalisti (Lýsigögn)'!$E$6:$E$37,MATCH($C108,'Undirviðmiðalisti (Lýsigögn)'!$C$6:$C$37,0))="","",INDEX('Undirviðmiðalisti (Lýsigögn)'!$E$6:$E$37,MATCH($C108,'Undirviðmiðalisti (Lýsigögn)'!$C$6:$C$37,0))),IFERROR(IF(INDEX('Undirviðmiðalisti (Lýsigögn)'!$E$38:$E$52,MATCH($C108,'Undirviðmiðalisti (Lýsigögn)'!$C$38:$C$52,0))="","",INDEX('Undirviðmiðalisti (Lýsigögn)'!$E$38:$E$52,MATCH($C108,'Undirviðmiðalisti (Lýsigögn)'!$C$38:$C$52,0))),""))))</f>
        <v/>
      </c>
      <c r="H108" s="27" t="str">
        <f aca="false">IF(OR(F108="",G108=""),"",F108*KVARDI)</f>
        <v/>
      </c>
      <c r="I108" s="28" t="str">
        <f aca="false">IF(B108="","",IF(ROUND(SUMIF($B$6:$B$205,B108,$F$6:$F$205),4)=ROUND(IFERROR(INDEX(Viðmið!$E$6:$E$10,MATCH(B108,Viðmið!$C$6:$C$10,0)),-1),4),"✓","✗"))</f>
        <v/>
      </c>
      <c r="J108" s="18" t="str">
        <f aca="false">IF($C108="","",IF($D108="Einstaklingsbundið",IFERROR(IF(INDEX('Undirviðmiðalisti (Lýsigögn)'!F$38:F$52,MATCH($C108,'Undirviðmiðalisti (Lýsigögn)'!$C$38:$C$52,0))="","",INDEX('Undirviðmiðalisti (Lýsigögn)'!F$38:F$52,MATCH($C108,'Undirviðmiðalisti (Lýsigögn)'!$C$38:$C$52,0))),""),IFERROR(IF(INDEX('Undirviðmiðalisti (Lýsigögn)'!F$6:F$37,MATCH($C108,'Undirviðmiðalisti (Lýsigögn)'!$C$6:$C$37,0))="","",INDEX('Undirviðmiðalisti (Lýsigögn)'!F$6:F$37,MATCH($C108,'Undirviðmiðalisti (Lýsigögn)'!$C$6:$C$37,0))),IFERROR(IF(INDEX('Undirviðmiðalisti (Lýsigögn)'!F$38:F$52,MATCH($C108,'Undirviðmiðalisti (Lýsigögn)'!$C$38:$C$52,0))="","",INDEX('Undirviðmiðalisti (Lýsigögn)'!F$38:F$52,MATCH($C108,'Undirviðmiðalisti (Lýsigögn)'!$C$38:$C$52,0))),""))))</f>
        <v/>
      </c>
      <c r="K108" s="18" t="str">
        <f aca="false">IF($C108="","",IF($D108="Einstaklingsbundið",IFERROR(IF(INDEX('Undirviðmiðalisti (Lýsigögn)'!G$38:G$52,MATCH($C108,'Undirviðmiðalisti (Lýsigögn)'!$C$38:$C$52,0))="","",INDEX('Undirviðmiðalisti (Lýsigögn)'!G$38:G$52,MATCH($C108,'Undirviðmiðalisti (Lýsigögn)'!$C$38:$C$52,0))),""),IFERROR(IF(INDEX('Undirviðmiðalisti (Lýsigögn)'!G$6:G$37,MATCH($C108,'Undirviðmiðalisti (Lýsigögn)'!$C$6:$C$37,0))="","",INDEX('Undirviðmiðalisti (Lýsigögn)'!G$6:G$37,MATCH($C108,'Undirviðmiðalisti (Lýsigögn)'!$C$6:$C$37,0))),IFERROR(IF(INDEX('Undirviðmiðalisti (Lýsigögn)'!G$38:G$52,MATCH($C108,'Undirviðmiðalisti (Lýsigögn)'!$C$38:$C$52,0))="","",INDEX('Undirviðmiðalisti (Lýsigögn)'!G$38:G$52,MATCH($C108,'Undirviðmiðalisti (Lýsigögn)'!$C$38:$C$52,0))),""))))</f>
        <v/>
      </c>
      <c r="L108" s="18" t="str">
        <f aca="false">IF($C108="","",IF($D108="Einstaklingsbundið",IFERROR(IF(INDEX('Undirviðmiðalisti (Lýsigögn)'!H$38:H$52,MATCH($C108,'Undirviðmiðalisti (Lýsigögn)'!$C$38:$C$52,0))="","",INDEX('Undirviðmiðalisti (Lýsigögn)'!H$38:H$52,MATCH($C108,'Undirviðmiðalisti (Lýsigögn)'!$C$38:$C$52,0))),""),IFERROR(IF(INDEX('Undirviðmiðalisti (Lýsigögn)'!H$6:H$37,MATCH($C108,'Undirviðmiðalisti (Lýsigögn)'!$C$6:$C$37,0))="","",INDEX('Undirviðmiðalisti (Lýsigögn)'!H$6:H$37,MATCH($C108,'Undirviðmiðalisti (Lýsigögn)'!$C$6:$C$37,0))),IFERROR(IF(INDEX('Undirviðmiðalisti (Lýsigögn)'!H$38:H$52,MATCH($C108,'Undirviðmiðalisti (Lýsigögn)'!$C$38:$C$52,0))="","",INDEX('Undirviðmiðalisti (Lýsigögn)'!H$38:H$52,MATCH($C108,'Undirviðmiðalisti (Lýsigögn)'!$C$38:$C$52,0))),""))))</f>
        <v/>
      </c>
      <c r="M108" s="18" t="str">
        <f aca="false">IF($C108="","",IF($D108="Einstaklingsbundið",IFERROR(IF(INDEX('Undirviðmiðalisti (Lýsigögn)'!I$38:I$52,MATCH($C108,'Undirviðmiðalisti (Lýsigögn)'!$C$38:$C$52,0))="","",INDEX('Undirviðmiðalisti (Lýsigögn)'!I$38:I$52,MATCH($C108,'Undirviðmiðalisti (Lýsigögn)'!$C$38:$C$52,0))),""),IFERROR(IF(INDEX('Undirviðmiðalisti (Lýsigögn)'!I$6:I$37,MATCH($C108,'Undirviðmiðalisti (Lýsigögn)'!$C$6:$C$37,0))="","",INDEX('Undirviðmiðalisti (Lýsigögn)'!I$6:I$37,MATCH($C108,'Undirviðmiðalisti (Lýsigögn)'!$C$6:$C$37,0))),IFERROR(IF(INDEX('Undirviðmiðalisti (Lýsigögn)'!I$38:I$52,MATCH($C108,'Undirviðmiðalisti (Lýsigögn)'!$C$38:$C$52,0))="","",INDEX('Undirviðmiðalisti (Lýsigögn)'!I$38:I$52,MATCH($C108,'Undirviðmiðalisti (Lýsigögn)'!$C$38:$C$52,0))),""))))</f>
        <v/>
      </c>
      <c r="N108" s="18" t="str">
        <f aca="false">IF($C108="","",IF($D108="Einstaklingsbundið",IFERROR(IF(INDEX('Undirviðmiðalisti (Lýsigögn)'!J$38:J$52,MATCH($C108,'Undirviðmiðalisti (Lýsigögn)'!$C$38:$C$52,0))="","",INDEX('Undirviðmiðalisti (Lýsigögn)'!J$38:J$52,MATCH($C108,'Undirviðmiðalisti (Lýsigögn)'!$C$38:$C$52,0))),""),IFERROR(IF(INDEX('Undirviðmiðalisti (Lýsigögn)'!J$6:J$37,MATCH($C108,'Undirviðmiðalisti (Lýsigögn)'!$C$6:$C$37,0))="","",INDEX('Undirviðmiðalisti (Lýsigögn)'!J$6:J$37,MATCH($C108,'Undirviðmiðalisti (Lýsigögn)'!$C$6:$C$37,0))),IFERROR(IF(INDEX('Undirviðmiðalisti (Lýsigögn)'!J$38:J$52,MATCH($C108,'Undirviðmiðalisti (Lýsigögn)'!$C$38:$C$52,0))="","",INDEX('Undirviðmiðalisti (Lýsigögn)'!J$38:J$52,MATCH($C108,'Undirviðmiðalisti (Lýsigögn)'!$C$38:$C$52,0))),""))))</f>
        <v/>
      </c>
      <c r="O108" s="18" t="str">
        <f aca="false">IF($C108="","",IF($D108="Einstaklingsbundið",IFERROR(IF(INDEX('Undirviðmiðalisti (Lýsigögn)'!K$38:K$52,MATCH($C108,'Undirviðmiðalisti (Lýsigögn)'!$C$38:$C$52,0))="","",INDEX('Undirviðmiðalisti (Lýsigögn)'!K$38:K$52,MATCH($C108,'Undirviðmiðalisti (Lýsigögn)'!$C$38:$C$52,0))),""),IFERROR(IF(INDEX('Undirviðmiðalisti (Lýsigögn)'!K$6:K$37,MATCH($C108,'Undirviðmiðalisti (Lýsigögn)'!$C$6:$C$37,0))="","",INDEX('Undirviðmiðalisti (Lýsigögn)'!K$6:K$37,MATCH($C108,'Undirviðmiðalisti (Lýsigögn)'!$C$6:$C$37,0))),IFERROR(IF(INDEX('Undirviðmiðalisti (Lýsigögn)'!K$38:K$52,MATCH($C108,'Undirviðmiðalisti (Lýsigögn)'!$C$38:$C$52,0))="","",INDEX('Undirviðmiðalisti (Lýsigögn)'!K$38:K$52,MATCH($C108,'Undirviðmiðalisti (Lýsigögn)'!$C$38:$C$52,0))),""))))</f>
        <v/>
      </c>
      <c r="P108" s="18" t="str">
        <f aca="false">IF($C108="","",IF($D108="Einstaklingsbundið",IFERROR(IF(INDEX('Undirviðmiðalisti (Lýsigögn)'!L$38:L$52,MATCH($C108,'Undirviðmiðalisti (Lýsigögn)'!$C$38:$C$52,0))="","",INDEX('Undirviðmiðalisti (Lýsigögn)'!L$38:L$52,MATCH($C108,'Undirviðmiðalisti (Lýsigögn)'!$C$38:$C$52,0))),""),IFERROR(IF(INDEX('Undirviðmiðalisti (Lýsigögn)'!L$6:L$37,MATCH($C108,'Undirviðmiðalisti (Lýsigögn)'!$C$6:$C$37,0))="","",INDEX('Undirviðmiðalisti (Lýsigögn)'!L$6:L$37,MATCH($C108,'Undirviðmiðalisti (Lýsigögn)'!$C$6:$C$37,0))),IFERROR(IF(INDEX('Undirviðmiðalisti (Lýsigögn)'!L$38:L$52,MATCH($C108,'Undirviðmiðalisti (Lýsigögn)'!$C$38:$C$52,0))="","",INDEX('Undirviðmiðalisti (Lýsigögn)'!L$38:L$52,MATCH($C108,'Undirviðmiðalisti (Lýsigögn)'!$C$38:$C$52,0))),""))))</f>
        <v/>
      </c>
      <c r="Q108" s="18" t="str">
        <f aca="false">IF($C108="","",IF($D108="Einstaklingsbundið",IFERROR(IF(INDEX('Undirviðmiðalisti (Lýsigögn)'!M$38:M$52,MATCH($C108,'Undirviðmiðalisti (Lýsigögn)'!$C$38:$C$52,0))="","",INDEX('Undirviðmiðalisti (Lýsigögn)'!M$38:M$52,MATCH($C108,'Undirviðmiðalisti (Lýsigögn)'!$C$38:$C$52,0))),""),IFERROR(IF(INDEX('Undirviðmiðalisti (Lýsigögn)'!M$6:M$37,MATCH($C108,'Undirviðmiðalisti (Lýsigögn)'!$C$6:$C$37,0))="","",INDEX('Undirviðmiðalisti (Lýsigögn)'!M$6:M$37,MATCH($C108,'Undirviðmiðalisti (Lýsigögn)'!$C$6:$C$37,0))),IFERROR(IF(INDEX('Undirviðmiðalisti (Lýsigögn)'!M$38:M$52,MATCH($C108,'Undirviðmiðalisti (Lýsigögn)'!$C$38:$C$52,0))="","",INDEX('Undirviðmiðalisti (Lýsigögn)'!M$38:M$52,MATCH($C108,'Undirviðmiðalisti (Lýsigögn)'!$C$38:$C$52,0))),""))))</f>
        <v/>
      </c>
    </row>
    <row r="109" customFormat="false" ht="15" hidden="false" customHeight="true" outlineLevel="0" collapsed="false">
      <c r="A109" s="24" t="str">
        <f aca="false">IF($B109="","",ROW()-5)</f>
        <v/>
      </c>
      <c r="B109" s="17"/>
      <c r="C109" s="17"/>
      <c r="D109" s="25" t="str">
        <f aca="false">IFERROR(IF(B109="","",INDEX(Viðmið!$B$6:$B$10,MATCH(B109,Viðmið!$C$6:$C$10,0))),"")</f>
        <v/>
      </c>
      <c r="E109" s="18" t="str">
        <f aca="false">IF($C109="","",IF($D109="Einstaklingsbundið",IFERROR(IF(INDEX('Undirviðmiðalisti (Lýsigögn)'!$D$38:$D$52,MATCH($C109,'Undirviðmiðalisti (Lýsigögn)'!$C$38:$C$52,0))="","",INDEX('Undirviðmiðalisti (Lýsigögn)'!$D$38:$D$52,MATCH($C109,'Undirviðmiðalisti (Lýsigögn)'!$C$38:$C$52,0))),""),IFERROR(IF(INDEX('Undirviðmiðalisti (Lýsigögn)'!$D$6:$D$37,MATCH($C109,'Undirviðmiðalisti (Lýsigögn)'!$C$6:$C$37,0))="","",INDEX('Undirviðmiðalisti (Lýsigögn)'!$D$6:$D$37,MATCH($C109,'Undirviðmiðalisti (Lýsigögn)'!$C$6:$C$37,0))),IFERROR(IF(INDEX('Undirviðmiðalisti (Lýsigögn)'!$D$38:$D$52,MATCH($C109,'Undirviðmiðalisti (Lýsigögn)'!$C$38:$C$52,0))="","",INDEX('Undirviðmiðalisti (Lýsigögn)'!$D$38:$D$52,MATCH($C109,'Undirviðmiðalisti (Lýsigögn)'!$C$38:$C$52,0))),""))))</f>
        <v/>
      </c>
      <c r="F109" s="16"/>
      <c r="G109" s="26" t="str">
        <f aca="false">IF($C109="","",IF($D109="Einstaklingsbundið",IFERROR(IF(INDEX('Undirviðmiðalisti (Lýsigögn)'!$E$38:$E$52,MATCH($C109,'Undirviðmiðalisti (Lýsigögn)'!$C$38:$C$52,0))="","",INDEX('Undirviðmiðalisti (Lýsigögn)'!$E$38:$E$52,MATCH($C109,'Undirviðmiðalisti (Lýsigögn)'!$C$38:$C$52,0))),""),IFERROR(IF(INDEX('Undirviðmiðalisti (Lýsigögn)'!$E$6:$E$37,MATCH($C109,'Undirviðmiðalisti (Lýsigögn)'!$C$6:$C$37,0))="","",INDEX('Undirviðmiðalisti (Lýsigögn)'!$E$6:$E$37,MATCH($C109,'Undirviðmiðalisti (Lýsigögn)'!$C$6:$C$37,0))),IFERROR(IF(INDEX('Undirviðmiðalisti (Lýsigögn)'!$E$38:$E$52,MATCH($C109,'Undirviðmiðalisti (Lýsigögn)'!$C$38:$C$52,0))="","",INDEX('Undirviðmiðalisti (Lýsigögn)'!$E$38:$E$52,MATCH($C109,'Undirviðmiðalisti (Lýsigögn)'!$C$38:$C$52,0))),""))))</f>
        <v/>
      </c>
      <c r="H109" s="27" t="str">
        <f aca="false">IF(OR(F109="",G109=""),"",F109*KVARDI)</f>
        <v/>
      </c>
      <c r="I109" s="28" t="str">
        <f aca="false">IF(B109="","",IF(ROUND(SUMIF($B$6:$B$205,B109,$F$6:$F$205),4)=ROUND(IFERROR(INDEX(Viðmið!$E$6:$E$10,MATCH(B109,Viðmið!$C$6:$C$10,0)),-1),4),"✓","✗"))</f>
        <v/>
      </c>
      <c r="J109" s="18" t="str">
        <f aca="false">IF($C109="","",IF($D109="Einstaklingsbundið",IFERROR(IF(INDEX('Undirviðmiðalisti (Lýsigögn)'!F$38:F$52,MATCH($C109,'Undirviðmiðalisti (Lýsigögn)'!$C$38:$C$52,0))="","",INDEX('Undirviðmiðalisti (Lýsigögn)'!F$38:F$52,MATCH($C109,'Undirviðmiðalisti (Lýsigögn)'!$C$38:$C$52,0))),""),IFERROR(IF(INDEX('Undirviðmiðalisti (Lýsigögn)'!F$6:F$37,MATCH($C109,'Undirviðmiðalisti (Lýsigögn)'!$C$6:$C$37,0))="","",INDEX('Undirviðmiðalisti (Lýsigögn)'!F$6:F$37,MATCH($C109,'Undirviðmiðalisti (Lýsigögn)'!$C$6:$C$37,0))),IFERROR(IF(INDEX('Undirviðmiðalisti (Lýsigögn)'!F$38:F$52,MATCH($C109,'Undirviðmiðalisti (Lýsigögn)'!$C$38:$C$52,0))="","",INDEX('Undirviðmiðalisti (Lýsigögn)'!F$38:F$52,MATCH($C109,'Undirviðmiðalisti (Lýsigögn)'!$C$38:$C$52,0))),""))))</f>
        <v/>
      </c>
      <c r="K109" s="18" t="str">
        <f aca="false">IF($C109="","",IF($D109="Einstaklingsbundið",IFERROR(IF(INDEX('Undirviðmiðalisti (Lýsigögn)'!G$38:G$52,MATCH($C109,'Undirviðmiðalisti (Lýsigögn)'!$C$38:$C$52,0))="","",INDEX('Undirviðmiðalisti (Lýsigögn)'!G$38:G$52,MATCH($C109,'Undirviðmiðalisti (Lýsigögn)'!$C$38:$C$52,0))),""),IFERROR(IF(INDEX('Undirviðmiðalisti (Lýsigögn)'!G$6:G$37,MATCH($C109,'Undirviðmiðalisti (Lýsigögn)'!$C$6:$C$37,0))="","",INDEX('Undirviðmiðalisti (Lýsigögn)'!G$6:G$37,MATCH($C109,'Undirviðmiðalisti (Lýsigögn)'!$C$6:$C$37,0))),IFERROR(IF(INDEX('Undirviðmiðalisti (Lýsigögn)'!G$38:G$52,MATCH($C109,'Undirviðmiðalisti (Lýsigögn)'!$C$38:$C$52,0))="","",INDEX('Undirviðmiðalisti (Lýsigögn)'!G$38:G$52,MATCH($C109,'Undirviðmiðalisti (Lýsigögn)'!$C$38:$C$52,0))),""))))</f>
        <v/>
      </c>
      <c r="L109" s="18" t="str">
        <f aca="false">IF($C109="","",IF($D109="Einstaklingsbundið",IFERROR(IF(INDEX('Undirviðmiðalisti (Lýsigögn)'!H$38:H$52,MATCH($C109,'Undirviðmiðalisti (Lýsigögn)'!$C$38:$C$52,0))="","",INDEX('Undirviðmiðalisti (Lýsigögn)'!H$38:H$52,MATCH($C109,'Undirviðmiðalisti (Lýsigögn)'!$C$38:$C$52,0))),""),IFERROR(IF(INDEX('Undirviðmiðalisti (Lýsigögn)'!H$6:H$37,MATCH($C109,'Undirviðmiðalisti (Lýsigögn)'!$C$6:$C$37,0))="","",INDEX('Undirviðmiðalisti (Lýsigögn)'!H$6:H$37,MATCH($C109,'Undirviðmiðalisti (Lýsigögn)'!$C$6:$C$37,0))),IFERROR(IF(INDEX('Undirviðmiðalisti (Lýsigögn)'!H$38:H$52,MATCH($C109,'Undirviðmiðalisti (Lýsigögn)'!$C$38:$C$52,0))="","",INDEX('Undirviðmiðalisti (Lýsigögn)'!H$38:H$52,MATCH($C109,'Undirviðmiðalisti (Lýsigögn)'!$C$38:$C$52,0))),""))))</f>
        <v/>
      </c>
      <c r="M109" s="18" t="str">
        <f aca="false">IF($C109="","",IF($D109="Einstaklingsbundið",IFERROR(IF(INDEX('Undirviðmiðalisti (Lýsigögn)'!I$38:I$52,MATCH($C109,'Undirviðmiðalisti (Lýsigögn)'!$C$38:$C$52,0))="","",INDEX('Undirviðmiðalisti (Lýsigögn)'!I$38:I$52,MATCH($C109,'Undirviðmiðalisti (Lýsigögn)'!$C$38:$C$52,0))),""),IFERROR(IF(INDEX('Undirviðmiðalisti (Lýsigögn)'!I$6:I$37,MATCH($C109,'Undirviðmiðalisti (Lýsigögn)'!$C$6:$C$37,0))="","",INDEX('Undirviðmiðalisti (Lýsigögn)'!I$6:I$37,MATCH($C109,'Undirviðmiðalisti (Lýsigögn)'!$C$6:$C$37,0))),IFERROR(IF(INDEX('Undirviðmiðalisti (Lýsigögn)'!I$38:I$52,MATCH($C109,'Undirviðmiðalisti (Lýsigögn)'!$C$38:$C$52,0))="","",INDEX('Undirviðmiðalisti (Lýsigögn)'!I$38:I$52,MATCH($C109,'Undirviðmiðalisti (Lýsigögn)'!$C$38:$C$52,0))),""))))</f>
        <v/>
      </c>
      <c r="N109" s="18" t="str">
        <f aca="false">IF($C109="","",IF($D109="Einstaklingsbundið",IFERROR(IF(INDEX('Undirviðmiðalisti (Lýsigögn)'!J$38:J$52,MATCH($C109,'Undirviðmiðalisti (Lýsigögn)'!$C$38:$C$52,0))="","",INDEX('Undirviðmiðalisti (Lýsigögn)'!J$38:J$52,MATCH($C109,'Undirviðmiðalisti (Lýsigögn)'!$C$38:$C$52,0))),""),IFERROR(IF(INDEX('Undirviðmiðalisti (Lýsigögn)'!J$6:J$37,MATCH($C109,'Undirviðmiðalisti (Lýsigögn)'!$C$6:$C$37,0))="","",INDEX('Undirviðmiðalisti (Lýsigögn)'!J$6:J$37,MATCH($C109,'Undirviðmiðalisti (Lýsigögn)'!$C$6:$C$37,0))),IFERROR(IF(INDEX('Undirviðmiðalisti (Lýsigögn)'!J$38:J$52,MATCH($C109,'Undirviðmiðalisti (Lýsigögn)'!$C$38:$C$52,0))="","",INDEX('Undirviðmiðalisti (Lýsigögn)'!J$38:J$52,MATCH($C109,'Undirviðmiðalisti (Lýsigögn)'!$C$38:$C$52,0))),""))))</f>
        <v/>
      </c>
      <c r="O109" s="18" t="str">
        <f aca="false">IF($C109="","",IF($D109="Einstaklingsbundið",IFERROR(IF(INDEX('Undirviðmiðalisti (Lýsigögn)'!K$38:K$52,MATCH($C109,'Undirviðmiðalisti (Lýsigögn)'!$C$38:$C$52,0))="","",INDEX('Undirviðmiðalisti (Lýsigögn)'!K$38:K$52,MATCH($C109,'Undirviðmiðalisti (Lýsigögn)'!$C$38:$C$52,0))),""),IFERROR(IF(INDEX('Undirviðmiðalisti (Lýsigögn)'!K$6:K$37,MATCH($C109,'Undirviðmiðalisti (Lýsigögn)'!$C$6:$C$37,0))="","",INDEX('Undirviðmiðalisti (Lýsigögn)'!K$6:K$37,MATCH($C109,'Undirviðmiðalisti (Lýsigögn)'!$C$6:$C$37,0))),IFERROR(IF(INDEX('Undirviðmiðalisti (Lýsigögn)'!K$38:K$52,MATCH($C109,'Undirviðmiðalisti (Lýsigögn)'!$C$38:$C$52,0))="","",INDEX('Undirviðmiðalisti (Lýsigögn)'!K$38:K$52,MATCH($C109,'Undirviðmiðalisti (Lýsigögn)'!$C$38:$C$52,0))),""))))</f>
        <v/>
      </c>
      <c r="P109" s="18" t="str">
        <f aca="false">IF($C109="","",IF($D109="Einstaklingsbundið",IFERROR(IF(INDEX('Undirviðmiðalisti (Lýsigögn)'!L$38:L$52,MATCH($C109,'Undirviðmiðalisti (Lýsigögn)'!$C$38:$C$52,0))="","",INDEX('Undirviðmiðalisti (Lýsigögn)'!L$38:L$52,MATCH($C109,'Undirviðmiðalisti (Lýsigögn)'!$C$38:$C$52,0))),""),IFERROR(IF(INDEX('Undirviðmiðalisti (Lýsigögn)'!L$6:L$37,MATCH($C109,'Undirviðmiðalisti (Lýsigögn)'!$C$6:$C$37,0))="","",INDEX('Undirviðmiðalisti (Lýsigögn)'!L$6:L$37,MATCH($C109,'Undirviðmiðalisti (Lýsigögn)'!$C$6:$C$37,0))),IFERROR(IF(INDEX('Undirviðmiðalisti (Lýsigögn)'!L$38:L$52,MATCH($C109,'Undirviðmiðalisti (Lýsigögn)'!$C$38:$C$52,0))="","",INDEX('Undirviðmiðalisti (Lýsigögn)'!L$38:L$52,MATCH($C109,'Undirviðmiðalisti (Lýsigögn)'!$C$38:$C$52,0))),""))))</f>
        <v/>
      </c>
      <c r="Q109" s="18" t="str">
        <f aca="false">IF($C109="","",IF($D109="Einstaklingsbundið",IFERROR(IF(INDEX('Undirviðmiðalisti (Lýsigögn)'!M$38:M$52,MATCH($C109,'Undirviðmiðalisti (Lýsigögn)'!$C$38:$C$52,0))="","",INDEX('Undirviðmiðalisti (Lýsigögn)'!M$38:M$52,MATCH($C109,'Undirviðmiðalisti (Lýsigögn)'!$C$38:$C$52,0))),""),IFERROR(IF(INDEX('Undirviðmiðalisti (Lýsigögn)'!M$6:M$37,MATCH($C109,'Undirviðmiðalisti (Lýsigögn)'!$C$6:$C$37,0))="","",INDEX('Undirviðmiðalisti (Lýsigögn)'!M$6:M$37,MATCH($C109,'Undirviðmiðalisti (Lýsigögn)'!$C$6:$C$37,0))),IFERROR(IF(INDEX('Undirviðmiðalisti (Lýsigögn)'!M$38:M$52,MATCH($C109,'Undirviðmiðalisti (Lýsigögn)'!$C$38:$C$52,0))="","",INDEX('Undirviðmiðalisti (Lýsigögn)'!M$38:M$52,MATCH($C109,'Undirviðmiðalisti (Lýsigögn)'!$C$38:$C$52,0))),""))))</f>
        <v/>
      </c>
    </row>
    <row r="110" customFormat="false" ht="15" hidden="false" customHeight="true" outlineLevel="0" collapsed="false">
      <c r="A110" s="24" t="str">
        <f aca="false">IF($B110="","",ROW()-5)</f>
        <v/>
      </c>
      <c r="B110" s="17"/>
      <c r="C110" s="17"/>
      <c r="D110" s="25" t="str">
        <f aca="false">IFERROR(IF(B110="","",INDEX(Viðmið!$B$6:$B$10,MATCH(B110,Viðmið!$C$6:$C$10,0))),"")</f>
        <v/>
      </c>
      <c r="E110" s="18" t="str">
        <f aca="false">IF($C110="","",IF($D110="Einstaklingsbundið",IFERROR(IF(INDEX('Undirviðmiðalisti (Lýsigögn)'!$D$38:$D$52,MATCH($C110,'Undirviðmiðalisti (Lýsigögn)'!$C$38:$C$52,0))="","",INDEX('Undirviðmiðalisti (Lýsigögn)'!$D$38:$D$52,MATCH($C110,'Undirviðmiðalisti (Lýsigögn)'!$C$38:$C$52,0))),""),IFERROR(IF(INDEX('Undirviðmiðalisti (Lýsigögn)'!$D$6:$D$37,MATCH($C110,'Undirviðmiðalisti (Lýsigögn)'!$C$6:$C$37,0))="","",INDEX('Undirviðmiðalisti (Lýsigögn)'!$D$6:$D$37,MATCH($C110,'Undirviðmiðalisti (Lýsigögn)'!$C$6:$C$37,0))),IFERROR(IF(INDEX('Undirviðmiðalisti (Lýsigögn)'!$D$38:$D$52,MATCH($C110,'Undirviðmiðalisti (Lýsigögn)'!$C$38:$C$52,0))="","",INDEX('Undirviðmiðalisti (Lýsigögn)'!$D$38:$D$52,MATCH($C110,'Undirviðmiðalisti (Lýsigögn)'!$C$38:$C$52,0))),""))))</f>
        <v/>
      </c>
      <c r="F110" s="16"/>
      <c r="G110" s="26" t="str">
        <f aca="false">IF($C110="","",IF($D110="Einstaklingsbundið",IFERROR(IF(INDEX('Undirviðmiðalisti (Lýsigögn)'!$E$38:$E$52,MATCH($C110,'Undirviðmiðalisti (Lýsigögn)'!$C$38:$C$52,0))="","",INDEX('Undirviðmiðalisti (Lýsigögn)'!$E$38:$E$52,MATCH($C110,'Undirviðmiðalisti (Lýsigögn)'!$C$38:$C$52,0))),""),IFERROR(IF(INDEX('Undirviðmiðalisti (Lýsigögn)'!$E$6:$E$37,MATCH($C110,'Undirviðmiðalisti (Lýsigögn)'!$C$6:$C$37,0))="","",INDEX('Undirviðmiðalisti (Lýsigögn)'!$E$6:$E$37,MATCH($C110,'Undirviðmiðalisti (Lýsigögn)'!$C$6:$C$37,0))),IFERROR(IF(INDEX('Undirviðmiðalisti (Lýsigögn)'!$E$38:$E$52,MATCH($C110,'Undirviðmiðalisti (Lýsigögn)'!$C$38:$C$52,0))="","",INDEX('Undirviðmiðalisti (Lýsigögn)'!$E$38:$E$52,MATCH($C110,'Undirviðmiðalisti (Lýsigögn)'!$C$38:$C$52,0))),""))))</f>
        <v/>
      </c>
      <c r="H110" s="27" t="str">
        <f aca="false">IF(OR(F110="",G110=""),"",F110*KVARDI)</f>
        <v/>
      </c>
      <c r="I110" s="28" t="str">
        <f aca="false">IF(B110="","",IF(ROUND(SUMIF($B$6:$B$205,B110,$F$6:$F$205),4)=ROUND(IFERROR(INDEX(Viðmið!$E$6:$E$10,MATCH(B110,Viðmið!$C$6:$C$10,0)),-1),4),"✓","✗"))</f>
        <v/>
      </c>
      <c r="J110" s="18" t="str">
        <f aca="false">IF($C110="","",IF($D110="Einstaklingsbundið",IFERROR(IF(INDEX('Undirviðmiðalisti (Lýsigögn)'!F$38:F$52,MATCH($C110,'Undirviðmiðalisti (Lýsigögn)'!$C$38:$C$52,0))="","",INDEX('Undirviðmiðalisti (Lýsigögn)'!F$38:F$52,MATCH($C110,'Undirviðmiðalisti (Lýsigögn)'!$C$38:$C$52,0))),""),IFERROR(IF(INDEX('Undirviðmiðalisti (Lýsigögn)'!F$6:F$37,MATCH($C110,'Undirviðmiðalisti (Lýsigögn)'!$C$6:$C$37,0))="","",INDEX('Undirviðmiðalisti (Lýsigögn)'!F$6:F$37,MATCH($C110,'Undirviðmiðalisti (Lýsigögn)'!$C$6:$C$37,0))),IFERROR(IF(INDEX('Undirviðmiðalisti (Lýsigögn)'!F$38:F$52,MATCH($C110,'Undirviðmiðalisti (Lýsigögn)'!$C$38:$C$52,0))="","",INDEX('Undirviðmiðalisti (Lýsigögn)'!F$38:F$52,MATCH($C110,'Undirviðmiðalisti (Lýsigögn)'!$C$38:$C$52,0))),""))))</f>
        <v/>
      </c>
      <c r="K110" s="18" t="str">
        <f aca="false">IF($C110="","",IF($D110="Einstaklingsbundið",IFERROR(IF(INDEX('Undirviðmiðalisti (Lýsigögn)'!G$38:G$52,MATCH($C110,'Undirviðmiðalisti (Lýsigögn)'!$C$38:$C$52,0))="","",INDEX('Undirviðmiðalisti (Lýsigögn)'!G$38:G$52,MATCH($C110,'Undirviðmiðalisti (Lýsigögn)'!$C$38:$C$52,0))),""),IFERROR(IF(INDEX('Undirviðmiðalisti (Lýsigögn)'!G$6:G$37,MATCH($C110,'Undirviðmiðalisti (Lýsigögn)'!$C$6:$C$37,0))="","",INDEX('Undirviðmiðalisti (Lýsigögn)'!G$6:G$37,MATCH($C110,'Undirviðmiðalisti (Lýsigögn)'!$C$6:$C$37,0))),IFERROR(IF(INDEX('Undirviðmiðalisti (Lýsigögn)'!G$38:G$52,MATCH($C110,'Undirviðmiðalisti (Lýsigögn)'!$C$38:$C$52,0))="","",INDEX('Undirviðmiðalisti (Lýsigögn)'!G$38:G$52,MATCH($C110,'Undirviðmiðalisti (Lýsigögn)'!$C$38:$C$52,0))),""))))</f>
        <v/>
      </c>
      <c r="L110" s="18" t="str">
        <f aca="false">IF($C110="","",IF($D110="Einstaklingsbundið",IFERROR(IF(INDEX('Undirviðmiðalisti (Lýsigögn)'!H$38:H$52,MATCH($C110,'Undirviðmiðalisti (Lýsigögn)'!$C$38:$C$52,0))="","",INDEX('Undirviðmiðalisti (Lýsigögn)'!H$38:H$52,MATCH($C110,'Undirviðmiðalisti (Lýsigögn)'!$C$38:$C$52,0))),""),IFERROR(IF(INDEX('Undirviðmiðalisti (Lýsigögn)'!H$6:H$37,MATCH($C110,'Undirviðmiðalisti (Lýsigögn)'!$C$6:$C$37,0))="","",INDEX('Undirviðmiðalisti (Lýsigögn)'!H$6:H$37,MATCH($C110,'Undirviðmiðalisti (Lýsigögn)'!$C$6:$C$37,0))),IFERROR(IF(INDEX('Undirviðmiðalisti (Lýsigögn)'!H$38:H$52,MATCH($C110,'Undirviðmiðalisti (Lýsigögn)'!$C$38:$C$52,0))="","",INDEX('Undirviðmiðalisti (Lýsigögn)'!H$38:H$52,MATCH($C110,'Undirviðmiðalisti (Lýsigögn)'!$C$38:$C$52,0))),""))))</f>
        <v/>
      </c>
      <c r="M110" s="18" t="str">
        <f aca="false">IF($C110="","",IF($D110="Einstaklingsbundið",IFERROR(IF(INDEX('Undirviðmiðalisti (Lýsigögn)'!I$38:I$52,MATCH($C110,'Undirviðmiðalisti (Lýsigögn)'!$C$38:$C$52,0))="","",INDEX('Undirviðmiðalisti (Lýsigögn)'!I$38:I$52,MATCH($C110,'Undirviðmiðalisti (Lýsigögn)'!$C$38:$C$52,0))),""),IFERROR(IF(INDEX('Undirviðmiðalisti (Lýsigögn)'!I$6:I$37,MATCH($C110,'Undirviðmiðalisti (Lýsigögn)'!$C$6:$C$37,0))="","",INDEX('Undirviðmiðalisti (Lýsigögn)'!I$6:I$37,MATCH($C110,'Undirviðmiðalisti (Lýsigögn)'!$C$6:$C$37,0))),IFERROR(IF(INDEX('Undirviðmiðalisti (Lýsigögn)'!I$38:I$52,MATCH($C110,'Undirviðmiðalisti (Lýsigögn)'!$C$38:$C$52,0))="","",INDEX('Undirviðmiðalisti (Lýsigögn)'!I$38:I$52,MATCH($C110,'Undirviðmiðalisti (Lýsigögn)'!$C$38:$C$52,0))),""))))</f>
        <v/>
      </c>
      <c r="N110" s="18" t="str">
        <f aca="false">IF($C110="","",IF($D110="Einstaklingsbundið",IFERROR(IF(INDEX('Undirviðmiðalisti (Lýsigögn)'!J$38:J$52,MATCH($C110,'Undirviðmiðalisti (Lýsigögn)'!$C$38:$C$52,0))="","",INDEX('Undirviðmiðalisti (Lýsigögn)'!J$38:J$52,MATCH($C110,'Undirviðmiðalisti (Lýsigögn)'!$C$38:$C$52,0))),""),IFERROR(IF(INDEX('Undirviðmiðalisti (Lýsigögn)'!J$6:J$37,MATCH($C110,'Undirviðmiðalisti (Lýsigögn)'!$C$6:$C$37,0))="","",INDEX('Undirviðmiðalisti (Lýsigögn)'!J$6:J$37,MATCH($C110,'Undirviðmiðalisti (Lýsigögn)'!$C$6:$C$37,0))),IFERROR(IF(INDEX('Undirviðmiðalisti (Lýsigögn)'!J$38:J$52,MATCH($C110,'Undirviðmiðalisti (Lýsigögn)'!$C$38:$C$52,0))="","",INDEX('Undirviðmiðalisti (Lýsigögn)'!J$38:J$52,MATCH($C110,'Undirviðmiðalisti (Lýsigögn)'!$C$38:$C$52,0))),""))))</f>
        <v/>
      </c>
      <c r="O110" s="18" t="str">
        <f aca="false">IF($C110="","",IF($D110="Einstaklingsbundið",IFERROR(IF(INDEX('Undirviðmiðalisti (Lýsigögn)'!K$38:K$52,MATCH($C110,'Undirviðmiðalisti (Lýsigögn)'!$C$38:$C$52,0))="","",INDEX('Undirviðmiðalisti (Lýsigögn)'!K$38:K$52,MATCH($C110,'Undirviðmiðalisti (Lýsigögn)'!$C$38:$C$52,0))),""),IFERROR(IF(INDEX('Undirviðmiðalisti (Lýsigögn)'!K$6:K$37,MATCH($C110,'Undirviðmiðalisti (Lýsigögn)'!$C$6:$C$37,0))="","",INDEX('Undirviðmiðalisti (Lýsigögn)'!K$6:K$37,MATCH($C110,'Undirviðmiðalisti (Lýsigögn)'!$C$6:$C$37,0))),IFERROR(IF(INDEX('Undirviðmiðalisti (Lýsigögn)'!K$38:K$52,MATCH($C110,'Undirviðmiðalisti (Lýsigögn)'!$C$38:$C$52,0))="","",INDEX('Undirviðmiðalisti (Lýsigögn)'!K$38:K$52,MATCH($C110,'Undirviðmiðalisti (Lýsigögn)'!$C$38:$C$52,0))),""))))</f>
        <v/>
      </c>
      <c r="P110" s="18" t="str">
        <f aca="false">IF($C110="","",IF($D110="Einstaklingsbundið",IFERROR(IF(INDEX('Undirviðmiðalisti (Lýsigögn)'!L$38:L$52,MATCH($C110,'Undirviðmiðalisti (Lýsigögn)'!$C$38:$C$52,0))="","",INDEX('Undirviðmiðalisti (Lýsigögn)'!L$38:L$52,MATCH($C110,'Undirviðmiðalisti (Lýsigögn)'!$C$38:$C$52,0))),""),IFERROR(IF(INDEX('Undirviðmiðalisti (Lýsigögn)'!L$6:L$37,MATCH($C110,'Undirviðmiðalisti (Lýsigögn)'!$C$6:$C$37,0))="","",INDEX('Undirviðmiðalisti (Lýsigögn)'!L$6:L$37,MATCH($C110,'Undirviðmiðalisti (Lýsigögn)'!$C$6:$C$37,0))),IFERROR(IF(INDEX('Undirviðmiðalisti (Lýsigögn)'!L$38:L$52,MATCH($C110,'Undirviðmiðalisti (Lýsigögn)'!$C$38:$C$52,0))="","",INDEX('Undirviðmiðalisti (Lýsigögn)'!L$38:L$52,MATCH($C110,'Undirviðmiðalisti (Lýsigögn)'!$C$38:$C$52,0))),""))))</f>
        <v/>
      </c>
      <c r="Q110" s="18" t="str">
        <f aca="false">IF($C110="","",IF($D110="Einstaklingsbundið",IFERROR(IF(INDEX('Undirviðmiðalisti (Lýsigögn)'!M$38:M$52,MATCH($C110,'Undirviðmiðalisti (Lýsigögn)'!$C$38:$C$52,0))="","",INDEX('Undirviðmiðalisti (Lýsigögn)'!M$38:M$52,MATCH($C110,'Undirviðmiðalisti (Lýsigögn)'!$C$38:$C$52,0))),""),IFERROR(IF(INDEX('Undirviðmiðalisti (Lýsigögn)'!M$6:M$37,MATCH($C110,'Undirviðmiðalisti (Lýsigögn)'!$C$6:$C$37,0))="","",INDEX('Undirviðmiðalisti (Lýsigögn)'!M$6:M$37,MATCH($C110,'Undirviðmiðalisti (Lýsigögn)'!$C$6:$C$37,0))),IFERROR(IF(INDEX('Undirviðmiðalisti (Lýsigögn)'!M$38:M$52,MATCH($C110,'Undirviðmiðalisti (Lýsigögn)'!$C$38:$C$52,0))="","",INDEX('Undirviðmiðalisti (Lýsigögn)'!M$38:M$52,MATCH($C110,'Undirviðmiðalisti (Lýsigögn)'!$C$38:$C$52,0))),""))))</f>
        <v/>
      </c>
    </row>
    <row r="111" customFormat="false" ht="15" hidden="false" customHeight="true" outlineLevel="0" collapsed="false">
      <c r="A111" s="24" t="str">
        <f aca="false">IF($B111="","",ROW()-5)</f>
        <v/>
      </c>
      <c r="B111" s="17"/>
      <c r="C111" s="17"/>
      <c r="D111" s="25" t="str">
        <f aca="false">IFERROR(IF(B111="","",INDEX(Viðmið!$B$6:$B$10,MATCH(B111,Viðmið!$C$6:$C$10,0))),"")</f>
        <v/>
      </c>
      <c r="E111" s="18" t="str">
        <f aca="false">IF($C111="","",IF($D111="Einstaklingsbundið",IFERROR(IF(INDEX('Undirviðmiðalisti (Lýsigögn)'!$D$38:$D$52,MATCH($C111,'Undirviðmiðalisti (Lýsigögn)'!$C$38:$C$52,0))="","",INDEX('Undirviðmiðalisti (Lýsigögn)'!$D$38:$D$52,MATCH($C111,'Undirviðmiðalisti (Lýsigögn)'!$C$38:$C$52,0))),""),IFERROR(IF(INDEX('Undirviðmiðalisti (Lýsigögn)'!$D$6:$D$37,MATCH($C111,'Undirviðmiðalisti (Lýsigögn)'!$C$6:$C$37,0))="","",INDEX('Undirviðmiðalisti (Lýsigögn)'!$D$6:$D$37,MATCH($C111,'Undirviðmiðalisti (Lýsigögn)'!$C$6:$C$37,0))),IFERROR(IF(INDEX('Undirviðmiðalisti (Lýsigögn)'!$D$38:$D$52,MATCH($C111,'Undirviðmiðalisti (Lýsigögn)'!$C$38:$C$52,0))="","",INDEX('Undirviðmiðalisti (Lýsigögn)'!$D$38:$D$52,MATCH($C111,'Undirviðmiðalisti (Lýsigögn)'!$C$38:$C$52,0))),""))))</f>
        <v/>
      </c>
      <c r="F111" s="16"/>
      <c r="G111" s="26" t="str">
        <f aca="false">IF($C111="","",IF($D111="Einstaklingsbundið",IFERROR(IF(INDEX('Undirviðmiðalisti (Lýsigögn)'!$E$38:$E$52,MATCH($C111,'Undirviðmiðalisti (Lýsigögn)'!$C$38:$C$52,0))="","",INDEX('Undirviðmiðalisti (Lýsigögn)'!$E$38:$E$52,MATCH($C111,'Undirviðmiðalisti (Lýsigögn)'!$C$38:$C$52,0))),""),IFERROR(IF(INDEX('Undirviðmiðalisti (Lýsigögn)'!$E$6:$E$37,MATCH($C111,'Undirviðmiðalisti (Lýsigögn)'!$C$6:$C$37,0))="","",INDEX('Undirviðmiðalisti (Lýsigögn)'!$E$6:$E$37,MATCH($C111,'Undirviðmiðalisti (Lýsigögn)'!$C$6:$C$37,0))),IFERROR(IF(INDEX('Undirviðmiðalisti (Lýsigögn)'!$E$38:$E$52,MATCH($C111,'Undirviðmiðalisti (Lýsigögn)'!$C$38:$C$52,0))="","",INDEX('Undirviðmiðalisti (Lýsigögn)'!$E$38:$E$52,MATCH($C111,'Undirviðmiðalisti (Lýsigögn)'!$C$38:$C$52,0))),""))))</f>
        <v/>
      </c>
      <c r="H111" s="27" t="str">
        <f aca="false">IF(OR(F111="",G111=""),"",F111*KVARDI)</f>
        <v/>
      </c>
      <c r="I111" s="28" t="str">
        <f aca="false">IF(B111="","",IF(ROUND(SUMIF($B$6:$B$205,B111,$F$6:$F$205),4)=ROUND(IFERROR(INDEX(Viðmið!$E$6:$E$10,MATCH(B111,Viðmið!$C$6:$C$10,0)),-1),4),"✓","✗"))</f>
        <v/>
      </c>
      <c r="J111" s="18" t="str">
        <f aca="false">IF($C111="","",IF($D111="Einstaklingsbundið",IFERROR(IF(INDEX('Undirviðmiðalisti (Lýsigögn)'!F$38:F$52,MATCH($C111,'Undirviðmiðalisti (Lýsigögn)'!$C$38:$C$52,0))="","",INDEX('Undirviðmiðalisti (Lýsigögn)'!F$38:F$52,MATCH($C111,'Undirviðmiðalisti (Lýsigögn)'!$C$38:$C$52,0))),""),IFERROR(IF(INDEX('Undirviðmiðalisti (Lýsigögn)'!F$6:F$37,MATCH($C111,'Undirviðmiðalisti (Lýsigögn)'!$C$6:$C$37,0))="","",INDEX('Undirviðmiðalisti (Lýsigögn)'!F$6:F$37,MATCH($C111,'Undirviðmiðalisti (Lýsigögn)'!$C$6:$C$37,0))),IFERROR(IF(INDEX('Undirviðmiðalisti (Lýsigögn)'!F$38:F$52,MATCH($C111,'Undirviðmiðalisti (Lýsigögn)'!$C$38:$C$52,0))="","",INDEX('Undirviðmiðalisti (Lýsigögn)'!F$38:F$52,MATCH($C111,'Undirviðmiðalisti (Lýsigögn)'!$C$38:$C$52,0))),""))))</f>
        <v/>
      </c>
      <c r="K111" s="18" t="str">
        <f aca="false">IF($C111="","",IF($D111="Einstaklingsbundið",IFERROR(IF(INDEX('Undirviðmiðalisti (Lýsigögn)'!G$38:G$52,MATCH($C111,'Undirviðmiðalisti (Lýsigögn)'!$C$38:$C$52,0))="","",INDEX('Undirviðmiðalisti (Lýsigögn)'!G$38:G$52,MATCH($C111,'Undirviðmiðalisti (Lýsigögn)'!$C$38:$C$52,0))),""),IFERROR(IF(INDEX('Undirviðmiðalisti (Lýsigögn)'!G$6:G$37,MATCH($C111,'Undirviðmiðalisti (Lýsigögn)'!$C$6:$C$37,0))="","",INDEX('Undirviðmiðalisti (Lýsigögn)'!G$6:G$37,MATCH($C111,'Undirviðmiðalisti (Lýsigögn)'!$C$6:$C$37,0))),IFERROR(IF(INDEX('Undirviðmiðalisti (Lýsigögn)'!G$38:G$52,MATCH($C111,'Undirviðmiðalisti (Lýsigögn)'!$C$38:$C$52,0))="","",INDEX('Undirviðmiðalisti (Lýsigögn)'!G$38:G$52,MATCH($C111,'Undirviðmiðalisti (Lýsigögn)'!$C$38:$C$52,0))),""))))</f>
        <v/>
      </c>
      <c r="L111" s="18" t="str">
        <f aca="false">IF($C111="","",IF($D111="Einstaklingsbundið",IFERROR(IF(INDEX('Undirviðmiðalisti (Lýsigögn)'!H$38:H$52,MATCH($C111,'Undirviðmiðalisti (Lýsigögn)'!$C$38:$C$52,0))="","",INDEX('Undirviðmiðalisti (Lýsigögn)'!H$38:H$52,MATCH($C111,'Undirviðmiðalisti (Lýsigögn)'!$C$38:$C$52,0))),""),IFERROR(IF(INDEX('Undirviðmiðalisti (Lýsigögn)'!H$6:H$37,MATCH($C111,'Undirviðmiðalisti (Lýsigögn)'!$C$6:$C$37,0))="","",INDEX('Undirviðmiðalisti (Lýsigögn)'!H$6:H$37,MATCH($C111,'Undirviðmiðalisti (Lýsigögn)'!$C$6:$C$37,0))),IFERROR(IF(INDEX('Undirviðmiðalisti (Lýsigögn)'!H$38:H$52,MATCH($C111,'Undirviðmiðalisti (Lýsigögn)'!$C$38:$C$52,0))="","",INDEX('Undirviðmiðalisti (Lýsigögn)'!H$38:H$52,MATCH($C111,'Undirviðmiðalisti (Lýsigögn)'!$C$38:$C$52,0))),""))))</f>
        <v/>
      </c>
      <c r="M111" s="18" t="str">
        <f aca="false">IF($C111="","",IF($D111="Einstaklingsbundið",IFERROR(IF(INDEX('Undirviðmiðalisti (Lýsigögn)'!I$38:I$52,MATCH($C111,'Undirviðmiðalisti (Lýsigögn)'!$C$38:$C$52,0))="","",INDEX('Undirviðmiðalisti (Lýsigögn)'!I$38:I$52,MATCH($C111,'Undirviðmiðalisti (Lýsigögn)'!$C$38:$C$52,0))),""),IFERROR(IF(INDEX('Undirviðmiðalisti (Lýsigögn)'!I$6:I$37,MATCH($C111,'Undirviðmiðalisti (Lýsigögn)'!$C$6:$C$37,0))="","",INDEX('Undirviðmiðalisti (Lýsigögn)'!I$6:I$37,MATCH($C111,'Undirviðmiðalisti (Lýsigögn)'!$C$6:$C$37,0))),IFERROR(IF(INDEX('Undirviðmiðalisti (Lýsigögn)'!I$38:I$52,MATCH($C111,'Undirviðmiðalisti (Lýsigögn)'!$C$38:$C$52,0))="","",INDEX('Undirviðmiðalisti (Lýsigögn)'!I$38:I$52,MATCH($C111,'Undirviðmiðalisti (Lýsigögn)'!$C$38:$C$52,0))),""))))</f>
        <v/>
      </c>
      <c r="N111" s="18" t="str">
        <f aca="false">IF($C111="","",IF($D111="Einstaklingsbundið",IFERROR(IF(INDEX('Undirviðmiðalisti (Lýsigögn)'!J$38:J$52,MATCH($C111,'Undirviðmiðalisti (Lýsigögn)'!$C$38:$C$52,0))="","",INDEX('Undirviðmiðalisti (Lýsigögn)'!J$38:J$52,MATCH($C111,'Undirviðmiðalisti (Lýsigögn)'!$C$38:$C$52,0))),""),IFERROR(IF(INDEX('Undirviðmiðalisti (Lýsigögn)'!J$6:J$37,MATCH($C111,'Undirviðmiðalisti (Lýsigögn)'!$C$6:$C$37,0))="","",INDEX('Undirviðmiðalisti (Lýsigögn)'!J$6:J$37,MATCH($C111,'Undirviðmiðalisti (Lýsigögn)'!$C$6:$C$37,0))),IFERROR(IF(INDEX('Undirviðmiðalisti (Lýsigögn)'!J$38:J$52,MATCH($C111,'Undirviðmiðalisti (Lýsigögn)'!$C$38:$C$52,0))="","",INDEX('Undirviðmiðalisti (Lýsigögn)'!J$38:J$52,MATCH($C111,'Undirviðmiðalisti (Lýsigögn)'!$C$38:$C$52,0))),""))))</f>
        <v/>
      </c>
      <c r="O111" s="18" t="str">
        <f aca="false">IF($C111="","",IF($D111="Einstaklingsbundið",IFERROR(IF(INDEX('Undirviðmiðalisti (Lýsigögn)'!K$38:K$52,MATCH($C111,'Undirviðmiðalisti (Lýsigögn)'!$C$38:$C$52,0))="","",INDEX('Undirviðmiðalisti (Lýsigögn)'!K$38:K$52,MATCH($C111,'Undirviðmiðalisti (Lýsigögn)'!$C$38:$C$52,0))),""),IFERROR(IF(INDEX('Undirviðmiðalisti (Lýsigögn)'!K$6:K$37,MATCH($C111,'Undirviðmiðalisti (Lýsigögn)'!$C$6:$C$37,0))="","",INDEX('Undirviðmiðalisti (Lýsigögn)'!K$6:K$37,MATCH($C111,'Undirviðmiðalisti (Lýsigögn)'!$C$6:$C$37,0))),IFERROR(IF(INDEX('Undirviðmiðalisti (Lýsigögn)'!K$38:K$52,MATCH($C111,'Undirviðmiðalisti (Lýsigögn)'!$C$38:$C$52,0))="","",INDEX('Undirviðmiðalisti (Lýsigögn)'!K$38:K$52,MATCH($C111,'Undirviðmiðalisti (Lýsigögn)'!$C$38:$C$52,0))),""))))</f>
        <v/>
      </c>
      <c r="P111" s="18" t="str">
        <f aca="false">IF($C111="","",IF($D111="Einstaklingsbundið",IFERROR(IF(INDEX('Undirviðmiðalisti (Lýsigögn)'!L$38:L$52,MATCH($C111,'Undirviðmiðalisti (Lýsigögn)'!$C$38:$C$52,0))="","",INDEX('Undirviðmiðalisti (Lýsigögn)'!L$38:L$52,MATCH($C111,'Undirviðmiðalisti (Lýsigögn)'!$C$38:$C$52,0))),""),IFERROR(IF(INDEX('Undirviðmiðalisti (Lýsigögn)'!L$6:L$37,MATCH($C111,'Undirviðmiðalisti (Lýsigögn)'!$C$6:$C$37,0))="","",INDEX('Undirviðmiðalisti (Lýsigögn)'!L$6:L$37,MATCH($C111,'Undirviðmiðalisti (Lýsigögn)'!$C$6:$C$37,0))),IFERROR(IF(INDEX('Undirviðmiðalisti (Lýsigögn)'!L$38:L$52,MATCH($C111,'Undirviðmiðalisti (Lýsigögn)'!$C$38:$C$52,0))="","",INDEX('Undirviðmiðalisti (Lýsigögn)'!L$38:L$52,MATCH($C111,'Undirviðmiðalisti (Lýsigögn)'!$C$38:$C$52,0))),""))))</f>
        <v/>
      </c>
      <c r="Q111" s="18" t="str">
        <f aca="false">IF($C111="","",IF($D111="Einstaklingsbundið",IFERROR(IF(INDEX('Undirviðmiðalisti (Lýsigögn)'!M$38:M$52,MATCH($C111,'Undirviðmiðalisti (Lýsigögn)'!$C$38:$C$52,0))="","",INDEX('Undirviðmiðalisti (Lýsigögn)'!M$38:M$52,MATCH($C111,'Undirviðmiðalisti (Lýsigögn)'!$C$38:$C$52,0))),""),IFERROR(IF(INDEX('Undirviðmiðalisti (Lýsigögn)'!M$6:M$37,MATCH($C111,'Undirviðmiðalisti (Lýsigögn)'!$C$6:$C$37,0))="","",INDEX('Undirviðmiðalisti (Lýsigögn)'!M$6:M$37,MATCH($C111,'Undirviðmiðalisti (Lýsigögn)'!$C$6:$C$37,0))),IFERROR(IF(INDEX('Undirviðmiðalisti (Lýsigögn)'!M$38:M$52,MATCH($C111,'Undirviðmiðalisti (Lýsigögn)'!$C$38:$C$52,0))="","",INDEX('Undirviðmiðalisti (Lýsigögn)'!M$38:M$52,MATCH($C111,'Undirviðmiðalisti (Lýsigögn)'!$C$38:$C$52,0))),""))))</f>
        <v/>
      </c>
    </row>
    <row r="112" customFormat="false" ht="15" hidden="false" customHeight="true" outlineLevel="0" collapsed="false">
      <c r="A112" s="24" t="str">
        <f aca="false">IF($B112="","",ROW()-5)</f>
        <v/>
      </c>
      <c r="B112" s="17"/>
      <c r="C112" s="17"/>
      <c r="D112" s="25" t="str">
        <f aca="false">IFERROR(IF(B112="","",INDEX(Viðmið!$B$6:$B$10,MATCH(B112,Viðmið!$C$6:$C$10,0))),"")</f>
        <v/>
      </c>
      <c r="E112" s="18" t="str">
        <f aca="false">IF($C112="","",IF($D112="Einstaklingsbundið",IFERROR(IF(INDEX('Undirviðmiðalisti (Lýsigögn)'!$D$38:$D$52,MATCH($C112,'Undirviðmiðalisti (Lýsigögn)'!$C$38:$C$52,0))="","",INDEX('Undirviðmiðalisti (Lýsigögn)'!$D$38:$D$52,MATCH($C112,'Undirviðmiðalisti (Lýsigögn)'!$C$38:$C$52,0))),""),IFERROR(IF(INDEX('Undirviðmiðalisti (Lýsigögn)'!$D$6:$D$37,MATCH($C112,'Undirviðmiðalisti (Lýsigögn)'!$C$6:$C$37,0))="","",INDEX('Undirviðmiðalisti (Lýsigögn)'!$D$6:$D$37,MATCH($C112,'Undirviðmiðalisti (Lýsigögn)'!$C$6:$C$37,0))),IFERROR(IF(INDEX('Undirviðmiðalisti (Lýsigögn)'!$D$38:$D$52,MATCH($C112,'Undirviðmiðalisti (Lýsigögn)'!$C$38:$C$52,0))="","",INDEX('Undirviðmiðalisti (Lýsigögn)'!$D$38:$D$52,MATCH($C112,'Undirviðmiðalisti (Lýsigögn)'!$C$38:$C$52,0))),""))))</f>
        <v/>
      </c>
      <c r="F112" s="16"/>
      <c r="G112" s="26" t="str">
        <f aca="false">IF($C112="","",IF($D112="Einstaklingsbundið",IFERROR(IF(INDEX('Undirviðmiðalisti (Lýsigögn)'!$E$38:$E$52,MATCH($C112,'Undirviðmiðalisti (Lýsigögn)'!$C$38:$C$52,0))="","",INDEX('Undirviðmiðalisti (Lýsigögn)'!$E$38:$E$52,MATCH($C112,'Undirviðmiðalisti (Lýsigögn)'!$C$38:$C$52,0))),""),IFERROR(IF(INDEX('Undirviðmiðalisti (Lýsigögn)'!$E$6:$E$37,MATCH($C112,'Undirviðmiðalisti (Lýsigögn)'!$C$6:$C$37,0))="","",INDEX('Undirviðmiðalisti (Lýsigögn)'!$E$6:$E$37,MATCH($C112,'Undirviðmiðalisti (Lýsigögn)'!$C$6:$C$37,0))),IFERROR(IF(INDEX('Undirviðmiðalisti (Lýsigögn)'!$E$38:$E$52,MATCH($C112,'Undirviðmiðalisti (Lýsigögn)'!$C$38:$C$52,0))="","",INDEX('Undirviðmiðalisti (Lýsigögn)'!$E$38:$E$52,MATCH($C112,'Undirviðmiðalisti (Lýsigögn)'!$C$38:$C$52,0))),""))))</f>
        <v/>
      </c>
      <c r="H112" s="27" t="str">
        <f aca="false">IF(OR(F112="",G112=""),"",F112*KVARDI)</f>
        <v/>
      </c>
      <c r="I112" s="28" t="str">
        <f aca="false">IF(B112="","",IF(ROUND(SUMIF($B$6:$B$205,B112,$F$6:$F$205),4)=ROUND(IFERROR(INDEX(Viðmið!$E$6:$E$10,MATCH(B112,Viðmið!$C$6:$C$10,0)),-1),4),"✓","✗"))</f>
        <v/>
      </c>
      <c r="J112" s="18" t="str">
        <f aca="false">IF($C112="","",IF($D112="Einstaklingsbundið",IFERROR(IF(INDEX('Undirviðmiðalisti (Lýsigögn)'!F$38:F$52,MATCH($C112,'Undirviðmiðalisti (Lýsigögn)'!$C$38:$C$52,0))="","",INDEX('Undirviðmiðalisti (Lýsigögn)'!F$38:F$52,MATCH($C112,'Undirviðmiðalisti (Lýsigögn)'!$C$38:$C$52,0))),""),IFERROR(IF(INDEX('Undirviðmiðalisti (Lýsigögn)'!F$6:F$37,MATCH($C112,'Undirviðmiðalisti (Lýsigögn)'!$C$6:$C$37,0))="","",INDEX('Undirviðmiðalisti (Lýsigögn)'!F$6:F$37,MATCH($C112,'Undirviðmiðalisti (Lýsigögn)'!$C$6:$C$37,0))),IFERROR(IF(INDEX('Undirviðmiðalisti (Lýsigögn)'!F$38:F$52,MATCH($C112,'Undirviðmiðalisti (Lýsigögn)'!$C$38:$C$52,0))="","",INDEX('Undirviðmiðalisti (Lýsigögn)'!F$38:F$52,MATCH($C112,'Undirviðmiðalisti (Lýsigögn)'!$C$38:$C$52,0))),""))))</f>
        <v/>
      </c>
      <c r="K112" s="18" t="str">
        <f aca="false">IF($C112="","",IF($D112="Einstaklingsbundið",IFERROR(IF(INDEX('Undirviðmiðalisti (Lýsigögn)'!G$38:G$52,MATCH($C112,'Undirviðmiðalisti (Lýsigögn)'!$C$38:$C$52,0))="","",INDEX('Undirviðmiðalisti (Lýsigögn)'!G$38:G$52,MATCH($C112,'Undirviðmiðalisti (Lýsigögn)'!$C$38:$C$52,0))),""),IFERROR(IF(INDEX('Undirviðmiðalisti (Lýsigögn)'!G$6:G$37,MATCH($C112,'Undirviðmiðalisti (Lýsigögn)'!$C$6:$C$37,0))="","",INDEX('Undirviðmiðalisti (Lýsigögn)'!G$6:G$37,MATCH($C112,'Undirviðmiðalisti (Lýsigögn)'!$C$6:$C$37,0))),IFERROR(IF(INDEX('Undirviðmiðalisti (Lýsigögn)'!G$38:G$52,MATCH($C112,'Undirviðmiðalisti (Lýsigögn)'!$C$38:$C$52,0))="","",INDEX('Undirviðmiðalisti (Lýsigögn)'!G$38:G$52,MATCH($C112,'Undirviðmiðalisti (Lýsigögn)'!$C$38:$C$52,0))),""))))</f>
        <v/>
      </c>
      <c r="L112" s="18" t="str">
        <f aca="false">IF($C112="","",IF($D112="Einstaklingsbundið",IFERROR(IF(INDEX('Undirviðmiðalisti (Lýsigögn)'!H$38:H$52,MATCH($C112,'Undirviðmiðalisti (Lýsigögn)'!$C$38:$C$52,0))="","",INDEX('Undirviðmiðalisti (Lýsigögn)'!H$38:H$52,MATCH($C112,'Undirviðmiðalisti (Lýsigögn)'!$C$38:$C$52,0))),""),IFERROR(IF(INDEX('Undirviðmiðalisti (Lýsigögn)'!H$6:H$37,MATCH($C112,'Undirviðmiðalisti (Lýsigögn)'!$C$6:$C$37,0))="","",INDEX('Undirviðmiðalisti (Lýsigögn)'!H$6:H$37,MATCH($C112,'Undirviðmiðalisti (Lýsigögn)'!$C$6:$C$37,0))),IFERROR(IF(INDEX('Undirviðmiðalisti (Lýsigögn)'!H$38:H$52,MATCH($C112,'Undirviðmiðalisti (Lýsigögn)'!$C$38:$C$52,0))="","",INDEX('Undirviðmiðalisti (Lýsigögn)'!H$38:H$52,MATCH($C112,'Undirviðmiðalisti (Lýsigögn)'!$C$38:$C$52,0))),""))))</f>
        <v/>
      </c>
      <c r="M112" s="18" t="str">
        <f aca="false">IF($C112="","",IF($D112="Einstaklingsbundið",IFERROR(IF(INDEX('Undirviðmiðalisti (Lýsigögn)'!I$38:I$52,MATCH($C112,'Undirviðmiðalisti (Lýsigögn)'!$C$38:$C$52,0))="","",INDEX('Undirviðmiðalisti (Lýsigögn)'!I$38:I$52,MATCH($C112,'Undirviðmiðalisti (Lýsigögn)'!$C$38:$C$52,0))),""),IFERROR(IF(INDEX('Undirviðmiðalisti (Lýsigögn)'!I$6:I$37,MATCH($C112,'Undirviðmiðalisti (Lýsigögn)'!$C$6:$C$37,0))="","",INDEX('Undirviðmiðalisti (Lýsigögn)'!I$6:I$37,MATCH($C112,'Undirviðmiðalisti (Lýsigögn)'!$C$6:$C$37,0))),IFERROR(IF(INDEX('Undirviðmiðalisti (Lýsigögn)'!I$38:I$52,MATCH($C112,'Undirviðmiðalisti (Lýsigögn)'!$C$38:$C$52,0))="","",INDEX('Undirviðmiðalisti (Lýsigögn)'!I$38:I$52,MATCH($C112,'Undirviðmiðalisti (Lýsigögn)'!$C$38:$C$52,0))),""))))</f>
        <v/>
      </c>
      <c r="N112" s="18" t="str">
        <f aca="false">IF($C112="","",IF($D112="Einstaklingsbundið",IFERROR(IF(INDEX('Undirviðmiðalisti (Lýsigögn)'!J$38:J$52,MATCH($C112,'Undirviðmiðalisti (Lýsigögn)'!$C$38:$C$52,0))="","",INDEX('Undirviðmiðalisti (Lýsigögn)'!J$38:J$52,MATCH($C112,'Undirviðmiðalisti (Lýsigögn)'!$C$38:$C$52,0))),""),IFERROR(IF(INDEX('Undirviðmiðalisti (Lýsigögn)'!J$6:J$37,MATCH($C112,'Undirviðmiðalisti (Lýsigögn)'!$C$6:$C$37,0))="","",INDEX('Undirviðmiðalisti (Lýsigögn)'!J$6:J$37,MATCH($C112,'Undirviðmiðalisti (Lýsigögn)'!$C$6:$C$37,0))),IFERROR(IF(INDEX('Undirviðmiðalisti (Lýsigögn)'!J$38:J$52,MATCH($C112,'Undirviðmiðalisti (Lýsigögn)'!$C$38:$C$52,0))="","",INDEX('Undirviðmiðalisti (Lýsigögn)'!J$38:J$52,MATCH($C112,'Undirviðmiðalisti (Lýsigögn)'!$C$38:$C$52,0))),""))))</f>
        <v/>
      </c>
      <c r="O112" s="18" t="str">
        <f aca="false">IF($C112="","",IF($D112="Einstaklingsbundið",IFERROR(IF(INDEX('Undirviðmiðalisti (Lýsigögn)'!K$38:K$52,MATCH($C112,'Undirviðmiðalisti (Lýsigögn)'!$C$38:$C$52,0))="","",INDEX('Undirviðmiðalisti (Lýsigögn)'!K$38:K$52,MATCH($C112,'Undirviðmiðalisti (Lýsigögn)'!$C$38:$C$52,0))),""),IFERROR(IF(INDEX('Undirviðmiðalisti (Lýsigögn)'!K$6:K$37,MATCH($C112,'Undirviðmiðalisti (Lýsigögn)'!$C$6:$C$37,0))="","",INDEX('Undirviðmiðalisti (Lýsigögn)'!K$6:K$37,MATCH($C112,'Undirviðmiðalisti (Lýsigögn)'!$C$6:$C$37,0))),IFERROR(IF(INDEX('Undirviðmiðalisti (Lýsigögn)'!K$38:K$52,MATCH($C112,'Undirviðmiðalisti (Lýsigögn)'!$C$38:$C$52,0))="","",INDEX('Undirviðmiðalisti (Lýsigögn)'!K$38:K$52,MATCH($C112,'Undirviðmiðalisti (Lýsigögn)'!$C$38:$C$52,0))),""))))</f>
        <v/>
      </c>
      <c r="P112" s="18" t="str">
        <f aca="false">IF($C112="","",IF($D112="Einstaklingsbundið",IFERROR(IF(INDEX('Undirviðmiðalisti (Lýsigögn)'!L$38:L$52,MATCH($C112,'Undirviðmiðalisti (Lýsigögn)'!$C$38:$C$52,0))="","",INDEX('Undirviðmiðalisti (Lýsigögn)'!L$38:L$52,MATCH($C112,'Undirviðmiðalisti (Lýsigögn)'!$C$38:$C$52,0))),""),IFERROR(IF(INDEX('Undirviðmiðalisti (Lýsigögn)'!L$6:L$37,MATCH($C112,'Undirviðmiðalisti (Lýsigögn)'!$C$6:$C$37,0))="","",INDEX('Undirviðmiðalisti (Lýsigögn)'!L$6:L$37,MATCH($C112,'Undirviðmiðalisti (Lýsigögn)'!$C$6:$C$37,0))),IFERROR(IF(INDEX('Undirviðmiðalisti (Lýsigögn)'!L$38:L$52,MATCH($C112,'Undirviðmiðalisti (Lýsigögn)'!$C$38:$C$52,0))="","",INDEX('Undirviðmiðalisti (Lýsigögn)'!L$38:L$52,MATCH($C112,'Undirviðmiðalisti (Lýsigögn)'!$C$38:$C$52,0))),""))))</f>
        <v/>
      </c>
      <c r="Q112" s="18" t="str">
        <f aca="false">IF($C112="","",IF($D112="Einstaklingsbundið",IFERROR(IF(INDEX('Undirviðmiðalisti (Lýsigögn)'!M$38:M$52,MATCH($C112,'Undirviðmiðalisti (Lýsigögn)'!$C$38:$C$52,0))="","",INDEX('Undirviðmiðalisti (Lýsigögn)'!M$38:M$52,MATCH($C112,'Undirviðmiðalisti (Lýsigögn)'!$C$38:$C$52,0))),""),IFERROR(IF(INDEX('Undirviðmiðalisti (Lýsigögn)'!M$6:M$37,MATCH($C112,'Undirviðmiðalisti (Lýsigögn)'!$C$6:$C$37,0))="","",INDEX('Undirviðmiðalisti (Lýsigögn)'!M$6:M$37,MATCH($C112,'Undirviðmiðalisti (Lýsigögn)'!$C$6:$C$37,0))),IFERROR(IF(INDEX('Undirviðmiðalisti (Lýsigögn)'!M$38:M$52,MATCH($C112,'Undirviðmiðalisti (Lýsigögn)'!$C$38:$C$52,0))="","",INDEX('Undirviðmiðalisti (Lýsigögn)'!M$38:M$52,MATCH($C112,'Undirviðmiðalisti (Lýsigögn)'!$C$38:$C$52,0))),""))))</f>
        <v/>
      </c>
    </row>
    <row r="113" customFormat="false" ht="15" hidden="false" customHeight="true" outlineLevel="0" collapsed="false">
      <c r="A113" s="24" t="str">
        <f aca="false">IF($B113="","",ROW()-5)</f>
        <v/>
      </c>
      <c r="B113" s="17"/>
      <c r="C113" s="17"/>
      <c r="D113" s="25" t="str">
        <f aca="false">IFERROR(IF(B113="","",INDEX(Viðmið!$B$6:$B$10,MATCH(B113,Viðmið!$C$6:$C$10,0))),"")</f>
        <v/>
      </c>
      <c r="E113" s="18" t="str">
        <f aca="false">IF($C113="","",IF($D113="Einstaklingsbundið",IFERROR(IF(INDEX('Undirviðmiðalisti (Lýsigögn)'!$D$38:$D$52,MATCH($C113,'Undirviðmiðalisti (Lýsigögn)'!$C$38:$C$52,0))="","",INDEX('Undirviðmiðalisti (Lýsigögn)'!$D$38:$D$52,MATCH($C113,'Undirviðmiðalisti (Lýsigögn)'!$C$38:$C$52,0))),""),IFERROR(IF(INDEX('Undirviðmiðalisti (Lýsigögn)'!$D$6:$D$37,MATCH($C113,'Undirviðmiðalisti (Lýsigögn)'!$C$6:$C$37,0))="","",INDEX('Undirviðmiðalisti (Lýsigögn)'!$D$6:$D$37,MATCH($C113,'Undirviðmiðalisti (Lýsigögn)'!$C$6:$C$37,0))),IFERROR(IF(INDEX('Undirviðmiðalisti (Lýsigögn)'!$D$38:$D$52,MATCH($C113,'Undirviðmiðalisti (Lýsigögn)'!$C$38:$C$52,0))="","",INDEX('Undirviðmiðalisti (Lýsigögn)'!$D$38:$D$52,MATCH($C113,'Undirviðmiðalisti (Lýsigögn)'!$C$38:$C$52,0))),""))))</f>
        <v/>
      </c>
      <c r="F113" s="16"/>
      <c r="G113" s="26" t="str">
        <f aca="false">IF($C113="","",IF($D113="Einstaklingsbundið",IFERROR(IF(INDEX('Undirviðmiðalisti (Lýsigögn)'!$E$38:$E$52,MATCH($C113,'Undirviðmiðalisti (Lýsigögn)'!$C$38:$C$52,0))="","",INDEX('Undirviðmiðalisti (Lýsigögn)'!$E$38:$E$52,MATCH($C113,'Undirviðmiðalisti (Lýsigögn)'!$C$38:$C$52,0))),""),IFERROR(IF(INDEX('Undirviðmiðalisti (Lýsigögn)'!$E$6:$E$37,MATCH($C113,'Undirviðmiðalisti (Lýsigögn)'!$C$6:$C$37,0))="","",INDEX('Undirviðmiðalisti (Lýsigögn)'!$E$6:$E$37,MATCH($C113,'Undirviðmiðalisti (Lýsigögn)'!$C$6:$C$37,0))),IFERROR(IF(INDEX('Undirviðmiðalisti (Lýsigögn)'!$E$38:$E$52,MATCH($C113,'Undirviðmiðalisti (Lýsigögn)'!$C$38:$C$52,0))="","",INDEX('Undirviðmiðalisti (Lýsigögn)'!$E$38:$E$52,MATCH($C113,'Undirviðmiðalisti (Lýsigögn)'!$C$38:$C$52,0))),""))))</f>
        <v/>
      </c>
      <c r="H113" s="27" t="str">
        <f aca="false">IF(OR(F113="",G113=""),"",F113*KVARDI)</f>
        <v/>
      </c>
      <c r="I113" s="28" t="str">
        <f aca="false">IF(B113="","",IF(ROUND(SUMIF($B$6:$B$205,B113,$F$6:$F$205),4)=ROUND(IFERROR(INDEX(Viðmið!$E$6:$E$10,MATCH(B113,Viðmið!$C$6:$C$10,0)),-1),4),"✓","✗"))</f>
        <v/>
      </c>
      <c r="J113" s="18" t="str">
        <f aca="false">IF($C113="","",IF($D113="Einstaklingsbundið",IFERROR(IF(INDEX('Undirviðmiðalisti (Lýsigögn)'!F$38:F$52,MATCH($C113,'Undirviðmiðalisti (Lýsigögn)'!$C$38:$C$52,0))="","",INDEX('Undirviðmiðalisti (Lýsigögn)'!F$38:F$52,MATCH($C113,'Undirviðmiðalisti (Lýsigögn)'!$C$38:$C$52,0))),""),IFERROR(IF(INDEX('Undirviðmiðalisti (Lýsigögn)'!F$6:F$37,MATCH($C113,'Undirviðmiðalisti (Lýsigögn)'!$C$6:$C$37,0))="","",INDEX('Undirviðmiðalisti (Lýsigögn)'!F$6:F$37,MATCH($C113,'Undirviðmiðalisti (Lýsigögn)'!$C$6:$C$37,0))),IFERROR(IF(INDEX('Undirviðmiðalisti (Lýsigögn)'!F$38:F$52,MATCH($C113,'Undirviðmiðalisti (Lýsigögn)'!$C$38:$C$52,0))="","",INDEX('Undirviðmiðalisti (Lýsigögn)'!F$38:F$52,MATCH($C113,'Undirviðmiðalisti (Lýsigögn)'!$C$38:$C$52,0))),""))))</f>
        <v/>
      </c>
      <c r="K113" s="18" t="str">
        <f aca="false">IF($C113="","",IF($D113="Einstaklingsbundið",IFERROR(IF(INDEX('Undirviðmiðalisti (Lýsigögn)'!G$38:G$52,MATCH($C113,'Undirviðmiðalisti (Lýsigögn)'!$C$38:$C$52,0))="","",INDEX('Undirviðmiðalisti (Lýsigögn)'!G$38:G$52,MATCH($C113,'Undirviðmiðalisti (Lýsigögn)'!$C$38:$C$52,0))),""),IFERROR(IF(INDEX('Undirviðmiðalisti (Lýsigögn)'!G$6:G$37,MATCH($C113,'Undirviðmiðalisti (Lýsigögn)'!$C$6:$C$37,0))="","",INDEX('Undirviðmiðalisti (Lýsigögn)'!G$6:G$37,MATCH($C113,'Undirviðmiðalisti (Lýsigögn)'!$C$6:$C$37,0))),IFERROR(IF(INDEX('Undirviðmiðalisti (Lýsigögn)'!G$38:G$52,MATCH($C113,'Undirviðmiðalisti (Lýsigögn)'!$C$38:$C$52,0))="","",INDEX('Undirviðmiðalisti (Lýsigögn)'!G$38:G$52,MATCH($C113,'Undirviðmiðalisti (Lýsigögn)'!$C$38:$C$52,0))),""))))</f>
        <v/>
      </c>
      <c r="L113" s="18" t="str">
        <f aca="false">IF($C113="","",IF($D113="Einstaklingsbundið",IFERROR(IF(INDEX('Undirviðmiðalisti (Lýsigögn)'!H$38:H$52,MATCH($C113,'Undirviðmiðalisti (Lýsigögn)'!$C$38:$C$52,0))="","",INDEX('Undirviðmiðalisti (Lýsigögn)'!H$38:H$52,MATCH($C113,'Undirviðmiðalisti (Lýsigögn)'!$C$38:$C$52,0))),""),IFERROR(IF(INDEX('Undirviðmiðalisti (Lýsigögn)'!H$6:H$37,MATCH($C113,'Undirviðmiðalisti (Lýsigögn)'!$C$6:$C$37,0))="","",INDEX('Undirviðmiðalisti (Lýsigögn)'!H$6:H$37,MATCH($C113,'Undirviðmiðalisti (Lýsigögn)'!$C$6:$C$37,0))),IFERROR(IF(INDEX('Undirviðmiðalisti (Lýsigögn)'!H$38:H$52,MATCH($C113,'Undirviðmiðalisti (Lýsigögn)'!$C$38:$C$52,0))="","",INDEX('Undirviðmiðalisti (Lýsigögn)'!H$38:H$52,MATCH($C113,'Undirviðmiðalisti (Lýsigögn)'!$C$38:$C$52,0))),""))))</f>
        <v/>
      </c>
      <c r="M113" s="18" t="str">
        <f aca="false">IF($C113="","",IF($D113="Einstaklingsbundið",IFERROR(IF(INDEX('Undirviðmiðalisti (Lýsigögn)'!I$38:I$52,MATCH($C113,'Undirviðmiðalisti (Lýsigögn)'!$C$38:$C$52,0))="","",INDEX('Undirviðmiðalisti (Lýsigögn)'!I$38:I$52,MATCH($C113,'Undirviðmiðalisti (Lýsigögn)'!$C$38:$C$52,0))),""),IFERROR(IF(INDEX('Undirviðmiðalisti (Lýsigögn)'!I$6:I$37,MATCH($C113,'Undirviðmiðalisti (Lýsigögn)'!$C$6:$C$37,0))="","",INDEX('Undirviðmiðalisti (Lýsigögn)'!I$6:I$37,MATCH($C113,'Undirviðmiðalisti (Lýsigögn)'!$C$6:$C$37,0))),IFERROR(IF(INDEX('Undirviðmiðalisti (Lýsigögn)'!I$38:I$52,MATCH($C113,'Undirviðmiðalisti (Lýsigögn)'!$C$38:$C$52,0))="","",INDEX('Undirviðmiðalisti (Lýsigögn)'!I$38:I$52,MATCH($C113,'Undirviðmiðalisti (Lýsigögn)'!$C$38:$C$52,0))),""))))</f>
        <v/>
      </c>
      <c r="N113" s="18" t="str">
        <f aca="false">IF($C113="","",IF($D113="Einstaklingsbundið",IFERROR(IF(INDEX('Undirviðmiðalisti (Lýsigögn)'!J$38:J$52,MATCH($C113,'Undirviðmiðalisti (Lýsigögn)'!$C$38:$C$52,0))="","",INDEX('Undirviðmiðalisti (Lýsigögn)'!J$38:J$52,MATCH($C113,'Undirviðmiðalisti (Lýsigögn)'!$C$38:$C$52,0))),""),IFERROR(IF(INDEX('Undirviðmiðalisti (Lýsigögn)'!J$6:J$37,MATCH($C113,'Undirviðmiðalisti (Lýsigögn)'!$C$6:$C$37,0))="","",INDEX('Undirviðmiðalisti (Lýsigögn)'!J$6:J$37,MATCH($C113,'Undirviðmiðalisti (Lýsigögn)'!$C$6:$C$37,0))),IFERROR(IF(INDEX('Undirviðmiðalisti (Lýsigögn)'!J$38:J$52,MATCH($C113,'Undirviðmiðalisti (Lýsigögn)'!$C$38:$C$52,0))="","",INDEX('Undirviðmiðalisti (Lýsigögn)'!J$38:J$52,MATCH($C113,'Undirviðmiðalisti (Lýsigögn)'!$C$38:$C$52,0))),""))))</f>
        <v/>
      </c>
      <c r="O113" s="18" t="str">
        <f aca="false">IF($C113="","",IF($D113="Einstaklingsbundið",IFERROR(IF(INDEX('Undirviðmiðalisti (Lýsigögn)'!K$38:K$52,MATCH($C113,'Undirviðmiðalisti (Lýsigögn)'!$C$38:$C$52,0))="","",INDEX('Undirviðmiðalisti (Lýsigögn)'!K$38:K$52,MATCH($C113,'Undirviðmiðalisti (Lýsigögn)'!$C$38:$C$52,0))),""),IFERROR(IF(INDEX('Undirviðmiðalisti (Lýsigögn)'!K$6:K$37,MATCH($C113,'Undirviðmiðalisti (Lýsigögn)'!$C$6:$C$37,0))="","",INDEX('Undirviðmiðalisti (Lýsigögn)'!K$6:K$37,MATCH($C113,'Undirviðmiðalisti (Lýsigögn)'!$C$6:$C$37,0))),IFERROR(IF(INDEX('Undirviðmiðalisti (Lýsigögn)'!K$38:K$52,MATCH($C113,'Undirviðmiðalisti (Lýsigögn)'!$C$38:$C$52,0))="","",INDEX('Undirviðmiðalisti (Lýsigögn)'!K$38:K$52,MATCH($C113,'Undirviðmiðalisti (Lýsigögn)'!$C$38:$C$52,0))),""))))</f>
        <v/>
      </c>
      <c r="P113" s="18" t="str">
        <f aca="false">IF($C113="","",IF($D113="Einstaklingsbundið",IFERROR(IF(INDEX('Undirviðmiðalisti (Lýsigögn)'!L$38:L$52,MATCH($C113,'Undirviðmiðalisti (Lýsigögn)'!$C$38:$C$52,0))="","",INDEX('Undirviðmiðalisti (Lýsigögn)'!L$38:L$52,MATCH($C113,'Undirviðmiðalisti (Lýsigögn)'!$C$38:$C$52,0))),""),IFERROR(IF(INDEX('Undirviðmiðalisti (Lýsigögn)'!L$6:L$37,MATCH($C113,'Undirviðmiðalisti (Lýsigögn)'!$C$6:$C$37,0))="","",INDEX('Undirviðmiðalisti (Lýsigögn)'!L$6:L$37,MATCH($C113,'Undirviðmiðalisti (Lýsigögn)'!$C$6:$C$37,0))),IFERROR(IF(INDEX('Undirviðmiðalisti (Lýsigögn)'!L$38:L$52,MATCH($C113,'Undirviðmiðalisti (Lýsigögn)'!$C$38:$C$52,0))="","",INDEX('Undirviðmiðalisti (Lýsigögn)'!L$38:L$52,MATCH($C113,'Undirviðmiðalisti (Lýsigögn)'!$C$38:$C$52,0))),""))))</f>
        <v/>
      </c>
      <c r="Q113" s="18" t="str">
        <f aca="false">IF($C113="","",IF($D113="Einstaklingsbundið",IFERROR(IF(INDEX('Undirviðmiðalisti (Lýsigögn)'!M$38:M$52,MATCH($C113,'Undirviðmiðalisti (Lýsigögn)'!$C$38:$C$52,0))="","",INDEX('Undirviðmiðalisti (Lýsigögn)'!M$38:M$52,MATCH($C113,'Undirviðmiðalisti (Lýsigögn)'!$C$38:$C$52,0))),""),IFERROR(IF(INDEX('Undirviðmiðalisti (Lýsigögn)'!M$6:M$37,MATCH($C113,'Undirviðmiðalisti (Lýsigögn)'!$C$6:$C$37,0))="","",INDEX('Undirviðmiðalisti (Lýsigögn)'!M$6:M$37,MATCH($C113,'Undirviðmiðalisti (Lýsigögn)'!$C$6:$C$37,0))),IFERROR(IF(INDEX('Undirviðmiðalisti (Lýsigögn)'!M$38:M$52,MATCH($C113,'Undirviðmiðalisti (Lýsigögn)'!$C$38:$C$52,0))="","",INDEX('Undirviðmiðalisti (Lýsigögn)'!M$38:M$52,MATCH($C113,'Undirviðmiðalisti (Lýsigögn)'!$C$38:$C$52,0))),""))))</f>
        <v/>
      </c>
    </row>
    <row r="114" customFormat="false" ht="15" hidden="false" customHeight="true" outlineLevel="0" collapsed="false">
      <c r="A114" s="24" t="str">
        <f aca="false">IF($B114="","",ROW()-5)</f>
        <v/>
      </c>
      <c r="B114" s="17"/>
      <c r="C114" s="17"/>
      <c r="D114" s="25" t="str">
        <f aca="false">IFERROR(IF(B114="","",INDEX(Viðmið!$B$6:$B$10,MATCH(B114,Viðmið!$C$6:$C$10,0))),"")</f>
        <v/>
      </c>
      <c r="E114" s="18" t="str">
        <f aca="false">IF($C114="","",IF($D114="Einstaklingsbundið",IFERROR(IF(INDEX('Undirviðmiðalisti (Lýsigögn)'!$D$38:$D$52,MATCH($C114,'Undirviðmiðalisti (Lýsigögn)'!$C$38:$C$52,0))="","",INDEX('Undirviðmiðalisti (Lýsigögn)'!$D$38:$D$52,MATCH($C114,'Undirviðmiðalisti (Lýsigögn)'!$C$38:$C$52,0))),""),IFERROR(IF(INDEX('Undirviðmiðalisti (Lýsigögn)'!$D$6:$D$37,MATCH($C114,'Undirviðmiðalisti (Lýsigögn)'!$C$6:$C$37,0))="","",INDEX('Undirviðmiðalisti (Lýsigögn)'!$D$6:$D$37,MATCH($C114,'Undirviðmiðalisti (Lýsigögn)'!$C$6:$C$37,0))),IFERROR(IF(INDEX('Undirviðmiðalisti (Lýsigögn)'!$D$38:$D$52,MATCH($C114,'Undirviðmiðalisti (Lýsigögn)'!$C$38:$C$52,0))="","",INDEX('Undirviðmiðalisti (Lýsigögn)'!$D$38:$D$52,MATCH($C114,'Undirviðmiðalisti (Lýsigögn)'!$C$38:$C$52,0))),""))))</f>
        <v/>
      </c>
      <c r="F114" s="16"/>
      <c r="G114" s="26" t="str">
        <f aca="false">IF($C114="","",IF($D114="Einstaklingsbundið",IFERROR(IF(INDEX('Undirviðmiðalisti (Lýsigögn)'!$E$38:$E$52,MATCH($C114,'Undirviðmiðalisti (Lýsigögn)'!$C$38:$C$52,0))="","",INDEX('Undirviðmiðalisti (Lýsigögn)'!$E$38:$E$52,MATCH($C114,'Undirviðmiðalisti (Lýsigögn)'!$C$38:$C$52,0))),""),IFERROR(IF(INDEX('Undirviðmiðalisti (Lýsigögn)'!$E$6:$E$37,MATCH($C114,'Undirviðmiðalisti (Lýsigögn)'!$C$6:$C$37,0))="","",INDEX('Undirviðmiðalisti (Lýsigögn)'!$E$6:$E$37,MATCH($C114,'Undirviðmiðalisti (Lýsigögn)'!$C$6:$C$37,0))),IFERROR(IF(INDEX('Undirviðmiðalisti (Lýsigögn)'!$E$38:$E$52,MATCH($C114,'Undirviðmiðalisti (Lýsigögn)'!$C$38:$C$52,0))="","",INDEX('Undirviðmiðalisti (Lýsigögn)'!$E$38:$E$52,MATCH($C114,'Undirviðmiðalisti (Lýsigögn)'!$C$38:$C$52,0))),""))))</f>
        <v/>
      </c>
      <c r="H114" s="27" t="str">
        <f aca="false">IF(OR(F114="",G114=""),"",F114*KVARDI)</f>
        <v/>
      </c>
      <c r="I114" s="28" t="str">
        <f aca="false">IF(B114="","",IF(ROUND(SUMIF($B$6:$B$205,B114,$F$6:$F$205),4)=ROUND(IFERROR(INDEX(Viðmið!$E$6:$E$10,MATCH(B114,Viðmið!$C$6:$C$10,0)),-1),4),"✓","✗"))</f>
        <v/>
      </c>
      <c r="J114" s="18" t="str">
        <f aca="false">IF($C114="","",IF($D114="Einstaklingsbundið",IFERROR(IF(INDEX('Undirviðmiðalisti (Lýsigögn)'!F$38:F$52,MATCH($C114,'Undirviðmiðalisti (Lýsigögn)'!$C$38:$C$52,0))="","",INDEX('Undirviðmiðalisti (Lýsigögn)'!F$38:F$52,MATCH($C114,'Undirviðmiðalisti (Lýsigögn)'!$C$38:$C$52,0))),""),IFERROR(IF(INDEX('Undirviðmiðalisti (Lýsigögn)'!F$6:F$37,MATCH($C114,'Undirviðmiðalisti (Lýsigögn)'!$C$6:$C$37,0))="","",INDEX('Undirviðmiðalisti (Lýsigögn)'!F$6:F$37,MATCH($C114,'Undirviðmiðalisti (Lýsigögn)'!$C$6:$C$37,0))),IFERROR(IF(INDEX('Undirviðmiðalisti (Lýsigögn)'!F$38:F$52,MATCH($C114,'Undirviðmiðalisti (Lýsigögn)'!$C$38:$C$52,0))="","",INDEX('Undirviðmiðalisti (Lýsigögn)'!F$38:F$52,MATCH($C114,'Undirviðmiðalisti (Lýsigögn)'!$C$38:$C$52,0))),""))))</f>
        <v/>
      </c>
      <c r="K114" s="18" t="str">
        <f aca="false">IF($C114="","",IF($D114="Einstaklingsbundið",IFERROR(IF(INDEX('Undirviðmiðalisti (Lýsigögn)'!G$38:G$52,MATCH($C114,'Undirviðmiðalisti (Lýsigögn)'!$C$38:$C$52,0))="","",INDEX('Undirviðmiðalisti (Lýsigögn)'!G$38:G$52,MATCH($C114,'Undirviðmiðalisti (Lýsigögn)'!$C$38:$C$52,0))),""),IFERROR(IF(INDEX('Undirviðmiðalisti (Lýsigögn)'!G$6:G$37,MATCH($C114,'Undirviðmiðalisti (Lýsigögn)'!$C$6:$C$37,0))="","",INDEX('Undirviðmiðalisti (Lýsigögn)'!G$6:G$37,MATCH($C114,'Undirviðmiðalisti (Lýsigögn)'!$C$6:$C$37,0))),IFERROR(IF(INDEX('Undirviðmiðalisti (Lýsigögn)'!G$38:G$52,MATCH($C114,'Undirviðmiðalisti (Lýsigögn)'!$C$38:$C$52,0))="","",INDEX('Undirviðmiðalisti (Lýsigögn)'!G$38:G$52,MATCH($C114,'Undirviðmiðalisti (Lýsigögn)'!$C$38:$C$52,0))),""))))</f>
        <v/>
      </c>
      <c r="L114" s="18" t="str">
        <f aca="false">IF($C114="","",IF($D114="Einstaklingsbundið",IFERROR(IF(INDEX('Undirviðmiðalisti (Lýsigögn)'!H$38:H$52,MATCH($C114,'Undirviðmiðalisti (Lýsigögn)'!$C$38:$C$52,0))="","",INDEX('Undirviðmiðalisti (Lýsigögn)'!H$38:H$52,MATCH($C114,'Undirviðmiðalisti (Lýsigögn)'!$C$38:$C$52,0))),""),IFERROR(IF(INDEX('Undirviðmiðalisti (Lýsigögn)'!H$6:H$37,MATCH($C114,'Undirviðmiðalisti (Lýsigögn)'!$C$6:$C$37,0))="","",INDEX('Undirviðmiðalisti (Lýsigögn)'!H$6:H$37,MATCH($C114,'Undirviðmiðalisti (Lýsigögn)'!$C$6:$C$37,0))),IFERROR(IF(INDEX('Undirviðmiðalisti (Lýsigögn)'!H$38:H$52,MATCH($C114,'Undirviðmiðalisti (Lýsigögn)'!$C$38:$C$52,0))="","",INDEX('Undirviðmiðalisti (Lýsigögn)'!H$38:H$52,MATCH($C114,'Undirviðmiðalisti (Lýsigögn)'!$C$38:$C$52,0))),""))))</f>
        <v/>
      </c>
      <c r="M114" s="18" t="str">
        <f aca="false">IF($C114="","",IF($D114="Einstaklingsbundið",IFERROR(IF(INDEX('Undirviðmiðalisti (Lýsigögn)'!I$38:I$52,MATCH($C114,'Undirviðmiðalisti (Lýsigögn)'!$C$38:$C$52,0))="","",INDEX('Undirviðmiðalisti (Lýsigögn)'!I$38:I$52,MATCH($C114,'Undirviðmiðalisti (Lýsigögn)'!$C$38:$C$52,0))),""),IFERROR(IF(INDEX('Undirviðmiðalisti (Lýsigögn)'!I$6:I$37,MATCH($C114,'Undirviðmiðalisti (Lýsigögn)'!$C$6:$C$37,0))="","",INDEX('Undirviðmiðalisti (Lýsigögn)'!I$6:I$37,MATCH($C114,'Undirviðmiðalisti (Lýsigögn)'!$C$6:$C$37,0))),IFERROR(IF(INDEX('Undirviðmiðalisti (Lýsigögn)'!I$38:I$52,MATCH($C114,'Undirviðmiðalisti (Lýsigögn)'!$C$38:$C$52,0))="","",INDEX('Undirviðmiðalisti (Lýsigögn)'!I$38:I$52,MATCH($C114,'Undirviðmiðalisti (Lýsigögn)'!$C$38:$C$52,0))),""))))</f>
        <v/>
      </c>
      <c r="N114" s="18" t="str">
        <f aca="false">IF($C114="","",IF($D114="Einstaklingsbundið",IFERROR(IF(INDEX('Undirviðmiðalisti (Lýsigögn)'!J$38:J$52,MATCH($C114,'Undirviðmiðalisti (Lýsigögn)'!$C$38:$C$52,0))="","",INDEX('Undirviðmiðalisti (Lýsigögn)'!J$38:J$52,MATCH($C114,'Undirviðmiðalisti (Lýsigögn)'!$C$38:$C$52,0))),""),IFERROR(IF(INDEX('Undirviðmiðalisti (Lýsigögn)'!J$6:J$37,MATCH($C114,'Undirviðmiðalisti (Lýsigögn)'!$C$6:$C$37,0))="","",INDEX('Undirviðmiðalisti (Lýsigögn)'!J$6:J$37,MATCH($C114,'Undirviðmiðalisti (Lýsigögn)'!$C$6:$C$37,0))),IFERROR(IF(INDEX('Undirviðmiðalisti (Lýsigögn)'!J$38:J$52,MATCH($C114,'Undirviðmiðalisti (Lýsigögn)'!$C$38:$C$52,0))="","",INDEX('Undirviðmiðalisti (Lýsigögn)'!J$38:J$52,MATCH($C114,'Undirviðmiðalisti (Lýsigögn)'!$C$38:$C$52,0))),""))))</f>
        <v/>
      </c>
      <c r="O114" s="18" t="str">
        <f aca="false">IF($C114="","",IF($D114="Einstaklingsbundið",IFERROR(IF(INDEX('Undirviðmiðalisti (Lýsigögn)'!K$38:K$52,MATCH($C114,'Undirviðmiðalisti (Lýsigögn)'!$C$38:$C$52,0))="","",INDEX('Undirviðmiðalisti (Lýsigögn)'!K$38:K$52,MATCH($C114,'Undirviðmiðalisti (Lýsigögn)'!$C$38:$C$52,0))),""),IFERROR(IF(INDEX('Undirviðmiðalisti (Lýsigögn)'!K$6:K$37,MATCH($C114,'Undirviðmiðalisti (Lýsigögn)'!$C$6:$C$37,0))="","",INDEX('Undirviðmiðalisti (Lýsigögn)'!K$6:K$37,MATCH($C114,'Undirviðmiðalisti (Lýsigögn)'!$C$6:$C$37,0))),IFERROR(IF(INDEX('Undirviðmiðalisti (Lýsigögn)'!K$38:K$52,MATCH($C114,'Undirviðmiðalisti (Lýsigögn)'!$C$38:$C$52,0))="","",INDEX('Undirviðmiðalisti (Lýsigögn)'!K$38:K$52,MATCH($C114,'Undirviðmiðalisti (Lýsigögn)'!$C$38:$C$52,0))),""))))</f>
        <v/>
      </c>
      <c r="P114" s="18" t="str">
        <f aca="false">IF($C114="","",IF($D114="Einstaklingsbundið",IFERROR(IF(INDEX('Undirviðmiðalisti (Lýsigögn)'!L$38:L$52,MATCH($C114,'Undirviðmiðalisti (Lýsigögn)'!$C$38:$C$52,0))="","",INDEX('Undirviðmiðalisti (Lýsigögn)'!L$38:L$52,MATCH($C114,'Undirviðmiðalisti (Lýsigögn)'!$C$38:$C$52,0))),""),IFERROR(IF(INDEX('Undirviðmiðalisti (Lýsigögn)'!L$6:L$37,MATCH($C114,'Undirviðmiðalisti (Lýsigögn)'!$C$6:$C$37,0))="","",INDEX('Undirviðmiðalisti (Lýsigögn)'!L$6:L$37,MATCH($C114,'Undirviðmiðalisti (Lýsigögn)'!$C$6:$C$37,0))),IFERROR(IF(INDEX('Undirviðmiðalisti (Lýsigögn)'!L$38:L$52,MATCH($C114,'Undirviðmiðalisti (Lýsigögn)'!$C$38:$C$52,0))="","",INDEX('Undirviðmiðalisti (Lýsigögn)'!L$38:L$52,MATCH($C114,'Undirviðmiðalisti (Lýsigögn)'!$C$38:$C$52,0))),""))))</f>
        <v/>
      </c>
      <c r="Q114" s="18" t="str">
        <f aca="false">IF($C114="","",IF($D114="Einstaklingsbundið",IFERROR(IF(INDEX('Undirviðmiðalisti (Lýsigögn)'!M$38:M$52,MATCH($C114,'Undirviðmiðalisti (Lýsigögn)'!$C$38:$C$52,0))="","",INDEX('Undirviðmiðalisti (Lýsigögn)'!M$38:M$52,MATCH($C114,'Undirviðmiðalisti (Lýsigögn)'!$C$38:$C$52,0))),""),IFERROR(IF(INDEX('Undirviðmiðalisti (Lýsigögn)'!M$6:M$37,MATCH($C114,'Undirviðmiðalisti (Lýsigögn)'!$C$6:$C$37,0))="","",INDEX('Undirviðmiðalisti (Lýsigögn)'!M$6:M$37,MATCH($C114,'Undirviðmiðalisti (Lýsigögn)'!$C$6:$C$37,0))),IFERROR(IF(INDEX('Undirviðmiðalisti (Lýsigögn)'!M$38:M$52,MATCH($C114,'Undirviðmiðalisti (Lýsigögn)'!$C$38:$C$52,0))="","",INDEX('Undirviðmiðalisti (Lýsigögn)'!M$38:M$52,MATCH($C114,'Undirviðmiðalisti (Lýsigögn)'!$C$38:$C$52,0))),""))))</f>
        <v/>
      </c>
    </row>
    <row r="115" customFormat="false" ht="15" hidden="false" customHeight="true" outlineLevel="0" collapsed="false">
      <c r="A115" s="24" t="str">
        <f aca="false">IF($B115="","",ROW()-5)</f>
        <v/>
      </c>
      <c r="B115" s="17"/>
      <c r="C115" s="17"/>
      <c r="D115" s="25" t="str">
        <f aca="false">IFERROR(IF(B115="","",INDEX(Viðmið!$B$6:$B$10,MATCH(B115,Viðmið!$C$6:$C$10,0))),"")</f>
        <v/>
      </c>
      <c r="E115" s="18" t="str">
        <f aca="false">IF($C115="","",IF($D115="Einstaklingsbundið",IFERROR(IF(INDEX('Undirviðmiðalisti (Lýsigögn)'!$D$38:$D$52,MATCH($C115,'Undirviðmiðalisti (Lýsigögn)'!$C$38:$C$52,0))="","",INDEX('Undirviðmiðalisti (Lýsigögn)'!$D$38:$D$52,MATCH($C115,'Undirviðmiðalisti (Lýsigögn)'!$C$38:$C$52,0))),""),IFERROR(IF(INDEX('Undirviðmiðalisti (Lýsigögn)'!$D$6:$D$37,MATCH($C115,'Undirviðmiðalisti (Lýsigögn)'!$C$6:$C$37,0))="","",INDEX('Undirviðmiðalisti (Lýsigögn)'!$D$6:$D$37,MATCH($C115,'Undirviðmiðalisti (Lýsigögn)'!$C$6:$C$37,0))),IFERROR(IF(INDEX('Undirviðmiðalisti (Lýsigögn)'!$D$38:$D$52,MATCH($C115,'Undirviðmiðalisti (Lýsigögn)'!$C$38:$C$52,0))="","",INDEX('Undirviðmiðalisti (Lýsigögn)'!$D$38:$D$52,MATCH($C115,'Undirviðmiðalisti (Lýsigögn)'!$C$38:$C$52,0))),""))))</f>
        <v/>
      </c>
      <c r="F115" s="16"/>
      <c r="G115" s="26" t="str">
        <f aca="false">IF($C115="","",IF($D115="Einstaklingsbundið",IFERROR(IF(INDEX('Undirviðmiðalisti (Lýsigögn)'!$E$38:$E$52,MATCH($C115,'Undirviðmiðalisti (Lýsigögn)'!$C$38:$C$52,0))="","",INDEX('Undirviðmiðalisti (Lýsigögn)'!$E$38:$E$52,MATCH($C115,'Undirviðmiðalisti (Lýsigögn)'!$C$38:$C$52,0))),""),IFERROR(IF(INDEX('Undirviðmiðalisti (Lýsigögn)'!$E$6:$E$37,MATCH($C115,'Undirviðmiðalisti (Lýsigögn)'!$C$6:$C$37,0))="","",INDEX('Undirviðmiðalisti (Lýsigögn)'!$E$6:$E$37,MATCH($C115,'Undirviðmiðalisti (Lýsigögn)'!$C$6:$C$37,0))),IFERROR(IF(INDEX('Undirviðmiðalisti (Lýsigögn)'!$E$38:$E$52,MATCH($C115,'Undirviðmiðalisti (Lýsigögn)'!$C$38:$C$52,0))="","",INDEX('Undirviðmiðalisti (Lýsigögn)'!$E$38:$E$52,MATCH($C115,'Undirviðmiðalisti (Lýsigögn)'!$C$38:$C$52,0))),""))))</f>
        <v/>
      </c>
      <c r="H115" s="27" t="str">
        <f aca="false">IF(OR(F115="",G115=""),"",F115*KVARDI)</f>
        <v/>
      </c>
      <c r="I115" s="28" t="str">
        <f aca="false">IF(B115="","",IF(ROUND(SUMIF($B$6:$B$205,B115,$F$6:$F$205),4)=ROUND(IFERROR(INDEX(Viðmið!$E$6:$E$10,MATCH(B115,Viðmið!$C$6:$C$10,0)),-1),4),"✓","✗"))</f>
        <v/>
      </c>
      <c r="J115" s="18" t="str">
        <f aca="false">IF($C115="","",IF($D115="Einstaklingsbundið",IFERROR(IF(INDEX('Undirviðmiðalisti (Lýsigögn)'!F$38:F$52,MATCH($C115,'Undirviðmiðalisti (Lýsigögn)'!$C$38:$C$52,0))="","",INDEX('Undirviðmiðalisti (Lýsigögn)'!F$38:F$52,MATCH($C115,'Undirviðmiðalisti (Lýsigögn)'!$C$38:$C$52,0))),""),IFERROR(IF(INDEX('Undirviðmiðalisti (Lýsigögn)'!F$6:F$37,MATCH($C115,'Undirviðmiðalisti (Lýsigögn)'!$C$6:$C$37,0))="","",INDEX('Undirviðmiðalisti (Lýsigögn)'!F$6:F$37,MATCH($C115,'Undirviðmiðalisti (Lýsigögn)'!$C$6:$C$37,0))),IFERROR(IF(INDEX('Undirviðmiðalisti (Lýsigögn)'!F$38:F$52,MATCH($C115,'Undirviðmiðalisti (Lýsigögn)'!$C$38:$C$52,0))="","",INDEX('Undirviðmiðalisti (Lýsigögn)'!F$38:F$52,MATCH($C115,'Undirviðmiðalisti (Lýsigögn)'!$C$38:$C$52,0))),""))))</f>
        <v/>
      </c>
      <c r="K115" s="18" t="str">
        <f aca="false">IF($C115="","",IF($D115="Einstaklingsbundið",IFERROR(IF(INDEX('Undirviðmiðalisti (Lýsigögn)'!G$38:G$52,MATCH($C115,'Undirviðmiðalisti (Lýsigögn)'!$C$38:$C$52,0))="","",INDEX('Undirviðmiðalisti (Lýsigögn)'!G$38:G$52,MATCH($C115,'Undirviðmiðalisti (Lýsigögn)'!$C$38:$C$52,0))),""),IFERROR(IF(INDEX('Undirviðmiðalisti (Lýsigögn)'!G$6:G$37,MATCH($C115,'Undirviðmiðalisti (Lýsigögn)'!$C$6:$C$37,0))="","",INDEX('Undirviðmiðalisti (Lýsigögn)'!G$6:G$37,MATCH($C115,'Undirviðmiðalisti (Lýsigögn)'!$C$6:$C$37,0))),IFERROR(IF(INDEX('Undirviðmiðalisti (Lýsigögn)'!G$38:G$52,MATCH($C115,'Undirviðmiðalisti (Lýsigögn)'!$C$38:$C$52,0))="","",INDEX('Undirviðmiðalisti (Lýsigögn)'!G$38:G$52,MATCH($C115,'Undirviðmiðalisti (Lýsigögn)'!$C$38:$C$52,0))),""))))</f>
        <v/>
      </c>
      <c r="L115" s="18" t="str">
        <f aca="false">IF($C115="","",IF($D115="Einstaklingsbundið",IFERROR(IF(INDEX('Undirviðmiðalisti (Lýsigögn)'!H$38:H$52,MATCH($C115,'Undirviðmiðalisti (Lýsigögn)'!$C$38:$C$52,0))="","",INDEX('Undirviðmiðalisti (Lýsigögn)'!H$38:H$52,MATCH($C115,'Undirviðmiðalisti (Lýsigögn)'!$C$38:$C$52,0))),""),IFERROR(IF(INDEX('Undirviðmiðalisti (Lýsigögn)'!H$6:H$37,MATCH($C115,'Undirviðmiðalisti (Lýsigögn)'!$C$6:$C$37,0))="","",INDEX('Undirviðmiðalisti (Lýsigögn)'!H$6:H$37,MATCH($C115,'Undirviðmiðalisti (Lýsigögn)'!$C$6:$C$37,0))),IFERROR(IF(INDEX('Undirviðmiðalisti (Lýsigögn)'!H$38:H$52,MATCH($C115,'Undirviðmiðalisti (Lýsigögn)'!$C$38:$C$52,0))="","",INDEX('Undirviðmiðalisti (Lýsigögn)'!H$38:H$52,MATCH($C115,'Undirviðmiðalisti (Lýsigögn)'!$C$38:$C$52,0))),""))))</f>
        <v/>
      </c>
      <c r="M115" s="18" t="str">
        <f aca="false">IF($C115="","",IF($D115="Einstaklingsbundið",IFERROR(IF(INDEX('Undirviðmiðalisti (Lýsigögn)'!I$38:I$52,MATCH($C115,'Undirviðmiðalisti (Lýsigögn)'!$C$38:$C$52,0))="","",INDEX('Undirviðmiðalisti (Lýsigögn)'!I$38:I$52,MATCH($C115,'Undirviðmiðalisti (Lýsigögn)'!$C$38:$C$52,0))),""),IFERROR(IF(INDEX('Undirviðmiðalisti (Lýsigögn)'!I$6:I$37,MATCH($C115,'Undirviðmiðalisti (Lýsigögn)'!$C$6:$C$37,0))="","",INDEX('Undirviðmiðalisti (Lýsigögn)'!I$6:I$37,MATCH($C115,'Undirviðmiðalisti (Lýsigögn)'!$C$6:$C$37,0))),IFERROR(IF(INDEX('Undirviðmiðalisti (Lýsigögn)'!I$38:I$52,MATCH($C115,'Undirviðmiðalisti (Lýsigögn)'!$C$38:$C$52,0))="","",INDEX('Undirviðmiðalisti (Lýsigögn)'!I$38:I$52,MATCH($C115,'Undirviðmiðalisti (Lýsigögn)'!$C$38:$C$52,0))),""))))</f>
        <v/>
      </c>
      <c r="N115" s="18" t="str">
        <f aca="false">IF($C115="","",IF($D115="Einstaklingsbundið",IFERROR(IF(INDEX('Undirviðmiðalisti (Lýsigögn)'!J$38:J$52,MATCH($C115,'Undirviðmiðalisti (Lýsigögn)'!$C$38:$C$52,0))="","",INDEX('Undirviðmiðalisti (Lýsigögn)'!J$38:J$52,MATCH($C115,'Undirviðmiðalisti (Lýsigögn)'!$C$38:$C$52,0))),""),IFERROR(IF(INDEX('Undirviðmiðalisti (Lýsigögn)'!J$6:J$37,MATCH($C115,'Undirviðmiðalisti (Lýsigögn)'!$C$6:$C$37,0))="","",INDEX('Undirviðmiðalisti (Lýsigögn)'!J$6:J$37,MATCH($C115,'Undirviðmiðalisti (Lýsigögn)'!$C$6:$C$37,0))),IFERROR(IF(INDEX('Undirviðmiðalisti (Lýsigögn)'!J$38:J$52,MATCH($C115,'Undirviðmiðalisti (Lýsigögn)'!$C$38:$C$52,0))="","",INDEX('Undirviðmiðalisti (Lýsigögn)'!J$38:J$52,MATCH($C115,'Undirviðmiðalisti (Lýsigögn)'!$C$38:$C$52,0))),""))))</f>
        <v/>
      </c>
      <c r="O115" s="18" t="str">
        <f aca="false">IF($C115="","",IF($D115="Einstaklingsbundið",IFERROR(IF(INDEX('Undirviðmiðalisti (Lýsigögn)'!K$38:K$52,MATCH($C115,'Undirviðmiðalisti (Lýsigögn)'!$C$38:$C$52,0))="","",INDEX('Undirviðmiðalisti (Lýsigögn)'!K$38:K$52,MATCH($C115,'Undirviðmiðalisti (Lýsigögn)'!$C$38:$C$52,0))),""),IFERROR(IF(INDEX('Undirviðmiðalisti (Lýsigögn)'!K$6:K$37,MATCH($C115,'Undirviðmiðalisti (Lýsigögn)'!$C$6:$C$37,0))="","",INDEX('Undirviðmiðalisti (Lýsigögn)'!K$6:K$37,MATCH($C115,'Undirviðmiðalisti (Lýsigögn)'!$C$6:$C$37,0))),IFERROR(IF(INDEX('Undirviðmiðalisti (Lýsigögn)'!K$38:K$52,MATCH($C115,'Undirviðmiðalisti (Lýsigögn)'!$C$38:$C$52,0))="","",INDEX('Undirviðmiðalisti (Lýsigögn)'!K$38:K$52,MATCH($C115,'Undirviðmiðalisti (Lýsigögn)'!$C$38:$C$52,0))),""))))</f>
        <v/>
      </c>
      <c r="P115" s="18" t="str">
        <f aca="false">IF($C115="","",IF($D115="Einstaklingsbundið",IFERROR(IF(INDEX('Undirviðmiðalisti (Lýsigögn)'!L$38:L$52,MATCH($C115,'Undirviðmiðalisti (Lýsigögn)'!$C$38:$C$52,0))="","",INDEX('Undirviðmiðalisti (Lýsigögn)'!L$38:L$52,MATCH($C115,'Undirviðmiðalisti (Lýsigögn)'!$C$38:$C$52,0))),""),IFERROR(IF(INDEX('Undirviðmiðalisti (Lýsigögn)'!L$6:L$37,MATCH($C115,'Undirviðmiðalisti (Lýsigögn)'!$C$6:$C$37,0))="","",INDEX('Undirviðmiðalisti (Lýsigögn)'!L$6:L$37,MATCH($C115,'Undirviðmiðalisti (Lýsigögn)'!$C$6:$C$37,0))),IFERROR(IF(INDEX('Undirviðmiðalisti (Lýsigögn)'!L$38:L$52,MATCH($C115,'Undirviðmiðalisti (Lýsigögn)'!$C$38:$C$52,0))="","",INDEX('Undirviðmiðalisti (Lýsigögn)'!L$38:L$52,MATCH($C115,'Undirviðmiðalisti (Lýsigögn)'!$C$38:$C$52,0))),""))))</f>
        <v/>
      </c>
      <c r="Q115" s="18" t="str">
        <f aca="false">IF($C115="","",IF($D115="Einstaklingsbundið",IFERROR(IF(INDEX('Undirviðmiðalisti (Lýsigögn)'!M$38:M$52,MATCH($C115,'Undirviðmiðalisti (Lýsigögn)'!$C$38:$C$52,0))="","",INDEX('Undirviðmiðalisti (Lýsigögn)'!M$38:M$52,MATCH($C115,'Undirviðmiðalisti (Lýsigögn)'!$C$38:$C$52,0))),""),IFERROR(IF(INDEX('Undirviðmiðalisti (Lýsigögn)'!M$6:M$37,MATCH($C115,'Undirviðmiðalisti (Lýsigögn)'!$C$6:$C$37,0))="","",INDEX('Undirviðmiðalisti (Lýsigögn)'!M$6:M$37,MATCH($C115,'Undirviðmiðalisti (Lýsigögn)'!$C$6:$C$37,0))),IFERROR(IF(INDEX('Undirviðmiðalisti (Lýsigögn)'!M$38:M$52,MATCH($C115,'Undirviðmiðalisti (Lýsigögn)'!$C$38:$C$52,0))="","",INDEX('Undirviðmiðalisti (Lýsigögn)'!M$38:M$52,MATCH($C115,'Undirviðmiðalisti (Lýsigögn)'!$C$38:$C$52,0))),""))))</f>
        <v/>
      </c>
    </row>
    <row r="116" customFormat="false" ht="15" hidden="false" customHeight="true" outlineLevel="0" collapsed="false">
      <c r="A116" s="24" t="str">
        <f aca="false">IF($B116="","",ROW()-5)</f>
        <v/>
      </c>
      <c r="B116" s="17"/>
      <c r="C116" s="17"/>
      <c r="D116" s="25" t="str">
        <f aca="false">IFERROR(IF(B116="","",INDEX(Viðmið!$B$6:$B$10,MATCH(B116,Viðmið!$C$6:$C$10,0))),"")</f>
        <v/>
      </c>
      <c r="E116" s="18" t="str">
        <f aca="false">IF($C116="","",IF($D116="Einstaklingsbundið",IFERROR(IF(INDEX('Undirviðmiðalisti (Lýsigögn)'!$D$38:$D$52,MATCH($C116,'Undirviðmiðalisti (Lýsigögn)'!$C$38:$C$52,0))="","",INDEX('Undirviðmiðalisti (Lýsigögn)'!$D$38:$D$52,MATCH($C116,'Undirviðmiðalisti (Lýsigögn)'!$C$38:$C$52,0))),""),IFERROR(IF(INDEX('Undirviðmiðalisti (Lýsigögn)'!$D$6:$D$37,MATCH($C116,'Undirviðmiðalisti (Lýsigögn)'!$C$6:$C$37,0))="","",INDEX('Undirviðmiðalisti (Lýsigögn)'!$D$6:$D$37,MATCH($C116,'Undirviðmiðalisti (Lýsigögn)'!$C$6:$C$37,0))),IFERROR(IF(INDEX('Undirviðmiðalisti (Lýsigögn)'!$D$38:$D$52,MATCH($C116,'Undirviðmiðalisti (Lýsigögn)'!$C$38:$C$52,0))="","",INDEX('Undirviðmiðalisti (Lýsigögn)'!$D$38:$D$52,MATCH($C116,'Undirviðmiðalisti (Lýsigögn)'!$C$38:$C$52,0))),""))))</f>
        <v/>
      </c>
      <c r="F116" s="16"/>
      <c r="G116" s="26" t="str">
        <f aca="false">IF($C116="","",IF($D116="Einstaklingsbundið",IFERROR(IF(INDEX('Undirviðmiðalisti (Lýsigögn)'!$E$38:$E$52,MATCH($C116,'Undirviðmiðalisti (Lýsigögn)'!$C$38:$C$52,0))="","",INDEX('Undirviðmiðalisti (Lýsigögn)'!$E$38:$E$52,MATCH($C116,'Undirviðmiðalisti (Lýsigögn)'!$C$38:$C$52,0))),""),IFERROR(IF(INDEX('Undirviðmiðalisti (Lýsigögn)'!$E$6:$E$37,MATCH($C116,'Undirviðmiðalisti (Lýsigögn)'!$C$6:$C$37,0))="","",INDEX('Undirviðmiðalisti (Lýsigögn)'!$E$6:$E$37,MATCH($C116,'Undirviðmiðalisti (Lýsigögn)'!$C$6:$C$37,0))),IFERROR(IF(INDEX('Undirviðmiðalisti (Lýsigögn)'!$E$38:$E$52,MATCH($C116,'Undirviðmiðalisti (Lýsigögn)'!$C$38:$C$52,0))="","",INDEX('Undirviðmiðalisti (Lýsigögn)'!$E$38:$E$52,MATCH($C116,'Undirviðmiðalisti (Lýsigögn)'!$C$38:$C$52,0))),""))))</f>
        <v/>
      </c>
      <c r="H116" s="27" t="str">
        <f aca="false">IF(OR(F116="",G116=""),"",F116*KVARDI)</f>
        <v/>
      </c>
      <c r="I116" s="28" t="str">
        <f aca="false">IF(B116="","",IF(ROUND(SUMIF($B$6:$B$205,B116,$F$6:$F$205),4)=ROUND(IFERROR(INDEX(Viðmið!$E$6:$E$10,MATCH(B116,Viðmið!$C$6:$C$10,0)),-1),4),"✓","✗"))</f>
        <v/>
      </c>
      <c r="J116" s="18" t="str">
        <f aca="false">IF($C116="","",IF($D116="Einstaklingsbundið",IFERROR(IF(INDEX('Undirviðmiðalisti (Lýsigögn)'!F$38:F$52,MATCH($C116,'Undirviðmiðalisti (Lýsigögn)'!$C$38:$C$52,0))="","",INDEX('Undirviðmiðalisti (Lýsigögn)'!F$38:F$52,MATCH($C116,'Undirviðmiðalisti (Lýsigögn)'!$C$38:$C$52,0))),""),IFERROR(IF(INDEX('Undirviðmiðalisti (Lýsigögn)'!F$6:F$37,MATCH($C116,'Undirviðmiðalisti (Lýsigögn)'!$C$6:$C$37,0))="","",INDEX('Undirviðmiðalisti (Lýsigögn)'!F$6:F$37,MATCH($C116,'Undirviðmiðalisti (Lýsigögn)'!$C$6:$C$37,0))),IFERROR(IF(INDEX('Undirviðmiðalisti (Lýsigögn)'!F$38:F$52,MATCH($C116,'Undirviðmiðalisti (Lýsigögn)'!$C$38:$C$52,0))="","",INDEX('Undirviðmiðalisti (Lýsigögn)'!F$38:F$52,MATCH($C116,'Undirviðmiðalisti (Lýsigögn)'!$C$38:$C$52,0))),""))))</f>
        <v/>
      </c>
      <c r="K116" s="18" t="str">
        <f aca="false">IF($C116="","",IF($D116="Einstaklingsbundið",IFERROR(IF(INDEX('Undirviðmiðalisti (Lýsigögn)'!G$38:G$52,MATCH($C116,'Undirviðmiðalisti (Lýsigögn)'!$C$38:$C$52,0))="","",INDEX('Undirviðmiðalisti (Lýsigögn)'!G$38:G$52,MATCH($C116,'Undirviðmiðalisti (Lýsigögn)'!$C$38:$C$52,0))),""),IFERROR(IF(INDEX('Undirviðmiðalisti (Lýsigögn)'!G$6:G$37,MATCH($C116,'Undirviðmiðalisti (Lýsigögn)'!$C$6:$C$37,0))="","",INDEX('Undirviðmiðalisti (Lýsigögn)'!G$6:G$37,MATCH($C116,'Undirviðmiðalisti (Lýsigögn)'!$C$6:$C$37,0))),IFERROR(IF(INDEX('Undirviðmiðalisti (Lýsigögn)'!G$38:G$52,MATCH($C116,'Undirviðmiðalisti (Lýsigögn)'!$C$38:$C$52,0))="","",INDEX('Undirviðmiðalisti (Lýsigögn)'!G$38:G$52,MATCH($C116,'Undirviðmiðalisti (Lýsigögn)'!$C$38:$C$52,0))),""))))</f>
        <v/>
      </c>
      <c r="L116" s="18" t="str">
        <f aca="false">IF($C116="","",IF($D116="Einstaklingsbundið",IFERROR(IF(INDEX('Undirviðmiðalisti (Lýsigögn)'!H$38:H$52,MATCH($C116,'Undirviðmiðalisti (Lýsigögn)'!$C$38:$C$52,0))="","",INDEX('Undirviðmiðalisti (Lýsigögn)'!H$38:H$52,MATCH($C116,'Undirviðmiðalisti (Lýsigögn)'!$C$38:$C$52,0))),""),IFERROR(IF(INDEX('Undirviðmiðalisti (Lýsigögn)'!H$6:H$37,MATCH($C116,'Undirviðmiðalisti (Lýsigögn)'!$C$6:$C$37,0))="","",INDEX('Undirviðmiðalisti (Lýsigögn)'!H$6:H$37,MATCH($C116,'Undirviðmiðalisti (Lýsigögn)'!$C$6:$C$37,0))),IFERROR(IF(INDEX('Undirviðmiðalisti (Lýsigögn)'!H$38:H$52,MATCH($C116,'Undirviðmiðalisti (Lýsigögn)'!$C$38:$C$52,0))="","",INDEX('Undirviðmiðalisti (Lýsigögn)'!H$38:H$52,MATCH($C116,'Undirviðmiðalisti (Lýsigögn)'!$C$38:$C$52,0))),""))))</f>
        <v/>
      </c>
      <c r="M116" s="18" t="str">
        <f aca="false">IF($C116="","",IF($D116="Einstaklingsbundið",IFERROR(IF(INDEX('Undirviðmiðalisti (Lýsigögn)'!I$38:I$52,MATCH($C116,'Undirviðmiðalisti (Lýsigögn)'!$C$38:$C$52,0))="","",INDEX('Undirviðmiðalisti (Lýsigögn)'!I$38:I$52,MATCH($C116,'Undirviðmiðalisti (Lýsigögn)'!$C$38:$C$52,0))),""),IFERROR(IF(INDEX('Undirviðmiðalisti (Lýsigögn)'!I$6:I$37,MATCH($C116,'Undirviðmiðalisti (Lýsigögn)'!$C$6:$C$37,0))="","",INDEX('Undirviðmiðalisti (Lýsigögn)'!I$6:I$37,MATCH($C116,'Undirviðmiðalisti (Lýsigögn)'!$C$6:$C$37,0))),IFERROR(IF(INDEX('Undirviðmiðalisti (Lýsigögn)'!I$38:I$52,MATCH($C116,'Undirviðmiðalisti (Lýsigögn)'!$C$38:$C$52,0))="","",INDEX('Undirviðmiðalisti (Lýsigögn)'!I$38:I$52,MATCH($C116,'Undirviðmiðalisti (Lýsigögn)'!$C$38:$C$52,0))),""))))</f>
        <v/>
      </c>
      <c r="N116" s="18" t="str">
        <f aca="false">IF($C116="","",IF($D116="Einstaklingsbundið",IFERROR(IF(INDEX('Undirviðmiðalisti (Lýsigögn)'!J$38:J$52,MATCH($C116,'Undirviðmiðalisti (Lýsigögn)'!$C$38:$C$52,0))="","",INDEX('Undirviðmiðalisti (Lýsigögn)'!J$38:J$52,MATCH($C116,'Undirviðmiðalisti (Lýsigögn)'!$C$38:$C$52,0))),""),IFERROR(IF(INDEX('Undirviðmiðalisti (Lýsigögn)'!J$6:J$37,MATCH($C116,'Undirviðmiðalisti (Lýsigögn)'!$C$6:$C$37,0))="","",INDEX('Undirviðmiðalisti (Lýsigögn)'!J$6:J$37,MATCH($C116,'Undirviðmiðalisti (Lýsigögn)'!$C$6:$C$37,0))),IFERROR(IF(INDEX('Undirviðmiðalisti (Lýsigögn)'!J$38:J$52,MATCH($C116,'Undirviðmiðalisti (Lýsigögn)'!$C$38:$C$52,0))="","",INDEX('Undirviðmiðalisti (Lýsigögn)'!J$38:J$52,MATCH($C116,'Undirviðmiðalisti (Lýsigögn)'!$C$38:$C$52,0))),""))))</f>
        <v/>
      </c>
      <c r="O116" s="18" t="str">
        <f aca="false">IF($C116="","",IF($D116="Einstaklingsbundið",IFERROR(IF(INDEX('Undirviðmiðalisti (Lýsigögn)'!K$38:K$52,MATCH($C116,'Undirviðmiðalisti (Lýsigögn)'!$C$38:$C$52,0))="","",INDEX('Undirviðmiðalisti (Lýsigögn)'!K$38:K$52,MATCH($C116,'Undirviðmiðalisti (Lýsigögn)'!$C$38:$C$52,0))),""),IFERROR(IF(INDEX('Undirviðmiðalisti (Lýsigögn)'!K$6:K$37,MATCH($C116,'Undirviðmiðalisti (Lýsigögn)'!$C$6:$C$37,0))="","",INDEX('Undirviðmiðalisti (Lýsigögn)'!K$6:K$37,MATCH($C116,'Undirviðmiðalisti (Lýsigögn)'!$C$6:$C$37,0))),IFERROR(IF(INDEX('Undirviðmiðalisti (Lýsigögn)'!K$38:K$52,MATCH($C116,'Undirviðmiðalisti (Lýsigögn)'!$C$38:$C$52,0))="","",INDEX('Undirviðmiðalisti (Lýsigögn)'!K$38:K$52,MATCH($C116,'Undirviðmiðalisti (Lýsigögn)'!$C$38:$C$52,0))),""))))</f>
        <v/>
      </c>
      <c r="P116" s="18" t="str">
        <f aca="false">IF($C116="","",IF($D116="Einstaklingsbundið",IFERROR(IF(INDEX('Undirviðmiðalisti (Lýsigögn)'!L$38:L$52,MATCH($C116,'Undirviðmiðalisti (Lýsigögn)'!$C$38:$C$52,0))="","",INDEX('Undirviðmiðalisti (Lýsigögn)'!L$38:L$52,MATCH($C116,'Undirviðmiðalisti (Lýsigögn)'!$C$38:$C$52,0))),""),IFERROR(IF(INDEX('Undirviðmiðalisti (Lýsigögn)'!L$6:L$37,MATCH($C116,'Undirviðmiðalisti (Lýsigögn)'!$C$6:$C$37,0))="","",INDEX('Undirviðmiðalisti (Lýsigögn)'!L$6:L$37,MATCH($C116,'Undirviðmiðalisti (Lýsigögn)'!$C$6:$C$37,0))),IFERROR(IF(INDEX('Undirviðmiðalisti (Lýsigögn)'!L$38:L$52,MATCH($C116,'Undirviðmiðalisti (Lýsigögn)'!$C$38:$C$52,0))="","",INDEX('Undirviðmiðalisti (Lýsigögn)'!L$38:L$52,MATCH($C116,'Undirviðmiðalisti (Lýsigögn)'!$C$38:$C$52,0))),""))))</f>
        <v/>
      </c>
      <c r="Q116" s="18" t="str">
        <f aca="false">IF($C116="","",IF($D116="Einstaklingsbundið",IFERROR(IF(INDEX('Undirviðmiðalisti (Lýsigögn)'!M$38:M$52,MATCH($C116,'Undirviðmiðalisti (Lýsigögn)'!$C$38:$C$52,0))="","",INDEX('Undirviðmiðalisti (Lýsigögn)'!M$38:M$52,MATCH($C116,'Undirviðmiðalisti (Lýsigögn)'!$C$38:$C$52,0))),""),IFERROR(IF(INDEX('Undirviðmiðalisti (Lýsigögn)'!M$6:M$37,MATCH($C116,'Undirviðmiðalisti (Lýsigögn)'!$C$6:$C$37,0))="","",INDEX('Undirviðmiðalisti (Lýsigögn)'!M$6:M$37,MATCH($C116,'Undirviðmiðalisti (Lýsigögn)'!$C$6:$C$37,0))),IFERROR(IF(INDEX('Undirviðmiðalisti (Lýsigögn)'!M$38:M$52,MATCH($C116,'Undirviðmiðalisti (Lýsigögn)'!$C$38:$C$52,0))="","",INDEX('Undirviðmiðalisti (Lýsigögn)'!M$38:M$52,MATCH($C116,'Undirviðmiðalisti (Lýsigögn)'!$C$38:$C$52,0))),""))))</f>
        <v/>
      </c>
    </row>
    <row r="117" customFormat="false" ht="15" hidden="false" customHeight="true" outlineLevel="0" collapsed="false">
      <c r="A117" s="24" t="str">
        <f aca="false">IF($B117="","",ROW()-5)</f>
        <v/>
      </c>
      <c r="B117" s="17"/>
      <c r="C117" s="17"/>
      <c r="D117" s="25" t="str">
        <f aca="false">IFERROR(IF(B117="","",INDEX(Viðmið!$B$6:$B$10,MATCH(B117,Viðmið!$C$6:$C$10,0))),"")</f>
        <v/>
      </c>
      <c r="E117" s="18" t="str">
        <f aca="false">IF($C117="","",IF($D117="Einstaklingsbundið",IFERROR(IF(INDEX('Undirviðmiðalisti (Lýsigögn)'!$D$38:$D$52,MATCH($C117,'Undirviðmiðalisti (Lýsigögn)'!$C$38:$C$52,0))="","",INDEX('Undirviðmiðalisti (Lýsigögn)'!$D$38:$D$52,MATCH($C117,'Undirviðmiðalisti (Lýsigögn)'!$C$38:$C$52,0))),""),IFERROR(IF(INDEX('Undirviðmiðalisti (Lýsigögn)'!$D$6:$D$37,MATCH($C117,'Undirviðmiðalisti (Lýsigögn)'!$C$6:$C$37,0))="","",INDEX('Undirviðmiðalisti (Lýsigögn)'!$D$6:$D$37,MATCH($C117,'Undirviðmiðalisti (Lýsigögn)'!$C$6:$C$37,0))),IFERROR(IF(INDEX('Undirviðmiðalisti (Lýsigögn)'!$D$38:$D$52,MATCH($C117,'Undirviðmiðalisti (Lýsigögn)'!$C$38:$C$52,0))="","",INDEX('Undirviðmiðalisti (Lýsigögn)'!$D$38:$D$52,MATCH($C117,'Undirviðmiðalisti (Lýsigögn)'!$C$38:$C$52,0))),""))))</f>
        <v/>
      </c>
      <c r="F117" s="16"/>
      <c r="G117" s="26" t="str">
        <f aca="false">IF($C117="","",IF($D117="Einstaklingsbundið",IFERROR(IF(INDEX('Undirviðmiðalisti (Lýsigögn)'!$E$38:$E$52,MATCH($C117,'Undirviðmiðalisti (Lýsigögn)'!$C$38:$C$52,0))="","",INDEX('Undirviðmiðalisti (Lýsigögn)'!$E$38:$E$52,MATCH($C117,'Undirviðmiðalisti (Lýsigögn)'!$C$38:$C$52,0))),""),IFERROR(IF(INDEX('Undirviðmiðalisti (Lýsigögn)'!$E$6:$E$37,MATCH($C117,'Undirviðmiðalisti (Lýsigögn)'!$C$6:$C$37,0))="","",INDEX('Undirviðmiðalisti (Lýsigögn)'!$E$6:$E$37,MATCH($C117,'Undirviðmiðalisti (Lýsigögn)'!$C$6:$C$37,0))),IFERROR(IF(INDEX('Undirviðmiðalisti (Lýsigögn)'!$E$38:$E$52,MATCH($C117,'Undirviðmiðalisti (Lýsigögn)'!$C$38:$C$52,0))="","",INDEX('Undirviðmiðalisti (Lýsigögn)'!$E$38:$E$52,MATCH($C117,'Undirviðmiðalisti (Lýsigögn)'!$C$38:$C$52,0))),""))))</f>
        <v/>
      </c>
      <c r="H117" s="27" t="str">
        <f aca="false">IF(OR(F117="",G117=""),"",F117*KVARDI)</f>
        <v/>
      </c>
      <c r="I117" s="28" t="str">
        <f aca="false">IF(B117="","",IF(ROUND(SUMIF($B$6:$B$205,B117,$F$6:$F$205),4)=ROUND(IFERROR(INDEX(Viðmið!$E$6:$E$10,MATCH(B117,Viðmið!$C$6:$C$10,0)),-1),4),"✓","✗"))</f>
        <v/>
      </c>
      <c r="J117" s="18" t="str">
        <f aca="false">IF($C117="","",IF($D117="Einstaklingsbundið",IFERROR(IF(INDEX('Undirviðmiðalisti (Lýsigögn)'!F$38:F$52,MATCH($C117,'Undirviðmiðalisti (Lýsigögn)'!$C$38:$C$52,0))="","",INDEX('Undirviðmiðalisti (Lýsigögn)'!F$38:F$52,MATCH($C117,'Undirviðmiðalisti (Lýsigögn)'!$C$38:$C$52,0))),""),IFERROR(IF(INDEX('Undirviðmiðalisti (Lýsigögn)'!F$6:F$37,MATCH($C117,'Undirviðmiðalisti (Lýsigögn)'!$C$6:$C$37,0))="","",INDEX('Undirviðmiðalisti (Lýsigögn)'!F$6:F$37,MATCH($C117,'Undirviðmiðalisti (Lýsigögn)'!$C$6:$C$37,0))),IFERROR(IF(INDEX('Undirviðmiðalisti (Lýsigögn)'!F$38:F$52,MATCH($C117,'Undirviðmiðalisti (Lýsigögn)'!$C$38:$C$52,0))="","",INDEX('Undirviðmiðalisti (Lýsigögn)'!F$38:F$52,MATCH($C117,'Undirviðmiðalisti (Lýsigögn)'!$C$38:$C$52,0))),""))))</f>
        <v/>
      </c>
      <c r="K117" s="18" t="str">
        <f aca="false">IF($C117="","",IF($D117="Einstaklingsbundið",IFERROR(IF(INDEX('Undirviðmiðalisti (Lýsigögn)'!G$38:G$52,MATCH($C117,'Undirviðmiðalisti (Lýsigögn)'!$C$38:$C$52,0))="","",INDEX('Undirviðmiðalisti (Lýsigögn)'!G$38:G$52,MATCH($C117,'Undirviðmiðalisti (Lýsigögn)'!$C$38:$C$52,0))),""),IFERROR(IF(INDEX('Undirviðmiðalisti (Lýsigögn)'!G$6:G$37,MATCH($C117,'Undirviðmiðalisti (Lýsigögn)'!$C$6:$C$37,0))="","",INDEX('Undirviðmiðalisti (Lýsigögn)'!G$6:G$37,MATCH($C117,'Undirviðmiðalisti (Lýsigögn)'!$C$6:$C$37,0))),IFERROR(IF(INDEX('Undirviðmiðalisti (Lýsigögn)'!G$38:G$52,MATCH($C117,'Undirviðmiðalisti (Lýsigögn)'!$C$38:$C$52,0))="","",INDEX('Undirviðmiðalisti (Lýsigögn)'!G$38:G$52,MATCH($C117,'Undirviðmiðalisti (Lýsigögn)'!$C$38:$C$52,0))),""))))</f>
        <v/>
      </c>
      <c r="L117" s="18" t="str">
        <f aca="false">IF($C117="","",IF($D117="Einstaklingsbundið",IFERROR(IF(INDEX('Undirviðmiðalisti (Lýsigögn)'!H$38:H$52,MATCH($C117,'Undirviðmiðalisti (Lýsigögn)'!$C$38:$C$52,0))="","",INDEX('Undirviðmiðalisti (Lýsigögn)'!H$38:H$52,MATCH($C117,'Undirviðmiðalisti (Lýsigögn)'!$C$38:$C$52,0))),""),IFERROR(IF(INDEX('Undirviðmiðalisti (Lýsigögn)'!H$6:H$37,MATCH($C117,'Undirviðmiðalisti (Lýsigögn)'!$C$6:$C$37,0))="","",INDEX('Undirviðmiðalisti (Lýsigögn)'!H$6:H$37,MATCH($C117,'Undirviðmiðalisti (Lýsigögn)'!$C$6:$C$37,0))),IFERROR(IF(INDEX('Undirviðmiðalisti (Lýsigögn)'!H$38:H$52,MATCH($C117,'Undirviðmiðalisti (Lýsigögn)'!$C$38:$C$52,0))="","",INDEX('Undirviðmiðalisti (Lýsigögn)'!H$38:H$52,MATCH($C117,'Undirviðmiðalisti (Lýsigögn)'!$C$38:$C$52,0))),""))))</f>
        <v/>
      </c>
      <c r="M117" s="18" t="str">
        <f aca="false">IF($C117="","",IF($D117="Einstaklingsbundið",IFERROR(IF(INDEX('Undirviðmiðalisti (Lýsigögn)'!I$38:I$52,MATCH($C117,'Undirviðmiðalisti (Lýsigögn)'!$C$38:$C$52,0))="","",INDEX('Undirviðmiðalisti (Lýsigögn)'!I$38:I$52,MATCH($C117,'Undirviðmiðalisti (Lýsigögn)'!$C$38:$C$52,0))),""),IFERROR(IF(INDEX('Undirviðmiðalisti (Lýsigögn)'!I$6:I$37,MATCH($C117,'Undirviðmiðalisti (Lýsigögn)'!$C$6:$C$37,0))="","",INDEX('Undirviðmiðalisti (Lýsigögn)'!I$6:I$37,MATCH($C117,'Undirviðmiðalisti (Lýsigögn)'!$C$6:$C$37,0))),IFERROR(IF(INDEX('Undirviðmiðalisti (Lýsigögn)'!I$38:I$52,MATCH($C117,'Undirviðmiðalisti (Lýsigögn)'!$C$38:$C$52,0))="","",INDEX('Undirviðmiðalisti (Lýsigögn)'!I$38:I$52,MATCH($C117,'Undirviðmiðalisti (Lýsigögn)'!$C$38:$C$52,0))),""))))</f>
        <v/>
      </c>
      <c r="N117" s="18" t="str">
        <f aca="false">IF($C117="","",IF($D117="Einstaklingsbundið",IFERROR(IF(INDEX('Undirviðmiðalisti (Lýsigögn)'!J$38:J$52,MATCH($C117,'Undirviðmiðalisti (Lýsigögn)'!$C$38:$C$52,0))="","",INDEX('Undirviðmiðalisti (Lýsigögn)'!J$38:J$52,MATCH($C117,'Undirviðmiðalisti (Lýsigögn)'!$C$38:$C$52,0))),""),IFERROR(IF(INDEX('Undirviðmiðalisti (Lýsigögn)'!J$6:J$37,MATCH($C117,'Undirviðmiðalisti (Lýsigögn)'!$C$6:$C$37,0))="","",INDEX('Undirviðmiðalisti (Lýsigögn)'!J$6:J$37,MATCH($C117,'Undirviðmiðalisti (Lýsigögn)'!$C$6:$C$37,0))),IFERROR(IF(INDEX('Undirviðmiðalisti (Lýsigögn)'!J$38:J$52,MATCH($C117,'Undirviðmiðalisti (Lýsigögn)'!$C$38:$C$52,0))="","",INDEX('Undirviðmiðalisti (Lýsigögn)'!J$38:J$52,MATCH($C117,'Undirviðmiðalisti (Lýsigögn)'!$C$38:$C$52,0))),""))))</f>
        <v/>
      </c>
      <c r="O117" s="18" t="str">
        <f aca="false">IF($C117="","",IF($D117="Einstaklingsbundið",IFERROR(IF(INDEX('Undirviðmiðalisti (Lýsigögn)'!K$38:K$52,MATCH($C117,'Undirviðmiðalisti (Lýsigögn)'!$C$38:$C$52,0))="","",INDEX('Undirviðmiðalisti (Lýsigögn)'!K$38:K$52,MATCH($C117,'Undirviðmiðalisti (Lýsigögn)'!$C$38:$C$52,0))),""),IFERROR(IF(INDEX('Undirviðmiðalisti (Lýsigögn)'!K$6:K$37,MATCH($C117,'Undirviðmiðalisti (Lýsigögn)'!$C$6:$C$37,0))="","",INDEX('Undirviðmiðalisti (Lýsigögn)'!K$6:K$37,MATCH($C117,'Undirviðmiðalisti (Lýsigögn)'!$C$6:$C$37,0))),IFERROR(IF(INDEX('Undirviðmiðalisti (Lýsigögn)'!K$38:K$52,MATCH($C117,'Undirviðmiðalisti (Lýsigögn)'!$C$38:$C$52,0))="","",INDEX('Undirviðmiðalisti (Lýsigögn)'!K$38:K$52,MATCH($C117,'Undirviðmiðalisti (Lýsigögn)'!$C$38:$C$52,0))),""))))</f>
        <v/>
      </c>
      <c r="P117" s="18" t="str">
        <f aca="false">IF($C117="","",IF($D117="Einstaklingsbundið",IFERROR(IF(INDEX('Undirviðmiðalisti (Lýsigögn)'!L$38:L$52,MATCH($C117,'Undirviðmiðalisti (Lýsigögn)'!$C$38:$C$52,0))="","",INDEX('Undirviðmiðalisti (Lýsigögn)'!L$38:L$52,MATCH($C117,'Undirviðmiðalisti (Lýsigögn)'!$C$38:$C$52,0))),""),IFERROR(IF(INDEX('Undirviðmiðalisti (Lýsigögn)'!L$6:L$37,MATCH($C117,'Undirviðmiðalisti (Lýsigögn)'!$C$6:$C$37,0))="","",INDEX('Undirviðmiðalisti (Lýsigögn)'!L$6:L$37,MATCH($C117,'Undirviðmiðalisti (Lýsigögn)'!$C$6:$C$37,0))),IFERROR(IF(INDEX('Undirviðmiðalisti (Lýsigögn)'!L$38:L$52,MATCH($C117,'Undirviðmiðalisti (Lýsigögn)'!$C$38:$C$52,0))="","",INDEX('Undirviðmiðalisti (Lýsigögn)'!L$38:L$52,MATCH($C117,'Undirviðmiðalisti (Lýsigögn)'!$C$38:$C$52,0))),""))))</f>
        <v/>
      </c>
      <c r="Q117" s="18" t="str">
        <f aca="false">IF($C117="","",IF($D117="Einstaklingsbundið",IFERROR(IF(INDEX('Undirviðmiðalisti (Lýsigögn)'!M$38:M$52,MATCH($C117,'Undirviðmiðalisti (Lýsigögn)'!$C$38:$C$52,0))="","",INDEX('Undirviðmiðalisti (Lýsigögn)'!M$38:M$52,MATCH($C117,'Undirviðmiðalisti (Lýsigögn)'!$C$38:$C$52,0))),""),IFERROR(IF(INDEX('Undirviðmiðalisti (Lýsigögn)'!M$6:M$37,MATCH($C117,'Undirviðmiðalisti (Lýsigögn)'!$C$6:$C$37,0))="","",INDEX('Undirviðmiðalisti (Lýsigögn)'!M$6:M$37,MATCH($C117,'Undirviðmiðalisti (Lýsigögn)'!$C$6:$C$37,0))),IFERROR(IF(INDEX('Undirviðmiðalisti (Lýsigögn)'!M$38:M$52,MATCH($C117,'Undirviðmiðalisti (Lýsigögn)'!$C$38:$C$52,0))="","",INDEX('Undirviðmiðalisti (Lýsigögn)'!M$38:M$52,MATCH($C117,'Undirviðmiðalisti (Lýsigögn)'!$C$38:$C$52,0))),""))))</f>
        <v/>
      </c>
    </row>
    <row r="118" customFormat="false" ht="15" hidden="false" customHeight="true" outlineLevel="0" collapsed="false">
      <c r="A118" s="24" t="str">
        <f aca="false">IF($B118="","",ROW()-5)</f>
        <v/>
      </c>
      <c r="B118" s="17"/>
      <c r="C118" s="17"/>
      <c r="D118" s="25" t="str">
        <f aca="false">IFERROR(IF(B118="","",INDEX(Viðmið!$B$6:$B$10,MATCH(B118,Viðmið!$C$6:$C$10,0))),"")</f>
        <v/>
      </c>
      <c r="E118" s="18" t="str">
        <f aca="false">IF($C118="","",IF($D118="Einstaklingsbundið",IFERROR(IF(INDEX('Undirviðmiðalisti (Lýsigögn)'!$D$38:$D$52,MATCH($C118,'Undirviðmiðalisti (Lýsigögn)'!$C$38:$C$52,0))="","",INDEX('Undirviðmiðalisti (Lýsigögn)'!$D$38:$D$52,MATCH($C118,'Undirviðmiðalisti (Lýsigögn)'!$C$38:$C$52,0))),""),IFERROR(IF(INDEX('Undirviðmiðalisti (Lýsigögn)'!$D$6:$D$37,MATCH($C118,'Undirviðmiðalisti (Lýsigögn)'!$C$6:$C$37,0))="","",INDEX('Undirviðmiðalisti (Lýsigögn)'!$D$6:$D$37,MATCH($C118,'Undirviðmiðalisti (Lýsigögn)'!$C$6:$C$37,0))),IFERROR(IF(INDEX('Undirviðmiðalisti (Lýsigögn)'!$D$38:$D$52,MATCH($C118,'Undirviðmiðalisti (Lýsigögn)'!$C$38:$C$52,0))="","",INDEX('Undirviðmiðalisti (Lýsigögn)'!$D$38:$D$52,MATCH($C118,'Undirviðmiðalisti (Lýsigögn)'!$C$38:$C$52,0))),""))))</f>
        <v/>
      </c>
      <c r="F118" s="16"/>
      <c r="G118" s="26" t="str">
        <f aca="false">IF($C118="","",IF($D118="Einstaklingsbundið",IFERROR(IF(INDEX('Undirviðmiðalisti (Lýsigögn)'!$E$38:$E$52,MATCH($C118,'Undirviðmiðalisti (Lýsigögn)'!$C$38:$C$52,0))="","",INDEX('Undirviðmiðalisti (Lýsigögn)'!$E$38:$E$52,MATCH($C118,'Undirviðmiðalisti (Lýsigögn)'!$C$38:$C$52,0))),""),IFERROR(IF(INDEX('Undirviðmiðalisti (Lýsigögn)'!$E$6:$E$37,MATCH($C118,'Undirviðmiðalisti (Lýsigögn)'!$C$6:$C$37,0))="","",INDEX('Undirviðmiðalisti (Lýsigögn)'!$E$6:$E$37,MATCH($C118,'Undirviðmiðalisti (Lýsigögn)'!$C$6:$C$37,0))),IFERROR(IF(INDEX('Undirviðmiðalisti (Lýsigögn)'!$E$38:$E$52,MATCH($C118,'Undirviðmiðalisti (Lýsigögn)'!$C$38:$C$52,0))="","",INDEX('Undirviðmiðalisti (Lýsigögn)'!$E$38:$E$52,MATCH($C118,'Undirviðmiðalisti (Lýsigögn)'!$C$38:$C$52,0))),""))))</f>
        <v/>
      </c>
      <c r="H118" s="27" t="str">
        <f aca="false">IF(OR(F118="",G118=""),"",F118*KVARDI)</f>
        <v/>
      </c>
      <c r="I118" s="28" t="str">
        <f aca="false">IF(B118="","",IF(ROUND(SUMIF($B$6:$B$205,B118,$F$6:$F$205),4)=ROUND(IFERROR(INDEX(Viðmið!$E$6:$E$10,MATCH(B118,Viðmið!$C$6:$C$10,0)),-1),4),"✓","✗"))</f>
        <v/>
      </c>
      <c r="J118" s="18" t="str">
        <f aca="false">IF($C118="","",IF($D118="Einstaklingsbundið",IFERROR(IF(INDEX('Undirviðmiðalisti (Lýsigögn)'!F$38:F$52,MATCH($C118,'Undirviðmiðalisti (Lýsigögn)'!$C$38:$C$52,0))="","",INDEX('Undirviðmiðalisti (Lýsigögn)'!F$38:F$52,MATCH($C118,'Undirviðmiðalisti (Lýsigögn)'!$C$38:$C$52,0))),""),IFERROR(IF(INDEX('Undirviðmiðalisti (Lýsigögn)'!F$6:F$37,MATCH($C118,'Undirviðmiðalisti (Lýsigögn)'!$C$6:$C$37,0))="","",INDEX('Undirviðmiðalisti (Lýsigögn)'!F$6:F$37,MATCH($C118,'Undirviðmiðalisti (Lýsigögn)'!$C$6:$C$37,0))),IFERROR(IF(INDEX('Undirviðmiðalisti (Lýsigögn)'!F$38:F$52,MATCH($C118,'Undirviðmiðalisti (Lýsigögn)'!$C$38:$C$52,0))="","",INDEX('Undirviðmiðalisti (Lýsigögn)'!F$38:F$52,MATCH($C118,'Undirviðmiðalisti (Lýsigögn)'!$C$38:$C$52,0))),""))))</f>
        <v/>
      </c>
      <c r="K118" s="18" t="str">
        <f aca="false">IF($C118="","",IF($D118="Einstaklingsbundið",IFERROR(IF(INDEX('Undirviðmiðalisti (Lýsigögn)'!G$38:G$52,MATCH($C118,'Undirviðmiðalisti (Lýsigögn)'!$C$38:$C$52,0))="","",INDEX('Undirviðmiðalisti (Lýsigögn)'!G$38:G$52,MATCH($C118,'Undirviðmiðalisti (Lýsigögn)'!$C$38:$C$52,0))),""),IFERROR(IF(INDEX('Undirviðmiðalisti (Lýsigögn)'!G$6:G$37,MATCH($C118,'Undirviðmiðalisti (Lýsigögn)'!$C$6:$C$37,0))="","",INDEX('Undirviðmiðalisti (Lýsigögn)'!G$6:G$37,MATCH($C118,'Undirviðmiðalisti (Lýsigögn)'!$C$6:$C$37,0))),IFERROR(IF(INDEX('Undirviðmiðalisti (Lýsigögn)'!G$38:G$52,MATCH($C118,'Undirviðmiðalisti (Lýsigögn)'!$C$38:$C$52,0))="","",INDEX('Undirviðmiðalisti (Lýsigögn)'!G$38:G$52,MATCH($C118,'Undirviðmiðalisti (Lýsigögn)'!$C$38:$C$52,0))),""))))</f>
        <v/>
      </c>
      <c r="L118" s="18" t="str">
        <f aca="false">IF($C118="","",IF($D118="Einstaklingsbundið",IFERROR(IF(INDEX('Undirviðmiðalisti (Lýsigögn)'!H$38:H$52,MATCH($C118,'Undirviðmiðalisti (Lýsigögn)'!$C$38:$C$52,0))="","",INDEX('Undirviðmiðalisti (Lýsigögn)'!H$38:H$52,MATCH($C118,'Undirviðmiðalisti (Lýsigögn)'!$C$38:$C$52,0))),""),IFERROR(IF(INDEX('Undirviðmiðalisti (Lýsigögn)'!H$6:H$37,MATCH($C118,'Undirviðmiðalisti (Lýsigögn)'!$C$6:$C$37,0))="","",INDEX('Undirviðmiðalisti (Lýsigögn)'!H$6:H$37,MATCH($C118,'Undirviðmiðalisti (Lýsigögn)'!$C$6:$C$37,0))),IFERROR(IF(INDEX('Undirviðmiðalisti (Lýsigögn)'!H$38:H$52,MATCH($C118,'Undirviðmiðalisti (Lýsigögn)'!$C$38:$C$52,0))="","",INDEX('Undirviðmiðalisti (Lýsigögn)'!H$38:H$52,MATCH($C118,'Undirviðmiðalisti (Lýsigögn)'!$C$38:$C$52,0))),""))))</f>
        <v/>
      </c>
      <c r="M118" s="18" t="str">
        <f aca="false">IF($C118="","",IF($D118="Einstaklingsbundið",IFERROR(IF(INDEX('Undirviðmiðalisti (Lýsigögn)'!I$38:I$52,MATCH($C118,'Undirviðmiðalisti (Lýsigögn)'!$C$38:$C$52,0))="","",INDEX('Undirviðmiðalisti (Lýsigögn)'!I$38:I$52,MATCH($C118,'Undirviðmiðalisti (Lýsigögn)'!$C$38:$C$52,0))),""),IFERROR(IF(INDEX('Undirviðmiðalisti (Lýsigögn)'!I$6:I$37,MATCH($C118,'Undirviðmiðalisti (Lýsigögn)'!$C$6:$C$37,0))="","",INDEX('Undirviðmiðalisti (Lýsigögn)'!I$6:I$37,MATCH($C118,'Undirviðmiðalisti (Lýsigögn)'!$C$6:$C$37,0))),IFERROR(IF(INDEX('Undirviðmiðalisti (Lýsigögn)'!I$38:I$52,MATCH($C118,'Undirviðmiðalisti (Lýsigögn)'!$C$38:$C$52,0))="","",INDEX('Undirviðmiðalisti (Lýsigögn)'!I$38:I$52,MATCH($C118,'Undirviðmiðalisti (Lýsigögn)'!$C$38:$C$52,0))),""))))</f>
        <v/>
      </c>
      <c r="N118" s="18" t="str">
        <f aca="false">IF($C118="","",IF($D118="Einstaklingsbundið",IFERROR(IF(INDEX('Undirviðmiðalisti (Lýsigögn)'!J$38:J$52,MATCH($C118,'Undirviðmiðalisti (Lýsigögn)'!$C$38:$C$52,0))="","",INDEX('Undirviðmiðalisti (Lýsigögn)'!J$38:J$52,MATCH($C118,'Undirviðmiðalisti (Lýsigögn)'!$C$38:$C$52,0))),""),IFERROR(IF(INDEX('Undirviðmiðalisti (Lýsigögn)'!J$6:J$37,MATCH($C118,'Undirviðmiðalisti (Lýsigögn)'!$C$6:$C$37,0))="","",INDEX('Undirviðmiðalisti (Lýsigögn)'!J$6:J$37,MATCH($C118,'Undirviðmiðalisti (Lýsigögn)'!$C$6:$C$37,0))),IFERROR(IF(INDEX('Undirviðmiðalisti (Lýsigögn)'!J$38:J$52,MATCH($C118,'Undirviðmiðalisti (Lýsigögn)'!$C$38:$C$52,0))="","",INDEX('Undirviðmiðalisti (Lýsigögn)'!J$38:J$52,MATCH($C118,'Undirviðmiðalisti (Lýsigögn)'!$C$38:$C$52,0))),""))))</f>
        <v/>
      </c>
      <c r="O118" s="18" t="str">
        <f aca="false">IF($C118="","",IF($D118="Einstaklingsbundið",IFERROR(IF(INDEX('Undirviðmiðalisti (Lýsigögn)'!K$38:K$52,MATCH($C118,'Undirviðmiðalisti (Lýsigögn)'!$C$38:$C$52,0))="","",INDEX('Undirviðmiðalisti (Lýsigögn)'!K$38:K$52,MATCH($C118,'Undirviðmiðalisti (Lýsigögn)'!$C$38:$C$52,0))),""),IFERROR(IF(INDEX('Undirviðmiðalisti (Lýsigögn)'!K$6:K$37,MATCH($C118,'Undirviðmiðalisti (Lýsigögn)'!$C$6:$C$37,0))="","",INDEX('Undirviðmiðalisti (Lýsigögn)'!K$6:K$37,MATCH($C118,'Undirviðmiðalisti (Lýsigögn)'!$C$6:$C$37,0))),IFERROR(IF(INDEX('Undirviðmiðalisti (Lýsigögn)'!K$38:K$52,MATCH($C118,'Undirviðmiðalisti (Lýsigögn)'!$C$38:$C$52,0))="","",INDEX('Undirviðmiðalisti (Lýsigögn)'!K$38:K$52,MATCH($C118,'Undirviðmiðalisti (Lýsigögn)'!$C$38:$C$52,0))),""))))</f>
        <v/>
      </c>
      <c r="P118" s="18" t="str">
        <f aca="false">IF($C118="","",IF($D118="Einstaklingsbundið",IFERROR(IF(INDEX('Undirviðmiðalisti (Lýsigögn)'!L$38:L$52,MATCH($C118,'Undirviðmiðalisti (Lýsigögn)'!$C$38:$C$52,0))="","",INDEX('Undirviðmiðalisti (Lýsigögn)'!L$38:L$52,MATCH($C118,'Undirviðmiðalisti (Lýsigögn)'!$C$38:$C$52,0))),""),IFERROR(IF(INDEX('Undirviðmiðalisti (Lýsigögn)'!L$6:L$37,MATCH($C118,'Undirviðmiðalisti (Lýsigögn)'!$C$6:$C$37,0))="","",INDEX('Undirviðmiðalisti (Lýsigögn)'!L$6:L$37,MATCH($C118,'Undirviðmiðalisti (Lýsigögn)'!$C$6:$C$37,0))),IFERROR(IF(INDEX('Undirviðmiðalisti (Lýsigögn)'!L$38:L$52,MATCH($C118,'Undirviðmiðalisti (Lýsigögn)'!$C$38:$C$52,0))="","",INDEX('Undirviðmiðalisti (Lýsigögn)'!L$38:L$52,MATCH($C118,'Undirviðmiðalisti (Lýsigögn)'!$C$38:$C$52,0))),""))))</f>
        <v/>
      </c>
      <c r="Q118" s="18" t="str">
        <f aca="false">IF($C118="","",IF($D118="Einstaklingsbundið",IFERROR(IF(INDEX('Undirviðmiðalisti (Lýsigögn)'!M$38:M$52,MATCH($C118,'Undirviðmiðalisti (Lýsigögn)'!$C$38:$C$52,0))="","",INDEX('Undirviðmiðalisti (Lýsigögn)'!M$38:M$52,MATCH($C118,'Undirviðmiðalisti (Lýsigögn)'!$C$38:$C$52,0))),""),IFERROR(IF(INDEX('Undirviðmiðalisti (Lýsigögn)'!M$6:M$37,MATCH($C118,'Undirviðmiðalisti (Lýsigögn)'!$C$6:$C$37,0))="","",INDEX('Undirviðmiðalisti (Lýsigögn)'!M$6:M$37,MATCH($C118,'Undirviðmiðalisti (Lýsigögn)'!$C$6:$C$37,0))),IFERROR(IF(INDEX('Undirviðmiðalisti (Lýsigögn)'!M$38:M$52,MATCH($C118,'Undirviðmiðalisti (Lýsigögn)'!$C$38:$C$52,0))="","",INDEX('Undirviðmiðalisti (Lýsigögn)'!M$38:M$52,MATCH($C118,'Undirviðmiðalisti (Lýsigögn)'!$C$38:$C$52,0))),""))))</f>
        <v/>
      </c>
    </row>
    <row r="119" customFormat="false" ht="15" hidden="false" customHeight="true" outlineLevel="0" collapsed="false">
      <c r="A119" s="24" t="str">
        <f aca="false">IF($B119="","",ROW()-5)</f>
        <v/>
      </c>
      <c r="B119" s="17"/>
      <c r="C119" s="17"/>
      <c r="D119" s="25" t="str">
        <f aca="false">IFERROR(IF(B119="","",INDEX(Viðmið!$B$6:$B$10,MATCH(B119,Viðmið!$C$6:$C$10,0))),"")</f>
        <v/>
      </c>
      <c r="E119" s="18" t="str">
        <f aca="false">IF($C119="","",IF($D119="Einstaklingsbundið",IFERROR(IF(INDEX('Undirviðmiðalisti (Lýsigögn)'!$D$38:$D$52,MATCH($C119,'Undirviðmiðalisti (Lýsigögn)'!$C$38:$C$52,0))="","",INDEX('Undirviðmiðalisti (Lýsigögn)'!$D$38:$D$52,MATCH($C119,'Undirviðmiðalisti (Lýsigögn)'!$C$38:$C$52,0))),""),IFERROR(IF(INDEX('Undirviðmiðalisti (Lýsigögn)'!$D$6:$D$37,MATCH($C119,'Undirviðmiðalisti (Lýsigögn)'!$C$6:$C$37,0))="","",INDEX('Undirviðmiðalisti (Lýsigögn)'!$D$6:$D$37,MATCH($C119,'Undirviðmiðalisti (Lýsigögn)'!$C$6:$C$37,0))),IFERROR(IF(INDEX('Undirviðmiðalisti (Lýsigögn)'!$D$38:$D$52,MATCH($C119,'Undirviðmiðalisti (Lýsigögn)'!$C$38:$C$52,0))="","",INDEX('Undirviðmiðalisti (Lýsigögn)'!$D$38:$D$52,MATCH($C119,'Undirviðmiðalisti (Lýsigögn)'!$C$38:$C$52,0))),""))))</f>
        <v/>
      </c>
      <c r="F119" s="16"/>
      <c r="G119" s="26" t="str">
        <f aca="false">IF($C119="","",IF($D119="Einstaklingsbundið",IFERROR(IF(INDEX('Undirviðmiðalisti (Lýsigögn)'!$E$38:$E$52,MATCH($C119,'Undirviðmiðalisti (Lýsigögn)'!$C$38:$C$52,0))="","",INDEX('Undirviðmiðalisti (Lýsigögn)'!$E$38:$E$52,MATCH($C119,'Undirviðmiðalisti (Lýsigögn)'!$C$38:$C$52,0))),""),IFERROR(IF(INDEX('Undirviðmiðalisti (Lýsigögn)'!$E$6:$E$37,MATCH($C119,'Undirviðmiðalisti (Lýsigögn)'!$C$6:$C$37,0))="","",INDEX('Undirviðmiðalisti (Lýsigögn)'!$E$6:$E$37,MATCH($C119,'Undirviðmiðalisti (Lýsigögn)'!$C$6:$C$37,0))),IFERROR(IF(INDEX('Undirviðmiðalisti (Lýsigögn)'!$E$38:$E$52,MATCH($C119,'Undirviðmiðalisti (Lýsigögn)'!$C$38:$C$52,0))="","",INDEX('Undirviðmiðalisti (Lýsigögn)'!$E$38:$E$52,MATCH($C119,'Undirviðmiðalisti (Lýsigögn)'!$C$38:$C$52,0))),""))))</f>
        <v/>
      </c>
      <c r="H119" s="27" t="str">
        <f aca="false">IF(OR(F119="",G119=""),"",F119*KVARDI)</f>
        <v/>
      </c>
      <c r="I119" s="28" t="str">
        <f aca="false">IF(B119="","",IF(ROUND(SUMIF($B$6:$B$205,B119,$F$6:$F$205),4)=ROUND(IFERROR(INDEX(Viðmið!$E$6:$E$10,MATCH(B119,Viðmið!$C$6:$C$10,0)),-1),4),"✓","✗"))</f>
        <v/>
      </c>
      <c r="J119" s="18" t="str">
        <f aca="false">IF($C119="","",IF($D119="Einstaklingsbundið",IFERROR(IF(INDEX('Undirviðmiðalisti (Lýsigögn)'!F$38:F$52,MATCH($C119,'Undirviðmiðalisti (Lýsigögn)'!$C$38:$C$52,0))="","",INDEX('Undirviðmiðalisti (Lýsigögn)'!F$38:F$52,MATCH($C119,'Undirviðmiðalisti (Lýsigögn)'!$C$38:$C$52,0))),""),IFERROR(IF(INDEX('Undirviðmiðalisti (Lýsigögn)'!F$6:F$37,MATCH($C119,'Undirviðmiðalisti (Lýsigögn)'!$C$6:$C$37,0))="","",INDEX('Undirviðmiðalisti (Lýsigögn)'!F$6:F$37,MATCH($C119,'Undirviðmiðalisti (Lýsigögn)'!$C$6:$C$37,0))),IFERROR(IF(INDEX('Undirviðmiðalisti (Lýsigögn)'!F$38:F$52,MATCH($C119,'Undirviðmiðalisti (Lýsigögn)'!$C$38:$C$52,0))="","",INDEX('Undirviðmiðalisti (Lýsigögn)'!F$38:F$52,MATCH($C119,'Undirviðmiðalisti (Lýsigögn)'!$C$38:$C$52,0))),""))))</f>
        <v/>
      </c>
      <c r="K119" s="18" t="str">
        <f aca="false">IF($C119="","",IF($D119="Einstaklingsbundið",IFERROR(IF(INDEX('Undirviðmiðalisti (Lýsigögn)'!G$38:G$52,MATCH($C119,'Undirviðmiðalisti (Lýsigögn)'!$C$38:$C$52,0))="","",INDEX('Undirviðmiðalisti (Lýsigögn)'!G$38:G$52,MATCH($C119,'Undirviðmiðalisti (Lýsigögn)'!$C$38:$C$52,0))),""),IFERROR(IF(INDEX('Undirviðmiðalisti (Lýsigögn)'!G$6:G$37,MATCH($C119,'Undirviðmiðalisti (Lýsigögn)'!$C$6:$C$37,0))="","",INDEX('Undirviðmiðalisti (Lýsigögn)'!G$6:G$37,MATCH($C119,'Undirviðmiðalisti (Lýsigögn)'!$C$6:$C$37,0))),IFERROR(IF(INDEX('Undirviðmiðalisti (Lýsigögn)'!G$38:G$52,MATCH($C119,'Undirviðmiðalisti (Lýsigögn)'!$C$38:$C$52,0))="","",INDEX('Undirviðmiðalisti (Lýsigögn)'!G$38:G$52,MATCH($C119,'Undirviðmiðalisti (Lýsigögn)'!$C$38:$C$52,0))),""))))</f>
        <v/>
      </c>
      <c r="L119" s="18" t="str">
        <f aca="false">IF($C119="","",IF($D119="Einstaklingsbundið",IFERROR(IF(INDEX('Undirviðmiðalisti (Lýsigögn)'!H$38:H$52,MATCH($C119,'Undirviðmiðalisti (Lýsigögn)'!$C$38:$C$52,0))="","",INDEX('Undirviðmiðalisti (Lýsigögn)'!H$38:H$52,MATCH($C119,'Undirviðmiðalisti (Lýsigögn)'!$C$38:$C$52,0))),""),IFERROR(IF(INDEX('Undirviðmiðalisti (Lýsigögn)'!H$6:H$37,MATCH($C119,'Undirviðmiðalisti (Lýsigögn)'!$C$6:$C$37,0))="","",INDEX('Undirviðmiðalisti (Lýsigögn)'!H$6:H$37,MATCH($C119,'Undirviðmiðalisti (Lýsigögn)'!$C$6:$C$37,0))),IFERROR(IF(INDEX('Undirviðmiðalisti (Lýsigögn)'!H$38:H$52,MATCH($C119,'Undirviðmiðalisti (Lýsigögn)'!$C$38:$C$52,0))="","",INDEX('Undirviðmiðalisti (Lýsigögn)'!H$38:H$52,MATCH($C119,'Undirviðmiðalisti (Lýsigögn)'!$C$38:$C$52,0))),""))))</f>
        <v/>
      </c>
      <c r="M119" s="18" t="str">
        <f aca="false">IF($C119="","",IF($D119="Einstaklingsbundið",IFERROR(IF(INDEX('Undirviðmiðalisti (Lýsigögn)'!I$38:I$52,MATCH($C119,'Undirviðmiðalisti (Lýsigögn)'!$C$38:$C$52,0))="","",INDEX('Undirviðmiðalisti (Lýsigögn)'!I$38:I$52,MATCH($C119,'Undirviðmiðalisti (Lýsigögn)'!$C$38:$C$52,0))),""),IFERROR(IF(INDEX('Undirviðmiðalisti (Lýsigögn)'!I$6:I$37,MATCH($C119,'Undirviðmiðalisti (Lýsigögn)'!$C$6:$C$37,0))="","",INDEX('Undirviðmiðalisti (Lýsigögn)'!I$6:I$37,MATCH($C119,'Undirviðmiðalisti (Lýsigögn)'!$C$6:$C$37,0))),IFERROR(IF(INDEX('Undirviðmiðalisti (Lýsigögn)'!I$38:I$52,MATCH($C119,'Undirviðmiðalisti (Lýsigögn)'!$C$38:$C$52,0))="","",INDEX('Undirviðmiðalisti (Lýsigögn)'!I$38:I$52,MATCH($C119,'Undirviðmiðalisti (Lýsigögn)'!$C$38:$C$52,0))),""))))</f>
        <v/>
      </c>
      <c r="N119" s="18" t="str">
        <f aca="false">IF($C119="","",IF($D119="Einstaklingsbundið",IFERROR(IF(INDEX('Undirviðmiðalisti (Lýsigögn)'!J$38:J$52,MATCH($C119,'Undirviðmiðalisti (Lýsigögn)'!$C$38:$C$52,0))="","",INDEX('Undirviðmiðalisti (Lýsigögn)'!J$38:J$52,MATCH($C119,'Undirviðmiðalisti (Lýsigögn)'!$C$38:$C$52,0))),""),IFERROR(IF(INDEX('Undirviðmiðalisti (Lýsigögn)'!J$6:J$37,MATCH($C119,'Undirviðmiðalisti (Lýsigögn)'!$C$6:$C$37,0))="","",INDEX('Undirviðmiðalisti (Lýsigögn)'!J$6:J$37,MATCH($C119,'Undirviðmiðalisti (Lýsigögn)'!$C$6:$C$37,0))),IFERROR(IF(INDEX('Undirviðmiðalisti (Lýsigögn)'!J$38:J$52,MATCH($C119,'Undirviðmiðalisti (Lýsigögn)'!$C$38:$C$52,0))="","",INDEX('Undirviðmiðalisti (Lýsigögn)'!J$38:J$52,MATCH($C119,'Undirviðmiðalisti (Lýsigögn)'!$C$38:$C$52,0))),""))))</f>
        <v/>
      </c>
      <c r="O119" s="18" t="str">
        <f aca="false">IF($C119="","",IF($D119="Einstaklingsbundið",IFERROR(IF(INDEX('Undirviðmiðalisti (Lýsigögn)'!K$38:K$52,MATCH($C119,'Undirviðmiðalisti (Lýsigögn)'!$C$38:$C$52,0))="","",INDEX('Undirviðmiðalisti (Lýsigögn)'!K$38:K$52,MATCH($C119,'Undirviðmiðalisti (Lýsigögn)'!$C$38:$C$52,0))),""),IFERROR(IF(INDEX('Undirviðmiðalisti (Lýsigögn)'!K$6:K$37,MATCH($C119,'Undirviðmiðalisti (Lýsigögn)'!$C$6:$C$37,0))="","",INDEX('Undirviðmiðalisti (Lýsigögn)'!K$6:K$37,MATCH($C119,'Undirviðmiðalisti (Lýsigögn)'!$C$6:$C$37,0))),IFERROR(IF(INDEX('Undirviðmiðalisti (Lýsigögn)'!K$38:K$52,MATCH($C119,'Undirviðmiðalisti (Lýsigögn)'!$C$38:$C$52,0))="","",INDEX('Undirviðmiðalisti (Lýsigögn)'!K$38:K$52,MATCH($C119,'Undirviðmiðalisti (Lýsigögn)'!$C$38:$C$52,0))),""))))</f>
        <v/>
      </c>
      <c r="P119" s="18" t="str">
        <f aca="false">IF($C119="","",IF($D119="Einstaklingsbundið",IFERROR(IF(INDEX('Undirviðmiðalisti (Lýsigögn)'!L$38:L$52,MATCH($C119,'Undirviðmiðalisti (Lýsigögn)'!$C$38:$C$52,0))="","",INDEX('Undirviðmiðalisti (Lýsigögn)'!L$38:L$52,MATCH($C119,'Undirviðmiðalisti (Lýsigögn)'!$C$38:$C$52,0))),""),IFERROR(IF(INDEX('Undirviðmiðalisti (Lýsigögn)'!L$6:L$37,MATCH($C119,'Undirviðmiðalisti (Lýsigögn)'!$C$6:$C$37,0))="","",INDEX('Undirviðmiðalisti (Lýsigögn)'!L$6:L$37,MATCH($C119,'Undirviðmiðalisti (Lýsigögn)'!$C$6:$C$37,0))),IFERROR(IF(INDEX('Undirviðmiðalisti (Lýsigögn)'!L$38:L$52,MATCH($C119,'Undirviðmiðalisti (Lýsigögn)'!$C$38:$C$52,0))="","",INDEX('Undirviðmiðalisti (Lýsigögn)'!L$38:L$52,MATCH($C119,'Undirviðmiðalisti (Lýsigögn)'!$C$38:$C$52,0))),""))))</f>
        <v/>
      </c>
      <c r="Q119" s="18" t="str">
        <f aca="false">IF($C119="","",IF($D119="Einstaklingsbundið",IFERROR(IF(INDEX('Undirviðmiðalisti (Lýsigögn)'!M$38:M$52,MATCH($C119,'Undirviðmiðalisti (Lýsigögn)'!$C$38:$C$52,0))="","",INDEX('Undirviðmiðalisti (Lýsigögn)'!M$38:M$52,MATCH($C119,'Undirviðmiðalisti (Lýsigögn)'!$C$38:$C$52,0))),""),IFERROR(IF(INDEX('Undirviðmiðalisti (Lýsigögn)'!M$6:M$37,MATCH($C119,'Undirviðmiðalisti (Lýsigögn)'!$C$6:$C$37,0))="","",INDEX('Undirviðmiðalisti (Lýsigögn)'!M$6:M$37,MATCH($C119,'Undirviðmiðalisti (Lýsigögn)'!$C$6:$C$37,0))),IFERROR(IF(INDEX('Undirviðmiðalisti (Lýsigögn)'!M$38:M$52,MATCH($C119,'Undirviðmiðalisti (Lýsigögn)'!$C$38:$C$52,0))="","",INDEX('Undirviðmiðalisti (Lýsigögn)'!M$38:M$52,MATCH($C119,'Undirviðmiðalisti (Lýsigögn)'!$C$38:$C$52,0))),""))))</f>
        <v/>
      </c>
    </row>
    <row r="120" customFormat="false" ht="15" hidden="false" customHeight="true" outlineLevel="0" collapsed="false">
      <c r="A120" s="24" t="str">
        <f aca="false">IF($B120="","",ROW()-5)</f>
        <v/>
      </c>
      <c r="B120" s="17"/>
      <c r="C120" s="17"/>
      <c r="D120" s="25" t="str">
        <f aca="false">IFERROR(IF(B120="","",INDEX(Viðmið!$B$6:$B$10,MATCH(B120,Viðmið!$C$6:$C$10,0))),"")</f>
        <v/>
      </c>
      <c r="E120" s="18" t="str">
        <f aca="false">IF($C120="","",IF($D120="Einstaklingsbundið",IFERROR(IF(INDEX('Undirviðmiðalisti (Lýsigögn)'!$D$38:$D$52,MATCH($C120,'Undirviðmiðalisti (Lýsigögn)'!$C$38:$C$52,0))="","",INDEX('Undirviðmiðalisti (Lýsigögn)'!$D$38:$D$52,MATCH($C120,'Undirviðmiðalisti (Lýsigögn)'!$C$38:$C$52,0))),""),IFERROR(IF(INDEX('Undirviðmiðalisti (Lýsigögn)'!$D$6:$D$37,MATCH($C120,'Undirviðmiðalisti (Lýsigögn)'!$C$6:$C$37,0))="","",INDEX('Undirviðmiðalisti (Lýsigögn)'!$D$6:$D$37,MATCH($C120,'Undirviðmiðalisti (Lýsigögn)'!$C$6:$C$37,0))),IFERROR(IF(INDEX('Undirviðmiðalisti (Lýsigögn)'!$D$38:$D$52,MATCH($C120,'Undirviðmiðalisti (Lýsigögn)'!$C$38:$C$52,0))="","",INDEX('Undirviðmiðalisti (Lýsigögn)'!$D$38:$D$52,MATCH($C120,'Undirviðmiðalisti (Lýsigögn)'!$C$38:$C$52,0))),""))))</f>
        <v/>
      </c>
      <c r="F120" s="16"/>
      <c r="G120" s="26" t="str">
        <f aca="false">IF($C120="","",IF($D120="Einstaklingsbundið",IFERROR(IF(INDEX('Undirviðmiðalisti (Lýsigögn)'!$E$38:$E$52,MATCH($C120,'Undirviðmiðalisti (Lýsigögn)'!$C$38:$C$52,0))="","",INDEX('Undirviðmiðalisti (Lýsigögn)'!$E$38:$E$52,MATCH($C120,'Undirviðmiðalisti (Lýsigögn)'!$C$38:$C$52,0))),""),IFERROR(IF(INDEX('Undirviðmiðalisti (Lýsigögn)'!$E$6:$E$37,MATCH($C120,'Undirviðmiðalisti (Lýsigögn)'!$C$6:$C$37,0))="","",INDEX('Undirviðmiðalisti (Lýsigögn)'!$E$6:$E$37,MATCH($C120,'Undirviðmiðalisti (Lýsigögn)'!$C$6:$C$37,0))),IFERROR(IF(INDEX('Undirviðmiðalisti (Lýsigögn)'!$E$38:$E$52,MATCH($C120,'Undirviðmiðalisti (Lýsigögn)'!$C$38:$C$52,0))="","",INDEX('Undirviðmiðalisti (Lýsigögn)'!$E$38:$E$52,MATCH($C120,'Undirviðmiðalisti (Lýsigögn)'!$C$38:$C$52,0))),""))))</f>
        <v/>
      </c>
      <c r="H120" s="27" t="str">
        <f aca="false">IF(OR(F120="",G120=""),"",F120*KVARDI)</f>
        <v/>
      </c>
      <c r="I120" s="28" t="str">
        <f aca="false">IF(B120="","",IF(ROUND(SUMIF($B$6:$B$205,B120,$F$6:$F$205),4)=ROUND(IFERROR(INDEX(Viðmið!$E$6:$E$10,MATCH(B120,Viðmið!$C$6:$C$10,0)),-1),4),"✓","✗"))</f>
        <v/>
      </c>
      <c r="J120" s="18" t="str">
        <f aca="false">IF($C120="","",IF($D120="Einstaklingsbundið",IFERROR(IF(INDEX('Undirviðmiðalisti (Lýsigögn)'!F$38:F$52,MATCH($C120,'Undirviðmiðalisti (Lýsigögn)'!$C$38:$C$52,0))="","",INDEX('Undirviðmiðalisti (Lýsigögn)'!F$38:F$52,MATCH($C120,'Undirviðmiðalisti (Lýsigögn)'!$C$38:$C$52,0))),""),IFERROR(IF(INDEX('Undirviðmiðalisti (Lýsigögn)'!F$6:F$37,MATCH($C120,'Undirviðmiðalisti (Lýsigögn)'!$C$6:$C$37,0))="","",INDEX('Undirviðmiðalisti (Lýsigögn)'!F$6:F$37,MATCH($C120,'Undirviðmiðalisti (Lýsigögn)'!$C$6:$C$37,0))),IFERROR(IF(INDEX('Undirviðmiðalisti (Lýsigögn)'!F$38:F$52,MATCH($C120,'Undirviðmiðalisti (Lýsigögn)'!$C$38:$C$52,0))="","",INDEX('Undirviðmiðalisti (Lýsigögn)'!F$38:F$52,MATCH($C120,'Undirviðmiðalisti (Lýsigögn)'!$C$38:$C$52,0))),""))))</f>
        <v/>
      </c>
      <c r="K120" s="18" t="str">
        <f aca="false">IF($C120="","",IF($D120="Einstaklingsbundið",IFERROR(IF(INDEX('Undirviðmiðalisti (Lýsigögn)'!G$38:G$52,MATCH($C120,'Undirviðmiðalisti (Lýsigögn)'!$C$38:$C$52,0))="","",INDEX('Undirviðmiðalisti (Lýsigögn)'!G$38:G$52,MATCH($C120,'Undirviðmiðalisti (Lýsigögn)'!$C$38:$C$52,0))),""),IFERROR(IF(INDEX('Undirviðmiðalisti (Lýsigögn)'!G$6:G$37,MATCH($C120,'Undirviðmiðalisti (Lýsigögn)'!$C$6:$C$37,0))="","",INDEX('Undirviðmiðalisti (Lýsigögn)'!G$6:G$37,MATCH($C120,'Undirviðmiðalisti (Lýsigögn)'!$C$6:$C$37,0))),IFERROR(IF(INDEX('Undirviðmiðalisti (Lýsigögn)'!G$38:G$52,MATCH($C120,'Undirviðmiðalisti (Lýsigögn)'!$C$38:$C$52,0))="","",INDEX('Undirviðmiðalisti (Lýsigögn)'!G$38:G$52,MATCH($C120,'Undirviðmiðalisti (Lýsigögn)'!$C$38:$C$52,0))),""))))</f>
        <v/>
      </c>
      <c r="L120" s="18" t="str">
        <f aca="false">IF($C120="","",IF($D120="Einstaklingsbundið",IFERROR(IF(INDEX('Undirviðmiðalisti (Lýsigögn)'!H$38:H$52,MATCH($C120,'Undirviðmiðalisti (Lýsigögn)'!$C$38:$C$52,0))="","",INDEX('Undirviðmiðalisti (Lýsigögn)'!H$38:H$52,MATCH($C120,'Undirviðmiðalisti (Lýsigögn)'!$C$38:$C$52,0))),""),IFERROR(IF(INDEX('Undirviðmiðalisti (Lýsigögn)'!H$6:H$37,MATCH($C120,'Undirviðmiðalisti (Lýsigögn)'!$C$6:$C$37,0))="","",INDEX('Undirviðmiðalisti (Lýsigögn)'!H$6:H$37,MATCH($C120,'Undirviðmiðalisti (Lýsigögn)'!$C$6:$C$37,0))),IFERROR(IF(INDEX('Undirviðmiðalisti (Lýsigögn)'!H$38:H$52,MATCH($C120,'Undirviðmiðalisti (Lýsigögn)'!$C$38:$C$52,0))="","",INDEX('Undirviðmiðalisti (Lýsigögn)'!H$38:H$52,MATCH($C120,'Undirviðmiðalisti (Lýsigögn)'!$C$38:$C$52,0))),""))))</f>
        <v/>
      </c>
      <c r="M120" s="18" t="str">
        <f aca="false">IF($C120="","",IF($D120="Einstaklingsbundið",IFERROR(IF(INDEX('Undirviðmiðalisti (Lýsigögn)'!I$38:I$52,MATCH($C120,'Undirviðmiðalisti (Lýsigögn)'!$C$38:$C$52,0))="","",INDEX('Undirviðmiðalisti (Lýsigögn)'!I$38:I$52,MATCH($C120,'Undirviðmiðalisti (Lýsigögn)'!$C$38:$C$52,0))),""),IFERROR(IF(INDEX('Undirviðmiðalisti (Lýsigögn)'!I$6:I$37,MATCH($C120,'Undirviðmiðalisti (Lýsigögn)'!$C$6:$C$37,0))="","",INDEX('Undirviðmiðalisti (Lýsigögn)'!I$6:I$37,MATCH($C120,'Undirviðmiðalisti (Lýsigögn)'!$C$6:$C$37,0))),IFERROR(IF(INDEX('Undirviðmiðalisti (Lýsigögn)'!I$38:I$52,MATCH($C120,'Undirviðmiðalisti (Lýsigögn)'!$C$38:$C$52,0))="","",INDEX('Undirviðmiðalisti (Lýsigögn)'!I$38:I$52,MATCH($C120,'Undirviðmiðalisti (Lýsigögn)'!$C$38:$C$52,0))),""))))</f>
        <v/>
      </c>
      <c r="N120" s="18" t="str">
        <f aca="false">IF($C120="","",IF($D120="Einstaklingsbundið",IFERROR(IF(INDEX('Undirviðmiðalisti (Lýsigögn)'!J$38:J$52,MATCH($C120,'Undirviðmiðalisti (Lýsigögn)'!$C$38:$C$52,0))="","",INDEX('Undirviðmiðalisti (Lýsigögn)'!J$38:J$52,MATCH($C120,'Undirviðmiðalisti (Lýsigögn)'!$C$38:$C$52,0))),""),IFERROR(IF(INDEX('Undirviðmiðalisti (Lýsigögn)'!J$6:J$37,MATCH($C120,'Undirviðmiðalisti (Lýsigögn)'!$C$6:$C$37,0))="","",INDEX('Undirviðmiðalisti (Lýsigögn)'!J$6:J$37,MATCH($C120,'Undirviðmiðalisti (Lýsigögn)'!$C$6:$C$37,0))),IFERROR(IF(INDEX('Undirviðmiðalisti (Lýsigögn)'!J$38:J$52,MATCH($C120,'Undirviðmiðalisti (Lýsigögn)'!$C$38:$C$52,0))="","",INDEX('Undirviðmiðalisti (Lýsigögn)'!J$38:J$52,MATCH($C120,'Undirviðmiðalisti (Lýsigögn)'!$C$38:$C$52,0))),""))))</f>
        <v/>
      </c>
      <c r="O120" s="18" t="str">
        <f aca="false">IF($C120="","",IF($D120="Einstaklingsbundið",IFERROR(IF(INDEX('Undirviðmiðalisti (Lýsigögn)'!K$38:K$52,MATCH($C120,'Undirviðmiðalisti (Lýsigögn)'!$C$38:$C$52,0))="","",INDEX('Undirviðmiðalisti (Lýsigögn)'!K$38:K$52,MATCH($C120,'Undirviðmiðalisti (Lýsigögn)'!$C$38:$C$52,0))),""),IFERROR(IF(INDEX('Undirviðmiðalisti (Lýsigögn)'!K$6:K$37,MATCH($C120,'Undirviðmiðalisti (Lýsigögn)'!$C$6:$C$37,0))="","",INDEX('Undirviðmiðalisti (Lýsigögn)'!K$6:K$37,MATCH($C120,'Undirviðmiðalisti (Lýsigögn)'!$C$6:$C$37,0))),IFERROR(IF(INDEX('Undirviðmiðalisti (Lýsigögn)'!K$38:K$52,MATCH($C120,'Undirviðmiðalisti (Lýsigögn)'!$C$38:$C$52,0))="","",INDEX('Undirviðmiðalisti (Lýsigögn)'!K$38:K$52,MATCH($C120,'Undirviðmiðalisti (Lýsigögn)'!$C$38:$C$52,0))),""))))</f>
        <v/>
      </c>
      <c r="P120" s="18" t="str">
        <f aca="false">IF($C120="","",IF($D120="Einstaklingsbundið",IFERROR(IF(INDEX('Undirviðmiðalisti (Lýsigögn)'!L$38:L$52,MATCH($C120,'Undirviðmiðalisti (Lýsigögn)'!$C$38:$C$52,0))="","",INDEX('Undirviðmiðalisti (Lýsigögn)'!L$38:L$52,MATCH($C120,'Undirviðmiðalisti (Lýsigögn)'!$C$38:$C$52,0))),""),IFERROR(IF(INDEX('Undirviðmiðalisti (Lýsigögn)'!L$6:L$37,MATCH($C120,'Undirviðmiðalisti (Lýsigögn)'!$C$6:$C$37,0))="","",INDEX('Undirviðmiðalisti (Lýsigögn)'!L$6:L$37,MATCH($C120,'Undirviðmiðalisti (Lýsigögn)'!$C$6:$C$37,0))),IFERROR(IF(INDEX('Undirviðmiðalisti (Lýsigögn)'!L$38:L$52,MATCH($C120,'Undirviðmiðalisti (Lýsigögn)'!$C$38:$C$52,0))="","",INDEX('Undirviðmiðalisti (Lýsigögn)'!L$38:L$52,MATCH($C120,'Undirviðmiðalisti (Lýsigögn)'!$C$38:$C$52,0))),""))))</f>
        <v/>
      </c>
      <c r="Q120" s="18" t="str">
        <f aca="false">IF($C120="","",IF($D120="Einstaklingsbundið",IFERROR(IF(INDEX('Undirviðmiðalisti (Lýsigögn)'!M$38:M$52,MATCH($C120,'Undirviðmiðalisti (Lýsigögn)'!$C$38:$C$52,0))="","",INDEX('Undirviðmiðalisti (Lýsigögn)'!M$38:M$52,MATCH($C120,'Undirviðmiðalisti (Lýsigögn)'!$C$38:$C$52,0))),""),IFERROR(IF(INDEX('Undirviðmiðalisti (Lýsigögn)'!M$6:M$37,MATCH($C120,'Undirviðmiðalisti (Lýsigögn)'!$C$6:$C$37,0))="","",INDEX('Undirviðmiðalisti (Lýsigögn)'!M$6:M$37,MATCH($C120,'Undirviðmiðalisti (Lýsigögn)'!$C$6:$C$37,0))),IFERROR(IF(INDEX('Undirviðmiðalisti (Lýsigögn)'!M$38:M$52,MATCH($C120,'Undirviðmiðalisti (Lýsigögn)'!$C$38:$C$52,0))="","",INDEX('Undirviðmiðalisti (Lýsigögn)'!M$38:M$52,MATCH($C120,'Undirviðmiðalisti (Lýsigögn)'!$C$38:$C$52,0))),""))))</f>
        <v/>
      </c>
    </row>
    <row r="121" customFormat="false" ht="15" hidden="false" customHeight="true" outlineLevel="0" collapsed="false">
      <c r="A121" s="24" t="str">
        <f aca="false">IF($B121="","",ROW()-5)</f>
        <v/>
      </c>
      <c r="B121" s="17"/>
      <c r="C121" s="17"/>
      <c r="D121" s="25" t="str">
        <f aca="false">IFERROR(IF(B121="","",INDEX(Viðmið!$B$6:$B$10,MATCH(B121,Viðmið!$C$6:$C$10,0))),"")</f>
        <v/>
      </c>
      <c r="E121" s="18" t="str">
        <f aca="false">IF($C121="","",IF($D121="Einstaklingsbundið",IFERROR(IF(INDEX('Undirviðmiðalisti (Lýsigögn)'!$D$38:$D$52,MATCH($C121,'Undirviðmiðalisti (Lýsigögn)'!$C$38:$C$52,0))="","",INDEX('Undirviðmiðalisti (Lýsigögn)'!$D$38:$D$52,MATCH($C121,'Undirviðmiðalisti (Lýsigögn)'!$C$38:$C$52,0))),""),IFERROR(IF(INDEX('Undirviðmiðalisti (Lýsigögn)'!$D$6:$D$37,MATCH($C121,'Undirviðmiðalisti (Lýsigögn)'!$C$6:$C$37,0))="","",INDEX('Undirviðmiðalisti (Lýsigögn)'!$D$6:$D$37,MATCH($C121,'Undirviðmiðalisti (Lýsigögn)'!$C$6:$C$37,0))),IFERROR(IF(INDEX('Undirviðmiðalisti (Lýsigögn)'!$D$38:$D$52,MATCH($C121,'Undirviðmiðalisti (Lýsigögn)'!$C$38:$C$52,0))="","",INDEX('Undirviðmiðalisti (Lýsigögn)'!$D$38:$D$52,MATCH($C121,'Undirviðmiðalisti (Lýsigögn)'!$C$38:$C$52,0))),""))))</f>
        <v/>
      </c>
      <c r="F121" s="16"/>
      <c r="G121" s="26" t="str">
        <f aca="false">IF($C121="","",IF($D121="Einstaklingsbundið",IFERROR(IF(INDEX('Undirviðmiðalisti (Lýsigögn)'!$E$38:$E$52,MATCH($C121,'Undirviðmiðalisti (Lýsigögn)'!$C$38:$C$52,0))="","",INDEX('Undirviðmiðalisti (Lýsigögn)'!$E$38:$E$52,MATCH($C121,'Undirviðmiðalisti (Lýsigögn)'!$C$38:$C$52,0))),""),IFERROR(IF(INDEX('Undirviðmiðalisti (Lýsigögn)'!$E$6:$E$37,MATCH($C121,'Undirviðmiðalisti (Lýsigögn)'!$C$6:$C$37,0))="","",INDEX('Undirviðmiðalisti (Lýsigögn)'!$E$6:$E$37,MATCH($C121,'Undirviðmiðalisti (Lýsigögn)'!$C$6:$C$37,0))),IFERROR(IF(INDEX('Undirviðmiðalisti (Lýsigögn)'!$E$38:$E$52,MATCH($C121,'Undirviðmiðalisti (Lýsigögn)'!$C$38:$C$52,0))="","",INDEX('Undirviðmiðalisti (Lýsigögn)'!$E$38:$E$52,MATCH($C121,'Undirviðmiðalisti (Lýsigögn)'!$C$38:$C$52,0))),""))))</f>
        <v/>
      </c>
      <c r="H121" s="27" t="str">
        <f aca="false">IF(OR(F121="",G121=""),"",F121*KVARDI)</f>
        <v/>
      </c>
      <c r="I121" s="28" t="str">
        <f aca="false">IF(B121="","",IF(ROUND(SUMIF($B$6:$B$205,B121,$F$6:$F$205),4)=ROUND(IFERROR(INDEX(Viðmið!$E$6:$E$10,MATCH(B121,Viðmið!$C$6:$C$10,0)),-1),4),"✓","✗"))</f>
        <v/>
      </c>
      <c r="J121" s="18" t="str">
        <f aca="false">IF($C121="","",IF($D121="Einstaklingsbundið",IFERROR(IF(INDEX('Undirviðmiðalisti (Lýsigögn)'!F$38:F$52,MATCH($C121,'Undirviðmiðalisti (Lýsigögn)'!$C$38:$C$52,0))="","",INDEX('Undirviðmiðalisti (Lýsigögn)'!F$38:F$52,MATCH($C121,'Undirviðmiðalisti (Lýsigögn)'!$C$38:$C$52,0))),""),IFERROR(IF(INDEX('Undirviðmiðalisti (Lýsigögn)'!F$6:F$37,MATCH($C121,'Undirviðmiðalisti (Lýsigögn)'!$C$6:$C$37,0))="","",INDEX('Undirviðmiðalisti (Lýsigögn)'!F$6:F$37,MATCH($C121,'Undirviðmiðalisti (Lýsigögn)'!$C$6:$C$37,0))),IFERROR(IF(INDEX('Undirviðmiðalisti (Lýsigögn)'!F$38:F$52,MATCH($C121,'Undirviðmiðalisti (Lýsigögn)'!$C$38:$C$52,0))="","",INDEX('Undirviðmiðalisti (Lýsigögn)'!F$38:F$52,MATCH($C121,'Undirviðmiðalisti (Lýsigögn)'!$C$38:$C$52,0))),""))))</f>
        <v/>
      </c>
      <c r="K121" s="18" t="str">
        <f aca="false">IF($C121="","",IF($D121="Einstaklingsbundið",IFERROR(IF(INDEX('Undirviðmiðalisti (Lýsigögn)'!G$38:G$52,MATCH($C121,'Undirviðmiðalisti (Lýsigögn)'!$C$38:$C$52,0))="","",INDEX('Undirviðmiðalisti (Lýsigögn)'!G$38:G$52,MATCH($C121,'Undirviðmiðalisti (Lýsigögn)'!$C$38:$C$52,0))),""),IFERROR(IF(INDEX('Undirviðmiðalisti (Lýsigögn)'!G$6:G$37,MATCH($C121,'Undirviðmiðalisti (Lýsigögn)'!$C$6:$C$37,0))="","",INDEX('Undirviðmiðalisti (Lýsigögn)'!G$6:G$37,MATCH($C121,'Undirviðmiðalisti (Lýsigögn)'!$C$6:$C$37,0))),IFERROR(IF(INDEX('Undirviðmiðalisti (Lýsigögn)'!G$38:G$52,MATCH($C121,'Undirviðmiðalisti (Lýsigögn)'!$C$38:$C$52,0))="","",INDEX('Undirviðmiðalisti (Lýsigögn)'!G$38:G$52,MATCH($C121,'Undirviðmiðalisti (Lýsigögn)'!$C$38:$C$52,0))),""))))</f>
        <v/>
      </c>
      <c r="L121" s="18" t="str">
        <f aca="false">IF($C121="","",IF($D121="Einstaklingsbundið",IFERROR(IF(INDEX('Undirviðmiðalisti (Lýsigögn)'!H$38:H$52,MATCH($C121,'Undirviðmiðalisti (Lýsigögn)'!$C$38:$C$52,0))="","",INDEX('Undirviðmiðalisti (Lýsigögn)'!H$38:H$52,MATCH($C121,'Undirviðmiðalisti (Lýsigögn)'!$C$38:$C$52,0))),""),IFERROR(IF(INDEX('Undirviðmiðalisti (Lýsigögn)'!H$6:H$37,MATCH($C121,'Undirviðmiðalisti (Lýsigögn)'!$C$6:$C$37,0))="","",INDEX('Undirviðmiðalisti (Lýsigögn)'!H$6:H$37,MATCH($C121,'Undirviðmiðalisti (Lýsigögn)'!$C$6:$C$37,0))),IFERROR(IF(INDEX('Undirviðmiðalisti (Lýsigögn)'!H$38:H$52,MATCH($C121,'Undirviðmiðalisti (Lýsigögn)'!$C$38:$C$52,0))="","",INDEX('Undirviðmiðalisti (Lýsigögn)'!H$38:H$52,MATCH($C121,'Undirviðmiðalisti (Lýsigögn)'!$C$38:$C$52,0))),""))))</f>
        <v/>
      </c>
      <c r="M121" s="18" t="str">
        <f aca="false">IF($C121="","",IF($D121="Einstaklingsbundið",IFERROR(IF(INDEX('Undirviðmiðalisti (Lýsigögn)'!I$38:I$52,MATCH($C121,'Undirviðmiðalisti (Lýsigögn)'!$C$38:$C$52,0))="","",INDEX('Undirviðmiðalisti (Lýsigögn)'!I$38:I$52,MATCH($C121,'Undirviðmiðalisti (Lýsigögn)'!$C$38:$C$52,0))),""),IFERROR(IF(INDEX('Undirviðmiðalisti (Lýsigögn)'!I$6:I$37,MATCH($C121,'Undirviðmiðalisti (Lýsigögn)'!$C$6:$C$37,0))="","",INDEX('Undirviðmiðalisti (Lýsigögn)'!I$6:I$37,MATCH($C121,'Undirviðmiðalisti (Lýsigögn)'!$C$6:$C$37,0))),IFERROR(IF(INDEX('Undirviðmiðalisti (Lýsigögn)'!I$38:I$52,MATCH($C121,'Undirviðmiðalisti (Lýsigögn)'!$C$38:$C$52,0))="","",INDEX('Undirviðmiðalisti (Lýsigögn)'!I$38:I$52,MATCH($C121,'Undirviðmiðalisti (Lýsigögn)'!$C$38:$C$52,0))),""))))</f>
        <v/>
      </c>
      <c r="N121" s="18" t="str">
        <f aca="false">IF($C121="","",IF($D121="Einstaklingsbundið",IFERROR(IF(INDEX('Undirviðmiðalisti (Lýsigögn)'!J$38:J$52,MATCH($C121,'Undirviðmiðalisti (Lýsigögn)'!$C$38:$C$52,0))="","",INDEX('Undirviðmiðalisti (Lýsigögn)'!J$38:J$52,MATCH($C121,'Undirviðmiðalisti (Lýsigögn)'!$C$38:$C$52,0))),""),IFERROR(IF(INDEX('Undirviðmiðalisti (Lýsigögn)'!J$6:J$37,MATCH($C121,'Undirviðmiðalisti (Lýsigögn)'!$C$6:$C$37,0))="","",INDEX('Undirviðmiðalisti (Lýsigögn)'!J$6:J$37,MATCH($C121,'Undirviðmiðalisti (Lýsigögn)'!$C$6:$C$37,0))),IFERROR(IF(INDEX('Undirviðmiðalisti (Lýsigögn)'!J$38:J$52,MATCH($C121,'Undirviðmiðalisti (Lýsigögn)'!$C$38:$C$52,0))="","",INDEX('Undirviðmiðalisti (Lýsigögn)'!J$38:J$52,MATCH($C121,'Undirviðmiðalisti (Lýsigögn)'!$C$38:$C$52,0))),""))))</f>
        <v/>
      </c>
      <c r="O121" s="18" t="str">
        <f aca="false">IF($C121="","",IF($D121="Einstaklingsbundið",IFERROR(IF(INDEX('Undirviðmiðalisti (Lýsigögn)'!K$38:K$52,MATCH($C121,'Undirviðmiðalisti (Lýsigögn)'!$C$38:$C$52,0))="","",INDEX('Undirviðmiðalisti (Lýsigögn)'!K$38:K$52,MATCH($C121,'Undirviðmiðalisti (Lýsigögn)'!$C$38:$C$52,0))),""),IFERROR(IF(INDEX('Undirviðmiðalisti (Lýsigögn)'!K$6:K$37,MATCH($C121,'Undirviðmiðalisti (Lýsigögn)'!$C$6:$C$37,0))="","",INDEX('Undirviðmiðalisti (Lýsigögn)'!K$6:K$37,MATCH($C121,'Undirviðmiðalisti (Lýsigögn)'!$C$6:$C$37,0))),IFERROR(IF(INDEX('Undirviðmiðalisti (Lýsigögn)'!K$38:K$52,MATCH($C121,'Undirviðmiðalisti (Lýsigögn)'!$C$38:$C$52,0))="","",INDEX('Undirviðmiðalisti (Lýsigögn)'!K$38:K$52,MATCH($C121,'Undirviðmiðalisti (Lýsigögn)'!$C$38:$C$52,0))),""))))</f>
        <v/>
      </c>
      <c r="P121" s="18" t="str">
        <f aca="false">IF($C121="","",IF($D121="Einstaklingsbundið",IFERROR(IF(INDEX('Undirviðmiðalisti (Lýsigögn)'!L$38:L$52,MATCH($C121,'Undirviðmiðalisti (Lýsigögn)'!$C$38:$C$52,0))="","",INDEX('Undirviðmiðalisti (Lýsigögn)'!L$38:L$52,MATCH($C121,'Undirviðmiðalisti (Lýsigögn)'!$C$38:$C$52,0))),""),IFERROR(IF(INDEX('Undirviðmiðalisti (Lýsigögn)'!L$6:L$37,MATCH($C121,'Undirviðmiðalisti (Lýsigögn)'!$C$6:$C$37,0))="","",INDEX('Undirviðmiðalisti (Lýsigögn)'!L$6:L$37,MATCH($C121,'Undirviðmiðalisti (Lýsigögn)'!$C$6:$C$37,0))),IFERROR(IF(INDEX('Undirviðmiðalisti (Lýsigögn)'!L$38:L$52,MATCH($C121,'Undirviðmiðalisti (Lýsigögn)'!$C$38:$C$52,0))="","",INDEX('Undirviðmiðalisti (Lýsigögn)'!L$38:L$52,MATCH($C121,'Undirviðmiðalisti (Lýsigögn)'!$C$38:$C$52,0))),""))))</f>
        <v/>
      </c>
      <c r="Q121" s="18" t="str">
        <f aca="false">IF($C121="","",IF($D121="Einstaklingsbundið",IFERROR(IF(INDEX('Undirviðmiðalisti (Lýsigögn)'!M$38:M$52,MATCH($C121,'Undirviðmiðalisti (Lýsigögn)'!$C$38:$C$52,0))="","",INDEX('Undirviðmiðalisti (Lýsigögn)'!M$38:M$52,MATCH($C121,'Undirviðmiðalisti (Lýsigögn)'!$C$38:$C$52,0))),""),IFERROR(IF(INDEX('Undirviðmiðalisti (Lýsigögn)'!M$6:M$37,MATCH($C121,'Undirviðmiðalisti (Lýsigögn)'!$C$6:$C$37,0))="","",INDEX('Undirviðmiðalisti (Lýsigögn)'!M$6:M$37,MATCH($C121,'Undirviðmiðalisti (Lýsigögn)'!$C$6:$C$37,0))),IFERROR(IF(INDEX('Undirviðmiðalisti (Lýsigögn)'!M$38:M$52,MATCH($C121,'Undirviðmiðalisti (Lýsigögn)'!$C$38:$C$52,0))="","",INDEX('Undirviðmiðalisti (Lýsigögn)'!M$38:M$52,MATCH($C121,'Undirviðmiðalisti (Lýsigögn)'!$C$38:$C$52,0))),""))))</f>
        <v/>
      </c>
    </row>
    <row r="122" customFormat="false" ht="15" hidden="false" customHeight="true" outlineLevel="0" collapsed="false">
      <c r="A122" s="24" t="str">
        <f aca="false">IF($B122="","",ROW()-5)</f>
        <v/>
      </c>
      <c r="B122" s="17"/>
      <c r="C122" s="17"/>
      <c r="D122" s="25" t="str">
        <f aca="false">IFERROR(IF(B122="","",INDEX(Viðmið!$B$6:$B$10,MATCH(B122,Viðmið!$C$6:$C$10,0))),"")</f>
        <v/>
      </c>
      <c r="E122" s="18" t="str">
        <f aca="false">IF($C122="","",IF($D122="Einstaklingsbundið",IFERROR(IF(INDEX('Undirviðmiðalisti (Lýsigögn)'!$D$38:$D$52,MATCH($C122,'Undirviðmiðalisti (Lýsigögn)'!$C$38:$C$52,0))="","",INDEX('Undirviðmiðalisti (Lýsigögn)'!$D$38:$D$52,MATCH($C122,'Undirviðmiðalisti (Lýsigögn)'!$C$38:$C$52,0))),""),IFERROR(IF(INDEX('Undirviðmiðalisti (Lýsigögn)'!$D$6:$D$37,MATCH($C122,'Undirviðmiðalisti (Lýsigögn)'!$C$6:$C$37,0))="","",INDEX('Undirviðmiðalisti (Lýsigögn)'!$D$6:$D$37,MATCH($C122,'Undirviðmiðalisti (Lýsigögn)'!$C$6:$C$37,0))),IFERROR(IF(INDEX('Undirviðmiðalisti (Lýsigögn)'!$D$38:$D$52,MATCH($C122,'Undirviðmiðalisti (Lýsigögn)'!$C$38:$C$52,0))="","",INDEX('Undirviðmiðalisti (Lýsigögn)'!$D$38:$D$52,MATCH($C122,'Undirviðmiðalisti (Lýsigögn)'!$C$38:$C$52,0))),""))))</f>
        <v/>
      </c>
      <c r="F122" s="16"/>
      <c r="G122" s="26" t="str">
        <f aca="false">IF($C122="","",IF($D122="Einstaklingsbundið",IFERROR(IF(INDEX('Undirviðmiðalisti (Lýsigögn)'!$E$38:$E$52,MATCH($C122,'Undirviðmiðalisti (Lýsigögn)'!$C$38:$C$52,0))="","",INDEX('Undirviðmiðalisti (Lýsigögn)'!$E$38:$E$52,MATCH($C122,'Undirviðmiðalisti (Lýsigögn)'!$C$38:$C$52,0))),""),IFERROR(IF(INDEX('Undirviðmiðalisti (Lýsigögn)'!$E$6:$E$37,MATCH($C122,'Undirviðmiðalisti (Lýsigögn)'!$C$6:$C$37,0))="","",INDEX('Undirviðmiðalisti (Lýsigögn)'!$E$6:$E$37,MATCH($C122,'Undirviðmiðalisti (Lýsigögn)'!$C$6:$C$37,0))),IFERROR(IF(INDEX('Undirviðmiðalisti (Lýsigögn)'!$E$38:$E$52,MATCH($C122,'Undirviðmiðalisti (Lýsigögn)'!$C$38:$C$52,0))="","",INDEX('Undirviðmiðalisti (Lýsigögn)'!$E$38:$E$52,MATCH($C122,'Undirviðmiðalisti (Lýsigögn)'!$C$38:$C$52,0))),""))))</f>
        <v/>
      </c>
      <c r="H122" s="27" t="str">
        <f aca="false">IF(OR(F122="",G122=""),"",F122*KVARDI)</f>
        <v/>
      </c>
      <c r="I122" s="28" t="str">
        <f aca="false">IF(B122="","",IF(ROUND(SUMIF($B$6:$B$205,B122,$F$6:$F$205),4)=ROUND(IFERROR(INDEX(Viðmið!$E$6:$E$10,MATCH(B122,Viðmið!$C$6:$C$10,0)),-1),4),"✓","✗"))</f>
        <v/>
      </c>
      <c r="J122" s="18" t="str">
        <f aca="false">IF($C122="","",IF($D122="Einstaklingsbundið",IFERROR(IF(INDEX('Undirviðmiðalisti (Lýsigögn)'!F$38:F$52,MATCH($C122,'Undirviðmiðalisti (Lýsigögn)'!$C$38:$C$52,0))="","",INDEX('Undirviðmiðalisti (Lýsigögn)'!F$38:F$52,MATCH($C122,'Undirviðmiðalisti (Lýsigögn)'!$C$38:$C$52,0))),""),IFERROR(IF(INDEX('Undirviðmiðalisti (Lýsigögn)'!F$6:F$37,MATCH($C122,'Undirviðmiðalisti (Lýsigögn)'!$C$6:$C$37,0))="","",INDEX('Undirviðmiðalisti (Lýsigögn)'!F$6:F$37,MATCH($C122,'Undirviðmiðalisti (Lýsigögn)'!$C$6:$C$37,0))),IFERROR(IF(INDEX('Undirviðmiðalisti (Lýsigögn)'!F$38:F$52,MATCH($C122,'Undirviðmiðalisti (Lýsigögn)'!$C$38:$C$52,0))="","",INDEX('Undirviðmiðalisti (Lýsigögn)'!F$38:F$52,MATCH($C122,'Undirviðmiðalisti (Lýsigögn)'!$C$38:$C$52,0))),""))))</f>
        <v/>
      </c>
      <c r="K122" s="18" t="str">
        <f aca="false">IF($C122="","",IF($D122="Einstaklingsbundið",IFERROR(IF(INDEX('Undirviðmiðalisti (Lýsigögn)'!G$38:G$52,MATCH($C122,'Undirviðmiðalisti (Lýsigögn)'!$C$38:$C$52,0))="","",INDEX('Undirviðmiðalisti (Lýsigögn)'!G$38:G$52,MATCH($C122,'Undirviðmiðalisti (Lýsigögn)'!$C$38:$C$52,0))),""),IFERROR(IF(INDEX('Undirviðmiðalisti (Lýsigögn)'!G$6:G$37,MATCH($C122,'Undirviðmiðalisti (Lýsigögn)'!$C$6:$C$37,0))="","",INDEX('Undirviðmiðalisti (Lýsigögn)'!G$6:G$37,MATCH($C122,'Undirviðmiðalisti (Lýsigögn)'!$C$6:$C$37,0))),IFERROR(IF(INDEX('Undirviðmiðalisti (Lýsigögn)'!G$38:G$52,MATCH($C122,'Undirviðmiðalisti (Lýsigögn)'!$C$38:$C$52,0))="","",INDEX('Undirviðmiðalisti (Lýsigögn)'!G$38:G$52,MATCH($C122,'Undirviðmiðalisti (Lýsigögn)'!$C$38:$C$52,0))),""))))</f>
        <v/>
      </c>
      <c r="L122" s="18" t="str">
        <f aca="false">IF($C122="","",IF($D122="Einstaklingsbundið",IFERROR(IF(INDEX('Undirviðmiðalisti (Lýsigögn)'!H$38:H$52,MATCH($C122,'Undirviðmiðalisti (Lýsigögn)'!$C$38:$C$52,0))="","",INDEX('Undirviðmiðalisti (Lýsigögn)'!H$38:H$52,MATCH($C122,'Undirviðmiðalisti (Lýsigögn)'!$C$38:$C$52,0))),""),IFERROR(IF(INDEX('Undirviðmiðalisti (Lýsigögn)'!H$6:H$37,MATCH($C122,'Undirviðmiðalisti (Lýsigögn)'!$C$6:$C$37,0))="","",INDEX('Undirviðmiðalisti (Lýsigögn)'!H$6:H$37,MATCH($C122,'Undirviðmiðalisti (Lýsigögn)'!$C$6:$C$37,0))),IFERROR(IF(INDEX('Undirviðmiðalisti (Lýsigögn)'!H$38:H$52,MATCH($C122,'Undirviðmiðalisti (Lýsigögn)'!$C$38:$C$52,0))="","",INDEX('Undirviðmiðalisti (Lýsigögn)'!H$38:H$52,MATCH($C122,'Undirviðmiðalisti (Lýsigögn)'!$C$38:$C$52,0))),""))))</f>
        <v/>
      </c>
      <c r="M122" s="18" t="str">
        <f aca="false">IF($C122="","",IF($D122="Einstaklingsbundið",IFERROR(IF(INDEX('Undirviðmiðalisti (Lýsigögn)'!I$38:I$52,MATCH($C122,'Undirviðmiðalisti (Lýsigögn)'!$C$38:$C$52,0))="","",INDEX('Undirviðmiðalisti (Lýsigögn)'!I$38:I$52,MATCH($C122,'Undirviðmiðalisti (Lýsigögn)'!$C$38:$C$52,0))),""),IFERROR(IF(INDEX('Undirviðmiðalisti (Lýsigögn)'!I$6:I$37,MATCH($C122,'Undirviðmiðalisti (Lýsigögn)'!$C$6:$C$37,0))="","",INDEX('Undirviðmiðalisti (Lýsigögn)'!I$6:I$37,MATCH($C122,'Undirviðmiðalisti (Lýsigögn)'!$C$6:$C$37,0))),IFERROR(IF(INDEX('Undirviðmiðalisti (Lýsigögn)'!I$38:I$52,MATCH($C122,'Undirviðmiðalisti (Lýsigögn)'!$C$38:$C$52,0))="","",INDEX('Undirviðmiðalisti (Lýsigögn)'!I$38:I$52,MATCH($C122,'Undirviðmiðalisti (Lýsigögn)'!$C$38:$C$52,0))),""))))</f>
        <v/>
      </c>
      <c r="N122" s="18" t="str">
        <f aca="false">IF($C122="","",IF($D122="Einstaklingsbundið",IFERROR(IF(INDEX('Undirviðmiðalisti (Lýsigögn)'!J$38:J$52,MATCH($C122,'Undirviðmiðalisti (Lýsigögn)'!$C$38:$C$52,0))="","",INDEX('Undirviðmiðalisti (Lýsigögn)'!J$38:J$52,MATCH($C122,'Undirviðmiðalisti (Lýsigögn)'!$C$38:$C$52,0))),""),IFERROR(IF(INDEX('Undirviðmiðalisti (Lýsigögn)'!J$6:J$37,MATCH($C122,'Undirviðmiðalisti (Lýsigögn)'!$C$6:$C$37,0))="","",INDEX('Undirviðmiðalisti (Lýsigögn)'!J$6:J$37,MATCH($C122,'Undirviðmiðalisti (Lýsigögn)'!$C$6:$C$37,0))),IFERROR(IF(INDEX('Undirviðmiðalisti (Lýsigögn)'!J$38:J$52,MATCH($C122,'Undirviðmiðalisti (Lýsigögn)'!$C$38:$C$52,0))="","",INDEX('Undirviðmiðalisti (Lýsigögn)'!J$38:J$52,MATCH($C122,'Undirviðmiðalisti (Lýsigögn)'!$C$38:$C$52,0))),""))))</f>
        <v/>
      </c>
      <c r="O122" s="18" t="str">
        <f aca="false">IF($C122="","",IF($D122="Einstaklingsbundið",IFERROR(IF(INDEX('Undirviðmiðalisti (Lýsigögn)'!K$38:K$52,MATCH($C122,'Undirviðmiðalisti (Lýsigögn)'!$C$38:$C$52,0))="","",INDEX('Undirviðmiðalisti (Lýsigögn)'!K$38:K$52,MATCH($C122,'Undirviðmiðalisti (Lýsigögn)'!$C$38:$C$52,0))),""),IFERROR(IF(INDEX('Undirviðmiðalisti (Lýsigögn)'!K$6:K$37,MATCH($C122,'Undirviðmiðalisti (Lýsigögn)'!$C$6:$C$37,0))="","",INDEX('Undirviðmiðalisti (Lýsigögn)'!K$6:K$37,MATCH($C122,'Undirviðmiðalisti (Lýsigögn)'!$C$6:$C$37,0))),IFERROR(IF(INDEX('Undirviðmiðalisti (Lýsigögn)'!K$38:K$52,MATCH($C122,'Undirviðmiðalisti (Lýsigögn)'!$C$38:$C$52,0))="","",INDEX('Undirviðmiðalisti (Lýsigögn)'!K$38:K$52,MATCH($C122,'Undirviðmiðalisti (Lýsigögn)'!$C$38:$C$52,0))),""))))</f>
        <v/>
      </c>
      <c r="P122" s="18" t="str">
        <f aca="false">IF($C122="","",IF($D122="Einstaklingsbundið",IFERROR(IF(INDEX('Undirviðmiðalisti (Lýsigögn)'!L$38:L$52,MATCH($C122,'Undirviðmiðalisti (Lýsigögn)'!$C$38:$C$52,0))="","",INDEX('Undirviðmiðalisti (Lýsigögn)'!L$38:L$52,MATCH($C122,'Undirviðmiðalisti (Lýsigögn)'!$C$38:$C$52,0))),""),IFERROR(IF(INDEX('Undirviðmiðalisti (Lýsigögn)'!L$6:L$37,MATCH($C122,'Undirviðmiðalisti (Lýsigögn)'!$C$6:$C$37,0))="","",INDEX('Undirviðmiðalisti (Lýsigögn)'!L$6:L$37,MATCH($C122,'Undirviðmiðalisti (Lýsigögn)'!$C$6:$C$37,0))),IFERROR(IF(INDEX('Undirviðmiðalisti (Lýsigögn)'!L$38:L$52,MATCH($C122,'Undirviðmiðalisti (Lýsigögn)'!$C$38:$C$52,0))="","",INDEX('Undirviðmiðalisti (Lýsigögn)'!L$38:L$52,MATCH($C122,'Undirviðmiðalisti (Lýsigögn)'!$C$38:$C$52,0))),""))))</f>
        <v/>
      </c>
      <c r="Q122" s="18" t="str">
        <f aca="false">IF($C122="","",IF($D122="Einstaklingsbundið",IFERROR(IF(INDEX('Undirviðmiðalisti (Lýsigögn)'!M$38:M$52,MATCH($C122,'Undirviðmiðalisti (Lýsigögn)'!$C$38:$C$52,0))="","",INDEX('Undirviðmiðalisti (Lýsigögn)'!M$38:M$52,MATCH($C122,'Undirviðmiðalisti (Lýsigögn)'!$C$38:$C$52,0))),""),IFERROR(IF(INDEX('Undirviðmiðalisti (Lýsigögn)'!M$6:M$37,MATCH($C122,'Undirviðmiðalisti (Lýsigögn)'!$C$6:$C$37,0))="","",INDEX('Undirviðmiðalisti (Lýsigögn)'!M$6:M$37,MATCH($C122,'Undirviðmiðalisti (Lýsigögn)'!$C$6:$C$37,0))),IFERROR(IF(INDEX('Undirviðmiðalisti (Lýsigögn)'!M$38:M$52,MATCH($C122,'Undirviðmiðalisti (Lýsigögn)'!$C$38:$C$52,0))="","",INDEX('Undirviðmiðalisti (Lýsigögn)'!M$38:M$52,MATCH($C122,'Undirviðmiðalisti (Lýsigögn)'!$C$38:$C$52,0))),""))))</f>
        <v/>
      </c>
    </row>
    <row r="123" customFormat="false" ht="15" hidden="false" customHeight="true" outlineLevel="0" collapsed="false">
      <c r="A123" s="24" t="str">
        <f aca="false">IF($B123="","",ROW()-5)</f>
        <v/>
      </c>
      <c r="B123" s="17"/>
      <c r="C123" s="17"/>
      <c r="D123" s="25" t="str">
        <f aca="false">IFERROR(IF(B123="","",INDEX(Viðmið!$B$6:$B$10,MATCH(B123,Viðmið!$C$6:$C$10,0))),"")</f>
        <v/>
      </c>
      <c r="E123" s="18" t="str">
        <f aca="false">IF($C123="","",IF($D123="Einstaklingsbundið",IFERROR(IF(INDEX('Undirviðmiðalisti (Lýsigögn)'!$D$38:$D$52,MATCH($C123,'Undirviðmiðalisti (Lýsigögn)'!$C$38:$C$52,0))="","",INDEX('Undirviðmiðalisti (Lýsigögn)'!$D$38:$D$52,MATCH($C123,'Undirviðmiðalisti (Lýsigögn)'!$C$38:$C$52,0))),""),IFERROR(IF(INDEX('Undirviðmiðalisti (Lýsigögn)'!$D$6:$D$37,MATCH($C123,'Undirviðmiðalisti (Lýsigögn)'!$C$6:$C$37,0))="","",INDEX('Undirviðmiðalisti (Lýsigögn)'!$D$6:$D$37,MATCH($C123,'Undirviðmiðalisti (Lýsigögn)'!$C$6:$C$37,0))),IFERROR(IF(INDEX('Undirviðmiðalisti (Lýsigögn)'!$D$38:$D$52,MATCH($C123,'Undirviðmiðalisti (Lýsigögn)'!$C$38:$C$52,0))="","",INDEX('Undirviðmiðalisti (Lýsigögn)'!$D$38:$D$52,MATCH($C123,'Undirviðmiðalisti (Lýsigögn)'!$C$38:$C$52,0))),""))))</f>
        <v/>
      </c>
      <c r="F123" s="16"/>
      <c r="G123" s="26" t="str">
        <f aca="false">IF($C123="","",IF($D123="Einstaklingsbundið",IFERROR(IF(INDEX('Undirviðmiðalisti (Lýsigögn)'!$E$38:$E$52,MATCH($C123,'Undirviðmiðalisti (Lýsigögn)'!$C$38:$C$52,0))="","",INDEX('Undirviðmiðalisti (Lýsigögn)'!$E$38:$E$52,MATCH($C123,'Undirviðmiðalisti (Lýsigögn)'!$C$38:$C$52,0))),""),IFERROR(IF(INDEX('Undirviðmiðalisti (Lýsigögn)'!$E$6:$E$37,MATCH($C123,'Undirviðmiðalisti (Lýsigögn)'!$C$6:$C$37,0))="","",INDEX('Undirviðmiðalisti (Lýsigögn)'!$E$6:$E$37,MATCH($C123,'Undirviðmiðalisti (Lýsigögn)'!$C$6:$C$37,0))),IFERROR(IF(INDEX('Undirviðmiðalisti (Lýsigögn)'!$E$38:$E$52,MATCH($C123,'Undirviðmiðalisti (Lýsigögn)'!$C$38:$C$52,0))="","",INDEX('Undirviðmiðalisti (Lýsigögn)'!$E$38:$E$52,MATCH($C123,'Undirviðmiðalisti (Lýsigögn)'!$C$38:$C$52,0))),""))))</f>
        <v/>
      </c>
      <c r="H123" s="27" t="str">
        <f aca="false">IF(OR(F123="",G123=""),"",F123*KVARDI)</f>
        <v/>
      </c>
      <c r="I123" s="28" t="str">
        <f aca="false">IF(B123="","",IF(ROUND(SUMIF($B$6:$B$205,B123,$F$6:$F$205),4)=ROUND(IFERROR(INDEX(Viðmið!$E$6:$E$10,MATCH(B123,Viðmið!$C$6:$C$10,0)),-1),4),"✓","✗"))</f>
        <v/>
      </c>
      <c r="J123" s="18" t="str">
        <f aca="false">IF($C123="","",IF($D123="Einstaklingsbundið",IFERROR(IF(INDEX('Undirviðmiðalisti (Lýsigögn)'!F$38:F$52,MATCH($C123,'Undirviðmiðalisti (Lýsigögn)'!$C$38:$C$52,0))="","",INDEX('Undirviðmiðalisti (Lýsigögn)'!F$38:F$52,MATCH($C123,'Undirviðmiðalisti (Lýsigögn)'!$C$38:$C$52,0))),""),IFERROR(IF(INDEX('Undirviðmiðalisti (Lýsigögn)'!F$6:F$37,MATCH($C123,'Undirviðmiðalisti (Lýsigögn)'!$C$6:$C$37,0))="","",INDEX('Undirviðmiðalisti (Lýsigögn)'!F$6:F$37,MATCH($C123,'Undirviðmiðalisti (Lýsigögn)'!$C$6:$C$37,0))),IFERROR(IF(INDEX('Undirviðmiðalisti (Lýsigögn)'!F$38:F$52,MATCH($C123,'Undirviðmiðalisti (Lýsigögn)'!$C$38:$C$52,0))="","",INDEX('Undirviðmiðalisti (Lýsigögn)'!F$38:F$52,MATCH($C123,'Undirviðmiðalisti (Lýsigögn)'!$C$38:$C$52,0))),""))))</f>
        <v/>
      </c>
      <c r="K123" s="18" t="str">
        <f aca="false">IF($C123="","",IF($D123="Einstaklingsbundið",IFERROR(IF(INDEX('Undirviðmiðalisti (Lýsigögn)'!G$38:G$52,MATCH($C123,'Undirviðmiðalisti (Lýsigögn)'!$C$38:$C$52,0))="","",INDEX('Undirviðmiðalisti (Lýsigögn)'!G$38:G$52,MATCH($C123,'Undirviðmiðalisti (Lýsigögn)'!$C$38:$C$52,0))),""),IFERROR(IF(INDEX('Undirviðmiðalisti (Lýsigögn)'!G$6:G$37,MATCH($C123,'Undirviðmiðalisti (Lýsigögn)'!$C$6:$C$37,0))="","",INDEX('Undirviðmiðalisti (Lýsigögn)'!G$6:G$37,MATCH($C123,'Undirviðmiðalisti (Lýsigögn)'!$C$6:$C$37,0))),IFERROR(IF(INDEX('Undirviðmiðalisti (Lýsigögn)'!G$38:G$52,MATCH($C123,'Undirviðmiðalisti (Lýsigögn)'!$C$38:$C$52,0))="","",INDEX('Undirviðmiðalisti (Lýsigögn)'!G$38:G$52,MATCH($C123,'Undirviðmiðalisti (Lýsigögn)'!$C$38:$C$52,0))),""))))</f>
        <v/>
      </c>
      <c r="L123" s="18" t="str">
        <f aca="false">IF($C123="","",IF($D123="Einstaklingsbundið",IFERROR(IF(INDEX('Undirviðmiðalisti (Lýsigögn)'!H$38:H$52,MATCH($C123,'Undirviðmiðalisti (Lýsigögn)'!$C$38:$C$52,0))="","",INDEX('Undirviðmiðalisti (Lýsigögn)'!H$38:H$52,MATCH($C123,'Undirviðmiðalisti (Lýsigögn)'!$C$38:$C$52,0))),""),IFERROR(IF(INDEX('Undirviðmiðalisti (Lýsigögn)'!H$6:H$37,MATCH($C123,'Undirviðmiðalisti (Lýsigögn)'!$C$6:$C$37,0))="","",INDEX('Undirviðmiðalisti (Lýsigögn)'!H$6:H$37,MATCH($C123,'Undirviðmiðalisti (Lýsigögn)'!$C$6:$C$37,0))),IFERROR(IF(INDEX('Undirviðmiðalisti (Lýsigögn)'!H$38:H$52,MATCH($C123,'Undirviðmiðalisti (Lýsigögn)'!$C$38:$C$52,0))="","",INDEX('Undirviðmiðalisti (Lýsigögn)'!H$38:H$52,MATCH($C123,'Undirviðmiðalisti (Lýsigögn)'!$C$38:$C$52,0))),""))))</f>
        <v/>
      </c>
      <c r="M123" s="18" t="str">
        <f aca="false">IF($C123="","",IF($D123="Einstaklingsbundið",IFERROR(IF(INDEX('Undirviðmiðalisti (Lýsigögn)'!I$38:I$52,MATCH($C123,'Undirviðmiðalisti (Lýsigögn)'!$C$38:$C$52,0))="","",INDEX('Undirviðmiðalisti (Lýsigögn)'!I$38:I$52,MATCH($C123,'Undirviðmiðalisti (Lýsigögn)'!$C$38:$C$52,0))),""),IFERROR(IF(INDEX('Undirviðmiðalisti (Lýsigögn)'!I$6:I$37,MATCH($C123,'Undirviðmiðalisti (Lýsigögn)'!$C$6:$C$37,0))="","",INDEX('Undirviðmiðalisti (Lýsigögn)'!I$6:I$37,MATCH($C123,'Undirviðmiðalisti (Lýsigögn)'!$C$6:$C$37,0))),IFERROR(IF(INDEX('Undirviðmiðalisti (Lýsigögn)'!I$38:I$52,MATCH($C123,'Undirviðmiðalisti (Lýsigögn)'!$C$38:$C$52,0))="","",INDEX('Undirviðmiðalisti (Lýsigögn)'!I$38:I$52,MATCH($C123,'Undirviðmiðalisti (Lýsigögn)'!$C$38:$C$52,0))),""))))</f>
        <v/>
      </c>
      <c r="N123" s="18" t="str">
        <f aca="false">IF($C123="","",IF($D123="Einstaklingsbundið",IFERROR(IF(INDEX('Undirviðmiðalisti (Lýsigögn)'!J$38:J$52,MATCH($C123,'Undirviðmiðalisti (Lýsigögn)'!$C$38:$C$52,0))="","",INDEX('Undirviðmiðalisti (Lýsigögn)'!J$38:J$52,MATCH($C123,'Undirviðmiðalisti (Lýsigögn)'!$C$38:$C$52,0))),""),IFERROR(IF(INDEX('Undirviðmiðalisti (Lýsigögn)'!J$6:J$37,MATCH($C123,'Undirviðmiðalisti (Lýsigögn)'!$C$6:$C$37,0))="","",INDEX('Undirviðmiðalisti (Lýsigögn)'!J$6:J$37,MATCH($C123,'Undirviðmiðalisti (Lýsigögn)'!$C$6:$C$37,0))),IFERROR(IF(INDEX('Undirviðmiðalisti (Lýsigögn)'!J$38:J$52,MATCH($C123,'Undirviðmiðalisti (Lýsigögn)'!$C$38:$C$52,0))="","",INDEX('Undirviðmiðalisti (Lýsigögn)'!J$38:J$52,MATCH($C123,'Undirviðmiðalisti (Lýsigögn)'!$C$38:$C$52,0))),""))))</f>
        <v/>
      </c>
      <c r="O123" s="18" t="str">
        <f aca="false">IF($C123="","",IF($D123="Einstaklingsbundið",IFERROR(IF(INDEX('Undirviðmiðalisti (Lýsigögn)'!K$38:K$52,MATCH($C123,'Undirviðmiðalisti (Lýsigögn)'!$C$38:$C$52,0))="","",INDEX('Undirviðmiðalisti (Lýsigögn)'!K$38:K$52,MATCH($C123,'Undirviðmiðalisti (Lýsigögn)'!$C$38:$C$52,0))),""),IFERROR(IF(INDEX('Undirviðmiðalisti (Lýsigögn)'!K$6:K$37,MATCH($C123,'Undirviðmiðalisti (Lýsigögn)'!$C$6:$C$37,0))="","",INDEX('Undirviðmiðalisti (Lýsigögn)'!K$6:K$37,MATCH($C123,'Undirviðmiðalisti (Lýsigögn)'!$C$6:$C$37,0))),IFERROR(IF(INDEX('Undirviðmiðalisti (Lýsigögn)'!K$38:K$52,MATCH($C123,'Undirviðmiðalisti (Lýsigögn)'!$C$38:$C$52,0))="","",INDEX('Undirviðmiðalisti (Lýsigögn)'!K$38:K$52,MATCH($C123,'Undirviðmiðalisti (Lýsigögn)'!$C$38:$C$52,0))),""))))</f>
        <v/>
      </c>
      <c r="P123" s="18" t="str">
        <f aca="false">IF($C123="","",IF($D123="Einstaklingsbundið",IFERROR(IF(INDEX('Undirviðmiðalisti (Lýsigögn)'!L$38:L$52,MATCH($C123,'Undirviðmiðalisti (Lýsigögn)'!$C$38:$C$52,0))="","",INDEX('Undirviðmiðalisti (Lýsigögn)'!L$38:L$52,MATCH($C123,'Undirviðmiðalisti (Lýsigögn)'!$C$38:$C$52,0))),""),IFERROR(IF(INDEX('Undirviðmiðalisti (Lýsigögn)'!L$6:L$37,MATCH($C123,'Undirviðmiðalisti (Lýsigögn)'!$C$6:$C$37,0))="","",INDEX('Undirviðmiðalisti (Lýsigögn)'!L$6:L$37,MATCH($C123,'Undirviðmiðalisti (Lýsigögn)'!$C$6:$C$37,0))),IFERROR(IF(INDEX('Undirviðmiðalisti (Lýsigögn)'!L$38:L$52,MATCH($C123,'Undirviðmiðalisti (Lýsigögn)'!$C$38:$C$52,0))="","",INDEX('Undirviðmiðalisti (Lýsigögn)'!L$38:L$52,MATCH($C123,'Undirviðmiðalisti (Lýsigögn)'!$C$38:$C$52,0))),""))))</f>
        <v/>
      </c>
      <c r="Q123" s="18" t="str">
        <f aca="false">IF($C123="","",IF($D123="Einstaklingsbundið",IFERROR(IF(INDEX('Undirviðmiðalisti (Lýsigögn)'!M$38:M$52,MATCH($C123,'Undirviðmiðalisti (Lýsigögn)'!$C$38:$C$52,0))="","",INDEX('Undirviðmiðalisti (Lýsigögn)'!M$38:M$52,MATCH($C123,'Undirviðmiðalisti (Lýsigögn)'!$C$38:$C$52,0))),""),IFERROR(IF(INDEX('Undirviðmiðalisti (Lýsigögn)'!M$6:M$37,MATCH($C123,'Undirviðmiðalisti (Lýsigögn)'!$C$6:$C$37,0))="","",INDEX('Undirviðmiðalisti (Lýsigögn)'!M$6:M$37,MATCH($C123,'Undirviðmiðalisti (Lýsigögn)'!$C$6:$C$37,0))),IFERROR(IF(INDEX('Undirviðmiðalisti (Lýsigögn)'!M$38:M$52,MATCH($C123,'Undirviðmiðalisti (Lýsigögn)'!$C$38:$C$52,0))="","",INDEX('Undirviðmiðalisti (Lýsigögn)'!M$38:M$52,MATCH($C123,'Undirviðmiðalisti (Lýsigögn)'!$C$38:$C$52,0))),""))))</f>
        <v/>
      </c>
    </row>
    <row r="124" customFormat="false" ht="15" hidden="false" customHeight="true" outlineLevel="0" collapsed="false">
      <c r="A124" s="24" t="str">
        <f aca="false">IF($B124="","",ROW()-5)</f>
        <v/>
      </c>
      <c r="B124" s="17"/>
      <c r="C124" s="17"/>
      <c r="D124" s="25" t="str">
        <f aca="false">IFERROR(IF(B124="","",INDEX(Viðmið!$B$6:$B$10,MATCH(B124,Viðmið!$C$6:$C$10,0))),"")</f>
        <v/>
      </c>
      <c r="E124" s="18" t="str">
        <f aca="false">IF($C124="","",IF($D124="Einstaklingsbundið",IFERROR(IF(INDEX('Undirviðmiðalisti (Lýsigögn)'!$D$38:$D$52,MATCH($C124,'Undirviðmiðalisti (Lýsigögn)'!$C$38:$C$52,0))="","",INDEX('Undirviðmiðalisti (Lýsigögn)'!$D$38:$D$52,MATCH($C124,'Undirviðmiðalisti (Lýsigögn)'!$C$38:$C$52,0))),""),IFERROR(IF(INDEX('Undirviðmiðalisti (Lýsigögn)'!$D$6:$D$37,MATCH($C124,'Undirviðmiðalisti (Lýsigögn)'!$C$6:$C$37,0))="","",INDEX('Undirviðmiðalisti (Lýsigögn)'!$D$6:$D$37,MATCH($C124,'Undirviðmiðalisti (Lýsigögn)'!$C$6:$C$37,0))),IFERROR(IF(INDEX('Undirviðmiðalisti (Lýsigögn)'!$D$38:$D$52,MATCH($C124,'Undirviðmiðalisti (Lýsigögn)'!$C$38:$C$52,0))="","",INDEX('Undirviðmiðalisti (Lýsigögn)'!$D$38:$D$52,MATCH($C124,'Undirviðmiðalisti (Lýsigögn)'!$C$38:$C$52,0))),""))))</f>
        <v/>
      </c>
      <c r="F124" s="16"/>
      <c r="G124" s="26" t="str">
        <f aca="false">IF($C124="","",IF($D124="Einstaklingsbundið",IFERROR(IF(INDEX('Undirviðmiðalisti (Lýsigögn)'!$E$38:$E$52,MATCH($C124,'Undirviðmiðalisti (Lýsigögn)'!$C$38:$C$52,0))="","",INDEX('Undirviðmiðalisti (Lýsigögn)'!$E$38:$E$52,MATCH($C124,'Undirviðmiðalisti (Lýsigögn)'!$C$38:$C$52,0))),""),IFERROR(IF(INDEX('Undirviðmiðalisti (Lýsigögn)'!$E$6:$E$37,MATCH($C124,'Undirviðmiðalisti (Lýsigögn)'!$C$6:$C$37,0))="","",INDEX('Undirviðmiðalisti (Lýsigögn)'!$E$6:$E$37,MATCH($C124,'Undirviðmiðalisti (Lýsigögn)'!$C$6:$C$37,0))),IFERROR(IF(INDEX('Undirviðmiðalisti (Lýsigögn)'!$E$38:$E$52,MATCH($C124,'Undirviðmiðalisti (Lýsigögn)'!$C$38:$C$52,0))="","",INDEX('Undirviðmiðalisti (Lýsigögn)'!$E$38:$E$52,MATCH($C124,'Undirviðmiðalisti (Lýsigögn)'!$C$38:$C$52,0))),""))))</f>
        <v/>
      </c>
      <c r="H124" s="27" t="str">
        <f aca="false">IF(OR(F124="",G124=""),"",F124*KVARDI)</f>
        <v/>
      </c>
      <c r="I124" s="28" t="str">
        <f aca="false">IF(B124="","",IF(ROUND(SUMIF($B$6:$B$205,B124,$F$6:$F$205),4)=ROUND(IFERROR(INDEX(Viðmið!$E$6:$E$10,MATCH(B124,Viðmið!$C$6:$C$10,0)),-1),4),"✓","✗"))</f>
        <v/>
      </c>
      <c r="J124" s="18" t="str">
        <f aca="false">IF($C124="","",IF($D124="Einstaklingsbundið",IFERROR(IF(INDEX('Undirviðmiðalisti (Lýsigögn)'!F$38:F$52,MATCH($C124,'Undirviðmiðalisti (Lýsigögn)'!$C$38:$C$52,0))="","",INDEX('Undirviðmiðalisti (Lýsigögn)'!F$38:F$52,MATCH($C124,'Undirviðmiðalisti (Lýsigögn)'!$C$38:$C$52,0))),""),IFERROR(IF(INDEX('Undirviðmiðalisti (Lýsigögn)'!F$6:F$37,MATCH($C124,'Undirviðmiðalisti (Lýsigögn)'!$C$6:$C$37,0))="","",INDEX('Undirviðmiðalisti (Lýsigögn)'!F$6:F$37,MATCH($C124,'Undirviðmiðalisti (Lýsigögn)'!$C$6:$C$37,0))),IFERROR(IF(INDEX('Undirviðmiðalisti (Lýsigögn)'!F$38:F$52,MATCH($C124,'Undirviðmiðalisti (Lýsigögn)'!$C$38:$C$52,0))="","",INDEX('Undirviðmiðalisti (Lýsigögn)'!F$38:F$52,MATCH($C124,'Undirviðmiðalisti (Lýsigögn)'!$C$38:$C$52,0))),""))))</f>
        <v/>
      </c>
      <c r="K124" s="18" t="str">
        <f aca="false">IF($C124="","",IF($D124="Einstaklingsbundið",IFERROR(IF(INDEX('Undirviðmiðalisti (Lýsigögn)'!G$38:G$52,MATCH($C124,'Undirviðmiðalisti (Lýsigögn)'!$C$38:$C$52,0))="","",INDEX('Undirviðmiðalisti (Lýsigögn)'!G$38:G$52,MATCH($C124,'Undirviðmiðalisti (Lýsigögn)'!$C$38:$C$52,0))),""),IFERROR(IF(INDEX('Undirviðmiðalisti (Lýsigögn)'!G$6:G$37,MATCH($C124,'Undirviðmiðalisti (Lýsigögn)'!$C$6:$C$37,0))="","",INDEX('Undirviðmiðalisti (Lýsigögn)'!G$6:G$37,MATCH($C124,'Undirviðmiðalisti (Lýsigögn)'!$C$6:$C$37,0))),IFERROR(IF(INDEX('Undirviðmiðalisti (Lýsigögn)'!G$38:G$52,MATCH($C124,'Undirviðmiðalisti (Lýsigögn)'!$C$38:$C$52,0))="","",INDEX('Undirviðmiðalisti (Lýsigögn)'!G$38:G$52,MATCH($C124,'Undirviðmiðalisti (Lýsigögn)'!$C$38:$C$52,0))),""))))</f>
        <v/>
      </c>
      <c r="L124" s="18" t="str">
        <f aca="false">IF($C124="","",IF($D124="Einstaklingsbundið",IFERROR(IF(INDEX('Undirviðmiðalisti (Lýsigögn)'!H$38:H$52,MATCH($C124,'Undirviðmiðalisti (Lýsigögn)'!$C$38:$C$52,0))="","",INDEX('Undirviðmiðalisti (Lýsigögn)'!H$38:H$52,MATCH($C124,'Undirviðmiðalisti (Lýsigögn)'!$C$38:$C$52,0))),""),IFERROR(IF(INDEX('Undirviðmiðalisti (Lýsigögn)'!H$6:H$37,MATCH($C124,'Undirviðmiðalisti (Lýsigögn)'!$C$6:$C$37,0))="","",INDEX('Undirviðmiðalisti (Lýsigögn)'!H$6:H$37,MATCH($C124,'Undirviðmiðalisti (Lýsigögn)'!$C$6:$C$37,0))),IFERROR(IF(INDEX('Undirviðmiðalisti (Lýsigögn)'!H$38:H$52,MATCH($C124,'Undirviðmiðalisti (Lýsigögn)'!$C$38:$C$52,0))="","",INDEX('Undirviðmiðalisti (Lýsigögn)'!H$38:H$52,MATCH($C124,'Undirviðmiðalisti (Lýsigögn)'!$C$38:$C$52,0))),""))))</f>
        <v/>
      </c>
      <c r="M124" s="18" t="str">
        <f aca="false">IF($C124="","",IF($D124="Einstaklingsbundið",IFERROR(IF(INDEX('Undirviðmiðalisti (Lýsigögn)'!I$38:I$52,MATCH($C124,'Undirviðmiðalisti (Lýsigögn)'!$C$38:$C$52,0))="","",INDEX('Undirviðmiðalisti (Lýsigögn)'!I$38:I$52,MATCH($C124,'Undirviðmiðalisti (Lýsigögn)'!$C$38:$C$52,0))),""),IFERROR(IF(INDEX('Undirviðmiðalisti (Lýsigögn)'!I$6:I$37,MATCH($C124,'Undirviðmiðalisti (Lýsigögn)'!$C$6:$C$37,0))="","",INDEX('Undirviðmiðalisti (Lýsigögn)'!I$6:I$37,MATCH($C124,'Undirviðmiðalisti (Lýsigögn)'!$C$6:$C$37,0))),IFERROR(IF(INDEX('Undirviðmiðalisti (Lýsigögn)'!I$38:I$52,MATCH($C124,'Undirviðmiðalisti (Lýsigögn)'!$C$38:$C$52,0))="","",INDEX('Undirviðmiðalisti (Lýsigögn)'!I$38:I$52,MATCH($C124,'Undirviðmiðalisti (Lýsigögn)'!$C$38:$C$52,0))),""))))</f>
        <v/>
      </c>
      <c r="N124" s="18" t="str">
        <f aca="false">IF($C124="","",IF($D124="Einstaklingsbundið",IFERROR(IF(INDEX('Undirviðmiðalisti (Lýsigögn)'!J$38:J$52,MATCH($C124,'Undirviðmiðalisti (Lýsigögn)'!$C$38:$C$52,0))="","",INDEX('Undirviðmiðalisti (Lýsigögn)'!J$38:J$52,MATCH($C124,'Undirviðmiðalisti (Lýsigögn)'!$C$38:$C$52,0))),""),IFERROR(IF(INDEX('Undirviðmiðalisti (Lýsigögn)'!J$6:J$37,MATCH($C124,'Undirviðmiðalisti (Lýsigögn)'!$C$6:$C$37,0))="","",INDEX('Undirviðmiðalisti (Lýsigögn)'!J$6:J$37,MATCH($C124,'Undirviðmiðalisti (Lýsigögn)'!$C$6:$C$37,0))),IFERROR(IF(INDEX('Undirviðmiðalisti (Lýsigögn)'!J$38:J$52,MATCH($C124,'Undirviðmiðalisti (Lýsigögn)'!$C$38:$C$52,0))="","",INDEX('Undirviðmiðalisti (Lýsigögn)'!J$38:J$52,MATCH($C124,'Undirviðmiðalisti (Lýsigögn)'!$C$38:$C$52,0))),""))))</f>
        <v/>
      </c>
      <c r="O124" s="18" t="str">
        <f aca="false">IF($C124="","",IF($D124="Einstaklingsbundið",IFERROR(IF(INDEX('Undirviðmiðalisti (Lýsigögn)'!K$38:K$52,MATCH($C124,'Undirviðmiðalisti (Lýsigögn)'!$C$38:$C$52,0))="","",INDEX('Undirviðmiðalisti (Lýsigögn)'!K$38:K$52,MATCH($C124,'Undirviðmiðalisti (Lýsigögn)'!$C$38:$C$52,0))),""),IFERROR(IF(INDEX('Undirviðmiðalisti (Lýsigögn)'!K$6:K$37,MATCH($C124,'Undirviðmiðalisti (Lýsigögn)'!$C$6:$C$37,0))="","",INDEX('Undirviðmiðalisti (Lýsigögn)'!K$6:K$37,MATCH($C124,'Undirviðmiðalisti (Lýsigögn)'!$C$6:$C$37,0))),IFERROR(IF(INDEX('Undirviðmiðalisti (Lýsigögn)'!K$38:K$52,MATCH($C124,'Undirviðmiðalisti (Lýsigögn)'!$C$38:$C$52,0))="","",INDEX('Undirviðmiðalisti (Lýsigögn)'!K$38:K$52,MATCH($C124,'Undirviðmiðalisti (Lýsigögn)'!$C$38:$C$52,0))),""))))</f>
        <v/>
      </c>
      <c r="P124" s="18" t="str">
        <f aca="false">IF($C124="","",IF($D124="Einstaklingsbundið",IFERROR(IF(INDEX('Undirviðmiðalisti (Lýsigögn)'!L$38:L$52,MATCH($C124,'Undirviðmiðalisti (Lýsigögn)'!$C$38:$C$52,0))="","",INDEX('Undirviðmiðalisti (Lýsigögn)'!L$38:L$52,MATCH($C124,'Undirviðmiðalisti (Lýsigögn)'!$C$38:$C$52,0))),""),IFERROR(IF(INDEX('Undirviðmiðalisti (Lýsigögn)'!L$6:L$37,MATCH($C124,'Undirviðmiðalisti (Lýsigögn)'!$C$6:$C$37,0))="","",INDEX('Undirviðmiðalisti (Lýsigögn)'!L$6:L$37,MATCH($C124,'Undirviðmiðalisti (Lýsigögn)'!$C$6:$C$37,0))),IFERROR(IF(INDEX('Undirviðmiðalisti (Lýsigögn)'!L$38:L$52,MATCH($C124,'Undirviðmiðalisti (Lýsigögn)'!$C$38:$C$52,0))="","",INDEX('Undirviðmiðalisti (Lýsigögn)'!L$38:L$52,MATCH($C124,'Undirviðmiðalisti (Lýsigögn)'!$C$38:$C$52,0))),""))))</f>
        <v/>
      </c>
      <c r="Q124" s="18" t="str">
        <f aca="false">IF($C124="","",IF($D124="Einstaklingsbundið",IFERROR(IF(INDEX('Undirviðmiðalisti (Lýsigögn)'!M$38:M$52,MATCH($C124,'Undirviðmiðalisti (Lýsigögn)'!$C$38:$C$52,0))="","",INDEX('Undirviðmiðalisti (Lýsigögn)'!M$38:M$52,MATCH($C124,'Undirviðmiðalisti (Lýsigögn)'!$C$38:$C$52,0))),""),IFERROR(IF(INDEX('Undirviðmiðalisti (Lýsigögn)'!M$6:M$37,MATCH($C124,'Undirviðmiðalisti (Lýsigögn)'!$C$6:$C$37,0))="","",INDEX('Undirviðmiðalisti (Lýsigögn)'!M$6:M$37,MATCH($C124,'Undirviðmiðalisti (Lýsigögn)'!$C$6:$C$37,0))),IFERROR(IF(INDEX('Undirviðmiðalisti (Lýsigögn)'!M$38:M$52,MATCH($C124,'Undirviðmiðalisti (Lýsigögn)'!$C$38:$C$52,0))="","",INDEX('Undirviðmiðalisti (Lýsigögn)'!M$38:M$52,MATCH($C124,'Undirviðmiðalisti (Lýsigögn)'!$C$38:$C$52,0))),""))))</f>
        <v/>
      </c>
    </row>
    <row r="125" customFormat="false" ht="15" hidden="false" customHeight="true" outlineLevel="0" collapsed="false">
      <c r="A125" s="24" t="str">
        <f aca="false">IF($B125="","",ROW()-5)</f>
        <v/>
      </c>
      <c r="B125" s="17"/>
      <c r="C125" s="17"/>
      <c r="D125" s="25" t="str">
        <f aca="false">IFERROR(IF(B125="","",INDEX(Viðmið!$B$6:$B$10,MATCH(B125,Viðmið!$C$6:$C$10,0))),"")</f>
        <v/>
      </c>
      <c r="E125" s="18" t="str">
        <f aca="false">IF($C125="","",IF($D125="Einstaklingsbundið",IFERROR(IF(INDEX('Undirviðmiðalisti (Lýsigögn)'!$D$38:$D$52,MATCH($C125,'Undirviðmiðalisti (Lýsigögn)'!$C$38:$C$52,0))="","",INDEX('Undirviðmiðalisti (Lýsigögn)'!$D$38:$D$52,MATCH($C125,'Undirviðmiðalisti (Lýsigögn)'!$C$38:$C$52,0))),""),IFERROR(IF(INDEX('Undirviðmiðalisti (Lýsigögn)'!$D$6:$D$37,MATCH($C125,'Undirviðmiðalisti (Lýsigögn)'!$C$6:$C$37,0))="","",INDEX('Undirviðmiðalisti (Lýsigögn)'!$D$6:$D$37,MATCH($C125,'Undirviðmiðalisti (Lýsigögn)'!$C$6:$C$37,0))),IFERROR(IF(INDEX('Undirviðmiðalisti (Lýsigögn)'!$D$38:$D$52,MATCH($C125,'Undirviðmiðalisti (Lýsigögn)'!$C$38:$C$52,0))="","",INDEX('Undirviðmiðalisti (Lýsigögn)'!$D$38:$D$52,MATCH($C125,'Undirviðmiðalisti (Lýsigögn)'!$C$38:$C$52,0))),""))))</f>
        <v/>
      </c>
      <c r="F125" s="16"/>
      <c r="G125" s="26" t="str">
        <f aca="false">IF($C125="","",IF($D125="Einstaklingsbundið",IFERROR(IF(INDEX('Undirviðmiðalisti (Lýsigögn)'!$E$38:$E$52,MATCH($C125,'Undirviðmiðalisti (Lýsigögn)'!$C$38:$C$52,0))="","",INDEX('Undirviðmiðalisti (Lýsigögn)'!$E$38:$E$52,MATCH($C125,'Undirviðmiðalisti (Lýsigögn)'!$C$38:$C$52,0))),""),IFERROR(IF(INDEX('Undirviðmiðalisti (Lýsigögn)'!$E$6:$E$37,MATCH($C125,'Undirviðmiðalisti (Lýsigögn)'!$C$6:$C$37,0))="","",INDEX('Undirviðmiðalisti (Lýsigögn)'!$E$6:$E$37,MATCH($C125,'Undirviðmiðalisti (Lýsigögn)'!$C$6:$C$37,0))),IFERROR(IF(INDEX('Undirviðmiðalisti (Lýsigögn)'!$E$38:$E$52,MATCH($C125,'Undirviðmiðalisti (Lýsigögn)'!$C$38:$C$52,0))="","",INDEX('Undirviðmiðalisti (Lýsigögn)'!$E$38:$E$52,MATCH($C125,'Undirviðmiðalisti (Lýsigögn)'!$C$38:$C$52,0))),""))))</f>
        <v/>
      </c>
      <c r="H125" s="27" t="str">
        <f aca="false">IF(OR(F125="",G125=""),"",F125*KVARDI)</f>
        <v/>
      </c>
      <c r="I125" s="28" t="str">
        <f aca="false">IF(B125="","",IF(ROUND(SUMIF($B$6:$B$205,B125,$F$6:$F$205),4)=ROUND(IFERROR(INDEX(Viðmið!$E$6:$E$10,MATCH(B125,Viðmið!$C$6:$C$10,0)),-1),4),"✓","✗"))</f>
        <v/>
      </c>
      <c r="J125" s="18" t="str">
        <f aca="false">IF($C125="","",IF($D125="Einstaklingsbundið",IFERROR(IF(INDEX('Undirviðmiðalisti (Lýsigögn)'!F$38:F$52,MATCH($C125,'Undirviðmiðalisti (Lýsigögn)'!$C$38:$C$52,0))="","",INDEX('Undirviðmiðalisti (Lýsigögn)'!F$38:F$52,MATCH($C125,'Undirviðmiðalisti (Lýsigögn)'!$C$38:$C$52,0))),""),IFERROR(IF(INDEX('Undirviðmiðalisti (Lýsigögn)'!F$6:F$37,MATCH($C125,'Undirviðmiðalisti (Lýsigögn)'!$C$6:$C$37,0))="","",INDEX('Undirviðmiðalisti (Lýsigögn)'!F$6:F$37,MATCH($C125,'Undirviðmiðalisti (Lýsigögn)'!$C$6:$C$37,0))),IFERROR(IF(INDEX('Undirviðmiðalisti (Lýsigögn)'!F$38:F$52,MATCH($C125,'Undirviðmiðalisti (Lýsigögn)'!$C$38:$C$52,0))="","",INDEX('Undirviðmiðalisti (Lýsigögn)'!F$38:F$52,MATCH($C125,'Undirviðmiðalisti (Lýsigögn)'!$C$38:$C$52,0))),""))))</f>
        <v/>
      </c>
      <c r="K125" s="18" t="str">
        <f aca="false">IF($C125="","",IF($D125="Einstaklingsbundið",IFERROR(IF(INDEX('Undirviðmiðalisti (Lýsigögn)'!G$38:G$52,MATCH($C125,'Undirviðmiðalisti (Lýsigögn)'!$C$38:$C$52,0))="","",INDEX('Undirviðmiðalisti (Lýsigögn)'!G$38:G$52,MATCH($C125,'Undirviðmiðalisti (Lýsigögn)'!$C$38:$C$52,0))),""),IFERROR(IF(INDEX('Undirviðmiðalisti (Lýsigögn)'!G$6:G$37,MATCH($C125,'Undirviðmiðalisti (Lýsigögn)'!$C$6:$C$37,0))="","",INDEX('Undirviðmiðalisti (Lýsigögn)'!G$6:G$37,MATCH($C125,'Undirviðmiðalisti (Lýsigögn)'!$C$6:$C$37,0))),IFERROR(IF(INDEX('Undirviðmiðalisti (Lýsigögn)'!G$38:G$52,MATCH($C125,'Undirviðmiðalisti (Lýsigögn)'!$C$38:$C$52,0))="","",INDEX('Undirviðmiðalisti (Lýsigögn)'!G$38:G$52,MATCH($C125,'Undirviðmiðalisti (Lýsigögn)'!$C$38:$C$52,0))),""))))</f>
        <v/>
      </c>
      <c r="L125" s="18" t="str">
        <f aca="false">IF($C125="","",IF($D125="Einstaklingsbundið",IFERROR(IF(INDEX('Undirviðmiðalisti (Lýsigögn)'!H$38:H$52,MATCH($C125,'Undirviðmiðalisti (Lýsigögn)'!$C$38:$C$52,0))="","",INDEX('Undirviðmiðalisti (Lýsigögn)'!H$38:H$52,MATCH($C125,'Undirviðmiðalisti (Lýsigögn)'!$C$38:$C$52,0))),""),IFERROR(IF(INDEX('Undirviðmiðalisti (Lýsigögn)'!H$6:H$37,MATCH($C125,'Undirviðmiðalisti (Lýsigögn)'!$C$6:$C$37,0))="","",INDEX('Undirviðmiðalisti (Lýsigögn)'!H$6:H$37,MATCH($C125,'Undirviðmiðalisti (Lýsigögn)'!$C$6:$C$37,0))),IFERROR(IF(INDEX('Undirviðmiðalisti (Lýsigögn)'!H$38:H$52,MATCH($C125,'Undirviðmiðalisti (Lýsigögn)'!$C$38:$C$52,0))="","",INDEX('Undirviðmiðalisti (Lýsigögn)'!H$38:H$52,MATCH($C125,'Undirviðmiðalisti (Lýsigögn)'!$C$38:$C$52,0))),""))))</f>
        <v/>
      </c>
      <c r="M125" s="18" t="str">
        <f aca="false">IF($C125="","",IF($D125="Einstaklingsbundið",IFERROR(IF(INDEX('Undirviðmiðalisti (Lýsigögn)'!I$38:I$52,MATCH($C125,'Undirviðmiðalisti (Lýsigögn)'!$C$38:$C$52,0))="","",INDEX('Undirviðmiðalisti (Lýsigögn)'!I$38:I$52,MATCH($C125,'Undirviðmiðalisti (Lýsigögn)'!$C$38:$C$52,0))),""),IFERROR(IF(INDEX('Undirviðmiðalisti (Lýsigögn)'!I$6:I$37,MATCH($C125,'Undirviðmiðalisti (Lýsigögn)'!$C$6:$C$37,0))="","",INDEX('Undirviðmiðalisti (Lýsigögn)'!I$6:I$37,MATCH($C125,'Undirviðmiðalisti (Lýsigögn)'!$C$6:$C$37,0))),IFERROR(IF(INDEX('Undirviðmiðalisti (Lýsigögn)'!I$38:I$52,MATCH($C125,'Undirviðmiðalisti (Lýsigögn)'!$C$38:$C$52,0))="","",INDEX('Undirviðmiðalisti (Lýsigögn)'!I$38:I$52,MATCH($C125,'Undirviðmiðalisti (Lýsigögn)'!$C$38:$C$52,0))),""))))</f>
        <v/>
      </c>
      <c r="N125" s="18" t="str">
        <f aca="false">IF($C125="","",IF($D125="Einstaklingsbundið",IFERROR(IF(INDEX('Undirviðmiðalisti (Lýsigögn)'!J$38:J$52,MATCH($C125,'Undirviðmiðalisti (Lýsigögn)'!$C$38:$C$52,0))="","",INDEX('Undirviðmiðalisti (Lýsigögn)'!J$38:J$52,MATCH($C125,'Undirviðmiðalisti (Lýsigögn)'!$C$38:$C$52,0))),""),IFERROR(IF(INDEX('Undirviðmiðalisti (Lýsigögn)'!J$6:J$37,MATCH($C125,'Undirviðmiðalisti (Lýsigögn)'!$C$6:$C$37,0))="","",INDEX('Undirviðmiðalisti (Lýsigögn)'!J$6:J$37,MATCH($C125,'Undirviðmiðalisti (Lýsigögn)'!$C$6:$C$37,0))),IFERROR(IF(INDEX('Undirviðmiðalisti (Lýsigögn)'!J$38:J$52,MATCH($C125,'Undirviðmiðalisti (Lýsigögn)'!$C$38:$C$52,0))="","",INDEX('Undirviðmiðalisti (Lýsigögn)'!J$38:J$52,MATCH($C125,'Undirviðmiðalisti (Lýsigögn)'!$C$38:$C$52,0))),""))))</f>
        <v/>
      </c>
      <c r="O125" s="18" t="str">
        <f aca="false">IF($C125="","",IF($D125="Einstaklingsbundið",IFERROR(IF(INDEX('Undirviðmiðalisti (Lýsigögn)'!K$38:K$52,MATCH($C125,'Undirviðmiðalisti (Lýsigögn)'!$C$38:$C$52,0))="","",INDEX('Undirviðmiðalisti (Lýsigögn)'!K$38:K$52,MATCH($C125,'Undirviðmiðalisti (Lýsigögn)'!$C$38:$C$52,0))),""),IFERROR(IF(INDEX('Undirviðmiðalisti (Lýsigögn)'!K$6:K$37,MATCH($C125,'Undirviðmiðalisti (Lýsigögn)'!$C$6:$C$37,0))="","",INDEX('Undirviðmiðalisti (Lýsigögn)'!K$6:K$37,MATCH($C125,'Undirviðmiðalisti (Lýsigögn)'!$C$6:$C$37,0))),IFERROR(IF(INDEX('Undirviðmiðalisti (Lýsigögn)'!K$38:K$52,MATCH($C125,'Undirviðmiðalisti (Lýsigögn)'!$C$38:$C$52,0))="","",INDEX('Undirviðmiðalisti (Lýsigögn)'!K$38:K$52,MATCH($C125,'Undirviðmiðalisti (Lýsigögn)'!$C$38:$C$52,0))),""))))</f>
        <v/>
      </c>
      <c r="P125" s="18" t="str">
        <f aca="false">IF($C125="","",IF($D125="Einstaklingsbundið",IFERROR(IF(INDEX('Undirviðmiðalisti (Lýsigögn)'!L$38:L$52,MATCH($C125,'Undirviðmiðalisti (Lýsigögn)'!$C$38:$C$52,0))="","",INDEX('Undirviðmiðalisti (Lýsigögn)'!L$38:L$52,MATCH($C125,'Undirviðmiðalisti (Lýsigögn)'!$C$38:$C$52,0))),""),IFERROR(IF(INDEX('Undirviðmiðalisti (Lýsigögn)'!L$6:L$37,MATCH($C125,'Undirviðmiðalisti (Lýsigögn)'!$C$6:$C$37,0))="","",INDEX('Undirviðmiðalisti (Lýsigögn)'!L$6:L$37,MATCH($C125,'Undirviðmiðalisti (Lýsigögn)'!$C$6:$C$37,0))),IFERROR(IF(INDEX('Undirviðmiðalisti (Lýsigögn)'!L$38:L$52,MATCH($C125,'Undirviðmiðalisti (Lýsigögn)'!$C$38:$C$52,0))="","",INDEX('Undirviðmiðalisti (Lýsigögn)'!L$38:L$52,MATCH($C125,'Undirviðmiðalisti (Lýsigögn)'!$C$38:$C$52,0))),""))))</f>
        <v/>
      </c>
      <c r="Q125" s="18" t="str">
        <f aca="false">IF($C125="","",IF($D125="Einstaklingsbundið",IFERROR(IF(INDEX('Undirviðmiðalisti (Lýsigögn)'!M$38:M$52,MATCH($C125,'Undirviðmiðalisti (Lýsigögn)'!$C$38:$C$52,0))="","",INDEX('Undirviðmiðalisti (Lýsigögn)'!M$38:M$52,MATCH($C125,'Undirviðmiðalisti (Lýsigögn)'!$C$38:$C$52,0))),""),IFERROR(IF(INDEX('Undirviðmiðalisti (Lýsigögn)'!M$6:M$37,MATCH($C125,'Undirviðmiðalisti (Lýsigögn)'!$C$6:$C$37,0))="","",INDEX('Undirviðmiðalisti (Lýsigögn)'!M$6:M$37,MATCH($C125,'Undirviðmiðalisti (Lýsigögn)'!$C$6:$C$37,0))),IFERROR(IF(INDEX('Undirviðmiðalisti (Lýsigögn)'!M$38:M$52,MATCH($C125,'Undirviðmiðalisti (Lýsigögn)'!$C$38:$C$52,0))="","",INDEX('Undirviðmiðalisti (Lýsigögn)'!M$38:M$52,MATCH($C125,'Undirviðmiðalisti (Lýsigögn)'!$C$38:$C$52,0))),""))))</f>
        <v/>
      </c>
    </row>
    <row r="126" customFormat="false" ht="15" hidden="false" customHeight="true" outlineLevel="0" collapsed="false">
      <c r="A126" s="24" t="str">
        <f aca="false">IF($B126="","",ROW()-5)</f>
        <v/>
      </c>
      <c r="B126" s="17"/>
      <c r="C126" s="17"/>
      <c r="D126" s="25" t="str">
        <f aca="false">IFERROR(IF(B126="","",INDEX(Viðmið!$B$6:$B$10,MATCH(B126,Viðmið!$C$6:$C$10,0))),"")</f>
        <v/>
      </c>
      <c r="E126" s="18" t="str">
        <f aca="false">IF($C126="","",IF($D126="Einstaklingsbundið",IFERROR(IF(INDEX('Undirviðmiðalisti (Lýsigögn)'!$D$38:$D$52,MATCH($C126,'Undirviðmiðalisti (Lýsigögn)'!$C$38:$C$52,0))="","",INDEX('Undirviðmiðalisti (Lýsigögn)'!$D$38:$D$52,MATCH($C126,'Undirviðmiðalisti (Lýsigögn)'!$C$38:$C$52,0))),""),IFERROR(IF(INDEX('Undirviðmiðalisti (Lýsigögn)'!$D$6:$D$37,MATCH($C126,'Undirviðmiðalisti (Lýsigögn)'!$C$6:$C$37,0))="","",INDEX('Undirviðmiðalisti (Lýsigögn)'!$D$6:$D$37,MATCH($C126,'Undirviðmiðalisti (Lýsigögn)'!$C$6:$C$37,0))),IFERROR(IF(INDEX('Undirviðmiðalisti (Lýsigögn)'!$D$38:$D$52,MATCH($C126,'Undirviðmiðalisti (Lýsigögn)'!$C$38:$C$52,0))="","",INDEX('Undirviðmiðalisti (Lýsigögn)'!$D$38:$D$52,MATCH($C126,'Undirviðmiðalisti (Lýsigögn)'!$C$38:$C$52,0))),""))))</f>
        <v/>
      </c>
      <c r="F126" s="16"/>
      <c r="G126" s="26" t="str">
        <f aca="false">IF($C126="","",IF($D126="Einstaklingsbundið",IFERROR(IF(INDEX('Undirviðmiðalisti (Lýsigögn)'!$E$38:$E$52,MATCH($C126,'Undirviðmiðalisti (Lýsigögn)'!$C$38:$C$52,0))="","",INDEX('Undirviðmiðalisti (Lýsigögn)'!$E$38:$E$52,MATCH($C126,'Undirviðmiðalisti (Lýsigögn)'!$C$38:$C$52,0))),""),IFERROR(IF(INDEX('Undirviðmiðalisti (Lýsigögn)'!$E$6:$E$37,MATCH($C126,'Undirviðmiðalisti (Lýsigögn)'!$C$6:$C$37,0))="","",INDEX('Undirviðmiðalisti (Lýsigögn)'!$E$6:$E$37,MATCH($C126,'Undirviðmiðalisti (Lýsigögn)'!$C$6:$C$37,0))),IFERROR(IF(INDEX('Undirviðmiðalisti (Lýsigögn)'!$E$38:$E$52,MATCH($C126,'Undirviðmiðalisti (Lýsigögn)'!$C$38:$C$52,0))="","",INDEX('Undirviðmiðalisti (Lýsigögn)'!$E$38:$E$52,MATCH($C126,'Undirviðmiðalisti (Lýsigögn)'!$C$38:$C$52,0))),""))))</f>
        <v/>
      </c>
      <c r="H126" s="27" t="str">
        <f aca="false">IF(OR(F126="",G126=""),"",F126*KVARDI)</f>
        <v/>
      </c>
      <c r="I126" s="28" t="str">
        <f aca="false">IF(B126="","",IF(ROUND(SUMIF($B$6:$B$205,B126,$F$6:$F$205),4)=ROUND(IFERROR(INDEX(Viðmið!$E$6:$E$10,MATCH(B126,Viðmið!$C$6:$C$10,0)),-1),4),"✓","✗"))</f>
        <v/>
      </c>
      <c r="J126" s="18" t="str">
        <f aca="false">IF($C126="","",IF($D126="Einstaklingsbundið",IFERROR(IF(INDEX('Undirviðmiðalisti (Lýsigögn)'!F$38:F$52,MATCH($C126,'Undirviðmiðalisti (Lýsigögn)'!$C$38:$C$52,0))="","",INDEX('Undirviðmiðalisti (Lýsigögn)'!F$38:F$52,MATCH($C126,'Undirviðmiðalisti (Lýsigögn)'!$C$38:$C$52,0))),""),IFERROR(IF(INDEX('Undirviðmiðalisti (Lýsigögn)'!F$6:F$37,MATCH($C126,'Undirviðmiðalisti (Lýsigögn)'!$C$6:$C$37,0))="","",INDEX('Undirviðmiðalisti (Lýsigögn)'!F$6:F$37,MATCH($C126,'Undirviðmiðalisti (Lýsigögn)'!$C$6:$C$37,0))),IFERROR(IF(INDEX('Undirviðmiðalisti (Lýsigögn)'!F$38:F$52,MATCH($C126,'Undirviðmiðalisti (Lýsigögn)'!$C$38:$C$52,0))="","",INDEX('Undirviðmiðalisti (Lýsigögn)'!F$38:F$52,MATCH($C126,'Undirviðmiðalisti (Lýsigögn)'!$C$38:$C$52,0))),""))))</f>
        <v/>
      </c>
      <c r="K126" s="18" t="str">
        <f aca="false">IF($C126="","",IF($D126="Einstaklingsbundið",IFERROR(IF(INDEX('Undirviðmiðalisti (Lýsigögn)'!G$38:G$52,MATCH($C126,'Undirviðmiðalisti (Lýsigögn)'!$C$38:$C$52,0))="","",INDEX('Undirviðmiðalisti (Lýsigögn)'!G$38:G$52,MATCH($C126,'Undirviðmiðalisti (Lýsigögn)'!$C$38:$C$52,0))),""),IFERROR(IF(INDEX('Undirviðmiðalisti (Lýsigögn)'!G$6:G$37,MATCH($C126,'Undirviðmiðalisti (Lýsigögn)'!$C$6:$C$37,0))="","",INDEX('Undirviðmiðalisti (Lýsigögn)'!G$6:G$37,MATCH($C126,'Undirviðmiðalisti (Lýsigögn)'!$C$6:$C$37,0))),IFERROR(IF(INDEX('Undirviðmiðalisti (Lýsigögn)'!G$38:G$52,MATCH($C126,'Undirviðmiðalisti (Lýsigögn)'!$C$38:$C$52,0))="","",INDEX('Undirviðmiðalisti (Lýsigögn)'!G$38:G$52,MATCH($C126,'Undirviðmiðalisti (Lýsigögn)'!$C$38:$C$52,0))),""))))</f>
        <v/>
      </c>
      <c r="L126" s="18" t="str">
        <f aca="false">IF($C126="","",IF($D126="Einstaklingsbundið",IFERROR(IF(INDEX('Undirviðmiðalisti (Lýsigögn)'!H$38:H$52,MATCH($C126,'Undirviðmiðalisti (Lýsigögn)'!$C$38:$C$52,0))="","",INDEX('Undirviðmiðalisti (Lýsigögn)'!H$38:H$52,MATCH($C126,'Undirviðmiðalisti (Lýsigögn)'!$C$38:$C$52,0))),""),IFERROR(IF(INDEX('Undirviðmiðalisti (Lýsigögn)'!H$6:H$37,MATCH($C126,'Undirviðmiðalisti (Lýsigögn)'!$C$6:$C$37,0))="","",INDEX('Undirviðmiðalisti (Lýsigögn)'!H$6:H$37,MATCH($C126,'Undirviðmiðalisti (Lýsigögn)'!$C$6:$C$37,0))),IFERROR(IF(INDEX('Undirviðmiðalisti (Lýsigögn)'!H$38:H$52,MATCH($C126,'Undirviðmiðalisti (Lýsigögn)'!$C$38:$C$52,0))="","",INDEX('Undirviðmiðalisti (Lýsigögn)'!H$38:H$52,MATCH($C126,'Undirviðmiðalisti (Lýsigögn)'!$C$38:$C$52,0))),""))))</f>
        <v/>
      </c>
      <c r="M126" s="18" t="str">
        <f aca="false">IF($C126="","",IF($D126="Einstaklingsbundið",IFERROR(IF(INDEX('Undirviðmiðalisti (Lýsigögn)'!I$38:I$52,MATCH($C126,'Undirviðmiðalisti (Lýsigögn)'!$C$38:$C$52,0))="","",INDEX('Undirviðmiðalisti (Lýsigögn)'!I$38:I$52,MATCH($C126,'Undirviðmiðalisti (Lýsigögn)'!$C$38:$C$52,0))),""),IFERROR(IF(INDEX('Undirviðmiðalisti (Lýsigögn)'!I$6:I$37,MATCH($C126,'Undirviðmiðalisti (Lýsigögn)'!$C$6:$C$37,0))="","",INDEX('Undirviðmiðalisti (Lýsigögn)'!I$6:I$37,MATCH($C126,'Undirviðmiðalisti (Lýsigögn)'!$C$6:$C$37,0))),IFERROR(IF(INDEX('Undirviðmiðalisti (Lýsigögn)'!I$38:I$52,MATCH($C126,'Undirviðmiðalisti (Lýsigögn)'!$C$38:$C$52,0))="","",INDEX('Undirviðmiðalisti (Lýsigögn)'!I$38:I$52,MATCH($C126,'Undirviðmiðalisti (Lýsigögn)'!$C$38:$C$52,0))),""))))</f>
        <v/>
      </c>
      <c r="N126" s="18" t="str">
        <f aca="false">IF($C126="","",IF($D126="Einstaklingsbundið",IFERROR(IF(INDEX('Undirviðmiðalisti (Lýsigögn)'!J$38:J$52,MATCH($C126,'Undirviðmiðalisti (Lýsigögn)'!$C$38:$C$52,0))="","",INDEX('Undirviðmiðalisti (Lýsigögn)'!J$38:J$52,MATCH($C126,'Undirviðmiðalisti (Lýsigögn)'!$C$38:$C$52,0))),""),IFERROR(IF(INDEX('Undirviðmiðalisti (Lýsigögn)'!J$6:J$37,MATCH($C126,'Undirviðmiðalisti (Lýsigögn)'!$C$6:$C$37,0))="","",INDEX('Undirviðmiðalisti (Lýsigögn)'!J$6:J$37,MATCH($C126,'Undirviðmiðalisti (Lýsigögn)'!$C$6:$C$37,0))),IFERROR(IF(INDEX('Undirviðmiðalisti (Lýsigögn)'!J$38:J$52,MATCH($C126,'Undirviðmiðalisti (Lýsigögn)'!$C$38:$C$52,0))="","",INDEX('Undirviðmiðalisti (Lýsigögn)'!J$38:J$52,MATCH($C126,'Undirviðmiðalisti (Lýsigögn)'!$C$38:$C$52,0))),""))))</f>
        <v/>
      </c>
      <c r="O126" s="18" t="str">
        <f aca="false">IF($C126="","",IF($D126="Einstaklingsbundið",IFERROR(IF(INDEX('Undirviðmiðalisti (Lýsigögn)'!K$38:K$52,MATCH($C126,'Undirviðmiðalisti (Lýsigögn)'!$C$38:$C$52,0))="","",INDEX('Undirviðmiðalisti (Lýsigögn)'!K$38:K$52,MATCH($C126,'Undirviðmiðalisti (Lýsigögn)'!$C$38:$C$52,0))),""),IFERROR(IF(INDEX('Undirviðmiðalisti (Lýsigögn)'!K$6:K$37,MATCH($C126,'Undirviðmiðalisti (Lýsigögn)'!$C$6:$C$37,0))="","",INDEX('Undirviðmiðalisti (Lýsigögn)'!K$6:K$37,MATCH($C126,'Undirviðmiðalisti (Lýsigögn)'!$C$6:$C$37,0))),IFERROR(IF(INDEX('Undirviðmiðalisti (Lýsigögn)'!K$38:K$52,MATCH($C126,'Undirviðmiðalisti (Lýsigögn)'!$C$38:$C$52,0))="","",INDEX('Undirviðmiðalisti (Lýsigögn)'!K$38:K$52,MATCH($C126,'Undirviðmiðalisti (Lýsigögn)'!$C$38:$C$52,0))),""))))</f>
        <v/>
      </c>
      <c r="P126" s="18" t="str">
        <f aca="false">IF($C126="","",IF($D126="Einstaklingsbundið",IFERROR(IF(INDEX('Undirviðmiðalisti (Lýsigögn)'!L$38:L$52,MATCH($C126,'Undirviðmiðalisti (Lýsigögn)'!$C$38:$C$52,0))="","",INDEX('Undirviðmiðalisti (Lýsigögn)'!L$38:L$52,MATCH($C126,'Undirviðmiðalisti (Lýsigögn)'!$C$38:$C$52,0))),""),IFERROR(IF(INDEX('Undirviðmiðalisti (Lýsigögn)'!L$6:L$37,MATCH($C126,'Undirviðmiðalisti (Lýsigögn)'!$C$6:$C$37,0))="","",INDEX('Undirviðmiðalisti (Lýsigögn)'!L$6:L$37,MATCH($C126,'Undirviðmiðalisti (Lýsigögn)'!$C$6:$C$37,0))),IFERROR(IF(INDEX('Undirviðmiðalisti (Lýsigögn)'!L$38:L$52,MATCH($C126,'Undirviðmiðalisti (Lýsigögn)'!$C$38:$C$52,0))="","",INDEX('Undirviðmiðalisti (Lýsigögn)'!L$38:L$52,MATCH($C126,'Undirviðmiðalisti (Lýsigögn)'!$C$38:$C$52,0))),""))))</f>
        <v/>
      </c>
      <c r="Q126" s="18" t="str">
        <f aca="false">IF($C126="","",IF($D126="Einstaklingsbundið",IFERROR(IF(INDEX('Undirviðmiðalisti (Lýsigögn)'!M$38:M$52,MATCH($C126,'Undirviðmiðalisti (Lýsigögn)'!$C$38:$C$52,0))="","",INDEX('Undirviðmiðalisti (Lýsigögn)'!M$38:M$52,MATCH($C126,'Undirviðmiðalisti (Lýsigögn)'!$C$38:$C$52,0))),""),IFERROR(IF(INDEX('Undirviðmiðalisti (Lýsigögn)'!M$6:M$37,MATCH($C126,'Undirviðmiðalisti (Lýsigögn)'!$C$6:$C$37,0))="","",INDEX('Undirviðmiðalisti (Lýsigögn)'!M$6:M$37,MATCH($C126,'Undirviðmiðalisti (Lýsigögn)'!$C$6:$C$37,0))),IFERROR(IF(INDEX('Undirviðmiðalisti (Lýsigögn)'!M$38:M$52,MATCH($C126,'Undirviðmiðalisti (Lýsigögn)'!$C$38:$C$52,0))="","",INDEX('Undirviðmiðalisti (Lýsigögn)'!M$38:M$52,MATCH($C126,'Undirviðmiðalisti (Lýsigögn)'!$C$38:$C$52,0))),""))))</f>
        <v/>
      </c>
    </row>
    <row r="127" customFormat="false" ht="15" hidden="false" customHeight="true" outlineLevel="0" collapsed="false">
      <c r="A127" s="24" t="str">
        <f aca="false">IF($B127="","",ROW()-5)</f>
        <v/>
      </c>
      <c r="B127" s="17"/>
      <c r="C127" s="17"/>
      <c r="D127" s="25" t="str">
        <f aca="false">IFERROR(IF(B127="","",INDEX(Viðmið!$B$6:$B$10,MATCH(B127,Viðmið!$C$6:$C$10,0))),"")</f>
        <v/>
      </c>
      <c r="E127" s="18" t="str">
        <f aca="false">IF($C127="","",IF($D127="Einstaklingsbundið",IFERROR(IF(INDEX('Undirviðmiðalisti (Lýsigögn)'!$D$38:$D$52,MATCH($C127,'Undirviðmiðalisti (Lýsigögn)'!$C$38:$C$52,0))="","",INDEX('Undirviðmiðalisti (Lýsigögn)'!$D$38:$D$52,MATCH($C127,'Undirviðmiðalisti (Lýsigögn)'!$C$38:$C$52,0))),""),IFERROR(IF(INDEX('Undirviðmiðalisti (Lýsigögn)'!$D$6:$D$37,MATCH($C127,'Undirviðmiðalisti (Lýsigögn)'!$C$6:$C$37,0))="","",INDEX('Undirviðmiðalisti (Lýsigögn)'!$D$6:$D$37,MATCH($C127,'Undirviðmiðalisti (Lýsigögn)'!$C$6:$C$37,0))),IFERROR(IF(INDEX('Undirviðmiðalisti (Lýsigögn)'!$D$38:$D$52,MATCH($C127,'Undirviðmiðalisti (Lýsigögn)'!$C$38:$C$52,0))="","",INDEX('Undirviðmiðalisti (Lýsigögn)'!$D$38:$D$52,MATCH($C127,'Undirviðmiðalisti (Lýsigögn)'!$C$38:$C$52,0))),""))))</f>
        <v/>
      </c>
      <c r="F127" s="16"/>
      <c r="G127" s="26" t="str">
        <f aca="false">IF($C127="","",IF($D127="Einstaklingsbundið",IFERROR(IF(INDEX('Undirviðmiðalisti (Lýsigögn)'!$E$38:$E$52,MATCH($C127,'Undirviðmiðalisti (Lýsigögn)'!$C$38:$C$52,0))="","",INDEX('Undirviðmiðalisti (Lýsigögn)'!$E$38:$E$52,MATCH($C127,'Undirviðmiðalisti (Lýsigögn)'!$C$38:$C$52,0))),""),IFERROR(IF(INDEX('Undirviðmiðalisti (Lýsigögn)'!$E$6:$E$37,MATCH($C127,'Undirviðmiðalisti (Lýsigögn)'!$C$6:$C$37,0))="","",INDEX('Undirviðmiðalisti (Lýsigögn)'!$E$6:$E$37,MATCH($C127,'Undirviðmiðalisti (Lýsigögn)'!$C$6:$C$37,0))),IFERROR(IF(INDEX('Undirviðmiðalisti (Lýsigögn)'!$E$38:$E$52,MATCH($C127,'Undirviðmiðalisti (Lýsigögn)'!$C$38:$C$52,0))="","",INDEX('Undirviðmiðalisti (Lýsigögn)'!$E$38:$E$52,MATCH($C127,'Undirviðmiðalisti (Lýsigögn)'!$C$38:$C$52,0))),""))))</f>
        <v/>
      </c>
      <c r="H127" s="27" t="str">
        <f aca="false">IF(OR(F127="",G127=""),"",F127*KVARDI)</f>
        <v/>
      </c>
      <c r="I127" s="28" t="str">
        <f aca="false">IF(B127="","",IF(ROUND(SUMIF($B$6:$B$205,B127,$F$6:$F$205),4)=ROUND(IFERROR(INDEX(Viðmið!$E$6:$E$10,MATCH(B127,Viðmið!$C$6:$C$10,0)),-1),4),"✓","✗"))</f>
        <v/>
      </c>
      <c r="J127" s="18" t="str">
        <f aca="false">IF($C127="","",IF($D127="Einstaklingsbundið",IFERROR(IF(INDEX('Undirviðmiðalisti (Lýsigögn)'!F$38:F$52,MATCH($C127,'Undirviðmiðalisti (Lýsigögn)'!$C$38:$C$52,0))="","",INDEX('Undirviðmiðalisti (Lýsigögn)'!F$38:F$52,MATCH($C127,'Undirviðmiðalisti (Lýsigögn)'!$C$38:$C$52,0))),""),IFERROR(IF(INDEX('Undirviðmiðalisti (Lýsigögn)'!F$6:F$37,MATCH($C127,'Undirviðmiðalisti (Lýsigögn)'!$C$6:$C$37,0))="","",INDEX('Undirviðmiðalisti (Lýsigögn)'!F$6:F$37,MATCH($C127,'Undirviðmiðalisti (Lýsigögn)'!$C$6:$C$37,0))),IFERROR(IF(INDEX('Undirviðmiðalisti (Lýsigögn)'!F$38:F$52,MATCH($C127,'Undirviðmiðalisti (Lýsigögn)'!$C$38:$C$52,0))="","",INDEX('Undirviðmiðalisti (Lýsigögn)'!F$38:F$52,MATCH($C127,'Undirviðmiðalisti (Lýsigögn)'!$C$38:$C$52,0))),""))))</f>
        <v/>
      </c>
      <c r="K127" s="18" t="str">
        <f aca="false">IF($C127="","",IF($D127="Einstaklingsbundið",IFERROR(IF(INDEX('Undirviðmiðalisti (Lýsigögn)'!G$38:G$52,MATCH($C127,'Undirviðmiðalisti (Lýsigögn)'!$C$38:$C$52,0))="","",INDEX('Undirviðmiðalisti (Lýsigögn)'!G$38:G$52,MATCH($C127,'Undirviðmiðalisti (Lýsigögn)'!$C$38:$C$52,0))),""),IFERROR(IF(INDEX('Undirviðmiðalisti (Lýsigögn)'!G$6:G$37,MATCH($C127,'Undirviðmiðalisti (Lýsigögn)'!$C$6:$C$37,0))="","",INDEX('Undirviðmiðalisti (Lýsigögn)'!G$6:G$37,MATCH($C127,'Undirviðmiðalisti (Lýsigögn)'!$C$6:$C$37,0))),IFERROR(IF(INDEX('Undirviðmiðalisti (Lýsigögn)'!G$38:G$52,MATCH($C127,'Undirviðmiðalisti (Lýsigögn)'!$C$38:$C$52,0))="","",INDEX('Undirviðmiðalisti (Lýsigögn)'!G$38:G$52,MATCH($C127,'Undirviðmiðalisti (Lýsigögn)'!$C$38:$C$52,0))),""))))</f>
        <v/>
      </c>
      <c r="L127" s="18" t="str">
        <f aca="false">IF($C127="","",IF($D127="Einstaklingsbundið",IFERROR(IF(INDEX('Undirviðmiðalisti (Lýsigögn)'!H$38:H$52,MATCH($C127,'Undirviðmiðalisti (Lýsigögn)'!$C$38:$C$52,0))="","",INDEX('Undirviðmiðalisti (Lýsigögn)'!H$38:H$52,MATCH($C127,'Undirviðmiðalisti (Lýsigögn)'!$C$38:$C$52,0))),""),IFERROR(IF(INDEX('Undirviðmiðalisti (Lýsigögn)'!H$6:H$37,MATCH($C127,'Undirviðmiðalisti (Lýsigögn)'!$C$6:$C$37,0))="","",INDEX('Undirviðmiðalisti (Lýsigögn)'!H$6:H$37,MATCH($C127,'Undirviðmiðalisti (Lýsigögn)'!$C$6:$C$37,0))),IFERROR(IF(INDEX('Undirviðmiðalisti (Lýsigögn)'!H$38:H$52,MATCH($C127,'Undirviðmiðalisti (Lýsigögn)'!$C$38:$C$52,0))="","",INDEX('Undirviðmiðalisti (Lýsigögn)'!H$38:H$52,MATCH($C127,'Undirviðmiðalisti (Lýsigögn)'!$C$38:$C$52,0))),""))))</f>
        <v/>
      </c>
      <c r="M127" s="18" t="str">
        <f aca="false">IF($C127="","",IF($D127="Einstaklingsbundið",IFERROR(IF(INDEX('Undirviðmiðalisti (Lýsigögn)'!I$38:I$52,MATCH($C127,'Undirviðmiðalisti (Lýsigögn)'!$C$38:$C$52,0))="","",INDEX('Undirviðmiðalisti (Lýsigögn)'!I$38:I$52,MATCH($C127,'Undirviðmiðalisti (Lýsigögn)'!$C$38:$C$52,0))),""),IFERROR(IF(INDEX('Undirviðmiðalisti (Lýsigögn)'!I$6:I$37,MATCH($C127,'Undirviðmiðalisti (Lýsigögn)'!$C$6:$C$37,0))="","",INDEX('Undirviðmiðalisti (Lýsigögn)'!I$6:I$37,MATCH($C127,'Undirviðmiðalisti (Lýsigögn)'!$C$6:$C$37,0))),IFERROR(IF(INDEX('Undirviðmiðalisti (Lýsigögn)'!I$38:I$52,MATCH($C127,'Undirviðmiðalisti (Lýsigögn)'!$C$38:$C$52,0))="","",INDEX('Undirviðmiðalisti (Lýsigögn)'!I$38:I$52,MATCH($C127,'Undirviðmiðalisti (Lýsigögn)'!$C$38:$C$52,0))),""))))</f>
        <v/>
      </c>
      <c r="N127" s="18" t="str">
        <f aca="false">IF($C127="","",IF($D127="Einstaklingsbundið",IFERROR(IF(INDEX('Undirviðmiðalisti (Lýsigögn)'!J$38:J$52,MATCH($C127,'Undirviðmiðalisti (Lýsigögn)'!$C$38:$C$52,0))="","",INDEX('Undirviðmiðalisti (Lýsigögn)'!J$38:J$52,MATCH($C127,'Undirviðmiðalisti (Lýsigögn)'!$C$38:$C$52,0))),""),IFERROR(IF(INDEX('Undirviðmiðalisti (Lýsigögn)'!J$6:J$37,MATCH($C127,'Undirviðmiðalisti (Lýsigögn)'!$C$6:$C$37,0))="","",INDEX('Undirviðmiðalisti (Lýsigögn)'!J$6:J$37,MATCH($C127,'Undirviðmiðalisti (Lýsigögn)'!$C$6:$C$37,0))),IFERROR(IF(INDEX('Undirviðmiðalisti (Lýsigögn)'!J$38:J$52,MATCH($C127,'Undirviðmiðalisti (Lýsigögn)'!$C$38:$C$52,0))="","",INDEX('Undirviðmiðalisti (Lýsigögn)'!J$38:J$52,MATCH($C127,'Undirviðmiðalisti (Lýsigögn)'!$C$38:$C$52,0))),""))))</f>
        <v/>
      </c>
      <c r="O127" s="18" t="str">
        <f aca="false">IF($C127="","",IF($D127="Einstaklingsbundið",IFERROR(IF(INDEX('Undirviðmiðalisti (Lýsigögn)'!K$38:K$52,MATCH($C127,'Undirviðmiðalisti (Lýsigögn)'!$C$38:$C$52,0))="","",INDEX('Undirviðmiðalisti (Lýsigögn)'!K$38:K$52,MATCH($C127,'Undirviðmiðalisti (Lýsigögn)'!$C$38:$C$52,0))),""),IFERROR(IF(INDEX('Undirviðmiðalisti (Lýsigögn)'!K$6:K$37,MATCH($C127,'Undirviðmiðalisti (Lýsigögn)'!$C$6:$C$37,0))="","",INDEX('Undirviðmiðalisti (Lýsigögn)'!K$6:K$37,MATCH($C127,'Undirviðmiðalisti (Lýsigögn)'!$C$6:$C$37,0))),IFERROR(IF(INDEX('Undirviðmiðalisti (Lýsigögn)'!K$38:K$52,MATCH($C127,'Undirviðmiðalisti (Lýsigögn)'!$C$38:$C$52,0))="","",INDEX('Undirviðmiðalisti (Lýsigögn)'!K$38:K$52,MATCH($C127,'Undirviðmiðalisti (Lýsigögn)'!$C$38:$C$52,0))),""))))</f>
        <v/>
      </c>
      <c r="P127" s="18" t="str">
        <f aca="false">IF($C127="","",IF($D127="Einstaklingsbundið",IFERROR(IF(INDEX('Undirviðmiðalisti (Lýsigögn)'!L$38:L$52,MATCH($C127,'Undirviðmiðalisti (Lýsigögn)'!$C$38:$C$52,0))="","",INDEX('Undirviðmiðalisti (Lýsigögn)'!L$38:L$52,MATCH($C127,'Undirviðmiðalisti (Lýsigögn)'!$C$38:$C$52,0))),""),IFERROR(IF(INDEX('Undirviðmiðalisti (Lýsigögn)'!L$6:L$37,MATCH($C127,'Undirviðmiðalisti (Lýsigögn)'!$C$6:$C$37,0))="","",INDEX('Undirviðmiðalisti (Lýsigögn)'!L$6:L$37,MATCH($C127,'Undirviðmiðalisti (Lýsigögn)'!$C$6:$C$37,0))),IFERROR(IF(INDEX('Undirviðmiðalisti (Lýsigögn)'!L$38:L$52,MATCH($C127,'Undirviðmiðalisti (Lýsigögn)'!$C$38:$C$52,0))="","",INDEX('Undirviðmiðalisti (Lýsigögn)'!L$38:L$52,MATCH($C127,'Undirviðmiðalisti (Lýsigögn)'!$C$38:$C$52,0))),""))))</f>
        <v/>
      </c>
      <c r="Q127" s="18" t="str">
        <f aca="false">IF($C127="","",IF($D127="Einstaklingsbundið",IFERROR(IF(INDEX('Undirviðmiðalisti (Lýsigögn)'!M$38:M$52,MATCH($C127,'Undirviðmiðalisti (Lýsigögn)'!$C$38:$C$52,0))="","",INDEX('Undirviðmiðalisti (Lýsigögn)'!M$38:M$52,MATCH($C127,'Undirviðmiðalisti (Lýsigögn)'!$C$38:$C$52,0))),""),IFERROR(IF(INDEX('Undirviðmiðalisti (Lýsigögn)'!M$6:M$37,MATCH($C127,'Undirviðmiðalisti (Lýsigögn)'!$C$6:$C$37,0))="","",INDEX('Undirviðmiðalisti (Lýsigögn)'!M$6:M$37,MATCH($C127,'Undirviðmiðalisti (Lýsigögn)'!$C$6:$C$37,0))),IFERROR(IF(INDEX('Undirviðmiðalisti (Lýsigögn)'!M$38:M$52,MATCH($C127,'Undirviðmiðalisti (Lýsigögn)'!$C$38:$C$52,0))="","",INDEX('Undirviðmiðalisti (Lýsigögn)'!M$38:M$52,MATCH($C127,'Undirviðmiðalisti (Lýsigögn)'!$C$38:$C$52,0))),""))))</f>
        <v/>
      </c>
    </row>
    <row r="128" customFormat="false" ht="15" hidden="false" customHeight="true" outlineLevel="0" collapsed="false">
      <c r="A128" s="24" t="str">
        <f aca="false">IF($B128="","",ROW()-5)</f>
        <v/>
      </c>
      <c r="B128" s="17"/>
      <c r="C128" s="17"/>
      <c r="D128" s="25" t="str">
        <f aca="false">IFERROR(IF(B128="","",INDEX(Viðmið!$B$6:$B$10,MATCH(B128,Viðmið!$C$6:$C$10,0))),"")</f>
        <v/>
      </c>
      <c r="E128" s="18" t="str">
        <f aca="false">IF($C128="","",IF($D128="Einstaklingsbundið",IFERROR(IF(INDEX('Undirviðmiðalisti (Lýsigögn)'!$D$38:$D$52,MATCH($C128,'Undirviðmiðalisti (Lýsigögn)'!$C$38:$C$52,0))="","",INDEX('Undirviðmiðalisti (Lýsigögn)'!$D$38:$D$52,MATCH($C128,'Undirviðmiðalisti (Lýsigögn)'!$C$38:$C$52,0))),""),IFERROR(IF(INDEX('Undirviðmiðalisti (Lýsigögn)'!$D$6:$D$37,MATCH($C128,'Undirviðmiðalisti (Lýsigögn)'!$C$6:$C$37,0))="","",INDEX('Undirviðmiðalisti (Lýsigögn)'!$D$6:$D$37,MATCH($C128,'Undirviðmiðalisti (Lýsigögn)'!$C$6:$C$37,0))),IFERROR(IF(INDEX('Undirviðmiðalisti (Lýsigögn)'!$D$38:$D$52,MATCH($C128,'Undirviðmiðalisti (Lýsigögn)'!$C$38:$C$52,0))="","",INDEX('Undirviðmiðalisti (Lýsigögn)'!$D$38:$D$52,MATCH($C128,'Undirviðmiðalisti (Lýsigögn)'!$C$38:$C$52,0))),""))))</f>
        <v/>
      </c>
      <c r="F128" s="16"/>
      <c r="G128" s="26" t="str">
        <f aca="false">IF($C128="","",IF($D128="Einstaklingsbundið",IFERROR(IF(INDEX('Undirviðmiðalisti (Lýsigögn)'!$E$38:$E$52,MATCH($C128,'Undirviðmiðalisti (Lýsigögn)'!$C$38:$C$52,0))="","",INDEX('Undirviðmiðalisti (Lýsigögn)'!$E$38:$E$52,MATCH($C128,'Undirviðmiðalisti (Lýsigögn)'!$C$38:$C$52,0))),""),IFERROR(IF(INDEX('Undirviðmiðalisti (Lýsigögn)'!$E$6:$E$37,MATCH($C128,'Undirviðmiðalisti (Lýsigögn)'!$C$6:$C$37,0))="","",INDEX('Undirviðmiðalisti (Lýsigögn)'!$E$6:$E$37,MATCH($C128,'Undirviðmiðalisti (Lýsigögn)'!$C$6:$C$37,0))),IFERROR(IF(INDEX('Undirviðmiðalisti (Lýsigögn)'!$E$38:$E$52,MATCH($C128,'Undirviðmiðalisti (Lýsigögn)'!$C$38:$C$52,0))="","",INDEX('Undirviðmiðalisti (Lýsigögn)'!$E$38:$E$52,MATCH($C128,'Undirviðmiðalisti (Lýsigögn)'!$C$38:$C$52,0))),""))))</f>
        <v/>
      </c>
      <c r="H128" s="27" t="str">
        <f aca="false">IF(OR(F128="",G128=""),"",F128*KVARDI)</f>
        <v/>
      </c>
      <c r="I128" s="28" t="str">
        <f aca="false">IF(B128="","",IF(ROUND(SUMIF($B$6:$B$205,B128,$F$6:$F$205),4)=ROUND(IFERROR(INDEX(Viðmið!$E$6:$E$10,MATCH(B128,Viðmið!$C$6:$C$10,0)),-1),4),"✓","✗"))</f>
        <v/>
      </c>
      <c r="J128" s="18" t="str">
        <f aca="false">IF($C128="","",IF($D128="Einstaklingsbundið",IFERROR(IF(INDEX('Undirviðmiðalisti (Lýsigögn)'!F$38:F$52,MATCH($C128,'Undirviðmiðalisti (Lýsigögn)'!$C$38:$C$52,0))="","",INDEX('Undirviðmiðalisti (Lýsigögn)'!F$38:F$52,MATCH($C128,'Undirviðmiðalisti (Lýsigögn)'!$C$38:$C$52,0))),""),IFERROR(IF(INDEX('Undirviðmiðalisti (Lýsigögn)'!F$6:F$37,MATCH($C128,'Undirviðmiðalisti (Lýsigögn)'!$C$6:$C$37,0))="","",INDEX('Undirviðmiðalisti (Lýsigögn)'!F$6:F$37,MATCH($C128,'Undirviðmiðalisti (Lýsigögn)'!$C$6:$C$37,0))),IFERROR(IF(INDEX('Undirviðmiðalisti (Lýsigögn)'!F$38:F$52,MATCH($C128,'Undirviðmiðalisti (Lýsigögn)'!$C$38:$C$52,0))="","",INDEX('Undirviðmiðalisti (Lýsigögn)'!F$38:F$52,MATCH($C128,'Undirviðmiðalisti (Lýsigögn)'!$C$38:$C$52,0))),""))))</f>
        <v/>
      </c>
      <c r="K128" s="18" t="str">
        <f aca="false">IF($C128="","",IF($D128="Einstaklingsbundið",IFERROR(IF(INDEX('Undirviðmiðalisti (Lýsigögn)'!G$38:G$52,MATCH($C128,'Undirviðmiðalisti (Lýsigögn)'!$C$38:$C$52,0))="","",INDEX('Undirviðmiðalisti (Lýsigögn)'!G$38:G$52,MATCH($C128,'Undirviðmiðalisti (Lýsigögn)'!$C$38:$C$52,0))),""),IFERROR(IF(INDEX('Undirviðmiðalisti (Lýsigögn)'!G$6:G$37,MATCH($C128,'Undirviðmiðalisti (Lýsigögn)'!$C$6:$C$37,0))="","",INDEX('Undirviðmiðalisti (Lýsigögn)'!G$6:G$37,MATCH($C128,'Undirviðmiðalisti (Lýsigögn)'!$C$6:$C$37,0))),IFERROR(IF(INDEX('Undirviðmiðalisti (Lýsigögn)'!G$38:G$52,MATCH($C128,'Undirviðmiðalisti (Lýsigögn)'!$C$38:$C$52,0))="","",INDEX('Undirviðmiðalisti (Lýsigögn)'!G$38:G$52,MATCH($C128,'Undirviðmiðalisti (Lýsigögn)'!$C$38:$C$52,0))),""))))</f>
        <v/>
      </c>
      <c r="L128" s="18" t="str">
        <f aca="false">IF($C128="","",IF($D128="Einstaklingsbundið",IFERROR(IF(INDEX('Undirviðmiðalisti (Lýsigögn)'!H$38:H$52,MATCH($C128,'Undirviðmiðalisti (Lýsigögn)'!$C$38:$C$52,0))="","",INDEX('Undirviðmiðalisti (Lýsigögn)'!H$38:H$52,MATCH($C128,'Undirviðmiðalisti (Lýsigögn)'!$C$38:$C$52,0))),""),IFERROR(IF(INDEX('Undirviðmiðalisti (Lýsigögn)'!H$6:H$37,MATCH($C128,'Undirviðmiðalisti (Lýsigögn)'!$C$6:$C$37,0))="","",INDEX('Undirviðmiðalisti (Lýsigögn)'!H$6:H$37,MATCH($C128,'Undirviðmiðalisti (Lýsigögn)'!$C$6:$C$37,0))),IFERROR(IF(INDEX('Undirviðmiðalisti (Lýsigögn)'!H$38:H$52,MATCH($C128,'Undirviðmiðalisti (Lýsigögn)'!$C$38:$C$52,0))="","",INDEX('Undirviðmiðalisti (Lýsigögn)'!H$38:H$52,MATCH($C128,'Undirviðmiðalisti (Lýsigögn)'!$C$38:$C$52,0))),""))))</f>
        <v/>
      </c>
      <c r="M128" s="18" t="str">
        <f aca="false">IF($C128="","",IF($D128="Einstaklingsbundið",IFERROR(IF(INDEX('Undirviðmiðalisti (Lýsigögn)'!I$38:I$52,MATCH($C128,'Undirviðmiðalisti (Lýsigögn)'!$C$38:$C$52,0))="","",INDEX('Undirviðmiðalisti (Lýsigögn)'!I$38:I$52,MATCH($C128,'Undirviðmiðalisti (Lýsigögn)'!$C$38:$C$52,0))),""),IFERROR(IF(INDEX('Undirviðmiðalisti (Lýsigögn)'!I$6:I$37,MATCH($C128,'Undirviðmiðalisti (Lýsigögn)'!$C$6:$C$37,0))="","",INDEX('Undirviðmiðalisti (Lýsigögn)'!I$6:I$37,MATCH($C128,'Undirviðmiðalisti (Lýsigögn)'!$C$6:$C$37,0))),IFERROR(IF(INDEX('Undirviðmiðalisti (Lýsigögn)'!I$38:I$52,MATCH($C128,'Undirviðmiðalisti (Lýsigögn)'!$C$38:$C$52,0))="","",INDEX('Undirviðmiðalisti (Lýsigögn)'!I$38:I$52,MATCH($C128,'Undirviðmiðalisti (Lýsigögn)'!$C$38:$C$52,0))),""))))</f>
        <v/>
      </c>
      <c r="N128" s="18" t="str">
        <f aca="false">IF($C128="","",IF($D128="Einstaklingsbundið",IFERROR(IF(INDEX('Undirviðmiðalisti (Lýsigögn)'!J$38:J$52,MATCH($C128,'Undirviðmiðalisti (Lýsigögn)'!$C$38:$C$52,0))="","",INDEX('Undirviðmiðalisti (Lýsigögn)'!J$38:J$52,MATCH($C128,'Undirviðmiðalisti (Lýsigögn)'!$C$38:$C$52,0))),""),IFERROR(IF(INDEX('Undirviðmiðalisti (Lýsigögn)'!J$6:J$37,MATCH($C128,'Undirviðmiðalisti (Lýsigögn)'!$C$6:$C$37,0))="","",INDEX('Undirviðmiðalisti (Lýsigögn)'!J$6:J$37,MATCH($C128,'Undirviðmiðalisti (Lýsigögn)'!$C$6:$C$37,0))),IFERROR(IF(INDEX('Undirviðmiðalisti (Lýsigögn)'!J$38:J$52,MATCH($C128,'Undirviðmiðalisti (Lýsigögn)'!$C$38:$C$52,0))="","",INDEX('Undirviðmiðalisti (Lýsigögn)'!J$38:J$52,MATCH($C128,'Undirviðmiðalisti (Lýsigögn)'!$C$38:$C$52,0))),""))))</f>
        <v/>
      </c>
      <c r="O128" s="18" t="str">
        <f aca="false">IF($C128="","",IF($D128="Einstaklingsbundið",IFERROR(IF(INDEX('Undirviðmiðalisti (Lýsigögn)'!K$38:K$52,MATCH($C128,'Undirviðmiðalisti (Lýsigögn)'!$C$38:$C$52,0))="","",INDEX('Undirviðmiðalisti (Lýsigögn)'!K$38:K$52,MATCH($C128,'Undirviðmiðalisti (Lýsigögn)'!$C$38:$C$52,0))),""),IFERROR(IF(INDEX('Undirviðmiðalisti (Lýsigögn)'!K$6:K$37,MATCH($C128,'Undirviðmiðalisti (Lýsigögn)'!$C$6:$C$37,0))="","",INDEX('Undirviðmiðalisti (Lýsigögn)'!K$6:K$37,MATCH($C128,'Undirviðmiðalisti (Lýsigögn)'!$C$6:$C$37,0))),IFERROR(IF(INDEX('Undirviðmiðalisti (Lýsigögn)'!K$38:K$52,MATCH($C128,'Undirviðmiðalisti (Lýsigögn)'!$C$38:$C$52,0))="","",INDEX('Undirviðmiðalisti (Lýsigögn)'!K$38:K$52,MATCH($C128,'Undirviðmiðalisti (Lýsigögn)'!$C$38:$C$52,0))),""))))</f>
        <v/>
      </c>
      <c r="P128" s="18" t="str">
        <f aca="false">IF($C128="","",IF($D128="Einstaklingsbundið",IFERROR(IF(INDEX('Undirviðmiðalisti (Lýsigögn)'!L$38:L$52,MATCH($C128,'Undirviðmiðalisti (Lýsigögn)'!$C$38:$C$52,0))="","",INDEX('Undirviðmiðalisti (Lýsigögn)'!L$38:L$52,MATCH($C128,'Undirviðmiðalisti (Lýsigögn)'!$C$38:$C$52,0))),""),IFERROR(IF(INDEX('Undirviðmiðalisti (Lýsigögn)'!L$6:L$37,MATCH($C128,'Undirviðmiðalisti (Lýsigögn)'!$C$6:$C$37,0))="","",INDEX('Undirviðmiðalisti (Lýsigögn)'!L$6:L$37,MATCH($C128,'Undirviðmiðalisti (Lýsigögn)'!$C$6:$C$37,0))),IFERROR(IF(INDEX('Undirviðmiðalisti (Lýsigögn)'!L$38:L$52,MATCH($C128,'Undirviðmiðalisti (Lýsigögn)'!$C$38:$C$52,0))="","",INDEX('Undirviðmiðalisti (Lýsigögn)'!L$38:L$52,MATCH($C128,'Undirviðmiðalisti (Lýsigögn)'!$C$38:$C$52,0))),""))))</f>
        <v/>
      </c>
      <c r="Q128" s="18" t="str">
        <f aca="false">IF($C128="","",IF($D128="Einstaklingsbundið",IFERROR(IF(INDEX('Undirviðmiðalisti (Lýsigögn)'!M$38:M$52,MATCH($C128,'Undirviðmiðalisti (Lýsigögn)'!$C$38:$C$52,0))="","",INDEX('Undirviðmiðalisti (Lýsigögn)'!M$38:M$52,MATCH($C128,'Undirviðmiðalisti (Lýsigögn)'!$C$38:$C$52,0))),""),IFERROR(IF(INDEX('Undirviðmiðalisti (Lýsigögn)'!M$6:M$37,MATCH($C128,'Undirviðmiðalisti (Lýsigögn)'!$C$6:$C$37,0))="","",INDEX('Undirviðmiðalisti (Lýsigögn)'!M$6:M$37,MATCH($C128,'Undirviðmiðalisti (Lýsigögn)'!$C$6:$C$37,0))),IFERROR(IF(INDEX('Undirviðmiðalisti (Lýsigögn)'!M$38:M$52,MATCH($C128,'Undirviðmiðalisti (Lýsigögn)'!$C$38:$C$52,0))="","",INDEX('Undirviðmiðalisti (Lýsigögn)'!M$38:M$52,MATCH($C128,'Undirviðmiðalisti (Lýsigögn)'!$C$38:$C$52,0))),""))))</f>
        <v/>
      </c>
    </row>
    <row r="129" customFormat="false" ht="15" hidden="false" customHeight="true" outlineLevel="0" collapsed="false">
      <c r="A129" s="24" t="str">
        <f aca="false">IF($B129="","",ROW()-5)</f>
        <v/>
      </c>
      <c r="B129" s="17"/>
      <c r="C129" s="17"/>
      <c r="D129" s="25" t="str">
        <f aca="false">IFERROR(IF(B129="","",INDEX(Viðmið!$B$6:$B$10,MATCH(B129,Viðmið!$C$6:$C$10,0))),"")</f>
        <v/>
      </c>
      <c r="E129" s="18" t="str">
        <f aca="false">IF($C129="","",IF($D129="Einstaklingsbundið",IFERROR(IF(INDEX('Undirviðmiðalisti (Lýsigögn)'!$D$38:$D$52,MATCH($C129,'Undirviðmiðalisti (Lýsigögn)'!$C$38:$C$52,0))="","",INDEX('Undirviðmiðalisti (Lýsigögn)'!$D$38:$D$52,MATCH($C129,'Undirviðmiðalisti (Lýsigögn)'!$C$38:$C$52,0))),""),IFERROR(IF(INDEX('Undirviðmiðalisti (Lýsigögn)'!$D$6:$D$37,MATCH($C129,'Undirviðmiðalisti (Lýsigögn)'!$C$6:$C$37,0))="","",INDEX('Undirviðmiðalisti (Lýsigögn)'!$D$6:$D$37,MATCH($C129,'Undirviðmiðalisti (Lýsigögn)'!$C$6:$C$37,0))),IFERROR(IF(INDEX('Undirviðmiðalisti (Lýsigögn)'!$D$38:$D$52,MATCH($C129,'Undirviðmiðalisti (Lýsigögn)'!$C$38:$C$52,0))="","",INDEX('Undirviðmiðalisti (Lýsigögn)'!$D$38:$D$52,MATCH($C129,'Undirviðmiðalisti (Lýsigögn)'!$C$38:$C$52,0))),""))))</f>
        <v/>
      </c>
      <c r="F129" s="16"/>
      <c r="G129" s="26" t="str">
        <f aca="false">IF($C129="","",IF($D129="Einstaklingsbundið",IFERROR(IF(INDEX('Undirviðmiðalisti (Lýsigögn)'!$E$38:$E$52,MATCH($C129,'Undirviðmiðalisti (Lýsigögn)'!$C$38:$C$52,0))="","",INDEX('Undirviðmiðalisti (Lýsigögn)'!$E$38:$E$52,MATCH($C129,'Undirviðmiðalisti (Lýsigögn)'!$C$38:$C$52,0))),""),IFERROR(IF(INDEX('Undirviðmiðalisti (Lýsigögn)'!$E$6:$E$37,MATCH($C129,'Undirviðmiðalisti (Lýsigögn)'!$C$6:$C$37,0))="","",INDEX('Undirviðmiðalisti (Lýsigögn)'!$E$6:$E$37,MATCH($C129,'Undirviðmiðalisti (Lýsigögn)'!$C$6:$C$37,0))),IFERROR(IF(INDEX('Undirviðmiðalisti (Lýsigögn)'!$E$38:$E$52,MATCH($C129,'Undirviðmiðalisti (Lýsigögn)'!$C$38:$C$52,0))="","",INDEX('Undirviðmiðalisti (Lýsigögn)'!$E$38:$E$52,MATCH($C129,'Undirviðmiðalisti (Lýsigögn)'!$C$38:$C$52,0))),""))))</f>
        <v/>
      </c>
      <c r="H129" s="27" t="str">
        <f aca="false">IF(OR(F129="",G129=""),"",F129*KVARDI)</f>
        <v/>
      </c>
      <c r="I129" s="28" t="str">
        <f aca="false">IF(B129="","",IF(ROUND(SUMIF($B$6:$B$205,B129,$F$6:$F$205),4)=ROUND(IFERROR(INDEX(Viðmið!$E$6:$E$10,MATCH(B129,Viðmið!$C$6:$C$10,0)),-1),4),"✓","✗"))</f>
        <v/>
      </c>
      <c r="J129" s="18" t="str">
        <f aca="false">IF($C129="","",IF($D129="Einstaklingsbundið",IFERROR(IF(INDEX('Undirviðmiðalisti (Lýsigögn)'!F$38:F$52,MATCH($C129,'Undirviðmiðalisti (Lýsigögn)'!$C$38:$C$52,0))="","",INDEX('Undirviðmiðalisti (Lýsigögn)'!F$38:F$52,MATCH($C129,'Undirviðmiðalisti (Lýsigögn)'!$C$38:$C$52,0))),""),IFERROR(IF(INDEX('Undirviðmiðalisti (Lýsigögn)'!F$6:F$37,MATCH($C129,'Undirviðmiðalisti (Lýsigögn)'!$C$6:$C$37,0))="","",INDEX('Undirviðmiðalisti (Lýsigögn)'!F$6:F$37,MATCH($C129,'Undirviðmiðalisti (Lýsigögn)'!$C$6:$C$37,0))),IFERROR(IF(INDEX('Undirviðmiðalisti (Lýsigögn)'!F$38:F$52,MATCH($C129,'Undirviðmiðalisti (Lýsigögn)'!$C$38:$C$52,0))="","",INDEX('Undirviðmiðalisti (Lýsigögn)'!F$38:F$52,MATCH($C129,'Undirviðmiðalisti (Lýsigögn)'!$C$38:$C$52,0))),""))))</f>
        <v/>
      </c>
      <c r="K129" s="18" t="str">
        <f aca="false">IF($C129="","",IF($D129="Einstaklingsbundið",IFERROR(IF(INDEX('Undirviðmiðalisti (Lýsigögn)'!G$38:G$52,MATCH($C129,'Undirviðmiðalisti (Lýsigögn)'!$C$38:$C$52,0))="","",INDEX('Undirviðmiðalisti (Lýsigögn)'!G$38:G$52,MATCH($C129,'Undirviðmiðalisti (Lýsigögn)'!$C$38:$C$52,0))),""),IFERROR(IF(INDEX('Undirviðmiðalisti (Lýsigögn)'!G$6:G$37,MATCH($C129,'Undirviðmiðalisti (Lýsigögn)'!$C$6:$C$37,0))="","",INDEX('Undirviðmiðalisti (Lýsigögn)'!G$6:G$37,MATCH($C129,'Undirviðmiðalisti (Lýsigögn)'!$C$6:$C$37,0))),IFERROR(IF(INDEX('Undirviðmiðalisti (Lýsigögn)'!G$38:G$52,MATCH($C129,'Undirviðmiðalisti (Lýsigögn)'!$C$38:$C$52,0))="","",INDEX('Undirviðmiðalisti (Lýsigögn)'!G$38:G$52,MATCH($C129,'Undirviðmiðalisti (Lýsigögn)'!$C$38:$C$52,0))),""))))</f>
        <v/>
      </c>
      <c r="L129" s="18" t="str">
        <f aca="false">IF($C129="","",IF($D129="Einstaklingsbundið",IFERROR(IF(INDEX('Undirviðmiðalisti (Lýsigögn)'!H$38:H$52,MATCH($C129,'Undirviðmiðalisti (Lýsigögn)'!$C$38:$C$52,0))="","",INDEX('Undirviðmiðalisti (Lýsigögn)'!H$38:H$52,MATCH($C129,'Undirviðmiðalisti (Lýsigögn)'!$C$38:$C$52,0))),""),IFERROR(IF(INDEX('Undirviðmiðalisti (Lýsigögn)'!H$6:H$37,MATCH($C129,'Undirviðmiðalisti (Lýsigögn)'!$C$6:$C$37,0))="","",INDEX('Undirviðmiðalisti (Lýsigögn)'!H$6:H$37,MATCH($C129,'Undirviðmiðalisti (Lýsigögn)'!$C$6:$C$37,0))),IFERROR(IF(INDEX('Undirviðmiðalisti (Lýsigögn)'!H$38:H$52,MATCH($C129,'Undirviðmiðalisti (Lýsigögn)'!$C$38:$C$52,0))="","",INDEX('Undirviðmiðalisti (Lýsigögn)'!H$38:H$52,MATCH($C129,'Undirviðmiðalisti (Lýsigögn)'!$C$38:$C$52,0))),""))))</f>
        <v/>
      </c>
      <c r="M129" s="18" t="str">
        <f aca="false">IF($C129="","",IF($D129="Einstaklingsbundið",IFERROR(IF(INDEX('Undirviðmiðalisti (Lýsigögn)'!I$38:I$52,MATCH($C129,'Undirviðmiðalisti (Lýsigögn)'!$C$38:$C$52,0))="","",INDEX('Undirviðmiðalisti (Lýsigögn)'!I$38:I$52,MATCH($C129,'Undirviðmiðalisti (Lýsigögn)'!$C$38:$C$52,0))),""),IFERROR(IF(INDEX('Undirviðmiðalisti (Lýsigögn)'!I$6:I$37,MATCH($C129,'Undirviðmiðalisti (Lýsigögn)'!$C$6:$C$37,0))="","",INDEX('Undirviðmiðalisti (Lýsigögn)'!I$6:I$37,MATCH($C129,'Undirviðmiðalisti (Lýsigögn)'!$C$6:$C$37,0))),IFERROR(IF(INDEX('Undirviðmiðalisti (Lýsigögn)'!I$38:I$52,MATCH($C129,'Undirviðmiðalisti (Lýsigögn)'!$C$38:$C$52,0))="","",INDEX('Undirviðmiðalisti (Lýsigögn)'!I$38:I$52,MATCH($C129,'Undirviðmiðalisti (Lýsigögn)'!$C$38:$C$52,0))),""))))</f>
        <v/>
      </c>
      <c r="N129" s="18" t="str">
        <f aca="false">IF($C129="","",IF($D129="Einstaklingsbundið",IFERROR(IF(INDEX('Undirviðmiðalisti (Lýsigögn)'!J$38:J$52,MATCH($C129,'Undirviðmiðalisti (Lýsigögn)'!$C$38:$C$52,0))="","",INDEX('Undirviðmiðalisti (Lýsigögn)'!J$38:J$52,MATCH($C129,'Undirviðmiðalisti (Lýsigögn)'!$C$38:$C$52,0))),""),IFERROR(IF(INDEX('Undirviðmiðalisti (Lýsigögn)'!J$6:J$37,MATCH($C129,'Undirviðmiðalisti (Lýsigögn)'!$C$6:$C$37,0))="","",INDEX('Undirviðmiðalisti (Lýsigögn)'!J$6:J$37,MATCH($C129,'Undirviðmiðalisti (Lýsigögn)'!$C$6:$C$37,0))),IFERROR(IF(INDEX('Undirviðmiðalisti (Lýsigögn)'!J$38:J$52,MATCH($C129,'Undirviðmiðalisti (Lýsigögn)'!$C$38:$C$52,0))="","",INDEX('Undirviðmiðalisti (Lýsigögn)'!J$38:J$52,MATCH($C129,'Undirviðmiðalisti (Lýsigögn)'!$C$38:$C$52,0))),""))))</f>
        <v/>
      </c>
      <c r="O129" s="18" t="str">
        <f aca="false">IF($C129="","",IF($D129="Einstaklingsbundið",IFERROR(IF(INDEX('Undirviðmiðalisti (Lýsigögn)'!K$38:K$52,MATCH($C129,'Undirviðmiðalisti (Lýsigögn)'!$C$38:$C$52,0))="","",INDEX('Undirviðmiðalisti (Lýsigögn)'!K$38:K$52,MATCH($C129,'Undirviðmiðalisti (Lýsigögn)'!$C$38:$C$52,0))),""),IFERROR(IF(INDEX('Undirviðmiðalisti (Lýsigögn)'!K$6:K$37,MATCH($C129,'Undirviðmiðalisti (Lýsigögn)'!$C$6:$C$37,0))="","",INDEX('Undirviðmiðalisti (Lýsigögn)'!K$6:K$37,MATCH($C129,'Undirviðmiðalisti (Lýsigögn)'!$C$6:$C$37,0))),IFERROR(IF(INDEX('Undirviðmiðalisti (Lýsigögn)'!K$38:K$52,MATCH($C129,'Undirviðmiðalisti (Lýsigögn)'!$C$38:$C$52,0))="","",INDEX('Undirviðmiðalisti (Lýsigögn)'!K$38:K$52,MATCH($C129,'Undirviðmiðalisti (Lýsigögn)'!$C$38:$C$52,0))),""))))</f>
        <v/>
      </c>
      <c r="P129" s="18" t="str">
        <f aca="false">IF($C129="","",IF($D129="Einstaklingsbundið",IFERROR(IF(INDEX('Undirviðmiðalisti (Lýsigögn)'!L$38:L$52,MATCH($C129,'Undirviðmiðalisti (Lýsigögn)'!$C$38:$C$52,0))="","",INDEX('Undirviðmiðalisti (Lýsigögn)'!L$38:L$52,MATCH($C129,'Undirviðmiðalisti (Lýsigögn)'!$C$38:$C$52,0))),""),IFERROR(IF(INDEX('Undirviðmiðalisti (Lýsigögn)'!L$6:L$37,MATCH($C129,'Undirviðmiðalisti (Lýsigögn)'!$C$6:$C$37,0))="","",INDEX('Undirviðmiðalisti (Lýsigögn)'!L$6:L$37,MATCH($C129,'Undirviðmiðalisti (Lýsigögn)'!$C$6:$C$37,0))),IFERROR(IF(INDEX('Undirviðmiðalisti (Lýsigögn)'!L$38:L$52,MATCH($C129,'Undirviðmiðalisti (Lýsigögn)'!$C$38:$C$52,0))="","",INDEX('Undirviðmiðalisti (Lýsigögn)'!L$38:L$52,MATCH($C129,'Undirviðmiðalisti (Lýsigögn)'!$C$38:$C$52,0))),""))))</f>
        <v/>
      </c>
      <c r="Q129" s="18" t="str">
        <f aca="false">IF($C129="","",IF($D129="Einstaklingsbundið",IFERROR(IF(INDEX('Undirviðmiðalisti (Lýsigögn)'!M$38:M$52,MATCH($C129,'Undirviðmiðalisti (Lýsigögn)'!$C$38:$C$52,0))="","",INDEX('Undirviðmiðalisti (Lýsigögn)'!M$38:M$52,MATCH($C129,'Undirviðmiðalisti (Lýsigögn)'!$C$38:$C$52,0))),""),IFERROR(IF(INDEX('Undirviðmiðalisti (Lýsigögn)'!M$6:M$37,MATCH($C129,'Undirviðmiðalisti (Lýsigögn)'!$C$6:$C$37,0))="","",INDEX('Undirviðmiðalisti (Lýsigögn)'!M$6:M$37,MATCH($C129,'Undirviðmiðalisti (Lýsigögn)'!$C$6:$C$37,0))),IFERROR(IF(INDEX('Undirviðmiðalisti (Lýsigögn)'!M$38:M$52,MATCH($C129,'Undirviðmiðalisti (Lýsigögn)'!$C$38:$C$52,0))="","",INDEX('Undirviðmiðalisti (Lýsigögn)'!M$38:M$52,MATCH($C129,'Undirviðmiðalisti (Lýsigögn)'!$C$38:$C$52,0))),""))))</f>
        <v/>
      </c>
    </row>
    <row r="130" customFormat="false" ht="15" hidden="false" customHeight="true" outlineLevel="0" collapsed="false">
      <c r="A130" s="24" t="str">
        <f aca="false">IF($B130="","",ROW()-5)</f>
        <v/>
      </c>
      <c r="B130" s="17"/>
      <c r="C130" s="17"/>
      <c r="D130" s="25" t="str">
        <f aca="false">IFERROR(IF(B130="","",INDEX(Viðmið!$B$6:$B$10,MATCH(B130,Viðmið!$C$6:$C$10,0))),"")</f>
        <v/>
      </c>
      <c r="E130" s="18" t="str">
        <f aca="false">IF($C130="","",IF($D130="Einstaklingsbundið",IFERROR(IF(INDEX('Undirviðmiðalisti (Lýsigögn)'!$D$38:$D$52,MATCH($C130,'Undirviðmiðalisti (Lýsigögn)'!$C$38:$C$52,0))="","",INDEX('Undirviðmiðalisti (Lýsigögn)'!$D$38:$D$52,MATCH($C130,'Undirviðmiðalisti (Lýsigögn)'!$C$38:$C$52,0))),""),IFERROR(IF(INDEX('Undirviðmiðalisti (Lýsigögn)'!$D$6:$D$37,MATCH($C130,'Undirviðmiðalisti (Lýsigögn)'!$C$6:$C$37,0))="","",INDEX('Undirviðmiðalisti (Lýsigögn)'!$D$6:$D$37,MATCH($C130,'Undirviðmiðalisti (Lýsigögn)'!$C$6:$C$37,0))),IFERROR(IF(INDEX('Undirviðmiðalisti (Lýsigögn)'!$D$38:$D$52,MATCH($C130,'Undirviðmiðalisti (Lýsigögn)'!$C$38:$C$52,0))="","",INDEX('Undirviðmiðalisti (Lýsigögn)'!$D$38:$D$52,MATCH($C130,'Undirviðmiðalisti (Lýsigögn)'!$C$38:$C$52,0))),""))))</f>
        <v/>
      </c>
      <c r="F130" s="16"/>
      <c r="G130" s="26" t="str">
        <f aca="false">IF($C130="","",IF($D130="Einstaklingsbundið",IFERROR(IF(INDEX('Undirviðmiðalisti (Lýsigögn)'!$E$38:$E$52,MATCH($C130,'Undirviðmiðalisti (Lýsigögn)'!$C$38:$C$52,0))="","",INDEX('Undirviðmiðalisti (Lýsigögn)'!$E$38:$E$52,MATCH($C130,'Undirviðmiðalisti (Lýsigögn)'!$C$38:$C$52,0))),""),IFERROR(IF(INDEX('Undirviðmiðalisti (Lýsigögn)'!$E$6:$E$37,MATCH($C130,'Undirviðmiðalisti (Lýsigögn)'!$C$6:$C$37,0))="","",INDEX('Undirviðmiðalisti (Lýsigögn)'!$E$6:$E$37,MATCH($C130,'Undirviðmiðalisti (Lýsigögn)'!$C$6:$C$37,0))),IFERROR(IF(INDEX('Undirviðmiðalisti (Lýsigögn)'!$E$38:$E$52,MATCH($C130,'Undirviðmiðalisti (Lýsigögn)'!$C$38:$C$52,0))="","",INDEX('Undirviðmiðalisti (Lýsigögn)'!$E$38:$E$52,MATCH($C130,'Undirviðmiðalisti (Lýsigögn)'!$C$38:$C$52,0))),""))))</f>
        <v/>
      </c>
      <c r="H130" s="27" t="str">
        <f aca="false">IF(OR(F130="",G130=""),"",F130*KVARDI)</f>
        <v/>
      </c>
      <c r="I130" s="28" t="str">
        <f aca="false">IF(B130="","",IF(ROUND(SUMIF($B$6:$B$205,B130,$F$6:$F$205),4)=ROUND(IFERROR(INDEX(Viðmið!$E$6:$E$10,MATCH(B130,Viðmið!$C$6:$C$10,0)),-1),4),"✓","✗"))</f>
        <v/>
      </c>
      <c r="J130" s="18" t="str">
        <f aca="false">IF($C130="","",IF($D130="Einstaklingsbundið",IFERROR(IF(INDEX('Undirviðmiðalisti (Lýsigögn)'!F$38:F$52,MATCH($C130,'Undirviðmiðalisti (Lýsigögn)'!$C$38:$C$52,0))="","",INDEX('Undirviðmiðalisti (Lýsigögn)'!F$38:F$52,MATCH($C130,'Undirviðmiðalisti (Lýsigögn)'!$C$38:$C$52,0))),""),IFERROR(IF(INDEX('Undirviðmiðalisti (Lýsigögn)'!F$6:F$37,MATCH($C130,'Undirviðmiðalisti (Lýsigögn)'!$C$6:$C$37,0))="","",INDEX('Undirviðmiðalisti (Lýsigögn)'!F$6:F$37,MATCH($C130,'Undirviðmiðalisti (Lýsigögn)'!$C$6:$C$37,0))),IFERROR(IF(INDEX('Undirviðmiðalisti (Lýsigögn)'!F$38:F$52,MATCH($C130,'Undirviðmiðalisti (Lýsigögn)'!$C$38:$C$52,0))="","",INDEX('Undirviðmiðalisti (Lýsigögn)'!F$38:F$52,MATCH($C130,'Undirviðmiðalisti (Lýsigögn)'!$C$38:$C$52,0))),""))))</f>
        <v/>
      </c>
      <c r="K130" s="18" t="str">
        <f aca="false">IF($C130="","",IF($D130="Einstaklingsbundið",IFERROR(IF(INDEX('Undirviðmiðalisti (Lýsigögn)'!G$38:G$52,MATCH($C130,'Undirviðmiðalisti (Lýsigögn)'!$C$38:$C$52,0))="","",INDEX('Undirviðmiðalisti (Lýsigögn)'!G$38:G$52,MATCH($C130,'Undirviðmiðalisti (Lýsigögn)'!$C$38:$C$52,0))),""),IFERROR(IF(INDEX('Undirviðmiðalisti (Lýsigögn)'!G$6:G$37,MATCH($C130,'Undirviðmiðalisti (Lýsigögn)'!$C$6:$C$37,0))="","",INDEX('Undirviðmiðalisti (Lýsigögn)'!G$6:G$37,MATCH($C130,'Undirviðmiðalisti (Lýsigögn)'!$C$6:$C$37,0))),IFERROR(IF(INDEX('Undirviðmiðalisti (Lýsigögn)'!G$38:G$52,MATCH($C130,'Undirviðmiðalisti (Lýsigögn)'!$C$38:$C$52,0))="","",INDEX('Undirviðmiðalisti (Lýsigögn)'!G$38:G$52,MATCH($C130,'Undirviðmiðalisti (Lýsigögn)'!$C$38:$C$52,0))),""))))</f>
        <v/>
      </c>
      <c r="L130" s="18" t="str">
        <f aca="false">IF($C130="","",IF($D130="Einstaklingsbundið",IFERROR(IF(INDEX('Undirviðmiðalisti (Lýsigögn)'!H$38:H$52,MATCH($C130,'Undirviðmiðalisti (Lýsigögn)'!$C$38:$C$52,0))="","",INDEX('Undirviðmiðalisti (Lýsigögn)'!H$38:H$52,MATCH($C130,'Undirviðmiðalisti (Lýsigögn)'!$C$38:$C$52,0))),""),IFERROR(IF(INDEX('Undirviðmiðalisti (Lýsigögn)'!H$6:H$37,MATCH($C130,'Undirviðmiðalisti (Lýsigögn)'!$C$6:$C$37,0))="","",INDEX('Undirviðmiðalisti (Lýsigögn)'!H$6:H$37,MATCH($C130,'Undirviðmiðalisti (Lýsigögn)'!$C$6:$C$37,0))),IFERROR(IF(INDEX('Undirviðmiðalisti (Lýsigögn)'!H$38:H$52,MATCH($C130,'Undirviðmiðalisti (Lýsigögn)'!$C$38:$C$52,0))="","",INDEX('Undirviðmiðalisti (Lýsigögn)'!H$38:H$52,MATCH($C130,'Undirviðmiðalisti (Lýsigögn)'!$C$38:$C$52,0))),""))))</f>
        <v/>
      </c>
      <c r="M130" s="18" t="str">
        <f aca="false">IF($C130="","",IF($D130="Einstaklingsbundið",IFERROR(IF(INDEX('Undirviðmiðalisti (Lýsigögn)'!I$38:I$52,MATCH($C130,'Undirviðmiðalisti (Lýsigögn)'!$C$38:$C$52,0))="","",INDEX('Undirviðmiðalisti (Lýsigögn)'!I$38:I$52,MATCH($C130,'Undirviðmiðalisti (Lýsigögn)'!$C$38:$C$52,0))),""),IFERROR(IF(INDEX('Undirviðmiðalisti (Lýsigögn)'!I$6:I$37,MATCH($C130,'Undirviðmiðalisti (Lýsigögn)'!$C$6:$C$37,0))="","",INDEX('Undirviðmiðalisti (Lýsigögn)'!I$6:I$37,MATCH($C130,'Undirviðmiðalisti (Lýsigögn)'!$C$6:$C$37,0))),IFERROR(IF(INDEX('Undirviðmiðalisti (Lýsigögn)'!I$38:I$52,MATCH($C130,'Undirviðmiðalisti (Lýsigögn)'!$C$38:$C$52,0))="","",INDEX('Undirviðmiðalisti (Lýsigögn)'!I$38:I$52,MATCH($C130,'Undirviðmiðalisti (Lýsigögn)'!$C$38:$C$52,0))),""))))</f>
        <v/>
      </c>
      <c r="N130" s="18" t="str">
        <f aca="false">IF($C130="","",IF($D130="Einstaklingsbundið",IFERROR(IF(INDEX('Undirviðmiðalisti (Lýsigögn)'!J$38:J$52,MATCH($C130,'Undirviðmiðalisti (Lýsigögn)'!$C$38:$C$52,0))="","",INDEX('Undirviðmiðalisti (Lýsigögn)'!J$38:J$52,MATCH($C130,'Undirviðmiðalisti (Lýsigögn)'!$C$38:$C$52,0))),""),IFERROR(IF(INDEX('Undirviðmiðalisti (Lýsigögn)'!J$6:J$37,MATCH($C130,'Undirviðmiðalisti (Lýsigögn)'!$C$6:$C$37,0))="","",INDEX('Undirviðmiðalisti (Lýsigögn)'!J$6:J$37,MATCH($C130,'Undirviðmiðalisti (Lýsigögn)'!$C$6:$C$37,0))),IFERROR(IF(INDEX('Undirviðmiðalisti (Lýsigögn)'!J$38:J$52,MATCH($C130,'Undirviðmiðalisti (Lýsigögn)'!$C$38:$C$52,0))="","",INDEX('Undirviðmiðalisti (Lýsigögn)'!J$38:J$52,MATCH($C130,'Undirviðmiðalisti (Lýsigögn)'!$C$38:$C$52,0))),""))))</f>
        <v/>
      </c>
      <c r="O130" s="18" t="str">
        <f aca="false">IF($C130="","",IF($D130="Einstaklingsbundið",IFERROR(IF(INDEX('Undirviðmiðalisti (Lýsigögn)'!K$38:K$52,MATCH($C130,'Undirviðmiðalisti (Lýsigögn)'!$C$38:$C$52,0))="","",INDEX('Undirviðmiðalisti (Lýsigögn)'!K$38:K$52,MATCH($C130,'Undirviðmiðalisti (Lýsigögn)'!$C$38:$C$52,0))),""),IFERROR(IF(INDEX('Undirviðmiðalisti (Lýsigögn)'!K$6:K$37,MATCH($C130,'Undirviðmiðalisti (Lýsigögn)'!$C$6:$C$37,0))="","",INDEX('Undirviðmiðalisti (Lýsigögn)'!K$6:K$37,MATCH($C130,'Undirviðmiðalisti (Lýsigögn)'!$C$6:$C$37,0))),IFERROR(IF(INDEX('Undirviðmiðalisti (Lýsigögn)'!K$38:K$52,MATCH($C130,'Undirviðmiðalisti (Lýsigögn)'!$C$38:$C$52,0))="","",INDEX('Undirviðmiðalisti (Lýsigögn)'!K$38:K$52,MATCH($C130,'Undirviðmiðalisti (Lýsigögn)'!$C$38:$C$52,0))),""))))</f>
        <v/>
      </c>
      <c r="P130" s="18" t="str">
        <f aca="false">IF($C130="","",IF($D130="Einstaklingsbundið",IFERROR(IF(INDEX('Undirviðmiðalisti (Lýsigögn)'!L$38:L$52,MATCH($C130,'Undirviðmiðalisti (Lýsigögn)'!$C$38:$C$52,0))="","",INDEX('Undirviðmiðalisti (Lýsigögn)'!L$38:L$52,MATCH($C130,'Undirviðmiðalisti (Lýsigögn)'!$C$38:$C$52,0))),""),IFERROR(IF(INDEX('Undirviðmiðalisti (Lýsigögn)'!L$6:L$37,MATCH($C130,'Undirviðmiðalisti (Lýsigögn)'!$C$6:$C$37,0))="","",INDEX('Undirviðmiðalisti (Lýsigögn)'!L$6:L$37,MATCH($C130,'Undirviðmiðalisti (Lýsigögn)'!$C$6:$C$37,0))),IFERROR(IF(INDEX('Undirviðmiðalisti (Lýsigögn)'!L$38:L$52,MATCH($C130,'Undirviðmiðalisti (Lýsigögn)'!$C$38:$C$52,0))="","",INDEX('Undirviðmiðalisti (Lýsigögn)'!L$38:L$52,MATCH($C130,'Undirviðmiðalisti (Lýsigögn)'!$C$38:$C$52,0))),""))))</f>
        <v/>
      </c>
      <c r="Q130" s="18" t="str">
        <f aca="false">IF($C130="","",IF($D130="Einstaklingsbundið",IFERROR(IF(INDEX('Undirviðmiðalisti (Lýsigögn)'!M$38:M$52,MATCH($C130,'Undirviðmiðalisti (Lýsigögn)'!$C$38:$C$52,0))="","",INDEX('Undirviðmiðalisti (Lýsigögn)'!M$38:M$52,MATCH($C130,'Undirviðmiðalisti (Lýsigögn)'!$C$38:$C$52,0))),""),IFERROR(IF(INDEX('Undirviðmiðalisti (Lýsigögn)'!M$6:M$37,MATCH($C130,'Undirviðmiðalisti (Lýsigögn)'!$C$6:$C$37,0))="","",INDEX('Undirviðmiðalisti (Lýsigögn)'!M$6:M$37,MATCH($C130,'Undirviðmiðalisti (Lýsigögn)'!$C$6:$C$37,0))),IFERROR(IF(INDEX('Undirviðmiðalisti (Lýsigögn)'!M$38:M$52,MATCH($C130,'Undirviðmiðalisti (Lýsigögn)'!$C$38:$C$52,0))="","",INDEX('Undirviðmiðalisti (Lýsigögn)'!M$38:M$52,MATCH($C130,'Undirviðmiðalisti (Lýsigögn)'!$C$38:$C$52,0))),""))))</f>
        <v/>
      </c>
    </row>
    <row r="131" customFormat="false" ht="15" hidden="false" customHeight="true" outlineLevel="0" collapsed="false">
      <c r="A131" s="24" t="str">
        <f aca="false">IF($B131="","",ROW()-5)</f>
        <v/>
      </c>
      <c r="B131" s="17"/>
      <c r="C131" s="17"/>
      <c r="D131" s="25" t="str">
        <f aca="false">IFERROR(IF(B131="","",INDEX(Viðmið!$B$6:$B$10,MATCH(B131,Viðmið!$C$6:$C$10,0))),"")</f>
        <v/>
      </c>
      <c r="E131" s="18" t="str">
        <f aca="false">IF($C131="","",IF($D131="Einstaklingsbundið",IFERROR(IF(INDEX('Undirviðmiðalisti (Lýsigögn)'!$D$38:$D$52,MATCH($C131,'Undirviðmiðalisti (Lýsigögn)'!$C$38:$C$52,0))="","",INDEX('Undirviðmiðalisti (Lýsigögn)'!$D$38:$D$52,MATCH($C131,'Undirviðmiðalisti (Lýsigögn)'!$C$38:$C$52,0))),""),IFERROR(IF(INDEX('Undirviðmiðalisti (Lýsigögn)'!$D$6:$D$37,MATCH($C131,'Undirviðmiðalisti (Lýsigögn)'!$C$6:$C$37,0))="","",INDEX('Undirviðmiðalisti (Lýsigögn)'!$D$6:$D$37,MATCH($C131,'Undirviðmiðalisti (Lýsigögn)'!$C$6:$C$37,0))),IFERROR(IF(INDEX('Undirviðmiðalisti (Lýsigögn)'!$D$38:$D$52,MATCH($C131,'Undirviðmiðalisti (Lýsigögn)'!$C$38:$C$52,0))="","",INDEX('Undirviðmiðalisti (Lýsigögn)'!$D$38:$D$52,MATCH($C131,'Undirviðmiðalisti (Lýsigögn)'!$C$38:$C$52,0))),""))))</f>
        <v/>
      </c>
      <c r="F131" s="16"/>
      <c r="G131" s="26" t="str">
        <f aca="false">IF($C131="","",IF($D131="Einstaklingsbundið",IFERROR(IF(INDEX('Undirviðmiðalisti (Lýsigögn)'!$E$38:$E$52,MATCH($C131,'Undirviðmiðalisti (Lýsigögn)'!$C$38:$C$52,0))="","",INDEX('Undirviðmiðalisti (Lýsigögn)'!$E$38:$E$52,MATCH($C131,'Undirviðmiðalisti (Lýsigögn)'!$C$38:$C$52,0))),""),IFERROR(IF(INDEX('Undirviðmiðalisti (Lýsigögn)'!$E$6:$E$37,MATCH($C131,'Undirviðmiðalisti (Lýsigögn)'!$C$6:$C$37,0))="","",INDEX('Undirviðmiðalisti (Lýsigögn)'!$E$6:$E$37,MATCH($C131,'Undirviðmiðalisti (Lýsigögn)'!$C$6:$C$37,0))),IFERROR(IF(INDEX('Undirviðmiðalisti (Lýsigögn)'!$E$38:$E$52,MATCH($C131,'Undirviðmiðalisti (Lýsigögn)'!$C$38:$C$52,0))="","",INDEX('Undirviðmiðalisti (Lýsigögn)'!$E$38:$E$52,MATCH($C131,'Undirviðmiðalisti (Lýsigögn)'!$C$38:$C$52,0))),""))))</f>
        <v/>
      </c>
      <c r="H131" s="27" t="str">
        <f aca="false">IF(OR(F131="",G131=""),"",F131*KVARDI)</f>
        <v/>
      </c>
      <c r="I131" s="28" t="str">
        <f aca="false">IF(B131="","",IF(ROUND(SUMIF($B$6:$B$205,B131,$F$6:$F$205),4)=ROUND(IFERROR(INDEX(Viðmið!$E$6:$E$10,MATCH(B131,Viðmið!$C$6:$C$10,0)),-1),4),"✓","✗"))</f>
        <v/>
      </c>
      <c r="J131" s="18" t="str">
        <f aca="false">IF($C131="","",IF($D131="Einstaklingsbundið",IFERROR(IF(INDEX('Undirviðmiðalisti (Lýsigögn)'!F$38:F$52,MATCH($C131,'Undirviðmiðalisti (Lýsigögn)'!$C$38:$C$52,0))="","",INDEX('Undirviðmiðalisti (Lýsigögn)'!F$38:F$52,MATCH($C131,'Undirviðmiðalisti (Lýsigögn)'!$C$38:$C$52,0))),""),IFERROR(IF(INDEX('Undirviðmiðalisti (Lýsigögn)'!F$6:F$37,MATCH($C131,'Undirviðmiðalisti (Lýsigögn)'!$C$6:$C$37,0))="","",INDEX('Undirviðmiðalisti (Lýsigögn)'!F$6:F$37,MATCH($C131,'Undirviðmiðalisti (Lýsigögn)'!$C$6:$C$37,0))),IFERROR(IF(INDEX('Undirviðmiðalisti (Lýsigögn)'!F$38:F$52,MATCH($C131,'Undirviðmiðalisti (Lýsigögn)'!$C$38:$C$52,0))="","",INDEX('Undirviðmiðalisti (Lýsigögn)'!F$38:F$52,MATCH($C131,'Undirviðmiðalisti (Lýsigögn)'!$C$38:$C$52,0))),""))))</f>
        <v/>
      </c>
      <c r="K131" s="18" t="str">
        <f aca="false">IF($C131="","",IF($D131="Einstaklingsbundið",IFERROR(IF(INDEX('Undirviðmiðalisti (Lýsigögn)'!G$38:G$52,MATCH($C131,'Undirviðmiðalisti (Lýsigögn)'!$C$38:$C$52,0))="","",INDEX('Undirviðmiðalisti (Lýsigögn)'!G$38:G$52,MATCH($C131,'Undirviðmiðalisti (Lýsigögn)'!$C$38:$C$52,0))),""),IFERROR(IF(INDEX('Undirviðmiðalisti (Lýsigögn)'!G$6:G$37,MATCH($C131,'Undirviðmiðalisti (Lýsigögn)'!$C$6:$C$37,0))="","",INDEX('Undirviðmiðalisti (Lýsigögn)'!G$6:G$37,MATCH($C131,'Undirviðmiðalisti (Lýsigögn)'!$C$6:$C$37,0))),IFERROR(IF(INDEX('Undirviðmiðalisti (Lýsigögn)'!G$38:G$52,MATCH($C131,'Undirviðmiðalisti (Lýsigögn)'!$C$38:$C$52,0))="","",INDEX('Undirviðmiðalisti (Lýsigögn)'!G$38:G$52,MATCH($C131,'Undirviðmiðalisti (Lýsigögn)'!$C$38:$C$52,0))),""))))</f>
        <v/>
      </c>
      <c r="L131" s="18" t="str">
        <f aca="false">IF($C131="","",IF($D131="Einstaklingsbundið",IFERROR(IF(INDEX('Undirviðmiðalisti (Lýsigögn)'!H$38:H$52,MATCH($C131,'Undirviðmiðalisti (Lýsigögn)'!$C$38:$C$52,0))="","",INDEX('Undirviðmiðalisti (Lýsigögn)'!H$38:H$52,MATCH($C131,'Undirviðmiðalisti (Lýsigögn)'!$C$38:$C$52,0))),""),IFERROR(IF(INDEX('Undirviðmiðalisti (Lýsigögn)'!H$6:H$37,MATCH($C131,'Undirviðmiðalisti (Lýsigögn)'!$C$6:$C$37,0))="","",INDEX('Undirviðmiðalisti (Lýsigögn)'!H$6:H$37,MATCH($C131,'Undirviðmiðalisti (Lýsigögn)'!$C$6:$C$37,0))),IFERROR(IF(INDEX('Undirviðmiðalisti (Lýsigögn)'!H$38:H$52,MATCH($C131,'Undirviðmiðalisti (Lýsigögn)'!$C$38:$C$52,0))="","",INDEX('Undirviðmiðalisti (Lýsigögn)'!H$38:H$52,MATCH($C131,'Undirviðmiðalisti (Lýsigögn)'!$C$38:$C$52,0))),""))))</f>
        <v/>
      </c>
      <c r="M131" s="18" t="str">
        <f aca="false">IF($C131="","",IF($D131="Einstaklingsbundið",IFERROR(IF(INDEX('Undirviðmiðalisti (Lýsigögn)'!I$38:I$52,MATCH($C131,'Undirviðmiðalisti (Lýsigögn)'!$C$38:$C$52,0))="","",INDEX('Undirviðmiðalisti (Lýsigögn)'!I$38:I$52,MATCH($C131,'Undirviðmiðalisti (Lýsigögn)'!$C$38:$C$52,0))),""),IFERROR(IF(INDEX('Undirviðmiðalisti (Lýsigögn)'!I$6:I$37,MATCH($C131,'Undirviðmiðalisti (Lýsigögn)'!$C$6:$C$37,0))="","",INDEX('Undirviðmiðalisti (Lýsigögn)'!I$6:I$37,MATCH($C131,'Undirviðmiðalisti (Lýsigögn)'!$C$6:$C$37,0))),IFERROR(IF(INDEX('Undirviðmiðalisti (Lýsigögn)'!I$38:I$52,MATCH($C131,'Undirviðmiðalisti (Lýsigögn)'!$C$38:$C$52,0))="","",INDEX('Undirviðmiðalisti (Lýsigögn)'!I$38:I$52,MATCH($C131,'Undirviðmiðalisti (Lýsigögn)'!$C$38:$C$52,0))),""))))</f>
        <v/>
      </c>
      <c r="N131" s="18" t="str">
        <f aca="false">IF($C131="","",IF($D131="Einstaklingsbundið",IFERROR(IF(INDEX('Undirviðmiðalisti (Lýsigögn)'!J$38:J$52,MATCH($C131,'Undirviðmiðalisti (Lýsigögn)'!$C$38:$C$52,0))="","",INDEX('Undirviðmiðalisti (Lýsigögn)'!J$38:J$52,MATCH($C131,'Undirviðmiðalisti (Lýsigögn)'!$C$38:$C$52,0))),""),IFERROR(IF(INDEX('Undirviðmiðalisti (Lýsigögn)'!J$6:J$37,MATCH($C131,'Undirviðmiðalisti (Lýsigögn)'!$C$6:$C$37,0))="","",INDEX('Undirviðmiðalisti (Lýsigögn)'!J$6:J$37,MATCH($C131,'Undirviðmiðalisti (Lýsigögn)'!$C$6:$C$37,0))),IFERROR(IF(INDEX('Undirviðmiðalisti (Lýsigögn)'!J$38:J$52,MATCH($C131,'Undirviðmiðalisti (Lýsigögn)'!$C$38:$C$52,0))="","",INDEX('Undirviðmiðalisti (Lýsigögn)'!J$38:J$52,MATCH($C131,'Undirviðmiðalisti (Lýsigögn)'!$C$38:$C$52,0))),""))))</f>
        <v/>
      </c>
      <c r="O131" s="18" t="str">
        <f aca="false">IF($C131="","",IF($D131="Einstaklingsbundið",IFERROR(IF(INDEX('Undirviðmiðalisti (Lýsigögn)'!K$38:K$52,MATCH($C131,'Undirviðmiðalisti (Lýsigögn)'!$C$38:$C$52,0))="","",INDEX('Undirviðmiðalisti (Lýsigögn)'!K$38:K$52,MATCH($C131,'Undirviðmiðalisti (Lýsigögn)'!$C$38:$C$52,0))),""),IFERROR(IF(INDEX('Undirviðmiðalisti (Lýsigögn)'!K$6:K$37,MATCH($C131,'Undirviðmiðalisti (Lýsigögn)'!$C$6:$C$37,0))="","",INDEX('Undirviðmiðalisti (Lýsigögn)'!K$6:K$37,MATCH($C131,'Undirviðmiðalisti (Lýsigögn)'!$C$6:$C$37,0))),IFERROR(IF(INDEX('Undirviðmiðalisti (Lýsigögn)'!K$38:K$52,MATCH($C131,'Undirviðmiðalisti (Lýsigögn)'!$C$38:$C$52,0))="","",INDEX('Undirviðmiðalisti (Lýsigögn)'!K$38:K$52,MATCH($C131,'Undirviðmiðalisti (Lýsigögn)'!$C$38:$C$52,0))),""))))</f>
        <v/>
      </c>
      <c r="P131" s="18" t="str">
        <f aca="false">IF($C131="","",IF($D131="Einstaklingsbundið",IFERROR(IF(INDEX('Undirviðmiðalisti (Lýsigögn)'!L$38:L$52,MATCH($C131,'Undirviðmiðalisti (Lýsigögn)'!$C$38:$C$52,0))="","",INDEX('Undirviðmiðalisti (Lýsigögn)'!L$38:L$52,MATCH($C131,'Undirviðmiðalisti (Lýsigögn)'!$C$38:$C$52,0))),""),IFERROR(IF(INDEX('Undirviðmiðalisti (Lýsigögn)'!L$6:L$37,MATCH($C131,'Undirviðmiðalisti (Lýsigögn)'!$C$6:$C$37,0))="","",INDEX('Undirviðmiðalisti (Lýsigögn)'!L$6:L$37,MATCH($C131,'Undirviðmiðalisti (Lýsigögn)'!$C$6:$C$37,0))),IFERROR(IF(INDEX('Undirviðmiðalisti (Lýsigögn)'!L$38:L$52,MATCH($C131,'Undirviðmiðalisti (Lýsigögn)'!$C$38:$C$52,0))="","",INDEX('Undirviðmiðalisti (Lýsigögn)'!L$38:L$52,MATCH($C131,'Undirviðmiðalisti (Lýsigögn)'!$C$38:$C$52,0))),""))))</f>
        <v/>
      </c>
      <c r="Q131" s="18" t="str">
        <f aca="false">IF($C131="","",IF($D131="Einstaklingsbundið",IFERROR(IF(INDEX('Undirviðmiðalisti (Lýsigögn)'!M$38:M$52,MATCH($C131,'Undirviðmiðalisti (Lýsigögn)'!$C$38:$C$52,0))="","",INDEX('Undirviðmiðalisti (Lýsigögn)'!M$38:M$52,MATCH($C131,'Undirviðmiðalisti (Lýsigögn)'!$C$38:$C$52,0))),""),IFERROR(IF(INDEX('Undirviðmiðalisti (Lýsigögn)'!M$6:M$37,MATCH($C131,'Undirviðmiðalisti (Lýsigögn)'!$C$6:$C$37,0))="","",INDEX('Undirviðmiðalisti (Lýsigögn)'!M$6:M$37,MATCH($C131,'Undirviðmiðalisti (Lýsigögn)'!$C$6:$C$37,0))),IFERROR(IF(INDEX('Undirviðmiðalisti (Lýsigögn)'!M$38:M$52,MATCH($C131,'Undirviðmiðalisti (Lýsigögn)'!$C$38:$C$52,0))="","",INDEX('Undirviðmiðalisti (Lýsigögn)'!M$38:M$52,MATCH($C131,'Undirviðmiðalisti (Lýsigögn)'!$C$38:$C$52,0))),""))))</f>
        <v/>
      </c>
    </row>
    <row r="132" customFormat="false" ht="15" hidden="false" customHeight="true" outlineLevel="0" collapsed="false">
      <c r="A132" s="24" t="str">
        <f aca="false">IF($B132="","",ROW()-5)</f>
        <v/>
      </c>
      <c r="B132" s="17"/>
      <c r="C132" s="17"/>
      <c r="D132" s="25" t="str">
        <f aca="false">IFERROR(IF(B132="","",INDEX(Viðmið!$B$6:$B$10,MATCH(B132,Viðmið!$C$6:$C$10,0))),"")</f>
        <v/>
      </c>
      <c r="E132" s="18" t="str">
        <f aca="false">IF($C132="","",IF($D132="Einstaklingsbundið",IFERROR(IF(INDEX('Undirviðmiðalisti (Lýsigögn)'!$D$38:$D$52,MATCH($C132,'Undirviðmiðalisti (Lýsigögn)'!$C$38:$C$52,0))="","",INDEX('Undirviðmiðalisti (Lýsigögn)'!$D$38:$D$52,MATCH($C132,'Undirviðmiðalisti (Lýsigögn)'!$C$38:$C$52,0))),""),IFERROR(IF(INDEX('Undirviðmiðalisti (Lýsigögn)'!$D$6:$D$37,MATCH($C132,'Undirviðmiðalisti (Lýsigögn)'!$C$6:$C$37,0))="","",INDEX('Undirviðmiðalisti (Lýsigögn)'!$D$6:$D$37,MATCH($C132,'Undirviðmiðalisti (Lýsigögn)'!$C$6:$C$37,0))),IFERROR(IF(INDEX('Undirviðmiðalisti (Lýsigögn)'!$D$38:$D$52,MATCH($C132,'Undirviðmiðalisti (Lýsigögn)'!$C$38:$C$52,0))="","",INDEX('Undirviðmiðalisti (Lýsigögn)'!$D$38:$D$52,MATCH($C132,'Undirviðmiðalisti (Lýsigögn)'!$C$38:$C$52,0))),""))))</f>
        <v/>
      </c>
      <c r="F132" s="16"/>
      <c r="G132" s="26" t="str">
        <f aca="false">IF($C132="","",IF($D132="Einstaklingsbundið",IFERROR(IF(INDEX('Undirviðmiðalisti (Lýsigögn)'!$E$38:$E$52,MATCH($C132,'Undirviðmiðalisti (Lýsigögn)'!$C$38:$C$52,0))="","",INDEX('Undirviðmiðalisti (Lýsigögn)'!$E$38:$E$52,MATCH($C132,'Undirviðmiðalisti (Lýsigögn)'!$C$38:$C$52,0))),""),IFERROR(IF(INDEX('Undirviðmiðalisti (Lýsigögn)'!$E$6:$E$37,MATCH($C132,'Undirviðmiðalisti (Lýsigögn)'!$C$6:$C$37,0))="","",INDEX('Undirviðmiðalisti (Lýsigögn)'!$E$6:$E$37,MATCH($C132,'Undirviðmiðalisti (Lýsigögn)'!$C$6:$C$37,0))),IFERROR(IF(INDEX('Undirviðmiðalisti (Lýsigögn)'!$E$38:$E$52,MATCH($C132,'Undirviðmiðalisti (Lýsigögn)'!$C$38:$C$52,0))="","",INDEX('Undirviðmiðalisti (Lýsigögn)'!$E$38:$E$52,MATCH($C132,'Undirviðmiðalisti (Lýsigögn)'!$C$38:$C$52,0))),""))))</f>
        <v/>
      </c>
      <c r="H132" s="27" t="str">
        <f aca="false">IF(OR(F132="",G132=""),"",F132*KVARDI)</f>
        <v/>
      </c>
      <c r="I132" s="28" t="str">
        <f aca="false">IF(B132="","",IF(ROUND(SUMIF($B$6:$B$205,B132,$F$6:$F$205),4)=ROUND(IFERROR(INDEX(Viðmið!$E$6:$E$10,MATCH(B132,Viðmið!$C$6:$C$10,0)),-1),4),"✓","✗"))</f>
        <v/>
      </c>
      <c r="J132" s="18" t="str">
        <f aca="false">IF($C132="","",IF($D132="Einstaklingsbundið",IFERROR(IF(INDEX('Undirviðmiðalisti (Lýsigögn)'!F$38:F$52,MATCH($C132,'Undirviðmiðalisti (Lýsigögn)'!$C$38:$C$52,0))="","",INDEX('Undirviðmiðalisti (Lýsigögn)'!F$38:F$52,MATCH($C132,'Undirviðmiðalisti (Lýsigögn)'!$C$38:$C$52,0))),""),IFERROR(IF(INDEX('Undirviðmiðalisti (Lýsigögn)'!F$6:F$37,MATCH($C132,'Undirviðmiðalisti (Lýsigögn)'!$C$6:$C$37,0))="","",INDEX('Undirviðmiðalisti (Lýsigögn)'!F$6:F$37,MATCH($C132,'Undirviðmiðalisti (Lýsigögn)'!$C$6:$C$37,0))),IFERROR(IF(INDEX('Undirviðmiðalisti (Lýsigögn)'!F$38:F$52,MATCH($C132,'Undirviðmiðalisti (Lýsigögn)'!$C$38:$C$52,0))="","",INDEX('Undirviðmiðalisti (Lýsigögn)'!F$38:F$52,MATCH($C132,'Undirviðmiðalisti (Lýsigögn)'!$C$38:$C$52,0))),""))))</f>
        <v/>
      </c>
      <c r="K132" s="18" t="str">
        <f aca="false">IF($C132="","",IF($D132="Einstaklingsbundið",IFERROR(IF(INDEX('Undirviðmiðalisti (Lýsigögn)'!G$38:G$52,MATCH($C132,'Undirviðmiðalisti (Lýsigögn)'!$C$38:$C$52,0))="","",INDEX('Undirviðmiðalisti (Lýsigögn)'!G$38:G$52,MATCH($C132,'Undirviðmiðalisti (Lýsigögn)'!$C$38:$C$52,0))),""),IFERROR(IF(INDEX('Undirviðmiðalisti (Lýsigögn)'!G$6:G$37,MATCH($C132,'Undirviðmiðalisti (Lýsigögn)'!$C$6:$C$37,0))="","",INDEX('Undirviðmiðalisti (Lýsigögn)'!G$6:G$37,MATCH($C132,'Undirviðmiðalisti (Lýsigögn)'!$C$6:$C$37,0))),IFERROR(IF(INDEX('Undirviðmiðalisti (Lýsigögn)'!G$38:G$52,MATCH($C132,'Undirviðmiðalisti (Lýsigögn)'!$C$38:$C$52,0))="","",INDEX('Undirviðmiðalisti (Lýsigögn)'!G$38:G$52,MATCH($C132,'Undirviðmiðalisti (Lýsigögn)'!$C$38:$C$52,0))),""))))</f>
        <v/>
      </c>
      <c r="L132" s="18" t="str">
        <f aca="false">IF($C132="","",IF($D132="Einstaklingsbundið",IFERROR(IF(INDEX('Undirviðmiðalisti (Lýsigögn)'!H$38:H$52,MATCH($C132,'Undirviðmiðalisti (Lýsigögn)'!$C$38:$C$52,0))="","",INDEX('Undirviðmiðalisti (Lýsigögn)'!H$38:H$52,MATCH($C132,'Undirviðmiðalisti (Lýsigögn)'!$C$38:$C$52,0))),""),IFERROR(IF(INDEX('Undirviðmiðalisti (Lýsigögn)'!H$6:H$37,MATCH($C132,'Undirviðmiðalisti (Lýsigögn)'!$C$6:$C$37,0))="","",INDEX('Undirviðmiðalisti (Lýsigögn)'!H$6:H$37,MATCH($C132,'Undirviðmiðalisti (Lýsigögn)'!$C$6:$C$37,0))),IFERROR(IF(INDEX('Undirviðmiðalisti (Lýsigögn)'!H$38:H$52,MATCH($C132,'Undirviðmiðalisti (Lýsigögn)'!$C$38:$C$52,0))="","",INDEX('Undirviðmiðalisti (Lýsigögn)'!H$38:H$52,MATCH($C132,'Undirviðmiðalisti (Lýsigögn)'!$C$38:$C$52,0))),""))))</f>
        <v/>
      </c>
      <c r="M132" s="18" t="str">
        <f aca="false">IF($C132="","",IF($D132="Einstaklingsbundið",IFERROR(IF(INDEX('Undirviðmiðalisti (Lýsigögn)'!I$38:I$52,MATCH($C132,'Undirviðmiðalisti (Lýsigögn)'!$C$38:$C$52,0))="","",INDEX('Undirviðmiðalisti (Lýsigögn)'!I$38:I$52,MATCH($C132,'Undirviðmiðalisti (Lýsigögn)'!$C$38:$C$52,0))),""),IFERROR(IF(INDEX('Undirviðmiðalisti (Lýsigögn)'!I$6:I$37,MATCH($C132,'Undirviðmiðalisti (Lýsigögn)'!$C$6:$C$37,0))="","",INDEX('Undirviðmiðalisti (Lýsigögn)'!I$6:I$37,MATCH($C132,'Undirviðmiðalisti (Lýsigögn)'!$C$6:$C$37,0))),IFERROR(IF(INDEX('Undirviðmiðalisti (Lýsigögn)'!I$38:I$52,MATCH($C132,'Undirviðmiðalisti (Lýsigögn)'!$C$38:$C$52,0))="","",INDEX('Undirviðmiðalisti (Lýsigögn)'!I$38:I$52,MATCH($C132,'Undirviðmiðalisti (Lýsigögn)'!$C$38:$C$52,0))),""))))</f>
        <v/>
      </c>
      <c r="N132" s="18" t="str">
        <f aca="false">IF($C132="","",IF($D132="Einstaklingsbundið",IFERROR(IF(INDEX('Undirviðmiðalisti (Lýsigögn)'!J$38:J$52,MATCH($C132,'Undirviðmiðalisti (Lýsigögn)'!$C$38:$C$52,0))="","",INDEX('Undirviðmiðalisti (Lýsigögn)'!J$38:J$52,MATCH($C132,'Undirviðmiðalisti (Lýsigögn)'!$C$38:$C$52,0))),""),IFERROR(IF(INDEX('Undirviðmiðalisti (Lýsigögn)'!J$6:J$37,MATCH($C132,'Undirviðmiðalisti (Lýsigögn)'!$C$6:$C$37,0))="","",INDEX('Undirviðmiðalisti (Lýsigögn)'!J$6:J$37,MATCH($C132,'Undirviðmiðalisti (Lýsigögn)'!$C$6:$C$37,0))),IFERROR(IF(INDEX('Undirviðmiðalisti (Lýsigögn)'!J$38:J$52,MATCH($C132,'Undirviðmiðalisti (Lýsigögn)'!$C$38:$C$52,0))="","",INDEX('Undirviðmiðalisti (Lýsigögn)'!J$38:J$52,MATCH($C132,'Undirviðmiðalisti (Lýsigögn)'!$C$38:$C$52,0))),""))))</f>
        <v/>
      </c>
      <c r="O132" s="18" t="str">
        <f aca="false">IF($C132="","",IF($D132="Einstaklingsbundið",IFERROR(IF(INDEX('Undirviðmiðalisti (Lýsigögn)'!K$38:K$52,MATCH($C132,'Undirviðmiðalisti (Lýsigögn)'!$C$38:$C$52,0))="","",INDEX('Undirviðmiðalisti (Lýsigögn)'!K$38:K$52,MATCH($C132,'Undirviðmiðalisti (Lýsigögn)'!$C$38:$C$52,0))),""),IFERROR(IF(INDEX('Undirviðmiðalisti (Lýsigögn)'!K$6:K$37,MATCH($C132,'Undirviðmiðalisti (Lýsigögn)'!$C$6:$C$37,0))="","",INDEX('Undirviðmiðalisti (Lýsigögn)'!K$6:K$37,MATCH($C132,'Undirviðmiðalisti (Lýsigögn)'!$C$6:$C$37,0))),IFERROR(IF(INDEX('Undirviðmiðalisti (Lýsigögn)'!K$38:K$52,MATCH($C132,'Undirviðmiðalisti (Lýsigögn)'!$C$38:$C$52,0))="","",INDEX('Undirviðmiðalisti (Lýsigögn)'!K$38:K$52,MATCH($C132,'Undirviðmiðalisti (Lýsigögn)'!$C$38:$C$52,0))),""))))</f>
        <v/>
      </c>
      <c r="P132" s="18" t="str">
        <f aca="false">IF($C132="","",IF($D132="Einstaklingsbundið",IFERROR(IF(INDEX('Undirviðmiðalisti (Lýsigögn)'!L$38:L$52,MATCH($C132,'Undirviðmiðalisti (Lýsigögn)'!$C$38:$C$52,0))="","",INDEX('Undirviðmiðalisti (Lýsigögn)'!L$38:L$52,MATCH($C132,'Undirviðmiðalisti (Lýsigögn)'!$C$38:$C$52,0))),""),IFERROR(IF(INDEX('Undirviðmiðalisti (Lýsigögn)'!L$6:L$37,MATCH($C132,'Undirviðmiðalisti (Lýsigögn)'!$C$6:$C$37,0))="","",INDEX('Undirviðmiðalisti (Lýsigögn)'!L$6:L$37,MATCH($C132,'Undirviðmiðalisti (Lýsigögn)'!$C$6:$C$37,0))),IFERROR(IF(INDEX('Undirviðmiðalisti (Lýsigögn)'!L$38:L$52,MATCH($C132,'Undirviðmiðalisti (Lýsigögn)'!$C$38:$C$52,0))="","",INDEX('Undirviðmiðalisti (Lýsigögn)'!L$38:L$52,MATCH($C132,'Undirviðmiðalisti (Lýsigögn)'!$C$38:$C$52,0))),""))))</f>
        <v/>
      </c>
      <c r="Q132" s="18" t="str">
        <f aca="false">IF($C132="","",IF($D132="Einstaklingsbundið",IFERROR(IF(INDEX('Undirviðmiðalisti (Lýsigögn)'!M$38:M$52,MATCH($C132,'Undirviðmiðalisti (Lýsigögn)'!$C$38:$C$52,0))="","",INDEX('Undirviðmiðalisti (Lýsigögn)'!M$38:M$52,MATCH($C132,'Undirviðmiðalisti (Lýsigögn)'!$C$38:$C$52,0))),""),IFERROR(IF(INDEX('Undirviðmiðalisti (Lýsigögn)'!M$6:M$37,MATCH($C132,'Undirviðmiðalisti (Lýsigögn)'!$C$6:$C$37,0))="","",INDEX('Undirviðmiðalisti (Lýsigögn)'!M$6:M$37,MATCH($C132,'Undirviðmiðalisti (Lýsigögn)'!$C$6:$C$37,0))),IFERROR(IF(INDEX('Undirviðmiðalisti (Lýsigögn)'!M$38:M$52,MATCH($C132,'Undirviðmiðalisti (Lýsigögn)'!$C$38:$C$52,0))="","",INDEX('Undirviðmiðalisti (Lýsigögn)'!M$38:M$52,MATCH($C132,'Undirviðmiðalisti (Lýsigögn)'!$C$38:$C$52,0))),""))))</f>
        <v/>
      </c>
    </row>
    <row r="133" customFormat="false" ht="15" hidden="false" customHeight="true" outlineLevel="0" collapsed="false">
      <c r="A133" s="24" t="str">
        <f aca="false">IF($B133="","",ROW()-5)</f>
        <v/>
      </c>
      <c r="B133" s="17"/>
      <c r="C133" s="17"/>
      <c r="D133" s="25" t="str">
        <f aca="false">IFERROR(IF(B133="","",INDEX(Viðmið!$B$6:$B$10,MATCH(B133,Viðmið!$C$6:$C$10,0))),"")</f>
        <v/>
      </c>
      <c r="E133" s="18" t="str">
        <f aca="false">IF($C133="","",IF($D133="Einstaklingsbundið",IFERROR(IF(INDEX('Undirviðmiðalisti (Lýsigögn)'!$D$38:$D$52,MATCH($C133,'Undirviðmiðalisti (Lýsigögn)'!$C$38:$C$52,0))="","",INDEX('Undirviðmiðalisti (Lýsigögn)'!$D$38:$D$52,MATCH($C133,'Undirviðmiðalisti (Lýsigögn)'!$C$38:$C$52,0))),""),IFERROR(IF(INDEX('Undirviðmiðalisti (Lýsigögn)'!$D$6:$D$37,MATCH($C133,'Undirviðmiðalisti (Lýsigögn)'!$C$6:$C$37,0))="","",INDEX('Undirviðmiðalisti (Lýsigögn)'!$D$6:$D$37,MATCH($C133,'Undirviðmiðalisti (Lýsigögn)'!$C$6:$C$37,0))),IFERROR(IF(INDEX('Undirviðmiðalisti (Lýsigögn)'!$D$38:$D$52,MATCH($C133,'Undirviðmiðalisti (Lýsigögn)'!$C$38:$C$52,0))="","",INDEX('Undirviðmiðalisti (Lýsigögn)'!$D$38:$D$52,MATCH($C133,'Undirviðmiðalisti (Lýsigögn)'!$C$38:$C$52,0))),""))))</f>
        <v/>
      </c>
      <c r="F133" s="16"/>
      <c r="G133" s="26" t="str">
        <f aca="false">IF($C133="","",IF($D133="Einstaklingsbundið",IFERROR(IF(INDEX('Undirviðmiðalisti (Lýsigögn)'!$E$38:$E$52,MATCH($C133,'Undirviðmiðalisti (Lýsigögn)'!$C$38:$C$52,0))="","",INDEX('Undirviðmiðalisti (Lýsigögn)'!$E$38:$E$52,MATCH($C133,'Undirviðmiðalisti (Lýsigögn)'!$C$38:$C$52,0))),""),IFERROR(IF(INDEX('Undirviðmiðalisti (Lýsigögn)'!$E$6:$E$37,MATCH($C133,'Undirviðmiðalisti (Lýsigögn)'!$C$6:$C$37,0))="","",INDEX('Undirviðmiðalisti (Lýsigögn)'!$E$6:$E$37,MATCH($C133,'Undirviðmiðalisti (Lýsigögn)'!$C$6:$C$37,0))),IFERROR(IF(INDEX('Undirviðmiðalisti (Lýsigögn)'!$E$38:$E$52,MATCH($C133,'Undirviðmiðalisti (Lýsigögn)'!$C$38:$C$52,0))="","",INDEX('Undirviðmiðalisti (Lýsigögn)'!$E$38:$E$52,MATCH($C133,'Undirviðmiðalisti (Lýsigögn)'!$C$38:$C$52,0))),""))))</f>
        <v/>
      </c>
      <c r="H133" s="27" t="str">
        <f aca="false">IF(OR(F133="",G133=""),"",F133*KVARDI)</f>
        <v/>
      </c>
      <c r="I133" s="28" t="str">
        <f aca="false">IF(B133="","",IF(ROUND(SUMIF($B$6:$B$205,B133,$F$6:$F$205),4)=ROUND(IFERROR(INDEX(Viðmið!$E$6:$E$10,MATCH(B133,Viðmið!$C$6:$C$10,0)),-1),4),"✓","✗"))</f>
        <v/>
      </c>
      <c r="J133" s="18" t="str">
        <f aca="false">IF($C133="","",IF($D133="Einstaklingsbundið",IFERROR(IF(INDEX('Undirviðmiðalisti (Lýsigögn)'!F$38:F$52,MATCH($C133,'Undirviðmiðalisti (Lýsigögn)'!$C$38:$C$52,0))="","",INDEX('Undirviðmiðalisti (Lýsigögn)'!F$38:F$52,MATCH($C133,'Undirviðmiðalisti (Lýsigögn)'!$C$38:$C$52,0))),""),IFERROR(IF(INDEX('Undirviðmiðalisti (Lýsigögn)'!F$6:F$37,MATCH($C133,'Undirviðmiðalisti (Lýsigögn)'!$C$6:$C$37,0))="","",INDEX('Undirviðmiðalisti (Lýsigögn)'!F$6:F$37,MATCH($C133,'Undirviðmiðalisti (Lýsigögn)'!$C$6:$C$37,0))),IFERROR(IF(INDEX('Undirviðmiðalisti (Lýsigögn)'!F$38:F$52,MATCH($C133,'Undirviðmiðalisti (Lýsigögn)'!$C$38:$C$52,0))="","",INDEX('Undirviðmiðalisti (Lýsigögn)'!F$38:F$52,MATCH($C133,'Undirviðmiðalisti (Lýsigögn)'!$C$38:$C$52,0))),""))))</f>
        <v/>
      </c>
      <c r="K133" s="18" t="str">
        <f aca="false">IF($C133="","",IF($D133="Einstaklingsbundið",IFERROR(IF(INDEX('Undirviðmiðalisti (Lýsigögn)'!G$38:G$52,MATCH($C133,'Undirviðmiðalisti (Lýsigögn)'!$C$38:$C$52,0))="","",INDEX('Undirviðmiðalisti (Lýsigögn)'!G$38:G$52,MATCH($C133,'Undirviðmiðalisti (Lýsigögn)'!$C$38:$C$52,0))),""),IFERROR(IF(INDEX('Undirviðmiðalisti (Lýsigögn)'!G$6:G$37,MATCH($C133,'Undirviðmiðalisti (Lýsigögn)'!$C$6:$C$37,0))="","",INDEX('Undirviðmiðalisti (Lýsigögn)'!G$6:G$37,MATCH($C133,'Undirviðmiðalisti (Lýsigögn)'!$C$6:$C$37,0))),IFERROR(IF(INDEX('Undirviðmiðalisti (Lýsigögn)'!G$38:G$52,MATCH($C133,'Undirviðmiðalisti (Lýsigögn)'!$C$38:$C$52,0))="","",INDEX('Undirviðmiðalisti (Lýsigögn)'!G$38:G$52,MATCH($C133,'Undirviðmiðalisti (Lýsigögn)'!$C$38:$C$52,0))),""))))</f>
        <v/>
      </c>
      <c r="L133" s="18" t="str">
        <f aca="false">IF($C133="","",IF($D133="Einstaklingsbundið",IFERROR(IF(INDEX('Undirviðmiðalisti (Lýsigögn)'!H$38:H$52,MATCH($C133,'Undirviðmiðalisti (Lýsigögn)'!$C$38:$C$52,0))="","",INDEX('Undirviðmiðalisti (Lýsigögn)'!H$38:H$52,MATCH($C133,'Undirviðmiðalisti (Lýsigögn)'!$C$38:$C$52,0))),""),IFERROR(IF(INDEX('Undirviðmiðalisti (Lýsigögn)'!H$6:H$37,MATCH($C133,'Undirviðmiðalisti (Lýsigögn)'!$C$6:$C$37,0))="","",INDEX('Undirviðmiðalisti (Lýsigögn)'!H$6:H$37,MATCH($C133,'Undirviðmiðalisti (Lýsigögn)'!$C$6:$C$37,0))),IFERROR(IF(INDEX('Undirviðmiðalisti (Lýsigögn)'!H$38:H$52,MATCH($C133,'Undirviðmiðalisti (Lýsigögn)'!$C$38:$C$52,0))="","",INDEX('Undirviðmiðalisti (Lýsigögn)'!H$38:H$52,MATCH($C133,'Undirviðmiðalisti (Lýsigögn)'!$C$38:$C$52,0))),""))))</f>
        <v/>
      </c>
      <c r="M133" s="18" t="str">
        <f aca="false">IF($C133="","",IF($D133="Einstaklingsbundið",IFERROR(IF(INDEX('Undirviðmiðalisti (Lýsigögn)'!I$38:I$52,MATCH($C133,'Undirviðmiðalisti (Lýsigögn)'!$C$38:$C$52,0))="","",INDEX('Undirviðmiðalisti (Lýsigögn)'!I$38:I$52,MATCH($C133,'Undirviðmiðalisti (Lýsigögn)'!$C$38:$C$52,0))),""),IFERROR(IF(INDEX('Undirviðmiðalisti (Lýsigögn)'!I$6:I$37,MATCH($C133,'Undirviðmiðalisti (Lýsigögn)'!$C$6:$C$37,0))="","",INDEX('Undirviðmiðalisti (Lýsigögn)'!I$6:I$37,MATCH($C133,'Undirviðmiðalisti (Lýsigögn)'!$C$6:$C$37,0))),IFERROR(IF(INDEX('Undirviðmiðalisti (Lýsigögn)'!I$38:I$52,MATCH($C133,'Undirviðmiðalisti (Lýsigögn)'!$C$38:$C$52,0))="","",INDEX('Undirviðmiðalisti (Lýsigögn)'!I$38:I$52,MATCH($C133,'Undirviðmiðalisti (Lýsigögn)'!$C$38:$C$52,0))),""))))</f>
        <v/>
      </c>
      <c r="N133" s="18" t="str">
        <f aca="false">IF($C133="","",IF($D133="Einstaklingsbundið",IFERROR(IF(INDEX('Undirviðmiðalisti (Lýsigögn)'!J$38:J$52,MATCH($C133,'Undirviðmiðalisti (Lýsigögn)'!$C$38:$C$52,0))="","",INDEX('Undirviðmiðalisti (Lýsigögn)'!J$38:J$52,MATCH($C133,'Undirviðmiðalisti (Lýsigögn)'!$C$38:$C$52,0))),""),IFERROR(IF(INDEX('Undirviðmiðalisti (Lýsigögn)'!J$6:J$37,MATCH($C133,'Undirviðmiðalisti (Lýsigögn)'!$C$6:$C$37,0))="","",INDEX('Undirviðmiðalisti (Lýsigögn)'!J$6:J$37,MATCH($C133,'Undirviðmiðalisti (Lýsigögn)'!$C$6:$C$37,0))),IFERROR(IF(INDEX('Undirviðmiðalisti (Lýsigögn)'!J$38:J$52,MATCH($C133,'Undirviðmiðalisti (Lýsigögn)'!$C$38:$C$52,0))="","",INDEX('Undirviðmiðalisti (Lýsigögn)'!J$38:J$52,MATCH($C133,'Undirviðmiðalisti (Lýsigögn)'!$C$38:$C$52,0))),""))))</f>
        <v/>
      </c>
      <c r="O133" s="18" t="str">
        <f aca="false">IF($C133="","",IF($D133="Einstaklingsbundið",IFERROR(IF(INDEX('Undirviðmiðalisti (Lýsigögn)'!K$38:K$52,MATCH($C133,'Undirviðmiðalisti (Lýsigögn)'!$C$38:$C$52,0))="","",INDEX('Undirviðmiðalisti (Lýsigögn)'!K$38:K$52,MATCH($C133,'Undirviðmiðalisti (Lýsigögn)'!$C$38:$C$52,0))),""),IFERROR(IF(INDEX('Undirviðmiðalisti (Lýsigögn)'!K$6:K$37,MATCH($C133,'Undirviðmiðalisti (Lýsigögn)'!$C$6:$C$37,0))="","",INDEX('Undirviðmiðalisti (Lýsigögn)'!K$6:K$37,MATCH($C133,'Undirviðmiðalisti (Lýsigögn)'!$C$6:$C$37,0))),IFERROR(IF(INDEX('Undirviðmiðalisti (Lýsigögn)'!K$38:K$52,MATCH($C133,'Undirviðmiðalisti (Lýsigögn)'!$C$38:$C$52,0))="","",INDEX('Undirviðmiðalisti (Lýsigögn)'!K$38:K$52,MATCH($C133,'Undirviðmiðalisti (Lýsigögn)'!$C$38:$C$52,0))),""))))</f>
        <v/>
      </c>
      <c r="P133" s="18" t="str">
        <f aca="false">IF($C133="","",IF($D133="Einstaklingsbundið",IFERROR(IF(INDEX('Undirviðmiðalisti (Lýsigögn)'!L$38:L$52,MATCH($C133,'Undirviðmiðalisti (Lýsigögn)'!$C$38:$C$52,0))="","",INDEX('Undirviðmiðalisti (Lýsigögn)'!L$38:L$52,MATCH($C133,'Undirviðmiðalisti (Lýsigögn)'!$C$38:$C$52,0))),""),IFERROR(IF(INDEX('Undirviðmiðalisti (Lýsigögn)'!L$6:L$37,MATCH($C133,'Undirviðmiðalisti (Lýsigögn)'!$C$6:$C$37,0))="","",INDEX('Undirviðmiðalisti (Lýsigögn)'!L$6:L$37,MATCH($C133,'Undirviðmiðalisti (Lýsigögn)'!$C$6:$C$37,0))),IFERROR(IF(INDEX('Undirviðmiðalisti (Lýsigögn)'!L$38:L$52,MATCH($C133,'Undirviðmiðalisti (Lýsigögn)'!$C$38:$C$52,0))="","",INDEX('Undirviðmiðalisti (Lýsigögn)'!L$38:L$52,MATCH($C133,'Undirviðmiðalisti (Lýsigögn)'!$C$38:$C$52,0))),""))))</f>
        <v/>
      </c>
      <c r="Q133" s="18" t="str">
        <f aca="false">IF($C133="","",IF($D133="Einstaklingsbundið",IFERROR(IF(INDEX('Undirviðmiðalisti (Lýsigögn)'!M$38:M$52,MATCH($C133,'Undirviðmiðalisti (Lýsigögn)'!$C$38:$C$52,0))="","",INDEX('Undirviðmiðalisti (Lýsigögn)'!M$38:M$52,MATCH($C133,'Undirviðmiðalisti (Lýsigögn)'!$C$38:$C$52,0))),""),IFERROR(IF(INDEX('Undirviðmiðalisti (Lýsigögn)'!M$6:M$37,MATCH($C133,'Undirviðmiðalisti (Lýsigögn)'!$C$6:$C$37,0))="","",INDEX('Undirviðmiðalisti (Lýsigögn)'!M$6:M$37,MATCH($C133,'Undirviðmiðalisti (Lýsigögn)'!$C$6:$C$37,0))),IFERROR(IF(INDEX('Undirviðmiðalisti (Lýsigögn)'!M$38:M$52,MATCH($C133,'Undirviðmiðalisti (Lýsigögn)'!$C$38:$C$52,0))="","",INDEX('Undirviðmiðalisti (Lýsigögn)'!M$38:M$52,MATCH($C133,'Undirviðmiðalisti (Lýsigögn)'!$C$38:$C$52,0))),""))))</f>
        <v/>
      </c>
    </row>
    <row r="134" customFormat="false" ht="15" hidden="false" customHeight="true" outlineLevel="0" collapsed="false">
      <c r="A134" s="24" t="str">
        <f aca="false">IF($B134="","",ROW()-5)</f>
        <v/>
      </c>
      <c r="B134" s="17"/>
      <c r="C134" s="17"/>
      <c r="D134" s="25" t="str">
        <f aca="false">IFERROR(IF(B134="","",INDEX(Viðmið!$B$6:$B$10,MATCH(B134,Viðmið!$C$6:$C$10,0))),"")</f>
        <v/>
      </c>
      <c r="E134" s="18" t="str">
        <f aca="false">IF($C134="","",IF($D134="Einstaklingsbundið",IFERROR(IF(INDEX('Undirviðmiðalisti (Lýsigögn)'!$D$38:$D$52,MATCH($C134,'Undirviðmiðalisti (Lýsigögn)'!$C$38:$C$52,0))="","",INDEX('Undirviðmiðalisti (Lýsigögn)'!$D$38:$D$52,MATCH($C134,'Undirviðmiðalisti (Lýsigögn)'!$C$38:$C$52,0))),""),IFERROR(IF(INDEX('Undirviðmiðalisti (Lýsigögn)'!$D$6:$D$37,MATCH($C134,'Undirviðmiðalisti (Lýsigögn)'!$C$6:$C$37,0))="","",INDEX('Undirviðmiðalisti (Lýsigögn)'!$D$6:$D$37,MATCH($C134,'Undirviðmiðalisti (Lýsigögn)'!$C$6:$C$37,0))),IFERROR(IF(INDEX('Undirviðmiðalisti (Lýsigögn)'!$D$38:$D$52,MATCH($C134,'Undirviðmiðalisti (Lýsigögn)'!$C$38:$C$52,0))="","",INDEX('Undirviðmiðalisti (Lýsigögn)'!$D$38:$D$52,MATCH($C134,'Undirviðmiðalisti (Lýsigögn)'!$C$38:$C$52,0))),""))))</f>
        <v/>
      </c>
      <c r="F134" s="16"/>
      <c r="G134" s="26" t="str">
        <f aca="false">IF($C134="","",IF($D134="Einstaklingsbundið",IFERROR(IF(INDEX('Undirviðmiðalisti (Lýsigögn)'!$E$38:$E$52,MATCH($C134,'Undirviðmiðalisti (Lýsigögn)'!$C$38:$C$52,0))="","",INDEX('Undirviðmiðalisti (Lýsigögn)'!$E$38:$E$52,MATCH($C134,'Undirviðmiðalisti (Lýsigögn)'!$C$38:$C$52,0))),""),IFERROR(IF(INDEX('Undirviðmiðalisti (Lýsigögn)'!$E$6:$E$37,MATCH($C134,'Undirviðmiðalisti (Lýsigögn)'!$C$6:$C$37,0))="","",INDEX('Undirviðmiðalisti (Lýsigögn)'!$E$6:$E$37,MATCH($C134,'Undirviðmiðalisti (Lýsigögn)'!$C$6:$C$37,0))),IFERROR(IF(INDEX('Undirviðmiðalisti (Lýsigögn)'!$E$38:$E$52,MATCH($C134,'Undirviðmiðalisti (Lýsigögn)'!$C$38:$C$52,0))="","",INDEX('Undirviðmiðalisti (Lýsigögn)'!$E$38:$E$52,MATCH($C134,'Undirviðmiðalisti (Lýsigögn)'!$C$38:$C$52,0))),""))))</f>
        <v/>
      </c>
      <c r="H134" s="27" t="str">
        <f aca="false">IF(OR(F134="",G134=""),"",F134*KVARDI)</f>
        <v/>
      </c>
      <c r="I134" s="28" t="str">
        <f aca="false">IF(B134="","",IF(ROUND(SUMIF($B$6:$B$205,B134,$F$6:$F$205),4)=ROUND(IFERROR(INDEX(Viðmið!$E$6:$E$10,MATCH(B134,Viðmið!$C$6:$C$10,0)),-1),4),"✓","✗"))</f>
        <v/>
      </c>
      <c r="J134" s="18" t="str">
        <f aca="false">IF($C134="","",IF($D134="Einstaklingsbundið",IFERROR(IF(INDEX('Undirviðmiðalisti (Lýsigögn)'!F$38:F$52,MATCH($C134,'Undirviðmiðalisti (Lýsigögn)'!$C$38:$C$52,0))="","",INDEX('Undirviðmiðalisti (Lýsigögn)'!F$38:F$52,MATCH($C134,'Undirviðmiðalisti (Lýsigögn)'!$C$38:$C$52,0))),""),IFERROR(IF(INDEX('Undirviðmiðalisti (Lýsigögn)'!F$6:F$37,MATCH($C134,'Undirviðmiðalisti (Lýsigögn)'!$C$6:$C$37,0))="","",INDEX('Undirviðmiðalisti (Lýsigögn)'!F$6:F$37,MATCH($C134,'Undirviðmiðalisti (Lýsigögn)'!$C$6:$C$37,0))),IFERROR(IF(INDEX('Undirviðmiðalisti (Lýsigögn)'!F$38:F$52,MATCH($C134,'Undirviðmiðalisti (Lýsigögn)'!$C$38:$C$52,0))="","",INDEX('Undirviðmiðalisti (Lýsigögn)'!F$38:F$52,MATCH($C134,'Undirviðmiðalisti (Lýsigögn)'!$C$38:$C$52,0))),""))))</f>
        <v/>
      </c>
      <c r="K134" s="18" t="str">
        <f aca="false">IF($C134="","",IF($D134="Einstaklingsbundið",IFERROR(IF(INDEX('Undirviðmiðalisti (Lýsigögn)'!G$38:G$52,MATCH($C134,'Undirviðmiðalisti (Lýsigögn)'!$C$38:$C$52,0))="","",INDEX('Undirviðmiðalisti (Lýsigögn)'!G$38:G$52,MATCH($C134,'Undirviðmiðalisti (Lýsigögn)'!$C$38:$C$52,0))),""),IFERROR(IF(INDEX('Undirviðmiðalisti (Lýsigögn)'!G$6:G$37,MATCH($C134,'Undirviðmiðalisti (Lýsigögn)'!$C$6:$C$37,0))="","",INDEX('Undirviðmiðalisti (Lýsigögn)'!G$6:G$37,MATCH($C134,'Undirviðmiðalisti (Lýsigögn)'!$C$6:$C$37,0))),IFERROR(IF(INDEX('Undirviðmiðalisti (Lýsigögn)'!G$38:G$52,MATCH($C134,'Undirviðmiðalisti (Lýsigögn)'!$C$38:$C$52,0))="","",INDEX('Undirviðmiðalisti (Lýsigögn)'!G$38:G$52,MATCH($C134,'Undirviðmiðalisti (Lýsigögn)'!$C$38:$C$52,0))),""))))</f>
        <v/>
      </c>
      <c r="L134" s="18" t="str">
        <f aca="false">IF($C134="","",IF($D134="Einstaklingsbundið",IFERROR(IF(INDEX('Undirviðmiðalisti (Lýsigögn)'!H$38:H$52,MATCH($C134,'Undirviðmiðalisti (Lýsigögn)'!$C$38:$C$52,0))="","",INDEX('Undirviðmiðalisti (Lýsigögn)'!H$38:H$52,MATCH($C134,'Undirviðmiðalisti (Lýsigögn)'!$C$38:$C$52,0))),""),IFERROR(IF(INDEX('Undirviðmiðalisti (Lýsigögn)'!H$6:H$37,MATCH($C134,'Undirviðmiðalisti (Lýsigögn)'!$C$6:$C$37,0))="","",INDEX('Undirviðmiðalisti (Lýsigögn)'!H$6:H$37,MATCH($C134,'Undirviðmiðalisti (Lýsigögn)'!$C$6:$C$37,0))),IFERROR(IF(INDEX('Undirviðmiðalisti (Lýsigögn)'!H$38:H$52,MATCH($C134,'Undirviðmiðalisti (Lýsigögn)'!$C$38:$C$52,0))="","",INDEX('Undirviðmiðalisti (Lýsigögn)'!H$38:H$52,MATCH($C134,'Undirviðmiðalisti (Lýsigögn)'!$C$38:$C$52,0))),""))))</f>
        <v/>
      </c>
      <c r="M134" s="18" t="str">
        <f aca="false">IF($C134="","",IF($D134="Einstaklingsbundið",IFERROR(IF(INDEX('Undirviðmiðalisti (Lýsigögn)'!I$38:I$52,MATCH($C134,'Undirviðmiðalisti (Lýsigögn)'!$C$38:$C$52,0))="","",INDEX('Undirviðmiðalisti (Lýsigögn)'!I$38:I$52,MATCH($C134,'Undirviðmiðalisti (Lýsigögn)'!$C$38:$C$52,0))),""),IFERROR(IF(INDEX('Undirviðmiðalisti (Lýsigögn)'!I$6:I$37,MATCH($C134,'Undirviðmiðalisti (Lýsigögn)'!$C$6:$C$37,0))="","",INDEX('Undirviðmiðalisti (Lýsigögn)'!I$6:I$37,MATCH($C134,'Undirviðmiðalisti (Lýsigögn)'!$C$6:$C$37,0))),IFERROR(IF(INDEX('Undirviðmiðalisti (Lýsigögn)'!I$38:I$52,MATCH($C134,'Undirviðmiðalisti (Lýsigögn)'!$C$38:$C$52,0))="","",INDEX('Undirviðmiðalisti (Lýsigögn)'!I$38:I$52,MATCH($C134,'Undirviðmiðalisti (Lýsigögn)'!$C$38:$C$52,0))),""))))</f>
        <v/>
      </c>
      <c r="N134" s="18" t="str">
        <f aca="false">IF($C134="","",IF($D134="Einstaklingsbundið",IFERROR(IF(INDEX('Undirviðmiðalisti (Lýsigögn)'!J$38:J$52,MATCH($C134,'Undirviðmiðalisti (Lýsigögn)'!$C$38:$C$52,0))="","",INDEX('Undirviðmiðalisti (Lýsigögn)'!J$38:J$52,MATCH($C134,'Undirviðmiðalisti (Lýsigögn)'!$C$38:$C$52,0))),""),IFERROR(IF(INDEX('Undirviðmiðalisti (Lýsigögn)'!J$6:J$37,MATCH($C134,'Undirviðmiðalisti (Lýsigögn)'!$C$6:$C$37,0))="","",INDEX('Undirviðmiðalisti (Lýsigögn)'!J$6:J$37,MATCH($C134,'Undirviðmiðalisti (Lýsigögn)'!$C$6:$C$37,0))),IFERROR(IF(INDEX('Undirviðmiðalisti (Lýsigögn)'!J$38:J$52,MATCH($C134,'Undirviðmiðalisti (Lýsigögn)'!$C$38:$C$52,0))="","",INDEX('Undirviðmiðalisti (Lýsigögn)'!J$38:J$52,MATCH($C134,'Undirviðmiðalisti (Lýsigögn)'!$C$38:$C$52,0))),""))))</f>
        <v/>
      </c>
      <c r="O134" s="18" t="str">
        <f aca="false">IF($C134="","",IF($D134="Einstaklingsbundið",IFERROR(IF(INDEX('Undirviðmiðalisti (Lýsigögn)'!K$38:K$52,MATCH($C134,'Undirviðmiðalisti (Lýsigögn)'!$C$38:$C$52,0))="","",INDEX('Undirviðmiðalisti (Lýsigögn)'!K$38:K$52,MATCH($C134,'Undirviðmiðalisti (Lýsigögn)'!$C$38:$C$52,0))),""),IFERROR(IF(INDEX('Undirviðmiðalisti (Lýsigögn)'!K$6:K$37,MATCH($C134,'Undirviðmiðalisti (Lýsigögn)'!$C$6:$C$37,0))="","",INDEX('Undirviðmiðalisti (Lýsigögn)'!K$6:K$37,MATCH($C134,'Undirviðmiðalisti (Lýsigögn)'!$C$6:$C$37,0))),IFERROR(IF(INDEX('Undirviðmiðalisti (Lýsigögn)'!K$38:K$52,MATCH($C134,'Undirviðmiðalisti (Lýsigögn)'!$C$38:$C$52,0))="","",INDEX('Undirviðmiðalisti (Lýsigögn)'!K$38:K$52,MATCH($C134,'Undirviðmiðalisti (Lýsigögn)'!$C$38:$C$52,0))),""))))</f>
        <v/>
      </c>
      <c r="P134" s="18" t="str">
        <f aca="false">IF($C134="","",IF($D134="Einstaklingsbundið",IFERROR(IF(INDEX('Undirviðmiðalisti (Lýsigögn)'!L$38:L$52,MATCH($C134,'Undirviðmiðalisti (Lýsigögn)'!$C$38:$C$52,0))="","",INDEX('Undirviðmiðalisti (Lýsigögn)'!L$38:L$52,MATCH($C134,'Undirviðmiðalisti (Lýsigögn)'!$C$38:$C$52,0))),""),IFERROR(IF(INDEX('Undirviðmiðalisti (Lýsigögn)'!L$6:L$37,MATCH($C134,'Undirviðmiðalisti (Lýsigögn)'!$C$6:$C$37,0))="","",INDEX('Undirviðmiðalisti (Lýsigögn)'!L$6:L$37,MATCH($C134,'Undirviðmiðalisti (Lýsigögn)'!$C$6:$C$37,0))),IFERROR(IF(INDEX('Undirviðmiðalisti (Lýsigögn)'!L$38:L$52,MATCH($C134,'Undirviðmiðalisti (Lýsigögn)'!$C$38:$C$52,0))="","",INDEX('Undirviðmiðalisti (Lýsigögn)'!L$38:L$52,MATCH($C134,'Undirviðmiðalisti (Lýsigögn)'!$C$38:$C$52,0))),""))))</f>
        <v/>
      </c>
      <c r="Q134" s="18" t="str">
        <f aca="false">IF($C134="","",IF($D134="Einstaklingsbundið",IFERROR(IF(INDEX('Undirviðmiðalisti (Lýsigögn)'!M$38:M$52,MATCH($C134,'Undirviðmiðalisti (Lýsigögn)'!$C$38:$C$52,0))="","",INDEX('Undirviðmiðalisti (Lýsigögn)'!M$38:M$52,MATCH($C134,'Undirviðmiðalisti (Lýsigögn)'!$C$38:$C$52,0))),""),IFERROR(IF(INDEX('Undirviðmiðalisti (Lýsigögn)'!M$6:M$37,MATCH($C134,'Undirviðmiðalisti (Lýsigögn)'!$C$6:$C$37,0))="","",INDEX('Undirviðmiðalisti (Lýsigögn)'!M$6:M$37,MATCH($C134,'Undirviðmiðalisti (Lýsigögn)'!$C$6:$C$37,0))),IFERROR(IF(INDEX('Undirviðmiðalisti (Lýsigögn)'!M$38:M$52,MATCH($C134,'Undirviðmiðalisti (Lýsigögn)'!$C$38:$C$52,0))="","",INDEX('Undirviðmiðalisti (Lýsigögn)'!M$38:M$52,MATCH($C134,'Undirviðmiðalisti (Lýsigögn)'!$C$38:$C$52,0))),""))))</f>
        <v/>
      </c>
    </row>
    <row r="135" customFormat="false" ht="15" hidden="false" customHeight="true" outlineLevel="0" collapsed="false">
      <c r="A135" s="24" t="str">
        <f aca="false">IF($B135="","",ROW()-5)</f>
        <v/>
      </c>
      <c r="B135" s="17"/>
      <c r="C135" s="17"/>
      <c r="D135" s="25" t="str">
        <f aca="false">IFERROR(IF(B135="","",INDEX(Viðmið!$B$6:$B$10,MATCH(B135,Viðmið!$C$6:$C$10,0))),"")</f>
        <v/>
      </c>
      <c r="E135" s="18" t="str">
        <f aca="false">IF($C135="","",IF($D135="Einstaklingsbundið",IFERROR(IF(INDEX('Undirviðmiðalisti (Lýsigögn)'!$D$38:$D$52,MATCH($C135,'Undirviðmiðalisti (Lýsigögn)'!$C$38:$C$52,0))="","",INDEX('Undirviðmiðalisti (Lýsigögn)'!$D$38:$D$52,MATCH($C135,'Undirviðmiðalisti (Lýsigögn)'!$C$38:$C$52,0))),""),IFERROR(IF(INDEX('Undirviðmiðalisti (Lýsigögn)'!$D$6:$D$37,MATCH($C135,'Undirviðmiðalisti (Lýsigögn)'!$C$6:$C$37,0))="","",INDEX('Undirviðmiðalisti (Lýsigögn)'!$D$6:$D$37,MATCH($C135,'Undirviðmiðalisti (Lýsigögn)'!$C$6:$C$37,0))),IFERROR(IF(INDEX('Undirviðmiðalisti (Lýsigögn)'!$D$38:$D$52,MATCH($C135,'Undirviðmiðalisti (Lýsigögn)'!$C$38:$C$52,0))="","",INDEX('Undirviðmiðalisti (Lýsigögn)'!$D$38:$D$52,MATCH($C135,'Undirviðmiðalisti (Lýsigögn)'!$C$38:$C$52,0))),""))))</f>
        <v/>
      </c>
      <c r="F135" s="16"/>
      <c r="G135" s="26" t="str">
        <f aca="false">IF($C135="","",IF($D135="Einstaklingsbundið",IFERROR(IF(INDEX('Undirviðmiðalisti (Lýsigögn)'!$E$38:$E$52,MATCH($C135,'Undirviðmiðalisti (Lýsigögn)'!$C$38:$C$52,0))="","",INDEX('Undirviðmiðalisti (Lýsigögn)'!$E$38:$E$52,MATCH($C135,'Undirviðmiðalisti (Lýsigögn)'!$C$38:$C$52,0))),""),IFERROR(IF(INDEX('Undirviðmiðalisti (Lýsigögn)'!$E$6:$E$37,MATCH($C135,'Undirviðmiðalisti (Lýsigögn)'!$C$6:$C$37,0))="","",INDEX('Undirviðmiðalisti (Lýsigögn)'!$E$6:$E$37,MATCH($C135,'Undirviðmiðalisti (Lýsigögn)'!$C$6:$C$37,0))),IFERROR(IF(INDEX('Undirviðmiðalisti (Lýsigögn)'!$E$38:$E$52,MATCH($C135,'Undirviðmiðalisti (Lýsigögn)'!$C$38:$C$52,0))="","",INDEX('Undirviðmiðalisti (Lýsigögn)'!$E$38:$E$52,MATCH($C135,'Undirviðmiðalisti (Lýsigögn)'!$C$38:$C$52,0))),""))))</f>
        <v/>
      </c>
      <c r="H135" s="27" t="str">
        <f aca="false">IF(OR(F135="",G135=""),"",F135*KVARDI)</f>
        <v/>
      </c>
      <c r="I135" s="28" t="str">
        <f aca="false">IF(B135="","",IF(ROUND(SUMIF($B$6:$B$205,B135,$F$6:$F$205),4)=ROUND(IFERROR(INDEX(Viðmið!$E$6:$E$10,MATCH(B135,Viðmið!$C$6:$C$10,0)),-1),4),"✓","✗"))</f>
        <v/>
      </c>
      <c r="J135" s="18" t="str">
        <f aca="false">IF($C135="","",IF($D135="Einstaklingsbundið",IFERROR(IF(INDEX('Undirviðmiðalisti (Lýsigögn)'!F$38:F$52,MATCH($C135,'Undirviðmiðalisti (Lýsigögn)'!$C$38:$C$52,0))="","",INDEX('Undirviðmiðalisti (Lýsigögn)'!F$38:F$52,MATCH($C135,'Undirviðmiðalisti (Lýsigögn)'!$C$38:$C$52,0))),""),IFERROR(IF(INDEX('Undirviðmiðalisti (Lýsigögn)'!F$6:F$37,MATCH($C135,'Undirviðmiðalisti (Lýsigögn)'!$C$6:$C$37,0))="","",INDEX('Undirviðmiðalisti (Lýsigögn)'!F$6:F$37,MATCH($C135,'Undirviðmiðalisti (Lýsigögn)'!$C$6:$C$37,0))),IFERROR(IF(INDEX('Undirviðmiðalisti (Lýsigögn)'!F$38:F$52,MATCH($C135,'Undirviðmiðalisti (Lýsigögn)'!$C$38:$C$52,0))="","",INDEX('Undirviðmiðalisti (Lýsigögn)'!F$38:F$52,MATCH($C135,'Undirviðmiðalisti (Lýsigögn)'!$C$38:$C$52,0))),""))))</f>
        <v/>
      </c>
      <c r="K135" s="18" t="str">
        <f aca="false">IF($C135="","",IF($D135="Einstaklingsbundið",IFERROR(IF(INDEX('Undirviðmiðalisti (Lýsigögn)'!G$38:G$52,MATCH($C135,'Undirviðmiðalisti (Lýsigögn)'!$C$38:$C$52,0))="","",INDEX('Undirviðmiðalisti (Lýsigögn)'!G$38:G$52,MATCH($C135,'Undirviðmiðalisti (Lýsigögn)'!$C$38:$C$52,0))),""),IFERROR(IF(INDEX('Undirviðmiðalisti (Lýsigögn)'!G$6:G$37,MATCH($C135,'Undirviðmiðalisti (Lýsigögn)'!$C$6:$C$37,0))="","",INDEX('Undirviðmiðalisti (Lýsigögn)'!G$6:G$37,MATCH($C135,'Undirviðmiðalisti (Lýsigögn)'!$C$6:$C$37,0))),IFERROR(IF(INDEX('Undirviðmiðalisti (Lýsigögn)'!G$38:G$52,MATCH($C135,'Undirviðmiðalisti (Lýsigögn)'!$C$38:$C$52,0))="","",INDEX('Undirviðmiðalisti (Lýsigögn)'!G$38:G$52,MATCH($C135,'Undirviðmiðalisti (Lýsigögn)'!$C$38:$C$52,0))),""))))</f>
        <v/>
      </c>
      <c r="L135" s="18" t="str">
        <f aca="false">IF($C135="","",IF($D135="Einstaklingsbundið",IFERROR(IF(INDEX('Undirviðmiðalisti (Lýsigögn)'!H$38:H$52,MATCH($C135,'Undirviðmiðalisti (Lýsigögn)'!$C$38:$C$52,0))="","",INDEX('Undirviðmiðalisti (Lýsigögn)'!H$38:H$52,MATCH($C135,'Undirviðmiðalisti (Lýsigögn)'!$C$38:$C$52,0))),""),IFERROR(IF(INDEX('Undirviðmiðalisti (Lýsigögn)'!H$6:H$37,MATCH($C135,'Undirviðmiðalisti (Lýsigögn)'!$C$6:$C$37,0))="","",INDEX('Undirviðmiðalisti (Lýsigögn)'!H$6:H$37,MATCH($C135,'Undirviðmiðalisti (Lýsigögn)'!$C$6:$C$37,0))),IFERROR(IF(INDEX('Undirviðmiðalisti (Lýsigögn)'!H$38:H$52,MATCH($C135,'Undirviðmiðalisti (Lýsigögn)'!$C$38:$C$52,0))="","",INDEX('Undirviðmiðalisti (Lýsigögn)'!H$38:H$52,MATCH($C135,'Undirviðmiðalisti (Lýsigögn)'!$C$38:$C$52,0))),""))))</f>
        <v/>
      </c>
      <c r="M135" s="18" t="str">
        <f aca="false">IF($C135="","",IF($D135="Einstaklingsbundið",IFERROR(IF(INDEX('Undirviðmiðalisti (Lýsigögn)'!I$38:I$52,MATCH($C135,'Undirviðmiðalisti (Lýsigögn)'!$C$38:$C$52,0))="","",INDEX('Undirviðmiðalisti (Lýsigögn)'!I$38:I$52,MATCH($C135,'Undirviðmiðalisti (Lýsigögn)'!$C$38:$C$52,0))),""),IFERROR(IF(INDEX('Undirviðmiðalisti (Lýsigögn)'!I$6:I$37,MATCH($C135,'Undirviðmiðalisti (Lýsigögn)'!$C$6:$C$37,0))="","",INDEX('Undirviðmiðalisti (Lýsigögn)'!I$6:I$37,MATCH($C135,'Undirviðmiðalisti (Lýsigögn)'!$C$6:$C$37,0))),IFERROR(IF(INDEX('Undirviðmiðalisti (Lýsigögn)'!I$38:I$52,MATCH($C135,'Undirviðmiðalisti (Lýsigögn)'!$C$38:$C$52,0))="","",INDEX('Undirviðmiðalisti (Lýsigögn)'!I$38:I$52,MATCH($C135,'Undirviðmiðalisti (Lýsigögn)'!$C$38:$C$52,0))),""))))</f>
        <v/>
      </c>
      <c r="N135" s="18" t="str">
        <f aca="false">IF($C135="","",IF($D135="Einstaklingsbundið",IFERROR(IF(INDEX('Undirviðmiðalisti (Lýsigögn)'!J$38:J$52,MATCH($C135,'Undirviðmiðalisti (Lýsigögn)'!$C$38:$C$52,0))="","",INDEX('Undirviðmiðalisti (Lýsigögn)'!J$38:J$52,MATCH($C135,'Undirviðmiðalisti (Lýsigögn)'!$C$38:$C$52,0))),""),IFERROR(IF(INDEX('Undirviðmiðalisti (Lýsigögn)'!J$6:J$37,MATCH($C135,'Undirviðmiðalisti (Lýsigögn)'!$C$6:$C$37,0))="","",INDEX('Undirviðmiðalisti (Lýsigögn)'!J$6:J$37,MATCH($C135,'Undirviðmiðalisti (Lýsigögn)'!$C$6:$C$37,0))),IFERROR(IF(INDEX('Undirviðmiðalisti (Lýsigögn)'!J$38:J$52,MATCH($C135,'Undirviðmiðalisti (Lýsigögn)'!$C$38:$C$52,0))="","",INDEX('Undirviðmiðalisti (Lýsigögn)'!J$38:J$52,MATCH($C135,'Undirviðmiðalisti (Lýsigögn)'!$C$38:$C$52,0))),""))))</f>
        <v/>
      </c>
      <c r="O135" s="18" t="str">
        <f aca="false">IF($C135="","",IF($D135="Einstaklingsbundið",IFERROR(IF(INDEX('Undirviðmiðalisti (Lýsigögn)'!K$38:K$52,MATCH($C135,'Undirviðmiðalisti (Lýsigögn)'!$C$38:$C$52,0))="","",INDEX('Undirviðmiðalisti (Lýsigögn)'!K$38:K$52,MATCH($C135,'Undirviðmiðalisti (Lýsigögn)'!$C$38:$C$52,0))),""),IFERROR(IF(INDEX('Undirviðmiðalisti (Lýsigögn)'!K$6:K$37,MATCH($C135,'Undirviðmiðalisti (Lýsigögn)'!$C$6:$C$37,0))="","",INDEX('Undirviðmiðalisti (Lýsigögn)'!K$6:K$37,MATCH($C135,'Undirviðmiðalisti (Lýsigögn)'!$C$6:$C$37,0))),IFERROR(IF(INDEX('Undirviðmiðalisti (Lýsigögn)'!K$38:K$52,MATCH($C135,'Undirviðmiðalisti (Lýsigögn)'!$C$38:$C$52,0))="","",INDEX('Undirviðmiðalisti (Lýsigögn)'!K$38:K$52,MATCH($C135,'Undirviðmiðalisti (Lýsigögn)'!$C$38:$C$52,0))),""))))</f>
        <v/>
      </c>
      <c r="P135" s="18" t="str">
        <f aca="false">IF($C135="","",IF($D135="Einstaklingsbundið",IFERROR(IF(INDEX('Undirviðmiðalisti (Lýsigögn)'!L$38:L$52,MATCH($C135,'Undirviðmiðalisti (Lýsigögn)'!$C$38:$C$52,0))="","",INDEX('Undirviðmiðalisti (Lýsigögn)'!L$38:L$52,MATCH($C135,'Undirviðmiðalisti (Lýsigögn)'!$C$38:$C$52,0))),""),IFERROR(IF(INDEX('Undirviðmiðalisti (Lýsigögn)'!L$6:L$37,MATCH($C135,'Undirviðmiðalisti (Lýsigögn)'!$C$6:$C$37,0))="","",INDEX('Undirviðmiðalisti (Lýsigögn)'!L$6:L$37,MATCH($C135,'Undirviðmiðalisti (Lýsigögn)'!$C$6:$C$37,0))),IFERROR(IF(INDEX('Undirviðmiðalisti (Lýsigögn)'!L$38:L$52,MATCH($C135,'Undirviðmiðalisti (Lýsigögn)'!$C$38:$C$52,0))="","",INDEX('Undirviðmiðalisti (Lýsigögn)'!L$38:L$52,MATCH($C135,'Undirviðmiðalisti (Lýsigögn)'!$C$38:$C$52,0))),""))))</f>
        <v/>
      </c>
      <c r="Q135" s="18" t="str">
        <f aca="false">IF($C135="","",IF($D135="Einstaklingsbundið",IFERROR(IF(INDEX('Undirviðmiðalisti (Lýsigögn)'!M$38:M$52,MATCH($C135,'Undirviðmiðalisti (Lýsigögn)'!$C$38:$C$52,0))="","",INDEX('Undirviðmiðalisti (Lýsigögn)'!M$38:M$52,MATCH($C135,'Undirviðmiðalisti (Lýsigögn)'!$C$38:$C$52,0))),""),IFERROR(IF(INDEX('Undirviðmiðalisti (Lýsigögn)'!M$6:M$37,MATCH($C135,'Undirviðmiðalisti (Lýsigögn)'!$C$6:$C$37,0))="","",INDEX('Undirviðmiðalisti (Lýsigögn)'!M$6:M$37,MATCH($C135,'Undirviðmiðalisti (Lýsigögn)'!$C$6:$C$37,0))),IFERROR(IF(INDEX('Undirviðmiðalisti (Lýsigögn)'!M$38:M$52,MATCH($C135,'Undirviðmiðalisti (Lýsigögn)'!$C$38:$C$52,0))="","",INDEX('Undirviðmiðalisti (Lýsigögn)'!M$38:M$52,MATCH($C135,'Undirviðmiðalisti (Lýsigögn)'!$C$38:$C$52,0))),""))))</f>
        <v/>
      </c>
    </row>
    <row r="136" customFormat="false" ht="15" hidden="false" customHeight="true" outlineLevel="0" collapsed="false">
      <c r="A136" s="24" t="str">
        <f aca="false">IF($B136="","",ROW()-5)</f>
        <v/>
      </c>
      <c r="B136" s="17"/>
      <c r="C136" s="17"/>
      <c r="D136" s="25" t="str">
        <f aca="false">IFERROR(IF(B136="","",INDEX(Viðmið!$B$6:$B$10,MATCH(B136,Viðmið!$C$6:$C$10,0))),"")</f>
        <v/>
      </c>
      <c r="E136" s="18" t="str">
        <f aca="false">IF($C136="","",IF($D136="Einstaklingsbundið",IFERROR(IF(INDEX('Undirviðmiðalisti (Lýsigögn)'!$D$38:$D$52,MATCH($C136,'Undirviðmiðalisti (Lýsigögn)'!$C$38:$C$52,0))="","",INDEX('Undirviðmiðalisti (Lýsigögn)'!$D$38:$D$52,MATCH($C136,'Undirviðmiðalisti (Lýsigögn)'!$C$38:$C$52,0))),""),IFERROR(IF(INDEX('Undirviðmiðalisti (Lýsigögn)'!$D$6:$D$37,MATCH($C136,'Undirviðmiðalisti (Lýsigögn)'!$C$6:$C$37,0))="","",INDEX('Undirviðmiðalisti (Lýsigögn)'!$D$6:$D$37,MATCH($C136,'Undirviðmiðalisti (Lýsigögn)'!$C$6:$C$37,0))),IFERROR(IF(INDEX('Undirviðmiðalisti (Lýsigögn)'!$D$38:$D$52,MATCH($C136,'Undirviðmiðalisti (Lýsigögn)'!$C$38:$C$52,0))="","",INDEX('Undirviðmiðalisti (Lýsigögn)'!$D$38:$D$52,MATCH($C136,'Undirviðmiðalisti (Lýsigögn)'!$C$38:$C$52,0))),""))))</f>
        <v/>
      </c>
      <c r="F136" s="16"/>
      <c r="G136" s="26" t="str">
        <f aca="false">IF($C136="","",IF($D136="Einstaklingsbundið",IFERROR(IF(INDEX('Undirviðmiðalisti (Lýsigögn)'!$E$38:$E$52,MATCH($C136,'Undirviðmiðalisti (Lýsigögn)'!$C$38:$C$52,0))="","",INDEX('Undirviðmiðalisti (Lýsigögn)'!$E$38:$E$52,MATCH($C136,'Undirviðmiðalisti (Lýsigögn)'!$C$38:$C$52,0))),""),IFERROR(IF(INDEX('Undirviðmiðalisti (Lýsigögn)'!$E$6:$E$37,MATCH($C136,'Undirviðmiðalisti (Lýsigögn)'!$C$6:$C$37,0))="","",INDEX('Undirviðmiðalisti (Lýsigögn)'!$E$6:$E$37,MATCH($C136,'Undirviðmiðalisti (Lýsigögn)'!$C$6:$C$37,0))),IFERROR(IF(INDEX('Undirviðmiðalisti (Lýsigögn)'!$E$38:$E$52,MATCH($C136,'Undirviðmiðalisti (Lýsigögn)'!$C$38:$C$52,0))="","",INDEX('Undirviðmiðalisti (Lýsigögn)'!$E$38:$E$52,MATCH($C136,'Undirviðmiðalisti (Lýsigögn)'!$C$38:$C$52,0))),""))))</f>
        <v/>
      </c>
      <c r="H136" s="27" t="str">
        <f aca="false">IF(OR(F136="",G136=""),"",F136*KVARDI)</f>
        <v/>
      </c>
      <c r="I136" s="28" t="str">
        <f aca="false">IF(B136="","",IF(ROUND(SUMIF($B$6:$B$205,B136,$F$6:$F$205),4)=ROUND(IFERROR(INDEX(Viðmið!$E$6:$E$10,MATCH(B136,Viðmið!$C$6:$C$10,0)),-1),4),"✓","✗"))</f>
        <v/>
      </c>
      <c r="J136" s="18" t="str">
        <f aca="false">IF($C136="","",IF($D136="Einstaklingsbundið",IFERROR(IF(INDEX('Undirviðmiðalisti (Lýsigögn)'!F$38:F$52,MATCH($C136,'Undirviðmiðalisti (Lýsigögn)'!$C$38:$C$52,0))="","",INDEX('Undirviðmiðalisti (Lýsigögn)'!F$38:F$52,MATCH($C136,'Undirviðmiðalisti (Lýsigögn)'!$C$38:$C$52,0))),""),IFERROR(IF(INDEX('Undirviðmiðalisti (Lýsigögn)'!F$6:F$37,MATCH($C136,'Undirviðmiðalisti (Lýsigögn)'!$C$6:$C$37,0))="","",INDEX('Undirviðmiðalisti (Lýsigögn)'!F$6:F$37,MATCH($C136,'Undirviðmiðalisti (Lýsigögn)'!$C$6:$C$37,0))),IFERROR(IF(INDEX('Undirviðmiðalisti (Lýsigögn)'!F$38:F$52,MATCH($C136,'Undirviðmiðalisti (Lýsigögn)'!$C$38:$C$52,0))="","",INDEX('Undirviðmiðalisti (Lýsigögn)'!F$38:F$52,MATCH($C136,'Undirviðmiðalisti (Lýsigögn)'!$C$38:$C$52,0))),""))))</f>
        <v/>
      </c>
      <c r="K136" s="18" t="str">
        <f aca="false">IF($C136="","",IF($D136="Einstaklingsbundið",IFERROR(IF(INDEX('Undirviðmiðalisti (Lýsigögn)'!G$38:G$52,MATCH($C136,'Undirviðmiðalisti (Lýsigögn)'!$C$38:$C$52,0))="","",INDEX('Undirviðmiðalisti (Lýsigögn)'!G$38:G$52,MATCH($C136,'Undirviðmiðalisti (Lýsigögn)'!$C$38:$C$52,0))),""),IFERROR(IF(INDEX('Undirviðmiðalisti (Lýsigögn)'!G$6:G$37,MATCH($C136,'Undirviðmiðalisti (Lýsigögn)'!$C$6:$C$37,0))="","",INDEX('Undirviðmiðalisti (Lýsigögn)'!G$6:G$37,MATCH($C136,'Undirviðmiðalisti (Lýsigögn)'!$C$6:$C$37,0))),IFERROR(IF(INDEX('Undirviðmiðalisti (Lýsigögn)'!G$38:G$52,MATCH($C136,'Undirviðmiðalisti (Lýsigögn)'!$C$38:$C$52,0))="","",INDEX('Undirviðmiðalisti (Lýsigögn)'!G$38:G$52,MATCH($C136,'Undirviðmiðalisti (Lýsigögn)'!$C$38:$C$52,0))),""))))</f>
        <v/>
      </c>
      <c r="L136" s="18" t="str">
        <f aca="false">IF($C136="","",IF($D136="Einstaklingsbundið",IFERROR(IF(INDEX('Undirviðmiðalisti (Lýsigögn)'!H$38:H$52,MATCH($C136,'Undirviðmiðalisti (Lýsigögn)'!$C$38:$C$52,0))="","",INDEX('Undirviðmiðalisti (Lýsigögn)'!H$38:H$52,MATCH($C136,'Undirviðmiðalisti (Lýsigögn)'!$C$38:$C$52,0))),""),IFERROR(IF(INDEX('Undirviðmiðalisti (Lýsigögn)'!H$6:H$37,MATCH($C136,'Undirviðmiðalisti (Lýsigögn)'!$C$6:$C$37,0))="","",INDEX('Undirviðmiðalisti (Lýsigögn)'!H$6:H$37,MATCH($C136,'Undirviðmiðalisti (Lýsigögn)'!$C$6:$C$37,0))),IFERROR(IF(INDEX('Undirviðmiðalisti (Lýsigögn)'!H$38:H$52,MATCH($C136,'Undirviðmiðalisti (Lýsigögn)'!$C$38:$C$52,0))="","",INDEX('Undirviðmiðalisti (Lýsigögn)'!H$38:H$52,MATCH($C136,'Undirviðmiðalisti (Lýsigögn)'!$C$38:$C$52,0))),""))))</f>
        <v/>
      </c>
      <c r="M136" s="18" t="str">
        <f aca="false">IF($C136="","",IF($D136="Einstaklingsbundið",IFERROR(IF(INDEX('Undirviðmiðalisti (Lýsigögn)'!I$38:I$52,MATCH($C136,'Undirviðmiðalisti (Lýsigögn)'!$C$38:$C$52,0))="","",INDEX('Undirviðmiðalisti (Lýsigögn)'!I$38:I$52,MATCH($C136,'Undirviðmiðalisti (Lýsigögn)'!$C$38:$C$52,0))),""),IFERROR(IF(INDEX('Undirviðmiðalisti (Lýsigögn)'!I$6:I$37,MATCH($C136,'Undirviðmiðalisti (Lýsigögn)'!$C$6:$C$37,0))="","",INDEX('Undirviðmiðalisti (Lýsigögn)'!I$6:I$37,MATCH($C136,'Undirviðmiðalisti (Lýsigögn)'!$C$6:$C$37,0))),IFERROR(IF(INDEX('Undirviðmiðalisti (Lýsigögn)'!I$38:I$52,MATCH($C136,'Undirviðmiðalisti (Lýsigögn)'!$C$38:$C$52,0))="","",INDEX('Undirviðmiðalisti (Lýsigögn)'!I$38:I$52,MATCH($C136,'Undirviðmiðalisti (Lýsigögn)'!$C$38:$C$52,0))),""))))</f>
        <v/>
      </c>
      <c r="N136" s="18" t="str">
        <f aca="false">IF($C136="","",IF($D136="Einstaklingsbundið",IFERROR(IF(INDEX('Undirviðmiðalisti (Lýsigögn)'!J$38:J$52,MATCH($C136,'Undirviðmiðalisti (Lýsigögn)'!$C$38:$C$52,0))="","",INDEX('Undirviðmiðalisti (Lýsigögn)'!J$38:J$52,MATCH($C136,'Undirviðmiðalisti (Lýsigögn)'!$C$38:$C$52,0))),""),IFERROR(IF(INDEX('Undirviðmiðalisti (Lýsigögn)'!J$6:J$37,MATCH($C136,'Undirviðmiðalisti (Lýsigögn)'!$C$6:$C$37,0))="","",INDEX('Undirviðmiðalisti (Lýsigögn)'!J$6:J$37,MATCH($C136,'Undirviðmiðalisti (Lýsigögn)'!$C$6:$C$37,0))),IFERROR(IF(INDEX('Undirviðmiðalisti (Lýsigögn)'!J$38:J$52,MATCH($C136,'Undirviðmiðalisti (Lýsigögn)'!$C$38:$C$52,0))="","",INDEX('Undirviðmiðalisti (Lýsigögn)'!J$38:J$52,MATCH($C136,'Undirviðmiðalisti (Lýsigögn)'!$C$38:$C$52,0))),""))))</f>
        <v/>
      </c>
      <c r="O136" s="18" t="str">
        <f aca="false">IF($C136="","",IF($D136="Einstaklingsbundið",IFERROR(IF(INDEX('Undirviðmiðalisti (Lýsigögn)'!K$38:K$52,MATCH($C136,'Undirviðmiðalisti (Lýsigögn)'!$C$38:$C$52,0))="","",INDEX('Undirviðmiðalisti (Lýsigögn)'!K$38:K$52,MATCH($C136,'Undirviðmiðalisti (Lýsigögn)'!$C$38:$C$52,0))),""),IFERROR(IF(INDEX('Undirviðmiðalisti (Lýsigögn)'!K$6:K$37,MATCH($C136,'Undirviðmiðalisti (Lýsigögn)'!$C$6:$C$37,0))="","",INDEX('Undirviðmiðalisti (Lýsigögn)'!K$6:K$37,MATCH($C136,'Undirviðmiðalisti (Lýsigögn)'!$C$6:$C$37,0))),IFERROR(IF(INDEX('Undirviðmiðalisti (Lýsigögn)'!K$38:K$52,MATCH($C136,'Undirviðmiðalisti (Lýsigögn)'!$C$38:$C$52,0))="","",INDEX('Undirviðmiðalisti (Lýsigögn)'!K$38:K$52,MATCH($C136,'Undirviðmiðalisti (Lýsigögn)'!$C$38:$C$52,0))),""))))</f>
        <v/>
      </c>
      <c r="P136" s="18" t="str">
        <f aca="false">IF($C136="","",IF($D136="Einstaklingsbundið",IFERROR(IF(INDEX('Undirviðmiðalisti (Lýsigögn)'!L$38:L$52,MATCH($C136,'Undirviðmiðalisti (Lýsigögn)'!$C$38:$C$52,0))="","",INDEX('Undirviðmiðalisti (Lýsigögn)'!L$38:L$52,MATCH($C136,'Undirviðmiðalisti (Lýsigögn)'!$C$38:$C$52,0))),""),IFERROR(IF(INDEX('Undirviðmiðalisti (Lýsigögn)'!L$6:L$37,MATCH($C136,'Undirviðmiðalisti (Lýsigögn)'!$C$6:$C$37,0))="","",INDEX('Undirviðmiðalisti (Lýsigögn)'!L$6:L$37,MATCH($C136,'Undirviðmiðalisti (Lýsigögn)'!$C$6:$C$37,0))),IFERROR(IF(INDEX('Undirviðmiðalisti (Lýsigögn)'!L$38:L$52,MATCH($C136,'Undirviðmiðalisti (Lýsigögn)'!$C$38:$C$52,0))="","",INDEX('Undirviðmiðalisti (Lýsigögn)'!L$38:L$52,MATCH($C136,'Undirviðmiðalisti (Lýsigögn)'!$C$38:$C$52,0))),""))))</f>
        <v/>
      </c>
      <c r="Q136" s="18" t="str">
        <f aca="false">IF($C136="","",IF($D136="Einstaklingsbundið",IFERROR(IF(INDEX('Undirviðmiðalisti (Lýsigögn)'!M$38:M$52,MATCH($C136,'Undirviðmiðalisti (Lýsigögn)'!$C$38:$C$52,0))="","",INDEX('Undirviðmiðalisti (Lýsigögn)'!M$38:M$52,MATCH($C136,'Undirviðmiðalisti (Lýsigögn)'!$C$38:$C$52,0))),""),IFERROR(IF(INDEX('Undirviðmiðalisti (Lýsigögn)'!M$6:M$37,MATCH($C136,'Undirviðmiðalisti (Lýsigögn)'!$C$6:$C$37,0))="","",INDEX('Undirviðmiðalisti (Lýsigögn)'!M$6:M$37,MATCH($C136,'Undirviðmiðalisti (Lýsigögn)'!$C$6:$C$37,0))),IFERROR(IF(INDEX('Undirviðmiðalisti (Lýsigögn)'!M$38:M$52,MATCH($C136,'Undirviðmiðalisti (Lýsigögn)'!$C$38:$C$52,0))="","",INDEX('Undirviðmiðalisti (Lýsigögn)'!M$38:M$52,MATCH($C136,'Undirviðmiðalisti (Lýsigögn)'!$C$38:$C$52,0))),""))))</f>
        <v/>
      </c>
    </row>
    <row r="137" customFormat="false" ht="15" hidden="false" customHeight="true" outlineLevel="0" collapsed="false">
      <c r="A137" s="24" t="str">
        <f aca="false">IF($B137="","",ROW()-5)</f>
        <v/>
      </c>
      <c r="B137" s="17"/>
      <c r="C137" s="17"/>
      <c r="D137" s="25" t="str">
        <f aca="false">IFERROR(IF(B137="","",INDEX(Viðmið!$B$6:$B$10,MATCH(B137,Viðmið!$C$6:$C$10,0))),"")</f>
        <v/>
      </c>
      <c r="E137" s="18" t="str">
        <f aca="false">IF($C137="","",IF($D137="Einstaklingsbundið",IFERROR(IF(INDEX('Undirviðmiðalisti (Lýsigögn)'!$D$38:$D$52,MATCH($C137,'Undirviðmiðalisti (Lýsigögn)'!$C$38:$C$52,0))="","",INDEX('Undirviðmiðalisti (Lýsigögn)'!$D$38:$D$52,MATCH($C137,'Undirviðmiðalisti (Lýsigögn)'!$C$38:$C$52,0))),""),IFERROR(IF(INDEX('Undirviðmiðalisti (Lýsigögn)'!$D$6:$D$37,MATCH($C137,'Undirviðmiðalisti (Lýsigögn)'!$C$6:$C$37,0))="","",INDEX('Undirviðmiðalisti (Lýsigögn)'!$D$6:$D$37,MATCH($C137,'Undirviðmiðalisti (Lýsigögn)'!$C$6:$C$37,0))),IFERROR(IF(INDEX('Undirviðmiðalisti (Lýsigögn)'!$D$38:$D$52,MATCH($C137,'Undirviðmiðalisti (Lýsigögn)'!$C$38:$C$52,0))="","",INDEX('Undirviðmiðalisti (Lýsigögn)'!$D$38:$D$52,MATCH($C137,'Undirviðmiðalisti (Lýsigögn)'!$C$38:$C$52,0))),""))))</f>
        <v/>
      </c>
      <c r="F137" s="16"/>
      <c r="G137" s="26" t="str">
        <f aca="false">IF($C137="","",IF($D137="Einstaklingsbundið",IFERROR(IF(INDEX('Undirviðmiðalisti (Lýsigögn)'!$E$38:$E$52,MATCH($C137,'Undirviðmiðalisti (Lýsigögn)'!$C$38:$C$52,0))="","",INDEX('Undirviðmiðalisti (Lýsigögn)'!$E$38:$E$52,MATCH($C137,'Undirviðmiðalisti (Lýsigögn)'!$C$38:$C$52,0))),""),IFERROR(IF(INDEX('Undirviðmiðalisti (Lýsigögn)'!$E$6:$E$37,MATCH($C137,'Undirviðmiðalisti (Lýsigögn)'!$C$6:$C$37,0))="","",INDEX('Undirviðmiðalisti (Lýsigögn)'!$E$6:$E$37,MATCH($C137,'Undirviðmiðalisti (Lýsigögn)'!$C$6:$C$37,0))),IFERROR(IF(INDEX('Undirviðmiðalisti (Lýsigögn)'!$E$38:$E$52,MATCH($C137,'Undirviðmiðalisti (Lýsigögn)'!$C$38:$C$52,0))="","",INDEX('Undirviðmiðalisti (Lýsigögn)'!$E$38:$E$52,MATCH($C137,'Undirviðmiðalisti (Lýsigögn)'!$C$38:$C$52,0))),""))))</f>
        <v/>
      </c>
      <c r="H137" s="27" t="str">
        <f aca="false">IF(OR(F137="",G137=""),"",F137*KVARDI)</f>
        <v/>
      </c>
      <c r="I137" s="28" t="str">
        <f aca="false">IF(B137="","",IF(ROUND(SUMIF($B$6:$B$205,B137,$F$6:$F$205),4)=ROUND(IFERROR(INDEX(Viðmið!$E$6:$E$10,MATCH(B137,Viðmið!$C$6:$C$10,0)),-1),4),"✓","✗"))</f>
        <v/>
      </c>
      <c r="J137" s="18" t="str">
        <f aca="false">IF($C137="","",IF($D137="Einstaklingsbundið",IFERROR(IF(INDEX('Undirviðmiðalisti (Lýsigögn)'!F$38:F$52,MATCH($C137,'Undirviðmiðalisti (Lýsigögn)'!$C$38:$C$52,0))="","",INDEX('Undirviðmiðalisti (Lýsigögn)'!F$38:F$52,MATCH($C137,'Undirviðmiðalisti (Lýsigögn)'!$C$38:$C$52,0))),""),IFERROR(IF(INDEX('Undirviðmiðalisti (Lýsigögn)'!F$6:F$37,MATCH($C137,'Undirviðmiðalisti (Lýsigögn)'!$C$6:$C$37,0))="","",INDEX('Undirviðmiðalisti (Lýsigögn)'!F$6:F$37,MATCH($C137,'Undirviðmiðalisti (Lýsigögn)'!$C$6:$C$37,0))),IFERROR(IF(INDEX('Undirviðmiðalisti (Lýsigögn)'!F$38:F$52,MATCH($C137,'Undirviðmiðalisti (Lýsigögn)'!$C$38:$C$52,0))="","",INDEX('Undirviðmiðalisti (Lýsigögn)'!F$38:F$52,MATCH($C137,'Undirviðmiðalisti (Lýsigögn)'!$C$38:$C$52,0))),""))))</f>
        <v/>
      </c>
      <c r="K137" s="18" t="str">
        <f aca="false">IF($C137="","",IF($D137="Einstaklingsbundið",IFERROR(IF(INDEX('Undirviðmiðalisti (Lýsigögn)'!G$38:G$52,MATCH($C137,'Undirviðmiðalisti (Lýsigögn)'!$C$38:$C$52,0))="","",INDEX('Undirviðmiðalisti (Lýsigögn)'!G$38:G$52,MATCH($C137,'Undirviðmiðalisti (Lýsigögn)'!$C$38:$C$52,0))),""),IFERROR(IF(INDEX('Undirviðmiðalisti (Lýsigögn)'!G$6:G$37,MATCH($C137,'Undirviðmiðalisti (Lýsigögn)'!$C$6:$C$37,0))="","",INDEX('Undirviðmiðalisti (Lýsigögn)'!G$6:G$37,MATCH($C137,'Undirviðmiðalisti (Lýsigögn)'!$C$6:$C$37,0))),IFERROR(IF(INDEX('Undirviðmiðalisti (Lýsigögn)'!G$38:G$52,MATCH($C137,'Undirviðmiðalisti (Lýsigögn)'!$C$38:$C$52,0))="","",INDEX('Undirviðmiðalisti (Lýsigögn)'!G$38:G$52,MATCH($C137,'Undirviðmiðalisti (Lýsigögn)'!$C$38:$C$52,0))),""))))</f>
        <v/>
      </c>
      <c r="L137" s="18" t="str">
        <f aca="false">IF($C137="","",IF($D137="Einstaklingsbundið",IFERROR(IF(INDEX('Undirviðmiðalisti (Lýsigögn)'!H$38:H$52,MATCH($C137,'Undirviðmiðalisti (Lýsigögn)'!$C$38:$C$52,0))="","",INDEX('Undirviðmiðalisti (Lýsigögn)'!H$38:H$52,MATCH($C137,'Undirviðmiðalisti (Lýsigögn)'!$C$38:$C$52,0))),""),IFERROR(IF(INDEX('Undirviðmiðalisti (Lýsigögn)'!H$6:H$37,MATCH($C137,'Undirviðmiðalisti (Lýsigögn)'!$C$6:$C$37,0))="","",INDEX('Undirviðmiðalisti (Lýsigögn)'!H$6:H$37,MATCH($C137,'Undirviðmiðalisti (Lýsigögn)'!$C$6:$C$37,0))),IFERROR(IF(INDEX('Undirviðmiðalisti (Lýsigögn)'!H$38:H$52,MATCH($C137,'Undirviðmiðalisti (Lýsigögn)'!$C$38:$C$52,0))="","",INDEX('Undirviðmiðalisti (Lýsigögn)'!H$38:H$52,MATCH($C137,'Undirviðmiðalisti (Lýsigögn)'!$C$38:$C$52,0))),""))))</f>
        <v/>
      </c>
      <c r="M137" s="18" t="str">
        <f aca="false">IF($C137="","",IF($D137="Einstaklingsbundið",IFERROR(IF(INDEX('Undirviðmiðalisti (Lýsigögn)'!I$38:I$52,MATCH($C137,'Undirviðmiðalisti (Lýsigögn)'!$C$38:$C$52,0))="","",INDEX('Undirviðmiðalisti (Lýsigögn)'!I$38:I$52,MATCH($C137,'Undirviðmiðalisti (Lýsigögn)'!$C$38:$C$52,0))),""),IFERROR(IF(INDEX('Undirviðmiðalisti (Lýsigögn)'!I$6:I$37,MATCH($C137,'Undirviðmiðalisti (Lýsigögn)'!$C$6:$C$37,0))="","",INDEX('Undirviðmiðalisti (Lýsigögn)'!I$6:I$37,MATCH($C137,'Undirviðmiðalisti (Lýsigögn)'!$C$6:$C$37,0))),IFERROR(IF(INDEX('Undirviðmiðalisti (Lýsigögn)'!I$38:I$52,MATCH($C137,'Undirviðmiðalisti (Lýsigögn)'!$C$38:$C$52,0))="","",INDEX('Undirviðmiðalisti (Lýsigögn)'!I$38:I$52,MATCH($C137,'Undirviðmiðalisti (Lýsigögn)'!$C$38:$C$52,0))),""))))</f>
        <v/>
      </c>
      <c r="N137" s="18" t="str">
        <f aca="false">IF($C137="","",IF($D137="Einstaklingsbundið",IFERROR(IF(INDEX('Undirviðmiðalisti (Lýsigögn)'!J$38:J$52,MATCH($C137,'Undirviðmiðalisti (Lýsigögn)'!$C$38:$C$52,0))="","",INDEX('Undirviðmiðalisti (Lýsigögn)'!J$38:J$52,MATCH($C137,'Undirviðmiðalisti (Lýsigögn)'!$C$38:$C$52,0))),""),IFERROR(IF(INDEX('Undirviðmiðalisti (Lýsigögn)'!J$6:J$37,MATCH($C137,'Undirviðmiðalisti (Lýsigögn)'!$C$6:$C$37,0))="","",INDEX('Undirviðmiðalisti (Lýsigögn)'!J$6:J$37,MATCH($C137,'Undirviðmiðalisti (Lýsigögn)'!$C$6:$C$37,0))),IFERROR(IF(INDEX('Undirviðmiðalisti (Lýsigögn)'!J$38:J$52,MATCH($C137,'Undirviðmiðalisti (Lýsigögn)'!$C$38:$C$52,0))="","",INDEX('Undirviðmiðalisti (Lýsigögn)'!J$38:J$52,MATCH($C137,'Undirviðmiðalisti (Lýsigögn)'!$C$38:$C$52,0))),""))))</f>
        <v/>
      </c>
      <c r="O137" s="18" t="str">
        <f aca="false">IF($C137="","",IF($D137="Einstaklingsbundið",IFERROR(IF(INDEX('Undirviðmiðalisti (Lýsigögn)'!K$38:K$52,MATCH($C137,'Undirviðmiðalisti (Lýsigögn)'!$C$38:$C$52,0))="","",INDEX('Undirviðmiðalisti (Lýsigögn)'!K$38:K$52,MATCH($C137,'Undirviðmiðalisti (Lýsigögn)'!$C$38:$C$52,0))),""),IFERROR(IF(INDEX('Undirviðmiðalisti (Lýsigögn)'!K$6:K$37,MATCH($C137,'Undirviðmiðalisti (Lýsigögn)'!$C$6:$C$37,0))="","",INDEX('Undirviðmiðalisti (Lýsigögn)'!K$6:K$37,MATCH($C137,'Undirviðmiðalisti (Lýsigögn)'!$C$6:$C$37,0))),IFERROR(IF(INDEX('Undirviðmiðalisti (Lýsigögn)'!K$38:K$52,MATCH($C137,'Undirviðmiðalisti (Lýsigögn)'!$C$38:$C$52,0))="","",INDEX('Undirviðmiðalisti (Lýsigögn)'!K$38:K$52,MATCH($C137,'Undirviðmiðalisti (Lýsigögn)'!$C$38:$C$52,0))),""))))</f>
        <v/>
      </c>
      <c r="P137" s="18" t="str">
        <f aca="false">IF($C137="","",IF($D137="Einstaklingsbundið",IFERROR(IF(INDEX('Undirviðmiðalisti (Lýsigögn)'!L$38:L$52,MATCH($C137,'Undirviðmiðalisti (Lýsigögn)'!$C$38:$C$52,0))="","",INDEX('Undirviðmiðalisti (Lýsigögn)'!L$38:L$52,MATCH($C137,'Undirviðmiðalisti (Lýsigögn)'!$C$38:$C$52,0))),""),IFERROR(IF(INDEX('Undirviðmiðalisti (Lýsigögn)'!L$6:L$37,MATCH($C137,'Undirviðmiðalisti (Lýsigögn)'!$C$6:$C$37,0))="","",INDEX('Undirviðmiðalisti (Lýsigögn)'!L$6:L$37,MATCH($C137,'Undirviðmiðalisti (Lýsigögn)'!$C$6:$C$37,0))),IFERROR(IF(INDEX('Undirviðmiðalisti (Lýsigögn)'!L$38:L$52,MATCH($C137,'Undirviðmiðalisti (Lýsigögn)'!$C$38:$C$52,0))="","",INDEX('Undirviðmiðalisti (Lýsigögn)'!L$38:L$52,MATCH($C137,'Undirviðmiðalisti (Lýsigögn)'!$C$38:$C$52,0))),""))))</f>
        <v/>
      </c>
      <c r="Q137" s="18" t="str">
        <f aca="false">IF($C137="","",IF($D137="Einstaklingsbundið",IFERROR(IF(INDEX('Undirviðmiðalisti (Lýsigögn)'!M$38:M$52,MATCH($C137,'Undirviðmiðalisti (Lýsigögn)'!$C$38:$C$52,0))="","",INDEX('Undirviðmiðalisti (Lýsigögn)'!M$38:M$52,MATCH($C137,'Undirviðmiðalisti (Lýsigögn)'!$C$38:$C$52,0))),""),IFERROR(IF(INDEX('Undirviðmiðalisti (Lýsigögn)'!M$6:M$37,MATCH($C137,'Undirviðmiðalisti (Lýsigögn)'!$C$6:$C$37,0))="","",INDEX('Undirviðmiðalisti (Lýsigögn)'!M$6:M$37,MATCH($C137,'Undirviðmiðalisti (Lýsigögn)'!$C$6:$C$37,0))),IFERROR(IF(INDEX('Undirviðmiðalisti (Lýsigögn)'!M$38:M$52,MATCH($C137,'Undirviðmiðalisti (Lýsigögn)'!$C$38:$C$52,0))="","",INDEX('Undirviðmiðalisti (Lýsigögn)'!M$38:M$52,MATCH($C137,'Undirviðmiðalisti (Lýsigögn)'!$C$38:$C$52,0))),""))))</f>
        <v/>
      </c>
    </row>
    <row r="138" customFormat="false" ht="15" hidden="false" customHeight="true" outlineLevel="0" collapsed="false">
      <c r="A138" s="24" t="str">
        <f aca="false">IF($B138="","",ROW()-5)</f>
        <v/>
      </c>
      <c r="B138" s="17"/>
      <c r="C138" s="17"/>
      <c r="D138" s="25" t="str">
        <f aca="false">IFERROR(IF(B138="","",INDEX(Viðmið!$B$6:$B$10,MATCH(B138,Viðmið!$C$6:$C$10,0))),"")</f>
        <v/>
      </c>
      <c r="E138" s="18" t="str">
        <f aca="false">IF($C138="","",IF($D138="Einstaklingsbundið",IFERROR(IF(INDEX('Undirviðmiðalisti (Lýsigögn)'!$D$38:$D$52,MATCH($C138,'Undirviðmiðalisti (Lýsigögn)'!$C$38:$C$52,0))="","",INDEX('Undirviðmiðalisti (Lýsigögn)'!$D$38:$D$52,MATCH($C138,'Undirviðmiðalisti (Lýsigögn)'!$C$38:$C$52,0))),""),IFERROR(IF(INDEX('Undirviðmiðalisti (Lýsigögn)'!$D$6:$D$37,MATCH($C138,'Undirviðmiðalisti (Lýsigögn)'!$C$6:$C$37,0))="","",INDEX('Undirviðmiðalisti (Lýsigögn)'!$D$6:$D$37,MATCH($C138,'Undirviðmiðalisti (Lýsigögn)'!$C$6:$C$37,0))),IFERROR(IF(INDEX('Undirviðmiðalisti (Lýsigögn)'!$D$38:$D$52,MATCH($C138,'Undirviðmiðalisti (Lýsigögn)'!$C$38:$C$52,0))="","",INDEX('Undirviðmiðalisti (Lýsigögn)'!$D$38:$D$52,MATCH($C138,'Undirviðmiðalisti (Lýsigögn)'!$C$38:$C$52,0))),""))))</f>
        <v/>
      </c>
      <c r="F138" s="16"/>
      <c r="G138" s="26" t="str">
        <f aca="false">IF($C138="","",IF($D138="Einstaklingsbundið",IFERROR(IF(INDEX('Undirviðmiðalisti (Lýsigögn)'!$E$38:$E$52,MATCH($C138,'Undirviðmiðalisti (Lýsigögn)'!$C$38:$C$52,0))="","",INDEX('Undirviðmiðalisti (Lýsigögn)'!$E$38:$E$52,MATCH($C138,'Undirviðmiðalisti (Lýsigögn)'!$C$38:$C$52,0))),""),IFERROR(IF(INDEX('Undirviðmiðalisti (Lýsigögn)'!$E$6:$E$37,MATCH($C138,'Undirviðmiðalisti (Lýsigögn)'!$C$6:$C$37,0))="","",INDEX('Undirviðmiðalisti (Lýsigögn)'!$E$6:$E$37,MATCH($C138,'Undirviðmiðalisti (Lýsigögn)'!$C$6:$C$37,0))),IFERROR(IF(INDEX('Undirviðmiðalisti (Lýsigögn)'!$E$38:$E$52,MATCH($C138,'Undirviðmiðalisti (Lýsigögn)'!$C$38:$C$52,0))="","",INDEX('Undirviðmiðalisti (Lýsigögn)'!$E$38:$E$52,MATCH($C138,'Undirviðmiðalisti (Lýsigögn)'!$C$38:$C$52,0))),""))))</f>
        <v/>
      </c>
      <c r="H138" s="27" t="str">
        <f aca="false">IF(OR(F138="",G138=""),"",F138*KVARDI)</f>
        <v/>
      </c>
      <c r="I138" s="28" t="str">
        <f aca="false">IF(B138="","",IF(ROUND(SUMIF($B$6:$B$205,B138,$F$6:$F$205),4)=ROUND(IFERROR(INDEX(Viðmið!$E$6:$E$10,MATCH(B138,Viðmið!$C$6:$C$10,0)),-1),4),"✓","✗"))</f>
        <v/>
      </c>
      <c r="J138" s="18" t="str">
        <f aca="false">IF($C138="","",IF($D138="Einstaklingsbundið",IFERROR(IF(INDEX('Undirviðmiðalisti (Lýsigögn)'!F$38:F$52,MATCH($C138,'Undirviðmiðalisti (Lýsigögn)'!$C$38:$C$52,0))="","",INDEX('Undirviðmiðalisti (Lýsigögn)'!F$38:F$52,MATCH($C138,'Undirviðmiðalisti (Lýsigögn)'!$C$38:$C$52,0))),""),IFERROR(IF(INDEX('Undirviðmiðalisti (Lýsigögn)'!F$6:F$37,MATCH($C138,'Undirviðmiðalisti (Lýsigögn)'!$C$6:$C$37,0))="","",INDEX('Undirviðmiðalisti (Lýsigögn)'!F$6:F$37,MATCH($C138,'Undirviðmiðalisti (Lýsigögn)'!$C$6:$C$37,0))),IFERROR(IF(INDEX('Undirviðmiðalisti (Lýsigögn)'!F$38:F$52,MATCH($C138,'Undirviðmiðalisti (Lýsigögn)'!$C$38:$C$52,0))="","",INDEX('Undirviðmiðalisti (Lýsigögn)'!F$38:F$52,MATCH($C138,'Undirviðmiðalisti (Lýsigögn)'!$C$38:$C$52,0))),""))))</f>
        <v/>
      </c>
      <c r="K138" s="18" t="str">
        <f aca="false">IF($C138="","",IF($D138="Einstaklingsbundið",IFERROR(IF(INDEX('Undirviðmiðalisti (Lýsigögn)'!G$38:G$52,MATCH($C138,'Undirviðmiðalisti (Lýsigögn)'!$C$38:$C$52,0))="","",INDEX('Undirviðmiðalisti (Lýsigögn)'!G$38:G$52,MATCH($C138,'Undirviðmiðalisti (Lýsigögn)'!$C$38:$C$52,0))),""),IFERROR(IF(INDEX('Undirviðmiðalisti (Lýsigögn)'!G$6:G$37,MATCH($C138,'Undirviðmiðalisti (Lýsigögn)'!$C$6:$C$37,0))="","",INDEX('Undirviðmiðalisti (Lýsigögn)'!G$6:G$37,MATCH($C138,'Undirviðmiðalisti (Lýsigögn)'!$C$6:$C$37,0))),IFERROR(IF(INDEX('Undirviðmiðalisti (Lýsigögn)'!G$38:G$52,MATCH($C138,'Undirviðmiðalisti (Lýsigögn)'!$C$38:$C$52,0))="","",INDEX('Undirviðmiðalisti (Lýsigögn)'!G$38:G$52,MATCH($C138,'Undirviðmiðalisti (Lýsigögn)'!$C$38:$C$52,0))),""))))</f>
        <v/>
      </c>
      <c r="L138" s="18" t="str">
        <f aca="false">IF($C138="","",IF($D138="Einstaklingsbundið",IFERROR(IF(INDEX('Undirviðmiðalisti (Lýsigögn)'!H$38:H$52,MATCH($C138,'Undirviðmiðalisti (Lýsigögn)'!$C$38:$C$52,0))="","",INDEX('Undirviðmiðalisti (Lýsigögn)'!H$38:H$52,MATCH($C138,'Undirviðmiðalisti (Lýsigögn)'!$C$38:$C$52,0))),""),IFERROR(IF(INDEX('Undirviðmiðalisti (Lýsigögn)'!H$6:H$37,MATCH($C138,'Undirviðmiðalisti (Lýsigögn)'!$C$6:$C$37,0))="","",INDEX('Undirviðmiðalisti (Lýsigögn)'!H$6:H$37,MATCH($C138,'Undirviðmiðalisti (Lýsigögn)'!$C$6:$C$37,0))),IFERROR(IF(INDEX('Undirviðmiðalisti (Lýsigögn)'!H$38:H$52,MATCH($C138,'Undirviðmiðalisti (Lýsigögn)'!$C$38:$C$52,0))="","",INDEX('Undirviðmiðalisti (Lýsigögn)'!H$38:H$52,MATCH($C138,'Undirviðmiðalisti (Lýsigögn)'!$C$38:$C$52,0))),""))))</f>
        <v/>
      </c>
      <c r="M138" s="18" t="str">
        <f aca="false">IF($C138="","",IF($D138="Einstaklingsbundið",IFERROR(IF(INDEX('Undirviðmiðalisti (Lýsigögn)'!I$38:I$52,MATCH($C138,'Undirviðmiðalisti (Lýsigögn)'!$C$38:$C$52,0))="","",INDEX('Undirviðmiðalisti (Lýsigögn)'!I$38:I$52,MATCH($C138,'Undirviðmiðalisti (Lýsigögn)'!$C$38:$C$52,0))),""),IFERROR(IF(INDEX('Undirviðmiðalisti (Lýsigögn)'!I$6:I$37,MATCH($C138,'Undirviðmiðalisti (Lýsigögn)'!$C$6:$C$37,0))="","",INDEX('Undirviðmiðalisti (Lýsigögn)'!I$6:I$37,MATCH($C138,'Undirviðmiðalisti (Lýsigögn)'!$C$6:$C$37,0))),IFERROR(IF(INDEX('Undirviðmiðalisti (Lýsigögn)'!I$38:I$52,MATCH($C138,'Undirviðmiðalisti (Lýsigögn)'!$C$38:$C$52,0))="","",INDEX('Undirviðmiðalisti (Lýsigögn)'!I$38:I$52,MATCH($C138,'Undirviðmiðalisti (Lýsigögn)'!$C$38:$C$52,0))),""))))</f>
        <v/>
      </c>
      <c r="N138" s="18" t="str">
        <f aca="false">IF($C138="","",IF($D138="Einstaklingsbundið",IFERROR(IF(INDEX('Undirviðmiðalisti (Lýsigögn)'!J$38:J$52,MATCH($C138,'Undirviðmiðalisti (Lýsigögn)'!$C$38:$C$52,0))="","",INDEX('Undirviðmiðalisti (Lýsigögn)'!J$38:J$52,MATCH($C138,'Undirviðmiðalisti (Lýsigögn)'!$C$38:$C$52,0))),""),IFERROR(IF(INDEX('Undirviðmiðalisti (Lýsigögn)'!J$6:J$37,MATCH($C138,'Undirviðmiðalisti (Lýsigögn)'!$C$6:$C$37,0))="","",INDEX('Undirviðmiðalisti (Lýsigögn)'!J$6:J$37,MATCH($C138,'Undirviðmiðalisti (Lýsigögn)'!$C$6:$C$37,0))),IFERROR(IF(INDEX('Undirviðmiðalisti (Lýsigögn)'!J$38:J$52,MATCH($C138,'Undirviðmiðalisti (Lýsigögn)'!$C$38:$C$52,0))="","",INDEX('Undirviðmiðalisti (Lýsigögn)'!J$38:J$52,MATCH($C138,'Undirviðmiðalisti (Lýsigögn)'!$C$38:$C$52,0))),""))))</f>
        <v/>
      </c>
      <c r="O138" s="18" t="str">
        <f aca="false">IF($C138="","",IF($D138="Einstaklingsbundið",IFERROR(IF(INDEX('Undirviðmiðalisti (Lýsigögn)'!K$38:K$52,MATCH($C138,'Undirviðmiðalisti (Lýsigögn)'!$C$38:$C$52,0))="","",INDEX('Undirviðmiðalisti (Lýsigögn)'!K$38:K$52,MATCH($C138,'Undirviðmiðalisti (Lýsigögn)'!$C$38:$C$52,0))),""),IFERROR(IF(INDEX('Undirviðmiðalisti (Lýsigögn)'!K$6:K$37,MATCH($C138,'Undirviðmiðalisti (Lýsigögn)'!$C$6:$C$37,0))="","",INDEX('Undirviðmiðalisti (Lýsigögn)'!K$6:K$37,MATCH($C138,'Undirviðmiðalisti (Lýsigögn)'!$C$6:$C$37,0))),IFERROR(IF(INDEX('Undirviðmiðalisti (Lýsigögn)'!K$38:K$52,MATCH($C138,'Undirviðmiðalisti (Lýsigögn)'!$C$38:$C$52,0))="","",INDEX('Undirviðmiðalisti (Lýsigögn)'!K$38:K$52,MATCH($C138,'Undirviðmiðalisti (Lýsigögn)'!$C$38:$C$52,0))),""))))</f>
        <v/>
      </c>
      <c r="P138" s="18" t="str">
        <f aca="false">IF($C138="","",IF($D138="Einstaklingsbundið",IFERROR(IF(INDEX('Undirviðmiðalisti (Lýsigögn)'!L$38:L$52,MATCH($C138,'Undirviðmiðalisti (Lýsigögn)'!$C$38:$C$52,0))="","",INDEX('Undirviðmiðalisti (Lýsigögn)'!L$38:L$52,MATCH($C138,'Undirviðmiðalisti (Lýsigögn)'!$C$38:$C$52,0))),""),IFERROR(IF(INDEX('Undirviðmiðalisti (Lýsigögn)'!L$6:L$37,MATCH($C138,'Undirviðmiðalisti (Lýsigögn)'!$C$6:$C$37,0))="","",INDEX('Undirviðmiðalisti (Lýsigögn)'!L$6:L$37,MATCH($C138,'Undirviðmiðalisti (Lýsigögn)'!$C$6:$C$37,0))),IFERROR(IF(INDEX('Undirviðmiðalisti (Lýsigögn)'!L$38:L$52,MATCH($C138,'Undirviðmiðalisti (Lýsigögn)'!$C$38:$C$52,0))="","",INDEX('Undirviðmiðalisti (Lýsigögn)'!L$38:L$52,MATCH($C138,'Undirviðmiðalisti (Lýsigögn)'!$C$38:$C$52,0))),""))))</f>
        <v/>
      </c>
      <c r="Q138" s="18" t="str">
        <f aca="false">IF($C138="","",IF($D138="Einstaklingsbundið",IFERROR(IF(INDEX('Undirviðmiðalisti (Lýsigögn)'!M$38:M$52,MATCH($C138,'Undirviðmiðalisti (Lýsigögn)'!$C$38:$C$52,0))="","",INDEX('Undirviðmiðalisti (Lýsigögn)'!M$38:M$52,MATCH($C138,'Undirviðmiðalisti (Lýsigögn)'!$C$38:$C$52,0))),""),IFERROR(IF(INDEX('Undirviðmiðalisti (Lýsigögn)'!M$6:M$37,MATCH($C138,'Undirviðmiðalisti (Lýsigögn)'!$C$6:$C$37,0))="","",INDEX('Undirviðmiðalisti (Lýsigögn)'!M$6:M$37,MATCH($C138,'Undirviðmiðalisti (Lýsigögn)'!$C$6:$C$37,0))),IFERROR(IF(INDEX('Undirviðmiðalisti (Lýsigögn)'!M$38:M$52,MATCH($C138,'Undirviðmiðalisti (Lýsigögn)'!$C$38:$C$52,0))="","",INDEX('Undirviðmiðalisti (Lýsigögn)'!M$38:M$52,MATCH($C138,'Undirviðmiðalisti (Lýsigögn)'!$C$38:$C$52,0))),""))))</f>
        <v/>
      </c>
    </row>
    <row r="139" customFormat="false" ht="15" hidden="false" customHeight="true" outlineLevel="0" collapsed="false">
      <c r="A139" s="24" t="str">
        <f aca="false">IF($B139="","",ROW()-5)</f>
        <v/>
      </c>
      <c r="B139" s="17"/>
      <c r="C139" s="17"/>
      <c r="D139" s="25" t="str">
        <f aca="false">IFERROR(IF(B139="","",INDEX(Viðmið!$B$6:$B$10,MATCH(B139,Viðmið!$C$6:$C$10,0))),"")</f>
        <v/>
      </c>
      <c r="E139" s="18" t="str">
        <f aca="false">IF($C139="","",IF($D139="Einstaklingsbundið",IFERROR(IF(INDEX('Undirviðmiðalisti (Lýsigögn)'!$D$38:$D$52,MATCH($C139,'Undirviðmiðalisti (Lýsigögn)'!$C$38:$C$52,0))="","",INDEX('Undirviðmiðalisti (Lýsigögn)'!$D$38:$D$52,MATCH($C139,'Undirviðmiðalisti (Lýsigögn)'!$C$38:$C$52,0))),""),IFERROR(IF(INDEX('Undirviðmiðalisti (Lýsigögn)'!$D$6:$D$37,MATCH($C139,'Undirviðmiðalisti (Lýsigögn)'!$C$6:$C$37,0))="","",INDEX('Undirviðmiðalisti (Lýsigögn)'!$D$6:$D$37,MATCH($C139,'Undirviðmiðalisti (Lýsigögn)'!$C$6:$C$37,0))),IFERROR(IF(INDEX('Undirviðmiðalisti (Lýsigögn)'!$D$38:$D$52,MATCH($C139,'Undirviðmiðalisti (Lýsigögn)'!$C$38:$C$52,0))="","",INDEX('Undirviðmiðalisti (Lýsigögn)'!$D$38:$D$52,MATCH($C139,'Undirviðmiðalisti (Lýsigögn)'!$C$38:$C$52,0))),""))))</f>
        <v/>
      </c>
      <c r="F139" s="16"/>
      <c r="G139" s="26" t="str">
        <f aca="false">IF($C139="","",IF($D139="Einstaklingsbundið",IFERROR(IF(INDEX('Undirviðmiðalisti (Lýsigögn)'!$E$38:$E$52,MATCH($C139,'Undirviðmiðalisti (Lýsigögn)'!$C$38:$C$52,0))="","",INDEX('Undirviðmiðalisti (Lýsigögn)'!$E$38:$E$52,MATCH($C139,'Undirviðmiðalisti (Lýsigögn)'!$C$38:$C$52,0))),""),IFERROR(IF(INDEX('Undirviðmiðalisti (Lýsigögn)'!$E$6:$E$37,MATCH($C139,'Undirviðmiðalisti (Lýsigögn)'!$C$6:$C$37,0))="","",INDEX('Undirviðmiðalisti (Lýsigögn)'!$E$6:$E$37,MATCH($C139,'Undirviðmiðalisti (Lýsigögn)'!$C$6:$C$37,0))),IFERROR(IF(INDEX('Undirviðmiðalisti (Lýsigögn)'!$E$38:$E$52,MATCH($C139,'Undirviðmiðalisti (Lýsigögn)'!$C$38:$C$52,0))="","",INDEX('Undirviðmiðalisti (Lýsigögn)'!$E$38:$E$52,MATCH($C139,'Undirviðmiðalisti (Lýsigögn)'!$C$38:$C$52,0))),""))))</f>
        <v/>
      </c>
      <c r="H139" s="27" t="str">
        <f aca="false">IF(OR(F139="",G139=""),"",F139*KVARDI)</f>
        <v/>
      </c>
      <c r="I139" s="28" t="str">
        <f aca="false">IF(B139="","",IF(ROUND(SUMIF($B$6:$B$205,B139,$F$6:$F$205),4)=ROUND(IFERROR(INDEX(Viðmið!$E$6:$E$10,MATCH(B139,Viðmið!$C$6:$C$10,0)),-1),4),"✓","✗"))</f>
        <v/>
      </c>
      <c r="J139" s="18" t="str">
        <f aca="false">IF($C139="","",IF($D139="Einstaklingsbundið",IFERROR(IF(INDEX('Undirviðmiðalisti (Lýsigögn)'!F$38:F$52,MATCH($C139,'Undirviðmiðalisti (Lýsigögn)'!$C$38:$C$52,0))="","",INDEX('Undirviðmiðalisti (Lýsigögn)'!F$38:F$52,MATCH($C139,'Undirviðmiðalisti (Lýsigögn)'!$C$38:$C$52,0))),""),IFERROR(IF(INDEX('Undirviðmiðalisti (Lýsigögn)'!F$6:F$37,MATCH($C139,'Undirviðmiðalisti (Lýsigögn)'!$C$6:$C$37,0))="","",INDEX('Undirviðmiðalisti (Lýsigögn)'!F$6:F$37,MATCH($C139,'Undirviðmiðalisti (Lýsigögn)'!$C$6:$C$37,0))),IFERROR(IF(INDEX('Undirviðmiðalisti (Lýsigögn)'!F$38:F$52,MATCH($C139,'Undirviðmiðalisti (Lýsigögn)'!$C$38:$C$52,0))="","",INDEX('Undirviðmiðalisti (Lýsigögn)'!F$38:F$52,MATCH($C139,'Undirviðmiðalisti (Lýsigögn)'!$C$38:$C$52,0))),""))))</f>
        <v/>
      </c>
      <c r="K139" s="18" t="str">
        <f aca="false">IF($C139="","",IF($D139="Einstaklingsbundið",IFERROR(IF(INDEX('Undirviðmiðalisti (Lýsigögn)'!G$38:G$52,MATCH($C139,'Undirviðmiðalisti (Lýsigögn)'!$C$38:$C$52,0))="","",INDEX('Undirviðmiðalisti (Lýsigögn)'!G$38:G$52,MATCH($C139,'Undirviðmiðalisti (Lýsigögn)'!$C$38:$C$52,0))),""),IFERROR(IF(INDEX('Undirviðmiðalisti (Lýsigögn)'!G$6:G$37,MATCH($C139,'Undirviðmiðalisti (Lýsigögn)'!$C$6:$C$37,0))="","",INDEX('Undirviðmiðalisti (Lýsigögn)'!G$6:G$37,MATCH($C139,'Undirviðmiðalisti (Lýsigögn)'!$C$6:$C$37,0))),IFERROR(IF(INDEX('Undirviðmiðalisti (Lýsigögn)'!G$38:G$52,MATCH($C139,'Undirviðmiðalisti (Lýsigögn)'!$C$38:$C$52,0))="","",INDEX('Undirviðmiðalisti (Lýsigögn)'!G$38:G$52,MATCH($C139,'Undirviðmiðalisti (Lýsigögn)'!$C$38:$C$52,0))),""))))</f>
        <v/>
      </c>
      <c r="L139" s="18" t="str">
        <f aca="false">IF($C139="","",IF($D139="Einstaklingsbundið",IFERROR(IF(INDEX('Undirviðmiðalisti (Lýsigögn)'!H$38:H$52,MATCH($C139,'Undirviðmiðalisti (Lýsigögn)'!$C$38:$C$52,0))="","",INDEX('Undirviðmiðalisti (Lýsigögn)'!H$38:H$52,MATCH($C139,'Undirviðmiðalisti (Lýsigögn)'!$C$38:$C$52,0))),""),IFERROR(IF(INDEX('Undirviðmiðalisti (Lýsigögn)'!H$6:H$37,MATCH($C139,'Undirviðmiðalisti (Lýsigögn)'!$C$6:$C$37,0))="","",INDEX('Undirviðmiðalisti (Lýsigögn)'!H$6:H$37,MATCH($C139,'Undirviðmiðalisti (Lýsigögn)'!$C$6:$C$37,0))),IFERROR(IF(INDEX('Undirviðmiðalisti (Lýsigögn)'!H$38:H$52,MATCH($C139,'Undirviðmiðalisti (Lýsigögn)'!$C$38:$C$52,0))="","",INDEX('Undirviðmiðalisti (Lýsigögn)'!H$38:H$52,MATCH($C139,'Undirviðmiðalisti (Lýsigögn)'!$C$38:$C$52,0))),""))))</f>
        <v/>
      </c>
      <c r="M139" s="18" t="str">
        <f aca="false">IF($C139="","",IF($D139="Einstaklingsbundið",IFERROR(IF(INDEX('Undirviðmiðalisti (Lýsigögn)'!I$38:I$52,MATCH($C139,'Undirviðmiðalisti (Lýsigögn)'!$C$38:$C$52,0))="","",INDEX('Undirviðmiðalisti (Lýsigögn)'!I$38:I$52,MATCH($C139,'Undirviðmiðalisti (Lýsigögn)'!$C$38:$C$52,0))),""),IFERROR(IF(INDEX('Undirviðmiðalisti (Lýsigögn)'!I$6:I$37,MATCH($C139,'Undirviðmiðalisti (Lýsigögn)'!$C$6:$C$37,0))="","",INDEX('Undirviðmiðalisti (Lýsigögn)'!I$6:I$37,MATCH($C139,'Undirviðmiðalisti (Lýsigögn)'!$C$6:$C$37,0))),IFERROR(IF(INDEX('Undirviðmiðalisti (Lýsigögn)'!I$38:I$52,MATCH($C139,'Undirviðmiðalisti (Lýsigögn)'!$C$38:$C$52,0))="","",INDEX('Undirviðmiðalisti (Lýsigögn)'!I$38:I$52,MATCH($C139,'Undirviðmiðalisti (Lýsigögn)'!$C$38:$C$52,0))),""))))</f>
        <v/>
      </c>
      <c r="N139" s="18" t="str">
        <f aca="false">IF($C139="","",IF($D139="Einstaklingsbundið",IFERROR(IF(INDEX('Undirviðmiðalisti (Lýsigögn)'!J$38:J$52,MATCH($C139,'Undirviðmiðalisti (Lýsigögn)'!$C$38:$C$52,0))="","",INDEX('Undirviðmiðalisti (Lýsigögn)'!J$38:J$52,MATCH($C139,'Undirviðmiðalisti (Lýsigögn)'!$C$38:$C$52,0))),""),IFERROR(IF(INDEX('Undirviðmiðalisti (Lýsigögn)'!J$6:J$37,MATCH($C139,'Undirviðmiðalisti (Lýsigögn)'!$C$6:$C$37,0))="","",INDEX('Undirviðmiðalisti (Lýsigögn)'!J$6:J$37,MATCH($C139,'Undirviðmiðalisti (Lýsigögn)'!$C$6:$C$37,0))),IFERROR(IF(INDEX('Undirviðmiðalisti (Lýsigögn)'!J$38:J$52,MATCH($C139,'Undirviðmiðalisti (Lýsigögn)'!$C$38:$C$52,0))="","",INDEX('Undirviðmiðalisti (Lýsigögn)'!J$38:J$52,MATCH($C139,'Undirviðmiðalisti (Lýsigögn)'!$C$38:$C$52,0))),""))))</f>
        <v/>
      </c>
      <c r="O139" s="18" t="str">
        <f aca="false">IF($C139="","",IF($D139="Einstaklingsbundið",IFERROR(IF(INDEX('Undirviðmiðalisti (Lýsigögn)'!K$38:K$52,MATCH($C139,'Undirviðmiðalisti (Lýsigögn)'!$C$38:$C$52,0))="","",INDEX('Undirviðmiðalisti (Lýsigögn)'!K$38:K$52,MATCH($C139,'Undirviðmiðalisti (Lýsigögn)'!$C$38:$C$52,0))),""),IFERROR(IF(INDEX('Undirviðmiðalisti (Lýsigögn)'!K$6:K$37,MATCH($C139,'Undirviðmiðalisti (Lýsigögn)'!$C$6:$C$37,0))="","",INDEX('Undirviðmiðalisti (Lýsigögn)'!K$6:K$37,MATCH($C139,'Undirviðmiðalisti (Lýsigögn)'!$C$6:$C$37,0))),IFERROR(IF(INDEX('Undirviðmiðalisti (Lýsigögn)'!K$38:K$52,MATCH($C139,'Undirviðmiðalisti (Lýsigögn)'!$C$38:$C$52,0))="","",INDEX('Undirviðmiðalisti (Lýsigögn)'!K$38:K$52,MATCH($C139,'Undirviðmiðalisti (Lýsigögn)'!$C$38:$C$52,0))),""))))</f>
        <v/>
      </c>
      <c r="P139" s="18" t="str">
        <f aca="false">IF($C139="","",IF($D139="Einstaklingsbundið",IFERROR(IF(INDEX('Undirviðmiðalisti (Lýsigögn)'!L$38:L$52,MATCH($C139,'Undirviðmiðalisti (Lýsigögn)'!$C$38:$C$52,0))="","",INDEX('Undirviðmiðalisti (Lýsigögn)'!L$38:L$52,MATCH($C139,'Undirviðmiðalisti (Lýsigögn)'!$C$38:$C$52,0))),""),IFERROR(IF(INDEX('Undirviðmiðalisti (Lýsigögn)'!L$6:L$37,MATCH($C139,'Undirviðmiðalisti (Lýsigögn)'!$C$6:$C$37,0))="","",INDEX('Undirviðmiðalisti (Lýsigögn)'!L$6:L$37,MATCH($C139,'Undirviðmiðalisti (Lýsigögn)'!$C$6:$C$37,0))),IFERROR(IF(INDEX('Undirviðmiðalisti (Lýsigögn)'!L$38:L$52,MATCH($C139,'Undirviðmiðalisti (Lýsigögn)'!$C$38:$C$52,0))="","",INDEX('Undirviðmiðalisti (Lýsigögn)'!L$38:L$52,MATCH($C139,'Undirviðmiðalisti (Lýsigögn)'!$C$38:$C$52,0))),""))))</f>
        <v/>
      </c>
      <c r="Q139" s="18" t="str">
        <f aca="false">IF($C139="","",IF($D139="Einstaklingsbundið",IFERROR(IF(INDEX('Undirviðmiðalisti (Lýsigögn)'!M$38:M$52,MATCH($C139,'Undirviðmiðalisti (Lýsigögn)'!$C$38:$C$52,0))="","",INDEX('Undirviðmiðalisti (Lýsigögn)'!M$38:M$52,MATCH($C139,'Undirviðmiðalisti (Lýsigögn)'!$C$38:$C$52,0))),""),IFERROR(IF(INDEX('Undirviðmiðalisti (Lýsigögn)'!M$6:M$37,MATCH($C139,'Undirviðmiðalisti (Lýsigögn)'!$C$6:$C$37,0))="","",INDEX('Undirviðmiðalisti (Lýsigögn)'!M$6:M$37,MATCH($C139,'Undirviðmiðalisti (Lýsigögn)'!$C$6:$C$37,0))),IFERROR(IF(INDEX('Undirviðmiðalisti (Lýsigögn)'!M$38:M$52,MATCH($C139,'Undirviðmiðalisti (Lýsigögn)'!$C$38:$C$52,0))="","",INDEX('Undirviðmiðalisti (Lýsigögn)'!M$38:M$52,MATCH($C139,'Undirviðmiðalisti (Lýsigögn)'!$C$38:$C$52,0))),""))))</f>
        <v/>
      </c>
    </row>
    <row r="140" customFormat="false" ht="15" hidden="false" customHeight="true" outlineLevel="0" collapsed="false">
      <c r="A140" s="24" t="str">
        <f aca="false">IF($B140="","",ROW()-5)</f>
        <v/>
      </c>
      <c r="B140" s="17"/>
      <c r="C140" s="17"/>
      <c r="D140" s="25" t="str">
        <f aca="false">IFERROR(IF(B140="","",INDEX(Viðmið!$B$6:$B$10,MATCH(B140,Viðmið!$C$6:$C$10,0))),"")</f>
        <v/>
      </c>
      <c r="E140" s="18" t="str">
        <f aca="false">IF($C140="","",IF($D140="Einstaklingsbundið",IFERROR(IF(INDEX('Undirviðmiðalisti (Lýsigögn)'!$D$38:$D$52,MATCH($C140,'Undirviðmiðalisti (Lýsigögn)'!$C$38:$C$52,0))="","",INDEX('Undirviðmiðalisti (Lýsigögn)'!$D$38:$D$52,MATCH($C140,'Undirviðmiðalisti (Lýsigögn)'!$C$38:$C$52,0))),""),IFERROR(IF(INDEX('Undirviðmiðalisti (Lýsigögn)'!$D$6:$D$37,MATCH($C140,'Undirviðmiðalisti (Lýsigögn)'!$C$6:$C$37,0))="","",INDEX('Undirviðmiðalisti (Lýsigögn)'!$D$6:$D$37,MATCH($C140,'Undirviðmiðalisti (Lýsigögn)'!$C$6:$C$37,0))),IFERROR(IF(INDEX('Undirviðmiðalisti (Lýsigögn)'!$D$38:$D$52,MATCH($C140,'Undirviðmiðalisti (Lýsigögn)'!$C$38:$C$52,0))="","",INDEX('Undirviðmiðalisti (Lýsigögn)'!$D$38:$D$52,MATCH($C140,'Undirviðmiðalisti (Lýsigögn)'!$C$38:$C$52,0))),""))))</f>
        <v/>
      </c>
      <c r="F140" s="16"/>
      <c r="G140" s="26" t="str">
        <f aca="false">IF($C140="","",IF($D140="Einstaklingsbundið",IFERROR(IF(INDEX('Undirviðmiðalisti (Lýsigögn)'!$E$38:$E$52,MATCH($C140,'Undirviðmiðalisti (Lýsigögn)'!$C$38:$C$52,0))="","",INDEX('Undirviðmiðalisti (Lýsigögn)'!$E$38:$E$52,MATCH($C140,'Undirviðmiðalisti (Lýsigögn)'!$C$38:$C$52,0))),""),IFERROR(IF(INDEX('Undirviðmiðalisti (Lýsigögn)'!$E$6:$E$37,MATCH($C140,'Undirviðmiðalisti (Lýsigögn)'!$C$6:$C$37,0))="","",INDEX('Undirviðmiðalisti (Lýsigögn)'!$E$6:$E$37,MATCH($C140,'Undirviðmiðalisti (Lýsigögn)'!$C$6:$C$37,0))),IFERROR(IF(INDEX('Undirviðmiðalisti (Lýsigögn)'!$E$38:$E$52,MATCH($C140,'Undirviðmiðalisti (Lýsigögn)'!$C$38:$C$52,0))="","",INDEX('Undirviðmiðalisti (Lýsigögn)'!$E$38:$E$52,MATCH($C140,'Undirviðmiðalisti (Lýsigögn)'!$C$38:$C$52,0))),""))))</f>
        <v/>
      </c>
      <c r="H140" s="27" t="str">
        <f aca="false">IF(OR(F140="",G140=""),"",F140*KVARDI)</f>
        <v/>
      </c>
      <c r="I140" s="28" t="str">
        <f aca="false">IF(B140="","",IF(ROUND(SUMIF($B$6:$B$205,B140,$F$6:$F$205),4)=ROUND(IFERROR(INDEX(Viðmið!$E$6:$E$10,MATCH(B140,Viðmið!$C$6:$C$10,0)),-1),4),"✓","✗"))</f>
        <v/>
      </c>
      <c r="J140" s="18" t="str">
        <f aca="false">IF($C140="","",IF($D140="Einstaklingsbundið",IFERROR(IF(INDEX('Undirviðmiðalisti (Lýsigögn)'!F$38:F$52,MATCH($C140,'Undirviðmiðalisti (Lýsigögn)'!$C$38:$C$52,0))="","",INDEX('Undirviðmiðalisti (Lýsigögn)'!F$38:F$52,MATCH($C140,'Undirviðmiðalisti (Lýsigögn)'!$C$38:$C$52,0))),""),IFERROR(IF(INDEX('Undirviðmiðalisti (Lýsigögn)'!F$6:F$37,MATCH($C140,'Undirviðmiðalisti (Lýsigögn)'!$C$6:$C$37,0))="","",INDEX('Undirviðmiðalisti (Lýsigögn)'!F$6:F$37,MATCH($C140,'Undirviðmiðalisti (Lýsigögn)'!$C$6:$C$37,0))),IFERROR(IF(INDEX('Undirviðmiðalisti (Lýsigögn)'!F$38:F$52,MATCH($C140,'Undirviðmiðalisti (Lýsigögn)'!$C$38:$C$52,0))="","",INDEX('Undirviðmiðalisti (Lýsigögn)'!F$38:F$52,MATCH($C140,'Undirviðmiðalisti (Lýsigögn)'!$C$38:$C$52,0))),""))))</f>
        <v/>
      </c>
      <c r="K140" s="18" t="str">
        <f aca="false">IF($C140="","",IF($D140="Einstaklingsbundið",IFERROR(IF(INDEX('Undirviðmiðalisti (Lýsigögn)'!G$38:G$52,MATCH($C140,'Undirviðmiðalisti (Lýsigögn)'!$C$38:$C$52,0))="","",INDEX('Undirviðmiðalisti (Lýsigögn)'!G$38:G$52,MATCH($C140,'Undirviðmiðalisti (Lýsigögn)'!$C$38:$C$52,0))),""),IFERROR(IF(INDEX('Undirviðmiðalisti (Lýsigögn)'!G$6:G$37,MATCH($C140,'Undirviðmiðalisti (Lýsigögn)'!$C$6:$C$37,0))="","",INDEX('Undirviðmiðalisti (Lýsigögn)'!G$6:G$37,MATCH($C140,'Undirviðmiðalisti (Lýsigögn)'!$C$6:$C$37,0))),IFERROR(IF(INDEX('Undirviðmiðalisti (Lýsigögn)'!G$38:G$52,MATCH($C140,'Undirviðmiðalisti (Lýsigögn)'!$C$38:$C$52,0))="","",INDEX('Undirviðmiðalisti (Lýsigögn)'!G$38:G$52,MATCH($C140,'Undirviðmiðalisti (Lýsigögn)'!$C$38:$C$52,0))),""))))</f>
        <v/>
      </c>
      <c r="L140" s="18" t="str">
        <f aca="false">IF($C140="","",IF($D140="Einstaklingsbundið",IFERROR(IF(INDEX('Undirviðmiðalisti (Lýsigögn)'!H$38:H$52,MATCH($C140,'Undirviðmiðalisti (Lýsigögn)'!$C$38:$C$52,0))="","",INDEX('Undirviðmiðalisti (Lýsigögn)'!H$38:H$52,MATCH($C140,'Undirviðmiðalisti (Lýsigögn)'!$C$38:$C$52,0))),""),IFERROR(IF(INDEX('Undirviðmiðalisti (Lýsigögn)'!H$6:H$37,MATCH($C140,'Undirviðmiðalisti (Lýsigögn)'!$C$6:$C$37,0))="","",INDEX('Undirviðmiðalisti (Lýsigögn)'!H$6:H$37,MATCH($C140,'Undirviðmiðalisti (Lýsigögn)'!$C$6:$C$37,0))),IFERROR(IF(INDEX('Undirviðmiðalisti (Lýsigögn)'!H$38:H$52,MATCH($C140,'Undirviðmiðalisti (Lýsigögn)'!$C$38:$C$52,0))="","",INDEX('Undirviðmiðalisti (Lýsigögn)'!H$38:H$52,MATCH($C140,'Undirviðmiðalisti (Lýsigögn)'!$C$38:$C$52,0))),""))))</f>
        <v/>
      </c>
      <c r="M140" s="18" t="str">
        <f aca="false">IF($C140="","",IF($D140="Einstaklingsbundið",IFERROR(IF(INDEX('Undirviðmiðalisti (Lýsigögn)'!I$38:I$52,MATCH($C140,'Undirviðmiðalisti (Lýsigögn)'!$C$38:$C$52,0))="","",INDEX('Undirviðmiðalisti (Lýsigögn)'!I$38:I$52,MATCH($C140,'Undirviðmiðalisti (Lýsigögn)'!$C$38:$C$52,0))),""),IFERROR(IF(INDEX('Undirviðmiðalisti (Lýsigögn)'!I$6:I$37,MATCH($C140,'Undirviðmiðalisti (Lýsigögn)'!$C$6:$C$37,0))="","",INDEX('Undirviðmiðalisti (Lýsigögn)'!I$6:I$37,MATCH($C140,'Undirviðmiðalisti (Lýsigögn)'!$C$6:$C$37,0))),IFERROR(IF(INDEX('Undirviðmiðalisti (Lýsigögn)'!I$38:I$52,MATCH($C140,'Undirviðmiðalisti (Lýsigögn)'!$C$38:$C$52,0))="","",INDEX('Undirviðmiðalisti (Lýsigögn)'!I$38:I$52,MATCH($C140,'Undirviðmiðalisti (Lýsigögn)'!$C$38:$C$52,0))),""))))</f>
        <v/>
      </c>
      <c r="N140" s="18" t="str">
        <f aca="false">IF($C140="","",IF($D140="Einstaklingsbundið",IFERROR(IF(INDEX('Undirviðmiðalisti (Lýsigögn)'!J$38:J$52,MATCH($C140,'Undirviðmiðalisti (Lýsigögn)'!$C$38:$C$52,0))="","",INDEX('Undirviðmiðalisti (Lýsigögn)'!J$38:J$52,MATCH($C140,'Undirviðmiðalisti (Lýsigögn)'!$C$38:$C$52,0))),""),IFERROR(IF(INDEX('Undirviðmiðalisti (Lýsigögn)'!J$6:J$37,MATCH($C140,'Undirviðmiðalisti (Lýsigögn)'!$C$6:$C$37,0))="","",INDEX('Undirviðmiðalisti (Lýsigögn)'!J$6:J$37,MATCH($C140,'Undirviðmiðalisti (Lýsigögn)'!$C$6:$C$37,0))),IFERROR(IF(INDEX('Undirviðmiðalisti (Lýsigögn)'!J$38:J$52,MATCH($C140,'Undirviðmiðalisti (Lýsigögn)'!$C$38:$C$52,0))="","",INDEX('Undirviðmiðalisti (Lýsigögn)'!J$38:J$52,MATCH($C140,'Undirviðmiðalisti (Lýsigögn)'!$C$38:$C$52,0))),""))))</f>
        <v/>
      </c>
      <c r="O140" s="18" t="str">
        <f aca="false">IF($C140="","",IF($D140="Einstaklingsbundið",IFERROR(IF(INDEX('Undirviðmiðalisti (Lýsigögn)'!K$38:K$52,MATCH($C140,'Undirviðmiðalisti (Lýsigögn)'!$C$38:$C$52,0))="","",INDEX('Undirviðmiðalisti (Lýsigögn)'!K$38:K$52,MATCH($C140,'Undirviðmiðalisti (Lýsigögn)'!$C$38:$C$52,0))),""),IFERROR(IF(INDEX('Undirviðmiðalisti (Lýsigögn)'!K$6:K$37,MATCH($C140,'Undirviðmiðalisti (Lýsigögn)'!$C$6:$C$37,0))="","",INDEX('Undirviðmiðalisti (Lýsigögn)'!K$6:K$37,MATCH($C140,'Undirviðmiðalisti (Lýsigögn)'!$C$6:$C$37,0))),IFERROR(IF(INDEX('Undirviðmiðalisti (Lýsigögn)'!K$38:K$52,MATCH($C140,'Undirviðmiðalisti (Lýsigögn)'!$C$38:$C$52,0))="","",INDEX('Undirviðmiðalisti (Lýsigögn)'!K$38:K$52,MATCH($C140,'Undirviðmiðalisti (Lýsigögn)'!$C$38:$C$52,0))),""))))</f>
        <v/>
      </c>
      <c r="P140" s="18" t="str">
        <f aca="false">IF($C140="","",IF($D140="Einstaklingsbundið",IFERROR(IF(INDEX('Undirviðmiðalisti (Lýsigögn)'!L$38:L$52,MATCH($C140,'Undirviðmiðalisti (Lýsigögn)'!$C$38:$C$52,0))="","",INDEX('Undirviðmiðalisti (Lýsigögn)'!L$38:L$52,MATCH($C140,'Undirviðmiðalisti (Lýsigögn)'!$C$38:$C$52,0))),""),IFERROR(IF(INDEX('Undirviðmiðalisti (Lýsigögn)'!L$6:L$37,MATCH($C140,'Undirviðmiðalisti (Lýsigögn)'!$C$6:$C$37,0))="","",INDEX('Undirviðmiðalisti (Lýsigögn)'!L$6:L$37,MATCH($C140,'Undirviðmiðalisti (Lýsigögn)'!$C$6:$C$37,0))),IFERROR(IF(INDEX('Undirviðmiðalisti (Lýsigögn)'!L$38:L$52,MATCH($C140,'Undirviðmiðalisti (Lýsigögn)'!$C$38:$C$52,0))="","",INDEX('Undirviðmiðalisti (Lýsigögn)'!L$38:L$52,MATCH($C140,'Undirviðmiðalisti (Lýsigögn)'!$C$38:$C$52,0))),""))))</f>
        <v/>
      </c>
      <c r="Q140" s="18" t="str">
        <f aca="false">IF($C140="","",IF($D140="Einstaklingsbundið",IFERROR(IF(INDEX('Undirviðmiðalisti (Lýsigögn)'!M$38:M$52,MATCH($C140,'Undirviðmiðalisti (Lýsigögn)'!$C$38:$C$52,0))="","",INDEX('Undirviðmiðalisti (Lýsigögn)'!M$38:M$52,MATCH($C140,'Undirviðmiðalisti (Lýsigögn)'!$C$38:$C$52,0))),""),IFERROR(IF(INDEX('Undirviðmiðalisti (Lýsigögn)'!M$6:M$37,MATCH($C140,'Undirviðmiðalisti (Lýsigögn)'!$C$6:$C$37,0))="","",INDEX('Undirviðmiðalisti (Lýsigögn)'!M$6:M$37,MATCH($C140,'Undirviðmiðalisti (Lýsigögn)'!$C$6:$C$37,0))),IFERROR(IF(INDEX('Undirviðmiðalisti (Lýsigögn)'!M$38:M$52,MATCH($C140,'Undirviðmiðalisti (Lýsigögn)'!$C$38:$C$52,0))="","",INDEX('Undirviðmiðalisti (Lýsigögn)'!M$38:M$52,MATCH($C140,'Undirviðmiðalisti (Lýsigögn)'!$C$38:$C$52,0))),""))))</f>
        <v/>
      </c>
    </row>
    <row r="141" customFormat="false" ht="15" hidden="false" customHeight="true" outlineLevel="0" collapsed="false">
      <c r="A141" s="24" t="str">
        <f aca="false">IF($B141="","",ROW()-5)</f>
        <v/>
      </c>
      <c r="B141" s="17"/>
      <c r="C141" s="17"/>
      <c r="D141" s="25" t="str">
        <f aca="false">IFERROR(IF(B141="","",INDEX(Viðmið!$B$6:$B$10,MATCH(B141,Viðmið!$C$6:$C$10,0))),"")</f>
        <v/>
      </c>
      <c r="E141" s="18" t="str">
        <f aca="false">IF($C141="","",IF($D141="Einstaklingsbundið",IFERROR(IF(INDEX('Undirviðmiðalisti (Lýsigögn)'!$D$38:$D$52,MATCH($C141,'Undirviðmiðalisti (Lýsigögn)'!$C$38:$C$52,0))="","",INDEX('Undirviðmiðalisti (Lýsigögn)'!$D$38:$D$52,MATCH($C141,'Undirviðmiðalisti (Lýsigögn)'!$C$38:$C$52,0))),""),IFERROR(IF(INDEX('Undirviðmiðalisti (Lýsigögn)'!$D$6:$D$37,MATCH($C141,'Undirviðmiðalisti (Lýsigögn)'!$C$6:$C$37,0))="","",INDEX('Undirviðmiðalisti (Lýsigögn)'!$D$6:$D$37,MATCH($C141,'Undirviðmiðalisti (Lýsigögn)'!$C$6:$C$37,0))),IFERROR(IF(INDEX('Undirviðmiðalisti (Lýsigögn)'!$D$38:$D$52,MATCH($C141,'Undirviðmiðalisti (Lýsigögn)'!$C$38:$C$52,0))="","",INDEX('Undirviðmiðalisti (Lýsigögn)'!$D$38:$D$52,MATCH($C141,'Undirviðmiðalisti (Lýsigögn)'!$C$38:$C$52,0))),""))))</f>
        <v/>
      </c>
      <c r="F141" s="16"/>
      <c r="G141" s="26" t="str">
        <f aca="false">IF($C141="","",IF($D141="Einstaklingsbundið",IFERROR(IF(INDEX('Undirviðmiðalisti (Lýsigögn)'!$E$38:$E$52,MATCH($C141,'Undirviðmiðalisti (Lýsigögn)'!$C$38:$C$52,0))="","",INDEX('Undirviðmiðalisti (Lýsigögn)'!$E$38:$E$52,MATCH($C141,'Undirviðmiðalisti (Lýsigögn)'!$C$38:$C$52,0))),""),IFERROR(IF(INDEX('Undirviðmiðalisti (Lýsigögn)'!$E$6:$E$37,MATCH($C141,'Undirviðmiðalisti (Lýsigögn)'!$C$6:$C$37,0))="","",INDEX('Undirviðmiðalisti (Lýsigögn)'!$E$6:$E$37,MATCH($C141,'Undirviðmiðalisti (Lýsigögn)'!$C$6:$C$37,0))),IFERROR(IF(INDEX('Undirviðmiðalisti (Lýsigögn)'!$E$38:$E$52,MATCH($C141,'Undirviðmiðalisti (Lýsigögn)'!$C$38:$C$52,0))="","",INDEX('Undirviðmiðalisti (Lýsigögn)'!$E$38:$E$52,MATCH($C141,'Undirviðmiðalisti (Lýsigögn)'!$C$38:$C$52,0))),""))))</f>
        <v/>
      </c>
      <c r="H141" s="27" t="str">
        <f aca="false">IF(OR(F141="",G141=""),"",F141*KVARDI)</f>
        <v/>
      </c>
      <c r="I141" s="28" t="str">
        <f aca="false">IF(B141="","",IF(ROUND(SUMIF($B$6:$B$205,B141,$F$6:$F$205),4)=ROUND(IFERROR(INDEX(Viðmið!$E$6:$E$10,MATCH(B141,Viðmið!$C$6:$C$10,0)),-1),4),"✓","✗"))</f>
        <v/>
      </c>
      <c r="J141" s="18" t="str">
        <f aca="false">IF($C141="","",IF($D141="Einstaklingsbundið",IFERROR(IF(INDEX('Undirviðmiðalisti (Lýsigögn)'!F$38:F$52,MATCH($C141,'Undirviðmiðalisti (Lýsigögn)'!$C$38:$C$52,0))="","",INDEX('Undirviðmiðalisti (Lýsigögn)'!F$38:F$52,MATCH($C141,'Undirviðmiðalisti (Lýsigögn)'!$C$38:$C$52,0))),""),IFERROR(IF(INDEX('Undirviðmiðalisti (Lýsigögn)'!F$6:F$37,MATCH($C141,'Undirviðmiðalisti (Lýsigögn)'!$C$6:$C$37,0))="","",INDEX('Undirviðmiðalisti (Lýsigögn)'!F$6:F$37,MATCH($C141,'Undirviðmiðalisti (Lýsigögn)'!$C$6:$C$37,0))),IFERROR(IF(INDEX('Undirviðmiðalisti (Lýsigögn)'!F$38:F$52,MATCH($C141,'Undirviðmiðalisti (Lýsigögn)'!$C$38:$C$52,0))="","",INDEX('Undirviðmiðalisti (Lýsigögn)'!F$38:F$52,MATCH($C141,'Undirviðmiðalisti (Lýsigögn)'!$C$38:$C$52,0))),""))))</f>
        <v/>
      </c>
      <c r="K141" s="18" t="str">
        <f aca="false">IF($C141="","",IF($D141="Einstaklingsbundið",IFERROR(IF(INDEX('Undirviðmiðalisti (Lýsigögn)'!G$38:G$52,MATCH($C141,'Undirviðmiðalisti (Lýsigögn)'!$C$38:$C$52,0))="","",INDEX('Undirviðmiðalisti (Lýsigögn)'!G$38:G$52,MATCH($C141,'Undirviðmiðalisti (Lýsigögn)'!$C$38:$C$52,0))),""),IFERROR(IF(INDEX('Undirviðmiðalisti (Lýsigögn)'!G$6:G$37,MATCH($C141,'Undirviðmiðalisti (Lýsigögn)'!$C$6:$C$37,0))="","",INDEX('Undirviðmiðalisti (Lýsigögn)'!G$6:G$37,MATCH($C141,'Undirviðmiðalisti (Lýsigögn)'!$C$6:$C$37,0))),IFERROR(IF(INDEX('Undirviðmiðalisti (Lýsigögn)'!G$38:G$52,MATCH($C141,'Undirviðmiðalisti (Lýsigögn)'!$C$38:$C$52,0))="","",INDEX('Undirviðmiðalisti (Lýsigögn)'!G$38:G$52,MATCH($C141,'Undirviðmiðalisti (Lýsigögn)'!$C$38:$C$52,0))),""))))</f>
        <v/>
      </c>
      <c r="L141" s="18" t="str">
        <f aca="false">IF($C141="","",IF($D141="Einstaklingsbundið",IFERROR(IF(INDEX('Undirviðmiðalisti (Lýsigögn)'!H$38:H$52,MATCH($C141,'Undirviðmiðalisti (Lýsigögn)'!$C$38:$C$52,0))="","",INDEX('Undirviðmiðalisti (Lýsigögn)'!H$38:H$52,MATCH($C141,'Undirviðmiðalisti (Lýsigögn)'!$C$38:$C$52,0))),""),IFERROR(IF(INDEX('Undirviðmiðalisti (Lýsigögn)'!H$6:H$37,MATCH($C141,'Undirviðmiðalisti (Lýsigögn)'!$C$6:$C$37,0))="","",INDEX('Undirviðmiðalisti (Lýsigögn)'!H$6:H$37,MATCH($C141,'Undirviðmiðalisti (Lýsigögn)'!$C$6:$C$37,0))),IFERROR(IF(INDEX('Undirviðmiðalisti (Lýsigögn)'!H$38:H$52,MATCH($C141,'Undirviðmiðalisti (Lýsigögn)'!$C$38:$C$52,0))="","",INDEX('Undirviðmiðalisti (Lýsigögn)'!H$38:H$52,MATCH($C141,'Undirviðmiðalisti (Lýsigögn)'!$C$38:$C$52,0))),""))))</f>
        <v/>
      </c>
      <c r="M141" s="18" t="str">
        <f aca="false">IF($C141="","",IF($D141="Einstaklingsbundið",IFERROR(IF(INDEX('Undirviðmiðalisti (Lýsigögn)'!I$38:I$52,MATCH($C141,'Undirviðmiðalisti (Lýsigögn)'!$C$38:$C$52,0))="","",INDEX('Undirviðmiðalisti (Lýsigögn)'!I$38:I$52,MATCH($C141,'Undirviðmiðalisti (Lýsigögn)'!$C$38:$C$52,0))),""),IFERROR(IF(INDEX('Undirviðmiðalisti (Lýsigögn)'!I$6:I$37,MATCH($C141,'Undirviðmiðalisti (Lýsigögn)'!$C$6:$C$37,0))="","",INDEX('Undirviðmiðalisti (Lýsigögn)'!I$6:I$37,MATCH($C141,'Undirviðmiðalisti (Lýsigögn)'!$C$6:$C$37,0))),IFERROR(IF(INDEX('Undirviðmiðalisti (Lýsigögn)'!I$38:I$52,MATCH($C141,'Undirviðmiðalisti (Lýsigögn)'!$C$38:$C$52,0))="","",INDEX('Undirviðmiðalisti (Lýsigögn)'!I$38:I$52,MATCH($C141,'Undirviðmiðalisti (Lýsigögn)'!$C$38:$C$52,0))),""))))</f>
        <v/>
      </c>
      <c r="N141" s="18" t="str">
        <f aca="false">IF($C141="","",IF($D141="Einstaklingsbundið",IFERROR(IF(INDEX('Undirviðmiðalisti (Lýsigögn)'!J$38:J$52,MATCH($C141,'Undirviðmiðalisti (Lýsigögn)'!$C$38:$C$52,0))="","",INDEX('Undirviðmiðalisti (Lýsigögn)'!J$38:J$52,MATCH($C141,'Undirviðmiðalisti (Lýsigögn)'!$C$38:$C$52,0))),""),IFERROR(IF(INDEX('Undirviðmiðalisti (Lýsigögn)'!J$6:J$37,MATCH($C141,'Undirviðmiðalisti (Lýsigögn)'!$C$6:$C$37,0))="","",INDEX('Undirviðmiðalisti (Lýsigögn)'!J$6:J$37,MATCH($C141,'Undirviðmiðalisti (Lýsigögn)'!$C$6:$C$37,0))),IFERROR(IF(INDEX('Undirviðmiðalisti (Lýsigögn)'!J$38:J$52,MATCH($C141,'Undirviðmiðalisti (Lýsigögn)'!$C$38:$C$52,0))="","",INDEX('Undirviðmiðalisti (Lýsigögn)'!J$38:J$52,MATCH($C141,'Undirviðmiðalisti (Lýsigögn)'!$C$38:$C$52,0))),""))))</f>
        <v/>
      </c>
      <c r="O141" s="18" t="str">
        <f aca="false">IF($C141="","",IF($D141="Einstaklingsbundið",IFERROR(IF(INDEX('Undirviðmiðalisti (Lýsigögn)'!K$38:K$52,MATCH($C141,'Undirviðmiðalisti (Lýsigögn)'!$C$38:$C$52,0))="","",INDEX('Undirviðmiðalisti (Lýsigögn)'!K$38:K$52,MATCH($C141,'Undirviðmiðalisti (Lýsigögn)'!$C$38:$C$52,0))),""),IFERROR(IF(INDEX('Undirviðmiðalisti (Lýsigögn)'!K$6:K$37,MATCH($C141,'Undirviðmiðalisti (Lýsigögn)'!$C$6:$C$37,0))="","",INDEX('Undirviðmiðalisti (Lýsigögn)'!K$6:K$37,MATCH($C141,'Undirviðmiðalisti (Lýsigögn)'!$C$6:$C$37,0))),IFERROR(IF(INDEX('Undirviðmiðalisti (Lýsigögn)'!K$38:K$52,MATCH($C141,'Undirviðmiðalisti (Lýsigögn)'!$C$38:$C$52,0))="","",INDEX('Undirviðmiðalisti (Lýsigögn)'!K$38:K$52,MATCH($C141,'Undirviðmiðalisti (Lýsigögn)'!$C$38:$C$52,0))),""))))</f>
        <v/>
      </c>
      <c r="P141" s="18" t="str">
        <f aca="false">IF($C141="","",IF($D141="Einstaklingsbundið",IFERROR(IF(INDEX('Undirviðmiðalisti (Lýsigögn)'!L$38:L$52,MATCH($C141,'Undirviðmiðalisti (Lýsigögn)'!$C$38:$C$52,0))="","",INDEX('Undirviðmiðalisti (Lýsigögn)'!L$38:L$52,MATCH($C141,'Undirviðmiðalisti (Lýsigögn)'!$C$38:$C$52,0))),""),IFERROR(IF(INDEX('Undirviðmiðalisti (Lýsigögn)'!L$6:L$37,MATCH($C141,'Undirviðmiðalisti (Lýsigögn)'!$C$6:$C$37,0))="","",INDEX('Undirviðmiðalisti (Lýsigögn)'!L$6:L$37,MATCH($C141,'Undirviðmiðalisti (Lýsigögn)'!$C$6:$C$37,0))),IFERROR(IF(INDEX('Undirviðmiðalisti (Lýsigögn)'!L$38:L$52,MATCH($C141,'Undirviðmiðalisti (Lýsigögn)'!$C$38:$C$52,0))="","",INDEX('Undirviðmiðalisti (Lýsigögn)'!L$38:L$52,MATCH($C141,'Undirviðmiðalisti (Lýsigögn)'!$C$38:$C$52,0))),""))))</f>
        <v/>
      </c>
      <c r="Q141" s="18" t="str">
        <f aca="false">IF($C141="","",IF($D141="Einstaklingsbundið",IFERROR(IF(INDEX('Undirviðmiðalisti (Lýsigögn)'!M$38:M$52,MATCH($C141,'Undirviðmiðalisti (Lýsigögn)'!$C$38:$C$52,0))="","",INDEX('Undirviðmiðalisti (Lýsigögn)'!M$38:M$52,MATCH($C141,'Undirviðmiðalisti (Lýsigögn)'!$C$38:$C$52,0))),""),IFERROR(IF(INDEX('Undirviðmiðalisti (Lýsigögn)'!M$6:M$37,MATCH($C141,'Undirviðmiðalisti (Lýsigögn)'!$C$6:$C$37,0))="","",INDEX('Undirviðmiðalisti (Lýsigögn)'!M$6:M$37,MATCH($C141,'Undirviðmiðalisti (Lýsigögn)'!$C$6:$C$37,0))),IFERROR(IF(INDEX('Undirviðmiðalisti (Lýsigögn)'!M$38:M$52,MATCH($C141,'Undirviðmiðalisti (Lýsigögn)'!$C$38:$C$52,0))="","",INDEX('Undirviðmiðalisti (Lýsigögn)'!M$38:M$52,MATCH($C141,'Undirviðmiðalisti (Lýsigögn)'!$C$38:$C$52,0))),""))))</f>
        <v/>
      </c>
    </row>
    <row r="142" customFormat="false" ht="15" hidden="false" customHeight="true" outlineLevel="0" collapsed="false">
      <c r="A142" s="24" t="str">
        <f aca="false">IF($B142="","",ROW()-5)</f>
        <v/>
      </c>
      <c r="B142" s="17"/>
      <c r="C142" s="17"/>
      <c r="D142" s="25" t="str">
        <f aca="false">IFERROR(IF(B142="","",INDEX(Viðmið!$B$6:$B$10,MATCH(B142,Viðmið!$C$6:$C$10,0))),"")</f>
        <v/>
      </c>
      <c r="E142" s="18" t="str">
        <f aca="false">IF($C142="","",IF($D142="Einstaklingsbundið",IFERROR(IF(INDEX('Undirviðmiðalisti (Lýsigögn)'!$D$38:$D$52,MATCH($C142,'Undirviðmiðalisti (Lýsigögn)'!$C$38:$C$52,0))="","",INDEX('Undirviðmiðalisti (Lýsigögn)'!$D$38:$D$52,MATCH($C142,'Undirviðmiðalisti (Lýsigögn)'!$C$38:$C$52,0))),""),IFERROR(IF(INDEX('Undirviðmiðalisti (Lýsigögn)'!$D$6:$D$37,MATCH($C142,'Undirviðmiðalisti (Lýsigögn)'!$C$6:$C$37,0))="","",INDEX('Undirviðmiðalisti (Lýsigögn)'!$D$6:$D$37,MATCH($C142,'Undirviðmiðalisti (Lýsigögn)'!$C$6:$C$37,0))),IFERROR(IF(INDEX('Undirviðmiðalisti (Lýsigögn)'!$D$38:$D$52,MATCH($C142,'Undirviðmiðalisti (Lýsigögn)'!$C$38:$C$52,0))="","",INDEX('Undirviðmiðalisti (Lýsigögn)'!$D$38:$D$52,MATCH($C142,'Undirviðmiðalisti (Lýsigögn)'!$C$38:$C$52,0))),""))))</f>
        <v/>
      </c>
      <c r="F142" s="16"/>
      <c r="G142" s="26" t="str">
        <f aca="false">IF($C142="","",IF($D142="Einstaklingsbundið",IFERROR(IF(INDEX('Undirviðmiðalisti (Lýsigögn)'!$E$38:$E$52,MATCH($C142,'Undirviðmiðalisti (Lýsigögn)'!$C$38:$C$52,0))="","",INDEX('Undirviðmiðalisti (Lýsigögn)'!$E$38:$E$52,MATCH($C142,'Undirviðmiðalisti (Lýsigögn)'!$C$38:$C$52,0))),""),IFERROR(IF(INDEX('Undirviðmiðalisti (Lýsigögn)'!$E$6:$E$37,MATCH($C142,'Undirviðmiðalisti (Lýsigögn)'!$C$6:$C$37,0))="","",INDEX('Undirviðmiðalisti (Lýsigögn)'!$E$6:$E$37,MATCH($C142,'Undirviðmiðalisti (Lýsigögn)'!$C$6:$C$37,0))),IFERROR(IF(INDEX('Undirviðmiðalisti (Lýsigögn)'!$E$38:$E$52,MATCH($C142,'Undirviðmiðalisti (Lýsigögn)'!$C$38:$C$52,0))="","",INDEX('Undirviðmiðalisti (Lýsigögn)'!$E$38:$E$52,MATCH($C142,'Undirviðmiðalisti (Lýsigögn)'!$C$38:$C$52,0))),""))))</f>
        <v/>
      </c>
      <c r="H142" s="27" t="str">
        <f aca="false">IF(OR(F142="",G142=""),"",F142*KVARDI)</f>
        <v/>
      </c>
      <c r="I142" s="28" t="str">
        <f aca="false">IF(B142="","",IF(ROUND(SUMIF($B$6:$B$205,B142,$F$6:$F$205),4)=ROUND(IFERROR(INDEX(Viðmið!$E$6:$E$10,MATCH(B142,Viðmið!$C$6:$C$10,0)),-1),4),"✓","✗"))</f>
        <v/>
      </c>
      <c r="J142" s="18" t="str">
        <f aca="false">IF($C142="","",IF($D142="Einstaklingsbundið",IFERROR(IF(INDEX('Undirviðmiðalisti (Lýsigögn)'!F$38:F$52,MATCH($C142,'Undirviðmiðalisti (Lýsigögn)'!$C$38:$C$52,0))="","",INDEX('Undirviðmiðalisti (Lýsigögn)'!F$38:F$52,MATCH($C142,'Undirviðmiðalisti (Lýsigögn)'!$C$38:$C$52,0))),""),IFERROR(IF(INDEX('Undirviðmiðalisti (Lýsigögn)'!F$6:F$37,MATCH($C142,'Undirviðmiðalisti (Lýsigögn)'!$C$6:$C$37,0))="","",INDEX('Undirviðmiðalisti (Lýsigögn)'!F$6:F$37,MATCH($C142,'Undirviðmiðalisti (Lýsigögn)'!$C$6:$C$37,0))),IFERROR(IF(INDEX('Undirviðmiðalisti (Lýsigögn)'!F$38:F$52,MATCH($C142,'Undirviðmiðalisti (Lýsigögn)'!$C$38:$C$52,0))="","",INDEX('Undirviðmiðalisti (Lýsigögn)'!F$38:F$52,MATCH($C142,'Undirviðmiðalisti (Lýsigögn)'!$C$38:$C$52,0))),""))))</f>
        <v/>
      </c>
      <c r="K142" s="18" t="str">
        <f aca="false">IF($C142="","",IF($D142="Einstaklingsbundið",IFERROR(IF(INDEX('Undirviðmiðalisti (Lýsigögn)'!G$38:G$52,MATCH($C142,'Undirviðmiðalisti (Lýsigögn)'!$C$38:$C$52,0))="","",INDEX('Undirviðmiðalisti (Lýsigögn)'!G$38:G$52,MATCH($C142,'Undirviðmiðalisti (Lýsigögn)'!$C$38:$C$52,0))),""),IFERROR(IF(INDEX('Undirviðmiðalisti (Lýsigögn)'!G$6:G$37,MATCH($C142,'Undirviðmiðalisti (Lýsigögn)'!$C$6:$C$37,0))="","",INDEX('Undirviðmiðalisti (Lýsigögn)'!G$6:G$37,MATCH($C142,'Undirviðmiðalisti (Lýsigögn)'!$C$6:$C$37,0))),IFERROR(IF(INDEX('Undirviðmiðalisti (Lýsigögn)'!G$38:G$52,MATCH($C142,'Undirviðmiðalisti (Lýsigögn)'!$C$38:$C$52,0))="","",INDEX('Undirviðmiðalisti (Lýsigögn)'!G$38:G$52,MATCH($C142,'Undirviðmiðalisti (Lýsigögn)'!$C$38:$C$52,0))),""))))</f>
        <v/>
      </c>
      <c r="L142" s="18" t="str">
        <f aca="false">IF($C142="","",IF($D142="Einstaklingsbundið",IFERROR(IF(INDEX('Undirviðmiðalisti (Lýsigögn)'!H$38:H$52,MATCH($C142,'Undirviðmiðalisti (Lýsigögn)'!$C$38:$C$52,0))="","",INDEX('Undirviðmiðalisti (Lýsigögn)'!H$38:H$52,MATCH($C142,'Undirviðmiðalisti (Lýsigögn)'!$C$38:$C$52,0))),""),IFERROR(IF(INDEX('Undirviðmiðalisti (Lýsigögn)'!H$6:H$37,MATCH($C142,'Undirviðmiðalisti (Lýsigögn)'!$C$6:$C$37,0))="","",INDEX('Undirviðmiðalisti (Lýsigögn)'!H$6:H$37,MATCH($C142,'Undirviðmiðalisti (Lýsigögn)'!$C$6:$C$37,0))),IFERROR(IF(INDEX('Undirviðmiðalisti (Lýsigögn)'!H$38:H$52,MATCH($C142,'Undirviðmiðalisti (Lýsigögn)'!$C$38:$C$52,0))="","",INDEX('Undirviðmiðalisti (Lýsigögn)'!H$38:H$52,MATCH($C142,'Undirviðmiðalisti (Lýsigögn)'!$C$38:$C$52,0))),""))))</f>
        <v/>
      </c>
      <c r="M142" s="18" t="str">
        <f aca="false">IF($C142="","",IF($D142="Einstaklingsbundið",IFERROR(IF(INDEX('Undirviðmiðalisti (Lýsigögn)'!I$38:I$52,MATCH($C142,'Undirviðmiðalisti (Lýsigögn)'!$C$38:$C$52,0))="","",INDEX('Undirviðmiðalisti (Lýsigögn)'!I$38:I$52,MATCH($C142,'Undirviðmiðalisti (Lýsigögn)'!$C$38:$C$52,0))),""),IFERROR(IF(INDEX('Undirviðmiðalisti (Lýsigögn)'!I$6:I$37,MATCH($C142,'Undirviðmiðalisti (Lýsigögn)'!$C$6:$C$37,0))="","",INDEX('Undirviðmiðalisti (Lýsigögn)'!I$6:I$37,MATCH($C142,'Undirviðmiðalisti (Lýsigögn)'!$C$6:$C$37,0))),IFERROR(IF(INDEX('Undirviðmiðalisti (Lýsigögn)'!I$38:I$52,MATCH($C142,'Undirviðmiðalisti (Lýsigögn)'!$C$38:$C$52,0))="","",INDEX('Undirviðmiðalisti (Lýsigögn)'!I$38:I$52,MATCH($C142,'Undirviðmiðalisti (Lýsigögn)'!$C$38:$C$52,0))),""))))</f>
        <v/>
      </c>
      <c r="N142" s="18" t="str">
        <f aca="false">IF($C142="","",IF($D142="Einstaklingsbundið",IFERROR(IF(INDEX('Undirviðmiðalisti (Lýsigögn)'!J$38:J$52,MATCH($C142,'Undirviðmiðalisti (Lýsigögn)'!$C$38:$C$52,0))="","",INDEX('Undirviðmiðalisti (Lýsigögn)'!J$38:J$52,MATCH($C142,'Undirviðmiðalisti (Lýsigögn)'!$C$38:$C$52,0))),""),IFERROR(IF(INDEX('Undirviðmiðalisti (Lýsigögn)'!J$6:J$37,MATCH($C142,'Undirviðmiðalisti (Lýsigögn)'!$C$6:$C$37,0))="","",INDEX('Undirviðmiðalisti (Lýsigögn)'!J$6:J$37,MATCH($C142,'Undirviðmiðalisti (Lýsigögn)'!$C$6:$C$37,0))),IFERROR(IF(INDEX('Undirviðmiðalisti (Lýsigögn)'!J$38:J$52,MATCH($C142,'Undirviðmiðalisti (Lýsigögn)'!$C$38:$C$52,0))="","",INDEX('Undirviðmiðalisti (Lýsigögn)'!J$38:J$52,MATCH($C142,'Undirviðmiðalisti (Lýsigögn)'!$C$38:$C$52,0))),""))))</f>
        <v/>
      </c>
      <c r="O142" s="18" t="str">
        <f aca="false">IF($C142="","",IF($D142="Einstaklingsbundið",IFERROR(IF(INDEX('Undirviðmiðalisti (Lýsigögn)'!K$38:K$52,MATCH($C142,'Undirviðmiðalisti (Lýsigögn)'!$C$38:$C$52,0))="","",INDEX('Undirviðmiðalisti (Lýsigögn)'!K$38:K$52,MATCH($C142,'Undirviðmiðalisti (Lýsigögn)'!$C$38:$C$52,0))),""),IFERROR(IF(INDEX('Undirviðmiðalisti (Lýsigögn)'!K$6:K$37,MATCH($C142,'Undirviðmiðalisti (Lýsigögn)'!$C$6:$C$37,0))="","",INDEX('Undirviðmiðalisti (Lýsigögn)'!K$6:K$37,MATCH($C142,'Undirviðmiðalisti (Lýsigögn)'!$C$6:$C$37,0))),IFERROR(IF(INDEX('Undirviðmiðalisti (Lýsigögn)'!K$38:K$52,MATCH($C142,'Undirviðmiðalisti (Lýsigögn)'!$C$38:$C$52,0))="","",INDEX('Undirviðmiðalisti (Lýsigögn)'!K$38:K$52,MATCH($C142,'Undirviðmiðalisti (Lýsigögn)'!$C$38:$C$52,0))),""))))</f>
        <v/>
      </c>
      <c r="P142" s="18" t="str">
        <f aca="false">IF($C142="","",IF($D142="Einstaklingsbundið",IFERROR(IF(INDEX('Undirviðmiðalisti (Lýsigögn)'!L$38:L$52,MATCH($C142,'Undirviðmiðalisti (Lýsigögn)'!$C$38:$C$52,0))="","",INDEX('Undirviðmiðalisti (Lýsigögn)'!L$38:L$52,MATCH($C142,'Undirviðmiðalisti (Lýsigögn)'!$C$38:$C$52,0))),""),IFERROR(IF(INDEX('Undirviðmiðalisti (Lýsigögn)'!L$6:L$37,MATCH($C142,'Undirviðmiðalisti (Lýsigögn)'!$C$6:$C$37,0))="","",INDEX('Undirviðmiðalisti (Lýsigögn)'!L$6:L$37,MATCH($C142,'Undirviðmiðalisti (Lýsigögn)'!$C$6:$C$37,0))),IFERROR(IF(INDEX('Undirviðmiðalisti (Lýsigögn)'!L$38:L$52,MATCH($C142,'Undirviðmiðalisti (Lýsigögn)'!$C$38:$C$52,0))="","",INDEX('Undirviðmiðalisti (Lýsigögn)'!L$38:L$52,MATCH($C142,'Undirviðmiðalisti (Lýsigögn)'!$C$38:$C$52,0))),""))))</f>
        <v/>
      </c>
      <c r="Q142" s="18" t="str">
        <f aca="false">IF($C142="","",IF($D142="Einstaklingsbundið",IFERROR(IF(INDEX('Undirviðmiðalisti (Lýsigögn)'!M$38:M$52,MATCH($C142,'Undirviðmiðalisti (Lýsigögn)'!$C$38:$C$52,0))="","",INDEX('Undirviðmiðalisti (Lýsigögn)'!M$38:M$52,MATCH($C142,'Undirviðmiðalisti (Lýsigögn)'!$C$38:$C$52,0))),""),IFERROR(IF(INDEX('Undirviðmiðalisti (Lýsigögn)'!M$6:M$37,MATCH($C142,'Undirviðmiðalisti (Lýsigögn)'!$C$6:$C$37,0))="","",INDEX('Undirviðmiðalisti (Lýsigögn)'!M$6:M$37,MATCH($C142,'Undirviðmiðalisti (Lýsigögn)'!$C$6:$C$37,0))),IFERROR(IF(INDEX('Undirviðmiðalisti (Lýsigögn)'!M$38:M$52,MATCH($C142,'Undirviðmiðalisti (Lýsigögn)'!$C$38:$C$52,0))="","",INDEX('Undirviðmiðalisti (Lýsigögn)'!M$38:M$52,MATCH($C142,'Undirviðmiðalisti (Lýsigögn)'!$C$38:$C$52,0))),""))))</f>
        <v/>
      </c>
    </row>
    <row r="143" customFormat="false" ht="15" hidden="false" customHeight="true" outlineLevel="0" collapsed="false">
      <c r="A143" s="24" t="str">
        <f aca="false">IF($B143="","",ROW()-5)</f>
        <v/>
      </c>
      <c r="B143" s="17"/>
      <c r="C143" s="17"/>
      <c r="D143" s="25" t="str">
        <f aca="false">IFERROR(IF(B143="","",INDEX(Viðmið!$B$6:$B$10,MATCH(B143,Viðmið!$C$6:$C$10,0))),"")</f>
        <v/>
      </c>
      <c r="E143" s="18" t="str">
        <f aca="false">IF($C143="","",IF($D143="Einstaklingsbundið",IFERROR(IF(INDEX('Undirviðmiðalisti (Lýsigögn)'!$D$38:$D$52,MATCH($C143,'Undirviðmiðalisti (Lýsigögn)'!$C$38:$C$52,0))="","",INDEX('Undirviðmiðalisti (Lýsigögn)'!$D$38:$D$52,MATCH($C143,'Undirviðmiðalisti (Lýsigögn)'!$C$38:$C$52,0))),""),IFERROR(IF(INDEX('Undirviðmiðalisti (Lýsigögn)'!$D$6:$D$37,MATCH($C143,'Undirviðmiðalisti (Lýsigögn)'!$C$6:$C$37,0))="","",INDEX('Undirviðmiðalisti (Lýsigögn)'!$D$6:$D$37,MATCH($C143,'Undirviðmiðalisti (Lýsigögn)'!$C$6:$C$37,0))),IFERROR(IF(INDEX('Undirviðmiðalisti (Lýsigögn)'!$D$38:$D$52,MATCH($C143,'Undirviðmiðalisti (Lýsigögn)'!$C$38:$C$52,0))="","",INDEX('Undirviðmiðalisti (Lýsigögn)'!$D$38:$D$52,MATCH($C143,'Undirviðmiðalisti (Lýsigögn)'!$C$38:$C$52,0))),""))))</f>
        <v/>
      </c>
      <c r="F143" s="16"/>
      <c r="G143" s="26" t="str">
        <f aca="false">IF($C143="","",IF($D143="Einstaklingsbundið",IFERROR(IF(INDEX('Undirviðmiðalisti (Lýsigögn)'!$E$38:$E$52,MATCH($C143,'Undirviðmiðalisti (Lýsigögn)'!$C$38:$C$52,0))="","",INDEX('Undirviðmiðalisti (Lýsigögn)'!$E$38:$E$52,MATCH($C143,'Undirviðmiðalisti (Lýsigögn)'!$C$38:$C$52,0))),""),IFERROR(IF(INDEX('Undirviðmiðalisti (Lýsigögn)'!$E$6:$E$37,MATCH($C143,'Undirviðmiðalisti (Lýsigögn)'!$C$6:$C$37,0))="","",INDEX('Undirviðmiðalisti (Lýsigögn)'!$E$6:$E$37,MATCH($C143,'Undirviðmiðalisti (Lýsigögn)'!$C$6:$C$37,0))),IFERROR(IF(INDEX('Undirviðmiðalisti (Lýsigögn)'!$E$38:$E$52,MATCH($C143,'Undirviðmiðalisti (Lýsigögn)'!$C$38:$C$52,0))="","",INDEX('Undirviðmiðalisti (Lýsigögn)'!$E$38:$E$52,MATCH($C143,'Undirviðmiðalisti (Lýsigögn)'!$C$38:$C$52,0))),""))))</f>
        <v/>
      </c>
      <c r="H143" s="27" t="str">
        <f aca="false">IF(OR(F143="",G143=""),"",F143*KVARDI)</f>
        <v/>
      </c>
      <c r="I143" s="28" t="str">
        <f aca="false">IF(B143="","",IF(ROUND(SUMIF($B$6:$B$205,B143,$F$6:$F$205),4)=ROUND(IFERROR(INDEX(Viðmið!$E$6:$E$10,MATCH(B143,Viðmið!$C$6:$C$10,0)),-1),4),"✓","✗"))</f>
        <v/>
      </c>
      <c r="J143" s="18" t="str">
        <f aca="false">IF($C143="","",IF($D143="Einstaklingsbundið",IFERROR(IF(INDEX('Undirviðmiðalisti (Lýsigögn)'!F$38:F$52,MATCH($C143,'Undirviðmiðalisti (Lýsigögn)'!$C$38:$C$52,0))="","",INDEX('Undirviðmiðalisti (Lýsigögn)'!F$38:F$52,MATCH($C143,'Undirviðmiðalisti (Lýsigögn)'!$C$38:$C$52,0))),""),IFERROR(IF(INDEX('Undirviðmiðalisti (Lýsigögn)'!F$6:F$37,MATCH($C143,'Undirviðmiðalisti (Lýsigögn)'!$C$6:$C$37,0))="","",INDEX('Undirviðmiðalisti (Lýsigögn)'!F$6:F$37,MATCH($C143,'Undirviðmiðalisti (Lýsigögn)'!$C$6:$C$37,0))),IFERROR(IF(INDEX('Undirviðmiðalisti (Lýsigögn)'!F$38:F$52,MATCH($C143,'Undirviðmiðalisti (Lýsigögn)'!$C$38:$C$52,0))="","",INDEX('Undirviðmiðalisti (Lýsigögn)'!F$38:F$52,MATCH($C143,'Undirviðmiðalisti (Lýsigögn)'!$C$38:$C$52,0))),""))))</f>
        <v/>
      </c>
      <c r="K143" s="18" t="str">
        <f aca="false">IF($C143="","",IF($D143="Einstaklingsbundið",IFERROR(IF(INDEX('Undirviðmiðalisti (Lýsigögn)'!G$38:G$52,MATCH($C143,'Undirviðmiðalisti (Lýsigögn)'!$C$38:$C$52,0))="","",INDEX('Undirviðmiðalisti (Lýsigögn)'!G$38:G$52,MATCH($C143,'Undirviðmiðalisti (Lýsigögn)'!$C$38:$C$52,0))),""),IFERROR(IF(INDEX('Undirviðmiðalisti (Lýsigögn)'!G$6:G$37,MATCH($C143,'Undirviðmiðalisti (Lýsigögn)'!$C$6:$C$37,0))="","",INDEX('Undirviðmiðalisti (Lýsigögn)'!G$6:G$37,MATCH($C143,'Undirviðmiðalisti (Lýsigögn)'!$C$6:$C$37,0))),IFERROR(IF(INDEX('Undirviðmiðalisti (Lýsigögn)'!G$38:G$52,MATCH($C143,'Undirviðmiðalisti (Lýsigögn)'!$C$38:$C$52,0))="","",INDEX('Undirviðmiðalisti (Lýsigögn)'!G$38:G$52,MATCH($C143,'Undirviðmiðalisti (Lýsigögn)'!$C$38:$C$52,0))),""))))</f>
        <v/>
      </c>
      <c r="L143" s="18" t="str">
        <f aca="false">IF($C143="","",IF($D143="Einstaklingsbundið",IFERROR(IF(INDEX('Undirviðmiðalisti (Lýsigögn)'!H$38:H$52,MATCH($C143,'Undirviðmiðalisti (Lýsigögn)'!$C$38:$C$52,0))="","",INDEX('Undirviðmiðalisti (Lýsigögn)'!H$38:H$52,MATCH($C143,'Undirviðmiðalisti (Lýsigögn)'!$C$38:$C$52,0))),""),IFERROR(IF(INDEX('Undirviðmiðalisti (Lýsigögn)'!H$6:H$37,MATCH($C143,'Undirviðmiðalisti (Lýsigögn)'!$C$6:$C$37,0))="","",INDEX('Undirviðmiðalisti (Lýsigögn)'!H$6:H$37,MATCH($C143,'Undirviðmiðalisti (Lýsigögn)'!$C$6:$C$37,0))),IFERROR(IF(INDEX('Undirviðmiðalisti (Lýsigögn)'!H$38:H$52,MATCH($C143,'Undirviðmiðalisti (Lýsigögn)'!$C$38:$C$52,0))="","",INDEX('Undirviðmiðalisti (Lýsigögn)'!H$38:H$52,MATCH($C143,'Undirviðmiðalisti (Lýsigögn)'!$C$38:$C$52,0))),""))))</f>
        <v/>
      </c>
      <c r="M143" s="18" t="str">
        <f aca="false">IF($C143="","",IF($D143="Einstaklingsbundið",IFERROR(IF(INDEX('Undirviðmiðalisti (Lýsigögn)'!I$38:I$52,MATCH($C143,'Undirviðmiðalisti (Lýsigögn)'!$C$38:$C$52,0))="","",INDEX('Undirviðmiðalisti (Lýsigögn)'!I$38:I$52,MATCH($C143,'Undirviðmiðalisti (Lýsigögn)'!$C$38:$C$52,0))),""),IFERROR(IF(INDEX('Undirviðmiðalisti (Lýsigögn)'!I$6:I$37,MATCH($C143,'Undirviðmiðalisti (Lýsigögn)'!$C$6:$C$37,0))="","",INDEX('Undirviðmiðalisti (Lýsigögn)'!I$6:I$37,MATCH($C143,'Undirviðmiðalisti (Lýsigögn)'!$C$6:$C$37,0))),IFERROR(IF(INDEX('Undirviðmiðalisti (Lýsigögn)'!I$38:I$52,MATCH($C143,'Undirviðmiðalisti (Lýsigögn)'!$C$38:$C$52,0))="","",INDEX('Undirviðmiðalisti (Lýsigögn)'!I$38:I$52,MATCH($C143,'Undirviðmiðalisti (Lýsigögn)'!$C$38:$C$52,0))),""))))</f>
        <v/>
      </c>
      <c r="N143" s="18" t="str">
        <f aca="false">IF($C143="","",IF($D143="Einstaklingsbundið",IFERROR(IF(INDEX('Undirviðmiðalisti (Lýsigögn)'!J$38:J$52,MATCH($C143,'Undirviðmiðalisti (Lýsigögn)'!$C$38:$C$52,0))="","",INDEX('Undirviðmiðalisti (Lýsigögn)'!J$38:J$52,MATCH($C143,'Undirviðmiðalisti (Lýsigögn)'!$C$38:$C$52,0))),""),IFERROR(IF(INDEX('Undirviðmiðalisti (Lýsigögn)'!J$6:J$37,MATCH($C143,'Undirviðmiðalisti (Lýsigögn)'!$C$6:$C$37,0))="","",INDEX('Undirviðmiðalisti (Lýsigögn)'!J$6:J$37,MATCH($C143,'Undirviðmiðalisti (Lýsigögn)'!$C$6:$C$37,0))),IFERROR(IF(INDEX('Undirviðmiðalisti (Lýsigögn)'!J$38:J$52,MATCH($C143,'Undirviðmiðalisti (Lýsigögn)'!$C$38:$C$52,0))="","",INDEX('Undirviðmiðalisti (Lýsigögn)'!J$38:J$52,MATCH($C143,'Undirviðmiðalisti (Lýsigögn)'!$C$38:$C$52,0))),""))))</f>
        <v/>
      </c>
      <c r="O143" s="18" t="str">
        <f aca="false">IF($C143="","",IF($D143="Einstaklingsbundið",IFERROR(IF(INDEX('Undirviðmiðalisti (Lýsigögn)'!K$38:K$52,MATCH($C143,'Undirviðmiðalisti (Lýsigögn)'!$C$38:$C$52,0))="","",INDEX('Undirviðmiðalisti (Lýsigögn)'!K$38:K$52,MATCH($C143,'Undirviðmiðalisti (Lýsigögn)'!$C$38:$C$52,0))),""),IFERROR(IF(INDEX('Undirviðmiðalisti (Lýsigögn)'!K$6:K$37,MATCH($C143,'Undirviðmiðalisti (Lýsigögn)'!$C$6:$C$37,0))="","",INDEX('Undirviðmiðalisti (Lýsigögn)'!K$6:K$37,MATCH($C143,'Undirviðmiðalisti (Lýsigögn)'!$C$6:$C$37,0))),IFERROR(IF(INDEX('Undirviðmiðalisti (Lýsigögn)'!K$38:K$52,MATCH($C143,'Undirviðmiðalisti (Lýsigögn)'!$C$38:$C$52,0))="","",INDEX('Undirviðmiðalisti (Lýsigögn)'!K$38:K$52,MATCH($C143,'Undirviðmiðalisti (Lýsigögn)'!$C$38:$C$52,0))),""))))</f>
        <v/>
      </c>
      <c r="P143" s="18" t="str">
        <f aca="false">IF($C143="","",IF($D143="Einstaklingsbundið",IFERROR(IF(INDEX('Undirviðmiðalisti (Lýsigögn)'!L$38:L$52,MATCH($C143,'Undirviðmiðalisti (Lýsigögn)'!$C$38:$C$52,0))="","",INDEX('Undirviðmiðalisti (Lýsigögn)'!L$38:L$52,MATCH($C143,'Undirviðmiðalisti (Lýsigögn)'!$C$38:$C$52,0))),""),IFERROR(IF(INDEX('Undirviðmiðalisti (Lýsigögn)'!L$6:L$37,MATCH($C143,'Undirviðmiðalisti (Lýsigögn)'!$C$6:$C$37,0))="","",INDEX('Undirviðmiðalisti (Lýsigögn)'!L$6:L$37,MATCH($C143,'Undirviðmiðalisti (Lýsigögn)'!$C$6:$C$37,0))),IFERROR(IF(INDEX('Undirviðmiðalisti (Lýsigögn)'!L$38:L$52,MATCH($C143,'Undirviðmiðalisti (Lýsigögn)'!$C$38:$C$52,0))="","",INDEX('Undirviðmiðalisti (Lýsigögn)'!L$38:L$52,MATCH($C143,'Undirviðmiðalisti (Lýsigögn)'!$C$38:$C$52,0))),""))))</f>
        <v/>
      </c>
      <c r="Q143" s="18" t="str">
        <f aca="false">IF($C143="","",IF($D143="Einstaklingsbundið",IFERROR(IF(INDEX('Undirviðmiðalisti (Lýsigögn)'!M$38:M$52,MATCH($C143,'Undirviðmiðalisti (Lýsigögn)'!$C$38:$C$52,0))="","",INDEX('Undirviðmiðalisti (Lýsigögn)'!M$38:M$52,MATCH($C143,'Undirviðmiðalisti (Lýsigögn)'!$C$38:$C$52,0))),""),IFERROR(IF(INDEX('Undirviðmiðalisti (Lýsigögn)'!M$6:M$37,MATCH($C143,'Undirviðmiðalisti (Lýsigögn)'!$C$6:$C$37,0))="","",INDEX('Undirviðmiðalisti (Lýsigögn)'!M$6:M$37,MATCH($C143,'Undirviðmiðalisti (Lýsigögn)'!$C$6:$C$37,0))),IFERROR(IF(INDEX('Undirviðmiðalisti (Lýsigögn)'!M$38:M$52,MATCH($C143,'Undirviðmiðalisti (Lýsigögn)'!$C$38:$C$52,0))="","",INDEX('Undirviðmiðalisti (Lýsigögn)'!M$38:M$52,MATCH($C143,'Undirviðmiðalisti (Lýsigögn)'!$C$38:$C$52,0))),""))))</f>
        <v/>
      </c>
    </row>
    <row r="144" customFormat="false" ht="15" hidden="false" customHeight="true" outlineLevel="0" collapsed="false">
      <c r="A144" s="24" t="str">
        <f aca="false">IF($B144="","",ROW()-5)</f>
        <v/>
      </c>
      <c r="B144" s="17"/>
      <c r="C144" s="17"/>
      <c r="D144" s="25" t="str">
        <f aca="false">IFERROR(IF(B144="","",INDEX(Viðmið!$B$6:$B$10,MATCH(B144,Viðmið!$C$6:$C$10,0))),"")</f>
        <v/>
      </c>
      <c r="E144" s="18" t="str">
        <f aca="false">IF($C144="","",IF($D144="Einstaklingsbundið",IFERROR(IF(INDEX('Undirviðmiðalisti (Lýsigögn)'!$D$38:$D$52,MATCH($C144,'Undirviðmiðalisti (Lýsigögn)'!$C$38:$C$52,0))="","",INDEX('Undirviðmiðalisti (Lýsigögn)'!$D$38:$D$52,MATCH($C144,'Undirviðmiðalisti (Lýsigögn)'!$C$38:$C$52,0))),""),IFERROR(IF(INDEX('Undirviðmiðalisti (Lýsigögn)'!$D$6:$D$37,MATCH($C144,'Undirviðmiðalisti (Lýsigögn)'!$C$6:$C$37,0))="","",INDEX('Undirviðmiðalisti (Lýsigögn)'!$D$6:$D$37,MATCH($C144,'Undirviðmiðalisti (Lýsigögn)'!$C$6:$C$37,0))),IFERROR(IF(INDEX('Undirviðmiðalisti (Lýsigögn)'!$D$38:$D$52,MATCH($C144,'Undirviðmiðalisti (Lýsigögn)'!$C$38:$C$52,0))="","",INDEX('Undirviðmiðalisti (Lýsigögn)'!$D$38:$D$52,MATCH($C144,'Undirviðmiðalisti (Lýsigögn)'!$C$38:$C$52,0))),""))))</f>
        <v/>
      </c>
      <c r="F144" s="16"/>
      <c r="G144" s="26" t="str">
        <f aca="false">IF($C144="","",IF($D144="Einstaklingsbundið",IFERROR(IF(INDEX('Undirviðmiðalisti (Lýsigögn)'!$E$38:$E$52,MATCH($C144,'Undirviðmiðalisti (Lýsigögn)'!$C$38:$C$52,0))="","",INDEX('Undirviðmiðalisti (Lýsigögn)'!$E$38:$E$52,MATCH($C144,'Undirviðmiðalisti (Lýsigögn)'!$C$38:$C$52,0))),""),IFERROR(IF(INDEX('Undirviðmiðalisti (Lýsigögn)'!$E$6:$E$37,MATCH($C144,'Undirviðmiðalisti (Lýsigögn)'!$C$6:$C$37,0))="","",INDEX('Undirviðmiðalisti (Lýsigögn)'!$E$6:$E$37,MATCH($C144,'Undirviðmiðalisti (Lýsigögn)'!$C$6:$C$37,0))),IFERROR(IF(INDEX('Undirviðmiðalisti (Lýsigögn)'!$E$38:$E$52,MATCH($C144,'Undirviðmiðalisti (Lýsigögn)'!$C$38:$C$52,0))="","",INDEX('Undirviðmiðalisti (Lýsigögn)'!$E$38:$E$52,MATCH($C144,'Undirviðmiðalisti (Lýsigögn)'!$C$38:$C$52,0))),""))))</f>
        <v/>
      </c>
      <c r="H144" s="27" t="str">
        <f aca="false">IF(OR(F144="",G144=""),"",F144*KVARDI)</f>
        <v/>
      </c>
      <c r="I144" s="28" t="str">
        <f aca="false">IF(B144="","",IF(ROUND(SUMIF($B$6:$B$205,B144,$F$6:$F$205),4)=ROUND(IFERROR(INDEX(Viðmið!$E$6:$E$10,MATCH(B144,Viðmið!$C$6:$C$10,0)),-1),4),"✓","✗"))</f>
        <v/>
      </c>
      <c r="J144" s="18" t="str">
        <f aca="false">IF($C144="","",IF($D144="Einstaklingsbundið",IFERROR(IF(INDEX('Undirviðmiðalisti (Lýsigögn)'!F$38:F$52,MATCH($C144,'Undirviðmiðalisti (Lýsigögn)'!$C$38:$C$52,0))="","",INDEX('Undirviðmiðalisti (Lýsigögn)'!F$38:F$52,MATCH($C144,'Undirviðmiðalisti (Lýsigögn)'!$C$38:$C$52,0))),""),IFERROR(IF(INDEX('Undirviðmiðalisti (Lýsigögn)'!F$6:F$37,MATCH($C144,'Undirviðmiðalisti (Lýsigögn)'!$C$6:$C$37,0))="","",INDEX('Undirviðmiðalisti (Lýsigögn)'!F$6:F$37,MATCH($C144,'Undirviðmiðalisti (Lýsigögn)'!$C$6:$C$37,0))),IFERROR(IF(INDEX('Undirviðmiðalisti (Lýsigögn)'!F$38:F$52,MATCH($C144,'Undirviðmiðalisti (Lýsigögn)'!$C$38:$C$52,0))="","",INDEX('Undirviðmiðalisti (Lýsigögn)'!F$38:F$52,MATCH($C144,'Undirviðmiðalisti (Lýsigögn)'!$C$38:$C$52,0))),""))))</f>
        <v/>
      </c>
      <c r="K144" s="18" t="str">
        <f aca="false">IF($C144="","",IF($D144="Einstaklingsbundið",IFERROR(IF(INDEX('Undirviðmiðalisti (Lýsigögn)'!G$38:G$52,MATCH($C144,'Undirviðmiðalisti (Lýsigögn)'!$C$38:$C$52,0))="","",INDEX('Undirviðmiðalisti (Lýsigögn)'!G$38:G$52,MATCH($C144,'Undirviðmiðalisti (Lýsigögn)'!$C$38:$C$52,0))),""),IFERROR(IF(INDEX('Undirviðmiðalisti (Lýsigögn)'!G$6:G$37,MATCH($C144,'Undirviðmiðalisti (Lýsigögn)'!$C$6:$C$37,0))="","",INDEX('Undirviðmiðalisti (Lýsigögn)'!G$6:G$37,MATCH($C144,'Undirviðmiðalisti (Lýsigögn)'!$C$6:$C$37,0))),IFERROR(IF(INDEX('Undirviðmiðalisti (Lýsigögn)'!G$38:G$52,MATCH($C144,'Undirviðmiðalisti (Lýsigögn)'!$C$38:$C$52,0))="","",INDEX('Undirviðmiðalisti (Lýsigögn)'!G$38:G$52,MATCH($C144,'Undirviðmiðalisti (Lýsigögn)'!$C$38:$C$52,0))),""))))</f>
        <v/>
      </c>
      <c r="L144" s="18" t="str">
        <f aca="false">IF($C144="","",IF($D144="Einstaklingsbundið",IFERROR(IF(INDEX('Undirviðmiðalisti (Lýsigögn)'!H$38:H$52,MATCH($C144,'Undirviðmiðalisti (Lýsigögn)'!$C$38:$C$52,0))="","",INDEX('Undirviðmiðalisti (Lýsigögn)'!H$38:H$52,MATCH($C144,'Undirviðmiðalisti (Lýsigögn)'!$C$38:$C$52,0))),""),IFERROR(IF(INDEX('Undirviðmiðalisti (Lýsigögn)'!H$6:H$37,MATCH($C144,'Undirviðmiðalisti (Lýsigögn)'!$C$6:$C$37,0))="","",INDEX('Undirviðmiðalisti (Lýsigögn)'!H$6:H$37,MATCH($C144,'Undirviðmiðalisti (Lýsigögn)'!$C$6:$C$37,0))),IFERROR(IF(INDEX('Undirviðmiðalisti (Lýsigögn)'!H$38:H$52,MATCH($C144,'Undirviðmiðalisti (Lýsigögn)'!$C$38:$C$52,0))="","",INDEX('Undirviðmiðalisti (Lýsigögn)'!H$38:H$52,MATCH($C144,'Undirviðmiðalisti (Lýsigögn)'!$C$38:$C$52,0))),""))))</f>
        <v/>
      </c>
      <c r="M144" s="18" t="str">
        <f aca="false">IF($C144="","",IF($D144="Einstaklingsbundið",IFERROR(IF(INDEX('Undirviðmiðalisti (Lýsigögn)'!I$38:I$52,MATCH($C144,'Undirviðmiðalisti (Lýsigögn)'!$C$38:$C$52,0))="","",INDEX('Undirviðmiðalisti (Lýsigögn)'!I$38:I$52,MATCH($C144,'Undirviðmiðalisti (Lýsigögn)'!$C$38:$C$52,0))),""),IFERROR(IF(INDEX('Undirviðmiðalisti (Lýsigögn)'!I$6:I$37,MATCH($C144,'Undirviðmiðalisti (Lýsigögn)'!$C$6:$C$37,0))="","",INDEX('Undirviðmiðalisti (Lýsigögn)'!I$6:I$37,MATCH($C144,'Undirviðmiðalisti (Lýsigögn)'!$C$6:$C$37,0))),IFERROR(IF(INDEX('Undirviðmiðalisti (Lýsigögn)'!I$38:I$52,MATCH($C144,'Undirviðmiðalisti (Lýsigögn)'!$C$38:$C$52,0))="","",INDEX('Undirviðmiðalisti (Lýsigögn)'!I$38:I$52,MATCH($C144,'Undirviðmiðalisti (Lýsigögn)'!$C$38:$C$52,0))),""))))</f>
        <v/>
      </c>
      <c r="N144" s="18" t="str">
        <f aca="false">IF($C144="","",IF($D144="Einstaklingsbundið",IFERROR(IF(INDEX('Undirviðmiðalisti (Lýsigögn)'!J$38:J$52,MATCH($C144,'Undirviðmiðalisti (Lýsigögn)'!$C$38:$C$52,0))="","",INDEX('Undirviðmiðalisti (Lýsigögn)'!J$38:J$52,MATCH($C144,'Undirviðmiðalisti (Lýsigögn)'!$C$38:$C$52,0))),""),IFERROR(IF(INDEX('Undirviðmiðalisti (Lýsigögn)'!J$6:J$37,MATCH($C144,'Undirviðmiðalisti (Lýsigögn)'!$C$6:$C$37,0))="","",INDEX('Undirviðmiðalisti (Lýsigögn)'!J$6:J$37,MATCH($C144,'Undirviðmiðalisti (Lýsigögn)'!$C$6:$C$37,0))),IFERROR(IF(INDEX('Undirviðmiðalisti (Lýsigögn)'!J$38:J$52,MATCH($C144,'Undirviðmiðalisti (Lýsigögn)'!$C$38:$C$52,0))="","",INDEX('Undirviðmiðalisti (Lýsigögn)'!J$38:J$52,MATCH($C144,'Undirviðmiðalisti (Lýsigögn)'!$C$38:$C$52,0))),""))))</f>
        <v/>
      </c>
      <c r="O144" s="18" t="str">
        <f aca="false">IF($C144="","",IF($D144="Einstaklingsbundið",IFERROR(IF(INDEX('Undirviðmiðalisti (Lýsigögn)'!K$38:K$52,MATCH($C144,'Undirviðmiðalisti (Lýsigögn)'!$C$38:$C$52,0))="","",INDEX('Undirviðmiðalisti (Lýsigögn)'!K$38:K$52,MATCH($C144,'Undirviðmiðalisti (Lýsigögn)'!$C$38:$C$52,0))),""),IFERROR(IF(INDEX('Undirviðmiðalisti (Lýsigögn)'!K$6:K$37,MATCH($C144,'Undirviðmiðalisti (Lýsigögn)'!$C$6:$C$37,0))="","",INDEX('Undirviðmiðalisti (Lýsigögn)'!K$6:K$37,MATCH($C144,'Undirviðmiðalisti (Lýsigögn)'!$C$6:$C$37,0))),IFERROR(IF(INDEX('Undirviðmiðalisti (Lýsigögn)'!K$38:K$52,MATCH($C144,'Undirviðmiðalisti (Lýsigögn)'!$C$38:$C$52,0))="","",INDEX('Undirviðmiðalisti (Lýsigögn)'!K$38:K$52,MATCH($C144,'Undirviðmiðalisti (Lýsigögn)'!$C$38:$C$52,0))),""))))</f>
        <v/>
      </c>
      <c r="P144" s="18" t="str">
        <f aca="false">IF($C144="","",IF($D144="Einstaklingsbundið",IFERROR(IF(INDEX('Undirviðmiðalisti (Lýsigögn)'!L$38:L$52,MATCH($C144,'Undirviðmiðalisti (Lýsigögn)'!$C$38:$C$52,0))="","",INDEX('Undirviðmiðalisti (Lýsigögn)'!L$38:L$52,MATCH($C144,'Undirviðmiðalisti (Lýsigögn)'!$C$38:$C$52,0))),""),IFERROR(IF(INDEX('Undirviðmiðalisti (Lýsigögn)'!L$6:L$37,MATCH($C144,'Undirviðmiðalisti (Lýsigögn)'!$C$6:$C$37,0))="","",INDEX('Undirviðmiðalisti (Lýsigögn)'!L$6:L$37,MATCH($C144,'Undirviðmiðalisti (Lýsigögn)'!$C$6:$C$37,0))),IFERROR(IF(INDEX('Undirviðmiðalisti (Lýsigögn)'!L$38:L$52,MATCH($C144,'Undirviðmiðalisti (Lýsigögn)'!$C$38:$C$52,0))="","",INDEX('Undirviðmiðalisti (Lýsigögn)'!L$38:L$52,MATCH($C144,'Undirviðmiðalisti (Lýsigögn)'!$C$38:$C$52,0))),""))))</f>
        <v/>
      </c>
      <c r="Q144" s="18" t="str">
        <f aca="false">IF($C144="","",IF($D144="Einstaklingsbundið",IFERROR(IF(INDEX('Undirviðmiðalisti (Lýsigögn)'!M$38:M$52,MATCH($C144,'Undirviðmiðalisti (Lýsigögn)'!$C$38:$C$52,0))="","",INDEX('Undirviðmiðalisti (Lýsigögn)'!M$38:M$52,MATCH($C144,'Undirviðmiðalisti (Lýsigögn)'!$C$38:$C$52,0))),""),IFERROR(IF(INDEX('Undirviðmiðalisti (Lýsigögn)'!M$6:M$37,MATCH($C144,'Undirviðmiðalisti (Lýsigögn)'!$C$6:$C$37,0))="","",INDEX('Undirviðmiðalisti (Lýsigögn)'!M$6:M$37,MATCH($C144,'Undirviðmiðalisti (Lýsigögn)'!$C$6:$C$37,0))),IFERROR(IF(INDEX('Undirviðmiðalisti (Lýsigögn)'!M$38:M$52,MATCH($C144,'Undirviðmiðalisti (Lýsigögn)'!$C$38:$C$52,0))="","",INDEX('Undirviðmiðalisti (Lýsigögn)'!M$38:M$52,MATCH($C144,'Undirviðmiðalisti (Lýsigögn)'!$C$38:$C$52,0))),""))))</f>
        <v/>
      </c>
    </row>
    <row r="145" customFormat="false" ht="15" hidden="false" customHeight="true" outlineLevel="0" collapsed="false">
      <c r="A145" s="24" t="str">
        <f aca="false">IF($B145="","",ROW()-5)</f>
        <v/>
      </c>
      <c r="B145" s="17"/>
      <c r="C145" s="17"/>
      <c r="D145" s="25" t="str">
        <f aca="false">IFERROR(IF(B145="","",INDEX(Viðmið!$B$6:$B$10,MATCH(B145,Viðmið!$C$6:$C$10,0))),"")</f>
        <v/>
      </c>
      <c r="E145" s="18" t="str">
        <f aca="false">IF($C145="","",IF($D145="Einstaklingsbundið",IFERROR(IF(INDEX('Undirviðmiðalisti (Lýsigögn)'!$D$38:$D$52,MATCH($C145,'Undirviðmiðalisti (Lýsigögn)'!$C$38:$C$52,0))="","",INDEX('Undirviðmiðalisti (Lýsigögn)'!$D$38:$D$52,MATCH($C145,'Undirviðmiðalisti (Lýsigögn)'!$C$38:$C$52,0))),""),IFERROR(IF(INDEX('Undirviðmiðalisti (Lýsigögn)'!$D$6:$D$37,MATCH($C145,'Undirviðmiðalisti (Lýsigögn)'!$C$6:$C$37,0))="","",INDEX('Undirviðmiðalisti (Lýsigögn)'!$D$6:$D$37,MATCH($C145,'Undirviðmiðalisti (Lýsigögn)'!$C$6:$C$37,0))),IFERROR(IF(INDEX('Undirviðmiðalisti (Lýsigögn)'!$D$38:$D$52,MATCH($C145,'Undirviðmiðalisti (Lýsigögn)'!$C$38:$C$52,0))="","",INDEX('Undirviðmiðalisti (Lýsigögn)'!$D$38:$D$52,MATCH($C145,'Undirviðmiðalisti (Lýsigögn)'!$C$38:$C$52,0))),""))))</f>
        <v/>
      </c>
      <c r="F145" s="16"/>
      <c r="G145" s="26" t="str">
        <f aca="false">IF($C145="","",IF($D145="Einstaklingsbundið",IFERROR(IF(INDEX('Undirviðmiðalisti (Lýsigögn)'!$E$38:$E$52,MATCH($C145,'Undirviðmiðalisti (Lýsigögn)'!$C$38:$C$52,0))="","",INDEX('Undirviðmiðalisti (Lýsigögn)'!$E$38:$E$52,MATCH($C145,'Undirviðmiðalisti (Lýsigögn)'!$C$38:$C$52,0))),""),IFERROR(IF(INDEX('Undirviðmiðalisti (Lýsigögn)'!$E$6:$E$37,MATCH($C145,'Undirviðmiðalisti (Lýsigögn)'!$C$6:$C$37,0))="","",INDEX('Undirviðmiðalisti (Lýsigögn)'!$E$6:$E$37,MATCH($C145,'Undirviðmiðalisti (Lýsigögn)'!$C$6:$C$37,0))),IFERROR(IF(INDEX('Undirviðmiðalisti (Lýsigögn)'!$E$38:$E$52,MATCH($C145,'Undirviðmiðalisti (Lýsigögn)'!$C$38:$C$52,0))="","",INDEX('Undirviðmiðalisti (Lýsigögn)'!$E$38:$E$52,MATCH($C145,'Undirviðmiðalisti (Lýsigögn)'!$C$38:$C$52,0))),""))))</f>
        <v/>
      </c>
      <c r="H145" s="27" t="str">
        <f aca="false">IF(OR(F145="",G145=""),"",F145*KVARDI)</f>
        <v/>
      </c>
      <c r="I145" s="28" t="str">
        <f aca="false">IF(B145="","",IF(ROUND(SUMIF($B$6:$B$205,B145,$F$6:$F$205),4)=ROUND(IFERROR(INDEX(Viðmið!$E$6:$E$10,MATCH(B145,Viðmið!$C$6:$C$10,0)),-1),4),"✓","✗"))</f>
        <v/>
      </c>
      <c r="J145" s="18" t="str">
        <f aca="false">IF($C145="","",IF($D145="Einstaklingsbundið",IFERROR(IF(INDEX('Undirviðmiðalisti (Lýsigögn)'!F$38:F$52,MATCH($C145,'Undirviðmiðalisti (Lýsigögn)'!$C$38:$C$52,0))="","",INDEX('Undirviðmiðalisti (Lýsigögn)'!F$38:F$52,MATCH($C145,'Undirviðmiðalisti (Lýsigögn)'!$C$38:$C$52,0))),""),IFERROR(IF(INDEX('Undirviðmiðalisti (Lýsigögn)'!F$6:F$37,MATCH($C145,'Undirviðmiðalisti (Lýsigögn)'!$C$6:$C$37,0))="","",INDEX('Undirviðmiðalisti (Lýsigögn)'!F$6:F$37,MATCH($C145,'Undirviðmiðalisti (Lýsigögn)'!$C$6:$C$37,0))),IFERROR(IF(INDEX('Undirviðmiðalisti (Lýsigögn)'!F$38:F$52,MATCH($C145,'Undirviðmiðalisti (Lýsigögn)'!$C$38:$C$52,0))="","",INDEX('Undirviðmiðalisti (Lýsigögn)'!F$38:F$52,MATCH($C145,'Undirviðmiðalisti (Lýsigögn)'!$C$38:$C$52,0))),""))))</f>
        <v/>
      </c>
      <c r="K145" s="18" t="str">
        <f aca="false">IF($C145="","",IF($D145="Einstaklingsbundið",IFERROR(IF(INDEX('Undirviðmiðalisti (Lýsigögn)'!G$38:G$52,MATCH($C145,'Undirviðmiðalisti (Lýsigögn)'!$C$38:$C$52,0))="","",INDEX('Undirviðmiðalisti (Lýsigögn)'!G$38:G$52,MATCH($C145,'Undirviðmiðalisti (Lýsigögn)'!$C$38:$C$52,0))),""),IFERROR(IF(INDEX('Undirviðmiðalisti (Lýsigögn)'!G$6:G$37,MATCH($C145,'Undirviðmiðalisti (Lýsigögn)'!$C$6:$C$37,0))="","",INDEX('Undirviðmiðalisti (Lýsigögn)'!G$6:G$37,MATCH($C145,'Undirviðmiðalisti (Lýsigögn)'!$C$6:$C$37,0))),IFERROR(IF(INDEX('Undirviðmiðalisti (Lýsigögn)'!G$38:G$52,MATCH($C145,'Undirviðmiðalisti (Lýsigögn)'!$C$38:$C$52,0))="","",INDEX('Undirviðmiðalisti (Lýsigögn)'!G$38:G$52,MATCH($C145,'Undirviðmiðalisti (Lýsigögn)'!$C$38:$C$52,0))),""))))</f>
        <v/>
      </c>
      <c r="L145" s="18" t="str">
        <f aca="false">IF($C145="","",IF($D145="Einstaklingsbundið",IFERROR(IF(INDEX('Undirviðmiðalisti (Lýsigögn)'!H$38:H$52,MATCH($C145,'Undirviðmiðalisti (Lýsigögn)'!$C$38:$C$52,0))="","",INDEX('Undirviðmiðalisti (Lýsigögn)'!H$38:H$52,MATCH($C145,'Undirviðmiðalisti (Lýsigögn)'!$C$38:$C$52,0))),""),IFERROR(IF(INDEX('Undirviðmiðalisti (Lýsigögn)'!H$6:H$37,MATCH($C145,'Undirviðmiðalisti (Lýsigögn)'!$C$6:$C$37,0))="","",INDEX('Undirviðmiðalisti (Lýsigögn)'!H$6:H$37,MATCH($C145,'Undirviðmiðalisti (Lýsigögn)'!$C$6:$C$37,0))),IFERROR(IF(INDEX('Undirviðmiðalisti (Lýsigögn)'!H$38:H$52,MATCH($C145,'Undirviðmiðalisti (Lýsigögn)'!$C$38:$C$52,0))="","",INDEX('Undirviðmiðalisti (Lýsigögn)'!H$38:H$52,MATCH($C145,'Undirviðmiðalisti (Lýsigögn)'!$C$38:$C$52,0))),""))))</f>
        <v/>
      </c>
      <c r="M145" s="18" t="str">
        <f aca="false">IF($C145="","",IF($D145="Einstaklingsbundið",IFERROR(IF(INDEX('Undirviðmiðalisti (Lýsigögn)'!I$38:I$52,MATCH($C145,'Undirviðmiðalisti (Lýsigögn)'!$C$38:$C$52,0))="","",INDEX('Undirviðmiðalisti (Lýsigögn)'!I$38:I$52,MATCH($C145,'Undirviðmiðalisti (Lýsigögn)'!$C$38:$C$52,0))),""),IFERROR(IF(INDEX('Undirviðmiðalisti (Lýsigögn)'!I$6:I$37,MATCH($C145,'Undirviðmiðalisti (Lýsigögn)'!$C$6:$C$37,0))="","",INDEX('Undirviðmiðalisti (Lýsigögn)'!I$6:I$37,MATCH($C145,'Undirviðmiðalisti (Lýsigögn)'!$C$6:$C$37,0))),IFERROR(IF(INDEX('Undirviðmiðalisti (Lýsigögn)'!I$38:I$52,MATCH($C145,'Undirviðmiðalisti (Lýsigögn)'!$C$38:$C$52,0))="","",INDEX('Undirviðmiðalisti (Lýsigögn)'!I$38:I$52,MATCH($C145,'Undirviðmiðalisti (Lýsigögn)'!$C$38:$C$52,0))),""))))</f>
        <v/>
      </c>
      <c r="N145" s="18" t="str">
        <f aca="false">IF($C145="","",IF($D145="Einstaklingsbundið",IFERROR(IF(INDEX('Undirviðmiðalisti (Lýsigögn)'!J$38:J$52,MATCH($C145,'Undirviðmiðalisti (Lýsigögn)'!$C$38:$C$52,0))="","",INDEX('Undirviðmiðalisti (Lýsigögn)'!J$38:J$52,MATCH($C145,'Undirviðmiðalisti (Lýsigögn)'!$C$38:$C$52,0))),""),IFERROR(IF(INDEX('Undirviðmiðalisti (Lýsigögn)'!J$6:J$37,MATCH($C145,'Undirviðmiðalisti (Lýsigögn)'!$C$6:$C$37,0))="","",INDEX('Undirviðmiðalisti (Lýsigögn)'!J$6:J$37,MATCH($C145,'Undirviðmiðalisti (Lýsigögn)'!$C$6:$C$37,0))),IFERROR(IF(INDEX('Undirviðmiðalisti (Lýsigögn)'!J$38:J$52,MATCH($C145,'Undirviðmiðalisti (Lýsigögn)'!$C$38:$C$52,0))="","",INDEX('Undirviðmiðalisti (Lýsigögn)'!J$38:J$52,MATCH($C145,'Undirviðmiðalisti (Lýsigögn)'!$C$38:$C$52,0))),""))))</f>
        <v/>
      </c>
      <c r="O145" s="18" t="str">
        <f aca="false">IF($C145="","",IF($D145="Einstaklingsbundið",IFERROR(IF(INDEX('Undirviðmiðalisti (Lýsigögn)'!K$38:K$52,MATCH($C145,'Undirviðmiðalisti (Lýsigögn)'!$C$38:$C$52,0))="","",INDEX('Undirviðmiðalisti (Lýsigögn)'!K$38:K$52,MATCH($C145,'Undirviðmiðalisti (Lýsigögn)'!$C$38:$C$52,0))),""),IFERROR(IF(INDEX('Undirviðmiðalisti (Lýsigögn)'!K$6:K$37,MATCH($C145,'Undirviðmiðalisti (Lýsigögn)'!$C$6:$C$37,0))="","",INDEX('Undirviðmiðalisti (Lýsigögn)'!K$6:K$37,MATCH($C145,'Undirviðmiðalisti (Lýsigögn)'!$C$6:$C$37,0))),IFERROR(IF(INDEX('Undirviðmiðalisti (Lýsigögn)'!K$38:K$52,MATCH($C145,'Undirviðmiðalisti (Lýsigögn)'!$C$38:$C$52,0))="","",INDEX('Undirviðmiðalisti (Lýsigögn)'!K$38:K$52,MATCH($C145,'Undirviðmiðalisti (Lýsigögn)'!$C$38:$C$52,0))),""))))</f>
        <v/>
      </c>
      <c r="P145" s="18" t="str">
        <f aca="false">IF($C145="","",IF($D145="Einstaklingsbundið",IFERROR(IF(INDEX('Undirviðmiðalisti (Lýsigögn)'!L$38:L$52,MATCH($C145,'Undirviðmiðalisti (Lýsigögn)'!$C$38:$C$52,0))="","",INDEX('Undirviðmiðalisti (Lýsigögn)'!L$38:L$52,MATCH($C145,'Undirviðmiðalisti (Lýsigögn)'!$C$38:$C$52,0))),""),IFERROR(IF(INDEX('Undirviðmiðalisti (Lýsigögn)'!L$6:L$37,MATCH($C145,'Undirviðmiðalisti (Lýsigögn)'!$C$6:$C$37,0))="","",INDEX('Undirviðmiðalisti (Lýsigögn)'!L$6:L$37,MATCH($C145,'Undirviðmiðalisti (Lýsigögn)'!$C$6:$C$37,0))),IFERROR(IF(INDEX('Undirviðmiðalisti (Lýsigögn)'!L$38:L$52,MATCH($C145,'Undirviðmiðalisti (Lýsigögn)'!$C$38:$C$52,0))="","",INDEX('Undirviðmiðalisti (Lýsigögn)'!L$38:L$52,MATCH($C145,'Undirviðmiðalisti (Lýsigögn)'!$C$38:$C$52,0))),""))))</f>
        <v/>
      </c>
      <c r="Q145" s="18" t="str">
        <f aca="false">IF($C145="","",IF($D145="Einstaklingsbundið",IFERROR(IF(INDEX('Undirviðmiðalisti (Lýsigögn)'!M$38:M$52,MATCH($C145,'Undirviðmiðalisti (Lýsigögn)'!$C$38:$C$52,0))="","",INDEX('Undirviðmiðalisti (Lýsigögn)'!M$38:M$52,MATCH($C145,'Undirviðmiðalisti (Lýsigögn)'!$C$38:$C$52,0))),""),IFERROR(IF(INDEX('Undirviðmiðalisti (Lýsigögn)'!M$6:M$37,MATCH($C145,'Undirviðmiðalisti (Lýsigögn)'!$C$6:$C$37,0))="","",INDEX('Undirviðmiðalisti (Lýsigögn)'!M$6:M$37,MATCH($C145,'Undirviðmiðalisti (Lýsigögn)'!$C$6:$C$37,0))),IFERROR(IF(INDEX('Undirviðmiðalisti (Lýsigögn)'!M$38:M$52,MATCH($C145,'Undirviðmiðalisti (Lýsigögn)'!$C$38:$C$52,0))="","",INDEX('Undirviðmiðalisti (Lýsigögn)'!M$38:M$52,MATCH($C145,'Undirviðmiðalisti (Lýsigögn)'!$C$38:$C$52,0))),""))))</f>
        <v/>
      </c>
    </row>
    <row r="146" customFormat="false" ht="15" hidden="false" customHeight="true" outlineLevel="0" collapsed="false">
      <c r="A146" s="24" t="str">
        <f aca="false">IF($B146="","",ROW()-5)</f>
        <v/>
      </c>
      <c r="B146" s="17"/>
      <c r="C146" s="17"/>
      <c r="D146" s="25" t="str">
        <f aca="false">IFERROR(IF(B146="","",INDEX(Viðmið!$B$6:$B$10,MATCH(B146,Viðmið!$C$6:$C$10,0))),"")</f>
        <v/>
      </c>
      <c r="E146" s="18" t="str">
        <f aca="false">IF($C146="","",IF($D146="Einstaklingsbundið",IFERROR(IF(INDEX('Undirviðmiðalisti (Lýsigögn)'!$D$38:$D$52,MATCH($C146,'Undirviðmiðalisti (Lýsigögn)'!$C$38:$C$52,0))="","",INDEX('Undirviðmiðalisti (Lýsigögn)'!$D$38:$D$52,MATCH($C146,'Undirviðmiðalisti (Lýsigögn)'!$C$38:$C$52,0))),""),IFERROR(IF(INDEX('Undirviðmiðalisti (Lýsigögn)'!$D$6:$D$37,MATCH($C146,'Undirviðmiðalisti (Lýsigögn)'!$C$6:$C$37,0))="","",INDEX('Undirviðmiðalisti (Lýsigögn)'!$D$6:$D$37,MATCH($C146,'Undirviðmiðalisti (Lýsigögn)'!$C$6:$C$37,0))),IFERROR(IF(INDEX('Undirviðmiðalisti (Lýsigögn)'!$D$38:$D$52,MATCH($C146,'Undirviðmiðalisti (Lýsigögn)'!$C$38:$C$52,0))="","",INDEX('Undirviðmiðalisti (Lýsigögn)'!$D$38:$D$52,MATCH($C146,'Undirviðmiðalisti (Lýsigögn)'!$C$38:$C$52,0))),""))))</f>
        <v/>
      </c>
      <c r="F146" s="16"/>
      <c r="G146" s="26" t="str">
        <f aca="false">IF($C146="","",IF($D146="Einstaklingsbundið",IFERROR(IF(INDEX('Undirviðmiðalisti (Lýsigögn)'!$E$38:$E$52,MATCH($C146,'Undirviðmiðalisti (Lýsigögn)'!$C$38:$C$52,0))="","",INDEX('Undirviðmiðalisti (Lýsigögn)'!$E$38:$E$52,MATCH($C146,'Undirviðmiðalisti (Lýsigögn)'!$C$38:$C$52,0))),""),IFERROR(IF(INDEX('Undirviðmiðalisti (Lýsigögn)'!$E$6:$E$37,MATCH($C146,'Undirviðmiðalisti (Lýsigögn)'!$C$6:$C$37,0))="","",INDEX('Undirviðmiðalisti (Lýsigögn)'!$E$6:$E$37,MATCH($C146,'Undirviðmiðalisti (Lýsigögn)'!$C$6:$C$37,0))),IFERROR(IF(INDEX('Undirviðmiðalisti (Lýsigögn)'!$E$38:$E$52,MATCH($C146,'Undirviðmiðalisti (Lýsigögn)'!$C$38:$C$52,0))="","",INDEX('Undirviðmiðalisti (Lýsigögn)'!$E$38:$E$52,MATCH($C146,'Undirviðmiðalisti (Lýsigögn)'!$C$38:$C$52,0))),""))))</f>
        <v/>
      </c>
      <c r="H146" s="27" t="str">
        <f aca="false">IF(OR(F146="",G146=""),"",F146*KVARDI)</f>
        <v/>
      </c>
      <c r="I146" s="28" t="str">
        <f aca="false">IF(B146="","",IF(ROUND(SUMIF($B$6:$B$205,B146,$F$6:$F$205),4)=ROUND(IFERROR(INDEX(Viðmið!$E$6:$E$10,MATCH(B146,Viðmið!$C$6:$C$10,0)),-1),4),"✓","✗"))</f>
        <v/>
      </c>
      <c r="J146" s="18" t="str">
        <f aca="false">IF($C146="","",IF($D146="Einstaklingsbundið",IFERROR(IF(INDEX('Undirviðmiðalisti (Lýsigögn)'!F$38:F$52,MATCH($C146,'Undirviðmiðalisti (Lýsigögn)'!$C$38:$C$52,0))="","",INDEX('Undirviðmiðalisti (Lýsigögn)'!F$38:F$52,MATCH($C146,'Undirviðmiðalisti (Lýsigögn)'!$C$38:$C$52,0))),""),IFERROR(IF(INDEX('Undirviðmiðalisti (Lýsigögn)'!F$6:F$37,MATCH($C146,'Undirviðmiðalisti (Lýsigögn)'!$C$6:$C$37,0))="","",INDEX('Undirviðmiðalisti (Lýsigögn)'!F$6:F$37,MATCH($C146,'Undirviðmiðalisti (Lýsigögn)'!$C$6:$C$37,0))),IFERROR(IF(INDEX('Undirviðmiðalisti (Lýsigögn)'!F$38:F$52,MATCH($C146,'Undirviðmiðalisti (Lýsigögn)'!$C$38:$C$52,0))="","",INDEX('Undirviðmiðalisti (Lýsigögn)'!F$38:F$52,MATCH($C146,'Undirviðmiðalisti (Lýsigögn)'!$C$38:$C$52,0))),""))))</f>
        <v/>
      </c>
      <c r="K146" s="18" t="str">
        <f aca="false">IF($C146="","",IF($D146="Einstaklingsbundið",IFERROR(IF(INDEX('Undirviðmiðalisti (Lýsigögn)'!G$38:G$52,MATCH($C146,'Undirviðmiðalisti (Lýsigögn)'!$C$38:$C$52,0))="","",INDEX('Undirviðmiðalisti (Lýsigögn)'!G$38:G$52,MATCH($C146,'Undirviðmiðalisti (Lýsigögn)'!$C$38:$C$52,0))),""),IFERROR(IF(INDEX('Undirviðmiðalisti (Lýsigögn)'!G$6:G$37,MATCH($C146,'Undirviðmiðalisti (Lýsigögn)'!$C$6:$C$37,0))="","",INDEX('Undirviðmiðalisti (Lýsigögn)'!G$6:G$37,MATCH($C146,'Undirviðmiðalisti (Lýsigögn)'!$C$6:$C$37,0))),IFERROR(IF(INDEX('Undirviðmiðalisti (Lýsigögn)'!G$38:G$52,MATCH($C146,'Undirviðmiðalisti (Lýsigögn)'!$C$38:$C$52,0))="","",INDEX('Undirviðmiðalisti (Lýsigögn)'!G$38:G$52,MATCH($C146,'Undirviðmiðalisti (Lýsigögn)'!$C$38:$C$52,0))),""))))</f>
        <v/>
      </c>
      <c r="L146" s="18" t="str">
        <f aca="false">IF($C146="","",IF($D146="Einstaklingsbundið",IFERROR(IF(INDEX('Undirviðmiðalisti (Lýsigögn)'!H$38:H$52,MATCH($C146,'Undirviðmiðalisti (Lýsigögn)'!$C$38:$C$52,0))="","",INDEX('Undirviðmiðalisti (Lýsigögn)'!H$38:H$52,MATCH($C146,'Undirviðmiðalisti (Lýsigögn)'!$C$38:$C$52,0))),""),IFERROR(IF(INDEX('Undirviðmiðalisti (Lýsigögn)'!H$6:H$37,MATCH($C146,'Undirviðmiðalisti (Lýsigögn)'!$C$6:$C$37,0))="","",INDEX('Undirviðmiðalisti (Lýsigögn)'!H$6:H$37,MATCH($C146,'Undirviðmiðalisti (Lýsigögn)'!$C$6:$C$37,0))),IFERROR(IF(INDEX('Undirviðmiðalisti (Lýsigögn)'!H$38:H$52,MATCH($C146,'Undirviðmiðalisti (Lýsigögn)'!$C$38:$C$52,0))="","",INDEX('Undirviðmiðalisti (Lýsigögn)'!H$38:H$52,MATCH($C146,'Undirviðmiðalisti (Lýsigögn)'!$C$38:$C$52,0))),""))))</f>
        <v/>
      </c>
      <c r="M146" s="18" t="str">
        <f aca="false">IF($C146="","",IF($D146="Einstaklingsbundið",IFERROR(IF(INDEX('Undirviðmiðalisti (Lýsigögn)'!I$38:I$52,MATCH($C146,'Undirviðmiðalisti (Lýsigögn)'!$C$38:$C$52,0))="","",INDEX('Undirviðmiðalisti (Lýsigögn)'!I$38:I$52,MATCH($C146,'Undirviðmiðalisti (Lýsigögn)'!$C$38:$C$52,0))),""),IFERROR(IF(INDEX('Undirviðmiðalisti (Lýsigögn)'!I$6:I$37,MATCH($C146,'Undirviðmiðalisti (Lýsigögn)'!$C$6:$C$37,0))="","",INDEX('Undirviðmiðalisti (Lýsigögn)'!I$6:I$37,MATCH($C146,'Undirviðmiðalisti (Lýsigögn)'!$C$6:$C$37,0))),IFERROR(IF(INDEX('Undirviðmiðalisti (Lýsigögn)'!I$38:I$52,MATCH($C146,'Undirviðmiðalisti (Lýsigögn)'!$C$38:$C$52,0))="","",INDEX('Undirviðmiðalisti (Lýsigögn)'!I$38:I$52,MATCH($C146,'Undirviðmiðalisti (Lýsigögn)'!$C$38:$C$52,0))),""))))</f>
        <v/>
      </c>
      <c r="N146" s="18" t="str">
        <f aca="false">IF($C146="","",IF($D146="Einstaklingsbundið",IFERROR(IF(INDEX('Undirviðmiðalisti (Lýsigögn)'!J$38:J$52,MATCH($C146,'Undirviðmiðalisti (Lýsigögn)'!$C$38:$C$52,0))="","",INDEX('Undirviðmiðalisti (Lýsigögn)'!J$38:J$52,MATCH($C146,'Undirviðmiðalisti (Lýsigögn)'!$C$38:$C$52,0))),""),IFERROR(IF(INDEX('Undirviðmiðalisti (Lýsigögn)'!J$6:J$37,MATCH($C146,'Undirviðmiðalisti (Lýsigögn)'!$C$6:$C$37,0))="","",INDEX('Undirviðmiðalisti (Lýsigögn)'!J$6:J$37,MATCH($C146,'Undirviðmiðalisti (Lýsigögn)'!$C$6:$C$37,0))),IFERROR(IF(INDEX('Undirviðmiðalisti (Lýsigögn)'!J$38:J$52,MATCH($C146,'Undirviðmiðalisti (Lýsigögn)'!$C$38:$C$52,0))="","",INDEX('Undirviðmiðalisti (Lýsigögn)'!J$38:J$52,MATCH($C146,'Undirviðmiðalisti (Lýsigögn)'!$C$38:$C$52,0))),""))))</f>
        <v/>
      </c>
      <c r="O146" s="18" t="str">
        <f aca="false">IF($C146="","",IF($D146="Einstaklingsbundið",IFERROR(IF(INDEX('Undirviðmiðalisti (Lýsigögn)'!K$38:K$52,MATCH($C146,'Undirviðmiðalisti (Lýsigögn)'!$C$38:$C$52,0))="","",INDEX('Undirviðmiðalisti (Lýsigögn)'!K$38:K$52,MATCH($C146,'Undirviðmiðalisti (Lýsigögn)'!$C$38:$C$52,0))),""),IFERROR(IF(INDEX('Undirviðmiðalisti (Lýsigögn)'!K$6:K$37,MATCH($C146,'Undirviðmiðalisti (Lýsigögn)'!$C$6:$C$37,0))="","",INDEX('Undirviðmiðalisti (Lýsigögn)'!K$6:K$37,MATCH($C146,'Undirviðmiðalisti (Lýsigögn)'!$C$6:$C$37,0))),IFERROR(IF(INDEX('Undirviðmiðalisti (Lýsigögn)'!K$38:K$52,MATCH($C146,'Undirviðmiðalisti (Lýsigögn)'!$C$38:$C$52,0))="","",INDEX('Undirviðmiðalisti (Lýsigögn)'!K$38:K$52,MATCH($C146,'Undirviðmiðalisti (Lýsigögn)'!$C$38:$C$52,0))),""))))</f>
        <v/>
      </c>
      <c r="P146" s="18" t="str">
        <f aca="false">IF($C146="","",IF($D146="Einstaklingsbundið",IFERROR(IF(INDEX('Undirviðmiðalisti (Lýsigögn)'!L$38:L$52,MATCH($C146,'Undirviðmiðalisti (Lýsigögn)'!$C$38:$C$52,0))="","",INDEX('Undirviðmiðalisti (Lýsigögn)'!L$38:L$52,MATCH($C146,'Undirviðmiðalisti (Lýsigögn)'!$C$38:$C$52,0))),""),IFERROR(IF(INDEX('Undirviðmiðalisti (Lýsigögn)'!L$6:L$37,MATCH($C146,'Undirviðmiðalisti (Lýsigögn)'!$C$6:$C$37,0))="","",INDEX('Undirviðmiðalisti (Lýsigögn)'!L$6:L$37,MATCH($C146,'Undirviðmiðalisti (Lýsigögn)'!$C$6:$C$37,0))),IFERROR(IF(INDEX('Undirviðmiðalisti (Lýsigögn)'!L$38:L$52,MATCH($C146,'Undirviðmiðalisti (Lýsigögn)'!$C$38:$C$52,0))="","",INDEX('Undirviðmiðalisti (Lýsigögn)'!L$38:L$52,MATCH($C146,'Undirviðmiðalisti (Lýsigögn)'!$C$38:$C$52,0))),""))))</f>
        <v/>
      </c>
      <c r="Q146" s="18" t="str">
        <f aca="false">IF($C146="","",IF($D146="Einstaklingsbundið",IFERROR(IF(INDEX('Undirviðmiðalisti (Lýsigögn)'!M$38:M$52,MATCH($C146,'Undirviðmiðalisti (Lýsigögn)'!$C$38:$C$52,0))="","",INDEX('Undirviðmiðalisti (Lýsigögn)'!M$38:M$52,MATCH($C146,'Undirviðmiðalisti (Lýsigögn)'!$C$38:$C$52,0))),""),IFERROR(IF(INDEX('Undirviðmiðalisti (Lýsigögn)'!M$6:M$37,MATCH($C146,'Undirviðmiðalisti (Lýsigögn)'!$C$6:$C$37,0))="","",INDEX('Undirviðmiðalisti (Lýsigögn)'!M$6:M$37,MATCH($C146,'Undirviðmiðalisti (Lýsigögn)'!$C$6:$C$37,0))),IFERROR(IF(INDEX('Undirviðmiðalisti (Lýsigögn)'!M$38:M$52,MATCH($C146,'Undirviðmiðalisti (Lýsigögn)'!$C$38:$C$52,0))="","",INDEX('Undirviðmiðalisti (Lýsigögn)'!M$38:M$52,MATCH($C146,'Undirviðmiðalisti (Lýsigögn)'!$C$38:$C$52,0))),""))))</f>
        <v/>
      </c>
    </row>
    <row r="147" customFormat="false" ht="15" hidden="false" customHeight="true" outlineLevel="0" collapsed="false">
      <c r="A147" s="24" t="str">
        <f aca="false">IF($B147="","",ROW()-5)</f>
        <v/>
      </c>
      <c r="B147" s="17"/>
      <c r="C147" s="17"/>
      <c r="D147" s="25" t="str">
        <f aca="false">IFERROR(IF(B147="","",INDEX(Viðmið!$B$6:$B$10,MATCH(B147,Viðmið!$C$6:$C$10,0))),"")</f>
        <v/>
      </c>
      <c r="E147" s="18" t="str">
        <f aca="false">IF($C147="","",IF($D147="Einstaklingsbundið",IFERROR(IF(INDEX('Undirviðmiðalisti (Lýsigögn)'!$D$38:$D$52,MATCH($C147,'Undirviðmiðalisti (Lýsigögn)'!$C$38:$C$52,0))="","",INDEX('Undirviðmiðalisti (Lýsigögn)'!$D$38:$D$52,MATCH($C147,'Undirviðmiðalisti (Lýsigögn)'!$C$38:$C$52,0))),""),IFERROR(IF(INDEX('Undirviðmiðalisti (Lýsigögn)'!$D$6:$D$37,MATCH($C147,'Undirviðmiðalisti (Lýsigögn)'!$C$6:$C$37,0))="","",INDEX('Undirviðmiðalisti (Lýsigögn)'!$D$6:$D$37,MATCH($C147,'Undirviðmiðalisti (Lýsigögn)'!$C$6:$C$37,0))),IFERROR(IF(INDEX('Undirviðmiðalisti (Lýsigögn)'!$D$38:$D$52,MATCH($C147,'Undirviðmiðalisti (Lýsigögn)'!$C$38:$C$52,0))="","",INDEX('Undirviðmiðalisti (Lýsigögn)'!$D$38:$D$52,MATCH($C147,'Undirviðmiðalisti (Lýsigögn)'!$C$38:$C$52,0))),""))))</f>
        <v/>
      </c>
      <c r="F147" s="16"/>
      <c r="G147" s="26" t="str">
        <f aca="false">IF($C147="","",IF($D147="Einstaklingsbundið",IFERROR(IF(INDEX('Undirviðmiðalisti (Lýsigögn)'!$E$38:$E$52,MATCH($C147,'Undirviðmiðalisti (Lýsigögn)'!$C$38:$C$52,0))="","",INDEX('Undirviðmiðalisti (Lýsigögn)'!$E$38:$E$52,MATCH($C147,'Undirviðmiðalisti (Lýsigögn)'!$C$38:$C$52,0))),""),IFERROR(IF(INDEX('Undirviðmiðalisti (Lýsigögn)'!$E$6:$E$37,MATCH($C147,'Undirviðmiðalisti (Lýsigögn)'!$C$6:$C$37,0))="","",INDEX('Undirviðmiðalisti (Lýsigögn)'!$E$6:$E$37,MATCH($C147,'Undirviðmiðalisti (Lýsigögn)'!$C$6:$C$37,0))),IFERROR(IF(INDEX('Undirviðmiðalisti (Lýsigögn)'!$E$38:$E$52,MATCH($C147,'Undirviðmiðalisti (Lýsigögn)'!$C$38:$C$52,0))="","",INDEX('Undirviðmiðalisti (Lýsigögn)'!$E$38:$E$52,MATCH($C147,'Undirviðmiðalisti (Lýsigögn)'!$C$38:$C$52,0))),""))))</f>
        <v/>
      </c>
      <c r="H147" s="27" t="str">
        <f aca="false">IF(OR(F147="",G147=""),"",F147*KVARDI)</f>
        <v/>
      </c>
      <c r="I147" s="28" t="str">
        <f aca="false">IF(B147="","",IF(ROUND(SUMIF($B$6:$B$205,B147,$F$6:$F$205),4)=ROUND(IFERROR(INDEX(Viðmið!$E$6:$E$10,MATCH(B147,Viðmið!$C$6:$C$10,0)),-1),4),"✓","✗"))</f>
        <v/>
      </c>
      <c r="J147" s="18" t="str">
        <f aca="false">IF($C147="","",IF($D147="Einstaklingsbundið",IFERROR(IF(INDEX('Undirviðmiðalisti (Lýsigögn)'!F$38:F$52,MATCH($C147,'Undirviðmiðalisti (Lýsigögn)'!$C$38:$C$52,0))="","",INDEX('Undirviðmiðalisti (Lýsigögn)'!F$38:F$52,MATCH($C147,'Undirviðmiðalisti (Lýsigögn)'!$C$38:$C$52,0))),""),IFERROR(IF(INDEX('Undirviðmiðalisti (Lýsigögn)'!F$6:F$37,MATCH($C147,'Undirviðmiðalisti (Lýsigögn)'!$C$6:$C$37,0))="","",INDEX('Undirviðmiðalisti (Lýsigögn)'!F$6:F$37,MATCH($C147,'Undirviðmiðalisti (Lýsigögn)'!$C$6:$C$37,0))),IFERROR(IF(INDEX('Undirviðmiðalisti (Lýsigögn)'!F$38:F$52,MATCH($C147,'Undirviðmiðalisti (Lýsigögn)'!$C$38:$C$52,0))="","",INDEX('Undirviðmiðalisti (Lýsigögn)'!F$38:F$52,MATCH($C147,'Undirviðmiðalisti (Lýsigögn)'!$C$38:$C$52,0))),""))))</f>
        <v/>
      </c>
      <c r="K147" s="18" t="str">
        <f aca="false">IF($C147="","",IF($D147="Einstaklingsbundið",IFERROR(IF(INDEX('Undirviðmiðalisti (Lýsigögn)'!G$38:G$52,MATCH($C147,'Undirviðmiðalisti (Lýsigögn)'!$C$38:$C$52,0))="","",INDEX('Undirviðmiðalisti (Lýsigögn)'!G$38:G$52,MATCH($C147,'Undirviðmiðalisti (Lýsigögn)'!$C$38:$C$52,0))),""),IFERROR(IF(INDEX('Undirviðmiðalisti (Lýsigögn)'!G$6:G$37,MATCH($C147,'Undirviðmiðalisti (Lýsigögn)'!$C$6:$C$37,0))="","",INDEX('Undirviðmiðalisti (Lýsigögn)'!G$6:G$37,MATCH($C147,'Undirviðmiðalisti (Lýsigögn)'!$C$6:$C$37,0))),IFERROR(IF(INDEX('Undirviðmiðalisti (Lýsigögn)'!G$38:G$52,MATCH($C147,'Undirviðmiðalisti (Lýsigögn)'!$C$38:$C$52,0))="","",INDEX('Undirviðmiðalisti (Lýsigögn)'!G$38:G$52,MATCH($C147,'Undirviðmiðalisti (Lýsigögn)'!$C$38:$C$52,0))),""))))</f>
        <v/>
      </c>
      <c r="L147" s="18" t="str">
        <f aca="false">IF($C147="","",IF($D147="Einstaklingsbundið",IFERROR(IF(INDEX('Undirviðmiðalisti (Lýsigögn)'!H$38:H$52,MATCH($C147,'Undirviðmiðalisti (Lýsigögn)'!$C$38:$C$52,0))="","",INDEX('Undirviðmiðalisti (Lýsigögn)'!H$38:H$52,MATCH($C147,'Undirviðmiðalisti (Lýsigögn)'!$C$38:$C$52,0))),""),IFERROR(IF(INDEX('Undirviðmiðalisti (Lýsigögn)'!H$6:H$37,MATCH($C147,'Undirviðmiðalisti (Lýsigögn)'!$C$6:$C$37,0))="","",INDEX('Undirviðmiðalisti (Lýsigögn)'!H$6:H$37,MATCH($C147,'Undirviðmiðalisti (Lýsigögn)'!$C$6:$C$37,0))),IFERROR(IF(INDEX('Undirviðmiðalisti (Lýsigögn)'!H$38:H$52,MATCH($C147,'Undirviðmiðalisti (Lýsigögn)'!$C$38:$C$52,0))="","",INDEX('Undirviðmiðalisti (Lýsigögn)'!H$38:H$52,MATCH($C147,'Undirviðmiðalisti (Lýsigögn)'!$C$38:$C$52,0))),""))))</f>
        <v/>
      </c>
      <c r="M147" s="18" t="str">
        <f aca="false">IF($C147="","",IF($D147="Einstaklingsbundið",IFERROR(IF(INDEX('Undirviðmiðalisti (Lýsigögn)'!I$38:I$52,MATCH($C147,'Undirviðmiðalisti (Lýsigögn)'!$C$38:$C$52,0))="","",INDEX('Undirviðmiðalisti (Lýsigögn)'!I$38:I$52,MATCH($C147,'Undirviðmiðalisti (Lýsigögn)'!$C$38:$C$52,0))),""),IFERROR(IF(INDEX('Undirviðmiðalisti (Lýsigögn)'!I$6:I$37,MATCH($C147,'Undirviðmiðalisti (Lýsigögn)'!$C$6:$C$37,0))="","",INDEX('Undirviðmiðalisti (Lýsigögn)'!I$6:I$37,MATCH($C147,'Undirviðmiðalisti (Lýsigögn)'!$C$6:$C$37,0))),IFERROR(IF(INDEX('Undirviðmiðalisti (Lýsigögn)'!I$38:I$52,MATCH($C147,'Undirviðmiðalisti (Lýsigögn)'!$C$38:$C$52,0))="","",INDEX('Undirviðmiðalisti (Lýsigögn)'!I$38:I$52,MATCH($C147,'Undirviðmiðalisti (Lýsigögn)'!$C$38:$C$52,0))),""))))</f>
        <v/>
      </c>
      <c r="N147" s="18" t="str">
        <f aca="false">IF($C147="","",IF($D147="Einstaklingsbundið",IFERROR(IF(INDEX('Undirviðmiðalisti (Lýsigögn)'!J$38:J$52,MATCH($C147,'Undirviðmiðalisti (Lýsigögn)'!$C$38:$C$52,0))="","",INDEX('Undirviðmiðalisti (Lýsigögn)'!J$38:J$52,MATCH($C147,'Undirviðmiðalisti (Lýsigögn)'!$C$38:$C$52,0))),""),IFERROR(IF(INDEX('Undirviðmiðalisti (Lýsigögn)'!J$6:J$37,MATCH($C147,'Undirviðmiðalisti (Lýsigögn)'!$C$6:$C$37,0))="","",INDEX('Undirviðmiðalisti (Lýsigögn)'!J$6:J$37,MATCH($C147,'Undirviðmiðalisti (Lýsigögn)'!$C$6:$C$37,0))),IFERROR(IF(INDEX('Undirviðmiðalisti (Lýsigögn)'!J$38:J$52,MATCH($C147,'Undirviðmiðalisti (Lýsigögn)'!$C$38:$C$52,0))="","",INDEX('Undirviðmiðalisti (Lýsigögn)'!J$38:J$52,MATCH($C147,'Undirviðmiðalisti (Lýsigögn)'!$C$38:$C$52,0))),""))))</f>
        <v/>
      </c>
      <c r="O147" s="18" t="str">
        <f aca="false">IF($C147="","",IF($D147="Einstaklingsbundið",IFERROR(IF(INDEX('Undirviðmiðalisti (Lýsigögn)'!K$38:K$52,MATCH($C147,'Undirviðmiðalisti (Lýsigögn)'!$C$38:$C$52,0))="","",INDEX('Undirviðmiðalisti (Lýsigögn)'!K$38:K$52,MATCH($C147,'Undirviðmiðalisti (Lýsigögn)'!$C$38:$C$52,0))),""),IFERROR(IF(INDEX('Undirviðmiðalisti (Lýsigögn)'!K$6:K$37,MATCH($C147,'Undirviðmiðalisti (Lýsigögn)'!$C$6:$C$37,0))="","",INDEX('Undirviðmiðalisti (Lýsigögn)'!K$6:K$37,MATCH($C147,'Undirviðmiðalisti (Lýsigögn)'!$C$6:$C$37,0))),IFERROR(IF(INDEX('Undirviðmiðalisti (Lýsigögn)'!K$38:K$52,MATCH($C147,'Undirviðmiðalisti (Lýsigögn)'!$C$38:$C$52,0))="","",INDEX('Undirviðmiðalisti (Lýsigögn)'!K$38:K$52,MATCH($C147,'Undirviðmiðalisti (Lýsigögn)'!$C$38:$C$52,0))),""))))</f>
        <v/>
      </c>
      <c r="P147" s="18" t="str">
        <f aca="false">IF($C147="","",IF($D147="Einstaklingsbundið",IFERROR(IF(INDEX('Undirviðmiðalisti (Lýsigögn)'!L$38:L$52,MATCH($C147,'Undirviðmiðalisti (Lýsigögn)'!$C$38:$C$52,0))="","",INDEX('Undirviðmiðalisti (Lýsigögn)'!L$38:L$52,MATCH($C147,'Undirviðmiðalisti (Lýsigögn)'!$C$38:$C$52,0))),""),IFERROR(IF(INDEX('Undirviðmiðalisti (Lýsigögn)'!L$6:L$37,MATCH($C147,'Undirviðmiðalisti (Lýsigögn)'!$C$6:$C$37,0))="","",INDEX('Undirviðmiðalisti (Lýsigögn)'!L$6:L$37,MATCH($C147,'Undirviðmiðalisti (Lýsigögn)'!$C$6:$C$37,0))),IFERROR(IF(INDEX('Undirviðmiðalisti (Lýsigögn)'!L$38:L$52,MATCH($C147,'Undirviðmiðalisti (Lýsigögn)'!$C$38:$C$52,0))="","",INDEX('Undirviðmiðalisti (Lýsigögn)'!L$38:L$52,MATCH($C147,'Undirviðmiðalisti (Lýsigögn)'!$C$38:$C$52,0))),""))))</f>
        <v/>
      </c>
      <c r="Q147" s="18" t="str">
        <f aca="false">IF($C147="","",IF($D147="Einstaklingsbundið",IFERROR(IF(INDEX('Undirviðmiðalisti (Lýsigögn)'!M$38:M$52,MATCH($C147,'Undirviðmiðalisti (Lýsigögn)'!$C$38:$C$52,0))="","",INDEX('Undirviðmiðalisti (Lýsigögn)'!M$38:M$52,MATCH($C147,'Undirviðmiðalisti (Lýsigögn)'!$C$38:$C$52,0))),""),IFERROR(IF(INDEX('Undirviðmiðalisti (Lýsigögn)'!M$6:M$37,MATCH($C147,'Undirviðmiðalisti (Lýsigögn)'!$C$6:$C$37,0))="","",INDEX('Undirviðmiðalisti (Lýsigögn)'!M$6:M$37,MATCH($C147,'Undirviðmiðalisti (Lýsigögn)'!$C$6:$C$37,0))),IFERROR(IF(INDEX('Undirviðmiðalisti (Lýsigögn)'!M$38:M$52,MATCH($C147,'Undirviðmiðalisti (Lýsigögn)'!$C$38:$C$52,0))="","",INDEX('Undirviðmiðalisti (Lýsigögn)'!M$38:M$52,MATCH($C147,'Undirviðmiðalisti (Lýsigögn)'!$C$38:$C$52,0))),""))))</f>
        <v/>
      </c>
    </row>
    <row r="148" customFormat="false" ht="15" hidden="false" customHeight="true" outlineLevel="0" collapsed="false">
      <c r="A148" s="24" t="str">
        <f aca="false">IF($B148="","",ROW()-5)</f>
        <v/>
      </c>
      <c r="B148" s="17"/>
      <c r="C148" s="17"/>
      <c r="D148" s="25" t="str">
        <f aca="false">IFERROR(IF(B148="","",INDEX(Viðmið!$B$6:$B$10,MATCH(B148,Viðmið!$C$6:$C$10,0))),"")</f>
        <v/>
      </c>
      <c r="E148" s="18" t="str">
        <f aca="false">IF($C148="","",IF($D148="Einstaklingsbundið",IFERROR(IF(INDEX('Undirviðmiðalisti (Lýsigögn)'!$D$38:$D$52,MATCH($C148,'Undirviðmiðalisti (Lýsigögn)'!$C$38:$C$52,0))="","",INDEX('Undirviðmiðalisti (Lýsigögn)'!$D$38:$D$52,MATCH($C148,'Undirviðmiðalisti (Lýsigögn)'!$C$38:$C$52,0))),""),IFERROR(IF(INDEX('Undirviðmiðalisti (Lýsigögn)'!$D$6:$D$37,MATCH($C148,'Undirviðmiðalisti (Lýsigögn)'!$C$6:$C$37,0))="","",INDEX('Undirviðmiðalisti (Lýsigögn)'!$D$6:$D$37,MATCH($C148,'Undirviðmiðalisti (Lýsigögn)'!$C$6:$C$37,0))),IFERROR(IF(INDEX('Undirviðmiðalisti (Lýsigögn)'!$D$38:$D$52,MATCH($C148,'Undirviðmiðalisti (Lýsigögn)'!$C$38:$C$52,0))="","",INDEX('Undirviðmiðalisti (Lýsigögn)'!$D$38:$D$52,MATCH($C148,'Undirviðmiðalisti (Lýsigögn)'!$C$38:$C$52,0))),""))))</f>
        <v/>
      </c>
      <c r="F148" s="16"/>
      <c r="G148" s="26" t="str">
        <f aca="false">IF($C148="","",IF($D148="Einstaklingsbundið",IFERROR(IF(INDEX('Undirviðmiðalisti (Lýsigögn)'!$E$38:$E$52,MATCH($C148,'Undirviðmiðalisti (Lýsigögn)'!$C$38:$C$52,0))="","",INDEX('Undirviðmiðalisti (Lýsigögn)'!$E$38:$E$52,MATCH($C148,'Undirviðmiðalisti (Lýsigögn)'!$C$38:$C$52,0))),""),IFERROR(IF(INDEX('Undirviðmiðalisti (Lýsigögn)'!$E$6:$E$37,MATCH($C148,'Undirviðmiðalisti (Lýsigögn)'!$C$6:$C$37,0))="","",INDEX('Undirviðmiðalisti (Lýsigögn)'!$E$6:$E$37,MATCH($C148,'Undirviðmiðalisti (Lýsigögn)'!$C$6:$C$37,0))),IFERROR(IF(INDEX('Undirviðmiðalisti (Lýsigögn)'!$E$38:$E$52,MATCH($C148,'Undirviðmiðalisti (Lýsigögn)'!$C$38:$C$52,0))="","",INDEX('Undirviðmiðalisti (Lýsigögn)'!$E$38:$E$52,MATCH($C148,'Undirviðmiðalisti (Lýsigögn)'!$C$38:$C$52,0))),""))))</f>
        <v/>
      </c>
      <c r="H148" s="27" t="str">
        <f aca="false">IF(OR(F148="",G148=""),"",F148*KVARDI)</f>
        <v/>
      </c>
      <c r="I148" s="28" t="str">
        <f aca="false">IF(B148="","",IF(ROUND(SUMIF($B$6:$B$205,B148,$F$6:$F$205),4)=ROUND(IFERROR(INDEX(Viðmið!$E$6:$E$10,MATCH(B148,Viðmið!$C$6:$C$10,0)),-1),4),"✓","✗"))</f>
        <v/>
      </c>
      <c r="J148" s="18" t="str">
        <f aca="false">IF($C148="","",IF($D148="Einstaklingsbundið",IFERROR(IF(INDEX('Undirviðmiðalisti (Lýsigögn)'!F$38:F$52,MATCH($C148,'Undirviðmiðalisti (Lýsigögn)'!$C$38:$C$52,0))="","",INDEX('Undirviðmiðalisti (Lýsigögn)'!F$38:F$52,MATCH($C148,'Undirviðmiðalisti (Lýsigögn)'!$C$38:$C$52,0))),""),IFERROR(IF(INDEX('Undirviðmiðalisti (Lýsigögn)'!F$6:F$37,MATCH($C148,'Undirviðmiðalisti (Lýsigögn)'!$C$6:$C$37,0))="","",INDEX('Undirviðmiðalisti (Lýsigögn)'!F$6:F$37,MATCH($C148,'Undirviðmiðalisti (Lýsigögn)'!$C$6:$C$37,0))),IFERROR(IF(INDEX('Undirviðmiðalisti (Lýsigögn)'!F$38:F$52,MATCH($C148,'Undirviðmiðalisti (Lýsigögn)'!$C$38:$C$52,0))="","",INDEX('Undirviðmiðalisti (Lýsigögn)'!F$38:F$52,MATCH($C148,'Undirviðmiðalisti (Lýsigögn)'!$C$38:$C$52,0))),""))))</f>
        <v/>
      </c>
      <c r="K148" s="18" t="str">
        <f aca="false">IF($C148="","",IF($D148="Einstaklingsbundið",IFERROR(IF(INDEX('Undirviðmiðalisti (Lýsigögn)'!G$38:G$52,MATCH($C148,'Undirviðmiðalisti (Lýsigögn)'!$C$38:$C$52,0))="","",INDEX('Undirviðmiðalisti (Lýsigögn)'!G$38:G$52,MATCH($C148,'Undirviðmiðalisti (Lýsigögn)'!$C$38:$C$52,0))),""),IFERROR(IF(INDEX('Undirviðmiðalisti (Lýsigögn)'!G$6:G$37,MATCH($C148,'Undirviðmiðalisti (Lýsigögn)'!$C$6:$C$37,0))="","",INDEX('Undirviðmiðalisti (Lýsigögn)'!G$6:G$37,MATCH($C148,'Undirviðmiðalisti (Lýsigögn)'!$C$6:$C$37,0))),IFERROR(IF(INDEX('Undirviðmiðalisti (Lýsigögn)'!G$38:G$52,MATCH($C148,'Undirviðmiðalisti (Lýsigögn)'!$C$38:$C$52,0))="","",INDEX('Undirviðmiðalisti (Lýsigögn)'!G$38:G$52,MATCH($C148,'Undirviðmiðalisti (Lýsigögn)'!$C$38:$C$52,0))),""))))</f>
        <v/>
      </c>
      <c r="L148" s="18" t="str">
        <f aca="false">IF($C148="","",IF($D148="Einstaklingsbundið",IFERROR(IF(INDEX('Undirviðmiðalisti (Lýsigögn)'!H$38:H$52,MATCH($C148,'Undirviðmiðalisti (Lýsigögn)'!$C$38:$C$52,0))="","",INDEX('Undirviðmiðalisti (Lýsigögn)'!H$38:H$52,MATCH($C148,'Undirviðmiðalisti (Lýsigögn)'!$C$38:$C$52,0))),""),IFERROR(IF(INDEX('Undirviðmiðalisti (Lýsigögn)'!H$6:H$37,MATCH($C148,'Undirviðmiðalisti (Lýsigögn)'!$C$6:$C$37,0))="","",INDEX('Undirviðmiðalisti (Lýsigögn)'!H$6:H$37,MATCH($C148,'Undirviðmiðalisti (Lýsigögn)'!$C$6:$C$37,0))),IFERROR(IF(INDEX('Undirviðmiðalisti (Lýsigögn)'!H$38:H$52,MATCH($C148,'Undirviðmiðalisti (Lýsigögn)'!$C$38:$C$52,0))="","",INDEX('Undirviðmiðalisti (Lýsigögn)'!H$38:H$52,MATCH($C148,'Undirviðmiðalisti (Lýsigögn)'!$C$38:$C$52,0))),""))))</f>
        <v/>
      </c>
      <c r="M148" s="18" t="str">
        <f aca="false">IF($C148="","",IF($D148="Einstaklingsbundið",IFERROR(IF(INDEX('Undirviðmiðalisti (Lýsigögn)'!I$38:I$52,MATCH($C148,'Undirviðmiðalisti (Lýsigögn)'!$C$38:$C$52,0))="","",INDEX('Undirviðmiðalisti (Lýsigögn)'!I$38:I$52,MATCH($C148,'Undirviðmiðalisti (Lýsigögn)'!$C$38:$C$52,0))),""),IFERROR(IF(INDEX('Undirviðmiðalisti (Lýsigögn)'!I$6:I$37,MATCH($C148,'Undirviðmiðalisti (Lýsigögn)'!$C$6:$C$37,0))="","",INDEX('Undirviðmiðalisti (Lýsigögn)'!I$6:I$37,MATCH($C148,'Undirviðmiðalisti (Lýsigögn)'!$C$6:$C$37,0))),IFERROR(IF(INDEX('Undirviðmiðalisti (Lýsigögn)'!I$38:I$52,MATCH($C148,'Undirviðmiðalisti (Lýsigögn)'!$C$38:$C$52,0))="","",INDEX('Undirviðmiðalisti (Lýsigögn)'!I$38:I$52,MATCH($C148,'Undirviðmiðalisti (Lýsigögn)'!$C$38:$C$52,0))),""))))</f>
        <v/>
      </c>
      <c r="N148" s="18" t="str">
        <f aca="false">IF($C148="","",IF($D148="Einstaklingsbundið",IFERROR(IF(INDEX('Undirviðmiðalisti (Lýsigögn)'!J$38:J$52,MATCH($C148,'Undirviðmiðalisti (Lýsigögn)'!$C$38:$C$52,0))="","",INDEX('Undirviðmiðalisti (Lýsigögn)'!J$38:J$52,MATCH($C148,'Undirviðmiðalisti (Lýsigögn)'!$C$38:$C$52,0))),""),IFERROR(IF(INDEX('Undirviðmiðalisti (Lýsigögn)'!J$6:J$37,MATCH($C148,'Undirviðmiðalisti (Lýsigögn)'!$C$6:$C$37,0))="","",INDEX('Undirviðmiðalisti (Lýsigögn)'!J$6:J$37,MATCH($C148,'Undirviðmiðalisti (Lýsigögn)'!$C$6:$C$37,0))),IFERROR(IF(INDEX('Undirviðmiðalisti (Lýsigögn)'!J$38:J$52,MATCH($C148,'Undirviðmiðalisti (Lýsigögn)'!$C$38:$C$52,0))="","",INDEX('Undirviðmiðalisti (Lýsigögn)'!J$38:J$52,MATCH($C148,'Undirviðmiðalisti (Lýsigögn)'!$C$38:$C$52,0))),""))))</f>
        <v/>
      </c>
      <c r="O148" s="18" t="str">
        <f aca="false">IF($C148="","",IF($D148="Einstaklingsbundið",IFERROR(IF(INDEX('Undirviðmiðalisti (Lýsigögn)'!K$38:K$52,MATCH($C148,'Undirviðmiðalisti (Lýsigögn)'!$C$38:$C$52,0))="","",INDEX('Undirviðmiðalisti (Lýsigögn)'!K$38:K$52,MATCH($C148,'Undirviðmiðalisti (Lýsigögn)'!$C$38:$C$52,0))),""),IFERROR(IF(INDEX('Undirviðmiðalisti (Lýsigögn)'!K$6:K$37,MATCH($C148,'Undirviðmiðalisti (Lýsigögn)'!$C$6:$C$37,0))="","",INDEX('Undirviðmiðalisti (Lýsigögn)'!K$6:K$37,MATCH($C148,'Undirviðmiðalisti (Lýsigögn)'!$C$6:$C$37,0))),IFERROR(IF(INDEX('Undirviðmiðalisti (Lýsigögn)'!K$38:K$52,MATCH($C148,'Undirviðmiðalisti (Lýsigögn)'!$C$38:$C$52,0))="","",INDEX('Undirviðmiðalisti (Lýsigögn)'!K$38:K$52,MATCH($C148,'Undirviðmiðalisti (Lýsigögn)'!$C$38:$C$52,0))),""))))</f>
        <v/>
      </c>
      <c r="P148" s="18" t="str">
        <f aca="false">IF($C148="","",IF($D148="Einstaklingsbundið",IFERROR(IF(INDEX('Undirviðmiðalisti (Lýsigögn)'!L$38:L$52,MATCH($C148,'Undirviðmiðalisti (Lýsigögn)'!$C$38:$C$52,0))="","",INDEX('Undirviðmiðalisti (Lýsigögn)'!L$38:L$52,MATCH($C148,'Undirviðmiðalisti (Lýsigögn)'!$C$38:$C$52,0))),""),IFERROR(IF(INDEX('Undirviðmiðalisti (Lýsigögn)'!L$6:L$37,MATCH($C148,'Undirviðmiðalisti (Lýsigögn)'!$C$6:$C$37,0))="","",INDEX('Undirviðmiðalisti (Lýsigögn)'!L$6:L$37,MATCH($C148,'Undirviðmiðalisti (Lýsigögn)'!$C$6:$C$37,0))),IFERROR(IF(INDEX('Undirviðmiðalisti (Lýsigögn)'!L$38:L$52,MATCH($C148,'Undirviðmiðalisti (Lýsigögn)'!$C$38:$C$52,0))="","",INDEX('Undirviðmiðalisti (Lýsigögn)'!L$38:L$52,MATCH($C148,'Undirviðmiðalisti (Lýsigögn)'!$C$38:$C$52,0))),""))))</f>
        <v/>
      </c>
      <c r="Q148" s="18" t="str">
        <f aca="false">IF($C148="","",IF($D148="Einstaklingsbundið",IFERROR(IF(INDEX('Undirviðmiðalisti (Lýsigögn)'!M$38:M$52,MATCH($C148,'Undirviðmiðalisti (Lýsigögn)'!$C$38:$C$52,0))="","",INDEX('Undirviðmiðalisti (Lýsigögn)'!M$38:M$52,MATCH($C148,'Undirviðmiðalisti (Lýsigögn)'!$C$38:$C$52,0))),""),IFERROR(IF(INDEX('Undirviðmiðalisti (Lýsigögn)'!M$6:M$37,MATCH($C148,'Undirviðmiðalisti (Lýsigögn)'!$C$6:$C$37,0))="","",INDEX('Undirviðmiðalisti (Lýsigögn)'!M$6:M$37,MATCH($C148,'Undirviðmiðalisti (Lýsigögn)'!$C$6:$C$37,0))),IFERROR(IF(INDEX('Undirviðmiðalisti (Lýsigögn)'!M$38:M$52,MATCH($C148,'Undirviðmiðalisti (Lýsigögn)'!$C$38:$C$52,0))="","",INDEX('Undirviðmiðalisti (Lýsigögn)'!M$38:M$52,MATCH($C148,'Undirviðmiðalisti (Lýsigögn)'!$C$38:$C$52,0))),""))))</f>
        <v/>
      </c>
    </row>
    <row r="149" customFormat="false" ht="15" hidden="false" customHeight="true" outlineLevel="0" collapsed="false">
      <c r="A149" s="24" t="str">
        <f aca="false">IF($B149="","",ROW()-5)</f>
        <v/>
      </c>
      <c r="B149" s="17"/>
      <c r="C149" s="17"/>
      <c r="D149" s="25" t="str">
        <f aca="false">IFERROR(IF(B149="","",INDEX(Viðmið!$B$6:$B$10,MATCH(B149,Viðmið!$C$6:$C$10,0))),"")</f>
        <v/>
      </c>
      <c r="E149" s="18" t="str">
        <f aca="false">IF($C149="","",IF($D149="Einstaklingsbundið",IFERROR(IF(INDEX('Undirviðmiðalisti (Lýsigögn)'!$D$38:$D$52,MATCH($C149,'Undirviðmiðalisti (Lýsigögn)'!$C$38:$C$52,0))="","",INDEX('Undirviðmiðalisti (Lýsigögn)'!$D$38:$D$52,MATCH($C149,'Undirviðmiðalisti (Lýsigögn)'!$C$38:$C$52,0))),""),IFERROR(IF(INDEX('Undirviðmiðalisti (Lýsigögn)'!$D$6:$D$37,MATCH($C149,'Undirviðmiðalisti (Lýsigögn)'!$C$6:$C$37,0))="","",INDEX('Undirviðmiðalisti (Lýsigögn)'!$D$6:$D$37,MATCH($C149,'Undirviðmiðalisti (Lýsigögn)'!$C$6:$C$37,0))),IFERROR(IF(INDEX('Undirviðmiðalisti (Lýsigögn)'!$D$38:$D$52,MATCH($C149,'Undirviðmiðalisti (Lýsigögn)'!$C$38:$C$52,0))="","",INDEX('Undirviðmiðalisti (Lýsigögn)'!$D$38:$D$52,MATCH($C149,'Undirviðmiðalisti (Lýsigögn)'!$C$38:$C$52,0))),""))))</f>
        <v/>
      </c>
      <c r="F149" s="16"/>
      <c r="G149" s="26" t="str">
        <f aca="false">IF($C149="","",IF($D149="Einstaklingsbundið",IFERROR(IF(INDEX('Undirviðmiðalisti (Lýsigögn)'!$E$38:$E$52,MATCH($C149,'Undirviðmiðalisti (Lýsigögn)'!$C$38:$C$52,0))="","",INDEX('Undirviðmiðalisti (Lýsigögn)'!$E$38:$E$52,MATCH($C149,'Undirviðmiðalisti (Lýsigögn)'!$C$38:$C$52,0))),""),IFERROR(IF(INDEX('Undirviðmiðalisti (Lýsigögn)'!$E$6:$E$37,MATCH($C149,'Undirviðmiðalisti (Lýsigögn)'!$C$6:$C$37,0))="","",INDEX('Undirviðmiðalisti (Lýsigögn)'!$E$6:$E$37,MATCH($C149,'Undirviðmiðalisti (Lýsigögn)'!$C$6:$C$37,0))),IFERROR(IF(INDEX('Undirviðmiðalisti (Lýsigögn)'!$E$38:$E$52,MATCH($C149,'Undirviðmiðalisti (Lýsigögn)'!$C$38:$C$52,0))="","",INDEX('Undirviðmiðalisti (Lýsigögn)'!$E$38:$E$52,MATCH($C149,'Undirviðmiðalisti (Lýsigögn)'!$C$38:$C$52,0))),""))))</f>
        <v/>
      </c>
      <c r="H149" s="27" t="str">
        <f aca="false">IF(OR(F149="",G149=""),"",F149*KVARDI)</f>
        <v/>
      </c>
      <c r="I149" s="28" t="str">
        <f aca="false">IF(B149="","",IF(ROUND(SUMIF($B$6:$B$205,B149,$F$6:$F$205),4)=ROUND(IFERROR(INDEX(Viðmið!$E$6:$E$10,MATCH(B149,Viðmið!$C$6:$C$10,0)),-1),4),"✓","✗"))</f>
        <v/>
      </c>
      <c r="J149" s="18" t="str">
        <f aca="false">IF($C149="","",IF($D149="Einstaklingsbundið",IFERROR(IF(INDEX('Undirviðmiðalisti (Lýsigögn)'!F$38:F$52,MATCH($C149,'Undirviðmiðalisti (Lýsigögn)'!$C$38:$C$52,0))="","",INDEX('Undirviðmiðalisti (Lýsigögn)'!F$38:F$52,MATCH($C149,'Undirviðmiðalisti (Lýsigögn)'!$C$38:$C$52,0))),""),IFERROR(IF(INDEX('Undirviðmiðalisti (Lýsigögn)'!F$6:F$37,MATCH($C149,'Undirviðmiðalisti (Lýsigögn)'!$C$6:$C$37,0))="","",INDEX('Undirviðmiðalisti (Lýsigögn)'!F$6:F$37,MATCH($C149,'Undirviðmiðalisti (Lýsigögn)'!$C$6:$C$37,0))),IFERROR(IF(INDEX('Undirviðmiðalisti (Lýsigögn)'!F$38:F$52,MATCH($C149,'Undirviðmiðalisti (Lýsigögn)'!$C$38:$C$52,0))="","",INDEX('Undirviðmiðalisti (Lýsigögn)'!F$38:F$52,MATCH($C149,'Undirviðmiðalisti (Lýsigögn)'!$C$38:$C$52,0))),""))))</f>
        <v/>
      </c>
      <c r="K149" s="18" t="str">
        <f aca="false">IF($C149="","",IF($D149="Einstaklingsbundið",IFERROR(IF(INDEX('Undirviðmiðalisti (Lýsigögn)'!G$38:G$52,MATCH($C149,'Undirviðmiðalisti (Lýsigögn)'!$C$38:$C$52,0))="","",INDEX('Undirviðmiðalisti (Lýsigögn)'!G$38:G$52,MATCH($C149,'Undirviðmiðalisti (Lýsigögn)'!$C$38:$C$52,0))),""),IFERROR(IF(INDEX('Undirviðmiðalisti (Lýsigögn)'!G$6:G$37,MATCH($C149,'Undirviðmiðalisti (Lýsigögn)'!$C$6:$C$37,0))="","",INDEX('Undirviðmiðalisti (Lýsigögn)'!G$6:G$37,MATCH($C149,'Undirviðmiðalisti (Lýsigögn)'!$C$6:$C$37,0))),IFERROR(IF(INDEX('Undirviðmiðalisti (Lýsigögn)'!G$38:G$52,MATCH($C149,'Undirviðmiðalisti (Lýsigögn)'!$C$38:$C$52,0))="","",INDEX('Undirviðmiðalisti (Lýsigögn)'!G$38:G$52,MATCH($C149,'Undirviðmiðalisti (Lýsigögn)'!$C$38:$C$52,0))),""))))</f>
        <v/>
      </c>
      <c r="L149" s="18" t="str">
        <f aca="false">IF($C149="","",IF($D149="Einstaklingsbundið",IFERROR(IF(INDEX('Undirviðmiðalisti (Lýsigögn)'!H$38:H$52,MATCH($C149,'Undirviðmiðalisti (Lýsigögn)'!$C$38:$C$52,0))="","",INDEX('Undirviðmiðalisti (Lýsigögn)'!H$38:H$52,MATCH($C149,'Undirviðmiðalisti (Lýsigögn)'!$C$38:$C$52,0))),""),IFERROR(IF(INDEX('Undirviðmiðalisti (Lýsigögn)'!H$6:H$37,MATCH($C149,'Undirviðmiðalisti (Lýsigögn)'!$C$6:$C$37,0))="","",INDEX('Undirviðmiðalisti (Lýsigögn)'!H$6:H$37,MATCH($C149,'Undirviðmiðalisti (Lýsigögn)'!$C$6:$C$37,0))),IFERROR(IF(INDEX('Undirviðmiðalisti (Lýsigögn)'!H$38:H$52,MATCH($C149,'Undirviðmiðalisti (Lýsigögn)'!$C$38:$C$52,0))="","",INDEX('Undirviðmiðalisti (Lýsigögn)'!H$38:H$52,MATCH($C149,'Undirviðmiðalisti (Lýsigögn)'!$C$38:$C$52,0))),""))))</f>
        <v/>
      </c>
      <c r="M149" s="18" t="str">
        <f aca="false">IF($C149="","",IF($D149="Einstaklingsbundið",IFERROR(IF(INDEX('Undirviðmiðalisti (Lýsigögn)'!I$38:I$52,MATCH($C149,'Undirviðmiðalisti (Lýsigögn)'!$C$38:$C$52,0))="","",INDEX('Undirviðmiðalisti (Lýsigögn)'!I$38:I$52,MATCH($C149,'Undirviðmiðalisti (Lýsigögn)'!$C$38:$C$52,0))),""),IFERROR(IF(INDEX('Undirviðmiðalisti (Lýsigögn)'!I$6:I$37,MATCH($C149,'Undirviðmiðalisti (Lýsigögn)'!$C$6:$C$37,0))="","",INDEX('Undirviðmiðalisti (Lýsigögn)'!I$6:I$37,MATCH($C149,'Undirviðmiðalisti (Lýsigögn)'!$C$6:$C$37,0))),IFERROR(IF(INDEX('Undirviðmiðalisti (Lýsigögn)'!I$38:I$52,MATCH($C149,'Undirviðmiðalisti (Lýsigögn)'!$C$38:$C$52,0))="","",INDEX('Undirviðmiðalisti (Lýsigögn)'!I$38:I$52,MATCH($C149,'Undirviðmiðalisti (Lýsigögn)'!$C$38:$C$52,0))),""))))</f>
        <v/>
      </c>
      <c r="N149" s="18" t="str">
        <f aca="false">IF($C149="","",IF($D149="Einstaklingsbundið",IFERROR(IF(INDEX('Undirviðmiðalisti (Lýsigögn)'!J$38:J$52,MATCH($C149,'Undirviðmiðalisti (Lýsigögn)'!$C$38:$C$52,0))="","",INDEX('Undirviðmiðalisti (Lýsigögn)'!J$38:J$52,MATCH($C149,'Undirviðmiðalisti (Lýsigögn)'!$C$38:$C$52,0))),""),IFERROR(IF(INDEX('Undirviðmiðalisti (Lýsigögn)'!J$6:J$37,MATCH($C149,'Undirviðmiðalisti (Lýsigögn)'!$C$6:$C$37,0))="","",INDEX('Undirviðmiðalisti (Lýsigögn)'!J$6:J$37,MATCH($C149,'Undirviðmiðalisti (Lýsigögn)'!$C$6:$C$37,0))),IFERROR(IF(INDEX('Undirviðmiðalisti (Lýsigögn)'!J$38:J$52,MATCH($C149,'Undirviðmiðalisti (Lýsigögn)'!$C$38:$C$52,0))="","",INDEX('Undirviðmiðalisti (Lýsigögn)'!J$38:J$52,MATCH($C149,'Undirviðmiðalisti (Lýsigögn)'!$C$38:$C$52,0))),""))))</f>
        <v/>
      </c>
      <c r="O149" s="18" t="str">
        <f aca="false">IF($C149="","",IF($D149="Einstaklingsbundið",IFERROR(IF(INDEX('Undirviðmiðalisti (Lýsigögn)'!K$38:K$52,MATCH($C149,'Undirviðmiðalisti (Lýsigögn)'!$C$38:$C$52,0))="","",INDEX('Undirviðmiðalisti (Lýsigögn)'!K$38:K$52,MATCH($C149,'Undirviðmiðalisti (Lýsigögn)'!$C$38:$C$52,0))),""),IFERROR(IF(INDEX('Undirviðmiðalisti (Lýsigögn)'!K$6:K$37,MATCH($C149,'Undirviðmiðalisti (Lýsigögn)'!$C$6:$C$37,0))="","",INDEX('Undirviðmiðalisti (Lýsigögn)'!K$6:K$37,MATCH($C149,'Undirviðmiðalisti (Lýsigögn)'!$C$6:$C$37,0))),IFERROR(IF(INDEX('Undirviðmiðalisti (Lýsigögn)'!K$38:K$52,MATCH($C149,'Undirviðmiðalisti (Lýsigögn)'!$C$38:$C$52,0))="","",INDEX('Undirviðmiðalisti (Lýsigögn)'!K$38:K$52,MATCH($C149,'Undirviðmiðalisti (Lýsigögn)'!$C$38:$C$52,0))),""))))</f>
        <v/>
      </c>
      <c r="P149" s="18" t="str">
        <f aca="false">IF($C149="","",IF($D149="Einstaklingsbundið",IFERROR(IF(INDEX('Undirviðmiðalisti (Lýsigögn)'!L$38:L$52,MATCH($C149,'Undirviðmiðalisti (Lýsigögn)'!$C$38:$C$52,0))="","",INDEX('Undirviðmiðalisti (Lýsigögn)'!L$38:L$52,MATCH($C149,'Undirviðmiðalisti (Lýsigögn)'!$C$38:$C$52,0))),""),IFERROR(IF(INDEX('Undirviðmiðalisti (Lýsigögn)'!L$6:L$37,MATCH($C149,'Undirviðmiðalisti (Lýsigögn)'!$C$6:$C$37,0))="","",INDEX('Undirviðmiðalisti (Lýsigögn)'!L$6:L$37,MATCH($C149,'Undirviðmiðalisti (Lýsigögn)'!$C$6:$C$37,0))),IFERROR(IF(INDEX('Undirviðmiðalisti (Lýsigögn)'!L$38:L$52,MATCH($C149,'Undirviðmiðalisti (Lýsigögn)'!$C$38:$C$52,0))="","",INDEX('Undirviðmiðalisti (Lýsigögn)'!L$38:L$52,MATCH($C149,'Undirviðmiðalisti (Lýsigögn)'!$C$38:$C$52,0))),""))))</f>
        <v/>
      </c>
      <c r="Q149" s="18" t="str">
        <f aca="false">IF($C149="","",IF($D149="Einstaklingsbundið",IFERROR(IF(INDEX('Undirviðmiðalisti (Lýsigögn)'!M$38:M$52,MATCH($C149,'Undirviðmiðalisti (Lýsigögn)'!$C$38:$C$52,0))="","",INDEX('Undirviðmiðalisti (Lýsigögn)'!M$38:M$52,MATCH($C149,'Undirviðmiðalisti (Lýsigögn)'!$C$38:$C$52,0))),""),IFERROR(IF(INDEX('Undirviðmiðalisti (Lýsigögn)'!M$6:M$37,MATCH($C149,'Undirviðmiðalisti (Lýsigögn)'!$C$6:$C$37,0))="","",INDEX('Undirviðmiðalisti (Lýsigögn)'!M$6:M$37,MATCH($C149,'Undirviðmiðalisti (Lýsigögn)'!$C$6:$C$37,0))),IFERROR(IF(INDEX('Undirviðmiðalisti (Lýsigögn)'!M$38:M$52,MATCH($C149,'Undirviðmiðalisti (Lýsigögn)'!$C$38:$C$52,0))="","",INDEX('Undirviðmiðalisti (Lýsigögn)'!M$38:M$52,MATCH($C149,'Undirviðmiðalisti (Lýsigögn)'!$C$38:$C$52,0))),""))))</f>
        <v/>
      </c>
    </row>
    <row r="150" customFormat="false" ht="15" hidden="false" customHeight="true" outlineLevel="0" collapsed="false">
      <c r="A150" s="24" t="str">
        <f aca="false">IF($B150="","",ROW()-5)</f>
        <v/>
      </c>
      <c r="B150" s="17"/>
      <c r="C150" s="17"/>
      <c r="D150" s="25" t="str">
        <f aca="false">IFERROR(IF(B150="","",INDEX(Viðmið!$B$6:$B$10,MATCH(B150,Viðmið!$C$6:$C$10,0))),"")</f>
        <v/>
      </c>
      <c r="E150" s="18" t="str">
        <f aca="false">IF($C150="","",IF($D150="Einstaklingsbundið",IFERROR(IF(INDEX('Undirviðmiðalisti (Lýsigögn)'!$D$38:$D$52,MATCH($C150,'Undirviðmiðalisti (Lýsigögn)'!$C$38:$C$52,0))="","",INDEX('Undirviðmiðalisti (Lýsigögn)'!$D$38:$D$52,MATCH($C150,'Undirviðmiðalisti (Lýsigögn)'!$C$38:$C$52,0))),""),IFERROR(IF(INDEX('Undirviðmiðalisti (Lýsigögn)'!$D$6:$D$37,MATCH($C150,'Undirviðmiðalisti (Lýsigögn)'!$C$6:$C$37,0))="","",INDEX('Undirviðmiðalisti (Lýsigögn)'!$D$6:$D$37,MATCH($C150,'Undirviðmiðalisti (Lýsigögn)'!$C$6:$C$37,0))),IFERROR(IF(INDEX('Undirviðmiðalisti (Lýsigögn)'!$D$38:$D$52,MATCH($C150,'Undirviðmiðalisti (Lýsigögn)'!$C$38:$C$52,0))="","",INDEX('Undirviðmiðalisti (Lýsigögn)'!$D$38:$D$52,MATCH($C150,'Undirviðmiðalisti (Lýsigögn)'!$C$38:$C$52,0))),""))))</f>
        <v/>
      </c>
      <c r="F150" s="16"/>
      <c r="G150" s="26" t="str">
        <f aca="false">IF($C150="","",IF($D150="Einstaklingsbundið",IFERROR(IF(INDEX('Undirviðmiðalisti (Lýsigögn)'!$E$38:$E$52,MATCH($C150,'Undirviðmiðalisti (Lýsigögn)'!$C$38:$C$52,0))="","",INDEX('Undirviðmiðalisti (Lýsigögn)'!$E$38:$E$52,MATCH($C150,'Undirviðmiðalisti (Lýsigögn)'!$C$38:$C$52,0))),""),IFERROR(IF(INDEX('Undirviðmiðalisti (Lýsigögn)'!$E$6:$E$37,MATCH($C150,'Undirviðmiðalisti (Lýsigögn)'!$C$6:$C$37,0))="","",INDEX('Undirviðmiðalisti (Lýsigögn)'!$E$6:$E$37,MATCH($C150,'Undirviðmiðalisti (Lýsigögn)'!$C$6:$C$37,0))),IFERROR(IF(INDEX('Undirviðmiðalisti (Lýsigögn)'!$E$38:$E$52,MATCH($C150,'Undirviðmiðalisti (Lýsigögn)'!$C$38:$C$52,0))="","",INDEX('Undirviðmiðalisti (Lýsigögn)'!$E$38:$E$52,MATCH($C150,'Undirviðmiðalisti (Lýsigögn)'!$C$38:$C$52,0))),""))))</f>
        <v/>
      </c>
      <c r="H150" s="27" t="str">
        <f aca="false">IF(OR(F150="",G150=""),"",F150*KVARDI)</f>
        <v/>
      </c>
      <c r="I150" s="28" t="str">
        <f aca="false">IF(B150="","",IF(ROUND(SUMIF($B$6:$B$205,B150,$F$6:$F$205),4)=ROUND(IFERROR(INDEX(Viðmið!$E$6:$E$10,MATCH(B150,Viðmið!$C$6:$C$10,0)),-1),4),"✓","✗"))</f>
        <v/>
      </c>
      <c r="J150" s="18" t="str">
        <f aca="false">IF($C150="","",IF($D150="Einstaklingsbundið",IFERROR(IF(INDEX('Undirviðmiðalisti (Lýsigögn)'!F$38:F$52,MATCH($C150,'Undirviðmiðalisti (Lýsigögn)'!$C$38:$C$52,0))="","",INDEX('Undirviðmiðalisti (Lýsigögn)'!F$38:F$52,MATCH($C150,'Undirviðmiðalisti (Lýsigögn)'!$C$38:$C$52,0))),""),IFERROR(IF(INDEX('Undirviðmiðalisti (Lýsigögn)'!F$6:F$37,MATCH($C150,'Undirviðmiðalisti (Lýsigögn)'!$C$6:$C$37,0))="","",INDEX('Undirviðmiðalisti (Lýsigögn)'!F$6:F$37,MATCH($C150,'Undirviðmiðalisti (Lýsigögn)'!$C$6:$C$37,0))),IFERROR(IF(INDEX('Undirviðmiðalisti (Lýsigögn)'!F$38:F$52,MATCH($C150,'Undirviðmiðalisti (Lýsigögn)'!$C$38:$C$52,0))="","",INDEX('Undirviðmiðalisti (Lýsigögn)'!F$38:F$52,MATCH($C150,'Undirviðmiðalisti (Lýsigögn)'!$C$38:$C$52,0))),""))))</f>
        <v/>
      </c>
      <c r="K150" s="18" t="str">
        <f aca="false">IF($C150="","",IF($D150="Einstaklingsbundið",IFERROR(IF(INDEX('Undirviðmiðalisti (Lýsigögn)'!G$38:G$52,MATCH($C150,'Undirviðmiðalisti (Lýsigögn)'!$C$38:$C$52,0))="","",INDEX('Undirviðmiðalisti (Lýsigögn)'!G$38:G$52,MATCH($C150,'Undirviðmiðalisti (Lýsigögn)'!$C$38:$C$52,0))),""),IFERROR(IF(INDEX('Undirviðmiðalisti (Lýsigögn)'!G$6:G$37,MATCH($C150,'Undirviðmiðalisti (Lýsigögn)'!$C$6:$C$37,0))="","",INDEX('Undirviðmiðalisti (Lýsigögn)'!G$6:G$37,MATCH($C150,'Undirviðmiðalisti (Lýsigögn)'!$C$6:$C$37,0))),IFERROR(IF(INDEX('Undirviðmiðalisti (Lýsigögn)'!G$38:G$52,MATCH($C150,'Undirviðmiðalisti (Lýsigögn)'!$C$38:$C$52,0))="","",INDEX('Undirviðmiðalisti (Lýsigögn)'!G$38:G$52,MATCH($C150,'Undirviðmiðalisti (Lýsigögn)'!$C$38:$C$52,0))),""))))</f>
        <v/>
      </c>
      <c r="L150" s="18" t="str">
        <f aca="false">IF($C150="","",IF($D150="Einstaklingsbundið",IFERROR(IF(INDEX('Undirviðmiðalisti (Lýsigögn)'!H$38:H$52,MATCH($C150,'Undirviðmiðalisti (Lýsigögn)'!$C$38:$C$52,0))="","",INDEX('Undirviðmiðalisti (Lýsigögn)'!H$38:H$52,MATCH($C150,'Undirviðmiðalisti (Lýsigögn)'!$C$38:$C$52,0))),""),IFERROR(IF(INDEX('Undirviðmiðalisti (Lýsigögn)'!H$6:H$37,MATCH($C150,'Undirviðmiðalisti (Lýsigögn)'!$C$6:$C$37,0))="","",INDEX('Undirviðmiðalisti (Lýsigögn)'!H$6:H$37,MATCH($C150,'Undirviðmiðalisti (Lýsigögn)'!$C$6:$C$37,0))),IFERROR(IF(INDEX('Undirviðmiðalisti (Lýsigögn)'!H$38:H$52,MATCH($C150,'Undirviðmiðalisti (Lýsigögn)'!$C$38:$C$52,0))="","",INDEX('Undirviðmiðalisti (Lýsigögn)'!H$38:H$52,MATCH($C150,'Undirviðmiðalisti (Lýsigögn)'!$C$38:$C$52,0))),""))))</f>
        <v/>
      </c>
      <c r="M150" s="18" t="str">
        <f aca="false">IF($C150="","",IF($D150="Einstaklingsbundið",IFERROR(IF(INDEX('Undirviðmiðalisti (Lýsigögn)'!I$38:I$52,MATCH($C150,'Undirviðmiðalisti (Lýsigögn)'!$C$38:$C$52,0))="","",INDEX('Undirviðmiðalisti (Lýsigögn)'!I$38:I$52,MATCH($C150,'Undirviðmiðalisti (Lýsigögn)'!$C$38:$C$52,0))),""),IFERROR(IF(INDEX('Undirviðmiðalisti (Lýsigögn)'!I$6:I$37,MATCH($C150,'Undirviðmiðalisti (Lýsigögn)'!$C$6:$C$37,0))="","",INDEX('Undirviðmiðalisti (Lýsigögn)'!I$6:I$37,MATCH($C150,'Undirviðmiðalisti (Lýsigögn)'!$C$6:$C$37,0))),IFERROR(IF(INDEX('Undirviðmiðalisti (Lýsigögn)'!I$38:I$52,MATCH($C150,'Undirviðmiðalisti (Lýsigögn)'!$C$38:$C$52,0))="","",INDEX('Undirviðmiðalisti (Lýsigögn)'!I$38:I$52,MATCH($C150,'Undirviðmiðalisti (Lýsigögn)'!$C$38:$C$52,0))),""))))</f>
        <v/>
      </c>
      <c r="N150" s="18" t="str">
        <f aca="false">IF($C150="","",IF($D150="Einstaklingsbundið",IFERROR(IF(INDEX('Undirviðmiðalisti (Lýsigögn)'!J$38:J$52,MATCH($C150,'Undirviðmiðalisti (Lýsigögn)'!$C$38:$C$52,0))="","",INDEX('Undirviðmiðalisti (Lýsigögn)'!J$38:J$52,MATCH($C150,'Undirviðmiðalisti (Lýsigögn)'!$C$38:$C$52,0))),""),IFERROR(IF(INDEX('Undirviðmiðalisti (Lýsigögn)'!J$6:J$37,MATCH($C150,'Undirviðmiðalisti (Lýsigögn)'!$C$6:$C$37,0))="","",INDEX('Undirviðmiðalisti (Lýsigögn)'!J$6:J$37,MATCH($C150,'Undirviðmiðalisti (Lýsigögn)'!$C$6:$C$37,0))),IFERROR(IF(INDEX('Undirviðmiðalisti (Lýsigögn)'!J$38:J$52,MATCH($C150,'Undirviðmiðalisti (Lýsigögn)'!$C$38:$C$52,0))="","",INDEX('Undirviðmiðalisti (Lýsigögn)'!J$38:J$52,MATCH($C150,'Undirviðmiðalisti (Lýsigögn)'!$C$38:$C$52,0))),""))))</f>
        <v/>
      </c>
      <c r="O150" s="18" t="str">
        <f aca="false">IF($C150="","",IF($D150="Einstaklingsbundið",IFERROR(IF(INDEX('Undirviðmiðalisti (Lýsigögn)'!K$38:K$52,MATCH($C150,'Undirviðmiðalisti (Lýsigögn)'!$C$38:$C$52,0))="","",INDEX('Undirviðmiðalisti (Lýsigögn)'!K$38:K$52,MATCH($C150,'Undirviðmiðalisti (Lýsigögn)'!$C$38:$C$52,0))),""),IFERROR(IF(INDEX('Undirviðmiðalisti (Lýsigögn)'!K$6:K$37,MATCH($C150,'Undirviðmiðalisti (Lýsigögn)'!$C$6:$C$37,0))="","",INDEX('Undirviðmiðalisti (Lýsigögn)'!K$6:K$37,MATCH($C150,'Undirviðmiðalisti (Lýsigögn)'!$C$6:$C$37,0))),IFERROR(IF(INDEX('Undirviðmiðalisti (Lýsigögn)'!K$38:K$52,MATCH($C150,'Undirviðmiðalisti (Lýsigögn)'!$C$38:$C$52,0))="","",INDEX('Undirviðmiðalisti (Lýsigögn)'!K$38:K$52,MATCH($C150,'Undirviðmiðalisti (Lýsigögn)'!$C$38:$C$52,0))),""))))</f>
        <v/>
      </c>
      <c r="P150" s="18" t="str">
        <f aca="false">IF($C150="","",IF($D150="Einstaklingsbundið",IFERROR(IF(INDEX('Undirviðmiðalisti (Lýsigögn)'!L$38:L$52,MATCH($C150,'Undirviðmiðalisti (Lýsigögn)'!$C$38:$C$52,0))="","",INDEX('Undirviðmiðalisti (Lýsigögn)'!L$38:L$52,MATCH($C150,'Undirviðmiðalisti (Lýsigögn)'!$C$38:$C$52,0))),""),IFERROR(IF(INDEX('Undirviðmiðalisti (Lýsigögn)'!L$6:L$37,MATCH($C150,'Undirviðmiðalisti (Lýsigögn)'!$C$6:$C$37,0))="","",INDEX('Undirviðmiðalisti (Lýsigögn)'!L$6:L$37,MATCH($C150,'Undirviðmiðalisti (Lýsigögn)'!$C$6:$C$37,0))),IFERROR(IF(INDEX('Undirviðmiðalisti (Lýsigögn)'!L$38:L$52,MATCH($C150,'Undirviðmiðalisti (Lýsigögn)'!$C$38:$C$52,0))="","",INDEX('Undirviðmiðalisti (Lýsigögn)'!L$38:L$52,MATCH($C150,'Undirviðmiðalisti (Lýsigögn)'!$C$38:$C$52,0))),""))))</f>
        <v/>
      </c>
      <c r="Q150" s="18" t="str">
        <f aca="false">IF($C150="","",IF($D150="Einstaklingsbundið",IFERROR(IF(INDEX('Undirviðmiðalisti (Lýsigögn)'!M$38:M$52,MATCH($C150,'Undirviðmiðalisti (Lýsigögn)'!$C$38:$C$52,0))="","",INDEX('Undirviðmiðalisti (Lýsigögn)'!M$38:M$52,MATCH($C150,'Undirviðmiðalisti (Lýsigögn)'!$C$38:$C$52,0))),""),IFERROR(IF(INDEX('Undirviðmiðalisti (Lýsigögn)'!M$6:M$37,MATCH($C150,'Undirviðmiðalisti (Lýsigögn)'!$C$6:$C$37,0))="","",INDEX('Undirviðmiðalisti (Lýsigögn)'!M$6:M$37,MATCH($C150,'Undirviðmiðalisti (Lýsigögn)'!$C$6:$C$37,0))),IFERROR(IF(INDEX('Undirviðmiðalisti (Lýsigögn)'!M$38:M$52,MATCH($C150,'Undirviðmiðalisti (Lýsigögn)'!$C$38:$C$52,0))="","",INDEX('Undirviðmiðalisti (Lýsigögn)'!M$38:M$52,MATCH($C150,'Undirviðmiðalisti (Lýsigögn)'!$C$38:$C$52,0))),""))))</f>
        <v/>
      </c>
    </row>
    <row r="151" customFormat="false" ht="15" hidden="false" customHeight="true" outlineLevel="0" collapsed="false">
      <c r="A151" s="24" t="str">
        <f aca="false">IF($B151="","",ROW()-5)</f>
        <v/>
      </c>
      <c r="B151" s="17"/>
      <c r="C151" s="17"/>
      <c r="D151" s="25" t="str">
        <f aca="false">IFERROR(IF(B151="","",INDEX(Viðmið!$B$6:$B$10,MATCH(B151,Viðmið!$C$6:$C$10,0))),"")</f>
        <v/>
      </c>
      <c r="E151" s="18" t="str">
        <f aca="false">IF($C151="","",IF($D151="Einstaklingsbundið",IFERROR(IF(INDEX('Undirviðmiðalisti (Lýsigögn)'!$D$38:$D$52,MATCH($C151,'Undirviðmiðalisti (Lýsigögn)'!$C$38:$C$52,0))="","",INDEX('Undirviðmiðalisti (Lýsigögn)'!$D$38:$D$52,MATCH($C151,'Undirviðmiðalisti (Lýsigögn)'!$C$38:$C$52,0))),""),IFERROR(IF(INDEX('Undirviðmiðalisti (Lýsigögn)'!$D$6:$D$37,MATCH($C151,'Undirviðmiðalisti (Lýsigögn)'!$C$6:$C$37,0))="","",INDEX('Undirviðmiðalisti (Lýsigögn)'!$D$6:$D$37,MATCH($C151,'Undirviðmiðalisti (Lýsigögn)'!$C$6:$C$37,0))),IFERROR(IF(INDEX('Undirviðmiðalisti (Lýsigögn)'!$D$38:$D$52,MATCH($C151,'Undirviðmiðalisti (Lýsigögn)'!$C$38:$C$52,0))="","",INDEX('Undirviðmiðalisti (Lýsigögn)'!$D$38:$D$52,MATCH($C151,'Undirviðmiðalisti (Lýsigögn)'!$C$38:$C$52,0))),""))))</f>
        <v/>
      </c>
      <c r="F151" s="16"/>
      <c r="G151" s="26" t="str">
        <f aca="false">IF($C151="","",IF($D151="Einstaklingsbundið",IFERROR(IF(INDEX('Undirviðmiðalisti (Lýsigögn)'!$E$38:$E$52,MATCH($C151,'Undirviðmiðalisti (Lýsigögn)'!$C$38:$C$52,0))="","",INDEX('Undirviðmiðalisti (Lýsigögn)'!$E$38:$E$52,MATCH($C151,'Undirviðmiðalisti (Lýsigögn)'!$C$38:$C$52,0))),""),IFERROR(IF(INDEX('Undirviðmiðalisti (Lýsigögn)'!$E$6:$E$37,MATCH($C151,'Undirviðmiðalisti (Lýsigögn)'!$C$6:$C$37,0))="","",INDEX('Undirviðmiðalisti (Lýsigögn)'!$E$6:$E$37,MATCH($C151,'Undirviðmiðalisti (Lýsigögn)'!$C$6:$C$37,0))),IFERROR(IF(INDEX('Undirviðmiðalisti (Lýsigögn)'!$E$38:$E$52,MATCH($C151,'Undirviðmiðalisti (Lýsigögn)'!$C$38:$C$52,0))="","",INDEX('Undirviðmiðalisti (Lýsigögn)'!$E$38:$E$52,MATCH($C151,'Undirviðmiðalisti (Lýsigögn)'!$C$38:$C$52,0))),""))))</f>
        <v/>
      </c>
      <c r="H151" s="27" t="str">
        <f aca="false">IF(OR(F151="",G151=""),"",F151*KVARDI)</f>
        <v/>
      </c>
      <c r="I151" s="28" t="str">
        <f aca="false">IF(B151="","",IF(ROUND(SUMIF($B$6:$B$205,B151,$F$6:$F$205),4)=ROUND(IFERROR(INDEX(Viðmið!$E$6:$E$10,MATCH(B151,Viðmið!$C$6:$C$10,0)),-1),4),"✓","✗"))</f>
        <v/>
      </c>
      <c r="J151" s="18" t="str">
        <f aca="false">IF($C151="","",IF($D151="Einstaklingsbundið",IFERROR(IF(INDEX('Undirviðmiðalisti (Lýsigögn)'!F$38:F$52,MATCH($C151,'Undirviðmiðalisti (Lýsigögn)'!$C$38:$C$52,0))="","",INDEX('Undirviðmiðalisti (Lýsigögn)'!F$38:F$52,MATCH($C151,'Undirviðmiðalisti (Lýsigögn)'!$C$38:$C$52,0))),""),IFERROR(IF(INDEX('Undirviðmiðalisti (Lýsigögn)'!F$6:F$37,MATCH($C151,'Undirviðmiðalisti (Lýsigögn)'!$C$6:$C$37,0))="","",INDEX('Undirviðmiðalisti (Lýsigögn)'!F$6:F$37,MATCH($C151,'Undirviðmiðalisti (Lýsigögn)'!$C$6:$C$37,0))),IFERROR(IF(INDEX('Undirviðmiðalisti (Lýsigögn)'!F$38:F$52,MATCH($C151,'Undirviðmiðalisti (Lýsigögn)'!$C$38:$C$52,0))="","",INDEX('Undirviðmiðalisti (Lýsigögn)'!F$38:F$52,MATCH($C151,'Undirviðmiðalisti (Lýsigögn)'!$C$38:$C$52,0))),""))))</f>
        <v/>
      </c>
      <c r="K151" s="18" t="str">
        <f aca="false">IF($C151="","",IF($D151="Einstaklingsbundið",IFERROR(IF(INDEX('Undirviðmiðalisti (Lýsigögn)'!G$38:G$52,MATCH($C151,'Undirviðmiðalisti (Lýsigögn)'!$C$38:$C$52,0))="","",INDEX('Undirviðmiðalisti (Lýsigögn)'!G$38:G$52,MATCH($C151,'Undirviðmiðalisti (Lýsigögn)'!$C$38:$C$52,0))),""),IFERROR(IF(INDEX('Undirviðmiðalisti (Lýsigögn)'!G$6:G$37,MATCH($C151,'Undirviðmiðalisti (Lýsigögn)'!$C$6:$C$37,0))="","",INDEX('Undirviðmiðalisti (Lýsigögn)'!G$6:G$37,MATCH($C151,'Undirviðmiðalisti (Lýsigögn)'!$C$6:$C$37,0))),IFERROR(IF(INDEX('Undirviðmiðalisti (Lýsigögn)'!G$38:G$52,MATCH($C151,'Undirviðmiðalisti (Lýsigögn)'!$C$38:$C$52,0))="","",INDEX('Undirviðmiðalisti (Lýsigögn)'!G$38:G$52,MATCH($C151,'Undirviðmiðalisti (Lýsigögn)'!$C$38:$C$52,0))),""))))</f>
        <v/>
      </c>
      <c r="L151" s="18" t="str">
        <f aca="false">IF($C151="","",IF($D151="Einstaklingsbundið",IFERROR(IF(INDEX('Undirviðmiðalisti (Lýsigögn)'!H$38:H$52,MATCH($C151,'Undirviðmiðalisti (Lýsigögn)'!$C$38:$C$52,0))="","",INDEX('Undirviðmiðalisti (Lýsigögn)'!H$38:H$52,MATCH($C151,'Undirviðmiðalisti (Lýsigögn)'!$C$38:$C$52,0))),""),IFERROR(IF(INDEX('Undirviðmiðalisti (Lýsigögn)'!H$6:H$37,MATCH($C151,'Undirviðmiðalisti (Lýsigögn)'!$C$6:$C$37,0))="","",INDEX('Undirviðmiðalisti (Lýsigögn)'!H$6:H$37,MATCH($C151,'Undirviðmiðalisti (Lýsigögn)'!$C$6:$C$37,0))),IFERROR(IF(INDEX('Undirviðmiðalisti (Lýsigögn)'!H$38:H$52,MATCH($C151,'Undirviðmiðalisti (Lýsigögn)'!$C$38:$C$52,0))="","",INDEX('Undirviðmiðalisti (Lýsigögn)'!H$38:H$52,MATCH($C151,'Undirviðmiðalisti (Lýsigögn)'!$C$38:$C$52,0))),""))))</f>
        <v/>
      </c>
      <c r="M151" s="18" t="str">
        <f aca="false">IF($C151="","",IF($D151="Einstaklingsbundið",IFERROR(IF(INDEX('Undirviðmiðalisti (Lýsigögn)'!I$38:I$52,MATCH($C151,'Undirviðmiðalisti (Lýsigögn)'!$C$38:$C$52,0))="","",INDEX('Undirviðmiðalisti (Lýsigögn)'!I$38:I$52,MATCH($C151,'Undirviðmiðalisti (Lýsigögn)'!$C$38:$C$52,0))),""),IFERROR(IF(INDEX('Undirviðmiðalisti (Lýsigögn)'!I$6:I$37,MATCH($C151,'Undirviðmiðalisti (Lýsigögn)'!$C$6:$C$37,0))="","",INDEX('Undirviðmiðalisti (Lýsigögn)'!I$6:I$37,MATCH($C151,'Undirviðmiðalisti (Lýsigögn)'!$C$6:$C$37,0))),IFERROR(IF(INDEX('Undirviðmiðalisti (Lýsigögn)'!I$38:I$52,MATCH($C151,'Undirviðmiðalisti (Lýsigögn)'!$C$38:$C$52,0))="","",INDEX('Undirviðmiðalisti (Lýsigögn)'!I$38:I$52,MATCH($C151,'Undirviðmiðalisti (Lýsigögn)'!$C$38:$C$52,0))),""))))</f>
        <v/>
      </c>
      <c r="N151" s="18" t="str">
        <f aca="false">IF($C151="","",IF($D151="Einstaklingsbundið",IFERROR(IF(INDEX('Undirviðmiðalisti (Lýsigögn)'!J$38:J$52,MATCH($C151,'Undirviðmiðalisti (Lýsigögn)'!$C$38:$C$52,0))="","",INDEX('Undirviðmiðalisti (Lýsigögn)'!J$38:J$52,MATCH($C151,'Undirviðmiðalisti (Lýsigögn)'!$C$38:$C$52,0))),""),IFERROR(IF(INDEX('Undirviðmiðalisti (Lýsigögn)'!J$6:J$37,MATCH($C151,'Undirviðmiðalisti (Lýsigögn)'!$C$6:$C$37,0))="","",INDEX('Undirviðmiðalisti (Lýsigögn)'!J$6:J$37,MATCH($C151,'Undirviðmiðalisti (Lýsigögn)'!$C$6:$C$37,0))),IFERROR(IF(INDEX('Undirviðmiðalisti (Lýsigögn)'!J$38:J$52,MATCH($C151,'Undirviðmiðalisti (Lýsigögn)'!$C$38:$C$52,0))="","",INDEX('Undirviðmiðalisti (Lýsigögn)'!J$38:J$52,MATCH($C151,'Undirviðmiðalisti (Lýsigögn)'!$C$38:$C$52,0))),""))))</f>
        <v/>
      </c>
      <c r="O151" s="18" t="str">
        <f aca="false">IF($C151="","",IF($D151="Einstaklingsbundið",IFERROR(IF(INDEX('Undirviðmiðalisti (Lýsigögn)'!K$38:K$52,MATCH($C151,'Undirviðmiðalisti (Lýsigögn)'!$C$38:$C$52,0))="","",INDEX('Undirviðmiðalisti (Lýsigögn)'!K$38:K$52,MATCH($C151,'Undirviðmiðalisti (Lýsigögn)'!$C$38:$C$52,0))),""),IFERROR(IF(INDEX('Undirviðmiðalisti (Lýsigögn)'!K$6:K$37,MATCH($C151,'Undirviðmiðalisti (Lýsigögn)'!$C$6:$C$37,0))="","",INDEX('Undirviðmiðalisti (Lýsigögn)'!K$6:K$37,MATCH($C151,'Undirviðmiðalisti (Lýsigögn)'!$C$6:$C$37,0))),IFERROR(IF(INDEX('Undirviðmiðalisti (Lýsigögn)'!K$38:K$52,MATCH($C151,'Undirviðmiðalisti (Lýsigögn)'!$C$38:$C$52,0))="","",INDEX('Undirviðmiðalisti (Lýsigögn)'!K$38:K$52,MATCH($C151,'Undirviðmiðalisti (Lýsigögn)'!$C$38:$C$52,0))),""))))</f>
        <v/>
      </c>
      <c r="P151" s="18" t="str">
        <f aca="false">IF($C151="","",IF($D151="Einstaklingsbundið",IFERROR(IF(INDEX('Undirviðmiðalisti (Lýsigögn)'!L$38:L$52,MATCH($C151,'Undirviðmiðalisti (Lýsigögn)'!$C$38:$C$52,0))="","",INDEX('Undirviðmiðalisti (Lýsigögn)'!L$38:L$52,MATCH($C151,'Undirviðmiðalisti (Lýsigögn)'!$C$38:$C$52,0))),""),IFERROR(IF(INDEX('Undirviðmiðalisti (Lýsigögn)'!L$6:L$37,MATCH($C151,'Undirviðmiðalisti (Lýsigögn)'!$C$6:$C$37,0))="","",INDEX('Undirviðmiðalisti (Lýsigögn)'!L$6:L$37,MATCH($C151,'Undirviðmiðalisti (Lýsigögn)'!$C$6:$C$37,0))),IFERROR(IF(INDEX('Undirviðmiðalisti (Lýsigögn)'!L$38:L$52,MATCH($C151,'Undirviðmiðalisti (Lýsigögn)'!$C$38:$C$52,0))="","",INDEX('Undirviðmiðalisti (Lýsigögn)'!L$38:L$52,MATCH($C151,'Undirviðmiðalisti (Lýsigögn)'!$C$38:$C$52,0))),""))))</f>
        <v/>
      </c>
      <c r="Q151" s="18" t="str">
        <f aca="false">IF($C151="","",IF($D151="Einstaklingsbundið",IFERROR(IF(INDEX('Undirviðmiðalisti (Lýsigögn)'!M$38:M$52,MATCH($C151,'Undirviðmiðalisti (Lýsigögn)'!$C$38:$C$52,0))="","",INDEX('Undirviðmiðalisti (Lýsigögn)'!M$38:M$52,MATCH($C151,'Undirviðmiðalisti (Lýsigögn)'!$C$38:$C$52,0))),""),IFERROR(IF(INDEX('Undirviðmiðalisti (Lýsigögn)'!M$6:M$37,MATCH($C151,'Undirviðmiðalisti (Lýsigögn)'!$C$6:$C$37,0))="","",INDEX('Undirviðmiðalisti (Lýsigögn)'!M$6:M$37,MATCH($C151,'Undirviðmiðalisti (Lýsigögn)'!$C$6:$C$37,0))),IFERROR(IF(INDEX('Undirviðmiðalisti (Lýsigögn)'!M$38:M$52,MATCH($C151,'Undirviðmiðalisti (Lýsigögn)'!$C$38:$C$52,0))="","",INDEX('Undirviðmiðalisti (Lýsigögn)'!M$38:M$52,MATCH($C151,'Undirviðmiðalisti (Lýsigögn)'!$C$38:$C$52,0))),""))))</f>
        <v/>
      </c>
    </row>
    <row r="152" customFormat="false" ht="15" hidden="false" customHeight="true" outlineLevel="0" collapsed="false">
      <c r="A152" s="24" t="str">
        <f aca="false">IF($B152="","",ROW()-5)</f>
        <v/>
      </c>
      <c r="B152" s="17"/>
      <c r="C152" s="17"/>
      <c r="D152" s="25" t="str">
        <f aca="false">IFERROR(IF(B152="","",INDEX(Viðmið!$B$6:$B$10,MATCH(B152,Viðmið!$C$6:$C$10,0))),"")</f>
        <v/>
      </c>
      <c r="E152" s="18" t="str">
        <f aca="false">IF($C152="","",IF($D152="Einstaklingsbundið",IFERROR(IF(INDEX('Undirviðmiðalisti (Lýsigögn)'!$D$38:$D$52,MATCH($C152,'Undirviðmiðalisti (Lýsigögn)'!$C$38:$C$52,0))="","",INDEX('Undirviðmiðalisti (Lýsigögn)'!$D$38:$D$52,MATCH($C152,'Undirviðmiðalisti (Lýsigögn)'!$C$38:$C$52,0))),""),IFERROR(IF(INDEX('Undirviðmiðalisti (Lýsigögn)'!$D$6:$D$37,MATCH($C152,'Undirviðmiðalisti (Lýsigögn)'!$C$6:$C$37,0))="","",INDEX('Undirviðmiðalisti (Lýsigögn)'!$D$6:$D$37,MATCH($C152,'Undirviðmiðalisti (Lýsigögn)'!$C$6:$C$37,0))),IFERROR(IF(INDEX('Undirviðmiðalisti (Lýsigögn)'!$D$38:$D$52,MATCH($C152,'Undirviðmiðalisti (Lýsigögn)'!$C$38:$C$52,0))="","",INDEX('Undirviðmiðalisti (Lýsigögn)'!$D$38:$D$52,MATCH($C152,'Undirviðmiðalisti (Lýsigögn)'!$C$38:$C$52,0))),""))))</f>
        <v/>
      </c>
      <c r="F152" s="16"/>
      <c r="G152" s="26" t="str">
        <f aca="false">IF($C152="","",IF($D152="Einstaklingsbundið",IFERROR(IF(INDEX('Undirviðmiðalisti (Lýsigögn)'!$E$38:$E$52,MATCH($C152,'Undirviðmiðalisti (Lýsigögn)'!$C$38:$C$52,0))="","",INDEX('Undirviðmiðalisti (Lýsigögn)'!$E$38:$E$52,MATCH($C152,'Undirviðmiðalisti (Lýsigögn)'!$C$38:$C$52,0))),""),IFERROR(IF(INDEX('Undirviðmiðalisti (Lýsigögn)'!$E$6:$E$37,MATCH($C152,'Undirviðmiðalisti (Lýsigögn)'!$C$6:$C$37,0))="","",INDEX('Undirviðmiðalisti (Lýsigögn)'!$E$6:$E$37,MATCH($C152,'Undirviðmiðalisti (Lýsigögn)'!$C$6:$C$37,0))),IFERROR(IF(INDEX('Undirviðmiðalisti (Lýsigögn)'!$E$38:$E$52,MATCH($C152,'Undirviðmiðalisti (Lýsigögn)'!$C$38:$C$52,0))="","",INDEX('Undirviðmiðalisti (Lýsigögn)'!$E$38:$E$52,MATCH($C152,'Undirviðmiðalisti (Lýsigögn)'!$C$38:$C$52,0))),""))))</f>
        <v/>
      </c>
      <c r="H152" s="27" t="str">
        <f aca="false">IF(OR(F152="",G152=""),"",F152*KVARDI)</f>
        <v/>
      </c>
      <c r="I152" s="28" t="str">
        <f aca="false">IF(B152="","",IF(ROUND(SUMIF($B$6:$B$205,B152,$F$6:$F$205),4)=ROUND(IFERROR(INDEX(Viðmið!$E$6:$E$10,MATCH(B152,Viðmið!$C$6:$C$10,0)),-1),4),"✓","✗"))</f>
        <v/>
      </c>
      <c r="J152" s="18" t="str">
        <f aca="false">IF($C152="","",IF($D152="Einstaklingsbundið",IFERROR(IF(INDEX('Undirviðmiðalisti (Lýsigögn)'!F$38:F$52,MATCH($C152,'Undirviðmiðalisti (Lýsigögn)'!$C$38:$C$52,0))="","",INDEX('Undirviðmiðalisti (Lýsigögn)'!F$38:F$52,MATCH($C152,'Undirviðmiðalisti (Lýsigögn)'!$C$38:$C$52,0))),""),IFERROR(IF(INDEX('Undirviðmiðalisti (Lýsigögn)'!F$6:F$37,MATCH($C152,'Undirviðmiðalisti (Lýsigögn)'!$C$6:$C$37,0))="","",INDEX('Undirviðmiðalisti (Lýsigögn)'!F$6:F$37,MATCH($C152,'Undirviðmiðalisti (Lýsigögn)'!$C$6:$C$37,0))),IFERROR(IF(INDEX('Undirviðmiðalisti (Lýsigögn)'!F$38:F$52,MATCH($C152,'Undirviðmiðalisti (Lýsigögn)'!$C$38:$C$52,0))="","",INDEX('Undirviðmiðalisti (Lýsigögn)'!F$38:F$52,MATCH($C152,'Undirviðmiðalisti (Lýsigögn)'!$C$38:$C$52,0))),""))))</f>
        <v/>
      </c>
      <c r="K152" s="18" t="str">
        <f aca="false">IF($C152="","",IF($D152="Einstaklingsbundið",IFERROR(IF(INDEX('Undirviðmiðalisti (Lýsigögn)'!G$38:G$52,MATCH($C152,'Undirviðmiðalisti (Lýsigögn)'!$C$38:$C$52,0))="","",INDEX('Undirviðmiðalisti (Lýsigögn)'!G$38:G$52,MATCH($C152,'Undirviðmiðalisti (Lýsigögn)'!$C$38:$C$52,0))),""),IFERROR(IF(INDEX('Undirviðmiðalisti (Lýsigögn)'!G$6:G$37,MATCH($C152,'Undirviðmiðalisti (Lýsigögn)'!$C$6:$C$37,0))="","",INDEX('Undirviðmiðalisti (Lýsigögn)'!G$6:G$37,MATCH($C152,'Undirviðmiðalisti (Lýsigögn)'!$C$6:$C$37,0))),IFERROR(IF(INDEX('Undirviðmiðalisti (Lýsigögn)'!G$38:G$52,MATCH($C152,'Undirviðmiðalisti (Lýsigögn)'!$C$38:$C$52,0))="","",INDEX('Undirviðmiðalisti (Lýsigögn)'!G$38:G$52,MATCH($C152,'Undirviðmiðalisti (Lýsigögn)'!$C$38:$C$52,0))),""))))</f>
        <v/>
      </c>
      <c r="L152" s="18" t="str">
        <f aca="false">IF($C152="","",IF($D152="Einstaklingsbundið",IFERROR(IF(INDEX('Undirviðmiðalisti (Lýsigögn)'!H$38:H$52,MATCH($C152,'Undirviðmiðalisti (Lýsigögn)'!$C$38:$C$52,0))="","",INDEX('Undirviðmiðalisti (Lýsigögn)'!H$38:H$52,MATCH($C152,'Undirviðmiðalisti (Lýsigögn)'!$C$38:$C$52,0))),""),IFERROR(IF(INDEX('Undirviðmiðalisti (Lýsigögn)'!H$6:H$37,MATCH($C152,'Undirviðmiðalisti (Lýsigögn)'!$C$6:$C$37,0))="","",INDEX('Undirviðmiðalisti (Lýsigögn)'!H$6:H$37,MATCH($C152,'Undirviðmiðalisti (Lýsigögn)'!$C$6:$C$37,0))),IFERROR(IF(INDEX('Undirviðmiðalisti (Lýsigögn)'!H$38:H$52,MATCH($C152,'Undirviðmiðalisti (Lýsigögn)'!$C$38:$C$52,0))="","",INDEX('Undirviðmiðalisti (Lýsigögn)'!H$38:H$52,MATCH($C152,'Undirviðmiðalisti (Lýsigögn)'!$C$38:$C$52,0))),""))))</f>
        <v/>
      </c>
      <c r="M152" s="18" t="str">
        <f aca="false">IF($C152="","",IF($D152="Einstaklingsbundið",IFERROR(IF(INDEX('Undirviðmiðalisti (Lýsigögn)'!I$38:I$52,MATCH($C152,'Undirviðmiðalisti (Lýsigögn)'!$C$38:$C$52,0))="","",INDEX('Undirviðmiðalisti (Lýsigögn)'!I$38:I$52,MATCH($C152,'Undirviðmiðalisti (Lýsigögn)'!$C$38:$C$52,0))),""),IFERROR(IF(INDEX('Undirviðmiðalisti (Lýsigögn)'!I$6:I$37,MATCH($C152,'Undirviðmiðalisti (Lýsigögn)'!$C$6:$C$37,0))="","",INDEX('Undirviðmiðalisti (Lýsigögn)'!I$6:I$37,MATCH($C152,'Undirviðmiðalisti (Lýsigögn)'!$C$6:$C$37,0))),IFERROR(IF(INDEX('Undirviðmiðalisti (Lýsigögn)'!I$38:I$52,MATCH($C152,'Undirviðmiðalisti (Lýsigögn)'!$C$38:$C$52,0))="","",INDEX('Undirviðmiðalisti (Lýsigögn)'!I$38:I$52,MATCH($C152,'Undirviðmiðalisti (Lýsigögn)'!$C$38:$C$52,0))),""))))</f>
        <v/>
      </c>
      <c r="N152" s="18" t="str">
        <f aca="false">IF($C152="","",IF($D152="Einstaklingsbundið",IFERROR(IF(INDEX('Undirviðmiðalisti (Lýsigögn)'!J$38:J$52,MATCH($C152,'Undirviðmiðalisti (Lýsigögn)'!$C$38:$C$52,0))="","",INDEX('Undirviðmiðalisti (Lýsigögn)'!J$38:J$52,MATCH($C152,'Undirviðmiðalisti (Lýsigögn)'!$C$38:$C$52,0))),""),IFERROR(IF(INDEX('Undirviðmiðalisti (Lýsigögn)'!J$6:J$37,MATCH($C152,'Undirviðmiðalisti (Lýsigögn)'!$C$6:$C$37,0))="","",INDEX('Undirviðmiðalisti (Lýsigögn)'!J$6:J$37,MATCH($C152,'Undirviðmiðalisti (Lýsigögn)'!$C$6:$C$37,0))),IFERROR(IF(INDEX('Undirviðmiðalisti (Lýsigögn)'!J$38:J$52,MATCH($C152,'Undirviðmiðalisti (Lýsigögn)'!$C$38:$C$52,0))="","",INDEX('Undirviðmiðalisti (Lýsigögn)'!J$38:J$52,MATCH($C152,'Undirviðmiðalisti (Lýsigögn)'!$C$38:$C$52,0))),""))))</f>
        <v/>
      </c>
      <c r="O152" s="18" t="str">
        <f aca="false">IF($C152="","",IF($D152="Einstaklingsbundið",IFERROR(IF(INDEX('Undirviðmiðalisti (Lýsigögn)'!K$38:K$52,MATCH($C152,'Undirviðmiðalisti (Lýsigögn)'!$C$38:$C$52,0))="","",INDEX('Undirviðmiðalisti (Lýsigögn)'!K$38:K$52,MATCH($C152,'Undirviðmiðalisti (Lýsigögn)'!$C$38:$C$52,0))),""),IFERROR(IF(INDEX('Undirviðmiðalisti (Lýsigögn)'!K$6:K$37,MATCH($C152,'Undirviðmiðalisti (Lýsigögn)'!$C$6:$C$37,0))="","",INDEX('Undirviðmiðalisti (Lýsigögn)'!K$6:K$37,MATCH($C152,'Undirviðmiðalisti (Lýsigögn)'!$C$6:$C$37,0))),IFERROR(IF(INDEX('Undirviðmiðalisti (Lýsigögn)'!K$38:K$52,MATCH($C152,'Undirviðmiðalisti (Lýsigögn)'!$C$38:$C$52,0))="","",INDEX('Undirviðmiðalisti (Lýsigögn)'!K$38:K$52,MATCH($C152,'Undirviðmiðalisti (Lýsigögn)'!$C$38:$C$52,0))),""))))</f>
        <v/>
      </c>
      <c r="P152" s="18" t="str">
        <f aca="false">IF($C152="","",IF($D152="Einstaklingsbundið",IFERROR(IF(INDEX('Undirviðmiðalisti (Lýsigögn)'!L$38:L$52,MATCH($C152,'Undirviðmiðalisti (Lýsigögn)'!$C$38:$C$52,0))="","",INDEX('Undirviðmiðalisti (Lýsigögn)'!L$38:L$52,MATCH($C152,'Undirviðmiðalisti (Lýsigögn)'!$C$38:$C$52,0))),""),IFERROR(IF(INDEX('Undirviðmiðalisti (Lýsigögn)'!L$6:L$37,MATCH($C152,'Undirviðmiðalisti (Lýsigögn)'!$C$6:$C$37,0))="","",INDEX('Undirviðmiðalisti (Lýsigögn)'!L$6:L$37,MATCH($C152,'Undirviðmiðalisti (Lýsigögn)'!$C$6:$C$37,0))),IFERROR(IF(INDEX('Undirviðmiðalisti (Lýsigögn)'!L$38:L$52,MATCH($C152,'Undirviðmiðalisti (Lýsigögn)'!$C$38:$C$52,0))="","",INDEX('Undirviðmiðalisti (Lýsigögn)'!L$38:L$52,MATCH($C152,'Undirviðmiðalisti (Lýsigögn)'!$C$38:$C$52,0))),""))))</f>
        <v/>
      </c>
      <c r="Q152" s="18" t="str">
        <f aca="false">IF($C152="","",IF($D152="Einstaklingsbundið",IFERROR(IF(INDEX('Undirviðmiðalisti (Lýsigögn)'!M$38:M$52,MATCH($C152,'Undirviðmiðalisti (Lýsigögn)'!$C$38:$C$52,0))="","",INDEX('Undirviðmiðalisti (Lýsigögn)'!M$38:M$52,MATCH($C152,'Undirviðmiðalisti (Lýsigögn)'!$C$38:$C$52,0))),""),IFERROR(IF(INDEX('Undirviðmiðalisti (Lýsigögn)'!M$6:M$37,MATCH($C152,'Undirviðmiðalisti (Lýsigögn)'!$C$6:$C$37,0))="","",INDEX('Undirviðmiðalisti (Lýsigögn)'!M$6:M$37,MATCH($C152,'Undirviðmiðalisti (Lýsigögn)'!$C$6:$C$37,0))),IFERROR(IF(INDEX('Undirviðmiðalisti (Lýsigögn)'!M$38:M$52,MATCH($C152,'Undirviðmiðalisti (Lýsigögn)'!$C$38:$C$52,0))="","",INDEX('Undirviðmiðalisti (Lýsigögn)'!M$38:M$52,MATCH($C152,'Undirviðmiðalisti (Lýsigögn)'!$C$38:$C$52,0))),""))))</f>
        <v/>
      </c>
    </row>
    <row r="153" customFormat="false" ht="15" hidden="false" customHeight="true" outlineLevel="0" collapsed="false">
      <c r="A153" s="24" t="str">
        <f aca="false">IF($B153="","",ROW()-5)</f>
        <v/>
      </c>
      <c r="B153" s="17"/>
      <c r="C153" s="17"/>
      <c r="D153" s="25" t="str">
        <f aca="false">IFERROR(IF(B153="","",INDEX(Viðmið!$B$6:$B$10,MATCH(B153,Viðmið!$C$6:$C$10,0))),"")</f>
        <v/>
      </c>
      <c r="E153" s="18" t="str">
        <f aca="false">IF($C153="","",IF($D153="Einstaklingsbundið",IFERROR(IF(INDEX('Undirviðmiðalisti (Lýsigögn)'!$D$38:$D$52,MATCH($C153,'Undirviðmiðalisti (Lýsigögn)'!$C$38:$C$52,0))="","",INDEX('Undirviðmiðalisti (Lýsigögn)'!$D$38:$D$52,MATCH($C153,'Undirviðmiðalisti (Lýsigögn)'!$C$38:$C$52,0))),""),IFERROR(IF(INDEX('Undirviðmiðalisti (Lýsigögn)'!$D$6:$D$37,MATCH($C153,'Undirviðmiðalisti (Lýsigögn)'!$C$6:$C$37,0))="","",INDEX('Undirviðmiðalisti (Lýsigögn)'!$D$6:$D$37,MATCH($C153,'Undirviðmiðalisti (Lýsigögn)'!$C$6:$C$37,0))),IFERROR(IF(INDEX('Undirviðmiðalisti (Lýsigögn)'!$D$38:$D$52,MATCH($C153,'Undirviðmiðalisti (Lýsigögn)'!$C$38:$C$52,0))="","",INDEX('Undirviðmiðalisti (Lýsigögn)'!$D$38:$D$52,MATCH($C153,'Undirviðmiðalisti (Lýsigögn)'!$C$38:$C$52,0))),""))))</f>
        <v/>
      </c>
      <c r="F153" s="16"/>
      <c r="G153" s="26" t="str">
        <f aca="false">IF($C153="","",IF($D153="Einstaklingsbundið",IFERROR(IF(INDEX('Undirviðmiðalisti (Lýsigögn)'!$E$38:$E$52,MATCH($C153,'Undirviðmiðalisti (Lýsigögn)'!$C$38:$C$52,0))="","",INDEX('Undirviðmiðalisti (Lýsigögn)'!$E$38:$E$52,MATCH($C153,'Undirviðmiðalisti (Lýsigögn)'!$C$38:$C$52,0))),""),IFERROR(IF(INDEX('Undirviðmiðalisti (Lýsigögn)'!$E$6:$E$37,MATCH($C153,'Undirviðmiðalisti (Lýsigögn)'!$C$6:$C$37,0))="","",INDEX('Undirviðmiðalisti (Lýsigögn)'!$E$6:$E$37,MATCH($C153,'Undirviðmiðalisti (Lýsigögn)'!$C$6:$C$37,0))),IFERROR(IF(INDEX('Undirviðmiðalisti (Lýsigögn)'!$E$38:$E$52,MATCH($C153,'Undirviðmiðalisti (Lýsigögn)'!$C$38:$C$52,0))="","",INDEX('Undirviðmiðalisti (Lýsigögn)'!$E$38:$E$52,MATCH($C153,'Undirviðmiðalisti (Lýsigögn)'!$C$38:$C$52,0))),""))))</f>
        <v/>
      </c>
      <c r="H153" s="27" t="str">
        <f aca="false">IF(OR(F153="",G153=""),"",F153*KVARDI)</f>
        <v/>
      </c>
      <c r="I153" s="28" t="str">
        <f aca="false">IF(B153="","",IF(ROUND(SUMIF($B$6:$B$205,B153,$F$6:$F$205),4)=ROUND(IFERROR(INDEX(Viðmið!$E$6:$E$10,MATCH(B153,Viðmið!$C$6:$C$10,0)),-1),4),"✓","✗"))</f>
        <v/>
      </c>
      <c r="J153" s="18" t="str">
        <f aca="false">IF($C153="","",IF($D153="Einstaklingsbundið",IFERROR(IF(INDEX('Undirviðmiðalisti (Lýsigögn)'!F$38:F$52,MATCH($C153,'Undirviðmiðalisti (Lýsigögn)'!$C$38:$C$52,0))="","",INDEX('Undirviðmiðalisti (Lýsigögn)'!F$38:F$52,MATCH($C153,'Undirviðmiðalisti (Lýsigögn)'!$C$38:$C$52,0))),""),IFERROR(IF(INDEX('Undirviðmiðalisti (Lýsigögn)'!F$6:F$37,MATCH($C153,'Undirviðmiðalisti (Lýsigögn)'!$C$6:$C$37,0))="","",INDEX('Undirviðmiðalisti (Lýsigögn)'!F$6:F$37,MATCH($C153,'Undirviðmiðalisti (Lýsigögn)'!$C$6:$C$37,0))),IFERROR(IF(INDEX('Undirviðmiðalisti (Lýsigögn)'!F$38:F$52,MATCH($C153,'Undirviðmiðalisti (Lýsigögn)'!$C$38:$C$52,0))="","",INDEX('Undirviðmiðalisti (Lýsigögn)'!F$38:F$52,MATCH($C153,'Undirviðmiðalisti (Lýsigögn)'!$C$38:$C$52,0))),""))))</f>
        <v/>
      </c>
      <c r="K153" s="18" t="str">
        <f aca="false">IF($C153="","",IF($D153="Einstaklingsbundið",IFERROR(IF(INDEX('Undirviðmiðalisti (Lýsigögn)'!G$38:G$52,MATCH($C153,'Undirviðmiðalisti (Lýsigögn)'!$C$38:$C$52,0))="","",INDEX('Undirviðmiðalisti (Lýsigögn)'!G$38:G$52,MATCH($C153,'Undirviðmiðalisti (Lýsigögn)'!$C$38:$C$52,0))),""),IFERROR(IF(INDEX('Undirviðmiðalisti (Lýsigögn)'!G$6:G$37,MATCH($C153,'Undirviðmiðalisti (Lýsigögn)'!$C$6:$C$37,0))="","",INDEX('Undirviðmiðalisti (Lýsigögn)'!G$6:G$37,MATCH($C153,'Undirviðmiðalisti (Lýsigögn)'!$C$6:$C$37,0))),IFERROR(IF(INDEX('Undirviðmiðalisti (Lýsigögn)'!G$38:G$52,MATCH($C153,'Undirviðmiðalisti (Lýsigögn)'!$C$38:$C$52,0))="","",INDEX('Undirviðmiðalisti (Lýsigögn)'!G$38:G$52,MATCH($C153,'Undirviðmiðalisti (Lýsigögn)'!$C$38:$C$52,0))),""))))</f>
        <v/>
      </c>
      <c r="L153" s="18" t="str">
        <f aca="false">IF($C153="","",IF($D153="Einstaklingsbundið",IFERROR(IF(INDEX('Undirviðmiðalisti (Lýsigögn)'!H$38:H$52,MATCH($C153,'Undirviðmiðalisti (Lýsigögn)'!$C$38:$C$52,0))="","",INDEX('Undirviðmiðalisti (Lýsigögn)'!H$38:H$52,MATCH($C153,'Undirviðmiðalisti (Lýsigögn)'!$C$38:$C$52,0))),""),IFERROR(IF(INDEX('Undirviðmiðalisti (Lýsigögn)'!H$6:H$37,MATCH($C153,'Undirviðmiðalisti (Lýsigögn)'!$C$6:$C$37,0))="","",INDEX('Undirviðmiðalisti (Lýsigögn)'!H$6:H$37,MATCH($C153,'Undirviðmiðalisti (Lýsigögn)'!$C$6:$C$37,0))),IFERROR(IF(INDEX('Undirviðmiðalisti (Lýsigögn)'!H$38:H$52,MATCH($C153,'Undirviðmiðalisti (Lýsigögn)'!$C$38:$C$52,0))="","",INDEX('Undirviðmiðalisti (Lýsigögn)'!H$38:H$52,MATCH($C153,'Undirviðmiðalisti (Lýsigögn)'!$C$38:$C$52,0))),""))))</f>
        <v/>
      </c>
      <c r="M153" s="18" t="str">
        <f aca="false">IF($C153="","",IF($D153="Einstaklingsbundið",IFERROR(IF(INDEX('Undirviðmiðalisti (Lýsigögn)'!I$38:I$52,MATCH($C153,'Undirviðmiðalisti (Lýsigögn)'!$C$38:$C$52,0))="","",INDEX('Undirviðmiðalisti (Lýsigögn)'!I$38:I$52,MATCH($C153,'Undirviðmiðalisti (Lýsigögn)'!$C$38:$C$52,0))),""),IFERROR(IF(INDEX('Undirviðmiðalisti (Lýsigögn)'!I$6:I$37,MATCH($C153,'Undirviðmiðalisti (Lýsigögn)'!$C$6:$C$37,0))="","",INDEX('Undirviðmiðalisti (Lýsigögn)'!I$6:I$37,MATCH($C153,'Undirviðmiðalisti (Lýsigögn)'!$C$6:$C$37,0))),IFERROR(IF(INDEX('Undirviðmiðalisti (Lýsigögn)'!I$38:I$52,MATCH($C153,'Undirviðmiðalisti (Lýsigögn)'!$C$38:$C$52,0))="","",INDEX('Undirviðmiðalisti (Lýsigögn)'!I$38:I$52,MATCH($C153,'Undirviðmiðalisti (Lýsigögn)'!$C$38:$C$52,0))),""))))</f>
        <v/>
      </c>
      <c r="N153" s="18" t="str">
        <f aca="false">IF($C153="","",IF($D153="Einstaklingsbundið",IFERROR(IF(INDEX('Undirviðmiðalisti (Lýsigögn)'!J$38:J$52,MATCH($C153,'Undirviðmiðalisti (Lýsigögn)'!$C$38:$C$52,0))="","",INDEX('Undirviðmiðalisti (Lýsigögn)'!J$38:J$52,MATCH($C153,'Undirviðmiðalisti (Lýsigögn)'!$C$38:$C$52,0))),""),IFERROR(IF(INDEX('Undirviðmiðalisti (Lýsigögn)'!J$6:J$37,MATCH($C153,'Undirviðmiðalisti (Lýsigögn)'!$C$6:$C$37,0))="","",INDEX('Undirviðmiðalisti (Lýsigögn)'!J$6:J$37,MATCH($C153,'Undirviðmiðalisti (Lýsigögn)'!$C$6:$C$37,0))),IFERROR(IF(INDEX('Undirviðmiðalisti (Lýsigögn)'!J$38:J$52,MATCH($C153,'Undirviðmiðalisti (Lýsigögn)'!$C$38:$C$52,0))="","",INDEX('Undirviðmiðalisti (Lýsigögn)'!J$38:J$52,MATCH($C153,'Undirviðmiðalisti (Lýsigögn)'!$C$38:$C$52,0))),""))))</f>
        <v/>
      </c>
      <c r="O153" s="18" t="str">
        <f aca="false">IF($C153="","",IF($D153="Einstaklingsbundið",IFERROR(IF(INDEX('Undirviðmiðalisti (Lýsigögn)'!K$38:K$52,MATCH($C153,'Undirviðmiðalisti (Lýsigögn)'!$C$38:$C$52,0))="","",INDEX('Undirviðmiðalisti (Lýsigögn)'!K$38:K$52,MATCH($C153,'Undirviðmiðalisti (Lýsigögn)'!$C$38:$C$52,0))),""),IFERROR(IF(INDEX('Undirviðmiðalisti (Lýsigögn)'!K$6:K$37,MATCH($C153,'Undirviðmiðalisti (Lýsigögn)'!$C$6:$C$37,0))="","",INDEX('Undirviðmiðalisti (Lýsigögn)'!K$6:K$37,MATCH($C153,'Undirviðmiðalisti (Lýsigögn)'!$C$6:$C$37,0))),IFERROR(IF(INDEX('Undirviðmiðalisti (Lýsigögn)'!K$38:K$52,MATCH($C153,'Undirviðmiðalisti (Lýsigögn)'!$C$38:$C$52,0))="","",INDEX('Undirviðmiðalisti (Lýsigögn)'!K$38:K$52,MATCH($C153,'Undirviðmiðalisti (Lýsigögn)'!$C$38:$C$52,0))),""))))</f>
        <v/>
      </c>
      <c r="P153" s="18" t="str">
        <f aca="false">IF($C153="","",IF($D153="Einstaklingsbundið",IFERROR(IF(INDEX('Undirviðmiðalisti (Lýsigögn)'!L$38:L$52,MATCH($C153,'Undirviðmiðalisti (Lýsigögn)'!$C$38:$C$52,0))="","",INDEX('Undirviðmiðalisti (Lýsigögn)'!L$38:L$52,MATCH($C153,'Undirviðmiðalisti (Lýsigögn)'!$C$38:$C$52,0))),""),IFERROR(IF(INDEX('Undirviðmiðalisti (Lýsigögn)'!L$6:L$37,MATCH($C153,'Undirviðmiðalisti (Lýsigögn)'!$C$6:$C$37,0))="","",INDEX('Undirviðmiðalisti (Lýsigögn)'!L$6:L$37,MATCH($C153,'Undirviðmiðalisti (Lýsigögn)'!$C$6:$C$37,0))),IFERROR(IF(INDEX('Undirviðmiðalisti (Lýsigögn)'!L$38:L$52,MATCH($C153,'Undirviðmiðalisti (Lýsigögn)'!$C$38:$C$52,0))="","",INDEX('Undirviðmiðalisti (Lýsigögn)'!L$38:L$52,MATCH($C153,'Undirviðmiðalisti (Lýsigögn)'!$C$38:$C$52,0))),""))))</f>
        <v/>
      </c>
      <c r="Q153" s="18" t="str">
        <f aca="false">IF($C153="","",IF($D153="Einstaklingsbundið",IFERROR(IF(INDEX('Undirviðmiðalisti (Lýsigögn)'!M$38:M$52,MATCH($C153,'Undirviðmiðalisti (Lýsigögn)'!$C$38:$C$52,0))="","",INDEX('Undirviðmiðalisti (Lýsigögn)'!M$38:M$52,MATCH($C153,'Undirviðmiðalisti (Lýsigögn)'!$C$38:$C$52,0))),""),IFERROR(IF(INDEX('Undirviðmiðalisti (Lýsigögn)'!M$6:M$37,MATCH($C153,'Undirviðmiðalisti (Lýsigögn)'!$C$6:$C$37,0))="","",INDEX('Undirviðmiðalisti (Lýsigögn)'!M$6:M$37,MATCH($C153,'Undirviðmiðalisti (Lýsigögn)'!$C$6:$C$37,0))),IFERROR(IF(INDEX('Undirviðmiðalisti (Lýsigögn)'!M$38:M$52,MATCH($C153,'Undirviðmiðalisti (Lýsigögn)'!$C$38:$C$52,0))="","",INDEX('Undirviðmiðalisti (Lýsigögn)'!M$38:M$52,MATCH($C153,'Undirviðmiðalisti (Lýsigögn)'!$C$38:$C$52,0))),""))))</f>
        <v/>
      </c>
    </row>
    <row r="154" customFormat="false" ht="15" hidden="false" customHeight="true" outlineLevel="0" collapsed="false">
      <c r="A154" s="24" t="str">
        <f aca="false">IF($B154="","",ROW()-5)</f>
        <v/>
      </c>
      <c r="B154" s="17"/>
      <c r="C154" s="17"/>
      <c r="D154" s="25" t="str">
        <f aca="false">IFERROR(IF(B154="","",INDEX(Viðmið!$B$6:$B$10,MATCH(B154,Viðmið!$C$6:$C$10,0))),"")</f>
        <v/>
      </c>
      <c r="E154" s="18" t="str">
        <f aca="false">IF($C154="","",IF($D154="Einstaklingsbundið",IFERROR(IF(INDEX('Undirviðmiðalisti (Lýsigögn)'!$D$38:$D$52,MATCH($C154,'Undirviðmiðalisti (Lýsigögn)'!$C$38:$C$52,0))="","",INDEX('Undirviðmiðalisti (Lýsigögn)'!$D$38:$D$52,MATCH($C154,'Undirviðmiðalisti (Lýsigögn)'!$C$38:$C$52,0))),""),IFERROR(IF(INDEX('Undirviðmiðalisti (Lýsigögn)'!$D$6:$D$37,MATCH($C154,'Undirviðmiðalisti (Lýsigögn)'!$C$6:$C$37,0))="","",INDEX('Undirviðmiðalisti (Lýsigögn)'!$D$6:$D$37,MATCH($C154,'Undirviðmiðalisti (Lýsigögn)'!$C$6:$C$37,0))),IFERROR(IF(INDEX('Undirviðmiðalisti (Lýsigögn)'!$D$38:$D$52,MATCH($C154,'Undirviðmiðalisti (Lýsigögn)'!$C$38:$C$52,0))="","",INDEX('Undirviðmiðalisti (Lýsigögn)'!$D$38:$D$52,MATCH($C154,'Undirviðmiðalisti (Lýsigögn)'!$C$38:$C$52,0))),""))))</f>
        <v/>
      </c>
      <c r="F154" s="16"/>
      <c r="G154" s="26" t="str">
        <f aca="false">IF($C154="","",IF($D154="Einstaklingsbundið",IFERROR(IF(INDEX('Undirviðmiðalisti (Lýsigögn)'!$E$38:$E$52,MATCH($C154,'Undirviðmiðalisti (Lýsigögn)'!$C$38:$C$52,0))="","",INDEX('Undirviðmiðalisti (Lýsigögn)'!$E$38:$E$52,MATCH($C154,'Undirviðmiðalisti (Lýsigögn)'!$C$38:$C$52,0))),""),IFERROR(IF(INDEX('Undirviðmiðalisti (Lýsigögn)'!$E$6:$E$37,MATCH($C154,'Undirviðmiðalisti (Lýsigögn)'!$C$6:$C$37,0))="","",INDEX('Undirviðmiðalisti (Lýsigögn)'!$E$6:$E$37,MATCH($C154,'Undirviðmiðalisti (Lýsigögn)'!$C$6:$C$37,0))),IFERROR(IF(INDEX('Undirviðmiðalisti (Lýsigögn)'!$E$38:$E$52,MATCH($C154,'Undirviðmiðalisti (Lýsigögn)'!$C$38:$C$52,0))="","",INDEX('Undirviðmiðalisti (Lýsigögn)'!$E$38:$E$52,MATCH($C154,'Undirviðmiðalisti (Lýsigögn)'!$C$38:$C$52,0))),""))))</f>
        <v/>
      </c>
      <c r="H154" s="27" t="str">
        <f aca="false">IF(OR(F154="",G154=""),"",F154*KVARDI)</f>
        <v/>
      </c>
      <c r="I154" s="28" t="str">
        <f aca="false">IF(B154="","",IF(ROUND(SUMIF($B$6:$B$205,B154,$F$6:$F$205),4)=ROUND(IFERROR(INDEX(Viðmið!$E$6:$E$10,MATCH(B154,Viðmið!$C$6:$C$10,0)),-1),4),"✓","✗"))</f>
        <v/>
      </c>
      <c r="J154" s="18" t="str">
        <f aca="false">IF($C154="","",IF($D154="Einstaklingsbundið",IFERROR(IF(INDEX('Undirviðmiðalisti (Lýsigögn)'!F$38:F$52,MATCH($C154,'Undirviðmiðalisti (Lýsigögn)'!$C$38:$C$52,0))="","",INDEX('Undirviðmiðalisti (Lýsigögn)'!F$38:F$52,MATCH($C154,'Undirviðmiðalisti (Lýsigögn)'!$C$38:$C$52,0))),""),IFERROR(IF(INDEX('Undirviðmiðalisti (Lýsigögn)'!F$6:F$37,MATCH($C154,'Undirviðmiðalisti (Lýsigögn)'!$C$6:$C$37,0))="","",INDEX('Undirviðmiðalisti (Lýsigögn)'!F$6:F$37,MATCH($C154,'Undirviðmiðalisti (Lýsigögn)'!$C$6:$C$37,0))),IFERROR(IF(INDEX('Undirviðmiðalisti (Lýsigögn)'!F$38:F$52,MATCH($C154,'Undirviðmiðalisti (Lýsigögn)'!$C$38:$C$52,0))="","",INDEX('Undirviðmiðalisti (Lýsigögn)'!F$38:F$52,MATCH($C154,'Undirviðmiðalisti (Lýsigögn)'!$C$38:$C$52,0))),""))))</f>
        <v/>
      </c>
      <c r="K154" s="18" t="str">
        <f aca="false">IF($C154="","",IF($D154="Einstaklingsbundið",IFERROR(IF(INDEX('Undirviðmiðalisti (Lýsigögn)'!G$38:G$52,MATCH($C154,'Undirviðmiðalisti (Lýsigögn)'!$C$38:$C$52,0))="","",INDEX('Undirviðmiðalisti (Lýsigögn)'!G$38:G$52,MATCH($C154,'Undirviðmiðalisti (Lýsigögn)'!$C$38:$C$52,0))),""),IFERROR(IF(INDEX('Undirviðmiðalisti (Lýsigögn)'!G$6:G$37,MATCH($C154,'Undirviðmiðalisti (Lýsigögn)'!$C$6:$C$37,0))="","",INDEX('Undirviðmiðalisti (Lýsigögn)'!G$6:G$37,MATCH($C154,'Undirviðmiðalisti (Lýsigögn)'!$C$6:$C$37,0))),IFERROR(IF(INDEX('Undirviðmiðalisti (Lýsigögn)'!G$38:G$52,MATCH($C154,'Undirviðmiðalisti (Lýsigögn)'!$C$38:$C$52,0))="","",INDEX('Undirviðmiðalisti (Lýsigögn)'!G$38:G$52,MATCH($C154,'Undirviðmiðalisti (Lýsigögn)'!$C$38:$C$52,0))),""))))</f>
        <v/>
      </c>
      <c r="L154" s="18" t="str">
        <f aca="false">IF($C154="","",IF($D154="Einstaklingsbundið",IFERROR(IF(INDEX('Undirviðmiðalisti (Lýsigögn)'!H$38:H$52,MATCH($C154,'Undirviðmiðalisti (Lýsigögn)'!$C$38:$C$52,0))="","",INDEX('Undirviðmiðalisti (Lýsigögn)'!H$38:H$52,MATCH($C154,'Undirviðmiðalisti (Lýsigögn)'!$C$38:$C$52,0))),""),IFERROR(IF(INDEX('Undirviðmiðalisti (Lýsigögn)'!H$6:H$37,MATCH($C154,'Undirviðmiðalisti (Lýsigögn)'!$C$6:$C$37,0))="","",INDEX('Undirviðmiðalisti (Lýsigögn)'!H$6:H$37,MATCH($C154,'Undirviðmiðalisti (Lýsigögn)'!$C$6:$C$37,0))),IFERROR(IF(INDEX('Undirviðmiðalisti (Lýsigögn)'!H$38:H$52,MATCH($C154,'Undirviðmiðalisti (Lýsigögn)'!$C$38:$C$52,0))="","",INDEX('Undirviðmiðalisti (Lýsigögn)'!H$38:H$52,MATCH($C154,'Undirviðmiðalisti (Lýsigögn)'!$C$38:$C$52,0))),""))))</f>
        <v/>
      </c>
      <c r="M154" s="18" t="str">
        <f aca="false">IF($C154="","",IF($D154="Einstaklingsbundið",IFERROR(IF(INDEX('Undirviðmiðalisti (Lýsigögn)'!I$38:I$52,MATCH($C154,'Undirviðmiðalisti (Lýsigögn)'!$C$38:$C$52,0))="","",INDEX('Undirviðmiðalisti (Lýsigögn)'!I$38:I$52,MATCH($C154,'Undirviðmiðalisti (Lýsigögn)'!$C$38:$C$52,0))),""),IFERROR(IF(INDEX('Undirviðmiðalisti (Lýsigögn)'!I$6:I$37,MATCH($C154,'Undirviðmiðalisti (Lýsigögn)'!$C$6:$C$37,0))="","",INDEX('Undirviðmiðalisti (Lýsigögn)'!I$6:I$37,MATCH($C154,'Undirviðmiðalisti (Lýsigögn)'!$C$6:$C$37,0))),IFERROR(IF(INDEX('Undirviðmiðalisti (Lýsigögn)'!I$38:I$52,MATCH($C154,'Undirviðmiðalisti (Lýsigögn)'!$C$38:$C$52,0))="","",INDEX('Undirviðmiðalisti (Lýsigögn)'!I$38:I$52,MATCH($C154,'Undirviðmiðalisti (Lýsigögn)'!$C$38:$C$52,0))),""))))</f>
        <v/>
      </c>
      <c r="N154" s="18" t="str">
        <f aca="false">IF($C154="","",IF($D154="Einstaklingsbundið",IFERROR(IF(INDEX('Undirviðmiðalisti (Lýsigögn)'!J$38:J$52,MATCH($C154,'Undirviðmiðalisti (Lýsigögn)'!$C$38:$C$52,0))="","",INDEX('Undirviðmiðalisti (Lýsigögn)'!J$38:J$52,MATCH($C154,'Undirviðmiðalisti (Lýsigögn)'!$C$38:$C$52,0))),""),IFERROR(IF(INDEX('Undirviðmiðalisti (Lýsigögn)'!J$6:J$37,MATCH($C154,'Undirviðmiðalisti (Lýsigögn)'!$C$6:$C$37,0))="","",INDEX('Undirviðmiðalisti (Lýsigögn)'!J$6:J$37,MATCH($C154,'Undirviðmiðalisti (Lýsigögn)'!$C$6:$C$37,0))),IFERROR(IF(INDEX('Undirviðmiðalisti (Lýsigögn)'!J$38:J$52,MATCH($C154,'Undirviðmiðalisti (Lýsigögn)'!$C$38:$C$52,0))="","",INDEX('Undirviðmiðalisti (Lýsigögn)'!J$38:J$52,MATCH($C154,'Undirviðmiðalisti (Lýsigögn)'!$C$38:$C$52,0))),""))))</f>
        <v/>
      </c>
      <c r="O154" s="18" t="str">
        <f aca="false">IF($C154="","",IF($D154="Einstaklingsbundið",IFERROR(IF(INDEX('Undirviðmiðalisti (Lýsigögn)'!K$38:K$52,MATCH($C154,'Undirviðmiðalisti (Lýsigögn)'!$C$38:$C$52,0))="","",INDEX('Undirviðmiðalisti (Lýsigögn)'!K$38:K$52,MATCH($C154,'Undirviðmiðalisti (Lýsigögn)'!$C$38:$C$52,0))),""),IFERROR(IF(INDEX('Undirviðmiðalisti (Lýsigögn)'!K$6:K$37,MATCH($C154,'Undirviðmiðalisti (Lýsigögn)'!$C$6:$C$37,0))="","",INDEX('Undirviðmiðalisti (Lýsigögn)'!K$6:K$37,MATCH($C154,'Undirviðmiðalisti (Lýsigögn)'!$C$6:$C$37,0))),IFERROR(IF(INDEX('Undirviðmiðalisti (Lýsigögn)'!K$38:K$52,MATCH($C154,'Undirviðmiðalisti (Lýsigögn)'!$C$38:$C$52,0))="","",INDEX('Undirviðmiðalisti (Lýsigögn)'!K$38:K$52,MATCH($C154,'Undirviðmiðalisti (Lýsigögn)'!$C$38:$C$52,0))),""))))</f>
        <v/>
      </c>
      <c r="P154" s="18" t="str">
        <f aca="false">IF($C154="","",IF($D154="Einstaklingsbundið",IFERROR(IF(INDEX('Undirviðmiðalisti (Lýsigögn)'!L$38:L$52,MATCH($C154,'Undirviðmiðalisti (Lýsigögn)'!$C$38:$C$52,0))="","",INDEX('Undirviðmiðalisti (Lýsigögn)'!L$38:L$52,MATCH($C154,'Undirviðmiðalisti (Lýsigögn)'!$C$38:$C$52,0))),""),IFERROR(IF(INDEX('Undirviðmiðalisti (Lýsigögn)'!L$6:L$37,MATCH($C154,'Undirviðmiðalisti (Lýsigögn)'!$C$6:$C$37,0))="","",INDEX('Undirviðmiðalisti (Lýsigögn)'!L$6:L$37,MATCH($C154,'Undirviðmiðalisti (Lýsigögn)'!$C$6:$C$37,0))),IFERROR(IF(INDEX('Undirviðmiðalisti (Lýsigögn)'!L$38:L$52,MATCH($C154,'Undirviðmiðalisti (Lýsigögn)'!$C$38:$C$52,0))="","",INDEX('Undirviðmiðalisti (Lýsigögn)'!L$38:L$52,MATCH($C154,'Undirviðmiðalisti (Lýsigögn)'!$C$38:$C$52,0))),""))))</f>
        <v/>
      </c>
      <c r="Q154" s="18" t="str">
        <f aca="false">IF($C154="","",IF($D154="Einstaklingsbundið",IFERROR(IF(INDEX('Undirviðmiðalisti (Lýsigögn)'!M$38:M$52,MATCH($C154,'Undirviðmiðalisti (Lýsigögn)'!$C$38:$C$52,0))="","",INDEX('Undirviðmiðalisti (Lýsigögn)'!M$38:M$52,MATCH($C154,'Undirviðmiðalisti (Lýsigögn)'!$C$38:$C$52,0))),""),IFERROR(IF(INDEX('Undirviðmiðalisti (Lýsigögn)'!M$6:M$37,MATCH($C154,'Undirviðmiðalisti (Lýsigögn)'!$C$6:$C$37,0))="","",INDEX('Undirviðmiðalisti (Lýsigögn)'!M$6:M$37,MATCH($C154,'Undirviðmiðalisti (Lýsigögn)'!$C$6:$C$37,0))),IFERROR(IF(INDEX('Undirviðmiðalisti (Lýsigögn)'!M$38:M$52,MATCH($C154,'Undirviðmiðalisti (Lýsigögn)'!$C$38:$C$52,0))="","",INDEX('Undirviðmiðalisti (Lýsigögn)'!M$38:M$52,MATCH($C154,'Undirviðmiðalisti (Lýsigögn)'!$C$38:$C$52,0))),""))))</f>
        <v/>
      </c>
    </row>
    <row r="155" customFormat="false" ht="15" hidden="false" customHeight="true" outlineLevel="0" collapsed="false">
      <c r="A155" s="24" t="str">
        <f aca="false">IF($B155="","",ROW()-5)</f>
        <v/>
      </c>
      <c r="B155" s="17"/>
      <c r="C155" s="17"/>
      <c r="D155" s="25" t="str">
        <f aca="false">IFERROR(IF(B155="","",INDEX(Viðmið!$B$6:$B$10,MATCH(B155,Viðmið!$C$6:$C$10,0))),"")</f>
        <v/>
      </c>
      <c r="E155" s="18" t="str">
        <f aca="false">IF($C155="","",IF($D155="Einstaklingsbundið",IFERROR(IF(INDEX('Undirviðmiðalisti (Lýsigögn)'!$D$38:$D$52,MATCH($C155,'Undirviðmiðalisti (Lýsigögn)'!$C$38:$C$52,0))="","",INDEX('Undirviðmiðalisti (Lýsigögn)'!$D$38:$D$52,MATCH($C155,'Undirviðmiðalisti (Lýsigögn)'!$C$38:$C$52,0))),""),IFERROR(IF(INDEX('Undirviðmiðalisti (Lýsigögn)'!$D$6:$D$37,MATCH($C155,'Undirviðmiðalisti (Lýsigögn)'!$C$6:$C$37,0))="","",INDEX('Undirviðmiðalisti (Lýsigögn)'!$D$6:$D$37,MATCH($C155,'Undirviðmiðalisti (Lýsigögn)'!$C$6:$C$37,0))),IFERROR(IF(INDEX('Undirviðmiðalisti (Lýsigögn)'!$D$38:$D$52,MATCH($C155,'Undirviðmiðalisti (Lýsigögn)'!$C$38:$C$52,0))="","",INDEX('Undirviðmiðalisti (Lýsigögn)'!$D$38:$D$52,MATCH($C155,'Undirviðmiðalisti (Lýsigögn)'!$C$38:$C$52,0))),""))))</f>
        <v/>
      </c>
      <c r="F155" s="16"/>
      <c r="G155" s="26" t="str">
        <f aca="false">IF($C155="","",IF($D155="Einstaklingsbundið",IFERROR(IF(INDEX('Undirviðmiðalisti (Lýsigögn)'!$E$38:$E$52,MATCH($C155,'Undirviðmiðalisti (Lýsigögn)'!$C$38:$C$52,0))="","",INDEX('Undirviðmiðalisti (Lýsigögn)'!$E$38:$E$52,MATCH($C155,'Undirviðmiðalisti (Lýsigögn)'!$C$38:$C$52,0))),""),IFERROR(IF(INDEX('Undirviðmiðalisti (Lýsigögn)'!$E$6:$E$37,MATCH($C155,'Undirviðmiðalisti (Lýsigögn)'!$C$6:$C$37,0))="","",INDEX('Undirviðmiðalisti (Lýsigögn)'!$E$6:$E$37,MATCH($C155,'Undirviðmiðalisti (Lýsigögn)'!$C$6:$C$37,0))),IFERROR(IF(INDEX('Undirviðmiðalisti (Lýsigögn)'!$E$38:$E$52,MATCH($C155,'Undirviðmiðalisti (Lýsigögn)'!$C$38:$C$52,0))="","",INDEX('Undirviðmiðalisti (Lýsigögn)'!$E$38:$E$52,MATCH($C155,'Undirviðmiðalisti (Lýsigögn)'!$C$38:$C$52,0))),""))))</f>
        <v/>
      </c>
      <c r="H155" s="27" t="str">
        <f aca="false">IF(OR(F155="",G155=""),"",F155*KVARDI)</f>
        <v/>
      </c>
      <c r="I155" s="28" t="str">
        <f aca="false">IF(B155="","",IF(ROUND(SUMIF($B$6:$B$205,B155,$F$6:$F$205),4)=ROUND(IFERROR(INDEX(Viðmið!$E$6:$E$10,MATCH(B155,Viðmið!$C$6:$C$10,0)),-1),4),"✓","✗"))</f>
        <v/>
      </c>
      <c r="J155" s="18" t="str">
        <f aca="false">IF($C155="","",IF($D155="Einstaklingsbundið",IFERROR(IF(INDEX('Undirviðmiðalisti (Lýsigögn)'!F$38:F$52,MATCH($C155,'Undirviðmiðalisti (Lýsigögn)'!$C$38:$C$52,0))="","",INDEX('Undirviðmiðalisti (Lýsigögn)'!F$38:F$52,MATCH($C155,'Undirviðmiðalisti (Lýsigögn)'!$C$38:$C$52,0))),""),IFERROR(IF(INDEX('Undirviðmiðalisti (Lýsigögn)'!F$6:F$37,MATCH($C155,'Undirviðmiðalisti (Lýsigögn)'!$C$6:$C$37,0))="","",INDEX('Undirviðmiðalisti (Lýsigögn)'!F$6:F$37,MATCH($C155,'Undirviðmiðalisti (Lýsigögn)'!$C$6:$C$37,0))),IFERROR(IF(INDEX('Undirviðmiðalisti (Lýsigögn)'!F$38:F$52,MATCH($C155,'Undirviðmiðalisti (Lýsigögn)'!$C$38:$C$52,0))="","",INDEX('Undirviðmiðalisti (Lýsigögn)'!F$38:F$52,MATCH($C155,'Undirviðmiðalisti (Lýsigögn)'!$C$38:$C$52,0))),""))))</f>
        <v/>
      </c>
      <c r="K155" s="18" t="str">
        <f aca="false">IF($C155="","",IF($D155="Einstaklingsbundið",IFERROR(IF(INDEX('Undirviðmiðalisti (Lýsigögn)'!G$38:G$52,MATCH($C155,'Undirviðmiðalisti (Lýsigögn)'!$C$38:$C$52,0))="","",INDEX('Undirviðmiðalisti (Lýsigögn)'!G$38:G$52,MATCH($C155,'Undirviðmiðalisti (Lýsigögn)'!$C$38:$C$52,0))),""),IFERROR(IF(INDEX('Undirviðmiðalisti (Lýsigögn)'!G$6:G$37,MATCH($C155,'Undirviðmiðalisti (Lýsigögn)'!$C$6:$C$37,0))="","",INDEX('Undirviðmiðalisti (Lýsigögn)'!G$6:G$37,MATCH($C155,'Undirviðmiðalisti (Lýsigögn)'!$C$6:$C$37,0))),IFERROR(IF(INDEX('Undirviðmiðalisti (Lýsigögn)'!G$38:G$52,MATCH($C155,'Undirviðmiðalisti (Lýsigögn)'!$C$38:$C$52,0))="","",INDEX('Undirviðmiðalisti (Lýsigögn)'!G$38:G$52,MATCH($C155,'Undirviðmiðalisti (Lýsigögn)'!$C$38:$C$52,0))),""))))</f>
        <v/>
      </c>
      <c r="L155" s="18" t="str">
        <f aca="false">IF($C155="","",IF($D155="Einstaklingsbundið",IFERROR(IF(INDEX('Undirviðmiðalisti (Lýsigögn)'!H$38:H$52,MATCH($C155,'Undirviðmiðalisti (Lýsigögn)'!$C$38:$C$52,0))="","",INDEX('Undirviðmiðalisti (Lýsigögn)'!H$38:H$52,MATCH($C155,'Undirviðmiðalisti (Lýsigögn)'!$C$38:$C$52,0))),""),IFERROR(IF(INDEX('Undirviðmiðalisti (Lýsigögn)'!H$6:H$37,MATCH($C155,'Undirviðmiðalisti (Lýsigögn)'!$C$6:$C$37,0))="","",INDEX('Undirviðmiðalisti (Lýsigögn)'!H$6:H$37,MATCH($C155,'Undirviðmiðalisti (Lýsigögn)'!$C$6:$C$37,0))),IFERROR(IF(INDEX('Undirviðmiðalisti (Lýsigögn)'!H$38:H$52,MATCH($C155,'Undirviðmiðalisti (Lýsigögn)'!$C$38:$C$52,0))="","",INDEX('Undirviðmiðalisti (Lýsigögn)'!H$38:H$52,MATCH($C155,'Undirviðmiðalisti (Lýsigögn)'!$C$38:$C$52,0))),""))))</f>
        <v/>
      </c>
      <c r="M155" s="18" t="str">
        <f aca="false">IF($C155="","",IF($D155="Einstaklingsbundið",IFERROR(IF(INDEX('Undirviðmiðalisti (Lýsigögn)'!I$38:I$52,MATCH($C155,'Undirviðmiðalisti (Lýsigögn)'!$C$38:$C$52,0))="","",INDEX('Undirviðmiðalisti (Lýsigögn)'!I$38:I$52,MATCH($C155,'Undirviðmiðalisti (Lýsigögn)'!$C$38:$C$52,0))),""),IFERROR(IF(INDEX('Undirviðmiðalisti (Lýsigögn)'!I$6:I$37,MATCH($C155,'Undirviðmiðalisti (Lýsigögn)'!$C$6:$C$37,0))="","",INDEX('Undirviðmiðalisti (Lýsigögn)'!I$6:I$37,MATCH($C155,'Undirviðmiðalisti (Lýsigögn)'!$C$6:$C$37,0))),IFERROR(IF(INDEX('Undirviðmiðalisti (Lýsigögn)'!I$38:I$52,MATCH($C155,'Undirviðmiðalisti (Lýsigögn)'!$C$38:$C$52,0))="","",INDEX('Undirviðmiðalisti (Lýsigögn)'!I$38:I$52,MATCH($C155,'Undirviðmiðalisti (Lýsigögn)'!$C$38:$C$52,0))),""))))</f>
        <v/>
      </c>
      <c r="N155" s="18" t="str">
        <f aca="false">IF($C155="","",IF($D155="Einstaklingsbundið",IFERROR(IF(INDEX('Undirviðmiðalisti (Lýsigögn)'!J$38:J$52,MATCH($C155,'Undirviðmiðalisti (Lýsigögn)'!$C$38:$C$52,0))="","",INDEX('Undirviðmiðalisti (Lýsigögn)'!J$38:J$52,MATCH($C155,'Undirviðmiðalisti (Lýsigögn)'!$C$38:$C$52,0))),""),IFERROR(IF(INDEX('Undirviðmiðalisti (Lýsigögn)'!J$6:J$37,MATCH($C155,'Undirviðmiðalisti (Lýsigögn)'!$C$6:$C$37,0))="","",INDEX('Undirviðmiðalisti (Lýsigögn)'!J$6:J$37,MATCH($C155,'Undirviðmiðalisti (Lýsigögn)'!$C$6:$C$37,0))),IFERROR(IF(INDEX('Undirviðmiðalisti (Lýsigögn)'!J$38:J$52,MATCH($C155,'Undirviðmiðalisti (Lýsigögn)'!$C$38:$C$52,0))="","",INDEX('Undirviðmiðalisti (Lýsigögn)'!J$38:J$52,MATCH($C155,'Undirviðmiðalisti (Lýsigögn)'!$C$38:$C$52,0))),""))))</f>
        <v/>
      </c>
      <c r="O155" s="18" t="str">
        <f aca="false">IF($C155="","",IF($D155="Einstaklingsbundið",IFERROR(IF(INDEX('Undirviðmiðalisti (Lýsigögn)'!K$38:K$52,MATCH($C155,'Undirviðmiðalisti (Lýsigögn)'!$C$38:$C$52,0))="","",INDEX('Undirviðmiðalisti (Lýsigögn)'!K$38:K$52,MATCH($C155,'Undirviðmiðalisti (Lýsigögn)'!$C$38:$C$52,0))),""),IFERROR(IF(INDEX('Undirviðmiðalisti (Lýsigögn)'!K$6:K$37,MATCH($C155,'Undirviðmiðalisti (Lýsigögn)'!$C$6:$C$37,0))="","",INDEX('Undirviðmiðalisti (Lýsigögn)'!K$6:K$37,MATCH($C155,'Undirviðmiðalisti (Lýsigögn)'!$C$6:$C$37,0))),IFERROR(IF(INDEX('Undirviðmiðalisti (Lýsigögn)'!K$38:K$52,MATCH($C155,'Undirviðmiðalisti (Lýsigögn)'!$C$38:$C$52,0))="","",INDEX('Undirviðmiðalisti (Lýsigögn)'!K$38:K$52,MATCH($C155,'Undirviðmiðalisti (Lýsigögn)'!$C$38:$C$52,0))),""))))</f>
        <v/>
      </c>
      <c r="P155" s="18" t="str">
        <f aca="false">IF($C155="","",IF($D155="Einstaklingsbundið",IFERROR(IF(INDEX('Undirviðmiðalisti (Lýsigögn)'!L$38:L$52,MATCH($C155,'Undirviðmiðalisti (Lýsigögn)'!$C$38:$C$52,0))="","",INDEX('Undirviðmiðalisti (Lýsigögn)'!L$38:L$52,MATCH($C155,'Undirviðmiðalisti (Lýsigögn)'!$C$38:$C$52,0))),""),IFERROR(IF(INDEX('Undirviðmiðalisti (Lýsigögn)'!L$6:L$37,MATCH($C155,'Undirviðmiðalisti (Lýsigögn)'!$C$6:$C$37,0))="","",INDEX('Undirviðmiðalisti (Lýsigögn)'!L$6:L$37,MATCH($C155,'Undirviðmiðalisti (Lýsigögn)'!$C$6:$C$37,0))),IFERROR(IF(INDEX('Undirviðmiðalisti (Lýsigögn)'!L$38:L$52,MATCH($C155,'Undirviðmiðalisti (Lýsigögn)'!$C$38:$C$52,0))="","",INDEX('Undirviðmiðalisti (Lýsigögn)'!L$38:L$52,MATCH($C155,'Undirviðmiðalisti (Lýsigögn)'!$C$38:$C$52,0))),""))))</f>
        <v/>
      </c>
      <c r="Q155" s="18" t="str">
        <f aca="false">IF($C155="","",IF($D155="Einstaklingsbundið",IFERROR(IF(INDEX('Undirviðmiðalisti (Lýsigögn)'!M$38:M$52,MATCH($C155,'Undirviðmiðalisti (Lýsigögn)'!$C$38:$C$52,0))="","",INDEX('Undirviðmiðalisti (Lýsigögn)'!M$38:M$52,MATCH($C155,'Undirviðmiðalisti (Lýsigögn)'!$C$38:$C$52,0))),""),IFERROR(IF(INDEX('Undirviðmiðalisti (Lýsigögn)'!M$6:M$37,MATCH($C155,'Undirviðmiðalisti (Lýsigögn)'!$C$6:$C$37,0))="","",INDEX('Undirviðmiðalisti (Lýsigögn)'!M$6:M$37,MATCH($C155,'Undirviðmiðalisti (Lýsigögn)'!$C$6:$C$37,0))),IFERROR(IF(INDEX('Undirviðmiðalisti (Lýsigögn)'!M$38:M$52,MATCH($C155,'Undirviðmiðalisti (Lýsigögn)'!$C$38:$C$52,0))="","",INDEX('Undirviðmiðalisti (Lýsigögn)'!M$38:M$52,MATCH($C155,'Undirviðmiðalisti (Lýsigögn)'!$C$38:$C$52,0))),""))))</f>
        <v/>
      </c>
    </row>
    <row r="156" customFormat="false" ht="15" hidden="false" customHeight="true" outlineLevel="0" collapsed="false">
      <c r="A156" s="24" t="str">
        <f aca="false">IF($B156="","",ROW()-5)</f>
        <v/>
      </c>
      <c r="B156" s="17"/>
      <c r="C156" s="17"/>
      <c r="D156" s="25" t="str">
        <f aca="false">IFERROR(IF(B156="","",INDEX(Viðmið!$B$6:$B$10,MATCH(B156,Viðmið!$C$6:$C$10,0))),"")</f>
        <v/>
      </c>
      <c r="E156" s="18" t="str">
        <f aca="false">IF($C156="","",IF($D156="Einstaklingsbundið",IFERROR(IF(INDEX('Undirviðmiðalisti (Lýsigögn)'!$D$38:$D$52,MATCH($C156,'Undirviðmiðalisti (Lýsigögn)'!$C$38:$C$52,0))="","",INDEX('Undirviðmiðalisti (Lýsigögn)'!$D$38:$D$52,MATCH($C156,'Undirviðmiðalisti (Lýsigögn)'!$C$38:$C$52,0))),""),IFERROR(IF(INDEX('Undirviðmiðalisti (Lýsigögn)'!$D$6:$D$37,MATCH($C156,'Undirviðmiðalisti (Lýsigögn)'!$C$6:$C$37,0))="","",INDEX('Undirviðmiðalisti (Lýsigögn)'!$D$6:$D$37,MATCH($C156,'Undirviðmiðalisti (Lýsigögn)'!$C$6:$C$37,0))),IFERROR(IF(INDEX('Undirviðmiðalisti (Lýsigögn)'!$D$38:$D$52,MATCH($C156,'Undirviðmiðalisti (Lýsigögn)'!$C$38:$C$52,0))="","",INDEX('Undirviðmiðalisti (Lýsigögn)'!$D$38:$D$52,MATCH($C156,'Undirviðmiðalisti (Lýsigögn)'!$C$38:$C$52,0))),""))))</f>
        <v/>
      </c>
      <c r="F156" s="16"/>
      <c r="G156" s="26" t="str">
        <f aca="false">IF($C156="","",IF($D156="Einstaklingsbundið",IFERROR(IF(INDEX('Undirviðmiðalisti (Lýsigögn)'!$E$38:$E$52,MATCH($C156,'Undirviðmiðalisti (Lýsigögn)'!$C$38:$C$52,0))="","",INDEX('Undirviðmiðalisti (Lýsigögn)'!$E$38:$E$52,MATCH($C156,'Undirviðmiðalisti (Lýsigögn)'!$C$38:$C$52,0))),""),IFERROR(IF(INDEX('Undirviðmiðalisti (Lýsigögn)'!$E$6:$E$37,MATCH($C156,'Undirviðmiðalisti (Lýsigögn)'!$C$6:$C$37,0))="","",INDEX('Undirviðmiðalisti (Lýsigögn)'!$E$6:$E$37,MATCH($C156,'Undirviðmiðalisti (Lýsigögn)'!$C$6:$C$37,0))),IFERROR(IF(INDEX('Undirviðmiðalisti (Lýsigögn)'!$E$38:$E$52,MATCH($C156,'Undirviðmiðalisti (Lýsigögn)'!$C$38:$C$52,0))="","",INDEX('Undirviðmiðalisti (Lýsigögn)'!$E$38:$E$52,MATCH($C156,'Undirviðmiðalisti (Lýsigögn)'!$C$38:$C$52,0))),""))))</f>
        <v/>
      </c>
      <c r="H156" s="27" t="str">
        <f aca="false">IF(OR(F156="",G156=""),"",F156*KVARDI)</f>
        <v/>
      </c>
      <c r="I156" s="28" t="str">
        <f aca="false">IF(B156="","",IF(ROUND(SUMIF($B$6:$B$205,B156,$F$6:$F$205),4)=ROUND(IFERROR(INDEX(Viðmið!$E$6:$E$10,MATCH(B156,Viðmið!$C$6:$C$10,0)),-1),4),"✓","✗"))</f>
        <v/>
      </c>
      <c r="J156" s="18" t="str">
        <f aca="false">IF($C156="","",IF($D156="Einstaklingsbundið",IFERROR(IF(INDEX('Undirviðmiðalisti (Lýsigögn)'!F$38:F$52,MATCH($C156,'Undirviðmiðalisti (Lýsigögn)'!$C$38:$C$52,0))="","",INDEX('Undirviðmiðalisti (Lýsigögn)'!F$38:F$52,MATCH($C156,'Undirviðmiðalisti (Lýsigögn)'!$C$38:$C$52,0))),""),IFERROR(IF(INDEX('Undirviðmiðalisti (Lýsigögn)'!F$6:F$37,MATCH($C156,'Undirviðmiðalisti (Lýsigögn)'!$C$6:$C$37,0))="","",INDEX('Undirviðmiðalisti (Lýsigögn)'!F$6:F$37,MATCH($C156,'Undirviðmiðalisti (Lýsigögn)'!$C$6:$C$37,0))),IFERROR(IF(INDEX('Undirviðmiðalisti (Lýsigögn)'!F$38:F$52,MATCH($C156,'Undirviðmiðalisti (Lýsigögn)'!$C$38:$C$52,0))="","",INDEX('Undirviðmiðalisti (Lýsigögn)'!F$38:F$52,MATCH($C156,'Undirviðmiðalisti (Lýsigögn)'!$C$38:$C$52,0))),""))))</f>
        <v/>
      </c>
      <c r="K156" s="18" t="str">
        <f aca="false">IF($C156="","",IF($D156="Einstaklingsbundið",IFERROR(IF(INDEX('Undirviðmiðalisti (Lýsigögn)'!G$38:G$52,MATCH($C156,'Undirviðmiðalisti (Lýsigögn)'!$C$38:$C$52,0))="","",INDEX('Undirviðmiðalisti (Lýsigögn)'!G$38:G$52,MATCH($C156,'Undirviðmiðalisti (Lýsigögn)'!$C$38:$C$52,0))),""),IFERROR(IF(INDEX('Undirviðmiðalisti (Lýsigögn)'!G$6:G$37,MATCH($C156,'Undirviðmiðalisti (Lýsigögn)'!$C$6:$C$37,0))="","",INDEX('Undirviðmiðalisti (Lýsigögn)'!G$6:G$37,MATCH($C156,'Undirviðmiðalisti (Lýsigögn)'!$C$6:$C$37,0))),IFERROR(IF(INDEX('Undirviðmiðalisti (Lýsigögn)'!G$38:G$52,MATCH($C156,'Undirviðmiðalisti (Lýsigögn)'!$C$38:$C$52,0))="","",INDEX('Undirviðmiðalisti (Lýsigögn)'!G$38:G$52,MATCH($C156,'Undirviðmiðalisti (Lýsigögn)'!$C$38:$C$52,0))),""))))</f>
        <v/>
      </c>
      <c r="L156" s="18" t="str">
        <f aca="false">IF($C156="","",IF($D156="Einstaklingsbundið",IFERROR(IF(INDEX('Undirviðmiðalisti (Lýsigögn)'!H$38:H$52,MATCH($C156,'Undirviðmiðalisti (Lýsigögn)'!$C$38:$C$52,0))="","",INDEX('Undirviðmiðalisti (Lýsigögn)'!H$38:H$52,MATCH($C156,'Undirviðmiðalisti (Lýsigögn)'!$C$38:$C$52,0))),""),IFERROR(IF(INDEX('Undirviðmiðalisti (Lýsigögn)'!H$6:H$37,MATCH($C156,'Undirviðmiðalisti (Lýsigögn)'!$C$6:$C$37,0))="","",INDEX('Undirviðmiðalisti (Lýsigögn)'!H$6:H$37,MATCH($C156,'Undirviðmiðalisti (Lýsigögn)'!$C$6:$C$37,0))),IFERROR(IF(INDEX('Undirviðmiðalisti (Lýsigögn)'!H$38:H$52,MATCH($C156,'Undirviðmiðalisti (Lýsigögn)'!$C$38:$C$52,0))="","",INDEX('Undirviðmiðalisti (Lýsigögn)'!H$38:H$52,MATCH($C156,'Undirviðmiðalisti (Lýsigögn)'!$C$38:$C$52,0))),""))))</f>
        <v/>
      </c>
      <c r="M156" s="18" t="str">
        <f aca="false">IF($C156="","",IF($D156="Einstaklingsbundið",IFERROR(IF(INDEX('Undirviðmiðalisti (Lýsigögn)'!I$38:I$52,MATCH($C156,'Undirviðmiðalisti (Lýsigögn)'!$C$38:$C$52,0))="","",INDEX('Undirviðmiðalisti (Lýsigögn)'!I$38:I$52,MATCH($C156,'Undirviðmiðalisti (Lýsigögn)'!$C$38:$C$52,0))),""),IFERROR(IF(INDEX('Undirviðmiðalisti (Lýsigögn)'!I$6:I$37,MATCH($C156,'Undirviðmiðalisti (Lýsigögn)'!$C$6:$C$37,0))="","",INDEX('Undirviðmiðalisti (Lýsigögn)'!I$6:I$37,MATCH($C156,'Undirviðmiðalisti (Lýsigögn)'!$C$6:$C$37,0))),IFERROR(IF(INDEX('Undirviðmiðalisti (Lýsigögn)'!I$38:I$52,MATCH($C156,'Undirviðmiðalisti (Lýsigögn)'!$C$38:$C$52,0))="","",INDEX('Undirviðmiðalisti (Lýsigögn)'!I$38:I$52,MATCH($C156,'Undirviðmiðalisti (Lýsigögn)'!$C$38:$C$52,0))),""))))</f>
        <v/>
      </c>
      <c r="N156" s="18" t="str">
        <f aca="false">IF($C156="","",IF($D156="Einstaklingsbundið",IFERROR(IF(INDEX('Undirviðmiðalisti (Lýsigögn)'!J$38:J$52,MATCH($C156,'Undirviðmiðalisti (Lýsigögn)'!$C$38:$C$52,0))="","",INDEX('Undirviðmiðalisti (Lýsigögn)'!J$38:J$52,MATCH($C156,'Undirviðmiðalisti (Lýsigögn)'!$C$38:$C$52,0))),""),IFERROR(IF(INDEX('Undirviðmiðalisti (Lýsigögn)'!J$6:J$37,MATCH($C156,'Undirviðmiðalisti (Lýsigögn)'!$C$6:$C$37,0))="","",INDEX('Undirviðmiðalisti (Lýsigögn)'!J$6:J$37,MATCH($C156,'Undirviðmiðalisti (Lýsigögn)'!$C$6:$C$37,0))),IFERROR(IF(INDEX('Undirviðmiðalisti (Lýsigögn)'!J$38:J$52,MATCH($C156,'Undirviðmiðalisti (Lýsigögn)'!$C$38:$C$52,0))="","",INDEX('Undirviðmiðalisti (Lýsigögn)'!J$38:J$52,MATCH($C156,'Undirviðmiðalisti (Lýsigögn)'!$C$38:$C$52,0))),""))))</f>
        <v/>
      </c>
      <c r="O156" s="18" t="str">
        <f aca="false">IF($C156="","",IF($D156="Einstaklingsbundið",IFERROR(IF(INDEX('Undirviðmiðalisti (Lýsigögn)'!K$38:K$52,MATCH($C156,'Undirviðmiðalisti (Lýsigögn)'!$C$38:$C$52,0))="","",INDEX('Undirviðmiðalisti (Lýsigögn)'!K$38:K$52,MATCH($C156,'Undirviðmiðalisti (Lýsigögn)'!$C$38:$C$52,0))),""),IFERROR(IF(INDEX('Undirviðmiðalisti (Lýsigögn)'!K$6:K$37,MATCH($C156,'Undirviðmiðalisti (Lýsigögn)'!$C$6:$C$37,0))="","",INDEX('Undirviðmiðalisti (Lýsigögn)'!K$6:K$37,MATCH($C156,'Undirviðmiðalisti (Lýsigögn)'!$C$6:$C$37,0))),IFERROR(IF(INDEX('Undirviðmiðalisti (Lýsigögn)'!K$38:K$52,MATCH($C156,'Undirviðmiðalisti (Lýsigögn)'!$C$38:$C$52,0))="","",INDEX('Undirviðmiðalisti (Lýsigögn)'!K$38:K$52,MATCH($C156,'Undirviðmiðalisti (Lýsigögn)'!$C$38:$C$52,0))),""))))</f>
        <v/>
      </c>
      <c r="P156" s="18" t="str">
        <f aca="false">IF($C156="","",IF($D156="Einstaklingsbundið",IFERROR(IF(INDEX('Undirviðmiðalisti (Lýsigögn)'!L$38:L$52,MATCH($C156,'Undirviðmiðalisti (Lýsigögn)'!$C$38:$C$52,0))="","",INDEX('Undirviðmiðalisti (Lýsigögn)'!L$38:L$52,MATCH($C156,'Undirviðmiðalisti (Lýsigögn)'!$C$38:$C$52,0))),""),IFERROR(IF(INDEX('Undirviðmiðalisti (Lýsigögn)'!L$6:L$37,MATCH($C156,'Undirviðmiðalisti (Lýsigögn)'!$C$6:$C$37,0))="","",INDEX('Undirviðmiðalisti (Lýsigögn)'!L$6:L$37,MATCH($C156,'Undirviðmiðalisti (Lýsigögn)'!$C$6:$C$37,0))),IFERROR(IF(INDEX('Undirviðmiðalisti (Lýsigögn)'!L$38:L$52,MATCH($C156,'Undirviðmiðalisti (Lýsigögn)'!$C$38:$C$52,0))="","",INDEX('Undirviðmiðalisti (Lýsigögn)'!L$38:L$52,MATCH($C156,'Undirviðmiðalisti (Lýsigögn)'!$C$38:$C$52,0))),""))))</f>
        <v/>
      </c>
      <c r="Q156" s="18" t="str">
        <f aca="false">IF($C156="","",IF($D156="Einstaklingsbundið",IFERROR(IF(INDEX('Undirviðmiðalisti (Lýsigögn)'!M$38:M$52,MATCH($C156,'Undirviðmiðalisti (Lýsigögn)'!$C$38:$C$52,0))="","",INDEX('Undirviðmiðalisti (Lýsigögn)'!M$38:M$52,MATCH($C156,'Undirviðmiðalisti (Lýsigögn)'!$C$38:$C$52,0))),""),IFERROR(IF(INDEX('Undirviðmiðalisti (Lýsigögn)'!M$6:M$37,MATCH($C156,'Undirviðmiðalisti (Lýsigögn)'!$C$6:$C$37,0))="","",INDEX('Undirviðmiðalisti (Lýsigögn)'!M$6:M$37,MATCH($C156,'Undirviðmiðalisti (Lýsigögn)'!$C$6:$C$37,0))),IFERROR(IF(INDEX('Undirviðmiðalisti (Lýsigögn)'!M$38:M$52,MATCH($C156,'Undirviðmiðalisti (Lýsigögn)'!$C$38:$C$52,0))="","",INDEX('Undirviðmiðalisti (Lýsigögn)'!M$38:M$52,MATCH($C156,'Undirviðmiðalisti (Lýsigögn)'!$C$38:$C$52,0))),""))))</f>
        <v/>
      </c>
    </row>
    <row r="157" customFormat="false" ht="15" hidden="false" customHeight="true" outlineLevel="0" collapsed="false">
      <c r="A157" s="24" t="str">
        <f aca="false">IF($B157="","",ROW()-5)</f>
        <v/>
      </c>
      <c r="B157" s="17"/>
      <c r="C157" s="17"/>
      <c r="D157" s="25" t="str">
        <f aca="false">IFERROR(IF(B157="","",INDEX(Viðmið!$B$6:$B$10,MATCH(B157,Viðmið!$C$6:$C$10,0))),"")</f>
        <v/>
      </c>
      <c r="E157" s="18" t="str">
        <f aca="false">IF($C157="","",IF($D157="Einstaklingsbundið",IFERROR(IF(INDEX('Undirviðmiðalisti (Lýsigögn)'!$D$38:$D$52,MATCH($C157,'Undirviðmiðalisti (Lýsigögn)'!$C$38:$C$52,0))="","",INDEX('Undirviðmiðalisti (Lýsigögn)'!$D$38:$D$52,MATCH($C157,'Undirviðmiðalisti (Lýsigögn)'!$C$38:$C$52,0))),""),IFERROR(IF(INDEX('Undirviðmiðalisti (Lýsigögn)'!$D$6:$D$37,MATCH($C157,'Undirviðmiðalisti (Lýsigögn)'!$C$6:$C$37,0))="","",INDEX('Undirviðmiðalisti (Lýsigögn)'!$D$6:$D$37,MATCH($C157,'Undirviðmiðalisti (Lýsigögn)'!$C$6:$C$37,0))),IFERROR(IF(INDEX('Undirviðmiðalisti (Lýsigögn)'!$D$38:$D$52,MATCH($C157,'Undirviðmiðalisti (Lýsigögn)'!$C$38:$C$52,0))="","",INDEX('Undirviðmiðalisti (Lýsigögn)'!$D$38:$D$52,MATCH($C157,'Undirviðmiðalisti (Lýsigögn)'!$C$38:$C$52,0))),""))))</f>
        <v/>
      </c>
      <c r="F157" s="16"/>
      <c r="G157" s="26" t="str">
        <f aca="false">IF($C157="","",IF($D157="Einstaklingsbundið",IFERROR(IF(INDEX('Undirviðmiðalisti (Lýsigögn)'!$E$38:$E$52,MATCH($C157,'Undirviðmiðalisti (Lýsigögn)'!$C$38:$C$52,0))="","",INDEX('Undirviðmiðalisti (Lýsigögn)'!$E$38:$E$52,MATCH($C157,'Undirviðmiðalisti (Lýsigögn)'!$C$38:$C$52,0))),""),IFERROR(IF(INDEX('Undirviðmiðalisti (Lýsigögn)'!$E$6:$E$37,MATCH($C157,'Undirviðmiðalisti (Lýsigögn)'!$C$6:$C$37,0))="","",INDEX('Undirviðmiðalisti (Lýsigögn)'!$E$6:$E$37,MATCH($C157,'Undirviðmiðalisti (Lýsigögn)'!$C$6:$C$37,0))),IFERROR(IF(INDEX('Undirviðmiðalisti (Lýsigögn)'!$E$38:$E$52,MATCH($C157,'Undirviðmiðalisti (Lýsigögn)'!$C$38:$C$52,0))="","",INDEX('Undirviðmiðalisti (Lýsigögn)'!$E$38:$E$52,MATCH($C157,'Undirviðmiðalisti (Lýsigögn)'!$C$38:$C$52,0))),""))))</f>
        <v/>
      </c>
      <c r="H157" s="27" t="str">
        <f aca="false">IF(OR(F157="",G157=""),"",F157*KVARDI)</f>
        <v/>
      </c>
      <c r="I157" s="28" t="str">
        <f aca="false">IF(B157="","",IF(ROUND(SUMIF($B$6:$B$205,B157,$F$6:$F$205),4)=ROUND(IFERROR(INDEX(Viðmið!$E$6:$E$10,MATCH(B157,Viðmið!$C$6:$C$10,0)),-1),4),"✓","✗"))</f>
        <v/>
      </c>
      <c r="J157" s="18" t="str">
        <f aca="false">IF($C157="","",IF($D157="Einstaklingsbundið",IFERROR(IF(INDEX('Undirviðmiðalisti (Lýsigögn)'!F$38:F$52,MATCH($C157,'Undirviðmiðalisti (Lýsigögn)'!$C$38:$C$52,0))="","",INDEX('Undirviðmiðalisti (Lýsigögn)'!F$38:F$52,MATCH($C157,'Undirviðmiðalisti (Lýsigögn)'!$C$38:$C$52,0))),""),IFERROR(IF(INDEX('Undirviðmiðalisti (Lýsigögn)'!F$6:F$37,MATCH($C157,'Undirviðmiðalisti (Lýsigögn)'!$C$6:$C$37,0))="","",INDEX('Undirviðmiðalisti (Lýsigögn)'!F$6:F$37,MATCH($C157,'Undirviðmiðalisti (Lýsigögn)'!$C$6:$C$37,0))),IFERROR(IF(INDEX('Undirviðmiðalisti (Lýsigögn)'!F$38:F$52,MATCH($C157,'Undirviðmiðalisti (Lýsigögn)'!$C$38:$C$52,0))="","",INDEX('Undirviðmiðalisti (Lýsigögn)'!F$38:F$52,MATCH($C157,'Undirviðmiðalisti (Lýsigögn)'!$C$38:$C$52,0))),""))))</f>
        <v/>
      </c>
      <c r="K157" s="18" t="str">
        <f aca="false">IF($C157="","",IF($D157="Einstaklingsbundið",IFERROR(IF(INDEX('Undirviðmiðalisti (Lýsigögn)'!G$38:G$52,MATCH($C157,'Undirviðmiðalisti (Lýsigögn)'!$C$38:$C$52,0))="","",INDEX('Undirviðmiðalisti (Lýsigögn)'!G$38:G$52,MATCH($C157,'Undirviðmiðalisti (Lýsigögn)'!$C$38:$C$52,0))),""),IFERROR(IF(INDEX('Undirviðmiðalisti (Lýsigögn)'!G$6:G$37,MATCH($C157,'Undirviðmiðalisti (Lýsigögn)'!$C$6:$C$37,0))="","",INDEX('Undirviðmiðalisti (Lýsigögn)'!G$6:G$37,MATCH($C157,'Undirviðmiðalisti (Lýsigögn)'!$C$6:$C$37,0))),IFERROR(IF(INDEX('Undirviðmiðalisti (Lýsigögn)'!G$38:G$52,MATCH($C157,'Undirviðmiðalisti (Lýsigögn)'!$C$38:$C$52,0))="","",INDEX('Undirviðmiðalisti (Lýsigögn)'!G$38:G$52,MATCH($C157,'Undirviðmiðalisti (Lýsigögn)'!$C$38:$C$52,0))),""))))</f>
        <v/>
      </c>
      <c r="L157" s="18" t="str">
        <f aca="false">IF($C157="","",IF($D157="Einstaklingsbundið",IFERROR(IF(INDEX('Undirviðmiðalisti (Lýsigögn)'!H$38:H$52,MATCH($C157,'Undirviðmiðalisti (Lýsigögn)'!$C$38:$C$52,0))="","",INDEX('Undirviðmiðalisti (Lýsigögn)'!H$38:H$52,MATCH($C157,'Undirviðmiðalisti (Lýsigögn)'!$C$38:$C$52,0))),""),IFERROR(IF(INDEX('Undirviðmiðalisti (Lýsigögn)'!H$6:H$37,MATCH($C157,'Undirviðmiðalisti (Lýsigögn)'!$C$6:$C$37,0))="","",INDEX('Undirviðmiðalisti (Lýsigögn)'!H$6:H$37,MATCH($C157,'Undirviðmiðalisti (Lýsigögn)'!$C$6:$C$37,0))),IFERROR(IF(INDEX('Undirviðmiðalisti (Lýsigögn)'!H$38:H$52,MATCH($C157,'Undirviðmiðalisti (Lýsigögn)'!$C$38:$C$52,0))="","",INDEX('Undirviðmiðalisti (Lýsigögn)'!H$38:H$52,MATCH($C157,'Undirviðmiðalisti (Lýsigögn)'!$C$38:$C$52,0))),""))))</f>
        <v/>
      </c>
      <c r="M157" s="18" t="str">
        <f aca="false">IF($C157="","",IF($D157="Einstaklingsbundið",IFERROR(IF(INDEX('Undirviðmiðalisti (Lýsigögn)'!I$38:I$52,MATCH($C157,'Undirviðmiðalisti (Lýsigögn)'!$C$38:$C$52,0))="","",INDEX('Undirviðmiðalisti (Lýsigögn)'!I$38:I$52,MATCH($C157,'Undirviðmiðalisti (Lýsigögn)'!$C$38:$C$52,0))),""),IFERROR(IF(INDEX('Undirviðmiðalisti (Lýsigögn)'!I$6:I$37,MATCH($C157,'Undirviðmiðalisti (Lýsigögn)'!$C$6:$C$37,0))="","",INDEX('Undirviðmiðalisti (Lýsigögn)'!I$6:I$37,MATCH($C157,'Undirviðmiðalisti (Lýsigögn)'!$C$6:$C$37,0))),IFERROR(IF(INDEX('Undirviðmiðalisti (Lýsigögn)'!I$38:I$52,MATCH($C157,'Undirviðmiðalisti (Lýsigögn)'!$C$38:$C$52,0))="","",INDEX('Undirviðmiðalisti (Lýsigögn)'!I$38:I$52,MATCH($C157,'Undirviðmiðalisti (Lýsigögn)'!$C$38:$C$52,0))),""))))</f>
        <v/>
      </c>
      <c r="N157" s="18" t="str">
        <f aca="false">IF($C157="","",IF($D157="Einstaklingsbundið",IFERROR(IF(INDEX('Undirviðmiðalisti (Lýsigögn)'!J$38:J$52,MATCH($C157,'Undirviðmiðalisti (Lýsigögn)'!$C$38:$C$52,0))="","",INDEX('Undirviðmiðalisti (Lýsigögn)'!J$38:J$52,MATCH($C157,'Undirviðmiðalisti (Lýsigögn)'!$C$38:$C$52,0))),""),IFERROR(IF(INDEX('Undirviðmiðalisti (Lýsigögn)'!J$6:J$37,MATCH($C157,'Undirviðmiðalisti (Lýsigögn)'!$C$6:$C$37,0))="","",INDEX('Undirviðmiðalisti (Lýsigögn)'!J$6:J$37,MATCH($C157,'Undirviðmiðalisti (Lýsigögn)'!$C$6:$C$37,0))),IFERROR(IF(INDEX('Undirviðmiðalisti (Lýsigögn)'!J$38:J$52,MATCH($C157,'Undirviðmiðalisti (Lýsigögn)'!$C$38:$C$52,0))="","",INDEX('Undirviðmiðalisti (Lýsigögn)'!J$38:J$52,MATCH($C157,'Undirviðmiðalisti (Lýsigögn)'!$C$38:$C$52,0))),""))))</f>
        <v/>
      </c>
      <c r="O157" s="18" t="str">
        <f aca="false">IF($C157="","",IF($D157="Einstaklingsbundið",IFERROR(IF(INDEX('Undirviðmiðalisti (Lýsigögn)'!K$38:K$52,MATCH($C157,'Undirviðmiðalisti (Lýsigögn)'!$C$38:$C$52,0))="","",INDEX('Undirviðmiðalisti (Lýsigögn)'!K$38:K$52,MATCH($C157,'Undirviðmiðalisti (Lýsigögn)'!$C$38:$C$52,0))),""),IFERROR(IF(INDEX('Undirviðmiðalisti (Lýsigögn)'!K$6:K$37,MATCH($C157,'Undirviðmiðalisti (Lýsigögn)'!$C$6:$C$37,0))="","",INDEX('Undirviðmiðalisti (Lýsigögn)'!K$6:K$37,MATCH($C157,'Undirviðmiðalisti (Lýsigögn)'!$C$6:$C$37,0))),IFERROR(IF(INDEX('Undirviðmiðalisti (Lýsigögn)'!K$38:K$52,MATCH($C157,'Undirviðmiðalisti (Lýsigögn)'!$C$38:$C$52,0))="","",INDEX('Undirviðmiðalisti (Lýsigögn)'!K$38:K$52,MATCH($C157,'Undirviðmiðalisti (Lýsigögn)'!$C$38:$C$52,0))),""))))</f>
        <v/>
      </c>
      <c r="P157" s="18" t="str">
        <f aca="false">IF($C157="","",IF($D157="Einstaklingsbundið",IFERROR(IF(INDEX('Undirviðmiðalisti (Lýsigögn)'!L$38:L$52,MATCH($C157,'Undirviðmiðalisti (Lýsigögn)'!$C$38:$C$52,0))="","",INDEX('Undirviðmiðalisti (Lýsigögn)'!L$38:L$52,MATCH($C157,'Undirviðmiðalisti (Lýsigögn)'!$C$38:$C$52,0))),""),IFERROR(IF(INDEX('Undirviðmiðalisti (Lýsigögn)'!L$6:L$37,MATCH($C157,'Undirviðmiðalisti (Lýsigögn)'!$C$6:$C$37,0))="","",INDEX('Undirviðmiðalisti (Lýsigögn)'!L$6:L$37,MATCH($C157,'Undirviðmiðalisti (Lýsigögn)'!$C$6:$C$37,0))),IFERROR(IF(INDEX('Undirviðmiðalisti (Lýsigögn)'!L$38:L$52,MATCH($C157,'Undirviðmiðalisti (Lýsigögn)'!$C$38:$C$52,0))="","",INDEX('Undirviðmiðalisti (Lýsigögn)'!L$38:L$52,MATCH($C157,'Undirviðmiðalisti (Lýsigögn)'!$C$38:$C$52,0))),""))))</f>
        <v/>
      </c>
      <c r="Q157" s="18" t="str">
        <f aca="false">IF($C157="","",IF($D157="Einstaklingsbundið",IFERROR(IF(INDEX('Undirviðmiðalisti (Lýsigögn)'!M$38:M$52,MATCH($C157,'Undirviðmiðalisti (Lýsigögn)'!$C$38:$C$52,0))="","",INDEX('Undirviðmiðalisti (Lýsigögn)'!M$38:M$52,MATCH($C157,'Undirviðmiðalisti (Lýsigögn)'!$C$38:$C$52,0))),""),IFERROR(IF(INDEX('Undirviðmiðalisti (Lýsigögn)'!M$6:M$37,MATCH($C157,'Undirviðmiðalisti (Lýsigögn)'!$C$6:$C$37,0))="","",INDEX('Undirviðmiðalisti (Lýsigögn)'!M$6:M$37,MATCH($C157,'Undirviðmiðalisti (Lýsigögn)'!$C$6:$C$37,0))),IFERROR(IF(INDEX('Undirviðmiðalisti (Lýsigögn)'!M$38:M$52,MATCH($C157,'Undirviðmiðalisti (Lýsigögn)'!$C$38:$C$52,0))="","",INDEX('Undirviðmiðalisti (Lýsigögn)'!M$38:M$52,MATCH($C157,'Undirviðmiðalisti (Lýsigögn)'!$C$38:$C$52,0))),""))))</f>
        <v/>
      </c>
    </row>
    <row r="158" customFormat="false" ht="15" hidden="false" customHeight="true" outlineLevel="0" collapsed="false">
      <c r="A158" s="24" t="str">
        <f aca="false">IF($B158="","",ROW()-5)</f>
        <v/>
      </c>
      <c r="B158" s="17"/>
      <c r="C158" s="17"/>
      <c r="D158" s="25" t="str">
        <f aca="false">IFERROR(IF(B158="","",INDEX(Viðmið!$B$6:$B$10,MATCH(B158,Viðmið!$C$6:$C$10,0))),"")</f>
        <v/>
      </c>
      <c r="E158" s="18" t="str">
        <f aca="false">IF($C158="","",IF($D158="Einstaklingsbundið",IFERROR(IF(INDEX('Undirviðmiðalisti (Lýsigögn)'!$D$38:$D$52,MATCH($C158,'Undirviðmiðalisti (Lýsigögn)'!$C$38:$C$52,0))="","",INDEX('Undirviðmiðalisti (Lýsigögn)'!$D$38:$D$52,MATCH($C158,'Undirviðmiðalisti (Lýsigögn)'!$C$38:$C$52,0))),""),IFERROR(IF(INDEX('Undirviðmiðalisti (Lýsigögn)'!$D$6:$D$37,MATCH($C158,'Undirviðmiðalisti (Lýsigögn)'!$C$6:$C$37,0))="","",INDEX('Undirviðmiðalisti (Lýsigögn)'!$D$6:$D$37,MATCH($C158,'Undirviðmiðalisti (Lýsigögn)'!$C$6:$C$37,0))),IFERROR(IF(INDEX('Undirviðmiðalisti (Lýsigögn)'!$D$38:$D$52,MATCH($C158,'Undirviðmiðalisti (Lýsigögn)'!$C$38:$C$52,0))="","",INDEX('Undirviðmiðalisti (Lýsigögn)'!$D$38:$D$52,MATCH($C158,'Undirviðmiðalisti (Lýsigögn)'!$C$38:$C$52,0))),""))))</f>
        <v/>
      </c>
      <c r="F158" s="16"/>
      <c r="G158" s="26" t="str">
        <f aca="false">IF($C158="","",IF($D158="Einstaklingsbundið",IFERROR(IF(INDEX('Undirviðmiðalisti (Lýsigögn)'!$E$38:$E$52,MATCH($C158,'Undirviðmiðalisti (Lýsigögn)'!$C$38:$C$52,0))="","",INDEX('Undirviðmiðalisti (Lýsigögn)'!$E$38:$E$52,MATCH($C158,'Undirviðmiðalisti (Lýsigögn)'!$C$38:$C$52,0))),""),IFERROR(IF(INDEX('Undirviðmiðalisti (Lýsigögn)'!$E$6:$E$37,MATCH($C158,'Undirviðmiðalisti (Lýsigögn)'!$C$6:$C$37,0))="","",INDEX('Undirviðmiðalisti (Lýsigögn)'!$E$6:$E$37,MATCH($C158,'Undirviðmiðalisti (Lýsigögn)'!$C$6:$C$37,0))),IFERROR(IF(INDEX('Undirviðmiðalisti (Lýsigögn)'!$E$38:$E$52,MATCH($C158,'Undirviðmiðalisti (Lýsigögn)'!$C$38:$C$52,0))="","",INDEX('Undirviðmiðalisti (Lýsigögn)'!$E$38:$E$52,MATCH($C158,'Undirviðmiðalisti (Lýsigögn)'!$C$38:$C$52,0))),""))))</f>
        <v/>
      </c>
      <c r="H158" s="27" t="str">
        <f aca="false">IF(OR(F158="",G158=""),"",F158*KVARDI)</f>
        <v/>
      </c>
      <c r="I158" s="28" t="str">
        <f aca="false">IF(B158="","",IF(ROUND(SUMIF($B$6:$B$205,B158,$F$6:$F$205),4)=ROUND(IFERROR(INDEX(Viðmið!$E$6:$E$10,MATCH(B158,Viðmið!$C$6:$C$10,0)),-1),4),"✓","✗"))</f>
        <v/>
      </c>
      <c r="J158" s="18" t="str">
        <f aca="false">IF($C158="","",IF($D158="Einstaklingsbundið",IFERROR(IF(INDEX('Undirviðmiðalisti (Lýsigögn)'!F$38:F$52,MATCH($C158,'Undirviðmiðalisti (Lýsigögn)'!$C$38:$C$52,0))="","",INDEX('Undirviðmiðalisti (Lýsigögn)'!F$38:F$52,MATCH($C158,'Undirviðmiðalisti (Lýsigögn)'!$C$38:$C$52,0))),""),IFERROR(IF(INDEX('Undirviðmiðalisti (Lýsigögn)'!F$6:F$37,MATCH($C158,'Undirviðmiðalisti (Lýsigögn)'!$C$6:$C$37,0))="","",INDEX('Undirviðmiðalisti (Lýsigögn)'!F$6:F$37,MATCH($C158,'Undirviðmiðalisti (Lýsigögn)'!$C$6:$C$37,0))),IFERROR(IF(INDEX('Undirviðmiðalisti (Lýsigögn)'!F$38:F$52,MATCH($C158,'Undirviðmiðalisti (Lýsigögn)'!$C$38:$C$52,0))="","",INDEX('Undirviðmiðalisti (Lýsigögn)'!F$38:F$52,MATCH($C158,'Undirviðmiðalisti (Lýsigögn)'!$C$38:$C$52,0))),""))))</f>
        <v/>
      </c>
      <c r="K158" s="18" t="str">
        <f aca="false">IF($C158="","",IF($D158="Einstaklingsbundið",IFERROR(IF(INDEX('Undirviðmiðalisti (Lýsigögn)'!G$38:G$52,MATCH($C158,'Undirviðmiðalisti (Lýsigögn)'!$C$38:$C$52,0))="","",INDEX('Undirviðmiðalisti (Lýsigögn)'!G$38:G$52,MATCH($C158,'Undirviðmiðalisti (Lýsigögn)'!$C$38:$C$52,0))),""),IFERROR(IF(INDEX('Undirviðmiðalisti (Lýsigögn)'!G$6:G$37,MATCH($C158,'Undirviðmiðalisti (Lýsigögn)'!$C$6:$C$37,0))="","",INDEX('Undirviðmiðalisti (Lýsigögn)'!G$6:G$37,MATCH($C158,'Undirviðmiðalisti (Lýsigögn)'!$C$6:$C$37,0))),IFERROR(IF(INDEX('Undirviðmiðalisti (Lýsigögn)'!G$38:G$52,MATCH($C158,'Undirviðmiðalisti (Lýsigögn)'!$C$38:$C$52,0))="","",INDEX('Undirviðmiðalisti (Lýsigögn)'!G$38:G$52,MATCH($C158,'Undirviðmiðalisti (Lýsigögn)'!$C$38:$C$52,0))),""))))</f>
        <v/>
      </c>
      <c r="L158" s="18" t="str">
        <f aca="false">IF($C158="","",IF($D158="Einstaklingsbundið",IFERROR(IF(INDEX('Undirviðmiðalisti (Lýsigögn)'!H$38:H$52,MATCH($C158,'Undirviðmiðalisti (Lýsigögn)'!$C$38:$C$52,0))="","",INDEX('Undirviðmiðalisti (Lýsigögn)'!H$38:H$52,MATCH($C158,'Undirviðmiðalisti (Lýsigögn)'!$C$38:$C$52,0))),""),IFERROR(IF(INDEX('Undirviðmiðalisti (Lýsigögn)'!H$6:H$37,MATCH($C158,'Undirviðmiðalisti (Lýsigögn)'!$C$6:$C$37,0))="","",INDEX('Undirviðmiðalisti (Lýsigögn)'!H$6:H$37,MATCH($C158,'Undirviðmiðalisti (Lýsigögn)'!$C$6:$C$37,0))),IFERROR(IF(INDEX('Undirviðmiðalisti (Lýsigögn)'!H$38:H$52,MATCH($C158,'Undirviðmiðalisti (Lýsigögn)'!$C$38:$C$52,0))="","",INDEX('Undirviðmiðalisti (Lýsigögn)'!H$38:H$52,MATCH($C158,'Undirviðmiðalisti (Lýsigögn)'!$C$38:$C$52,0))),""))))</f>
        <v/>
      </c>
      <c r="M158" s="18" t="str">
        <f aca="false">IF($C158="","",IF($D158="Einstaklingsbundið",IFERROR(IF(INDEX('Undirviðmiðalisti (Lýsigögn)'!I$38:I$52,MATCH($C158,'Undirviðmiðalisti (Lýsigögn)'!$C$38:$C$52,0))="","",INDEX('Undirviðmiðalisti (Lýsigögn)'!I$38:I$52,MATCH($C158,'Undirviðmiðalisti (Lýsigögn)'!$C$38:$C$52,0))),""),IFERROR(IF(INDEX('Undirviðmiðalisti (Lýsigögn)'!I$6:I$37,MATCH($C158,'Undirviðmiðalisti (Lýsigögn)'!$C$6:$C$37,0))="","",INDEX('Undirviðmiðalisti (Lýsigögn)'!I$6:I$37,MATCH($C158,'Undirviðmiðalisti (Lýsigögn)'!$C$6:$C$37,0))),IFERROR(IF(INDEX('Undirviðmiðalisti (Lýsigögn)'!I$38:I$52,MATCH($C158,'Undirviðmiðalisti (Lýsigögn)'!$C$38:$C$52,0))="","",INDEX('Undirviðmiðalisti (Lýsigögn)'!I$38:I$52,MATCH($C158,'Undirviðmiðalisti (Lýsigögn)'!$C$38:$C$52,0))),""))))</f>
        <v/>
      </c>
      <c r="N158" s="18" t="str">
        <f aca="false">IF($C158="","",IF($D158="Einstaklingsbundið",IFERROR(IF(INDEX('Undirviðmiðalisti (Lýsigögn)'!J$38:J$52,MATCH($C158,'Undirviðmiðalisti (Lýsigögn)'!$C$38:$C$52,0))="","",INDEX('Undirviðmiðalisti (Lýsigögn)'!J$38:J$52,MATCH($C158,'Undirviðmiðalisti (Lýsigögn)'!$C$38:$C$52,0))),""),IFERROR(IF(INDEX('Undirviðmiðalisti (Lýsigögn)'!J$6:J$37,MATCH($C158,'Undirviðmiðalisti (Lýsigögn)'!$C$6:$C$37,0))="","",INDEX('Undirviðmiðalisti (Lýsigögn)'!J$6:J$37,MATCH($C158,'Undirviðmiðalisti (Lýsigögn)'!$C$6:$C$37,0))),IFERROR(IF(INDEX('Undirviðmiðalisti (Lýsigögn)'!J$38:J$52,MATCH($C158,'Undirviðmiðalisti (Lýsigögn)'!$C$38:$C$52,0))="","",INDEX('Undirviðmiðalisti (Lýsigögn)'!J$38:J$52,MATCH($C158,'Undirviðmiðalisti (Lýsigögn)'!$C$38:$C$52,0))),""))))</f>
        <v/>
      </c>
      <c r="O158" s="18" t="str">
        <f aca="false">IF($C158="","",IF($D158="Einstaklingsbundið",IFERROR(IF(INDEX('Undirviðmiðalisti (Lýsigögn)'!K$38:K$52,MATCH($C158,'Undirviðmiðalisti (Lýsigögn)'!$C$38:$C$52,0))="","",INDEX('Undirviðmiðalisti (Lýsigögn)'!K$38:K$52,MATCH($C158,'Undirviðmiðalisti (Lýsigögn)'!$C$38:$C$52,0))),""),IFERROR(IF(INDEX('Undirviðmiðalisti (Lýsigögn)'!K$6:K$37,MATCH($C158,'Undirviðmiðalisti (Lýsigögn)'!$C$6:$C$37,0))="","",INDEX('Undirviðmiðalisti (Lýsigögn)'!K$6:K$37,MATCH($C158,'Undirviðmiðalisti (Lýsigögn)'!$C$6:$C$37,0))),IFERROR(IF(INDEX('Undirviðmiðalisti (Lýsigögn)'!K$38:K$52,MATCH($C158,'Undirviðmiðalisti (Lýsigögn)'!$C$38:$C$52,0))="","",INDEX('Undirviðmiðalisti (Lýsigögn)'!K$38:K$52,MATCH($C158,'Undirviðmiðalisti (Lýsigögn)'!$C$38:$C$52,0))),""))))</f>
        <v/>
      </c>
      <c r="P158" s="18" t="str">
        <f aca="false">IF($C158="","",IF($D158="Einstaklingsbundið",IFERROR(IF(INDEX('Undirviðmiðalisti (Lýsigögn)'!L$38:L$52,MATCH($C158,'Undirviðmiðalisti (Lýsigögn)'!$C$38:$C$52,0))="","",INDEX('Undirviðmiðalisti (Lýsigögn)'!L$38:L$52,MATCH($C158,'Undirviðmiðalisti (Lýsigögn)'!$C$38:$C$52,0))),""),IFERROR(IF(INDEX('Undirviðmiðalisti (Lýsigögn)'!L$6:L$37,MATCH($C158,'Undirviðmiðalisti (Lýsigögn)'!$C$6:$C$37,0))="","",INDEX('Undirviðmiðalisti (Lýsigögn)'!L$6:L$37,MATCH($C158,'Undirviðmiðalisti (Lýsigögn)'!$C$6:$C$37,0))),IFERROR(IF(INDEX('Undirviðmiðalisti (Lýsigögn)'!L$38:L$52,MATCH($C158,'Undirviðmiðalisti (Lýsigögn)'!$C$38:$C$52,0))="","",INDEX('Undirviðmiðalisti (Lýsigögn)'!L$38:L$52,MATCH($C158,'Undirviðmiðalisti (Lýsigögn)'!$C$38:$C$52,0))),""))))</f>
        <v/>
      </c>
      <c r="Q158" s="18" t="str">
        <f aca="false">IF($C158="","",IF($D158="Einstaklingsbundið",IFERROR(IF(INDEX('Undirviðmiðalisti (Lýsigögn)'!M$38:M$52,MATCH($C158,'Undirviðmiðalisti (Lýsigögn)'!$C$38:$C$52,0))="","",INDEX('Undirviðmiðalisti (Lýsigögn)'!M$38:M$52,MATCH($C158,'Undirviðmiðalisti (Lýsigögn)'!$C$38:$C$52,0))),""),IFERROR(IF(INDEX('Undirviðmiðalisti (Lýsigögn)'!M$6:M$37,MATCH($C158,'Undirviðmiðalisti (Lýsigögn)'!$C$6:$C$37,0))="","",INDEX('Undirviðmiðalisti (Lýsigögn)'!M$6:M$37,MATCH($C158,'Undirviðmiðalisti (Lýsigögn)'!$C$6:$C$37,0))),IFERROR(IF(INDEX('Undirviðmiðalisti (Lýsigögn)'!M$38:M$52,MATCH($C158,'Undirviðmiðalisti (Lýsigögn)'!$C$38:$C$52,0))="","",INDEX('Undirviðmiðalisti (Lýsigögn)'!M$38:M$52,MATCH($C158,'Undirviðmiðalisti (Lýsigögn)'!$C$38:$C$52,0))),""))))</f>
        <v/>
      </c>
    </row>
    <row r="159" customFormat="false" ht="15" hidden="false" customHeight="true" outlineLevel="0" collapsed="false">
      <c r="A159" s="24" t="str">
        <f aca="false">IF($B159="","",ROW()-5)</f>
        <v/>
      </c>
      <c r="B159" s="17"/>
      <c r="C159" s="17"/>
      <c r="D159" s="25" t="str">
        <f aca="false">IFERROR(IF(B159="","",INDEX(Viðmið!$B$6:$B$10,MATCH(B159,Viðmið!$C$6:$C$10,0))),"")</f>
        <v/>
      </c>
      <c r="E159" s="18" t="str">
        <f aca="false">IF($C159="","",IF($D159="Einstaklingsbundið",IFERROR(IF(INDEX('Undirviðmiðalisti (Lýsigögn)'!$D$38:$D$52,MATCH($C159,'Undirviðmiðalisti (Lýsigögn)'!$C$38:$C$52,0))="","",INDEX('Undirviðmiðalisti (Lýsigögn)'!$D$38:$D$52,MATCH($C159,'Undirviðmiðalisti (Lýsigögn)'!$C$38:$C$52,0))),""),IFERROR(IF(INDEX('Undirviðmiðalisti (Lýsigögn)'!$D$6:$D$37,MATCH($C159,'Undirviðmiðalisti (Lýsigögn)'!$C$6:$C$37,0))="","",INDEX('Undirviðmiðalisti (Lýsigögn)'!$D$6:$D$37,MATCH($C159,'Undirviðmiðalisti (Lýsigögn)'!$C$6:$C$37,0))),IFERROR(IF(INDEX('Undirviðmiðalisti (Lýsigögn)'!$D$38:$D$52,MATCH($C159,'Undirviðmiðalisti (Lýsigögn)'!$C$38:$C$52,0))="","",INDEX('Undirviðmiðalisti (Lýsigögn)'!$D$38:$D$52,MATCH($C159,'Undirviðmiðalisti (Lýsigögn)'!$C$38:$C$52,0))),""))))</f>
        <v/>
      </c>
      <c r="F159" s="16"/>
      <c r="G159" s="26" t="str">
        <f aca="false">IF($C159="","",IF($D159="Einstaklingsbundið",IFERROR(IF(INDEX('Undirviðmiðalisti (Lýsigögn)'!$E$38:$E$52,MATCH($C159,'Undirviðmiðalisti (Lýsigögn)'!$C$38:$C$52,0))="","",INDEX('Undirviðmiðalisti (Lýsigögn)'!$E$38:$E$52,MATCH($C159,'Undirviðmiðalisti (Lýsigögn)'!$C$38:$C$52,0))),""),IFERROR(IF(INDEX('Undirviðmiðalisti (Lýsigögn)'!$E$6:$E$37,MATCH($C159,'Undirviðmiðalisti (Lýsigögn)'!$C$6:$C$37,0))="","",INDEX('Undirviðmiðalisti (Lýsigögn)'!$E$6:$E$37,MATCH($C159,'Undirviðmiðalisti (Lýsigögn)'!$C$6:$C$37,0))),IFERROR(IF(INDEX('Undirviðmiðalisti (Lýsigögn)'!$E$38:$E$52,MATCH($C159,'Undirviðmiðalisti (Lýsigögn)'!$C$38:$C$52,0))="","",INDEX('Undirviðmiðalisti (Lýsigögn)'!$E$38:$E$52,MATCH($C159,'Undirviðmiðalisti (Lýsigögn)'!$C$38:$C$52,0))),""))))</f>
        <v/>
      </c>
      <c r="H159" s="27" t="str">
        <f aca="false">IF(OR(F159="",G159=""),"",F159*KVARDI)</f>
        <v/>
      </c>
      <c r="I159" s="28" t="str">
        <f aca="false">IF(B159="","",IF(ROUND(SUMIF($B$6:$B$205,B159,$F$6:$F$205),4)=ROUND(IFERROR(INDEX(Viðmið!$E$6:$E$10,MATCH(B159,Viðmið!$C$6:$C$10,0)),-1),4),"✓","✗"))</f>
        <v/>
      </c>
      <c r="J159" s="18" t="str">
        <f aca="false">IF($C159="","",IF($D159="Einstaklingsbundið",IFERROR(IF(INDEX('Undirviðmiðalisti (Lýsigögn)'!F$38:F$52,MATCH($C159,'Undirviðmiðalisti (Lýsigögn)'!$C$38:$C$52,0))="","",INDEX('Undirviðmiðalisti (Lýsigögn)'!F$38:F$52,MATCH($C159,'Undirviðmiðalisti (Lýsigögn)'!$C$38:$C$52,0))),""),IFERROR(IF(INDEX('Undirviðmiðalisti (Lýsigögn)'!F$6:F$37,MATCH($C159,'Undirviðmiðalisti (Lýsigögn)'!$C$6:$C$37,0))="","",INDEX('Undirviðmiðalisti (Lýsigögn)'!F$6:F$37,MATCH($C159,'Undirviðmiðalisti (Lýsigögn)'!$C$6:$C$37,0))),IFERROR(IF(INDEX('Undirviðmiðalisti (Lýsigögn)'!F$38:F$52,MATCH($C159,'Undirviðmiðalisti (Lýsigögn)'!$C$38:$C$52,0))="","",INDEX('Undirviðmiðalisti (Lýsigögn)'!F$38:F$52,MATCH($C159,'Undirviðmiðalisti (Lýsigögn)'!$C$38:$C$52,0))),""))))</f>
        <v/>
      </c>
      <c r="K159" s="18" t="str">
        <f aca="false">IF($C159="","",IF($D159="Einstaklingsbundið",IFERROR(IF(INDEX('Undirviðmiðalisti (Lýsigögn)'!G$38:G$52,MATCH($C159,'Undirviðmiðalisti (Lýsigögn)'!$C$38:$C$52,0))="","",INDEX('Undirviðmiðalisti (Lýsigögn)'!G$38:G$52,MATCH($C159,'Undirviðmiðalisti (Lýsigögn)'!$C$38:$C$52,0))),""),IFERROR(IF(INDEX('Undirviðmiðalisti (Lýsigögn)'!G$6:G$37,MATCH($C159,'Undirviðmiðalisti (Lýsigögn)'!$C$6:$C$37,0))="","",INDEX('Undirviðmiðalisti (Lýsigögn)'!G$6:G$37,MATCH($C159,'Undirviðmiðalisti (Lýsigögn)'!$C$6:$C$37,0))),IFERROR(IF(INDEX('Undirviðmiðalisti (Lýsigögn)'!G$38:G$52,MATCH($C159,'Undirviðmiðalisti (Lýsigögn)'!$C$38:$C$52,0))="","",INDEX('Undirviðmiðalisti (Lýsigögn)'!G$38:G$52,MATCH($C159,'Undirviðmiðalisti (Lýsigögn)'!$C$38:$C$52,0))),""))))</f>
        <v/>
      </c>
      <c r="L159" s="18" t="str">
        <f aca="false">IF($C159="","",IF($D159="Einstaklingsbundið",IFERROR(IF(INDEX('Undirviðmiðalisti (Lýsigögn)'!H$38:H$52,MATCH($C159,'Undirviðmiðalisti (Lýsigögn)'!$C$38:$C$52,0))="","",INDEX('Undirviðmiðalisti (Lýsigögn)'!H$38:H$52,MATCH($C159,'Undirviðmiðalisti (Lýsigögn)'!$C$38:$C$52,0))),""),IFERROR(IF(INDEX('Undirviðmiðalisti (Lýsigögn)'!H$6:H$37,MATCH($C159,'Undirviðmiðalisti (Lýsigögn)'!$C$6:$C$37,0))="","",INDEX('Undirviðmiðalisti (Lýsigögn)'!H$6:H$37,MATCH($C159,'Undirviðmiðalisti (Lýsigögn)'!$C$6:$C$37,0))),IFERROR(IF(INDEX('Undirviðmiðalisti (Lýsigögn)'!H$38:H$52,MATCH($C159,'Undirviðmiðalisti (Lýsigögn)'!$C$38:$C$52,0))="","",INDEX('Undirviðmiðalisti (Lýsigögn)'!H$38:H$52,MATCH($C159,'Undirviðmiðalisti (Lýsigögn)'!$C$38:$C$52,0))),""))))</f>
        <v/>
      </c>
      <c r="M159" s="18" t="str">
        <f aca="false">IF($C159="","",IF($D159="Einstaklingsbundið",IFERROR(IF(INDEX('Undirviðmiðalisti (Lýsigögn)'!I$38:I$52,MATCH($C159,'Undirviðmiðalisti (Lýsigögn)'!$C$38:$C$52,0))="","",INDEX('Undirviðmiðalisti (Lýsigögn)'!I$38:I$52,MATCH($C159,'Undirviðmiðalisti (Lýsigögn)'!$C$38:$C$52,0))),""),IFERROR(IF(INDEX('Undirviðmiðalisti (Lýsigögn)'!I$6:I$37,MATCH($C159,'Undirviðmiðalisti (Lýsigögn)'!$C$6:$C$37,0))="","",INDEX('Undirviðmiðalisti (Lýsigögn)'!I$6:I$37,MATCH($C159,'Undirviðmiðalisti (Lýsigögn)'!$C$6:$C$37,0))),IFERROR(IF(INDEX('Undirviðmiðalisti (Lýsigögn)'!I$38:I$52,MATCH($C159,'Undirviðmiðalisti (Lýsigögn)'!$C$38:$C$52,0))="","",INDEX('Undirviðmiðalisti (Lýsigögn)'!I$38:I$52,MATCH($C159,'Undirviðmiðalisti (Lýsigögn)'!$C$38:$C$52,0))),""))))</f>
        <v/>
      </c>
      <c r="N159" s="18" t="str">
        <f aca="false">IF($C159="","",IF($D159="Einstaklingsbundið",IFERROR(IF(INDEX('Undirviðmiðalisti (Lýsigögn)'!J$38:J$52,MATCH($C159,'Undirviðmiðalisti (Lýsigögn)'!$C$38:$C$52,0))="","",INDEX('Undirviðmiðalisti (Lýsigögn)'!J$38:J$52,MATCH($C159,'Undirviðmiðalisti (Lýsigögn)'!$C$38:$C$52,0))),""),IFERROR(IF(INDEX('Undirviðmiðalisti (Lýsigögn)'!J$6:J$37,MATCH($C159,'Undirviðmiðalisti (Lýsigögn)'!$C$6:$C$37,0))="","",INDEX('Undirviðmiðalisti (Lýsigögn)'!J$6:J$37,MATCH($C159,'Undirviðmiðalisti (Lýsigögn)'!$C$6:$C$37,0))),IFERROR(IF(INDEX('Undirviðmiðalisti (Lýsigögn)'!J$38:J$52,MATCH($C159,'Undirviðmiðalisti (Lýsigögn)'!$C$38:$C$52,0))="","",INDEX('Undirviðmiðalisti (Lýsigögn)'!J$38:J$52,MATCH($C159,'Undirviðmiðalisti (Lýsigögn)'!$C$38:$C$52,0))),""))))</f>
        <v/>
      </c>
      <c r="O159" s="18" t="str">
        <f aca="false">IF($C159="","",IF($D159="Einstaklingsbundið",IFERROR(IF(INDEX('Undirviðmiðalisti (Lýsigögn)'!K$38:K$52,MATCH($C159,'Undirviðmiðalisti (Lýsigögn)'!$C$38:$C$52,0))="","",INDEX('Undirviðmiðalisti (Lýsigögn)'!K$38:K$52,MATCH($C159,'Undirviðmiðalisti (Lýsigögn)'!$C$38:$C$52,0))),""),IFERROR(IF(INDEX('Undirviðmiðalisti (Lýsigögn)'!K$6:K$37,MATCH($C159,'Undirviðmiðalisti (Lýsigögn)'!$C$6:$C$37,0))="","",INDEX('Undirviðmiðalisti (Lýsigögn)'!K$6:K$37,MATCH($C159,'Undirviðmiðalisti (Lýsigögn)'!$C$6:$C$37,0))),IFERROR(IF(INDEX('Undirviðmiðalisti (Lýsigögn)'!K$38:K$52,MATCH($C159,'Undirviðmiðalisti (Lýsigögn)'!$C$38:$C$52,0))="","",INDEX('Undirviðmiðalisti (Lýsigögn)'!K$38:K$52,MATCH($C159,'Undirviðmiðalisti (Lýsigögn)'!$C$38:$C$52,0))),""))))</f>
        <v/>
      </c>
      <c r="P159" s="18" t="str">
        <f aca="false">IF($C159="","",IF($D159="Einstaklingsbundið",IFERROR(IF(INDEX('Undirviðmiðalisti (Lýsigögn)'!L$38:L$52,MATCH($C159,'Undirviðmiðalisti (Lýsigögn)'!$C$38:$C$52,0))="","",INDEX('Undirviðmiðalisti (Lýsigögn)'!L$38:L$52,MATCH($C159,'Undirviðmiðalisti (Lýsigögn)'!$C$38:$C$52,0))),""),IFERROR(IF(INDEX('Undirviðmiðalisti (Lýsigögn)'!L$6:L$37,MATCH($C159,'Undirviðmiðalisti (Lýsigögn)'!$C$6:$C$37,0))="","",INDEX('Undirviðmiðalisti (Lýsigögn)'!L$6:L$37,MATCH($C159,'Undirviðmiðalisti (Lýsigögn)'!$C$6:$C$37,0))),IFERROR(IF(INDEX('Undirviðmiðalisti (Lýsigögn)'!L$38:L$52,MATCH($C159,'Undirviðmiðalisti (Lýsigögn)'!$C$38:$C$52,0))="","",INDEX('Undirviðmiðalisti (Lýsigögn)'!L$38:L$52,MATCH($C159,'Undirviðmiðalisti (Lýsigögn)'!$C$38:$C$52,0))),""))))</f>
        <v/>
      </c>
      <c r="Q159" s="18" t="str">
        <f aca="false">IF($C159="","",IF($D159="Einstaklingsbundið",IFERROR(IF(INDEX('Undirviðmiðalisti (Lýsigögn)'!M$38:M$52,MATCH($C159,'Undirviðmiðalisti (Lýsigögn)'!$C$38:$C$52,0))="","",INDEX('Undirviðmiðalisti (Lýsigögn)'!M$38:M$52,MATCH($C159,'Undirviðmiðalisti (Lýsigögn)'!$C$38:$C$52,0))),""),IFERROR(IF(INDEX('Undirviðmiðalisti (Lýsigögn)'!M$6:M$37,MATCH($C159,'Undirviðmiðalisti (Lýsigögn)'!$C$6:$C$37,0))="","",INDEX('Undirviðmiðalisti (Lýsigögn)'!M$6:M$37,MATCH($C159,'Undirviðmiðalisti (Lýsigögn)'!$C$6:$C$37,0))),IFERROR(IF(INDEX('Undirviðmiðalisti (Lýsigögn)'!M$38:M$52,MATCH($C159,'Undirviðmiðalisti (Lýsigögn)'!$C$38:$C$52,0))="","",INDEX('Undirviðmiðalisti (Lýsigögn)'!M$38:M$52,MATCH($C159,'Undirviðmiðalisti (Lýsigögn)'!$C$38:$C$52,0))),""))))</f>
        <v/>
      </c>
    </row>
    <row r="160" customFormat="false" ht="15" hidden="false" customHeight="true" outlineLevel="0" collapsed="false">
      <c r="A160" s="24" t="str">
        <f aca="false">IF($B160="","",ROW()-5)</f>
        <v/>
      </c>
      <c r="B160" s="17"/>
      <c r="C160" s="17"/>
      <c r="D160" s="25" t="str">
        <f aca="false">IFERROR(IF(B160="","",INDEX(Viðmið!$B$6:$B$10,MATCH(B160,Viðmið!$C$6:$C$10,0))),"")</f>
        <v/>
      </c>
      <c r="E160" s="18" t="str">
        <f aca="false">IF($C160="","",IF($D160="Einstaklingsbundið",IFERROR(IF(INDEX('Undirviðmiðalisti (Lýsigögn)'!$D$38:$D$52,MATCH($C160,'Undirviðmiðalisti (Lýsigögn)'!$C$38:$C$52,0))="","",INDEX('Undirviðmiðalisti (Lýsigögn)'!$D$38:$D$52,MATCH($C160,'Undirviðmiðalisti (Lýsigögn)'!$C$38:$C$52,0))),""),IFERROR(IF(INDEX('Undirviðmiðalisti (Lýsigögn)'!$D$6:$D$37,MATCH($C160,'Undirviðmiðalisti (Lýsigögn)'!$C$6:$C$37,0))="","",INDEX('Undirviðmiðalisti (Lýsigögn)'!$D$6:$D$37,MATCH($C160,'Undirviðmiðalisti (Lýsigögn)'!$C$6:$C$37,0))),IFERROR(IF(INDEX('Undirviðmiðalisti (Lýsigögn)'!$D$38:$D$52,MATCH($C160,'Undirviðmiðalisti (Lýsigögn)'!$C$38:$C$52,0))="","",INDEX('Undirviðmiðalisti (Lýsigögn)'!$D$38:$D$52,MATCH($C160,'Undirviðmiðalisti (Lýsigögn)'!$C$38:$C$52,0))),""))))</f>
        <v/>
      </c>
      <c r="F160" s="16"/>
      <c r="G160" s="26" t="str">
        <f aca="false">IF($C160="","",IF($D160="Einstaklingsbundið",IFERROR(IF(INDEX('Undirviðmiðalisti (Lýsigögn)'!$E$38:$E$52,MATCH($C160,'Undirviðmiðalisti (Lýsigögn)'!$C$38:$C$52,0))="","",INDEX('Undirviðmiðalisti (Lýsigögn)'!$E$38:$E$52,MATCH($C160,'Undirviðmiðalisti (Lýsigögn)'!$C$38:$C$52,0))),""),IFERROR(IF(INDEX('Undirviðmiðalisti (Lýsigögn)'!$E$6:$E$37,MATCH($C160,'Undirviðmiðalisti (Lýsigögn)'!$C$6:$C$37,0))="","",INDEX('Undirviðmiðalisti (Lýsigögn)'!$E$6:$E$37,MATCH($C160,'Undirviðmiðalisti (Lýsigögn)'!$C$6:$C$37,0))),IFERROR(IF(INDEX('Undirviðmiðalisti (Lýsigögn)'!$E$38:$E$52,MATCH($C160,'Undirviðmiðalisti (Lýsigögn)'!$C$38:$C$52,0))="","",INDEX('Undirviðmiðalisti (Lýsigögn)'!$E$38:$E$52,MATCH($C160,'Undirviðmiðalisti (Lýsigögn)'!$C$38:$C$52,0))),""))))</f>
        <v/>
      </c>
      <c r="H160" s="27" t="str">
        <f aca="false">IF(OR(F160="",G160=""),"",F160*KVARDI)</f>
        <v/>
      </c>
      <c r="I160" s="28" t="str">
        <f aca="false">IF(B160="","",IF(ROUND(SUMIF($B$6:$B$205,B160,$F$6:$F$205),4)=ROUND(IFERROR(INDEX(Viðmið!$E$6:$E$10,MATCH(B160,Viðmið!$C$6:$C$10,0)),-1),4),"✓","✗"))</f>
        <v/>
      </c>
      <c r="J160" s="18" t="str">
        <f aca="false">IF($C160="","",IF($D160="Einstaklingsbundið",IFERROR(IF(INDEX('Undirviðmiðalisti (Lýsigögn)'!F$38:F$52,MATCH($C160,'Undirviðmiðalisti (Lýsigögn)'!$C$38:$C$52,0))="","",INDEX('Undirviðmiðalisti (Lýsigögn)'!F$38:F$52,MATCH($C160,'Undirviðmiðalisti (Lýsigögn)'!$C$38:$C$52,0))),""),IFERROR(IF(INDEX('Undirviðmiðalisti (Lýsigögn)'!F$6:F$37,MATCH($C160,'Undirviðmiðalisti (Lýsigögn)'!$C$6:$C$37,0))="","",INDEX('Undirviðmiðalisti (Lýsigögn)'!F$6:F$37,MATCH($C160,'Undirviðmiðalisti (Lýsigögn)'!$C$6:$C$37,0))),IFERROR(IF(INDEX('Undirviðmiðalisti (Lýsigögn)'!F$38:F$52,MATCH($C160,'Undirviðmiðalisti (Lýsigögn)'!$C$38:$C$52,0))="","",INDEX('Undirviðmiðalisti (Lýsigögn)'!F$38:F$52,MATCH($C160,'Undirviðmiðalisti (Lýsigögn)'!$C$38:$C$52,0))),""))))</f>
        <v/>
      </c>
      <c r="K160" s="18" t="str">
        <f aca="false">IF($C160="","",IF($D160="Einstaklingsbundið",IFERROR(IF(INDEX('Undirviðmiðalisti (Lýsigögn)'!G$38:G$52,MATCH($C160,'Undirviðmiðalisti (Lýsigögn)'!$C$38:$C$52,0))="","",INDEX('Undirviðmiðalisti (Lýsigögn)'!G$38:G$52,MATCH($C160,'Undirviðmiðalisti (Lýsigögn)'!$C$38:$C$52,0))),""),IFERROR(IF(INDEX('Undirviðmiðalisti (Lýsigögn)'!G$6:G$37,MATCH($C160,'Undirviðmiðalisti (Lýsigögn)'!$C$6:$C$37,0))="","",INDEX('Undirviðmiðalisti (Lýsigögn)'!G$6:G$37,MATCH($C160,'Undirviðmiðalisti (Lýsigögn)'!$C$6:$C$37,0))),IFERROR(IF(INDEX('Undirviðmiðalisti (Lýsigögn)'!G$38:G$52,MATCH($C160,'Undirviðmiðalisti (Lýsigögn)'!$C$38:$C$52,0))="","",INDEX('Undirviðmiðalisti (Lýsigögn)'!G$38:G$52,MATCH($C160,'Undirviðmiðalisti (Lýsigögn)'!$C$38:$C$52,0))),""))))</f>
        <v/>
      </c>
      <c r="L160" s="18" t="str">
        <f aca="false">IF($C160="","",IF($D160="Einstaklingsbundið",IFERROR(IF(INDEX('Undirviðmiðalisti (Lýsigögn)'!H$38:H$52,MATCH($C160,'Undirviðmiðalisti (Lýsigögn)'!$C$38:$C$52,0))="","",INDEX('Undirviðmiðalisti (Lýsigögn)'!H$38:H$52,MATCH($C160,'Undirviðmiðalisti (Lýsigögn)'!$C$38:$C$52,0))),""),IFERROR(IF(INDEX('Undirviðmiðalisti (Lýsigögn)'!H$6:H$37,MATCH($C160,'Undirviðmiðalisti (Lýsigögn)'!$C$6:$C$37,0))="","",INDEX('Undirviðmiðalisti (Lýsigögn)'!H$6:H$37,MATCH($C160,'Undirviðmiðalisti (Lýsigögn)'!$C$6:$C$37,0))),IFERROR(IF(INDEX('Undirviðmiðalisti (Lýsigögn)'!H$38:H$52,MATCH($C160,'Undirviðmiðalisti (Lýsigögn)'!$C$38:$C$52,0))="","",INDEX('Undirviðmiðalisti (Lýsigögn)'!H$38:H$52,MATCH($C160,'Undirviðmiðalisti (Lýsigögn)'!$C$38:$C$52,0))),""))))</f>
        <v/>
      </c>
      <c r="M160" s="18" t="str">
        <f aca="false">IF($C160="","",IF($D160="Einstaklingsbundið",IFERROR(IF(INDEX('Undirviðmiðalisti (Lýsigögn)'!I$38:I$52,MATCH($C160,'Undirviðmiðalisti (Lýsigögn)'!$C$38:$C$52,0))="","",INDEX('Undirviðmiðalisti (Lýsigögn)'!I$38:I$52,MATCH($C160,'Undirviðmiðalisti (Lýsigögn)'!$C$38:$C$52,0))),""),IFERROR(IF(INDEX('Undirviðmiðalisti (Lýsigögn)'!I$6:I$37,MATCH($C160,'Undirviðmiðalisti (Lýsigögn)'!$C$6:$C$37,0))="","",INDEX('Undirviðmiðalisti (Lýsigögn)'!I$6:I$37,MATCH($C160,'Undirviðmiðalisti (Lýsigögn)'!$C$6:$C$37,0))),IFERROR(IF(INDEX('Undirviðmiðalisti (Lýsigögn)'!I$38:I$52,MATCH($C160,'Undirviðmiðalisti (Lýsigögn)'!$C$38:$C$52,0))="","",INDEX('Undirviðmiðalisti (Lýsigögn)'!I$38:I$52,MATCH($C160,'Undirviðmiðalisti (Lýsigögn)'!$C$38:$C$52,0))),""))))</f>
        <v/>
      </c>
      <c r="N160" s="18" t="str">
        <f aca="false">IF($C160="","",IF($D160="Einstaklingsbundið",IFERROR(IF(INDEX('Undirviðmiðalisti (Lýsigögn)'!J$38:J$52,MATCH($C160,'Undirviðmiðalisti (Lýsigögn)'!$C$38:$C$52,0))="","",INDEX('Undirviðmiðalisti (Lýsigögn)'!J$38:J$52,MATCH($C160,'Undirviðmiðalisti (Lýsigögn)'!$C$38:$C$52,0))),""),IFERROR(IF(INDEX('Undirviðmiðalisti (Lýsigögn)'!J$6:J$37,MATCH($C160,'Undirviðmiðalisti (Lýsigögn)'!$C$6:$C$37,0))="","",INDEX('Undirviðmiðalisti (Lýsigögn)'!J$6:J$37,MATCH($C160,'Undirviðmiðalisti (Lýsigögn)'!$C$6:$C$37,0))),IFERROR(IF(INDEX('Undirviðmiðalisti (Lýsigögn)'!J$38:J$52,MATCH($C160,'Undirviðmiðalisti (Lýsigögn)'!$C$38:$C$52,0))="","",INDEX('Undirviðmiðalisti (Lýsigögn)'!J$38:J$52,MATCH($C160,'Undirviðmiðalisti (Lýsigögn)'!$C$38:$C$52,0))),""))))</f>
        <v/>
      </c>
      <c r="O160" s="18" t="str">
        <f aca="false">IF($C160="","",IF($D160="Einstaklingsbundið",IFERROR(IF(INDEX('Undirviðmiðalisti (Lýsigögn)'!K$38:K$52,MATCH($C160,'Undirviðmiðalisti (Lýsigögn)'!$C$38:$C$52,0))="","",INDEX('Undirviðmiðalisti (Lýsigögn)'!K$38:K$52,MATCH($C160,'Undirviðmiðalisti (Lýsigögn)'!$C$38:$C$52,0))),""),IFERROR(IF(INDEX('Undirviðmiðalisti (Lýsigögn)'!K$6:K$37,MATCH($C160,'Undirviðmiðalisti (Lýsigögn)'!$C$6:$C$37,0))="","",INDEX('Undirviðmiðalisti (Lýsigögn)'!K$6:K$37,MATCH($C160,'Undirviðmiðalisti (Lýsigögn)'!$C$6:$C$37,0))),IFERROR(IF(INDEX('Undirviðmiðalisti (Lýsigögn)'!K$38:K$52,MATCH($C160,'Undirviðmiðalisti (Lýsigögn)'!$C$38:$C$52,0))="","",INDEX('Undirviðmiðalisti (Lýsigögn)'!K$38:K$52,MATCH($C160,'Undirviðmiðalisti (Lýsigögn)'!$C$38:$C$52,0))),""))))</f>
        <v/>
      </c>
      <c r="P160" s="18" t="str">
        <f aca="false">IF($C160="","",IF($D160="Einstaklingsbundið",IFERROR(IF(INDEX('Undirviðmiðalisti (Lýsigögn)'!L$38:L$52,MATCH($C160,'Undirviðmiðalisti (Lýsigögn)'!$C$38:$C$52,0))="","",INDEX('Undirviðmiðalisti (Lýsigögn)'!L$38:L$52,MATCH($C160,'Undirviðmiðalisti (Lýsigögn)'!$C$38:$C$52,0))),""),IFERROR(IF(INDEX('Undirviðmiðalisti (Lýsigögn)'!L$6:L$37,MATCH($C160,'Undirviðmiðalisti (Lýsigögn)'!$C$6:$C$37,0))="","",INDEX('Undirviðmiðalisti (Lýsigögn)'!L$6:L$37,MATCH($C160,'Undirviðmiðalisti (Lýsigögn)'!$C$6:$C$37,0))),IFERROR(IF(INDEX('Undirviðmiðalisti (Lýsigögn)'!L$38:L$52,MATCH($C160,'Undirviðmiðalisti (Lýsigögn)'!$C$38:$C$52,0))="","",INDEX('Undirviðmiðalisti (Lýsigögn)'!L$38:L$52,MATCH($C160,'Undirviðmiðalisti (Lýsigögn)'!$C$38:$C$52,0))),""))))</f>
        <v/>
      </c>
      <c r="Q160" s="18" t="str">
        <f aca="false">IF($C160="","",IF($D160="Einstaklingsbundið",IFERROR(IF(INDEX('Undirviðmiðalisti (Lýsigögn)'!M$38:M$52,MATCH($C160,'Undirviðmiðalisti (Lýsigögn)'!$C$38:$C$52,0))="","",INDEX('Undirviðmiðalisti (Lýsigögn)'!M$38:M$52,MATCH($C160,'Undirviðmiðalisti (Lýsigögn)'!$C$38:$C$52,0))),""),IFERROR(IF(INDEX('Undirviðmiðalisti (Lýsigögn)'!M$6:M$37,MATCH($C160,'Undirviðmiðalisti (Lýsigögn)'!$C$6:$C$37,0))="","",INDEX('Undirviðmiðalisti (Lýsigögn)'!M$6:M$37,MATCH($C160,'Undirviðmiðalisti (Lýsigögn)'!$C$6:$C$37,0))),IFERROR(IF(INDEX('Undirviðmiðalisti (Lýsigögn)'!M$38:M$52,MATCH($C160,'Undirviðmiðalisti (Lýsigögn)'!$C$38:$C$52,0))="","",INDEX('Undirviðmiðalisti (Lýsigögn)'!M$38:M$52,MATCH($C160,'Undirviðmiðalisti (Lýsigögn)'!$C$38:$C$52,0))),""))))</f>
        <v/>
      </c>
    </row>
    <row r="161" customFormat="false" ht="15" hidden="false" customHeight="true" outlineLevel="0" collapsed="false">
      <c r="A161" s="24" t="str">
        <f aca="false">IF($B161="","",ROW()-5)</f>
        <v/>
      </c>
      <c r="B161" s="17"/>
      <c r="C161" s="17"/>
      <c r="D161" s="25" t="str">
        <f aca="false">IFERROR(IF(B161="","",INDEX(Viðmið!$B$6:$B$10,MATCH(B161,Viðmið!$C$6:$C$10,0))),"")</f>
        <v/>
      </c>
      <c r="E161" s="18" t="str">
        <f aca="false">IF($C161="","",IF($D161="Einstaklingsbundið",IFERROR(IF(INDEX('Undirviðmiðalisti (Lýsigögn)'!$D$38:$D$52,MATCH($C161,'Undirviðmiðalisti (Lýsigögn)'!$C$38:$C$52,0))="","",INDEX('Undirviðmiðalisti (Lýsigögn)'!$D$38:$D$52,MATCH($C161,'Undirviðmiðalisti (Lýsigögn)'!$C$38:$C$52,0))),""),IFERROR(IF(INDEX('Undirviðmiðalisti (Lýsigögn)'!$D$6:$D$37,MATCH($C161,'Undirviðmiðalisti (Lýsigögn)'!$C$6:$C$37,0))="","",INDEX('Undirviðmiðalisti (Lýsigögn)'!$D$6:$D$37,MATCH($C161,'Undirviðmiðalisti (Lýsigögn)'!$C$6:$C$37,0))),IFERROR(IF(INDEX('Undirviðmiðalisti (Lýsigögn)'!$D$38:$D$52,MATCH($C161,'Undirviðmiðalisti (Lýsigögn)'!$C$38:$C$52,0))="","",INDEX('Undirviðmiðalisti (Lýsigögn)'!$D$38:$D$52,MATCH($C161,'Undirviðmiðalisti (Lýsigögn)'!$C$38:$C$52,0))),""))))</f>
        <v/>
      </c>
      <c r="F161" s="16"/>
      <c r="G161" s="26" t="str">
        <f aca="false">IF($C161="","",IF($D161="Einstaklingsbundið",IFERROR(IF(INDEX('Undirviðmiðalisti (Lýsigögn)'!$E$38:$E$52,MATCH($C161,'Undirviðmiðalisti (Lýsigögn)'!$C$38:$C$52,0))="","",INDEX('Undirviðmiðalisti (Lýsigögn)'!$E$38:$E$52,MATCH($C161,'Undirviðmiðalisti (Lýsigögn)'!$C$38:$C$52,0))),""),IFERROR(IF(INDEX('Undirviðmiðalisti (Lýsigögn)'!$E$6:$E$37,MATCH($C161,'Undirviðmiðalisti (Lýsigögn)'!$C$6:$C$37,0))="","",INDEX('Undirviðmiðalisti (Lýsigögn)'!$E$6:$E$37,MATCH($C161,'Undirviðmiðalisti (Lýsigögn)'!$C$6:$C$37,0))),IFERROR(IF(INDEX('Undirviðmiðalisti (Lýsigögn)'!$E$38:$E$52,MATCH($C161,'Undirviðmiðalisti (Lýsigögn)'!$C$38:$C$52,0))="","",INDEX('Undirviðmiðalisti (Lýsigögn)'!$E$38:$E$52,MATCH($C161,'Undirviðmiðalisti (Lýsigögn)'!$C$38:$C$52,0))),""))))</f>
        <v/>
      </c>
      <c r="H161" s="27" t="str">
        <f aca="false">IF(OR(F161="",G161=""),"",F161*KVARDI)</f>
        <v/>
      </c>
      <c r="I161" s="28" t="str">
        <f aca="false">IF(B161="","",IF(ROUND(SUMIF($B$6:$B$205,B161,$F$6:$F$205),4)=ROUND(IFERROR(INDEX(Viðmið!$E$6:$E$10,MATCH(B161,Viðmið!$C$6:$C$10,0)),-1),4),"✓","✗"))</f>
        <v/>
      </c>
      <c r="J161" s="18" t="str">
        <f aca="false">IF($C161="","",IF($D161="Einstaklingsbundið",IFERROR(IF(INDEX('Undirviðmiðalisti (Lýsigögn)'!F$38:F$52,MATCH($C161,'Undirviðmiðalisti (Lýsigögn)'!$C$38:$C$52,0))="","",INDEX('Undirviðmiðalisti (Lýsigögn)'!F$38:F$52,MATCH($C161,'Undirviðmiðalisti (Lýsigögn)'!$C$38:$C$52,0))),""),IFERROR(IF(INDEX('Undirviðmiðalisti (Lýsigögn)'!F$6:F$37,MATCH($C161,'Undirviðmiðalisti (Lýsigögn)'!$C$6:$C$37,0))="","",INDEX('Undirviðmiðalisti (Lýsigögn)'!F$6:F$37,MATCH($C161,'Undirviðmiðalisti (Lýsigögn)'!$C$6:$C$37,0))),IFERROR(IF(INDEX('Undirviðmiðalisti (Lýsigögn)'!F$38:F$52,MATCH($C161,'Undirviðmiðalisti (Lýsigögn)'!$C$38:$C$52,0))="","",INDEX('Undirviðmiðalisti (Lýsigögn)'!F$38:F$52,MATCH($C161,'Undirviðmiðalisti (Lýsigögn)'!$C$38:$C$52,0))),""))))</f>
        <v/>
      </c>
      <c r="K161" s="18" t="str">
        <f aca="false">IF($C161="","",IF($D161="Einstaklingsbundið",IFERROR(IF(INDEX('Undirviðmiðalisti (Lýsigögn)'!G$38:G$52,MATCH($C161,'Undirviðmiðalisti (Lýsigögn)'!$C$38:$C$52,0))="","",INDEX('Undirviðmiðalisti (Lýsigögn)'!G$38:G$52,MATCH($C161,'Undirviðmiðalisti (Lýsigögn)'!$C$38:$C$52,0))),""),IFERROR(IF(INDEX('Undirviðmiðalisti (Lýsigögn)'!G$6:G$37,MATCH($C161,'Undirviðmiðalisti (Lýsigögn)'!$C$6:$C$37,0))="","",INDEX('Undirviðmiðalisti (Lýsigögn)'!G$6:G$37,MATCH($C161,'Undirviðmiðalisti (Lýsigögn)'!$C$6:$C$37,0))),IFERROR(IF(INDEX('Undirviðmiðalisti (Lýsigögn)'!G$38:G$52,MATCH($C161,'Undirviðmiðalisti (Lýsigögn)'!$C$38:$C$52,0))="","",INDEX('Undirviðmiðalisti (Lýsigögn)'!G$38:G$52,MATCH($C161,'Undirviðmiðalisti (Lýsigögn)'!$C$38:$C$52,0))),""))))</f>
        <v/>
      </c>
      <c r="L161" s="18" t="str">
        <f aca="false">IF($C161="","",IF($D161="Einstaklingsbundið",IFERROR(IF(INDEX('Undirviðmiðalisti (Lýsigögn)'!H$38:H$52,MATCH($C161,'Undirviðmiðalisti (Lýsigögn)'!$C$38:$C$52,0))="","",INDEX('Undirviðmiðalisti (Lýsigögn)'!H$38:H$52,MATCH($C161,'Undirviðmiðalisti (Lýsigögn)'!$C$38:$C$52,0))),""),IFERROR(IF(INDEX('Undirviðmiðalisti (Lýsigögn)'!H$6:H$37,MATCH($C161,'Undirviðmiðalisti (Lýsigögn)'!$C$6:$C$37,0))="","",INDEX('Undirviðmiðalisti (Lýsigögn)'!H$6:H$37,MATCH($C161,'Undirviðmiðalisti (Lýsigögn)'!$C$6:$C$37,0))),IFERROR(IF(INDEX('Undirviðmiðalisti (Lýsigögn)'!H$38:H$52,MATCH($C161,'Undirviðmiðalisti (Lýsigögn)'!$C$38:$C$52,0))="","",INDEX('Undirviðmiðalisti (Lýsigögn)'!H$38:H$52,MATCH($C161,'Undirviðmiðalisti (Lýsigögn)'!$C$38:$C$52,0))),""))))</f>
        <v/>
      </c>
      <c r="M161" s="18" t="str">
        <f aca="false">IF($C161="","",IF($D161="Einstaklingsbundið",IFERROR(IF(INDEX('Undirviðmiðalisti (Lýsigögn)'!I$38:I$52,MATCH($C161,'Undirviðmiðalisti (Lýsigögn)'!$C$38:$C$52,0))="","",INDEX('Undirviðmiðalisti (Lýsigögn)'!I$38:I$52,MATCH($C161,'Undirviðmiðalisti (Lýsigögn)'!$C$38:$C$52,0))),""),IFERROR(IF(INDEX('Undirviðmiðalisti (Lýsigögn)'!I$6:I$37,MATCH($C161,'Undirviðmiðalisti (Lýsigögn)'!$C$6:$C$37,0))="","",INDEX('Undirviðmiðalisti (Lýsigögn)'!I$6:I$37,MATCH($C161,'Undirviðmiðalisti (Lýsigögn)'!$C$6:$C$37,0))),IFERROR(IF(INDEX('Undirviðmiðalisti (Lýsigögn)'!I$38:I$52,MATCH($C161,'Undirviðmiðalisti (Lýsigögn)'!$C$38:$C$52,0))="","",INDEX('Undirviðmiðalisti (Lýsigögn)'!I$38:I$52,MATCH($C161,'Undirviðmiðalisti (Lýsigögn)'!$C$38:$C$52,0))),""))))</f>
        <v/>
      </c>
      <c r="N161" s="18" t="str">
        <f aca="false">IF($C161="","",IF($D161="Einstaklingsbundið",IFERROR(IF(INDEX('Undirviðmiðalisti (Lýsigögn)'!J$38:J$52,MATCH($C161,'Undirviðmiðalisti (Lýsigögn)'!$C$38:$C$52,0))="","",INDEX('Undirviðmiðalisti (Lýsigögn)'!J$38:J$52,MATCH($C161,'Undirviðmiðalisti (Lýsigögn)'!$C$38:$C$52,0))),""),IFERROR(IF(INDEX('Undirviðmiðalisti (Lýsigögn)'!J$6:J$37,MATCH($C161,'Undirviðmiðalisti (Lýsigögn)'!$C$6:$C$37,0))="","",INDEX('Undirviðmiðalisti (Lýsigögn)'!J$6:J$37,MATCH($C161,'Undirviðmiðalisti (Lýsigögn)'!$C$6:$C$37,0))),IFERROR(IF(INDEX('Undirviðmiðalisti (Lýsigögn)'!J$38:J$52,MATCH($C161,'Undirviðmiðalisti (Lýsigögn)'!$C$38:$C$52,0))="","",INDEX('Undirviðmiðalisti (Lýsigögn)'!J$38:J$52,MATCH($C161,'Undirviðmiðalisti (Lýsigögn)'!$C$38:$C$52,0))),""))))</f>
        <v/>
      </c>
      <c r="O161" s="18" t="str">
        <f aca="false">IF($C161="","",IF($D161="Einstaklingsbundið",IFERROR(IF(INDEX('Undirviðmiðalisti (Lýsigögn)'!K$38:K$52,MATCH($C161,'Undirviðmiðalisti (Lýsigögn)'!$C$38:$C$52,0))="","",INDEX('Undirviðmiðalisti (Lýsigögn)'!K$38:K$52,MATCH($C161,'Undirviðmiðalisti (Lýsigögn)'!$C$38:$C$52,0))),""),IFERROR(IF(INDEX('Undirviðmiðalisti (Lýsigögn)'!K$6:K$37,MATCH($C161,'Undirviðmiðalisti (Lýsigögn)'!$C$6:$C$37,0))="","",INDEX('Undirviðmiðalisti (Lýsigögn)'!K$6:K$37,MATCH($C161,'Undirviðmiðalisti (Lýsigögn)'!$C$6:$C$37,0))),IFERROR(IF(INDEX('Undirviðmiðalisti (Lýsigögn)'!K$38:K$52,MATCH($C161,'Undirviðmiðalisti (Lýsigögn)'!$C$38:$C$52,0))="","",INDEX('Undirviðmiðalisti (Lýsigögn)'!K$38:K$52,MATCH($C161,'Undirviðmiðalisti (Lýsigögn)'!$C$38:$C$52,0))),""))))</f>
        <v/>
      </c>
      <c r="P161" s="18" t="str">
        <f aca="false">IF($C161="","",IF($D161="Einstaklingsbundið",IFERROR(IF(INDEX('Undirviðmiðalisti (Lýsigögn)'!L$38:L$52,MATCH($C161,'Undirviðmiðalisti (Lýsigögn)'!$C$38:$C$52,0))="","",INDEX('Undirviðmiðalisti (Lýsigögn)'!L$38:L$52,MATCH($C161,'Undirviðmiðalisti (Lýsigögn)'!$C$38:$C$52,0))),""),IFERROR(IF(INDEX('Undirviðmiðalisti (Lýsigögn)'!L$6:L$37,MATCH($C161,'Undirviðmiðalisti (Lýsigögn)'!$C$6:$C$37,0))="","",INDEX('Undirviðmiðalisti (Lýsigögn)'!L$6:L$37,MATCH($C161,'Undirviðmiðalisti (Lýsigögn)'!$C$6:$C$37,0))),IFERROR(IF(INDEX('Undirviðmiðalisti (Lýsigögn)'!L$38:L$52,MATCH($C161,'Undirviðmiðalisti (Lýsigögn)'!$C$38:$C$52,0))="","",INDEX('Undirviðmiðalisti (Lýsigögn)'!L$38:L$52,MATCH($C161,'Undirviðmiðalisti (Lýsigögn)'!$C$38:$C$52,0))),""))))</f>
        <v/>
      </c>
      <c r="Q161" s="18" t="str">
        <f aca="false">IF($C161="","",IF($D161="Einstaklingsbundið",IFERROR(IF(INDEX('Undirviðmiðalisti (Lýsigögn)'!M$38:M$52,MATCH($C161,'Undirviðmiðalisti (Lýsigögn)'!$C$38:$C$52,0))="","",INDEX('Undirviðmiðalisti (Lýsigögn)'!M$38:M$52,MATCH($C161,'Undirviðmiðalisti (Lýsigögn)'!$C$38:$C$52,0))),""),IFERROR(IF(INDEX('Undirviðmiðalisti (Lýsigögn)'!M$6:M$37,MATCH($C161,'Undirviðmiðalisti (Lýsigögn)'!$C$6:$C$37,0))="","",INDEX('Undirviðmiðalisti (Lýsigögn)'!M$6:M$37,MATCH($C161,'Undirviðmiðalisti (Lýsigögn)'!$C$6:$C$37,0))),IFERROR(IF(INDEX('Undirviðmiðalisti (Lýsigögn)'!M$38:M$52,MATCH($C161,'Undirviðmiðalisti (Lýsigögn)'!$C$38:$C$52,0))="","",INDEX('Undirviðmiðalisti (Lýsigögn)'!M$38:M$52,MATCH($C161,'Undirviðmiðalisti (Lýsigögn)'!$C$38:$C$52,0))),""))))</f>
        <v/>
      </c>
    </row>
    <row r="162" customFormat="false" ht="15" hidden="false" customHeight="true" outlineLevel="0" collapsed="false">
      <c r="A162" s="24" t="str">
        <f aca="false">IF($B162="","",ROW()-5)</f>
        <v/>
      </c>
      <c r="B162" s="17"/>
      <c r="C162" s="17"/>
      <c r="D162" s="25" t="str">
        <f aca="false">IFERROR(IF(B162="","",INDEX(Viðmið!$B$6:$B$10,MATCH(B162,Viðmið!$C$6:$C$10,0))),"")</f>
        <v/>
      </c>
      <c r="E162" s="18" t="str">
        <f aca="false">IF($C162="","",IF($D162="Einstaklingsbundið",IFERROR(IF(INDEX('Undirviðmiðalisti (Lýsigögn)'!$D$38:$D$52,MATCH($C162,'Undirviðmiðalisti (Lýsigögn)'!$C$38:$C$52,0))="","",INDEX('Undirviðmiðalisti (Lýsigögn)'!$D$38:$D$52,MATCH($C162,'Undirviðmiðalisti (Lýsigögn)'!$C$38:$C$52,0))),""),IFERROR(IF(INDEX('Undirviðmiðalisti (Lýsigögn)'!$D$6:$D$37,MATCH($C162,'Undirviðmiðalisti (Lýsigögn)'!$C$6:$C$37,0))="","",INDEX('Undirviðmiðalisti (Lýsigögn)'!$D$6:$D$37,MATCH($C162,'Undirviðmiðalisti (Lýsigögn)'!$C$6:$C$37,0))),IFERROR(IF(INDEX('Undirviðmiðalisti (Lýsigögn)'!$D$38:$D$52,MATCH($C162,'Undirviðmiðalisti (Lýsigögn)'!$C$38:$C$52,0))="","",INDEX('Undirviðmiðalisti (Lýsigögn)'!$D$38:$D$52,MATCH($C162,'Undirviðmiðalisti (Lýsigögn)'!$C$38:$C$52,0))),""))))</f>
        <v/>
      </c>
      <c r="F162" s="16"/>
      <c r="G162" s="26" t="str">
        <f aca="false">IF($C162="","",IF($D162="Einstaklingsbundið",IFERROR(IF(INDEX('Undirviðmiðalisti (Lýsigögn)'!$E$38:$E$52,MATCH($C162,'Undirviðmiðalisti (Lýsigögn)'!$C$38:$C$52,0))="","",INDEX('Undirviðmiðalisti (Lýsigögn)'!$E$38:$E$52,MATCH($C162,'Undirviðmiðalisti (Lýsigögn)'!$C$38:$C$52,0))),""),IFERROR(IF(INDEX('Undirviðmiðalisti (Lýsigögn)'!$E$6:$E$37,MATCH($C162,'Undirviðmiðalisti (Lýsigögn)'!$C$6:$C$37,0))="","",INDEX('Undirviðmiðalisti (Lýsigögn)'!$E$6:$E$37,MATCH($C162,'Undirviðmiðalisti (Lýsigögn)'!$C$6:$C$37,0))),IFERROR(IF(INDEX('Undirviðmiðalisti (Lýsigögn)'!$E$38:$E$52,MATCH($C162,'Undirviðmiðalisti (Lýsigögn)'!$C$38:$C$52,0))="","",INDEX('Undirviðmiðalisti (Lýsigögn)'!$E$38:$E$52,MATCH($C162,'Undirviðmiðalisti (Lýsigögn)'!$C$38:$C$52,0))),""))))</f>
        <v/>
      </c>
      <c r="H162" s="27" t="str">
        <f aca="false">IF(OR(F162="",G162=""),"",F162*KVARDI)</f>
        <v/>
      </c>
      <c r="I162" s="28" t="str">
        <f aca="false">IF(B162="","",IF(ROUND(SUMIF($B$6:$B$205,B162,$F$6:$F$205),4)=ROUND(IFERROR(INDEX(Viðmið!$E$6:$E$10,MATCH(B162,Viðmið!$C$6:$C$10,0)),-1),4),"✓","✗"))</f>
        <v/>
      </c>
      <c r="J162" s="18" t="str">
        <f aca="false">IF($C162="","",IF($D162="Einstaklingsbundið",IFERROR(IF(INDEX('Undirviðmiðalisti (Lýsigögn)'!F$38:F$52,MATCH($C162,'Undirviðmiðalisti (Lýsigögn)'!$C$38:$C$52,0))="","",INDEX('Undirviðmiðalisti (Lýsigögn)'!F$38:F$52,MATCH($C162,'Undirviðmiðalisti (Lýsigögn)'!$C$38:$C$52,0))),""),IFERROR(IF(INDEX('Undirviðmiðalisti (Lýsigögn)'!F$6:F$37,MATCH($C162,'Undirviðmiðalisti (Lýsigögn)'!$C$6:$C$37,0))="","",INDEX('Undirviðmiðalisti (Lýsigögn)'!F$6:F$37,MATCH($C162,'Undirviðmiðalisti (Lýsigögn)'!$C$6:$C$37,0))),IFERROR(IF(INDEX('Undirviðmiðalisti (Lýsigögn)'!F$38:F$52,MATCH($C162,'Undirviðmiðalisti (Lýsigögn)'!$C$38:$C$52,0))="","",INDEX('Undirviðmiðalisti (Lýsigögn)'!F$38:F$52,MATCH($C162,'Undirviðmiðalisti (Lýsigögn)'!$C$38:$C$52,0))),""))))</f>
        <v/>
      </c>
      <c r="K162" s="18" t="str">
        <f aca="false">IF($C162="","",IF($D162="Einstaklingsbundið",IFERROR(IF(INDEX('Undirviðmiðalisti (Lýsigögn)'!G$38:G$52,MATCH($C162,'Undirviðmiðalisti (Lýsigögn)'!$C$38:$C$52,0))="","",INDEX('Undirviðmiðalisti (Lýsigögn)'!G$38:G$52,MATCH($C162,'Undirviðmiðalisti (Lýsigögn)'!$C$38:$C$52,0))),""),IFERROR(IF(INDEX('Undirviðmiðalisti (Lýsigögn)'!G$6:G$37,MATCH($C162,'Undirviðmiðalisti (Lýsigögn)'!$C$6:$C$37,0))="","",INDEX('Undirviðmiðalisti (Lýsigögn)'!G$6:G$37,MATCH($C162,'Undirviðmiðalisti (Lýsigögn)'!$C$6:$C$37,0))),IFERROR(IF(INDEX('Undirviðmiðalisti (Lýsigögn)'!G$38:G$52,MATCH($C162,'Undirviðmiðalisti (Lýsigögn)'!$C$38:$C$52,0))="","",INDEX('Undirviðmiðalisti (Lýsigögn)'!G$38:G$52,MATCH($C162,'Undirviðmiðalisti (Lýsigögn)'!$C$38:$C$52,0))),""))))</f>
        <v/>
      </c>
      <c r="L162" s="18" t="str">
        <f aca="false">IF($C162="","",IF($D162="Einstaklingsbundið",IFERROR(IF(INDEX('Undirviðmiðalisti (Lýsigögn)'!H$38:H$52,MATCH($C162,'Undirviðmiðalisti (Lýsigögn)'!$C$38:$C$52,0))="","",INDEX('Undirviðmiðalisti (Lýsigögn)'!H$38:H$52,MATCH($C162,'Undirviðmiðalisti (Lýsigögn)'!$C$38:$C$52,0))),""),IFERROR(IF(INDEX('Undirviðmiðalisti (Lýsigögn)'!H$6:H$37,MATCH($C162,'Undirviðmiðalisti (Lýsigögn)'!$C$6:$C$37,0))="","",INDEX('Undirviðmiðalisti (Lýsigögn)'!H$6:H$37,MATCH($C162,'Undirviðmiðalisti (Lýsigögn)'!$C$6:$C$37,0))),IFERROR(IF(INDEX('Undirviðmiðalisti (Lýsigögn)'!H$38:H$52,MATCH($C162,'Undirviðmiðalisti (Lýsigögn)'!$C$38:$C$52,0))="","",INDEX('Undirviðmiðalisti (Lýsigögn)'!H$38:H$52,MATCH($C162,'Undirviðmiðalisti (Lýsigögn)'!$C$38:$C$52,0))),""))))</f>
        <v/>
      </c>
      <c r="M162" s="18" t="str">
        <f aca="false">IF($C162="","",IF($D162="Einstaklingsbundið",IFERROR(IF(INDEX('Undirviðmiðalisti (Lýsigögn)'!I$38:I$52,MATCH($C162,'Undirviðmiðalisti (Lýsigögn)'!$C$38:$C$52,0))="","",INDEX('Undirviðmiðalisti (Lýsigögn)'!I$38:I$52,MATCH($C162,'Undirviðmiðalisti (Lýsigögn)'!$C$38:$C$52,0))),""),IFERROR(IF(INDEX('Undirviðmiðalisti (Lýsigögn)'!I$6:I$37,MATCH($C162,'Undirviðmiðalisti (Lýsigögn)'!$C$6:$C$37,0))="","",INDEX('Undirviðmiðalisti (Lýsigögn)'!I$6:I$37,MATCH($C162,'Undirviðmiðalisti (Lýsigögn)'!$C$6:$C$37,0))),IFERROR(IF(INDEX('Undirviðmiðalisti (Lýsigögn)'!I$38:I$52,MATCH($C162,'Undirviðmiðalisti (Lýsigögn)'!$C$38:$C$52,0))="","",INDEX('Undirviðmiðalisti (Lýsigögn)'!I$38:I$52,MATCH($C162,'Undirviðmiðalisti (Lýsigögn)'!$C$38:$C$52,0))),""))))</f>
        <v/>
      </c>
      <c r="N162" s="18" t="str">
        <f aca="false">IF($C162="","",IF($D162="Einstaklingsbundið",IFERROR(IF(INDEX('Undirviðmiðalisti (Lýsigögn)'!J$38:J$52,MATCH($C162,'Undirviðmiðalisti (Lýsigögn)'!$C$38:$C$52,0))="","",INDEX('Undirviðmiðalisti (Lýsigögn)'!J$38:J$52,MATCH($C162,'Undirviðmiðalisti (Lýsigögn)'!$C$38:$C$52,0))),""),IFERROR(IF(INDEX('Undirviðmiðalisti (Lýsigögn)'!J$6:J$37,MATCH($C162,'Undirviðmiðalisti (Lýsigögn)'!$C$6:$C$37,0))="","",INDEX('Undirviðmiðalisti (Lýsigögn)'!J$6:J$37,MATCH($C162,'Undirviðmiðalisti (Lýsigögn)'!$C$6:$C$37,0))),IFERROR(IF(INDEX('Undirviðmiðalisti (Lýsigögn)'!J$38:J$52,MATCH($C162,'Undirviðmiðalisti (Lýsigögn)'!$C$38:$C$52,0))="","",INDEX('Undirviðmiðalisti (Lýsigögn)'!J$38:J$52,MATCH($C162,'Undirviðmiðalisti (Lýsigögn)'!$C$38:$C$52,0))),""))))</f>
        <v/>
      </c>
      <c r="O162" s="18" t="str">
        <f aca="false">IF($C162="","",IF($D162="Einstaklingsbundið",IFERROR(IF(INDEX('Undirviðmiðalisti (Lýsigögn)'!K$38:K$52,MATCH($C162,'Undirviðmiðalisti (Lýsigögn)'!$C$38:$C$52,0))="","",INDEX('Undirviðmiðalisti (Lýsigögn)'!K$38:K$52,MATCH($C162,'Undirviðmiðalisti (Lýsigögn)'!$C$38:$C$52,0))),""),IFERROR(IF(INDEX('Undirviðmiðalisti (Lýsigögn)'!K$6:K$37,MATCH($C162,'Undirviðmiðalisti (Lýsigögn)'!$C$6:$C$37,0))="","",INDEX('Undirviðmiðalisti (Lýsigögn)'!K$6:K$37,MATCH($C162,'Undirviðmiðalisti (Lýsigögn)'!$C$6:$C$37,0))),IFERROR(IF(INDEX('Undirviðmiðalisti (Lýsigögn)'!K$38:K$52,MATCH($C162,'Undirviðmiðalisti (Lýsigögn)'!$C$38:$C$52,0))="","",INDEX('Undirviðmiðalisti (Lýsigögn)'!K$38:K$52,MATCH($C162,'Undirviðmiðalisti (Lýsigögn)'!$C$38:$C$52,0))),""))))</f>
        <v/>
      </c>
      <c r="P162" s="18" t="str">
        <f aca="false">IF($C162="","",IF($D162="Einstaklingsbundið",IFERROR(IF(INDEX('Undirviðmiðalisti (Lýsigögn)'!L$38:L$52,MATCH($C162,'Undirviðmiðalisti (Lýsigögn)'!$C$38:$C$52,0))="","",INDEX('Undirviðmiðalisti (Lýsigögn)'!L$38:L$52,MATCH($C162,'Undirviðmiðalisti (Lýsigögn)'!$C$38:$C$52,0))),""),IFERROR(IF(INDEX('Undirviðmiðalisti (Lýsigögn)'!L$6:L$37,MATCH($C162,'Undirviðmiðalisti (Lýsigögn)'!$C$6:$C$37,0))="","",INDEX('Undirviðmiðalisti (Lýsigögn)'!L$6:L$37,MATCH($C162,'Undirviðmiðalisti (Lýsigögn)'!$C$6:$C$37,0))),IFERROR(IF(INDEX('Undirviðmiðalisti (Lýsigögn)'!L$38:L$52,MATCH($C162,'Undirviðmiðalisti (Lýsigögn)'!$C$38:$C$52,0))="","",INDEX('Undirviðmiðalisti (Lýsigögn)'!L$38:L$52,MATCH($C162,'Undirviðmiðalisti (Lýsigögn)'!$C$38:$C$52,0))),""))))</f>
        <v/>
      </c>
      <c r="Q162" s="18" t="str">
        <f aca="false">IF($C162="","",IF($D162="Einstaklingsbundið",IFERROR(IF(INDEX('Undirviðmiðalisti (Lýsigögn)'!M$38:M$52,MATCH($C162,'Undirviðmiðalisti (Lýsigögn)'!$C$38:$C$52,0))="","",INDEX('Undirviðmiðalisti (Lýsigögn)'!M$38:M$52,MATCH($C162,'Undirviðmiðalisti (Lýsigögn)'!$C$38:$C$52,0))),""),IFERROR(IF(INDEX('Undirviðmiðalisti (Lýsigögn)'!M$6:M$37,MATCH($C162,'Undirviðmiðalisti (Lýsigögn)'!$C$6:$C$37,0))="","",INDEX('Undirviðmiðalisti (Lýsigögn)'!M$6:M$37,MATCH($C162,'Undirviðmiðalisti (Lýsigögn)'!$C$6:$C$37,0))),IFERROR(IF(INDEX('Undirviðmiðalisti (Lýsigögn)'!M$38:M$52,MATCH($C162,'Undirviðmiðalisti (Lýsigögn)'!$C$38:$C$52,0))="","",INDEX('Undirviðmiðalisti (Lýsigögn)'!M$38:M$52,MATCH($C162,'Undirviðmiðalisti (Lýsigögn)'!$C$38:$C$52,0))),""))))</f>
        <v/>
      </c>
    </row>
    <row r="163" customFormat="false" ht="15" hidden="false" customHeight="true" outlineLevel="0" collapsed="false">
      <c r="A163" s="24" t="str">
        <f aca="false">IF($B163="","",ROW()-5)</f>
        <v/>
      </c>
      <c r="B163" s="17"/>
      <c r="C163" s="17"/>
      <c r="D163" s="25" t="str">
        <f aca="false">IFERROR(IF(B163="","",INDEX(Viðmið!$B$6:$B$10,MATCH(B163,Viðmið!$C$6:$C$10,0))),"")</f>
        <v/>
      </c>
      <c r="E163" s="18" t="str">
        <f aca="false">IF($C163="","",IF($D163="Einstaklingsbundið",IFERROR(IF(INDEX('Undirviðmiðalisti (Lýsigögn)'!$D$38:$D$52,MATCH($C163,'Undirviðmiðalisti (Lýsigögn)'!$C$38:$C$52,0))="","",INDEX('Undirviðmiðalisti (Lýsigögn)'!$D$38:$D$52,MATCH($C163,'Undirviðmiðalisti (Lýsigögn)'!$C$38:$C$52,0))),""),IFERROR(IF(INDEX('Undirviðmiðalisti (Lýsigögn)'!$D$6:$D$37,MATCH($C163,'Undirviðmiðalisti (Lýsigögn)'!$C$6:$C$37,0))="","",INDEX('Undirviðmiðalisti (Lýsigögn)'!$D$6:$D$37,MATCH($C163,'Undirviðmiðalisti (Lýsigögn)'!$C$6:$C$37,0))),IFERROR(IF(INDEX('Undirviðmiðalisti (Lýsigögn)'!$D$38:$D$52,MATCH($C163,'Undirviðmiðalisti (Lýsigögn)'!$C$38:$C$52,0))="","",INDEX('Undirviðmiðalisti (Lýsigögn)'!$D$38:$D$52,MATCH($C163,'Undirviðmiðalisti (Lýsigögn)'!$C$38:$C$52,0))),""))))</f>
        <v/>
      </c>
      <c r="F163" s="16"/>
      <c r="G163" s="26" t="str">
        <f aca="false">IF($C163="","",IF($D163="Einstaklingsbundið",IFERROR(IF(INDEX('Undirviðmiðalisti (Lýsigögn)'!$E$38:$E$52,MATCH($C163,'Undirviðmiðalisti (Lýsigögn)'!$C$38:$C$52,0))="","",INDEX('Undirviðmiðalisti (Lýsigögn)'!$E$38:$E$52,MATCH($C163,'Undirviðmiðalisti (Lýsigögn)'!$C$38:$C$52,0))),""),IFERROR(IF(INDEX('Undirviðmiðalisti (Lýsigögn)'!$E$6:$E$37,MATCH($C163,'Undirviðmiðalisti (Lýsigögn)'!$C$6:$C$37,0))="","",INDEX('Undirviðmiðalisti (Lýsigögn)'!$E$6:$E$37,MATCH($C163,'Undirviðmiðalisti (Lýsigögn)'!$C$6:$C$37,0))),IFERROR(IF(INDEX('Undirviðmiðalisti (Lýsigögn)'!$E$38:$E$52,MATCH($C163,'Undirviðmiðalisti (Lýsigögn)'!$C$38:$C$52,0))="","",INDEX('Undirviðmiðalisti (Lýsigögn)'!$E$38:$E$52,MATCH($C163,'Undirviðmiðalisti (Lýsigögn)'!$C$38:$C$52,0))),""))))</f>
        <v/>
      </c>
      <c r="H163" s="27" t="str">
        <f aca="false">IF(OR(F163="",G163=""),"",F163*KVARDI)</f>
        <v/>
      </c>
      <c r="I163" s="28" t="str">
        <f aca="false">IF(B163="","",IF(ROUND(SUMIF($B$6:$B$205,B163,$F$6:$F$205),4)=ROUND(IFERROR(INDEX(Viðmið!$E$6:$E$10,MATCH(B163,Viðmið!$C$6:$C$10,0)),-1),4),"✓","✗"))</f>
        <v/>
      </c>
      <c r="J163" s="18" t="str">
        <f aca="false">IF($C163="","",IF($D163="Einstaklingsbundið",IFERROR(IF(INDEX('Undirviðmiðalisti (Lýsigögn)'!F$38:F$52,MATCH($C163,'Undirviðmiðalisti (Lýsigögn)'!$C$38:$C$52,0))="","",INDEX('Undirviðmiðalisti (Lýsigögn)'!F$38:F$52,MATCH($C163,'Undirviðmiðalisti (Lýsigögn)'!$C$38:$C$52,0))),""),IFERROR(IF(INDEX('Undirviðmiðalisti (Lýsigögn)'!F$6:F$37,MATCH($C163,'Undirviðmiðalisti (Lýsigögn)'!$C$6:$C$37,0))="","",INDEX('Undirviðmiðalisti (Lýsigögn)'!F$6:F$37,MATCH($C163,'Undirviðmiðalisti (Lýsigögn)'!$C$6:$C$37,0))),IFERROR(IF(INDEX('Undirviðmiðalisti (Lýsigögn)'!F$38:F$52,MATCH($C163,'Undirviðmiðalisti (Lýsigögn)'!$C$38:$C$52,0))="","",INDEX('Undirviðmiðalisti (Lýsigögn)'!F$38:F$52,MATCH($C163,'Undirviðmiðalisti (Lýsigögn)'!$C$38:$C$52,0))),""))))</f>
        <v/>
      </c>
      <c r="K163" s="18" t="str">
        <f aca="false">IF($C163="","",IF($D163="Einstaklingsbundið",IFERROR(IF(INDEX('Undirviðmiðalisti (Lýsigögn)'!G$38:G$52,MATCH($C163,'Undirviðmiðalisti (Lýsigögn)'!$C$38:$C$52,0))="","",INDEX('Undirviðmiðalisti (Lýsigögn)'!G$38:G$52,MATCH($C163,'Undirviðmiðalisti (Lýsigögn)'!$C$38:$C$52,0))),""),IFERROR(IF(INDEX('Undirviðmiðalisti (Lýsigögn)'!G$6:G$37,MATCH($C163,'Undirviðmiðalisti (Lýsigögn)'!$C$6:$C$37,0))="","",INDEX('Undirviðmiðalisti (Lýsigögn)'!G$6:G$37,MATCH($C163,'Undirviðmiðalisti (Lýsigögn)'!$C$6:$C$37,0))),IFERROR(IF(INDEX('Undirviðmiðalisti (Lýsigögn)'!G$38:G$52,MATCH($C163,'Undirviðmiðalisti (Lýsigögn)'!$C$38:$C$52,0))="","",INDEX('Undirviðmiðalisti (Lýsigögn)'!G$38:G$52,MATCH($C163,'Undirviðmiðalisti (Lýsigögn)'!$C$38:$C$52,0))),""))))</f>
        <v/>
      </c>
      <c r="L163" s="18" t="str">
        <f aca="false">IF($C163="","",IF($D163="Einstaklingsbundið",IFERROR(IF(INDEX('Undirviðmiðalisti (Lýsigögn)'!H$38:H$52,MATCH($C163,'Undirviðmiðalisti (Lýsigögn)'!$C$38:$C$52,0))="","",INDEX('Undirviðmiðalisti (Lýsigögn)'!H$38:H$52,MATCH($C163,'Undirviðmiðalisti (Lýsigögn)'!$C$38:$C$52,0))),""),IFERROR(IF(INDEX('Undirviðmiðalisti (Lýsigögn)'!H$6:H$37,MATCH($C163,'Undirviðmiðalisti (Lýsigögn)'!$C$6:$C$37,0))="","",INDEX('Undirviðmiðalisti (Lýsigögn)'!H$6:H$37,MATCH($C163,'Undirviðmiðalisti (Lýsigögn)'!$C$6:$C$37,0))),IFERROR(IF(INDEX('Undirviðmiðalisti (Lýsigögn)'!H$38:H$52,MATCH($C163,'Undirviðmiðalisti (Lýsigögn)'!$C$38:$C$52,0))="","",INDEX('Undirviðmiðalisti (Lýsigögn)'!H$38:H$52,MATCH($C163,'Undirviðmiðalisti (Lýsigögn)'!$C$38:$C$52,0))),""))))</f>
        <v/>
      </c>
      <c r="M163" s="18" t="str">
        <f aca="false">IF($C163="","",IF($D163="Einstaklingsbundið",IFERROR(IF(INDEX('Undirviðmiðalisti (Lýsigögn)'!I$38:I$52,MATCH($C163,'Undirviðmiðalisti (Lýsigögn)'!$C$38:$C$52,0))="","",INDEX('Undirviðmiðalisti (Lýsigögn)'!I$38:I$52,MATCH($C163,'Undirviðmiðalisti (Lýsigögn)'!$C$38:$C$52,0))),""),IFERROR(IF(INDEX('Undirviðmiðalisti (Lýsigögn)'!I$6:I$37,MATCH($C163,'Undirviðmiðalisti (Lýsigögn)'!$C$6:$C$37,0))="","",INDEX('Undirviðmiðalisti (Lýsigögn)'!I$6:I$37,MATCH($C163,'Undirviðmiðalisti (Lýsigögn)'!$C$6:$C$37,0))),IFERROR(IF(INDEX('Undirviðmiðalisti (Lýsigögn)'!I$38:I$52,MATCH($C163,'Undirviðmiðalisti (Lýsigögn)'!$C$38:$C$52,0))="","",INDEX('Undirviðmiðalisti (Lýsigögn)'!I$38:I$52,MATCH($C163,'Undirviðmiðalisti (Lýsigögn)'!$C$38:$C$52,0))),""))))</f>
        <v/>
      </c>
      <c r="N163" s="18" t="str">
        <f aca="false">IF($C163="","",IF($D163="Einstaklingsbundið",IFERROR(IF(INDEX('Undirviðmiðalisti (Lýsigögn)'!J$38:J$52,MATCH($C163,'Undirviðmiðalisti (Lýsigögn)'!$C$38:$C$52,0))="","",INDEX('Undirviðmiðalisti (Lýsigögn)'!J$38:J$52,MATCH($C163,'Undirviðmiðalisti (Lýsigögn)'!$C$38:$C$52,0))),""),IFERROR(IF(INDEX('Undirviðmiðalisti (Lýsigögn)'!J$6:J$37,MATCH($C163,'Undirviðmiðalisti (Lýsigögn)'!$C$6:$C$37,0))="","",INDEX('Undirviðmiðalisti (Lýsigögn)'!J$6:J$37,MATCH($C163,'Undirviðmiðalisti (Lýsigögn)'!$C$6:$C$37,0))),IFERROR(IF(INDEX('Undirviðmiðalisti (Lýsigögn)'!J$38:J$52,MATCH($C163,'Undirviðmiðalisti (Lýsigögn)'!$C$38:$C$52,0))="","",INDEX('Undirviðmiðalisti (Lýsigögn)'!J$38:J$52,MATCH($C163,'Undirviðmiðalisti (Lýsigögn)'!$C$38:$C$52,0))),""))))</f>
        <v/>
      </c>
      <c r="O163" s="18" t="str">
        <f aca="false">IF($C163="","",IF($D163="Einstaklingsbundið",IFERROR(IF(INDEX('Undirviðmiðalisti (Lýsigögn)'!K$38:K$52,MATCH($C163,'Undirviðmiðalisti (Lýsigögn)'!$C$38:$C$52,0))="","",INDEX('Undirviðmiðalisti (Lýsigögn)'!K$38:K$52,MATCH($C163,'Undirviðmiðalisti (Lýsigögn)'!$C$38:$C$52,0))),""),IFERROR(IF(INDEX('Undirviðmiðalisti (Lýsigögn)'!K$6:K$37,MATCH($C163,'Undirviðmiðalisti (Lýsigögn)'!$C$6:$C$37,0))="","",INDEX('Undirviðmiðalisti (Lýsigögn)'!K$6:K$37,MATCH($C163,'Undirviðmiðalisti (Lýsigögn)'!$C$6:$C$37,0))),IFERROR(IF(INDEX('Undirviðmiðalisti (Lýsigögn)'!K$38:K$52,MATCH($C163,'Undirviðmiðalisti (Lýsigögn)'!$C$38:$C$52,0))="","",INDEX('Undirviðmiðalisti (Lýsigögn)'!K$38:K$52,MATCH($C163,'Undirviðmiðalisti (Lýsigögn)'!$C$38:$C$52,0))),""))))</f>
        <v/>
      </c>
      <c r="P163" s="18" t="str">
        <f aca="false">IF($C163="","",IF($D163="Einstaklingsbundið",IFERROR(IF(INDEX('Undirviðmiðalisti (Lýsigögn)'!L$38:L$52,MATCH($C163,'Undirviðmiðalisti (Lýsigögn)'!$C$38:$C$52,0))="","",INDEX('Undirviðmiðalisti (Lýsigögn)'!L$38:L$52,MATCH($C163,'Undirviðmiðalisti (Lýsigögn)'!$C$38:$C$52,0))),""),IFERROR(IF(INDEX('Undirviðmiðalisti (Lýsigögn)'!L$6:L$37,MATCH($C163,'Undirviðmiðalisti (Lýsigögn)'!$C$6:$C$37,0))="","",INDEX('Undirviðmiðalisti (Lýsigögn)'!L$6:L$37,MATCH($C163,'Undirviðmiðalisti (Lýsigögn)'!$C$6:$C$37,0))),IFERROR(IF(INDEX('Undirviðmiðalisti (Lýsigögn)'!L$38:L$52,MATCH($C163,'Undirviðmiðalisti (Lýsigögn)'!$C$38:$C$52,0))="","",INDEX('Undirviðmiðalisti (Lýsigögn)'!L$38:L$52,MATCH($C163,'Undirviðmiðalisti (Lýsigögn)'!$C$38:$C$52,0))),""))))</f>
        <v/>
      </c>
      <c r="Q163" s="18" t="str">
        <f aca="false">IF($C163="","",IF($D163="Einstaklingsbundið",IFERROR(IF(INDEX('Undirviðmiðalisti (Lýsigögn)'!M$38:M$52,MATCH($C163,'Undirviðmiðalisti (Lýsigögn)'!$C$38:$C$52,0))="","",INDEX('Undirviðmiðalisti (Lýsigögn)'!M$38:M$52,MATCH($C163,'Undirviðmiðalisti (Lýsigögn)'!$C$38:$C$52,0))),""),IFERROR(IF(INDEX('Undirviðmiðalisti (Lýsigögn)'!M$6:M$37,MATCH($C163,'Undirviðmiðalisti (Lýsigögn)'!$C$6:$C$37,0))="","",INDEX('Undirviðmiðalisti (Lýsigögn)'!M$6:M$37,MATCH($C163,'Undirviðmiðalisti (Lýsigögn)'!$C$6:$C$37,0))),IFERROR(IF(INDEX('Undirviðmiðalisti (Lýsigögn)'!M$38:M$52,MATCH($C163,'Undirviðmiðalisti (Lýsigögn)'!$C$38:$C$52,0))="","",INDEX('Undirviðmiðalisti (Lýsigögn)'!M$38:M$52,MATCH($C163,'Undirviðmiðalisti (Lýsigögn)'!$C$38:$C$52,0))),""))))</f>
        <v/>
      </c>
    </row>
    <row r="164" customFormat="false" ht="15" hidden="false" customHeight="true" outlineLevel="0" collapsed="false">
      <c r="A164" s="24" t="str">
        <f aca="false">IF($B164="","",ROW()-5)</f>
        <v/>
      </c>
      <c r="B164" s="17"/>
      <c r="C164" s="17"/>
      <c r="D164" s="25" t="str">
        <f aca="false">IFERROR(IF(B164="","",INDEX(Viðmið!$B$6:$B$10,MATCH(B164,Viðmið!$C$6:$C$10,0))),"")</f>
        <v/>
      </c>
      <c r="E164" s="18" t="str">
        <f aca="false">IF($C164="","",IF($D164="Einstaklingsbundið",IFERROR(IF(INDEX('Undirviðmiðalisti (Lýsigögn)'!$D$38:$D$52,MATCH($C164,'Undirviðmiðalisti (Lýsigögn)'!$C$38:$C$52,0))="","",INDEX('Undirviðmiðalisti (Lýsigögn)'!$D$38:$D$52,MATCH($C164,'Undirviðmiðalisti (Lýsigögn)'!$C$38:$C$52,0))),""),IFERROR(IF(INDEX('Undirviðmiðalisti (Lýsigögn)'!$D$6:$D$37,MATCH($C164,'Undirviðmiðalisti (Lýsigögn)'!$C$6:$C$37,0))="","",INDEX('Undirviðmiðalisti (Lýsigögn)'!$D$6:$D$37,MATCH($C164,'Undirviðmiðalisti (Lýsigögn)'!$C$6:$C$37,0))),IFERROR(IF(INDEX('Undirviðmiðalisti (Lýsigögn)'!$D$38:$D$52,MATCH($C164,'Undirviðmiðalisti (Lýsigögn)'!$C$38:$C$52,0))="","",INDEX('Undirviðmiðalisti (Lýsigögn)'!$D$38:$D$52,MATCH($C164,'Undirviðmiðalisti (Lýsigögn)'!$C$38:$C$52,0))),""))))</f>
        <v/>
      </c>
      <c r="F164" s="16"/>
      <c r="G164" s="26" t="str">
        <f aca="false">IF($C164="","",IF($D164="Einstaklingsbundið",IFERROR(IF(INDEX('Undirviðmiðalisti (Lýsigögn)'!$E$38:$E$52,MATCH($C164,'Undirviðmiðalisti (Lýsigögn)'!$C$38:$C$52,0))="","",INDEX('Undirviðmiðalisti (Lýsigögn)'!$E$38:$E$52,MATCH($C164,'Undirviðmiðalisti (Lýsigögn)'!$C$38:$C$52,0))),""),IFERROR(IF(INDEX('Undirviðmiðalisti (Lýsigögn)'!$E$6:$E$37,MATCH($C164,'Undirviðmiðalisti (Lýsigögn)'!$C$6:$C$37,0))="","",INDEX('Undirviðmiðalisti (Lýsigögn)'!$E$6:$E$37,MATCH($C164,'Undirviðmiðalisti (Lýsigögn)'!$C$6:$C$37,0))),IFERROR(IF(INDEX('Undirviðmiðalisti (Lýsigögn)'!$E$38:$E$52,MATCH($C164,'Undirviðmiðalisti (Lýsigögn)'!$C$38:$C$52,0))="","",INDEX('Undirviðmiðalisti (Lýsigögn)'!$E$38:$E$52,MATCH($C164,'Undirviðmiðalisti (Lýsigögn)'!$C$38:$C$52,0))),""))))</f>
        <v/>
      </c>
      <c r="H164" s="27" t="str">
        <f aca="false">IF(OR(F164="",G164=""),"",F164*KVARDI)</f>
        <v/>
      </c>
      <c r="I164" s="28" t="str">
        <f aca="false">IF(B164="","",IF(ROUND(SUMIF($B$6:$B$205,B164,$F$6:$F$205),4)=ROUND(IFERROR(INDEX(Viðmið!$E$6:$E$10,MATCH(B164,Viðmið!$C$6:$C$10,0)),-1),4),"✓","✗"))</f>
        <v/>
      </c>
      <c r="J164" s="18" t="str">
        <f aca="false">IF($C164="","",IF($D164="Einstaklingsbundið",IFERROR(IF(INDEX('Undirviðmiðalisti (Lýsigögn)'!F$38:F$52,MATCH($C164,'Undirviðmiðalisti (Lýsigögn)'!$C$38:$C$52,0))="","",INDEX('Undirviðmiðalisti (Lýsigögn)'!F$38:F$52,MATCH($C164,'Undirviðmiðalisti (Lýsigögn)'!$C$38:$C$52,0))),""),IFERROR(IF(INDEX('Undirviðmiðalisti (Lýsigögn)'!F$6:F$37,MATCH($C164,'Undirviðmiðalisti (Lýsigögn)'!$C$6:$C$37,0))="","",INDEX('Undirviðmiðalisti (Lýsigögn)'!F$6:F$37,MATCH($C164,'Undirviðmiðalisti (Lýsigögn)'!$C$6:$C$37,0))),IFERROR(IF(INDEX('Undirviðmiðalisti (Lýsigögn)'!F$38:F$52,MATCH($C164,'Undirviðmiðalisti (Lýsigögn)'!$C$38:$C$52,0))="","",INDEX('Undirviðmiðalisti (Lýsigögn)'!F$38:F$52,MATCH($C164,'Undirviðmiðalisti (Lýsigögn)'!$C$38:$C$52,0))),""))))</f>
        <v/>
      </c>
      <c r="K164" s="18" t="str">
        <f aca="false">IF($C164="","",IF($D164="Einstaklingsbundið",IFERROR(IF(INDEX('Undirviðmiðalisti (Lýsigögn)'!G$38:G$52,MATCH($C164,'Undirviðmiðalisti (Lýsigögn)'!$C$38:$C$52,0))="","",INDEX('Undirviðmiðalisti (Lýsigögn)'!G$38:G$52,MATCH($C164,'Undirviðmiðalisti (Lýsigögn)'!$C$38:$C$52,0))),""),IFERROR(IF(INDEX('Undirviðmiðalisti (Lýsigögn)'!G$6:G$37,MATCH($C164,'Undirviðmiðalisti (Lýsigögn)'!$C$6:$C$37,0))="","",INDEX('Undirviðmiðalisti (Lýsigögn)'!G$6:G$37,MATCH($C164,'Undirviðmiðalisti (Lýsigögn)'!$C$6:$C$37,0))),IFERROR(IF(INDEX('Undirviðmiðalisti (Lýsigögn)'!G$38:G$52,MATCH($C164,'Undirviðmiðalisti (Lýsigögn)'!$C$38:$C$52,0))="","",INDEX('Undirviðmiðalisti (Lýsigögn)'!G$38:G$52,MATCH($C164,'Undirviðmiðalisti (Lýsigögn)'!$C$38:$C$52,0))),""))))</f>
        <v/>
      </c>
      <c r="L164" s="18" t="str">
        <f aca="false">IF($C164="","",IF($D164="Einstaklingsbundið",IFERROR(IF(INDEX('Undirviðmiðalisti (Lýsigögn)'!H$38:H$52,MATCH($C164,'Undirviðmiðalisti (Lýsigögn)'!$C$38:$C$52,0))="","",INDEX('Undirviðmiðalisti (Lýsigögn)'!H$38:H$52,MATCH($C164,'Undirviðmiðalisti (Lýsigögn)'!$C$38:$C$52,0))),""),IFERROR(IF(INDEX('Undirviðmiðalisti (Lýsigögn)'!H$6:H$37,MATCH($C164,'Undirviðmiðalisti (Lýsigögn)'!$C$6:$C$37,0))="","",INDEX('Undirviðmiðalisti (Lýsigögn)'!H$6:H$37,MATCH($C164,'Undirviðmiðalisti (Lýsigögn)'!$C$6:$C$37,0))),IFERROR(IF(INDEX('Undirviðmiðalisti (Lýsigögn)'!H$38:H$52,MATCH($C164,'Undirviðmiðalisti (Lýsigögn)'!$C$38:$C$52,0))="","",INDEX('Undirviðmiðalisti (Lýsigögn)'!H$38:H$52,MATCH($C164,'Undirviðmiðalisti (Lýsigögn)'!$C$38:$C$52,0))),""))))</f>
        <v/>
      </c>
      <c r="M164" s="18" t="str">
        <f aca="false">IF($C164="","",IF($D164="Einstaklingsbundið",IFERROR(IF(INDEX('Undirviðmiðalisti (Lýsigögn)'!I$38:I$52,MATCH($C164,'Undirviðmiðalisti (Lýsigögn)'!$C$38:$C$52,0))="","",INDEX('Undirviðmiðalisti (Lýsigögn)'!I$38:I$52,MATCH($C164,'Undirviðmiðalisti (Lýsigögn)'!$C$38:$C$52,0))),""),IFERROR(IF(INDEX('Undirviðmiðalisti (Lýsigögn)'!I$6:I$37,MATCH($C164,'Undirviðmiðalisti (Lýsigögn)'!$C$6:$C$37,0))="","",INDEX('Undirviðmiðalisti (Lýsigögn)'!I$6:I$37,MATCH($C164,'Undirviðmiðalisti (Lýsigögn)'!$C$6:$C$37,0))),IFERROR(IF(INDEX('Undirviðmiðalisti (Lýsigögn)'!I$38:I$52,MATCH($C164,'Undirviðmiðalisti (Lýsigögn)'!$C$38:$C$52,0))="","",INDEX('Undirviðmiðalisti (Lýsigögn)'!I$38:I$52,MATCH($C164,'Undirviðmiðalisti (Lýsigögn)'!$C$38:$C$52,0))),""))))</f>
        <v/>
      </c>
      <c r="N164" s="18" t="str">
        <f aca="false">IF($C164="","",IF($D164="Einstaklingsbundið",IFERROR(IF(INDEX('Undirviðmiðalisti (Lýsigögn)'!J$38:J$52,MATCH($C164,'Undirviðmiðalisti (Lýsigögn)'!$C$38:$C$52,0))="","",INDEX('Undirviðmiðalisti (Lýsigögn)'!J$38:J$52,MATCH($C164,'Undirviðmiðalisti (Lýsigögn)'!$C$38:$C$52,0))),""),IFERROR(IF(INDEX('Undirviðmiðalisti (Lýsigögn)'!J$6:J$37,MATCH($C164,'Undirviðmiðalisti (Lýsigögn)'!$C$6:$C$37,0))="","",INDEX('Undirviðmiðalisti (Lýsigögn)'!J$6:J$37,MATCH($C164,'Undirviðmiðalisti (Lýsigögn)'!$C$6:$C$37,0))),IFERROR(IF(INDEX('Undirviðmiðalisti (Lýsigögn)'!J$38:J$52,MATCH($C164,'Undirviðmiðalisti (Lýsigögn)'!$C$38:$C$52,0))="","",INDEX('Undirviðmiðalisti (Lýsigögn)'!J$38:J$52,MATCH($C164,'Undirviðmiðalisti (Lýsigögn)'!$C$38:$C$52,0))),""))))</f>
        <v/>
      </c>
      <c r="O164" s="18" t="str">
        <f aca="false">IF($C164="","",IF($D164="Einstaklingsbundið",IFERROR(IF(INDEX('Undirviðmiðalisti (Lýsigögn)'!K$38:K$52,MATCH($C164,'Undirviðmiðalisti (Lýsigögn)'!$C$38:$C$52,0))="","",INDEX('Undirviðmiðalisti (Lýsigögn)'!K$38:K$52,MATCH($C164,'Undirviðmiðalisti (Lýsigögn)'!$C$38:$C$52,0))),""),IFERROR(IF(INDEX('Undirviðmiðalisti (Lýsigögn)'!K$6:K$37,MATCH($C164,'Undirviðmiðalisti (Lýsigögn)'!$C$6:$C$37,0))="","",INDEX('Undirviðmiðalisti (Lýsigögn)'!K$6:K$37,MATCH($C164,'Undirviðmiðalisti (Lýsigögn)'!$C$6:$C$37,0))),IFERROR(IF(INDEX('Undirviðmiðalisti (Lýsigögn)'!K$38:K$52,MATCH($C164,'Undirviðmiðalisti (Lýsigögn)'!$C$38:$C$52,0))="","",INDEX('Undirviðmiðalisti (Lýsigögn)'!K$38:K$52,MATCH($C164,'Undirviðmiðalisti (Lýsigögn)'!$C$38:$C$52,0))),""))))</f>
        <v/>
      </c>
      <c r="P164" s="18" t="str">
        <f aca="false">IF($C164="","",IF($D164="Einstaklingsbundið",IFERROR(IF(INDEX('Undirviðmiðalisti (Lýsigögn)'!L$38:L$52,MATCH($C164,'Undirviðmiðalisti (Lýsigögn)'!$C$38:$C$52,0))="","",INDEX('Undirviðmiðalisti (Lýsigögn)'!L$38:L$52,MATCH($C164,'Undirviðmiðalisti (Lýsigögn)'!$C$38:$C$52,0))),""),IFERROR(IF(INDEX('Undirviðmiðalisti (Lýsigögn)'!L$6:L$37,MATCH($C164,'Undirviðmiðalisti (Lýsigögn)'!$C$6:$C$37,0))="","",INDEX('Undirviðmiðalisti (Lýsigögn)'!L$6:L$37,MATCH($C164,'Undirviðmiðalisti (Lýsigögn)'!$C$6:$C$37,0))),IFERROR(IF(INDEX('Undirviðmiðalisti (Lýsigögn)'!L$38:L$52,MATCH($C164,'Undirviðmiðalisti (Lýsigögn)'!$C$38:$C$52,0))="","",INDEX('Undirviðmiðalisti (Lýsigögn)'!L$38:L$52,MATCH($C164,'Undirviðmiðalisti (Lýsigögn)'!$C$38:$C$52,0))),""))))</f>
        <v/>
      </c>
      <c r="Q164" s="18" t="str">
        <f aca="false">IF($C164="","",IF($D164="Einstaklingsbundið",IFERROR(IF(INDEX('Undirviðmiðalisti (Lýsigögn)'!M$38:M$52,MATCH($C164,'Undirviðmiðalisti (Lýsigögn)'!$C$38:$C$52,0))="","",INDEX('Undirviðmiðalisti (Lýsigögn)'!M$38:M$52,MATCH($C164,'Undirviðmiðalisti (Lýsigögn)'!$C$38:$C$52,0))),""),IFERROR(IF(INDEX('Undirviðmiðalisti (Lýsigögn)'!M$6:M$37,MATCH($C164,'Undirviðmiðalisti (Lýsigögn)'!$C$6:$C$37,0))="","",INDEX('Undirviðmiðalisti (Lýsigögn)'!M$6:M$37,MATCH($C164,'Undirviðmiðalisti (Lýsigögn)'!$C$6:$C$37,0))),IFERROR(IF(INDEX('Undirviðmiðalisti (Lýsigögn)'!M$38:M$52,MATCH($C164,'Undirviðmiðalisti (Lýsigögn)'!$C$38:$C$52,0))="","",INDEX('Undirviðmiðalisti (Lýsigögn)'!M$38:M$52,MATCH($C164,'Undirviðmiðalisti (Lýsigögn)'!$C$38:$C$52,0))),""))))</f>
        <v/>
      </c>
    </row>
    <row r="165" customFormat="false" ht="15" hidden="false" customHeight="true" outlineLevel="0" collapsed="false">
      <c r="A165" s="24" t="str">
        <f aca="false">IF($B165="","",ROW()-5)</f>
        <v/>
      </c>
      <c r="B165" s="17"/>
      <c r="C165" s="17"/>
      <c r="D165" s="25" t="str">
        <f aca="false">IFERROR(IF(B165="","",INDEX(Viðmið!$B$6:$B$10,MATCH(B165,Viðmið!$C$6:$C$10,0))),"")</f>
        <v/>
      </c>
      <c r="E165" s="18" t="str">
        <f aca="false">IF($C165="","",IF($D165="Einstaklingsbundið",IFERROR(IF(INDEX('Undirviðmiðalisti (Lýsigögn)'!$D$38:$D$52,MATCH($C165,'Undirviðmiðalisti (Lýsigögn)'!$C$38:$C$52,0))="","",INDEX('Undirviðmiðalisti (Lýsigögn)'!$D$38:$D$52,MATCH($C165,'Undirviðmiðalisti (Lýsigögn)'!$C$38:$C$52,0))),""),IFERROR(IF(INDEX('Undirviðmiðalisti (Lýsigögn)'!$D$6:$D$37,MATCH($C165,'Undirviðmiðalisti (Lýsigögn)'!$C$6:$C$37,0))="","",INDEX('Undirviðmiðalisti (Lýsigögn)'!$D$6:$D$37,MATCH($C165,'Undirviðmiðalisti (Lýsigögn)'!$C$6:$C$37,0))),IFERROR(IF(INDEX('Undirviðmiðalisti (Lýsigögn)'!$D$38:$D$52,MATCH($C165,'Undirviðmiðalisti (Lýsigögn)'!$C$38:$C$52,0))="","",INDEX('Undirviðmiðalisti (Lýsigögn)'!$D$38:$D$52,MATCH($C165,'Undirviðmiðalisti (Lýsigögn)'!$C$38:$C$52,0))),""))))</f>
        <v/>
      </c>
      <c r="F165" s="16"/>
      <c r="G165" s="26" t="str">
        <f aca="false">IF($C165="","",IF($D165="Einstaklingsbundið",IFERROR(IF(INDEX('Undirviðmiðalisti (Lýsigögn)'!$E$38:$E$52,MATCH($C165,'Undirviðmiðalisti (Lýsigögn)'!$C$38:$C$52,0))="","",INDEX('Undirviðmiðalisti (Lýsigögn)'!$E$38:$E$52,MATCH($C165,'Undirviðmiðalisti (Lýsigögn)'!$C$38:$C$52,0))),""),IFERROR(IF(INDEX('Undirviðmiðalisti (Lýsigögn)'!$E$6:$E$37,MATCH($C165,'Undirviðmiðalisti (Lýsigögn)'!$C$6:$C$37,0))="","",INDEX('Undirviðmiðalisti (Lýsigögn)'!$E$6:$E$37,MATCH($C165,'Undirviðmiðalisti (Lýsigögn)'!$C$6:$C$37,0))),IFERROR(IF(INDEX('Undirviðmiðalisti (Lýsigögn)'!$E$38:$E$52,MATCH($C165,'Undirviðmiðalisti (Lýsigögn)'!$C$38:$C$52,0))="","",INDEX('Undirviðmiðalisti (Lýsigögn)'!$E$38:$E$52,MATCH($C165,'Undirviðmiðalisti (Lýsigögn)'!$C$38:$C$52,0))),""))))</f>
        <v/>
      </c>
      <c r="H165" s="27" t="str">
        <f aca="false">IF(OR(F165="",G165=""),"",F165*KVARDI)</f>
        <v/>
      </c>
      <c r="I165" s="28" t="str">
        <f aca="false">IF(B165="","",IF(ROUND(SUMIF($B$6:$B$205,B165,$F$6:$F$205),4)=ROUND(IFERROR(INDEX(Viðmið!$E$6:$E$10,MATCH(B165,Viðmið!$C$6:$C$10,0)),-1),4),"✓","✗"))</f>
        <v/>
      </c>
      <c r="J165" s="18" t="str">
        <f aca="false">IF($C165="","",IF($D165="Einstaklingsbundið",IFERROR(IF(INDEX('Undirviðmiðalisti (Lýsigögn)'!F$38:F$52,MATCH($C165,'Undirviðmiðalisti (Lýsigögn)'!$C$38:$C$52,0))="","",INDEX('Undirviðmiðalisti (Lýsigögn)'!F$38:F$52,MATCH($C165,'Undirviðmiðalisti (Lýsigögn)'!$C$38:$C$52,0))),""),IFERROR(IF(INDEX('Undirviðmiðalisti (Lýsigögn)'!F$6:F$37,MATCH($C165,'Undirviðmiðalisti (Lýsigögn)'!$C$6:$C$37,0))="","",INDEX('Undirviðmiðalisti (Lýsigögn)'!F$6:F$37,MATCH($C165,'Undirviðmiðalisti (Lýsigögn)'!$C$6:$C$37,0))),IFERROR(IF(INDEX('Undirviðmiðalisti (Lýsigögn)'!F$38:F$52,MATCH($C165,'Undirviðmiðalisti (Lýsigögn)'!$C$38:$C$52,0))="","",INDEX('Undirviðmiðalisti (Lýsigögn)'!F$38:F$52,MATCH($C165,'Undirviðmiðalisti (Lýsigögn)'!$C$38:$C$52,0))),""))))</f>
        <v/>
      </c>
      <c r="K165" s="18" t="str">
        <f aca="false">IF($C165="","",IF($D165="Einstaklingsbundið",IFERROR(IF(INDEX('Undirviðmiðalisti (Lýsigögn)'!G$38:G$52,MATCH($C165,'Undirviðmiðalisti (Lýsigögn)'!$C$38:$C$52,0))="","",INDEX('Undirviðmiðalisti (Lýsigögn)'!G$38:G$52,MATCH($C165,'Undirviðmiðalisti (Lýsigögn)'!$C$38:$C$52,0))),""),IFERROR(IF(INDEX('Undirviðmiðalisti (Lýsigögn)'!G$6:G$37,MATCH($C165,'Undirviðmiðalisti (Lýsigögn)'!$C$6:$C$37,0))="","",INDEX('Undirviðmiðalisti (Lýsigögn)'!G$6:G$37,MATCH($C165,'Undirviðmiðalisti (Lýsigögn)'!$C$6:$C$37,0))),IFERROR(IF(INDEX('Undirviðmiðalisti (Lýsigögn)'!G$38:G$52,MATCH($C165,'Undirviðmiðalisti (Lýsigögn)'!$C$38:$C$52,0))="","",INDEX('Undirviðmiðalisti (Lýsigögn)'!G$38:G$52,MATCH($C165,'Undirviðmiðalisti (Lýsigögn)'!$C$38:$C$52,0))),""))))</f>
        <v/>
      </c>
      <c r="L165" s="18" t="str">
        <f aca="false">IF($C165="","",IF($D165="Einstaklingsbundið",IFERROR(IF(INDEX('Undirviðmiðalisti (Lýsigögn)'!H$38:H$52,MATCH($C165,'Undirviðmiðalisti (Lýsigögn)'!$C$38:$C$52,0))="","",INDEX('Undirviðmiðalisti (Lýsigögn)'!H$38:H$52,MATCH($C165,'Undirviðmiðalisti (Lýsigögn)'!$C$38:$C$52,0))),""),IFERROR(IF(INDEX('Undirviðmiðalisti (Lýsigögn)'!H$6:H$37,MATCH($C165,'Undirviðmiðalisti (Lýsigögn)'!$C$6:$C$37,0))="","",INDEX('Undirviðmiðalisti (Lýsigögn)'!H$6:H$37,MATCH($C165,'Undirviðmiðalisti (Lýsigögn)'!$C$6:$C$37,0))),IFERROR(IF(INDEX('Undirviðmiðalisti (Lýsigögn)'!H$38:H$52,MATCH($C165,'Undirviðmiðalisti (Lýsigögn)'!$C$38:$C$52,0))="","",INDEX('Undirviðmiðalisti (Lýsigögn)'!H$38:H$52,MATCH($C165,'Undirviðmiðalisti (Lýsigögn)'!$C$38:$C$52,0))),""))))</f>
        <v/>
      </c>
      <c r="M165" s="18" t="str">
        <f aca="false">IF($C165="","",IF($D165="Einstaklingsbundið",IFERROR(IF(INDEX('Undirviðmiðalisti (Lýsigögn)'!I$38:I$52,MATCH($C165,'Undirviðmiðalisti (Lýsigögn)'!$C$38:$C$52,0))="","",INDEX('Undirviðmiðalisti (Lýsigögn)'!I$38:I$52,MATCH($C165,'Undirviðmiðalisti (Lýsigögn)'!$C$38:$C$52,0))),""),IFERROR(IF(INDEX('Undirviðmiðalisti (Lýsigögn)'!I$6:I$37,MATCH($C165,'Undirviðmiðalisti (Lýsigögn)'!$C$6:$C$37,0))="","",INDEX('Undirviðmiðalisti (Lýsigögn)'!I$6:I$37,MATCH($C165,'Undirviðmiðalisti (Lýsigögn)'!$C$6:$C$37,0))),IFERROR(IF(INDEX('Undirviðmiðalisti (Lýsigögn)'!I$38:I$52,MATCH($C165,'Undirviðmiðalisti (Lýsigögn)'!$C$38:$C$52,0))="","",INDEX('Undirviðmiðalisti (Lýsigögn)'!I$38:I$52,MATCH($C165,'Undirviðmiðalisti (Lýsigögn)'!$C$38:$C$52,0))),""))))</f>
        <v/>
      </c>
      <c r="N165" s="18" t="str">
        <f aca="false">IF($C165="","",IF($D165="Einstaklingsbundið",IFERROR(IF(INDEX('Undirviðmiðalisti (Lýsigögn)'!J$38:J$52,MATCH($C165,'Undirviðmiðalisti (Lýsigögn)'!$C$38:$C$52,0))="","",INDEX('Undirviðmiðalisti (Lýsigögn)'!J$38:J$52,MATCH($C165,'Undirviðmiðalisti (Lýsigögn)'!$C$38:$C$52,0))),""),IFERROR(IF(INDEX('Undirviðmiðalisti (Lýsigögn)'!J$6:J$37,MATCH($C165,'Undirviðmiðalisti (Lýsigögn)'!$C$6:$C$37,0))="","",INDEX('Undirviðmiðalisti (Lýsigögn)'!J$6:J$37,MATCH($C165,'Undirviðmiðalisti (Lýsigögn)'!$C$6:$C$37,0))),IFERROR(IF(INDEX('Undirviðmiðalisti (Lýsigögn)'!J$38:J$52,MATCH($C165,'Undirviðmiðalisti (Lýsigögn)'!$C$38:$C$52,0))="","",INDEX('Undirviðmiðalisti (Lýsigögn)'!J$38:J$52,MATCH($C165,'Undirviðmiðalisti (Lýsigögn)'!$C$38:$C$52,0))),""))))</f>
        <v/>
      </c>
      <c r="O165" s="18" t="str">
        <f aca="false">IF($C165="","",IF($D165="Einstaklingsbundið",IFERROR(IF(INDEX('Undirviðmiðalisti (Lýsigögn)'!K$38:K$52,MATCH($C165,'Undirviðmiðalisti (Lýsigögn)'!$C$38:$C$52,0))="","",INDEX('Undirviðmiðalisti (Lýsigögn)'!K$38:K$52,MATCH($C165,'Undirviðmiðalisti (Lýsigögn)'!$C$38:$C$52,0))),""),IFERROR(IF(INDEX('Undirviðmiðalisti (Lýsigögn)'!K$6:K$37,MATCH($C165,'Undirviðmiðalisti (Lýsigögn)'!$C$6:$C$37,0))="","",INDEX('Undirviðmiðalisti (Lýsigögn)'!K$6:K$37,MATCH($C165,'Undirviðmiðalisti (Lýsigögn)'!$C$6:$C$37,0))),IFERROR(IF(INDEX('Undirviðmiðalisti (Lýsigögn)'!K$38:K$52,MATCH($C165,'Undirviðmiðalisti (Lýsigögn)'!$C$38:$C$52,0))="","",INDEX('Undirviðmiðalisti (Lýsigögn)'!K$38:K$52,MATCH($C165,'Undirviðmiðalisti (Lýsigögn)'!$C$38:$C$52,0))),""))))</f>
        <v/>
      </c>
      <c r="P165" s="18" t="str">
        <f aca="false">IF($C165="","",IF($D165="Einstaklingsbundið",IFERROR(IF(INDEX('Undirviðmiðalisti (Lýsigögn)'!L$38:L$52,MATCH($C165,'Undirviðmiðalisti (Lýsigögn)'!$C$38:$C$52,0))="","",INDEX('Undirviðmiðalisti (Lýsigögn)'!L$38:L$52,MATCH($C165,'Undirviðmiðalisti (Lýsigögn)'!$C$38:$C$52,0))),""),IFERROR(IF(INDEX('Undirviðmiðalisti (Lýsigögn)'!L$6:L$37,MATCH($C165,'Undirviðmiðalisti (Lýsigögn)'!$C$6:$C$37,0))="","",INDEX('Undirviðmiðalisti (Lýsigögn)'!L$6:L$37,MATCH($C165,'Undirviðmiðalisti (Lýsigögn)'!$C$6:$C$37,0))),IFERROR(IF(INDEX('Undirviðmiðalisti (Lýsigögn)'!L$38:L$52,MATCH($C165,'Undirviðmiðalisti (Lýsigögn)'!$C$38:$C$52,0))="","",INDEX('Undirviðmiðalisti (Lýsigögn)'!L$38:L$52,MATCH($C165,'Undirviðmiðalisti (Lýsigögn)'!$C$38:$C$52,0))),""))))</f>
        <v/>
      </c>
      <c r="Q165" s="18" t="str">
        <f aca="false">IF($C165="","",IF($D165="Einstaklingsbundið",IFERROR(IF(INDEX('Undirviðmiðalisti (Lýsigögn)'!M$38:M$52,MATCH($C165,'Undirviðmiðalisti (Lýsigögn)'!$C$38:$C$52,0))="","",INDEX('Undirviðmiðalisti (Lýsigögn)'!M$38:M$52,MATCH($C165,'Undirviðmiðalisti (Lýsigögn)'!$C$38:$C$52,0))),""),IFERROR(IF(INDEX('Undirviðmiðalisti (Lýsigögn)'!M$6:M$37,MATCH($C165,'Undirviðmiðalisti (Lýsigögn)'!$C$6:$C$37,0))="","",INDEX('Undirviðmiðalisti (Lýsigögn)'!M$6:M$37,MATCH($C165,'Undirviðmiðalisti (Lýsigögn)'!$C$6:$C$37,0))),IFERROR(IF(INDEX('Undirviðmiðalisti (Lýsigögn)'!M$38:M$52,MATCH($C165,'Undirviðmiðalisti (Lýsigögn)'!$C$38:$C$52,0))="","",INDEX('Undirviðmiðalisti (Lýsigögn)'!M$38:M$52,MATCH($C165,'Undirviðmiðalisti (Lýsigögn)'!$C$38:$C$52,0))),""))))</f>
        <v/>
      </c>
    </row>
    <row r="166" customFormat="false" ht="15" hidden="false" customHeight="true" outlineLevel="0" collapsed="false">
      <c r="A166" s="24" t="str">
        <f aca="false">IF($B166="","",ROW()-5)</f>
        <v/>
      </c>
      <c r="B166" s="17"/>
      <c r="C166" s="17"/>
      <c r="D166" s="25" t="str">
        <f aca="false">IFERROR(IF(B166="","",INDEX(Viðmið!$B$6:$B$10,MATCH(B166,Viðmið!$C$6:$C$10,0))),"")</f>
        <v/>
      </c>
      <c r="E166" s="18" t="str">
        <f aca="false">IF($C166="","",IF($D166="Einstaklingsbundið",IFERROR(IF(INDEX('Undirviðmiðalisti (Lýsigögn)'!$D$38:$D$52,MATCH($C166,'Undirviðmiðalisti (Lýsigögn)'!$C$38:$C$52,0))="","",INDEX('Undirviðmiðalisti (Lýsigögn)'!$D$38:$D$52,MATCH($C166,'Undirviðmiðalisti (Lýsigögn)'!$C$38:$C$52,0))),""),IFERROR(IF(INDEX('Undirviðmiðalisti (Lýsigögn)'!$D$6:$D$37,MATCH($C166,'Undirviðmiðalisti (Lýsigögn)'!$C$6:$C$37,0))="","",INDEX('Undirviðmiðalisti (Lýsigögn)'!$D$6:$D$37,MATCH($C166,'Undirviðmiðalisti (Lýsigögn)'!$C$6:$C$37,0))),IFERROR(IF(INDEX('Undirviðmiðalisti (Lýsigögn)'!$D$38:$D$52,MATCH($C166,'Undirviðmiðalisti (Lýsigögn)'!$C$38:$C$52,0))="","",INDEX('Undirviðmiðalisti (Lýsigögn)'!$D$38:$D$52,MATCH($C166,'Undirviðmiðalisti (Lýsigögn)'!$C$38:$C$52,0))),""))))</f>
        <v/>
      </c>
      <c r="F166" s="16"/>
      <c r="G166" s="26" t="str">
        <f aca="false">IF($C166="","",IF($D166="Einstaklingsbundið",IFERROR(IF(INDEX('Undirviðmiðalisti (Lýsigögn)'!$E$38:$E$52,MATCH($C166,'Undirviðmiðalisti (Lýsigögn)'!$C$38:$C$52,0))="","",INDEX('Undirviðmiðalisti (Lýsigögn)'!$E$38:$E$52,MATCH($C166,'Undirviðmiðalisti (Lýsigögn)'!$C$38:$C$52,0))),""),IFERROR(IF(INDEX('Undirviðmiðalisti (Lýsigögn)'!$E$6:$E$37,MATCH($C166,'Undirviðmiðalisti (Lýsigögn)'!$C$6:$C$37,0))="","",INDEX('Undirviðmiðalisti (Lýsigögn)'!$E$6:$E$37,MATCH($C166,'Undirviðmiðalisti (Lýsigögn)'!$C$6:$C$37,0))),IFERROR(IF(INDEX('Undirviðmiðalisti (Lýsigögn)'!$E$38:$E$52,MATCH($C166,'Undirviðmiðalisti (Lýsigögn)'!$C$38:$C$52,0))="","",INDEX('Undirviðmiðalisti (Lýsigögn)'!$E$38:$E$52,MATCH($C166,'Undirviðmiðalisti (Lýsigögn)'!$C$38:$C$52,0))),""))))</f>
        <v/>
      </c>
      <c r="H166" s="27" t="str">
        <f aca="false">IF(OR(F166="",G166=""),"",F166*KVARDI)</f>
        <v/>
      </c>
      <c r="I166" s="28" t="str">
        <f aca="false">IF(B166="","",IF(ROUND(SUMIF($B$6:$B$205,B166,$F$6:$F$205),4)=ROUND(IFERROR(INDEX(Viðmið!$E$6:$E$10,MATCH(B166,Viðmið!$C$6:$C$10,0)),-1),4),"✓","✗"))</f>
        <v/>
      </c>
      <c r="J166" s="18" t="str">
        <f aca="false">IF($C166="","",IF($D166="Einstaklingsbundið",IFERROR(IF(INDEX('Undirviðmiðalisti (Lýsigögn)'!F$38:F$52,MATCH($C166,'Undirviðmiðalisti (Lýsigögn)'!$C$38:$C$52,0))="","",INDEX('Undirviðmiðalisti (Lýsigögn)'!F$38:F$52,MATCH($C166,'Undirviðmiðalisti (Lýsigögn)'!$C$38:$C$52,0))),""),IFERROR(IF(INDEX('Undirviðmiðalisti (Lýsigögn)'!F$6:F$37,MATCH($C166,'Undirviðmiðalisti (Lýsigögn)'!$C$6:$C$37,0))="","",INDEX('Undirviðmiðalisti (Lýsigögn)'!F$6:F$37,MATCH($C166,'Undirviðmiðalisti (Lýsigögn)'!$C$6:$C$37,0))),IFERROR(IF(INDEX('Undirviðmiðalisti (Lýsigögn)'!F$38:F$52,MATCH($C166,'Undirviðmiðalisti (Lýsigögn)'!$C$38:$C$52,0))="","",INDEX('Undirviðmiðalisti (Lýsigögn)'!F$38:F$52,MATCH($C166,'Undirviðmiðalisti (Lýsigögn)'!$C$38:$C$52,0))),""))))</f>
        <v/>
      </c>
      <c r="K166" s="18" t="str">
        <f aca="false">IF($C166="","",IF($D166="Einstaklingsbundið",IFERROR(IF(INDEX('Undirviðmiðalisti (Lýsigögn)'!G$38:G$52,MATCH($C166,'Undirviðmiðalisti (Lýsigögn)'!$C$38:$C$52,0))="","",INDEX('Undirviðmiðalisti (Lýsigögn)'!G$38:G$52,MATCH($C166,'Undirviðmiðalisti (Lýsigögn)'!$C$38:$C$52,0))),""),IFERROR(IF(INDEX('Undirviðmiðalisti (Lýsigögn)'!G$6:G$37,MATCH($C166,'Undirviðmiðalisti (Lýsigögn)'!$C$6:$C$37,0))="","",INDEX('Undirviðmiðalisti (Lýsigögn)'!G$6:G$37,MATCH($C166,'Undirviðmiðalisti (Lýsigögn)'!$C$6:$C$37,0))),IFERROR(IF(INDEX('Undirviðmiðalisti (Lýsigögn)'!G$38:G$52,MATCH($C166,'Undirviðmiðalisti (Lýsigögn)'!$C$38:$C$52,0))="","",INDEX('Undirviðmiðalisti (Lýsigögn)'!G$38:G$52,MATCH($C166,'Undirviðmiðalisti (Lýsigögn)'!$C$38:$C$52,0))),""))))</f>
        <v/>
      </c>
      <c r="L166" s="18" t="str">
        <f aca="false">IF($C166="","",IF($D166="Einstaklingsbundið",IFERROR(IF(INDEX('Undirviðmiðalisti (Lýsigögn)'!H$38:H$52,MATCH($C166,'Undirviðmiðalisti (Lýsigögn)'!$C$38:$C$52,0))="","",INDEX('Undirviðmiðalisti (Lýsigögn)'!H$38:H$52,MATCH($C166,'Undirviðmiðalisti (Lýsigögn)'!$C$38:$C$52,0))),""),IFERROR(IF(INDEX('Undirviðmiðalisti (Lýsigögn)'!H$6:H$37,MATCH($C166,'Undirviðmiðalisti (Lýsigögn)'!$C$6:$C$37,0))="","",INDEX('Undirviðmiðalisti (Lýsigögn)'!H$6:H$37,MATCH($C166,'Undirviðmiðalisti (Lýsigögn)'!$C$6:$C$37,0))),IFERROR(IF(INDEX('Undirviðmiðalisti (Lýsigögn)'!H$38:H$52,MATCH($C166,'Undirviðmiðalisti (Lýsigögn)'!$C$38:$C$52,0))="","",INDEX('Undirviðmiðalisti (Lýsigögn)'!H$38:H$52,MATCH($C166,'Undirviðmiðalisti (Lýsigögn)'!$C$38:$C$52,0))),""))))</f>
        <v/>
      </c>
      <c r="M166" s="18" t="str">
        <f aca="false">IF($C166="","",IF($D166="Einstaklingsbundið",IFERROR(IF(INDEX('Undirviðmiðalisti (Lýsigögn)'!I$38:I$52,MATCH($C166,'Undirviðmiðalisti (Lýsigögn)'!$C$38:$C$52,0))="","",INDEX('Undirviðmiðalisti (Lýsigögn)'!I$38:I$52,MATCH($C166,'Undirviðmiðalisti (Lýsigögn)'!$C$38:$C$52,0))),""),IFERROR(IF(INDEX('Undirviðmiðalisti (Lýsigögn)'!I$6:I$37,MATCH($C166,'Undirviðmiðalisti (Lýsigögn)'!$C$6:$C$37,0))="","",INDEX('Undirviðmiðalisti (Lýsigögn)'!I$6:I$37,MATCH($C166,'Undirviðmiðalisti (Lýsigögn)'!$C$6:$C$37,0))),IFERROR(IF(INDEX('Undirviðmiðalisti (Lýsigögn)'!I$38:I$52,MATCH($C166,'Undirviðmiðalisti (Lýsigögn)'!$C$38:$C$52,0))="","",INDEX('Undirviðmiðalisti (Lýsigögn)'!I$38:I$52,MATCH($C166,'Undirviðmiðalisti (Lýsigögn)'!$C$38:$C$52,0))),""))))</f>
        <v/>
      </c>
      <c r="N166" s="18" t="str">
        <f aca="false">IF($C166="","",IF($D166="Einstaklingsbundið",IFERROR(IF(INDEX('Undirviðmiðalisti (Lýsigögn)'!J$38:J$52,MATCH($C166,'Undirviðmiðalisti (Lýsigögn)'!$C$38:$C$52,0))="","",INDEX('Undirviðmiðalisti (Lýsigögn)'!J$38:J$52,MATCH($C166,'Undirviðmiðalisti (Lýsigögn)'!$C$38:$C$52,0))),""),IFERROR(IF(INDEX('Undirviðmiðalisti (Lýsigögn)'!J$6:J$37,MATCH($C166,'Undirviðmiðalisti (Lýsigögn)'!$C$6:$C$37,0))="","",INDEX('Undirviðmiðalisti (Lýsigögn)'!J$6:J$37,MATCH($C166,'Undirviðmiðalisti (Lýsigögn)'!$C$6:$C$37,0))),IFERROR(IF(INDEX('Undirviðmiðalisti (Lýsigögn)'!J$38:J$52,MATCH($C166,'Undirviðmiðalisti (Lýsigögn)'!$C$38:$C$52,0))="","",INDEX('Undirviðmiðalisti (Lýsigögn)'!J$38:J$52,MATCH($C166,'Undirviðmiðalisti (Lýsigögn)'!$C$38:$C$52,0))),""))))</f>
        <v/>
      </c>
      <c r="O166" s="18" t="str">
        <f aca="false">IF($C166="","",IF($D166="Einstaklingsbundið",IFERROR(IF(INDEX('Undirviðmiðalisti (Lýsigögn)'!K$38:K$52,MATCH($C166,'Undirviðmiðalisti (Lýsigögn)'!$C$38:$C$52,0))="","",INDEX('Undirviðmiðalisti (Lýsigögn)'!K$38:K$52,MATCH($C166,'Undirviðmiðalisti (Lýsigögn)'!$C$38:$C$52,0))),""),IFERROR(IF(INDEX('Undirviðmiðalisti (Lýsigögn)'!K$6:K$37,MATCH($C166,'Undirviðmiðalisti (Lýsigögn)'!$C$6:$C$37,0))="","",INDEX('Undirviðmiðalisti (Lýsigögn)'!K$6:K$37,MATCH($C166,'Undirviðmiðalisti (Lýsigögn)'!$C$6:$C$37,0))),IFERROR(IF(INDEX('Undirviðmiðalisti (Lýsigögn)'!K$38:K$52,MATCH($C166,'Undirviðmiðalisti (Lýsigögn)'!$C$38:$C$52,0))="","",INDEX('Undirviðmiðalisti (Lýsigögn)'!K$38:K$52,MATCH($C166,'Undirviðmiðalisti (Lýsigögn)'!$C$38:$C$52,0))),""))))</f>
        <v/>
      </c>
      <c r="P166" s="18" t="str">
        <f aca="false">IF($C166="","",IF($D166="Einstaklingsbundið",IFERROR(IF(INDEX('Undirviðmiðalisti (Lýsigögn)'!L$38:L$52,MATCH($C166,'Undirviðmiðalisti (Lýsigögn)'!$C$38:$C$52,0))="","",INDEX('Undirviðmiðalisti (Lýsigögn)'!L$38:L$52,MATCH($C166,'Undirviðmiðalisti (Lýsigögn)'!$C$38:$C$52,0))),""),IFERROR(IF(INDEX('Undirviðmiðalisti (Lýsigögn)'!L$6:L$37,MATCH($C166,'Undirviðmiðalisti (Lýsigögn)'!$C$6:$C$37,0))="","",INDEX('Undirviðmiðalisti (Lýsigögn)'!L$6:L$37,MATCH($C166,'Undirviðmiðalisti (Lýsigögn)'!$C$6:$C$37,0))),IFERROR(IF(INDEX('Undirviðmiðalisti (Lýsigögn)'!L$38:L$52,MATCH($C166,'Undirviðmiðalisti (Lýsigögn)'!$C$38:$C$52,0))="","",INDEX('Undirviðmiðalisti (Lýsigögn)'!L$38:L$52,MATCH($C166,'Undirviðmiðalisti (Lýsigögn)'!$C$38:$C$52,0))),""))))</f>
        <v/>
      </c>
      <c r="Q166" s="18" t="str">
        <f aca="false">IF($C166="","",IF($D166="Einstaklingsbundið",IFERROR(IF(INDEX('Undirviðmiðalisti (Lýsigögn)'!M$38:M$52,MATCH($C166,'Undirviðmiðalisti (Lýsigögn)'!$C$38:$C$52,0))="","",INDEX('Undirviðmiðalisti (Lýsigögn)'!M$38:M$52,MATCH($C166,'Undirviðmiðalisti (Lýsigögn)'!$C$38:$C$52,0))),""),IFERROR(IF(INDEX('Undirviðmiðalisti (Lýsigögn)'!M$6:M$37,MATCH($C166,'Undirviðmiðalisti (Lýsigögn)'!$C$6:$C$37,0))="","",INDEX('Undirviðmiðalisti (Lýsigögn)'!M$6:M$37,MATCH($C166,'Undirviðmiðalisti (Lýsigögn)'!$C$6:$C$37,0))),IFERROR(IF(INDEX('Undirviðmiðalisti (Lýsigögn)'!M$38:M$52,MATCH($C166,'Undirviðmiðalisti (Lýsigögn)'!$C$38:$C$52,0))="","",INDEX('Undirviðmiðalisti (Lýsigögn)'!M$38:M$52,MATCH($C166,'Undirviðmiðalisti (Lýsigögn)'!$C$38:$C$52,0))),""))))</f>
        <v/>
      </c>
    </row>
    <row r="167" customFormat="false" ht="15" hidden="false" customHeight="true" outlineLevel="0" collapsed="false">
      <c r="A167" s="24" t="str">
        <f aca="false">IF($B167="","",ROW()-5)</f>
        <v/>
      </c>
      <c r="B167" s="17"/>
      <c r="C167" s="17"/>
      <c r="D167" s="25" t="str">
        <f aca="false">IFERROR(IF(B167="","",INDEX(Viðmið!$B$6:$B$10,MATCH(B167,Viðmið!$C$6:$C$10,0))),"")</f>
        <v/>
      </c>
      <c r="E167" s="18" t="str">
        <f aca="false">IF($C167="","",IF($D167="Einstaklingsbundið",IFERROR(IF(INDEX('Undirviðmiðalisti (Lýsigögn)'!$D$38:$D$52,MATCH($C167,'Undirviðmiðalisti (Lýsigögn)'!$C$38:$C$52,0))="","",INDEX('Undirviðmiðalisti (Lýsigögn)'!$D$38:$D$52,MATCH($C167,'Undirviðmiðalisti (Lýsigögn)'!$C$38:$C$52,0))),""),IFERROR(IF(INDEX('Undirviðmiðalisti (Lýsigögn)'!$D$6:$D$37,MATCH($C167,'Undirviðmiðalisti (Lýsigögn)'!$C$6:$C$37,0))="","",INDEX('Undirviðmiðalisti (Lýsigögn)'!$D$6:$D$37,MATCH($C167,'Undirviðmiðalisti (Lýsigögn)'!$C$6:$C$37,0))),IFERROR(IF(INDEX('Undirviðmiðalisti (Lýsigögn)'!$D$38:$D$52,MATCH($C167,'Undirviðmiðalisti (Lýsigögn)'!$C$38:$C$52,0))="","",INDEX('Undirviðmiðalisti (Lýsigögn)'!$D$38:$D$52,MATCH($C167,'Undirviðmiðalisti (Lýsigögn)'!$C$38:$C$52,0))),""))))</f>
        <v/>
      </c>
      <c r="F167" s="16"/>
      <c r="G167" s="26" t="str">
        <f aca="false">IF($C167="","",IF($D167="Einstaklingsbundið",IFERROR(IF(INDEX('Undirviðmiðalisti (Lýsigögn)'!$E$38:$E$52,MATCH($C167,'Undirviðmiðalisti (Lýsigögn)'!$C$38:$C$52,0))="","",INDEX('Undirviðmiðalisti (Lýsigögn)'!$E$38:$E$52,MATCH($C167,'Undirviðmiðalisti (Lýsigögn)'!$C$38:$C$52,0))),""),IFERROR(IF(INDEX('Undirviðmiðalisti (Lýsigögn)'!$E$6:$E$37,MATCH($C167,'Undirviðmiðalisti (Lýsigögn)'!$C$6:$C$37,0))="","",INDEX('Undirviðmiðalisti (Lýsigögn)'!$E$6:$E$37,MATCH($C167,'Undirviðmiðalisti (Lýsigögn)'!$C$6:$C$37,0))),IFERROR(IF(INDEX('Undirviðmiðalisti (Lýsigögn)'!$E$38:$E$52,MATCH($C167,'Undirviðmiðalisti (Lýsigögn)'!$C$38:$C$52,0))="","",INDEX('Undirviðmiðalisti (Lýsigögn)'!$E$38:$E$52,MATCH($C167,'Undirviðmiðalisti (Lýsigögn)'!$C$38:$C$52,0))),""))))</f>
        <v/>
      </c>
      <c r="H167" s="27" t="str">
        <f aca="false">IF(OR(F167="",G167=""),"",F167*KVARDI)</f>
        <v/>
      </c>
      <c r="I167" s="28" t="str">
        <f aca="false">IF(B167="","",IF(ROUND(SUMIF($B$6:$B$205,B167,$F$6:$F$205),4)=ROUND(IFERROR(INDEX(Viðmið!$E$6:$E$10,MATCH(B167,Viðmið!$C$6:$C$10,0)),-1),4),"✓","✗"))</f>
        <v/>
      </c>
      <c r="J167" s="18" t="str">
        <f aca="false">IF($C167="","",IF($D167="Einstaklingsbundið",IFERROR(IF(INDEX('Undirviðmiðalisti (Lýsigögn)'!F$38:F$52,MATCH($C167,'Undirviðmiðalisti (Lýsigögn)'!$C$38:$C$52,0))="","",INDEX('Undirviðmiðalisti (Lýsigögn)'!F$38:F$52,MATCH($C167,'Undirviðmiðalisti (Lýsigögn)'!$C$38:$C$52,0))),""),IFERROR(IF(INDEX('Undirviðmiðalisti (Lýsigögn)'!F$6:F$37,MATCH($C167,'Undirviðmiðalisti (Lýsigögn)'!$C$6:$C$37,0))="","",INDEX('Undirviðmiðalisti (Lýsigögn)'!F$6:F$37,MATCH($C167,'Undirviðmiðalisti (Lýsigögn)'!$C$6:$C$37,0))),IFERROR(IF(INDEX('Undirviðmiðalisti (Lýsigögn)'!F$38:F$52,MATCH($C167,'Undirviðmiðalisti (Lýsigögn)'!$C$38:$C$52,0))="","",INDEX('Undirviðmiðalisti (Lýsigögn)'!F$38:F$52,MATCH($C167,'Undirviðmiðalisti (Lýsigögn)'!$C$38:$C$52,0))),""))))</f>
        <v/>
      </c>
      <c r="K167" s="18" t="str">
        <f aca="false">IF($C167="","",IF($D167="Einstaklingsbundið",IFERROR(IF(INDEX('Undirviðmiðalisti (Lýsigögn)'!G$38:G$52,MATCH($C167,'Undirviðmiðalisti (Lýsigögn)'!$C$38:$C$52,0))="","",INDEX('Undirviðmiðalisti (Lýsigögn)'!G$38:G$52,MATCH($C167,'Undirviðmiðalisti (Lýsigögn)'!$C$38:$C$52,0))),""),IFERROR(IF(INDEX('Undirviðmiðalisti (Lýsigögn)'!G$6:G$37,MATCH($C167,'Undirviðmiðalisti (Lýsigögn)'!$C$6:$C$37,0))="","",INDEX('Undirviðmiðalisti (Lýsigögn)'!G$6:G$37,MATCH($C167,'Undirviðmiðalisti (Lýsigögn)'!$C$6:$C$37,0))),IFERROR(IF(INDEX('Undirviðmiðalisti (Lýsigögn)'!G$38:G$52,MATCH($C167,'Undirviðmiðalisti (Lýsigögn)'!$C$38:$C$52,0))="","",INDEX('Undirviðmiðalisti (Lýsigögn)'!G$38:G$52,MATCH($C167,'Undirviðmiðalisti (Lýsigögn)'!$C$38:$C$52,0))),""))))</f>
        <v/>
      </c>
      <c r="L167" s="18" t="str">
        <f aca="false">IF($C167="","",IF($D167="Einstaklingsbundið",IFERROR(IF(INDEX('Undirviðmiðalisti (Lýsigögn)'!H$38:H$52,MATCH($C167,'Undirviðmiðalisti (Lýsigögn)'!$C$38:$C$52,0))="","",INDEX('Undirviðmiðalisti (Lýsigögn)'!H$38:H$52,MATCH($C167,'Undirviðmiðalisti (Lýsigögn)'!$C$38:$C$52,0))),""),IFERROR(IF(INDEX('Undirviðmiðalisti (Lýsigögn)'!H$6:H$37,MATCH($C167,'Undirviðmiðalisti (Lýsigögn)'!$C$6:$C$37,0))="","",INDEX('Undirviðmiðalisti (Lýsigögn)'!H$6:H$37,MATCH($C167,'Undirviðmiðalisti (Lýsigögn)'!$C$6:$C$37,0))),IFERROR(IF(INDEX('Undirviðmiðalisti (Lýsigögn)'!H$38:H$52,MATCH($C167,'Undirviðmiðalisti (Lýsigögn)'!$C$38:$C$52,0))="","",INDEX('Undirviðmiðalisti (Lýsigögn)'!H$38:H$52,MATCH($C167,'Undirviðmiðalisti (Lýsigögn)'!$C$38:$C$52,0))),""))))</f>
        <v/>
      </c>
      <c r="M167" s="18" t="str">
        <f aca="false">IF($C167="","",IF($D167="Einstaklingsbundið",IFERROR(IF(INDEX('Undirviðmiðalisti (Lýsigögn)'!I$38:I$52,MATCH($C167,'Undirviðmiðalisti (Lýsigögn)'!$C$38:$C$52,0))="","",INDEX('Undirviðmiðalisti (Lýsigögn)'!I$38:I$52,MATCH($C167,'Undirviðmiðalisti (Lýsigögn)'!$C$38:$C$52,0))),""),IFERROR(IF(INDEX('Undirviðmiðalisti (Lýsigögn)'!I$6:I$37,MATCH($C167,'Undirviðmiðalisti (Lýsigögn)'!$C$6:$C$37,0))="","",INDEX('Undirviðmiðalisti (Lýsigögn)'!I$6:I$37,MATCH($C167,'Undirviðmiðalisti (Lýsigögn)'!$C$6:$C$37,0))),IFERROR(IF(INDEX('Undirviðmiðalisti (Lýsigögn)'!I$38:I$52,MATCH($C167,'Undirviðmiðalisti (Lýsigögn)'!$C$38:$C$52,0))="","",INDEX('Undirviðmiðalisti (Lýsigögn)'!I$38:I$52,MATCH($C167,'Undirviðmiðalisti (Lýsigögn)'!$C$38:$C$52,0))),""))))</f>
        <v/>
      </c>
      <c r="N167" s="18" t="str">
        <f aca="false">IF($C167="","",IF($D167="Einstaklingsbundið",IFERROR(IF(INDEX('Undirviðmiðalisti (Lýsigögn)'!J$38:J$52,MATCH($C167,'Undirviðmiðalisti (Lýsigögn)'!$C$38:$C$52,0))="","",INDEX('Undirviðmiðalisti (Lýsigögn)'!J$38:J$52,MATCH($C167,'Undirviðmiðalisti (Lýsigögn)'!$C$38:$C$52,0))),""),IFERROR(IF(INDEX('Undirviðmiðalisti (Lýsigögn)'!J$6:J$37,MATCH($C167,'Undirviðmiðalisti (Lýsigögn)'!$C$6:$C$37,0))="","",INDEX('Undirviðmiðalisti (Lýsigögn)'!J$6:J$37,MATCH($C167,'Undirviðmiðalisti (Lýsigögn)'!$C$6:$C$37,0))),IFERROR(IF(INDEX('Undirviðmiðalisti (Lýsigögn)'!J$38:J$52,MATCH($C167,'Undirviðmiðalisti (Lýsigögn)'!$C$38:$C$52,0))="","",INDEX('Undirviðmiðalisti (Lýsigögn)'!J$38:J$52,MATCH($C167,'Undirviðmiðalisti (Lýsigögn)'!$C$38:$C$52,0))),""))))</f>
        <v/>
      </c>
      <c r="O167" s="18" t="str">
        <f aca="false">IF($C167="","",IF($D167="Einstaklingsbundið",IFERROR(IF(INDEX('Undirviðmiðalisti (Lýsigögn)'!K$38:K$52,MATCH($C167,'Undirviðmiðalisti (Lýsigögn)'!$C$38:$C$52,0))="","",INDEX('Undirviðmiðalisti (Lýsigögn)'!K$38:K$52,MATCH($C167,'Undirviðmiðalisti (Lýsigögn)'!$C$38:$C$52,0))),""),IFERROR(IF(INDEX('Undirviðmiðalisti (Lýsigögn)'!K$6:K$37,MATCH($C167,'Undirviðmiðalisti (Lýsigögn)'!$C$6:$C$37,0))="","",INDEX('Undirviðmiðalisti (Lýsigögn)'!K$6:K$37,MATCH($C167,'Undirviðmiðalisti (Lýsigögn)'!$C$6:$C$37,0))),IFERROR(IF(INDEX('Undirviðmiðalisti (Lýsigögn)'!K$38:K$52,MATCH($C167,'Undirviðmiðalisti (Lýsigögn)'!$C$38:$C$52,0))="","",INDEX('Undirviðmiðalisti (Lýsigögn)'!K$38:K$52,MATCH($C167,'Undirviðmiðalisti (Lýsigögn)'!$C$38:$C$52,0))),""))))</f>
        <v/>
      </c>
      <c r="P167" s="18" t="str">
        <f aca="false">IF($C167="","",IF($D167="Einstaklingsbundið",IFERROR(IF(INDEX('Undirviðmiðalisti (Lýsigögn)'!L$38:L$52,MATCH($C167,'Undirviðmiðalisti (Lýsigögn)'!$C$38:$C$52,0))="","",INDEX('Undirviðmiðalisti (Lýsigögn)'!L$38:L$52,MATCH($C167,'Undirviðmiðalisti (Lýsigögn)'!$C$38:$C$52,0))),""),IFERROR(IF(INDEX('Undirviðmiðalisti (Lýsigögn)'!L$6:L$37,MATCH($C167,'Undirviðmiðalisti (Lýsigögn)'!$C$6:$C$37,0))="","",INDEX('Undirviðmiðalisti (Lýsigögn)'!L$6:L$37,MATCH($C167,'Undirviðmiðalisti (Lýsigögn)'!$C$6:$C$37,0))),IFERROR(IF(INDEX('Undirviðmiðalisti (Lýsigögn)'!L$38:L$52,MATCH($C167,'Undirviðmiðalisti (Lýsigögn)'!$C$38:$C$52,0))="","",INDEX('Undirviðmiðalisti (Lýsigögn)'!L$38:L$52,MATCH($C167,'Undirviðmiðalisti (Lýsigögn)'!$C$38:$C$52,0))),""))))</f>
        <v/>
      </c>
      <c r="Q167" s="18" t="str">
        <f aca="false">IF($C167="","",IF($D167="Einstaklingsbundið",IFERROR(IF(INDEX('Undirviðmiðalisti (Lýsigögn)'!M$38:M$52,MATCH($C167,'Undirviðmiðalisti (Lýsigögn)'!$C$38:$C$52,0))="","",INDEX('Undirviðmiðalisti (Lýsigögn)'!M$38:M$52,MATCH($C167,'Undirviðmiðalisti (Lýsigögn)'!$C$38:$C$52,0))),""),IFERROR(IF(INDEX('Undirviðmiðalisti (Lýsigögn)'!M$6:M$37,MATCH($C167,'Undirviðmiðalisti (Lýsigögn)'!$C$6:$C$37,0))="","",INDEX('Undirviðmiðalisti (Lýsigögn)'!M$6:M$37,MATCH($C167,'Undirviðmiðalisti (Lýsigögn)'!$C$6:$C$37,0))),IFERROR(IF(INDEX('Undirviðmiðalisti (Lýsigögn)'!M$38:M$52,MATCH($C167,'Undirviðmiðalisti (Lýsigögn)'!$C$38:$C$52,0))="","",INDEX('Undirviðmiðalisti (Lýsigögn)'!M$38:M$52,MATCH($C167,'Undirviðmiðalisti (Lýsigögn)'!$C$38:$C$52,0))),""))))</f>
        <v/>
      </c>
    </row>
    <row r="168" customFormat="false" ht="15" hidden="false" customHeight="true" outlineLevel="0" collapsed="false">
      <c r="A168" s="24" t="str">
        <f aca="false">IF($B168="","",ROW()-5)</f>
        <v/>
      </c>
      <c r="B168" s="17"/>
      <c r="C168" s="17"/>
      <c r="D168" s="25" t="str">
        <f aca="false">IFERROR(IF(B168="","",INDEX(Viðmið!$B$6:$B$10,MATCH(B168,Viðmið!$C$6:$C$10,0))),"")</f>
        <v/>
      </c>
      <c r="E168" s="18" t="str">
        <f aca="false">IF($C168="","",IF($D168="Einstaklingsbundið",IFERROR(IF(INDEX('Undirviðmiðalisti (Lýsigögn)'!$D$38:$D$52,MATCH($C168,'Undirviðmiðalisti (Lýsigögn)'!$C$38:$C$52,0))="","",INDEX('Undirviðmiðalisti (Lýsigögn)'!$D$38:$D$52,MATCH($C168,'Undirviðmiðalisti (Lýsigögn)'!$C$38:$C$52,0))),""),IFERROR(IF(INDEX('Undirviðmiðalisti (Lýsigögn)'!$D$6:$D$37,MATCH($C168,'Undirviðmiðalisti (Lýsigögn)'!$C$6:$C$37,0))="","",INDEX('Undirviðmiðalisti (Lýsigögn)'!$D$6:$D$37,MATCH($C168,'Undirviðmiðalisti (Lýsigögn)'!$C$6:$C$37,0))),IFERROR(IF(INDEX('Undirviðmiðalisti (Lýsigögn)'!$D$38:$D$52,MATCH($C168,'Undirviðmiðalisti (Lýsigögn)'!$C$38:$C$52,0))="","",INDEX('Undirviðmiðalisti (Lýsigögn)'!$D$38:$D$52,MATCH($C168,'Undirviðmiðalisti (Lýsigögn)'!$C$38:$C$52,0))),""))))</f>
        <v/>
      </c>
      <c r="F168" s="16"/>
      <c r="G168" s="26" t="str">
        <f aca="false">IF($C168="","",IF($D168="Einstaklingsbundið",IFERROR(IF(INDEX('Undirviðmiðalisti (Lýsigögn)'!$E$38:$E$52,MATCH($C168,'Undirviðmiðalisti (Lýsigögn)'!$C$38:$C$52,0))="","",INDEX('Undirviðmiðalisti (Lýsigögn)'!$E$38:$E$52,MATCH($C168,'Undirviðmiðalisti (Lýsigögn)'!$C$38:$C$52,0))),""),IFERROR(IF(INDEX('Undirviðmiðalisti (Lýsigögn)'!$E$6:$E$37,MATCH($C168,'Undirviðmiðalisti (Lýsigögn)'!$C$6:$C$37,0))="","",INDEX('Undirviðmiðalisti (Lýsigögn)'!$E$6:$E$37,MATCH($C168,'Undirviðmiðalisti (Lýsigögn)'!$C$6:$C$37,0))),IFERROR(IF(INDEX('Undirviðmiðalisti (Lýsigögn)'!$E$38:$E$52,MATCH($C168,'Undirviðmiðalisti (Lýsigögn)'!$C$38:$C$52,0))="","",INDEX('Undirviðmiðalisti (Lýsigögn)'!$E$38:$E$52,MATCH($C168,'Undirviðmiðalisti (Lýsigögn)'!$C$38:$C$52,0))),""))))</f>
        <v/>
      </c>
      <c r="H168" s="27" t="str">
        <f aca="false">IF(OR(F168="",G168=""),"",F168*KVARDI)</f>
        <v/>
      </c>
      <c r="I168" s="28" t="str">
        <f aca="false">IF(B168="","",IF(ROUND(SUMIF($B$6:$B$205,B168,$F$6:$F$205),4)=ROUND(IFERROR(INDEX(Viðmið!$E$6:$E$10,MATCH(B168,Viðmið!$C$6:$C$10,0)),-1),4),"✓","✗"))</f>
        <v/>
      </c>
      <c r="J168" s="18" t="str">
        <f aca="false">IF($C168="","",IF($D168="Einstaklingsbundið",IFERROR(IF(INDEX('Undirviðmiðalisti (Lýsigögn)'!F$38:F$52,MATCH($C168,'Undirviðmiðalisti (Lýsigögn)'!$C$38:$C$52,0))="","",INDEX('Undirviðmiðalisti (Lýsigögn)'!F$38:F$52,MATCH($C168,'Undirviðmiðalisti (Lýsigögn)'!$C$38:$C$52,0))),""),IFERROR(IF(INDEX('Undirviðmiðalisti (Lýsigögn)'!F$6:F$37,MATCH($C168,'Undirviðmiðalisti (Lýsigögn)'!$C$6:$C$37,0))="","",INDEX('Undirviðmiðalisti (Lýsigögn)'!F$6:F$37,MATCH($C168,'Undirviðmiðalisti (Lýsigögn)'!$C$6:$C$37,0))),IFERROR(IF(INDEX('Undirviðmiðalisti (Lýsigögn)'!F$38:F$52,MATCH($C168,'Undirviðmiðalisti (Lýsigögn)'!$C$38:$C$52,0))="","",INDEX('Undirviðmiðalisti (Lýsigögn)'!F$38:F$52,MATCH($C168,'Undirviðmiðalisti (Lýsigögn)'!$C$38:$C$52,0))),""))))</f>
        <v/>
      </c>
      <c r="K168" s="18" t="str">
        <f aca="false">IF($C168="","",IF($D168="Einstaklingsbundið",IFERROR(IF(INDEX('Undirviðmiðalisti (Lýsigögn)'!G$38:G$52,MATCH($C168,'Undirviðmiðalisti (Lýsigögn)'!$C$38:$C$52,0))="","",INDEX('Undirviðmiðalisti (Lýsigögn)'!G$38:G$52,MATCH($C168,'Undirviðmiðalisti (Lýsigögn)'!$C$38:$C$52,0))),""),IFERROR(IF(INDEX('Undirviðmiðalisti (Lýsigögn)'!G$6:G$37,MATCH($C168,'Undirviðmiðalisti (Lýsigögn)'!$C$6:$C$37,0))="","",INDEX('Undirviðmiðalisti (Lýsigögn)'!G$6:G$37,MATCH($C168,'Undirviðmiðalisti (Lýsigögn)'!$C$6:$C$37,0))),IFERROR(IF(INDEX('Undirviðmiðalisti (Lýsigögn)'!G$38:G$52,MATCH($C168,'Undirviðmiðalisti (Lýsigögn)'!$C$38:$C$52,0))="","",INDEX('Undirviðmiðalisti (Lýsigögn)'!G$38:G$52,MATCH($C168,'Undirviðmiðalisti (Lýsigögn)'!$C$38:$C$52,0))),""))))</f>
        <v/>
      </c>
      <c r="L168" s="18" t="str">
        <f aca="false">IF($C168="","",IF($D168="Einstaklingsbundið",IFERROR(IF(INDEX('Undirviðmiðalisti (Lýsigögn)'!H$38:H$52,MATCH($C168,'Undirviðmiðalisti (Lýsigögn)'!$C$38:$C$52,0))="","",INDEX('Undirviðmiðalisti (Lýsigögn)'!H$38:H$52,MATCH($C168,'Undirviðmiðalisti (Lýsigögn)'!$C$38:$C$52,0))),""),IFERROR(IF(INDEX('Undirviðmiðalisti (Lýsigögn)'!H$6:H$37,MATCH($C168,'Undirviðmiðalisti (Lýsigögn)'!$C$6:$C$37,0))="","",INDEX('Undirviðmiðalisti (Lýsigögn)'!H$6:H$37,MATCH($C168,'Undirviðmiðalisti (Lýsigögn)'!$C$6:$C$37,0))),IFERROR(IF(INDEX('Undirviðmiðalisti (Lýsigögn)'!H$38:H$52,MATCH($C168,'Undirviðmiðalisti (Lýsigögn)'!$C$38:$C$52,0))="","",INDEX('Undirviðmiðalisti (Lýsigögn)'!H$38:H$52,MATCH($C168,'Undirviðmiðalisti (Lýsigögn)'!$C$38:$C$52,0))),""))))</f>
        <v/>
      </c>
      <c r="M168" s="18" t="str">
        <f aca="false">IF($C168="","",IF($D168="Einstaklingsbundið",IFERROR(IF(INDEX('Undirviðmiðalisti (Lýsigögn)'!I$38:I$52,MATCH($C168,'Undirviðmiðalisti (Lýsigögn)'!$C$38:$C$52,0))="","",INDEX('Undirviðmiðalisti (Lýsigögn)'!I$38:I$52,MATCH($C168,'Undirviðmiðalisti (Lýsigögn)'!$C$38:$C$52,0))),""),IFERROR(IF(INDEX('Undirviðmiðalisti (Lýsigögn)'!I$6:I$37,MATCH($C168,'Undirviðmiðalisti (Lýsigögn)'!$C$6:$C$37,0))="","",INDEX('Undirviðmiðalisti (Lýsigögn)'!I$6:I$37,MATCH($C168,'Undirviðmiðalisti (Lýsigögn)'!$C$6:$C$37,0))),IFERROR(IF(INDEX('Undirviðmiðalisti (Lýsigögn)'!I$38:I$52,MATCH($C168,'Undirviðmiðalisti (Lýsigögn)'!$C$38:$C$52,0))="","",INDEX('Undirviðmiðalisti (Lýsigögn)'!I$38:I$52,MATCH($C168,'Undirviðmiðalisti (Lýsigögn)'!$C$38:$C$52,0))),""))))</f>
        <v/>
      </c>
      <c r="N168" s="18" t="str">
        <f aca="false">IF($C168="","",IF($D168="Einstaklingsbundið",IFERROR(IF(INDEX('Undirviðmiðalisti (Lýsigögn)'!J$38:J$52,MATCH($C168,'Undirviðmiðalisti (Lýsigögn)'!$C$38:$C$52,0))="","",INDEX('Undirviðmiðalisti (Lýsigögn)'!J$38:J$52,MATCH($C168,'Undirviðmiðalisti (Lýsigögn)'!$C$38:$C$52,0))),""),IFERROR(IF(INDEX('Undirviðmiðalisti (Lýsigögn)'!J$6:J$37,MATCH($C168,'Undirviðmiðalisti (Lýsigögn)'!$C$6:$C$37,0))="","",INDEX('Undirviðmiðalisti (Lýsigögn)'!J$6:J$37,MATCH($C168,'Undirviðmiðalisti (Lýsigögn)'!$C$6:$C$37,0))),IFERROR(IF(INDEX('Undirviðmiðalisti (Lýsigögn)'!J$38:J$52,MATCH($C168,'Undirviðmiðalisti (Lýsigögn)'!$C$38:$C$52,0))="","",INDEX('Undirviðmiðalisti (Lýsigögn)'!J$38:J$52,MATCH($C168,'Undirviðmiðalisti (Lýsigögn)'!$C$38:$C$52,0))),""))))</f>
        <v/>
      </c>
      <c r="O168" s="18" t="str">
        <f aca="false">IF($C168="","",IF($D168="Einstaklingsbundið",IFERROR(IF(INDEX('Undirviðmiðalisti (Lýsigögn)'!K$38:K$52,MATCH($C168,'Undirviðmiðalisti (Lýsigögn)'!$C$38:$C$52,0))="","",INDEX('Undirviðmiðalisti (Lýsigögn)'!K$38:K$52,MATCH($C168,'Undirviðmiðalisti (Lýsigögn)'!$C$38:$C$52,0))),""),IFERROR(IF(INDEX('Undirviðmiðalisti (Lýsigögn)'!K$6:K$37,MATCH($C168,'Undirviðmiðalisti (Lýsigögn)'!$C$6:$C$37,0))="","",INDEX('Undirviðmiðalisti (Lýsigögn)'!K$6:K$37,MATCH($C168,'Undirviðmiðalisti (Lýsigögn)'!$C$6:$C$37,0))),IFERROR(IF(INDEX('Undirviðmiðalisti (Lýsigögn)'!K$38:K$52,MATCH($C168,'Undirviðmiðalisti (Lýsigögn)'!$C$38:$C$52,0))="","",INDEX('Undirviðmiðalisti (Lýsigögn)'!K$38:K$52,MATCH($C168,'Undirviðmiðalisti (Lýsigögn)'!$C$38:$C$52,0))),""))))</f>
        <v/>
      </c>
      <c r="P168" s="18" t="str">
        <f aca="false">IF($C168="","",IF($D168="Einstaklingsbundið",IFERROR(IF(INDEX('Undirviðmiðalisti (Lýsigögn)'!L$38:L$52,MATCH($C168,'Undirviðmiðalisti (Lýsigögn)'!$C$38:$C$52,0))="","",INDEX('Undirviðmiðalisti (Lýsigögn)'!L$38:L$52,MATCH($C168,'Undirviðmiðalisti (Lýsigögn)'!$C$38:$C$52,0))),""),IFERROR(IF(INDEX('Undirviðmiðalisti (Lýsigögn)'!L$6:L$37,MATCH($C168,'Undirviðmiðalisti (Lýsigögn)'!$C$6:$C$37,0))="","",INDEX('Undirviðmiðalisti (Lýsigögn)'!L$6:L$37,MATCH($C168,'Undirviðmiðalisti (Lýsigögn)'!$C$6:$C$37,0))),IFERROR(IF(INDEX('Undirviðmiðalisti (Lýsigögn)'!L$38:L$52,MATCH($C168,'Undirviðmiðalisti (Lýsigögn)'!$C$38:$C$52,0))="","",INDEX('Undirviðmiðalisti (Lýsigögn)'!L$38:L$52,MATCH($C168,'Undirviðmiðalisti (Lýsigögn)'!$C$38:$C$52,0))),""))))</f>
        <v/>
      </c>
      <c r="Q168" s="18" t="str">
        <f aca="false">IF($C168="","",IF($D168="Einstaklingsbundið",IFERROR(IF(INDEX('Undirviðmiðalisti (Lýsigögn)'!M$38:M$52,MATCH($C168,'Undirviðmiðalisti (Lýsigögn)'!$C$38:$C$52,0))="","",INDEX('Undirviðmiðalisti (Lýsigögn)'!M$38:M$52,MATCH($C168,'Undirviðmiðalisti (Lýsigögn)'!$C$38:$C$52,0))),""),IFERROR(IF(INDEX('Undirviðmiðalisti (Lýsigögn)'!M$6:M$37,MATCH($C168,'Undirviðmiðalisti (Lýsigögn)'!$C$6:$C$37,0))="","",INDEX('Undirviðmiðalisti (Lýsigögn)'!M$6:M$37,MATCH($C168,'Undirviðmiðalisti (Lýsigögn)'!$C$6:$C$37,0))),IFERROR(IF(INDEX('Undirviðmiðalisti (Lýsigögn)'!M$38:M$52,MATCH($C168,'Undirviðmiðalisti (Lýsigögn)'!$C$38:$C$52,0))="","",INDEX('Undirviðmiðalisti (Lýsigögn)'!M$38:M$52,MATCH($C168,'Undirviðmiðalisti (Lýsigögn)'!$C$38:$C$52,0))),""))))</f>
        <v/>
      </c>
    </row>
    <row r="169" customFormat="false" ht="15" hidden="false" customHeight="true" outlineLevel="0" collapsed="false">
      <c r="A169" s="24" t="str">
        <f aca="false">IF($B169="","",ROW()-5)</f>
        <v/>
      </c>
      <c r="B169" s="17"/>
      <c r="C169" s="17"/>
      <c r="D169" s="25" t="str">
        <f aca="false">IFERROR(IF(B169="","",INDEX(Viðmið!$B$6:$B$10,MATCH(B169,Viðmið!$C$6:$C$10,0))),"")</f>
        <v/>
      </c>
      <c r="E169" s="18" t="str">
        <f aca="false">IF($C169="","",IF($D169="Einstaklingsbundið",IFERROR(IF(INDEX('Undirviðmiðalisti (Lýsigögn)'!$D$38:$D$52,MATCH($C169,'Undirviðmiðalisti (Lýsigögn)'!$C$38:$C$52,0))="","",INDEX('Undirviðmiðalisti (Lýsigögn)'!$D$38:$D$52,MATCH($C169,'Undirviðmiðalisti (Lýsigögn)'!$C$38:$C$52,0))),""),IFERROR(IF(INDEX('Undirviðmiðalisti (Lýsigögn)'!$D$6:$D$37,MATCH($C169,'Undirviðmiðalisti (Lýsigögn)'!$C$6:$C$37,0))="","",INDEX('Undirviðmiðalisti (Lýsigögn)'!$D$6:$D$37,MATCH($C169,'Undirviðmiðalisti (Lýsigögn)'!$C$6:$C$37,0))),IFERROR(IF(INDEX('Undirviðmiðalisti (Lýsigögn)'!$D$38:$D$52,MATCH($C169,'Undirviðmiðalisti (Lýsigögn)'!$C$38:$C$52,0))="","",INDEX('Undirviðmiðalisti (Lýsigögn)'!$D$38:$D$52,MATCH($C169,'Undirviðmiðalisti (Lýsigögn)'!$C$38:$C$52,0))),""))))</f>
        <v/>
      </c>
      <c r="F169" s="16"/>
      <c r="G169" s="26" t="str">
        <f aca="false">IF($C169="","",IF($D169="Einstaklingsbundið",IFERROR(IF(INDEX('Undirviðmiðalisti (Lýsigögn)'!$E$38:$E$52,MATCH($C169,'Undirviðmiðalisti (Lýsigögn)'!$C$38:$C$52,0))="","",INDEX('Undirviðmiðalisti (Lýsigögn)'!$E$38:$E$52,MATCH($C169,'Undirviðmiðalisti (Lýsigögn)'!$C$38:$C$52,0))),""),IFERROR(IF(INDEX('Undirviðmiðalisti (Lýsigögn)'!$E$6:$E$37,MATCH($C169,'Undirviðmiðalisti (Lýsigögn)'!$C$6:$C$37,0))="","",INDEX('Undirviðmiðalisti (Lýsigögn)'!$E$6:$E$37,MATCH($C169,'Undirviðmiðalisti (Lýsigögn)'!$C$6:$C$37,0))),IFERROR(IF(INDEX('Undirviðmiðalisti (Lýsigögn)'!$E$38:$E$52,MATCH($C169,'Undirviðmiðalisti (Lýsigögn)'!$C$38:$C$52,0))="","",INDEX('Undirviðmiðalisti (Lýsigögn)'!$E$38:$E$52,MATCH($C169,'Undirviðmiðalisti (Lýsigögn)'!$C$38:$C$52,0))),""))))</f>
        <v/>
      </c>
      <c r="H169" s="27" t="str">
        <f aca="false">IF(OR(F169="",G169=""),"",F169*KVARDI)</f>
        <v/>
      </c>
      <c r="I169" s="28" t="str">
        <f aca="false">IF(B169="","",IF(ROUND(SUMIF($B$6:$B$205,B169,$F$6:$F$205),4)=ROUND(IFERROR(INDEX(Viðmið!$E$6:$E$10,MATCH(B169,Viðmið!$C$6:$C$10,0)),-1),4),"✓","✗"))</f>
        <v/>
      </c>
      <c r="J169" s="18" t="str">
        <f aca="false">IF($C169="","",IF($D169="Einstaklingsbundið",IFERROR(IF(INDEX('Undirviðmiðalisti (Lýsigögn)'!F$38:F$52,MATCH($C169,'Undirviðmiðalisti (Lýsigögn)'!$C$38:$C$52,0))="","",INDEX('Undirviðmiðalisti (Lýsigögn)'!F$38:F$52,MATCH($C169,'Undirviðmiðalisti (Lýsigögn)'!$C$38:$C$52,0))),""),IFERROR(IF(INDEX('Undirviðmiðalisti (Lýsigögn)'!F$6:F$37,MATCH($C169,'Undirviðmiðalisti (Lýsigögn)'!$C$6:$C$37,0))="","",INDEX('Undirviðmiðalisti (Lýsigögn)'!F$6:F$37,MATCH($C169,'Undirviðmiðalisti (Lýsigögn)'!$C$6:$C$37,0))),IFERROR(IF(INDEX('Undirviðmiðalisti (Lýsigögn)'!F$38:F$52,MATCH($C169,'Undirviðmiðalisti (Lýsigögn)'!$C$38:$C$52,0))="","",INDEX('Undirviðmiðalisti (Lýsigögn)'!F$38:F$52,MATCH($C169,'Undirviðmiðalisti (Lýsigögn)'!$C$38:$C$52,0))),""))))</f>
        <v/>
      </c>
      <c r="K169" s="18" t="str">
        <f aca="false">IF($C169="","",IF($D169="Einstaklingsbundið",IFERROR(IF(INDEX('Undirviðmiðalisti (Lýsigögn)'!G$38:G$52,MATCH($C169,'Undirviðmiðalisti (Lýsigögn)'!$C$38:$C$52,0))="","",INDEX('Undirviðmiðalisti (Lýsigögn)'!G$38:G$52,MATCH($C169,'Undirviðmiðalisti (Lýsigögn)'!$C$38:$C$52,0))),""),IFERROR(IF(INDEX('Undirviðmiðalisti (Lýsigögn)'!G$6:G$37,MATCH($C169,'Undirviðmiðalisti (Lýsigögn)'!$C$6:$C$37,0))="","",INDEX('Undirviðmiðalisti (Lýsigögn)'!G$6:G$37,MATCH($C169,'Undirviðmiðalisti (Lýsigögn)'!$C$6:$C$37,0))),IFERROR(IF(INDEX('Undirviðmiðalisti (Lýsigögn)'!G$38:G$52,MATCH($C169,'Undirviðmiðalisti (Lýsigögn)'!$C$38:$C$52,0))="","",INDEX('Undirviðmiðalisti (Lýsigögn)'!G$38:G$52,MATCH($C169,'Undirviðmiðalisti (Lýsigögn)'!$C$38:$C$52,0))),""))))</f>
        <v/>
      </c>
      <c r="L169" s="18" t="str">
        <f aca="false">IF($C169="","",IF($D169="Einstaklingsbundið",IFERROR(IF(INDEX('Undirviðmiðalisti (Lýsigögn)'!H$38:H$52,MATCH($C169,'Undirviðmiðalisti (Lýsigögn)'!$C$38:$C$52,0))="","",INDEX('Undirviðmiðalisti (Lýsigögn)'!H$38:H$52,MATCH($C169,'Undirviðmiðalisti (Lýsigögn)'!$C$38:$C$52,0))),""),IFERROR(IF(INDEX('Undirviðmiðalisti (Lýsigögn)'!H$6:H$37,MATCH($C169,'Undirviðmiðalisti (Lýsigögn)'!$C$6:$C$37,0))="","",INDEX('Undirviðmiðalisti (Lýsigögn)'!H$6:H$37,MATCH($C169,'Undirviðmiðalisti (Lýsigögn)'!$C$6:$C$37,0))),IFERROR(IF(INDEX('Undirviðmiðalisti (Lýsigögn)'!H$38:H$52,MATCH($C169,'Undirviðmiðalisti (Lýsigögn)'!$C$38:$C$52,0))="","",INDEX('Undirviðmiðalisti (Lýsigögn)'!H$38:H$52,MATCH($C169,'Undirviðmiðalisti (Lýsigögn)'!$C$38:$C$52,0))),""))))</f>
        <v/>
      </c>
      <c r="M169" s="18" t="str">
        <f aca="false">IF($C169="","",IF($D169="Einstaklingsbundið",IFERROR(IF(INDEX('Undirviðmiðalisti (Lýsigögn)'!I$38:I$52,MATCH($C169,'Undirviðmiðalisti (Lýsigögn)'!$C$38:$C$52,0))="","",INDEX('Undirviðmiðalisti (Lýsigögn)'!I$38:I$52,MATCH($C169,'Undirviðmiðalisti (Lýsigögn)'!$C$38:$C$52,0))),""),IFERROR(IF(INDEX('Undirviðmiðalisti (Lýsigögn)'!I$6:I$37,MATCH($C169,'Undirviðmiðalisti (Lýsigögn)'!$C$6:$C$37,0))="","",INDEX('Undirviðmiðalisti (Lýsigögn)'!I$6:I$37,MATCH($C169,'Undirviðmiðalisti (Lýsigögn)'!$C$6:$C$37,0))),IFERROR(IF(INDEX('Undirviðmiðalisti (Lýsigögn)'!I$38:I$52,MATCH($C169,'Undirviðmiðalisti (Lýsigögn)'!$C$38:$C$52,0))="","",INDEX('Undirviðmiðalisti (Lýsigögn)'!I$38:I$52,MATCH($C169,'Undirviðmiðalisti (Lýsigögn)'!$C$38:$C$52,0))),""))))</f>
        <v/>
      </c>
      <c r="N169" s="18" t="str">
        <f aca="false">IF($C169="","",IF($D169="Einstaklingsbundið",IFERROR(IF(INDEX('Undirviðmiðalisti (Lýsigögn)'!J$38:J$52,MATCH($C169,'Undirviðmiðalisti (Lýsigögn)'!$C$38:$C$52,0))="","",INDEX('Undirviðmiðalisti (Lýsigögn)'!J$38:J$52,MATCH($C169,'Undirviðmiðalisti (Lýsigögn)'!$C$38:$C$52,0))),""),IFERROR(IF(INDEX('Undirviðmiðalisti (Lýsigögn)'!J$6:J$37,MATCH($C169,'Undirviðmiðalisti (Lýsigögn)'!$C$6:$C$37,0))="","",INDEX('Undirviðmiðalisti (Lýsigögn)'!J$6:J$37,MATCH($C169,'Undirviðmiðalisti (Lýsigögn)'!$C$6:$C$37,0))),IFERROR(IF(INDEX('Undirviðmiðalisti (Lýsigögn)'!J$38:J$52,MATCH($C169,'Undirviðmiðalisti (Lýsigögn)'!$C$38:$C$52,0))="","",INDEX('Undirviðmiðalisti (Lýsigögn)'!J$38:J$52,MATCH($C169,'Undirviðmiðalisti (Lýsigögn)'!$C$38:$C$52,0))),""))))</f>
        <v/>
      </c>
      <c r="O169" s="18" t="str">
        <f aca="false">IF($C169="","",IF($D169="Einstaklingsbundið",IFERROR(IF(INDEX('Undirviðmiðalisti (Lýsigögn)'!K$38:K$52,MATCH($C169,'Undirviðmiðalisti (Lýsigögn)'!$C$38:$C$52,0))="","",INDEX('Undirviðmiðalisti (Lýsigögn)'!K$38:K$52,MATCH($C169,'Undirviðmiðalisti (Lýsigögn)'!$C$38:$C$52,0))),""),IFERROR(IF(INDEX('Undirviðmiðalisti (Lýsigögn)'!K$6:K$37,MATCH($C169,'Undirviðmiðalisti (Lýsigögn)'!$C$6:$C$37,0))="","",INDEX('Undirviðmiðalisti (Lýsigögn)'!K$6:K$37,MATCH($C169,'Undirviðmiðalisti (Lýsigögn)'!$C$6:$C$37,0))),IFERROR(IF(INDEX('Undirviðmiðalisti (Lýsigögn)'!K$38:K$52,MATCH($C169,'Undirviðmiðalisti (Lýsigögn)'!$C$38:$C$52,0))="","",INDEX('Undirviðmiðalisti (Lýsigögn)'!K$38:K$52,MATCH($C169,'Undirviðmiðalisti (Lýsigögn)'!$C$38:$C$52,0))),""))))</f>
        <v/>
      </c>
      <c r="P169" s="18" t="str">
        <f aca="false">IF($C169="","",IF($D169="Einstaklingsbundið",IFERROR(IF(INDEX('Undirviðmiðalisti (Lýsigögn)'!L$38:L$52,MATCH($C169,'Undirviðmiðalisti (Lýsigögn)'!$C$38:$C$52,0))="","",INDEX('Undirviðmiðalisti (Lýsigögn)'!L$38:L$52,MATCH($C169,'Undirviðmiðalisti (Lýsigögn)'!$C$38:$C$52,0))),""),IFERROR(IF(INDEX('Undirviðmiðalisti (Lýsigögn)'!L$6:L$37,MATCH($C169,'Undirviðmiðalisti (Lýsigögn)'!$C$6:$C$37,0))="","",INDEX('Undirviðmiðalisti (Lýsigögn)'!L$6:L$37,MATCH($C169,'Undirviðmiðalisti (Lýsigögn)'!$C$6:$C$37,0))),IFERROR(IF(INDEX('Undirviðmiðalisti (Lýsigögn)'!L$38:L$52,MATCH($C169,'Undirviðmiðalisti (Lýsigögn)'!$C$38:$C$52,0))="","",INDEX('Undirviðmiðalisti (Lýsigögn)'!L$38:L$52,MATCH($C169,'Undirviðmiðalisti (Lýsigögn)'!$C$38:$C$52,0))),""))))</f>
        <v/>
      </c>
      <c r="Q169" s="18" t="str">
        <f aca="false">IF($C169="","",IF($D169="Einstaklingsbundið",IFERROR(IF(INDEX('Undirviðmiðalisti (Lýsigögn)'!M$38:M$52,MATCH($C169,'Undirviðmiðalisti (Lýsigögn)'!$C$38:$C$52,0))="","",INDEX('Undirviðmiðalisti (Lýsigögn)'!M$38:M$52,MATCH($C169,'Undirviðmiðalisti (Lýsigögn)'!$C$38:$C$52,0))),""),IFERROR(IF(INDEX('Undirviðmiðalisti (Lýsigögn)'!M$6:M$37,MATCH($C169,'Undirviðmiðalisti (Lýsigögn)'!$C$6:$C$37,0))="","",INDEX('Undirviðmiðalisti (Lýsigögn)'!M$6:M$37,MATCH($C169,'Undirviðmiðalisti (Lýsigögn)'!$C$6:$C$37,0))),IFERROR(IF(INDEX('Undirviðmiðalisti (Lýsigögn)'!M$38:M$52,MATCH($C169,'Undirviðmiðalisti (Lýsigögn)'!$C$38:$C$52,0))="","",INDEX('Undirviðmiðalisti (Lýsigögn)'!M$38:M$52,MATCH($C169,'Undirviðmiðalisti (Lýsigögn)'!$C$38:$C$52,0))),""))))</f>
        <v/>
      </c>
    </row>
    <row r="170" customFormat="false" ht="15" hidden="false" customHeight="true" outlineLevel="0" collapsed="false">
      <c r="A170" s="24" t="str">
        <f aca="false">IF($B170="","",ROW()-5)</f>
        <v/>
      </c>
      <c r="B170" s="17"/>
      <c r="C170" s="17"/>
      <c r="D170" s="25" t="str">
        <f aca="false">IFERROR(IF(B170="","",INDEX(Viðmið!$B$6:$B$10,MATCH(B170,Viðmið!$C$6:$C$10,0))),"")</f>
        <v/>
      </c>
      <c r="E170" s="18" t="str">
        <f aca="false">IF($C170="","",IF($D170="Einstaklingsbundið",IFERROR(IF(INDEX('Undirviðmiðalisti (Lýsigögn)'!$D$38:$D$52,MATCH($C170,'Undirviðmiðalisti (Lýsigögn)'!$C$38:$C$52,0))="","",INDEX('Undirviðmiðalisti (Lýsigögn)'!$D$38:$D$52,MATCH($C170,'Undirviðmiðalisti (Lýsigögn)'!$C$38:$C$52,0))),""),IFERROR(IF(INDEX('Undirviðmiðalisti (Lýsigögn)'!$D$6:$D$37,MATCH($C170,'Undirviðmiðalisti (Lýsigögn)'!$C$6:$C$37,0))="","",INDEX('Undirviðmiðalisti (Lýsigögn)'!$D$6:$D$37,MATCH($C170,'Undirviðmiðalisti (Lýsigögn)'!$C$6:$C$37,0))),IFERROR(IF(INDEX('Undirviðmiðalisti (Lýsigögn)'!$D$38:$D$52,MATCH($C170,'Undirviðmiðalisti (Lýsigögn)'!$C$38:$C$52,0))="","",INDEX('Undirviðmiðalisti (Lýsigögn)'!$D$38:$D$52,MATCH($C170,'Undirviðmiðalisti (Lýsigögn)'!$C$38:$C$52,0))),""))))</f>
        <v/>
      </c>
      <c r="F170" s="16"/>
      <c r="G170" s="26" t="str">
        <f aca="false">IF($C170="","",IF($D170="Einstaklingsbundið",IFERROR(IF(INDEX('Undirviðmiðalisti (Lýsigögn)'!$E$38:$E$52,MATCH($C170,'Undirviðmiðalisti (Lýsigögn)'!$C$38:$C$52,0))="","",INDEX('Undirviðmiðalisti (Lýsigögn)'!$E$38:$E$52,MATCH($C170,'Undirviðmiðalisti (Lýsigögn)'!$C$38:$C$52,0))),""),IFERROR(IF(INDEX('Undirviðmiðalisti (Lýsigögn)'!$E$6:$E$37,MATCH($C170,'Undirviðmiðalisti (Lýsigögn)'!$C$6:$C$37,0))="","",INDEX('Undirviðmiðalisti (Lýsigögn)'!$E$6:$E$37,MATCH($C170,'Undirviðmiðalisti (Lýsigögn)'!$C$6:$C$37,0))),IFERROR(IF(INDEX('Undirviðmiðalisti (Lýsigögn)'!$E$38:$E$52,MATCH($C170,'Undirviðmiðalisti (Lýsigögn)'!$C$38:$C$52,0))="","",INDEX('Undirviðmiðalisti (Lýsigögn)'!$E$38:$E$52,MATCH($C170,'Undirviðmiðalisti (Lýsigögn)'!$C$38:$C$52,0))),""))))</f>
        <v/>
      </c>
      <c r="H170" s="27" t="str">
        <f aca="false">IF(OR(F170="",G170=""),"",F170*KVARDI)</f>
        <v/>
      </c>
      <c r="I170" s="28" t="str">
        <f aca="false">IF(B170="","",IF(ROUND(SUMIF($B$6:$B$205,B170,$F$6:$F$205),4)=ROUND(IFERROR(INDEX(Viðmið!$E$6:$E$10,MATCH(B170,Viðmið!$C$6:$C$10,0)),-1),4),"✓","✗"))</f>
        <v/>
      </c>
      <c r="J170" s="18" t="str">
        <f aca="false">IF($C170="","",IF($D170="Einstaklingsbundið",IFERROR(IF(INDEX('Undirviðmiðalisti (Lýsigögn)'!F$38:F$52,MATCH($C170,'Undirviðmiðalisti (Lýsigögn)'!$C$38:$C$52,0))="","",INDEX('Undirviðmiðalisti (Lýsigögn)'!F$38:F$52,MATCH($C170,'Undirviðmiðalisti (Lýsigögn)'!$C$38:$C$52,0))),""),IFERROR(IF(INDEX('Undirviðmiðalisti (Lýsigögn)'!F$6:F$37,MATCH($C170,'Undirviðmiðalisti (Lýsigögn)'!$C$6:$C$37,0))="","",INDEX('Undirviðmiðalisti (Lýsigögn)'!F$6:F$37,MATCH($C170,'Undirviðmiðalisti (Lýsigögn)'!$C$6:$C$37,0))),IFERROR(IF(INDEX('Undirviðmiðalisti (Lýsigögn)'!F$38:F$52,MATCH($C170,'Undirviðmiðalisti (Lýsigögn)'!$C$38:$C$52,0))="","",INDEX('Undirviðmiðalisti (Lýsigögn)'!F$38:F$52,MATCH($C170,'Undirviðmiðalisti (Lýsigögn)'!$C$38:$C$52,0))),""))))</f>
        <v/>
      </c>
      <c r="K170" s="18" t="str">
        <f aca="false">IF($C170="","",IF($D170="Einstaklingsbundið",IFERROR(IF(INDEX('Undirviðmiðalisti (Lýsigögn)'!G$38:G$52,MATCH($C170,'Undirviðmiðalisti (Lýsigögn)'!$C$38:$C$52,0))="","",INDEX('Undirviðmiðalisti (Lýsigögn)'!G$38:G$52,MATCH($C170,'Undirviðmiðalisti (Lýsigögn)'!$C$38:$C$52,0))),""),IFERROR(IF(INDEX('Undirviðmiðalisti (Lýsigögn)'!G$6:G$37,MATCH($C170,'Undirviðmiðalisti (Lýsigögn)'!$C$6:$C$37,0))="","",INDEX('Undirviðmiðalisti (Lýsigögn)'!G$6:G$37,MATCH($C170,'Undirviðmiðalisti (Lýsigögn)'!$C$6:$C$37,0))),IFERROR(IF(INDEX('Undirviðmiðalisti (Lýsigögn)'!G$38:G$52,MATCH($C170,'Undirviðmiðalisti (Lýsigögn)'!$C$38:$C$52,0))="","",INDEX('Undirviðmiðalisti (Lýsigögn)'!G$38:G$52,MATCH($C170,'Undirviðmiðalisti (Lýsigögn)'!$C$38:$C$52,0))),""))))</f>
        <v/>
      </c>
      <c r="L170" s="18" t="str">
        <f aca="false">IF($C170="","",IF($D170="Einstaklingsbundið",IFERROR(IF(INDEX('Undirviðmiðalisti (Lýsigögn)'!H$38:H$52,MATCH($C170,'Undirviðmiðalisti (Lýsigögn)'!$C$38:$C$52,0))="","",INDEX('Undirviðmiðalisti (Lýsigögn)'!H$38:H$52,MATCH($C170,'Undirviðmiðalisti (Lýsigögn)'!$C$38:$C$52,0))),""),IFERROR(IF(INDEX('Undirviðmiðalisti (Lýsigögn)'!H$6:H$37,MATCH($C170,'Undirviðmiðalisti (Lýsigögn)'!$C$6:$C$37,0))="","",INDEX('Undirviðmiðalisti (Lýsigögn)'!H$6:H$37,MATCH($C170,'Undirviðmiðalisti (Lýsigögn)'!$C$6:$C$37,0))),IFERROR(IF(INDEX('Undirviðmiðalisti (Lýsigögn)'!H$38:H$52,MATCH($C170,'Undirviðmiðalisti (Lýsigögn)'!$C$38:$C$52,0))="","",INDEX('Undirviðmiðalisti (Lýsigögn)'!H$38:H$52,MATCH($C170,'Undirviðmiðalisti (Lýsigögn)'!$C$38:$C$52,0))),""))))</f>
        <v/>
      </c>
      <c r="M170" s="18" t="str">
        <f aca="false">IF($C170="","",IF($D170="Einstaklingsbundið",IFERROR(IF(INDEX('Undirviðmiðalisti (Lýsigögn)'!I$38:I$52,MATCH($C170,'Undirviðmiðalisti (Lýsigögn)'!$C$38:$C$52,0))="","",INDEX('Undirviðmiðalisti (Lýsigögn)'!I$38:I$52,MATCH($C170,'Undirviðmiðalisti (Lýsigögn)'!$C$38:$C$52,0))),""),IFERROR(IF(INDEX('Undirviðmiðalisti (Lýsigögn)'!I$6:I$37,MATCH($C170,'Undirviðmiðalisti (Lýsigögn)'!$C$6:$C$37,0))="","",INDEX('Undirviðmiðalisti (Lýsigögn)'!I$6:I$37,MATCH($C170,'Undirviðmiðalisti (Lýsigögn)'!$C$6:$C$37,0))),IFERROR(IF(INDEX('Undirviðmiðalisti (Lýsigögn)'!I$38:I$52,MATCH($C170,'Undirviðmiðalisti (Lýsigögn)'!$C$38:$C$52,0))="","",INDEX('Undirviðmiðalisti (Lýsigögn)'!I$38:I$52,MATCH($C170,'Undirviðmiðalisti (Lýsigögn)'!$C$38:$C$52,0))),""))))</f>
        <v/>
      </c>
      <c r="N170" s="18" t="str">
        <f aca="false">IF($C170="","",IF($D170="Einstaklingsbundið",IFERROR(IF(INDEX('Undirviðmiðalisti (Lýsigögn)'!J$38:J$52,MATCH($C170,'Undirviðmiðalisti (Lýsigögn)'!$C$38:$C$52,0))="","",INDEX('Undirviðmiðalisti (Lýsigögn)'!J$38:J$52,MATCH($C170,'Undirviðmiðalisti (Lýsigögn)'!$C$38:$C$52,0))),""),IFERROR(IF(INDEX('Undirviðmiðalisti (Lýsigögn)'!J$6:J$37,MATCH($C170,'Undirviðmiðalisti (Lýsigögn)'!$C$6:$C$37,0))="","",INDEX('Undirviðmiðalisti (Lýsigögn)'!J$6:J$37,MATCH($C170,'Undirviðmiðalisti (Lýsigögn)'!$C$6:$C$37,0))),IFERROR(IF(INDEX('Undirviðmiðalisti (Lýsigögn)'!J$38:J$52,MATCH($C170,'Undirviðmiðalisti (Lýsigögn)'!$C$38:$C$52,0))="","",INDEX('Undirviðmiðalisti (Lýsigögn)'!J$38:J$52,MATCH($C170,'Undirviðmiðalisti (Lýsigögn)'!$C$38:$C$52,0))),""))))</f>
        <v/>
      </c>
      <c r="O170" s="18" t="str">
        <f aca="false">IF($C170="","",IF($D170="Einstaklingsbundið",IFERROR(IF(INDEX('Undirviðmiðalisti (Lýsigögn)'!K$38:K$52,MATCH($C170,'Undirviðmiðalisti (Lýsigögn)'!$C$38:$C$52,0))="","",INDEX('Undirviðmiðalisti (Lýsigögn)'!K$38:K$52,MATCH($C170,'Undirviðmiðalisti (Lýsigögn)'!$C$38:$C$52,0))),""),IFERROR(IF(INDEX('Undirviðmiðalisti (Lýsigögn)'!K$6:K$37,MATCH($C170,'Undirviðmiðalisti (Lýsigögn)'!$C$6:$C$37,0))="","",INDEX('Undirviðmiðalisti (Lýsigögn)'!K$6:K$37,MATCH($C170,'Undirviðmiðalisti (Lýsigögn)'!$C$6:$C$37,0))),IFERROR(IF(INDEX('Undirviðmiðalisti (Lýsigögn)'!K$38:K$52,MATCH($C170,'Undirviðmiðalisti (Lýsigögn)'!$C$38:$C$52,0))="","",INDEX('Undirviðmiðalisti (Lýsigögn)'!K$38:K$52,MATCH($C170,'Undirviðmiðalisti (Lýsigögn)'!$C$38:$C$52,0))),""))))</f>
        <v/>
      </c>
      <c r="P170" s="18" t="str">
        <f aca="false">IF($C170="","",IF($D170="Einstaklingsbundið",IFERROR(IF(INDEX('Undirviðmiðalisti (Lýsigögn)'!L$38:L$52,MATCH($C170,'Undirviðmiðalisti (Lýsigögn)'!$C$38:$C$52,0))="","",INDEX('Undirviðmiðalisti (Lýsigögn)'!L$38:L$52,MATCH($C170,'Undirviðmiðalisti (Lýsigögn)'!$C$38:$C$52,0))),""),IFERROR(IF(INDEX('Undirviðmiðalisti (Lýsigögn)'!L$6:L$37,MATCH($C170,'Undirviðmiðalisti (Lýsigögn)'!$C$6:$C$37,0))="","",INDEX('Undirviðmiðalisti (Lýsigögn)'!L$6:L$37,MATCH($C170,'Undirviðmiðalisti (Lýsigögn)'!$C$6:$C$37,0))),IFERROR(IF(INDEX('Undirviðmiðalisti (Lýsigögn)'!L$38:L$52,MATCH($C170,'Undirviðmiðalisti (Lýsigögn)'!$C$38:$C$52,0))="","",INDEX('Undirviðmiðalisti (Lýsigögn)'!L$38:L$52,MATCH($C170,'Undirviðmiðalisti (Lýsigögn)'!$C$38:$C$52,0))),""))))</f>
        <v/>
      </c>
      <c r="Q170" s="18" t="str">
        <f aca="false">IF($C170="","",IF($D170="Einstaklingsbundið",IFERROR(IF(INDEX('Undirviðmiðalisti (Lýsigögn)'!M$38:M$52,MATCH($C170,'Undirviðmiðalisti (Lýsigögn)'!$C$38:$C$52,0))="","",INDEX('Undirviðmiðalisti (Lýsigögn)'!M$38:M$52,MATCH($C170,'Undirviðmiðalisti (Lýsigögn)'!$C$38:$C$52,0))),""),IFERROR(IF(INDEX('Undirviðmiðalisti (Lýsigögn)'!M$6:M$37,MATCH($C170,'Undirviðmiðalisti (Lýsigögn)'!$C$6:$C$37,0))="","",INDEX('Undirviðmiðalisti (Lýsigögn)'!M$6:M$37,MATCH($C170,'Undirviðmiðalisti (Lýsigögn)'!$C$6:$C$37,0))),IFERROR(IF(INDEX('Undirviðmiðalisti (Lýsigögn)'!M$38:M$52,MATCH($C170,'Undirviðmiðalisti (Lýsigögn)'!$C$38:$C$52,0))="","",INDEX('Undirviðmiðalisti (Lýsigögn)'!M$38:M$52,MATCH($C170,'Undirviðmiðalisti (Lýsigögn)'!$C$38:$C$52,0))),""))))</f>
        <v/>
      </c>
    </row>
    <row r="171" customFormat="false" ht="15" hidden="false" customHeight="true" outlineLevel="0" collapsed="false">
      <c r="A171" s="24" t="str">
        <f aca="false">IF($B171="","",ROW()-5)</f>
        <v/>
      </c>
      <c r="B171" s="17"/>
      <c r="C171" s="17"/>
      <c r="D171" s="25" t="str">
        <f aca="false">IFERROR(IF(B171="","",INDEX(Viðmið!$B$6:$B$10,MATCH(B171,Viðmið!$C$6:$C$10,0))),"")</f>
        <v/>
      </c>
      <c r="E171" s="18" t="str">
        <f aca="false">IF($C171="","",IF($D171="Einstaklingsbundið",IFERROR(IF(INDEX('Undirviðmiðalisti (Lýsigögn)'!$D$38:$D$52,MATCH($C171,'Undirviðmiðalisti (Lýsigögn)'!$C$38:$C$52,0))="","",INDEX('Undirviðmiðalisti (Lýsigögn)'!$D$38:$D$52,MATCH($C171,'Undirviðmiðalisti (Lýsigögn)'!$C$38:$C$52,0))),""),IFERROR(IF(INDEX('Undirviðmiðalisti (Lýsigögn)'!$D$6:$D$37,MATCH($C171,'Undirviðmiðalisti (Lýsigögn)'!$C$6:$C$37,0))="","",INDEX('Undirviðmiðalisti (Lýsigögn)'!$D$6:$D$37,MATCH($C171,'Undirviðmiðalisti (Lýsigögn)'!$C$6:$C$37,0))),IFERROR(IF(INDEX('Undirviðmiðalisti (Lýsigögn)'!$D$38:$D$52,MATCH($C171,'Undirviðmiðalisti (Lýsigögn)'!$C$38:$C$52,0))="","",INDEX('Undirviðmiðalisti (Lýsigögn)'!$D$38:$D$52,MATCH($C171,'Undirviðmiðalisti (Lýsigögn)'!$C$38:$C$52,0))),""))))</f>
        <v/>
      </c>
      <c r="F171" s="16"/>
      <c r="G171" s="26" t="str">
        <f aca="false">IF($C171="","",IF($D171="Einstaklingsbundið",IFERROR(IF(INDEX('Undirviðmiðalisti (Lýsigögn)'!$E$38:$E$52,MATCH($C171,'Undirviðmiðalisti (Lýsigögn)'!$C$38:$C$52,0))="","",INDEX('Undirviðmiðalisti (Lýsigögn)'!$E$38:$E$52,MATCH($C171,'Undirviðmiðalisti (Lýsigögn)'!$C$38:$C$52,0))),""),IFERROR(IF(INDEX('Undirviðmiðalisti (Lýsigögn)'!$E$6:$E$37,MATCH($C171,'Undirviðmiðalisti (Lýsigögn)'!$C$6:$C$37,0))="","",INDEX('Undirviðmiðalisti (Lýsigögn)'!$E$6:$E$37,MATCH($C171,'Undirviðmiðalisti (Lýsigögn)'!$C$6:$C$37,0))),IFERROR(IF(INDEX('Undirviðmiðalisti (Lýsigögn)'!$E$38:$E$52,MATCH($C171,'Undirviðmiðalisti (Lýsigögn)'!$C$38:$C$52,0))="","",INDEX('Undirviðmiðalisti (Lýsigögn)'!$E$38:$E$52,MATCH($C171,'Undirviðmiðalisti (Lýsigögn)'!$C$38:$C$52,0))),""))))</f>
        <v/>
      </c>
      <c r="H171" s="27" t="str">
        <f aca="false">IF(OR(F171="",G171=""),"",F171*KVARDI)</f>
        <v/>
      </c>
      <c r="I171" s="28" t="str">
        <f aca="false">IF(B171="","",IF(ROUND(SUMIF($B$6:$B$205,B171,$F$6:$F$205),4)=ROUND(IFERROR(INDEX(Viðmið!$E$6:$E$10,MATCH(B171,Viðmið!$C$6:$C$10,0)),-1),4),"✓","✗"))</f>
        <v/>
      </c>
      <c r="J171" s="18" t="str">
        <f aca="false">IF($C171="","",IF($D171="Einstaklingsbundið",IFERROR(IF(INDEX('Undirviðmiðalisti (Lýsigögn)'!F$38:F$52,MATCH($C171,'Undirviðmiðalisti (Lýsigögn)'!$C$38:$C$52,0))="","",INDEX('Undirviðmiðalisti (Lýsigögn)'!F$38:F$52,MATCH($C171,'Undirviðmiðalisti (Lýsigögn)'!$C$38:$C$52,0))),""),IFERROR(IF(INDEX('Undirviðmiðalisti (Lýsigögn)'!F$6:F$37,MATCH($C171,'Undirviðmiðalisti (Lýsigögn)'!$C$6:$C$37,0))="","",INDEX('Undirviðmiðalisti (Lýsigögn)'!F$6:F$37,MATCH($C171,'Undirviðmiðalisti (Lýsigögn)'!$C$6:$C$37,0))),IFERROR(IF(INDEX('Undirviðmiðalisti (Lýsigögn)'!F$38:F$52,MATCH($C171,'Undirviðmiðalisti (Lýsigögn)'!$C$38:$C$52,0))="","",INDEX('Undirviðmiðalisti (Lýsigögn)'!F$38:F$52,MATCH($C171,'Undirviðmiðalisti (Lýsigögn)'!$C$38:$C$52,0))),""))))</f>
        <v/>
      </c>
      <c r="K171" s="18" t="str">
        <f aca="false">IF($C171="","",IF($D171="Einstaklingsbundið",IFERROR(IF(INDEX('Undirviðmiðalisti (Lýsigögn)'!G$38:G$52,MATCH($C171,'Undirviðmiðalisti (Lýsigögn)'!$C$38:$C$52,0))="","",INDEX('Undirviðmiðalisti (Lýsigögn)'!G$38:G$52,MATCH($C171,'Undirviðmiðalisti (Lýsigögn)'!$C$38:$C$52,0))),""),IFERROR(IF(INDEX('Undirviðmiðalisti (Lýsigögn)'!G$6:G$37,MATCH($C171,'Undirviðmiðalisti (Lýsigögn)'!$C$6:$C$37,0))="","",INDEX('Undirviðmiðalisti (Lýsigögn)'!G$6:G$37,MATCH($C171,'Undirviðmiðalisti (Lýsigögn)'!$C$6:$C$37,0))),IFERROR(IF(INDEX('Undirviðmiðalisti (Lýsigögn)'!G$38:G$52,MATCH($C171,'Undirviðmiðalisti (Lýsigögn)'!$C$38:$C$52,0))="","",INDEX('Undirviðmiðalisti (Lýsigögn)'!G$38:G$52,MATCH($C171,'Undirviðmiðalisti (Lýsigögn)'!$C$38:$C$52,0))),""))))</f>
        <v/>
      </c>
      <c r="L171" s="18" t="str">
        <f aca="false">IF($C171="","",IF($D171="Einstaklingsbundið",IFERROR(IF(INDEX('Undirviðmiðalisti (Lýsigögn)'!H$38:H$52,MATCH($C171,'Undirviðmiðalisti (Lýsigögn)'!$C$38:$C$52,0))="","",INDEX('Undirviðmiðalisti (Lýsigögn)'!H$38:H$52,MATCH($C171,'Undirviðmiðalisti (Lýsigögn)'!$C$38:$C$52,0))),""),IFERROR(IF(INDEX('Undirviðmiðalisti (Lýsigögn)'!H$6:H$37,MATCH($C171,'Undirviðmiðalisti (Lýsigögn)'!$C$6:$C$37,0))="","",INDEX('Undirviðmiðalisti (Lýsigögn)'!H$6:H$37,MATCH($C171,'Undirviðmiðalisti (Lýsigögn)'!$C$6:$C$37,0))),IFERROR(IF(INDEX('Undirviðmiðalisti (Lýsigögn)'!H$38:H$52,MATCH($C171,'Undirviðmiðalisti (Lýsigögn)'!$C$38:$C$52,0))="","",INDEX('Undirviðmiðalisti (Lýsigögn)'!H$38:H$52,MATCH($C171,'Undirviðmiðalisti (Lýsigögn)'!$C$38:$C$52,0))),""))))</f>
        <v/>
      </c>
      <c r="M171" s="18" t="str">
        <f aca="false">IF($C171="","",IF($D171="Einstaklingsbundið",IFERROR(IF(INDEX('Undirviðmiðalisti (Lýsigögn)'!I$38:I$52,MATCH($C171,'Undirviðmiðalisti (Lýsigögn)'!$C$38:$C$52,0))="","",INDEX('Undirviðmiðalisti (Lýsigögn)'!I$38:I$52,MATCH($C171,'Undirviðmiðalisti (Lýsigögn)'!$C$38:$C$52,0))),""),IFERROR(IF(INDEX('Undirviðmiðalisti (Lýsigögn)'!I$6:I$37,MATCH($C171,'Undirviðmiðalisti (Lýsigögn)'!$C$6:$C$37,0))="","",INDEX('Undirviðmiðalisti (Lýsigögn)'!I$6:I$37,MATCH($C171,'Undirviðmiðalisti (Lýsigögn)'!$C$6:$C$37,0))),IFERROR(IF(INDEX('Undirviðmiðalisti (Lýsigögn)'!I$38:I$52,MATCH($C171,'Undirviðmiðalisti (Lýsigögn)'!$C$38:$C$52,0))="","",INDEX('Undirviðmiðalisti (Lýsigögn)'!I$38:I$52,MATCH($C171,'Undirviðmiðalisti (Lýsigögn)'!$C$38:$C$52,0))),""))))</f>
        <v/>
      </c>
      <c r="N171" s="18" t="str">
        <f aca="false">IF($C171="","",IF($D171="Einstaklingsbundið",IFERROR(IF(INDEX('Undirviðmiðalisti (Lýsigögn)'!J$38:J$52,MATCH($C171,'Undirviðmiðalisti (Lýsigögn)'!$C$38:$C$52,0))="","",INDEX('Undirviðmiðalisti (Lýsigögn)'!J$38:J$52,MATCH($C171,'Undirviðmiðalisti (Lýsigögn)'!$C$38:$C$52,0))),""),IFERROR(IF(INDEX('Undirviðmiðalisti (Lýsigögn)'!J$6:J$37,MATCH($C171,'Undirviðmiðalisti (Lýsigögn)'!$C$6:$C$37,0))="","",INDEX('Undirviðmiðalisti (Lýsigögn)'!J$6:J$37,MATCH($C171,'Undirviðmiðalisti (Lýsigögn)'!$C$6:$C$37,0))),IFERROR(IF(INDEX('Undirviðmiðalisti (Lýsigögn)'!J$38:J$52,MATCH($C171,'Undirviðmiðalisti (Lýsigögn)'!$C$38:$C$52,0))="","",INDEX('Undirviðmiðalisti (Lýsigögn)'!J$38:J$52,MATCH($C171,'Undirviðmiðalisti (Lýsigögn)'!$C$38:$C$52,0))),""))))</f>
        <v/>
      </c>
      <c r="O171" s="18" t="str">
        <f aca="false">IF($C171="","",IF($D171="Einstaklingsbundið",IFERROR(IF(INDEX('Undirviðmiðalisti (Lýsigögn)'!K$38:K$52,MATCH($C171,'Undirviðmiðalisti (Lýsigögn)'!$C$38:$C$52,0))="","",INDEX('Undirviðmiðalisti (Lýsigögn)'!K$38:K$52,MATCH($C171,'Undirviðmiðalisti (Lýsigögn)'!$C$38:$C$52,0))),""),IFERROR(IF(INDEX('Undirviðmiðalisti (Lýsigögn)'!K$6:K$37,MATCH($C171,'Undirviðmiðalisti (Lýsigögn)'!$C$6:$C$37,0))="","",INDEX('Undirviðmiðalisti (Lýsigögn)'!K$6:K$37,MATCH($C171,'Undirviðmiðalisti (Lýsigögn)'!$C$6:$C$37,0))),IFERROR(IF(INDEX('Undirviðmiðalisti (Lýsigögn)'!K$38:K$52,MATCH($C171,'Undirviðmiðalisti (Lýsigögn)'!$C$38:$C$52,0))="","",INDEX('Undirviðmiðalisti (Lýsigögn)'!K$38:K$52,MATCH($C171,'Undirviðmiðalisti (Lýsigögn)'!$C$38:$C$52,0))),""))))</f>
        <v/>
      </c>
      <c r="P171" s="18" t="str">
        <f aca="false">IF($C171="","",IF($D171="Einstaklingsbundið",IFERROR(IF(INDEX('Undirviðmiðalisti (Lýsigögn)'!L$38:L$52,MATCH($C171,'Undirviðmiðalisti (Lýsigögn)'!$C$38:$C$52,0))="","",INDEX('Undirviðmiðalisti (Lýsigögn)'!L$38:L$52,MATCH($C171,'Undirviðmiðalisti (Lýsigögn)'!$C$38:$C$52,0))),""),IFERROR(IF(INDEX('Undirviðmiðalisti (Lýsigögn)'!L$6:L$37,MATCH($C171,'Undirviðmiðalisti (Lýsigögn)'!$C$6:$C$37,0))="","",INDEX('Undirviðmiðalisti (Lýsigögn)'!L$6:L$37,MATCH($C171,'Undirviðmiðalisti (Lýsigögn)'!$C$6:$C$37,0))),IFERROR(IF(INDEX('Undirviðmiðalisti (Lýsigögn)'!L$38:L$52,MATCH($C171,'Undirviðmiðalisti (Lýsigögn)'!$C$38:$C$52,0))="","",INDEX('Undirviðmiðalisti (Lýsigögn)'!L$38:L$52,MATCH($C171,'Undirviðmiðalisti (Lýsigögn)'!$C$38:$C$52,0))),""))))</f>
        <v/>
      </c>
      <c r="Q171" s="18" t="str">
        <f aca="false">IF($C171="","",IF($D171="Einstaklingsbundið",IFERROR(IF(INDEX('Undirviðmiðalisti (Lýsigögn)'!M$38:M$52,MATCH($C171,'Undirviðmiðalisti (Lýsigögn)'!$C$38:$C$52,0))="","",INDEX('Undirviðmiðalisti (Lýsigögn)'!M$38:M$52,MATCH($C171,'Undirviðmiðalisti (Lýsigögn)'!$C$38:$C$52,0))),""),IFERROR(IF(INDEX('Undirviðmiðalisti (Lýsigögn)'!M$6:M$37,MATCH($C171,'Undirviðmiðalisti (Lýsigögn)'!$C$6:$C$37,0))="","",INDEX('Undirviðmiðalisti (Lýsigögn)'!M$6:M$37,MATCH($C171,'Undirviðmiðalisti (Lýsigögn)'!$C$6:$C$37,0))),IFERROR(IF(INDEX('Undirviðmiðalisti (Lýsigögn)'!M$38:M$52,MATCH($C171,'Undirviðmiðalisti (Lýsigögn)'!$C$38:$C$52,0))="","",INDEX('Undirviðmiðalisti (Lýsigögn)'!M$38:M$52,MATCH($C171,'Undirviðmiðalisti (Lýsigögn)'!$C$38:$C$52,0))),""))))</f>
        <v/>
      </c>
    </row>
    <row r="172" customFormat="false" ht="15" hidden="false" customHeight="true" outlineLevel="0" collapsed="false">
      <c r="A172" s="24" t="str">
        <f aca="false">IF($B172="","",ROW()-5)</f>
        <v/>
      </c>
      <c r="B172" s="17"/>
      <c r="C172" s="17"/>
      <c r="D172" s="25" t="str">
        <f aca="false">IFERROR(IF(B172="","",INDEX(Viðmið!$B$6:$B$10,MATCH(B172,Viðmið!$C$6:$C$10,0))),"")</f>
        <v/>
      </c>
      <c r="E172" s="18" t="str">
        <f aca="false">IF($C172="","",IF($D172="Einstaklingsbundið",IFERROR(IF(INDEX('Undirviðmiðalisti (Lýsigögn)'!$D$38:$D$52,MATCH($C172,'Undirviðmiðalisti (Lýsigögn)'!$C$38:$C$52,0))="","",INDEX('Undirviðmiðalisti (Lýsigögn)'!$D$38:$D$52,MATCH($C172,'Undirviðmiðalisti (Lýsigögn)'!$C$38:$C$52,0))),""),IFERROR(IF(INDEX('Undirviðmiðalisti (Lýsigögn)'!$D$6:$D$37,MATCH($C172,'Undirviðmiðalisti (Lýsigögn)'!$C$6:$C$37,0))="","",INDEX('Undirviðmiðalisti (Lýsigögn)'!$D$6:$D$37,MATCH($C172,'Undirviðmiðalisti (Lýsigögn)'!$C$6:$C$37,0))),IFERROR(IF(INDEX('Undirviðmiðalisti (Lýsigögn)'!$D$38:$D$52,MATCH($C172,'Undirviðmiðalisti (Lýsigögn)'!$C$38:$C$52,0))="","",INDEX('Undirviðmiðalisti (Lýsigögn)'!$D$38:$D$52,MATCH($C172,'Undirviðmiðalisti (Lýsigögn)'!$C$38:$C$52,0))),""))))</f>
        <v/>
      </c>
      <c r="F172" s="16"/>
      <c r="G172" s="26" t="str">
        <f aca="false">IF($C172="","",IF($D172="Einstaklingsbundið",IFERROR(IF(INDEX('Undirviðmiðalisti (Lýsigögn)'!$E$38:$E$52,MATCH($C172,'Undirviðmiðalisti (Lýsigögn)'!$C$38:$C$52,0))="","",INDEX('Undirviðmiðalisti (Lýsigögn)'!$E$38:$E$52,MATCH($C172,'Undirviðmiðalisti (Lýsigögn)'!$C$38:$C$52,0))),""),IFERROR(IF(INDEX('Undirviðmiðalisti (Lýsigögn)'!$E$6:$E$37,MATCH($C172,'Undirviðmiðalisti (Lýsigögn)'!$C$6:$C$37,0))="","",INDEX('Undirviðmiðalisti (Lýsigögn)'!$E$6:$E$37,MATCH($C172,'Undirviðmiðalisti (Lýsigögn)'!$C$6:$C$37,0))),IFERROR(IF(INDEX('Undirviðmiðalisti (Lýsigögn)'!$E$38:$E$52,MATCH($C172,'Undirviðmiðalisti (Lýsigögn)'!$C$38:$C$52,0))="","",INDEX('Undirviðmiðalisti (Lýsigögn)'!$E$38:$E$52,MATCH($C172,'Undirviðmiðalisti (Lýsigögn)'!$C$38:$C$52,0))),""))))</f>
        <v/>
      </c>
      <c r="H172" s="27" t="str">
        <f aca="false">IF(OR(F172="",G172=""),"",F172*KVARDI)</f>
        <v/>
      </c>
      <c r="I172" s="28" t="str">
        <f aca="false">IF(B172="","",IF(ROUND(SUMIF($B$6:$B$205,B172,$F$6:$F$205),4)=ROUND(IFERROR(INDEX(Viðmið!$E$6:$E$10,MATCH(B172,Viðmið!$C$6:$C$10,0)),-1),4),"✓","✗"))</f>
        <v/>
      </c>
      <c r="J172" s="18" t="str">
        <f aca="false">IF($C172="","",IF($D172="Einstaklingsbundið",IFERROR(IF(INDEX('Undirviðmiðalisti (Lýsigögn)'!F$38:F$52,MATCH($C172,'Undirviðmiðalisti (Lýsigögn)'!$C$38:$C$52,0))="","",INDEX('Undirviðmiðalisti (Lýsigögn)'!F$38:F$52,MATCH($C172,'Undirviðmiðalisti (Lýsigögn)'!$C$38:$C$52,0))),""),IFERROR(IF(INDEX('Undirviðmiðalisti (Lýsigögn)'!F$6:F$37,MATCH($C172,'Undirviðmiðalisti (Lýsigögn)'!$C$6:$C$37,0))="","",INDEX('Undirviðmiðalisti (Lýsigögn)'!F$6:F$37,MATCH($C172,'Undirviðmiðalisti (Lýsigögn)'!$C$6:$C$37,0))),IFERROR(IF(INDEX('Undirviðmiðalisti (Lýsigögn)'!F$38:F$52,MATCH($C172,'Undirviðmiðalisti (Lýsigögn)'!$C$38:$C$52,0))="","",INDEX('Undirviðmiðalisti (Lýsigögn)'!F$38:F$52,MATCH($C172,'Undirviðmiðalisti (Lýsigögn)'!$C$38:$C$52,0))),""))))</f>
        <v/>
      </c>
      <c r="K172" s="18" t="str">
        <f aca="false">IF($C172="","",IF($D172="Einstaklingsbundið",IFERROR(IF(INDEX('Undirviðmiðalisti (Lýsigögn)'!G$38:G$52,MATCH($C172,'Undirviðmiðalisti (Lýsigögn)'!$C$38:$C$52,0))="","",INDEX('Undirviðmiðalisti (Lýsigögn)'!G$38:G$52,MATCH($C172,'Undirviðmiðalisti (Lýsigögn)'!$C$38:$C$52,0))),""),IFERROR(IF(INDEX('Undirviðmiðalisti (Lýsigögn)'!G$6:G$37,MATCH($C172,'Undirviðmiðalisti (Lýsigögn)'!$C$6:$C$37,0))="","",INDEX('Undirviðmiðalisti (Lýsigögn)'!G$6:G$37,MATCH($C172,'Undirviðmiðalisti (Lýsigögn)'!$C$6:$C$37,0))),IFERROR(IF(INDEX('Undirviðmiðalisti (Lýsigögn)'!G$38:G$52,MATCH($C172,'Undirviðmiðalisti (Lýsigögn)'!$C$38:$C$52,0))="","",INDEX('Undirviðmiðalisti (Lýsigögn)'!G$38:G$52,MATCH($C172,'Undirviðmiðalisti (Lýsigögn)'!$C$38:$C$52,0))),""))))</f>
        <v/>
      </c>
      <c r="L172" s="18" t="str">
        <f aca="false">IF($C172="","",IF($D172="Einstaklingsbundið",IFERROR(IF(INDEX('Undirviðmiðalisti (Lýsigögn)'!H$38:H$52,MATCH($C172,'Undirviðmiðalisti (Lýsigögn)'!$C$38:$C$52,0))="","",INDEX('Undirviðmiðalisti (Lýsigögn)'!H$38:H$52,MATCH($C172,'Undirviðmiðalisti (Lýsigögn)'!$C$38:$C$52,0))),""),IFERROR(IF(INDEX('Undirviðmiðalisti (Lýsigögn)'!H$6:H$37,MATCH($C172,'Undirviðmiðalisti (Lýsigögn)'!$C$6:$C$37,0))="","",INDEX('Undirviðmiðalisti (Lýsigögn)'!H$6:H$37,MATCH($C172,'Undirviðmiðalisti (Lýsigögn)'!$C$6:$C$37,0))),IFERROR(IF(INDEX('Undirviðmiðalisti (Lýsigögn)'!H$38:H$52,MATCH($C172,'Undirviðmiðalisti (Lýsigögn)'!$C$38:$C$52,0))="","",INDEX('Undirviðmiðalisti (Lýsigögn)'!H$38:H$52,MATCH($C172,'Undirviðmiðalisti (Lýsigögn)'!$C$38:$C$52,0))),""))))</f>
        <v/>
      </c>
      <c r="M172" s="18" t="str">
        <f aca="false">IF($C172="","",IF($D172="Einstaklingsbundið",IFERROR(IF(INDEX('Undirviðmiðalisti (Lýsigögn)'!I$38:I$52,MATCH($C172,'Undirviðmiðalisti (Lýsigögn)'!$C$38:$C$52,0))="","",INDEX('Undirviðmiðalisti (Lýsigögn)'!I$38:I$52,MATCH($C172,'Undirviðmiðalisti (Lýsigögn)'!$C$38:$C$52,0))),""),IFERROR(IF(INDEX('Undirviðmiðalisti (Lýsigögn)'!I$6:I$37,MATCH($C172,'Undirviðmiðalisti (Lýsigögn)'!$C$6:$C$37,0))="","",INDEX('Undirviðmiðalisti (Lýsigögn)'!I$6:I$37,MATCH($C172,'Undirviðmiðalisti (Lýsigögn)'!$C$6:$C$37,0))),IFERROR(IF(INDEX('Undirviðmiðalisti (Lýsigögn)'!I$38:I$52,MATCH($C172,'Undirviðmiðalisti (Lýsigögn)'!$C$38:$C$52,0))="","",INDEX('Undirviðmiðalisti (Lýsigögn)'!I$38:I$52,MATCH($C172,'Undirviðmiðalisti (Lýsigögn)'!$C$38:$C$52,0))),""))))</f>
        <v/>
      </c>
      <c r="N172" s="18" t="str">
        <f aca="false">IF($C172="","",IF($D172="Einstaklingsbundið",IFERROR(IF(INDEX('Undirviðmiðalisti (Lýsigögn)'!J$38:J$52,MATCH($C172,'Undirviðmiðalisti (Lýsigögn)'!$C$38:$C$52,0))="","",INDEX('Undirviðmiðalisti (Lýsigögn)'!J$38:J$52,MATCH($C172,'Undirviðmiðalisti (Lýsigögn)'!$C$38:$C$52,0))),""),IFERROR(IF(INDEX('Undirviðmiðalisti (Lýsigögn)'!J$6:J$37,MATCH($C172,'Undirviðmiðalisti (Lýsigögn)'!$C$6:$C$37,0))="","",INDEX('Undirviðmiðalisti (Lýsigögn)'!J$6:J$37,MATCH($C172,'Undirviðmiðalisti (Lýsigögn)'!$C$6:$C$37,0))),IFERROR(IF(INDEX('Undirviðmiðalisti (Lýsigögn)'!J$38:J$52,MATCH($C172,'Undirviðmiðalisti (Lýsigögn)'!$C$38:$C$52,0))="","",INDEX('Undirviðmiðalisti (Lýsigögn)'!J$38:J$52,MATCH($C172,'Undirviðmiðalisti (Lýsigögn)'!$C$38:$C$52,0))),""))))</f>
        <v/>
      </c>
      <c r="O172" s="18" t="str">
        <f aca="false">IF($C172="","",IF($D172="Einstaklingsbundið",IFERROR(IF(INDEX('Undirviðmiðalisti (Lýsigögn)'!K$38:K$52,MATCH($C172,'Undirviðmiðalisti (Lýsigögn)'!$C$38:$C$52,0))="","",INDEX('Undirviðmiðalisti (Lýsigögn)'!K$38:K$52,MATCH($C172,'Undirviðmiðalisti (Lýsigögn)'!$C$38:$C$52,0))),""),IFERROR(IF(INDEX('Undirviðmiðalisti (Lýsigögn)'!K$6:K$37,MATCH($C172,'Undirviðmiðalisti (Lýsigögn)'!$C$6:$C$37,0))="","",INDEX('Undirviðmiðalisti (Lýsigögn)'!K$6:K$37,MATCH($C172,'Undirviðmiðalisti (Lýsigögn)'!$C$6:$C$37,0))),IFERROR(IF(INDEX('Undirviðmiðalisti (Lýsigögn)'!K$38:K$52,MATCH($C172,'Undirviðmiðalisti (Lýsigögn)'!$C$38:$C$52,0))="","",INDEX('Undirviðmiðalisti (Lýsigögn)'!K$38:K$52,MATCH($C172,'Undirviðmiðalisti (Lýsigögn)'!$C$38:$C$52,0))),""))))</f>
        <v/>
      </c>
      <c r="P172" s="18" t="str">
        <f aca="false">IF($C172="","",IF($D172="Einstaklingsbundið",IFERROR(IF(INDEX('Undirviðmiðalisti (Lýsigögn)'!L$38:L$52,MATCH($C172,'Undirviðmiðalisti (Lýsigögn)'!$C$38:$C$52,0))="","",INDEX('Undirviðmiðalisti (Lýsigögn)'!L$38:L$52,MATCH($C172,'Undirviðmiðalisti (Lýsigögn)'!$C$38:$C$52,0))),""),IFERROR(IF(INDEX('Undirviðmiðalisti (Lýsigögn)'!L$6:L$37,MATCH($C172,'Undirviðmiðalisti (Lýsigögn)'!$C$6:$C$37,0))="","",INDEX('Undirviðmiðalisti (Lýsigögn)'!L$6:L$37,MATCH($C172,'Undirviðmiðalisti (Lýsigögn)'!$C$6:$C$37,0))),IFERROR(IF(INDEX('Undirviðmiðalisti (Lýsigögn)'!L$38:L$52,MATCH($C172,'Undirviðmiðalisti (Lýsigögn)'!$C$38:$C$52,0))="","",INDEX('Undirviðmiðalisti (Lýsigögn)'!L$38:L$52,MATCH($C172,'Undirviðmiðalisti (Lýsigögn)'!$C$38:$C$52,0))),""))))</f>
        <v/>
      </c>
      <c r="Q172" s="18" t="str">
        <f aca="false">IF($C172="","",IF($D172="Einstaklingsbundið",IFERROR(IF(INDEX('Undirviðmiðalisti (Lýsigögn)'!M$38:M$52,MATCH($C172,'Undirviðmiðalisti (Lýsigögn)'!$C$38:$C$52,0))="","",INDEX('Undirviðmiðalisti (Lýsigögn)'!M$38:M$52,MATCH($C172,'Undirviðmiðalisti (Lýsigögn)'!$C$38:$C$52,0))),""),IFERROR(IF(INDEX('Undirviðmiðalisti (Lýsigögn)'!M$6:M$37,MATCH($C172,'Undirviðmiðalisti (Lýsigögn)'!$C$6:$C$37,0))="","",INDEX('Undirviðmiðalisti (Lýsigögn)'!M$6:M$37,MATCH($C172,'Undirviðmiðalisti (Lýsigögn)'!$C$6:$C$37,0))),IFERROR(IF(INDEX('Undirviðmiðalisti (Lýsigögn)'!M$38:M$52,MATCH($C172,'Undirviðmiðalisti (Lýsigögn)'!$C$38:$C$52,0))="","",INDEX('Undirviðmiðalisti (Lýsigögn)'!M$38:M$52,MATCH($C172,'Undirviðmiðalisti (Lýsigögn)'!$C$38:$C$52,0))),""))))</f>
        <v/>
      </c>
    </row>
    <row r="173" customFormat="false" ht="15" hidden="false" customHeight="true" outlineLevel="0" collapsed="false">
      <c r="A173" s="24" t="str">
        <f aca="false">IF($B173="","",ROW()-5)</f>
        <v/>
      </c>
      <c r="B173" s="17"/>
      <c r="C173" s="17"/>
      <c r="D173" s="25" t="str">
        <f aca="false">IFERROR(IF(B173="","",INDEX(Viðmið!$B$6:$B$10,MATCH(B173,Viðmið!$C$6:$C$10,0))),"")</f>
        <v/>
      </c>
      <c r="E173" s="18" t="str">
        <f aca="false">IF($C173="","",IF($D173="Einstaklingsbundið",IFERROR(IF(INDEX('Undirviðmiðalisti (Lýsigögn)'!$D$38:$D$52,MATCH($C173,'Undirviðmiðalisti (Lýsigögn)'!$C$38:$C$52,0))="","",INDEX('Undirviðmiðalisti (Lýsigögn)'!$D$38:$D$52,MATCH($C173,'Undirviðmiðalisti (Lýsigögn)'!$C$38:$C$52,0))),""),IFERROR(IF(INDEX('Undirviðmiðalisti (Lýsigögn)'!$D$6:$D$37,MATCH($C173,'Undirviðmiðalisti (Lýsigögn)'!$C$6:$C$37,0))="","",INDEX('Undirviðmiðalisti (Lýsigögn)'!$D$6:$D$37,MATCH($C173,'Undirviðmiðalisti (Lýsigögn)'!$C$6:$C$37,0))),IFERROR(IF(INDEX('Undirviðmiðalisti (Lýsigögn)'!$D$38:$D$52,MATCH($C173,'Undirviðmiðalisti (Lýsigögn)'!$C$38:$C$52,0))="","",INDEX('Undirviðmiðalisti (Lýsigögn)'!$D$38:$D$52,MATCH($C173,'Undirviðmiðalisti (Lýsigögn)'!$C$38:$C$52,0))),""))))</f>
        <v/>
      </c>
      <c r="F173" s="16"/>
      <c r="G173" s="26" t="str">
        <f aca="false">IF($C173="","",IF($D173="Einstaklingsbundið",IFERROR(IF(INDEX('Undirviðmiðalisti (Lýsigögn)'!$E$38:$E$52,MATCH($C173,'Undirviðmiðalisti (Lýsigögn)'!$C$38:$C$52,0))="","",INDEX('Undirviðmiðalisti (Lýsigögn)'!$E$38:$E$52,MATCH($C173,'Undirviðmiðalisti (Lýsigögn)'!$C$38:$C$52,0))),""),IFERROR(IF(INDEX('Undirviðmiðalisti (Lýsigögn)'!$E$6:$E$37,MATCH($C173,'Undirviðmiðalisti (Lýsigögn)'!$C$6:$C$37,0))="","",INDEX('Undirviðmiðalisti (Lýsigögn)'!$E$6:$E$37,MATCH($C173,'Undirviðmiðalisti (Lýsigögn)'!$C$6:$C$37,0))),IFERROR(IF(INDEX('Undirviðmiðalisti (Lýsigögn)'!$E$38:$E$52,MATCH($C173,'Undirviðmiðalisti (Lýsigögn)'!$C$38:$C$52,0))="","",INDEX('Undirviðmiðalisti (Lýsigögn)'!$E$38:$E$52,MATCH($C173,'Undirviðmiðalisti (Lýsigögn)'!$C$38:$C$52,0))),""))))</f>
        <v/>
      </c>
      <c r="H173" s="27" t="str">
        <f aca="false">IF(OR(F173="",G173=""),"",F173*KVARDI)</f>
        <v/>
      </c>
      <c r="I173" s="28" t="str">
        <f aca="false">IF(B173="","",IF(ROUND(SUMIF($B$6:$B$205,B173,$F$6:$F$205),4)=ROUND(IFERROR(INDEX(Viðmið!$E$6:$E$10,MATCH(B173,Viðmið!$C$6:$C$10,0)),-1),4),"✓","✗"))</f>
        <v/>
      </c>
      <c r="J173" s="18" t="str">
        <f aca="false">IF($C173="","",IF($D173="Einstaklingsbundið",IFERROR(IF(INDEX('Undirviðmiðalisti (Lýsigögn)'!F$38:F$52,MATCH($C173,'Undirviðmiðalisti (Lýsigögn)'!$C$38:$C$52,0))="","",INDEX('Undirviðmiðalisti (Lýsigögn)'!F$38:F$52,MATCH($C173,'Undirviðmiðalisti (Lýsigögn)'!$C$38:$C$52,0))),""),IFERROR(IF(INDEX('Undirviðmiðalisti (Lýsigögn)'!F$6:F$37,MATCH($C173,'Undirviðmiðalisti (Lýsigögn)'!$C$6:$C$37,0))="","",INDEX('Undirviðmiðalisti (Lýsigögn)'!F$6:F$37,MATCH($C173,'Undirviðmiðalisti (Lýsigögn)'!$C$6:$C$37,0))),IFERROR(IF(INDEX('Undirviðmiðalisti (Lýsigögn)'!F$38:F$52,MATCH($C173,'Undirviðmiðalisti (Lýsigögn)'!$C$38:$C$52,0))="","",INDEX('Undirviðmiðalisti (Lýsigögn)'!F$38:F$52,MATCH($C173,'Undirviðmiðalisti (Lýsigögn)'!$C$38:$C$52,0))),""))))</f>
        <v/>
      </c>
      <c r="K173" s="18" t="str">
        <f aca="false">IF($C173="","",IF($D173="Einstaklingsbundið",IFERROR(IF(INDEX('Undirviðmiðalisti (Lýsigögn)'!G$38:G$52,MATCH($C173,'Undirviðmiðalisti (Lýsigögn)'!$C$38:$C$52,0))="","",INDEX('Undirviðmiðalisti (Lýsigögn)'!G$38:G$52,MATCH($C173,'Undirviðmiðalisti (Lýsigögn)'!$C$38:$C$52,0))),""),IFERROR(IF(INDEX('Undirviðmiðalisti (Lýsigögn)'!G$6:G$37,MATCH($C173,'Undirviðmiðalisti (Lýsigögn)'!$C$6:$C$37,0))="","",INDEX('Undirviðmiðalisti (Lýsigögn)'!G$6:G$37,MATCH($C173,'Undirviðmiðalisti (Lýsigögn)'!$C$6:$C$37,0))),IFERROR(IF(INDEX('Undirviðmiðalisti (Lýsigögn)'!G$38:G$52,MATCH($C173,'Undirviðmiðalisti (Lýsigögn)'!$C$38:$C$52,0))="","",INDEX('Undirviðmiðalisti (Lýsigögn)'!G$38:G$52,MATCH($C173,'Undirviðmiðalisti (Lýsigögn)'!$C$38:$C$52,0))),""))))</f>
        <v/>
      </c>
      <c r="L173" s="18" t="str">
        <f aca="false">IF($C173="","",IF($D173="Einstaklingsbundið",IFERROR(IF(INDEX('Undirviðmiðalisti (Lýsigögn)'!H$38:H$52,MATCH($C173,'Undirviðmiðalisti (Lýsigögn)'!$C$38:$C$52,0))="","",INDEX('Undirviðmiðalisti (Lýsigögn)'!H$38:H$52,MATCH($C173,'Undirviðmiðalisti (Lýsigögn)'!$C$38:$C$52,0))),""),IFERROR(IF(INDEX('Undirviðmiðalisti (Lýsigögn)'!H$6:H$37,MATCH($C173,'Undirviðmiðalisti (Lýsigögn)'!$C$6:$C$37,0))="","",INDEX('Undirviðmiðalisti (Lýsigögn)'!H$6:H$37,MATCH($C173,'Undirviðmiðalisti (Lýsigögn)'!$C$6:$C$37,0))),IFERROR(IF(INDEX('Undirviðmiðalisti (Lýsigögn)'!H$38:H$52,MATCH($C173,'Undirviðmiðalisti (Lýsigögn)'!$C$38:$C$52,0))="","",INDEX('Undirviðmiðalisti (Lýsigögn)'!H$38:H$52,MATCH($C173,'Undirviðmiðalisti (Lýsigögn)'!$C$38:$C$52,0))),""))))</f>
        <v/>
      </c>
      <c r="M173" s="18" t="str">
        <f aca="false">IF($C173="","",IF($D173="Einstaklingsbundið",IFERROR(IF(INDEX('Undirviðmiðalisti (Lýsigögn)'!I$38:I$52,MATCH($C173,'Undirviðmiðalisti (Lýsigögn)'!$C$38:$C$52,0))="","",INDEX('Undirviðmiðalisti (Lýsigögn)'!I$38:I$52,MATCH($C173,'Undirviðmiðalisti (Lýsigögn)'!$C$38:$C$52,0))),""),IFERROR(IF(INDEX('Undirviðmiðalisti (Lýsigögn)'!I$6:I$37,MATCH($C173,'Undirviðmiðalisti (Lýsigögn)'!$C$6:$C$37,0))="","",INDEX('Undirviðmiðalisti (Lýsigögn)'!I$6:I$37,MATCH($C173,'Undirviðmiðalisti (Lýsigögn)'!$C$6:$C$37,0))),IFERROR(IF(INDEX('Undirviðmiðalisti (Lýsigögn)'!I$38:I$52,MATCH($C173,'Undirviðmiðalisti (Lýsigögn)'!$C$38:$C$52,0))="","",INDEX('Undirviðmiðalisti (Lýsigögn)'!I$38:I$52,MATCH($C173,'Undirviðmiðalisti (Lýsigögn)'!$C$38:$C$52,0))),""))))</f>
        <v/>
      </c>
      <c r="N173" s="18" t="str">
        <f aca="false">IF($C173="","",IF($D173="Einstaklingsbundið",IFERROR(IF(INDEX('Undirviðmiðalisti (Lýsigögn)'!J$38:J$52,MATCH($C173,'Undirviðmiðalisti (Lýsigögn)'!$C$38:$C$52,0))="","",INDEX('Undirviðmiðalisti (Lýsigögn)'!J$38:J$52,MATCH($C173,'Undirviðmiðalisti (Lýsigögn)'!$C$38:$C$52,0))),""),IFERROR(IF(INDEX('Undirviðmiðalisti (Lýsigögn)'!J$6:J$37,MATCH($C173,'Undirviðmiðalisti (Lýsigögn)'!$C$6:$C$37,0))="","",INDEX('Undirviðmiðalisti (Lýsigögn)'!J$6:J$37,MATCH($C173,'Undirviðmiðalisti (Lýsigögn)'!$C$6:$C$37,0))),IFERROR(IF(INDEX('Undirviðmiðalisti (Lýsigögn)'!J$38:J$52,MATCH($C173,'Undirviðmiðalisti (Lýsigögn)'!$C$38:$C$52,0))="","",INDEX('Undirviðmiðalisti (Lýsigögn)'!J$38:J$52,MATCH($C173,'Undirviðmiðalisti (Lýsigögn)'!$C$38:$C$52,0))),""))))</f>
        <v/>
      </c>
      <c r="O173" s="18" t="str">
        <f aca="false">IF($C173="","",IF($D173="Einstaklingsbundið",IFERROR(IF(INDEX('Undirviðmiðalisti (Lýsigögn)'!K$38:K$52,MATCH($C173,'Undirviðmiðalisti (Lýsigögn)'!$C$38:$C$52,0))="","",INDEX('Undirviðmiðalisti (Lýsigögn)'!K$38:K$52,MATCH($C173,'Undirviðmiðalisti (Lýsigögn)'!$C$38:$C$52,0))),""),IFERROR(IF(INDEX('Undirviðmiðalisti (Lýsigögn)'!K$6:K$37,MATCH($C173,'Undirviðmiðalisti (Lýsigögn)'!$C$6:$C$37,0))="","",INDEX('Undirviðmiðalisti (Lýsigögn)'!K$6:K$37,MATCH($C173,'Undirviðmiðalisti (Lýsigögn)'!$C$6:$C$37,0))),IFERROR(IF(INDEX('Undirviðmiðalisti (Lýsigögn)'!K$38:K$52,MATCH($C173,'Undirviðmiðalisti (Lýsigögn)'!$C$38:$C$52,0))="","",INDEX('Undirviðmiðalisti (Lýsigögn)'!K$38:K$52,MATCH($C173,'Undirviðmiðalisti (Lýsigögn)'!$C$38:$C$52,0))),""))))</f>
        <v/>
      </c>
      <c r="P173" s="18" t="str">
        <f aca="false">IF($C173="","",IF($D173="Einstaklingsbundið",IFERROR(IF(INDEX('Undirviðmiðalisti (Lýsigögn)'!L$38:L$52,MATCH($C173,'Undirviðmiðalisti (Lýsigögn)'!$C$38:$C$52,0))="","",INDEX('Undirviðmiðalisti (Lýsigögn)'!L$38:L$52,MATCH($C173,'Undirviðmiðalisti (Lýsigögn)'!$C$38:$C$52,0))),""),IFERROR(IF(INDEX('Undirviðmiðalisti (Lýsigögn)'!L$6:L$37,MATCH($C173,'Undirviðmiðalisti (Lýsigögn)'!$C$6:$C$37,0))="","",INDEX('Undirviðmiðalisti (Lýsigögn)'!L$6:L$37,MATCH($C173,'Undirviðmiðalisti (Lýsigögn)'!$C$6:$C$37,0))),IFERROR(IF(INDEX('Undirviðmiðalisti (Lýsigögn)'!L$38:L$52,MATCH($C173,'Undirviðmiðalisti (Lýsigögn)'!$C$38:$C$52,0))="","",INDEX('Undirviðmiðalisti (Lýsigögn)'!L$38:L$52,MATCH($C173,'Undirviðmiðalisti (Lýsigögn)'!$C$38:$C$52,0))),""))))</f>
        <v/>
      </c>
      <c r="Q173" s="18" t="str">
        <f aca="false">IF($C173="","",IF($D173="Einstaklingsbundið",IFERROR(IF(INDEX('Undirviðmiðalisti (Lýsigögn)'!M$38:M$52,MATCH($C173,'Undirviðmiðalisti (Lýsigögn)'!$C$38:$C$52,0))="","",INDEX('Undirviðmiðalisti (Lýsigögn)'!M$38:M$52,MATCH($C173,'Undirviðmiðalisti (Lýsigögn)'!$C$38:$C$52,0))),""),IFERROR(IF(INDEX('Undirviðmiðalisti (Lýsigögn)'!M$6:M$37,MATCH($C173,'Undirviðmiðalisti (Lýsigögn)'!$C$6:$C$37,0))="","",INDEX('Undirviðmiðalisti (Lýsigögn)'!M$6:M$37,MATCH($C173,'Undirviðmiðalisti (Lýsigögn)'!$C$6:$C$37,0))),IFERROR(IF(INDEX('Undirviðmiðalisti (Lýsigögn)'!M$38:M$52,MATCH($C173,'Undirviðmiðalisti (Lýsigögn)'!$C$38:$C$52,0))="","",INDEX('Undirviðmiðalisti (Lýsigögn)'!M$38:M$52,MATCH($C173,'Undirviðmiðalisti (Lýsigögn)'!$C$38:$C$52,0))),""))))</f>
        <v/>
      </c>
    </row>
    <row r="174" customFormat="false" ht="15" hidden="false" customHeight="true" outlineLevel="0" collapsed="false">
      <c r="A174" s="24" t="str">
        <f aca="false">IF($B174="","",ROW()-5)</f>
        <v/>
      </c>
      <c r="B174" s="17"/>
      <c r="C174" s="17"/>
      <c r="D174" s="25" t="str">
        <f aca="false">IFERROR(IF(B174="","",INDEX(Viðmið!$B$6:$B$10,MATCH(B174,Viðmið!$C$6:$C$10,0))),"")</f>
        <v/>
      </c>
      <c r="E174" s="18" t="str">
        <f aca="false">IF($C174="","",IF($D174="Einstaklingsbundið",IFERROR(IF(INDEX('Undirviðmiðalisti (Lýsigögn)'!$D$38:$D$52,MATCH($C174,'Undirviðmiðalisti (Lýsigögn)'!$C$38:$C$52,0))="","",INDEX('Undirviðmiðalisti (Lýsigögn)'!$D$38:$D$52,MATCH($C174,'Undirviðmiðalisti (Lýsigögn)'!$C$38:$C$52,0))),""),IFERROR(IF(INDEX('Undirviðmiðalisti (Lýsigögn)'!$D$6:$D$37,MATCH($C174,'Undirviðmiðalisti (Lýsigögn)'!$C$6:$C$37,0))="","",INDEX('Undirviðmiðalisti (Lýsigögn)'!$D$6:$D$37,MATCH($C174,'Undirviðmiðalisti (Lýsigögn)'!$C$6:$C$37,0))),IFERROR(IF(INDEX('Undirviðmiðalisti (Lýsigögn)'!$D$38:$D$52,MATCH($C174,'Undirviðmiðalisti (Lýsigögn)'!$C$38:$C$52,0))="","",INDEX('Undirviðmiðalisti (Lýsigögn)'!$D$38:$D$52,MATCH($C174,'Undirviðmiðalisti (Lýsigögn)'!$C$38:$C$52,0))),""))))</f>
        <v/>
      </c>
      <c r="F174" s="16"/>
      <c r="G174" s="26" t="str">
        <f aca="false">IF($C174="","",IF($D174="Einstaklingsbundið",IFERROR(IF(INDEX('Undirviðmiðalisti (Lýsigögn)'!$E$38:$E$52,MATCH($C174,'Undirviðmiðalisti (Lýsigögn)'!$C$38:$C$52,0))="","",INDEX('Undirviðmiðalisti (Lýsigögn)'!$E$38:$E$52,MATCH($C174,'Undirviðmiðalisti (Lýsigögn)'!$C$38:$C$52,0))),""),IFERROR(IF(INDEX('Undirviðmiðalisti (Lýsigögn)'!$E$6:$E$37,MATCH($C174,'Undirviðmiðalisti (Lýsigögn)'!$C$6:$C$37,0))="","",INDEX('Undirviðmiðalisti (Lýsigögn)'!$E$6:$E$37,MATCH($C174,'Undirviðmiðalisti (Lýsigögn)'!$C$6:$C$37,0))),IFERROR(IF(INDEX('Undirviðmiðalisti (Lýsigögn)'!$E$38:$E$52,MATCH($C174,'Undirviðmiðalisti (Lýsigögn)'!$C$38:$C$52,0))="","",INDEX('Undirviðmiðalisti (Lýsigögn)'!$E$38:$E$52,MATCH($C174,'Undirviðmiðalisti (Lýsigögn)'!$C$38:$C$52,0))),""))))</f>
        <v/>
      </c>
      <c r="H174" s="27" t="str">
        <f aca="false">IF(OR(F174="",G174=""),"",F174*KVARDI)</f>
        <v/>
      </c>
      <c r="I174" s="28" t="str">
        <f aca="false">IF(B174="","",IF(ROUND(SUMIF($B$6:$B$205,B174,$F$6:$F$205),4)=ROUND(IFERROR(INDEX(Viðmið!$E$6:$E$10,MATCH(B174,Viðmið!$C$6:$C$10,0)),-1),4),"✓","✗"))</f>
        <v/>
      </c>
      <c r="J174" s="18" t="str">
        <f aca="false">IF($C174="","",IF($D174="Einstaklingsbundið",IFERROR(IF(INDEX('Undirviðmiðalisti (Lýsigögn)'!F$38:F$52,MATCH($C174,'Undirviðmiðalisti (Lýsigögn)'!$C$38:$C$52,0))="","",INDEX('Undirviðmiðalisti (Lýsigögn)'!F$38:F$52,MATCH($C174,'Undirviðmiðalisti (Lýsigögn)'!$C$38:$C$52,0))),""),IFERROR(IF(INDEX('Undirviðmiðalisti (Lýsigögn)'!F$6:F$37,MATCH($C174,'Undirviðmiðalisti (Lýsigögn)'!$C$6:$C$37,0))="","",INDEX('Undirviðmiðalisti (Lýsigögn)'!F$6:F$37,MATCH($C174,'Undirviðmiðalisti (Lýsigögn)'!$C$6:$C$37,0))),IFERROR(IF(INDEX('Undirviðmiðalisti (Lýsigögn)'!F$38:F$52,MATCH($C174,'Undirviðmiðalisti (Lýsigögn)'!$C$38:$C$52,0))="","",INDEX('Undirviðmiðalisti (Lýsigögn)'!F$38:F$52,MATCH($C174,'Undirviðmiðalisti (Lýsigögn)'!$C$38:$C$52,0))),""))))</f>
        <v/>
      </c>
      <c r="K174" s="18" t="str">
        <f aca="false">IF($C174="","",IF($D174="Einstaklingsbundið",IFERROR(IF(INDEX('Undirviðmiðalisti (Lýsigögn)'!G$38:G$52,MATCH($C174,'Undirviðmiðalisti (Lýsigögn)'!$C$38:$C$52,0))="","",INDEX('Undirviðmiðalisti (Lýsigögn)'!G$38:G$52,MATCH($C174,'Undirviðmiðalisti (Lýsigögn)'!$C$38:$C$52,0))),""),IFERROR(IF(INDEX('Undirviðmiðalisti (Lýsigögn)'!G$6:G$37,MATCH($C174,'Undirviðmiðalisti (Lýsigögn)'!$C$6:$C$37,0))="","",INDEX('Undirviðmiðalisti (Lýsigögn)'!G$6:G$37,MATCH($C174,'Undirviðmiðalisti (Lýsigögn)'!$C$6:$C$37,0))),IFERROR(IF(INDEX('Undirviðmiðalisti (Lýsigögn)'!G$38:G$52,MATCH($C174,'Undirviðmiðalisti (Lýsigögn)'!$C$38:$C$52,0))="","",INDEX('Undirviðmiðalisti (Lýsigögn)'!G$38:G$52,MATCH($C174,'Undirviðmiðalisti (Lýsigögn)'!$C$38:$C$52,0))),""))))</f>
        <v/>
      </c>
      <c r="L174" s="18" t="str">
        <f aca="false">IF($C174="","",IF($D174="Einstaklingsbundið",IFERROR(IF(INDEX('Undirviðmiðalisti (Lýsigögn)'!H$38:H$52,MATCH($C174,'Undirviðmiðalisti (Lýsigögn)'!$C$38:$C$52,0))="","",INDEX('Undirviðmiðalisti (Lýsigögn)'!H$38:H$52,MATCH($C174,'Undirviðmiðalisti (Lýsigögn)'!$C$38:$C$52,0))),""),IFERROR(IF(INDEX('Undirviðmiðalisti (Lýsigögn)'!H$6:H$37,MATCH($C174,'Undirviðmiðalisti (Lýsigögn)'!$C$6:$C$37,0))="","",INDEX('Undirviðmiðalisti (Lýsigögn)'!H$6:H$37,MATCH($C174,'Undirviðmiðalisti (Lýsigögn)'!$C$6:$C$37,0))),IFERROR(IF(INDEX('Undirviðmiðalisti (Lýsigögn)'!H$38:H$52,MATCH($C174,'Undirviðmiðalisti (Lýsigögn)'!$C$38:$C$52,0))="","",INDEX('Undirviðmiðalisti (Lýsigögn)'!H$38:H$52,MATCH($C174,'Undirviðmiðalisti (Lýsigögn)'!$C$38:$C$52,0))),""))))</f>
        <v/>
      </c>
      <c r="M174" s="18" t="str">
        <f aca="false">IF($C174="","",IF($D174="Einstaklingsbundið",IFERROR(IF(INDEX('Undirviðmiðalisti (Lýsigögn)'!I$38:I$52,MATCH($C174,'Undirviðmiðalisti (Lýsigögn)'!$C$38:$C$52,0))="","",INDEX('Undirviðmiðalisti (Lýsigögn)'!I$38:I$52,MATCH($C174,'Undirviðmiðalisti (Lýsigögn)'!$C$38:$C$52,0))),""),IFERROR(IF(INDEX('Undirviðmiðalisti (Lýsigögn)'!I$6:I$37,MATCH($C174,'Undirviðmiðalisti (Lýsigögn)'!$C$6:$C$37,0))="","",INDEX('Undirviðmiðalisti (Lýsigögn)'!I$6:I$37,MATCH($C174,'Undirviðmiðalisti (Lýsigögn)'!$C$6:$C$37,0))),IFERROR(IF(INDEX('Undirviðmiðalisti (Lýsigögn)'!I$38:I$52,MATCH($C174,'Undirviðmiðalisti (Lýsigögn)'!$C$38:$C$52,0))="","",INDEX('Undirviðmiðalisti (Lýsigögn)'!I$38:I$52,MATCH($C174,'Undirviðmiðalisti (Lýsigögn)'!$C$38:$C$52,0))),""))))</f>
        <v/>
      </c>
      <c r="N174" s="18" t="str">
        <f aca="false">IF($C174="","",IF($D174="Einstaklingsbundið",IFERROR(IF(INDEX('Undirviðmiðalisti (Lýsigögn)'!J$38:J$52,MATCH($C174,'Undirviðmiðalisti (Lýsigögn)'!$C$38:$C$52,0))="","",INDEX('Undirviðmiðalisti (Lýsigögn)'!J$38:J$52,MATCH($C174,'Undirviðmiðalisti (Lýsigögn)'!$C$38:$C$52,0))),""),IFERROR(IF(INDEX('Undirviðmiðalisti (Lýsigögn)'!J$6:J$37,MATCH($C174,'Undirviðmiðalisti (Lýsigögn)'!$C$6:$C$37,0))="","",INDEX('Undirviðmiðalisti (Lýsigögn)'!J$6:J$37,MATCH($C174,'Undirviðmiðalisti (Lýsigögn)'!$C$6:$C$37,0))),IFERROR(IF(INDEX('Undirviðmiðalisti (Lýsigögn)'!J$38:J$52,MATCH($C174,'Undirviðmiðalisti (Lýsigögn)'!$C$38:$C$52,0))="","",INDEX('Undirviðmiðalisti (Lýsigögn)'!J$38:J$52,MATCH($C174,'Undirviðmiðalisti (Lýsigögn)'!$C$38:$C$52,0))),""))))</f>
        <v/>
      </c>
      <c r="O174" s="18" t="str">
        <f aca="false">IF($C174="","",IF($D174="Einstaklingsbundið",IFERROR(IF(INDEX('Undirviðmiðalisti (Lýsigögn)'!K$38:K$52,MATCH($C174,'Undirviðmiðalisti (Lýsigögn)'!$C$38:$C$52,0))="","",INDEX('Undirviðmiðalisti (Lýsigögn)'!K$38:K$52,MATCH($C174,'Undirviðmiðalisti (Lýsigögn)'!$C$38:$C$52,0))),""),IFERROR(IF(INDEX('Undirviðmiðalisti (Lýsigögn)'!K$6:K$37,MATCH($C174,'Undirviðmiðalisti (Lýsigögn)'!$C$6:$C$37,0))="","",INDEX('Undirviðmiðalisti (Lýsigögn)'!K$6:K$37,MATCH($C174,'Undirviðmiðalisti (Lýsigögn)'!$C$6:$C$37,0))),IFERROR(IF(INDEX('Undirviðmiðalisti (Lýsigögn)'!K$38:K$52,MATCH($C174,'Undirviðmiðalisti (Lýsigögn)'!$C$38:$C$52,0))="","",INDEX('Undirviðmiðalisti (Lýsigögn)'!K$38:K$52,MATCH($C174,'Undirviðmiðalisti (Lýsigögn)'!$C$38:$C$52,0))),""))))</f>
        <v/>
      </c>
      <c r="P174" s="18" t="str">
        <f aca="false">IF($C174="","",IF($D174="Einstaklingsbundið",IFERROR(IF(INDEX('Undirviðmiðalisti (Lýsigögn)'!L$38:L$52,MATCH($C174,'Undirviðmiðalisti (Lýsigögn)'!$C$38:$C$52,0))="","",INDEX('Undirviðmiðalisti (Lýsigögn)'!L$38:L$52,MATCH($C174,'Undirviðmiðalisti (Lýsigögn)'!$C$38:$C$52,0))),""),IFERROR(IF(INDEX('Undirviðmiðalisti (Lýsigögn)'!L$6:L$37,MATCH($C174,'Undirviðmiðalisti (Lýsigögn)'!$C$6:$C$37,0))="","",INDEX('Undirviðmiðalisti (Lýsigögn)'!L$6:L$37,MATCH($C174,'Undirviðmiðalisti (Lýsigögn)'!$C$6:$C$37,0))),IFERROR(IF(INDEX('Undirviðmiðalisti (Lýsigögn)'!L$38:L$52,MATCH($C174,'Undirviðmiðalisti (Lýsigögn)'!$C$38:$C$52,0))="","",INDEX('Undirviðmiðalisti (Lýsigögn)'!L$38:L$52,MATCH($C174,'Undirviðmiðalisti (Lýsigögn)'!$C$38:$C$52,0))),""))))</f>
        <v/>
      </c>
      <c r="Q174" s="18" t="str">
        <f aca="false">IF($C174="","",IF($D174="Einstaklingsbundið",IFERROR(IF(INDEX('Undirviðmiðalisti (Lýsigögn)'!M$38:M$52,MATCH($C174,'Undirviðmiðalisti (Lýsigögn)'!$C$38:$C$52,0))="","",INDEX('Undirviðmiðalisti (Lýsigögn)'!M$38:M$52,MATCH($C174,'Undirviðmiðalisti (Lýsigögn)'!$C$38:$C$52,0))),""),IFERROR(IF(INDEX('Undirviðmiðalisti (Lýsigögn)'!M$6:M$37,MATCH($C174,'Undirviðmiðalisti (Lýsigögn)'!$C$6:$C$37,0))="","",INDEX('Undirviðmiðalisti (Lýsigögn)'!M$6:M$37,MATCH($C174,'Undirviðmiðalisti (Lýsigögn)'!$C$6:$C$37,0))),IFERROR(IF(INDEX('Undirviðmiðalisti (Lýsigögn)'!M$38:M$52,MATCH($C174,'Undirviðmiðalisti (Lýsigögn)'!$C$38:$C$52,0))="","",INDEX('Undirviðmiðalisti (Lýsigögn)'!M$38:M$52,MATCH($C174,'Undirviðmiðalisti (Lýsigögn)'!$C$38:$C$52,0))),""))))</f>
        <v/>
      </c>
    </row>
    <row r="175" customFormat="false" ht="15" hidden="false" customHeight="true" outlineLevel="0" collapsed="false">
      <c r="A175" s="24" t="str">
        <f aca="false">IF($B175="","",ROW()-5)</f>
        <v/>
      </c>
      <c r="B175" s="17"/>
      <c r="C175" s="17"/>
      <c r="D175" s="25" t="str">
        <f aca="false">IFERROR(IF(B175="","",INDEX(Viðmið!$B$6:$B$10,MATCH(B175,Viðmið!$C$6:$C$10,0))),"")</f>
        <v/>
      </c>
      <c r="E175" s="18" t="str">
        <f aca="false">IF($C175="","",IF($D175="Einstaklingsbundið",IFERROR(IF(INDEX('Undirviðmiðalisti (Lýsigögn)'!$D$38:$D$52,MATCH($C175,'Undirviðmiðalisti (Lýsigögn)'!$C$38:$C$52,0))="","",INDEX('Undirviðmiðalisti (Lýsigögn)'!$D$38:$D$52,MATCH($C175,'Undirviðmiðalisti (Lýsigögn)'!$C$38:$C$52,0))),""),IFERROR(IF(INDEX('Undirviðmiðalisti (Lýsigögn)'!$D$6:$D$37,MATCH($C175,'Undirviðmiðalisti (Lýsigögn)'!$C$6:$C$37,0))="","",INDEX('Undirviðmiðalisti (Lýsigögn)'!$D$6:$D$37,MATCH($C175,'Undirviðmiðalisti (Lýsigögn)'!$C$6:$C$37,0))),IFERROR(IF(INDEX('Undirviðmiðalisti (Lýsigögn)'!$D$38:$D$52,MATCH($C175,'Undirviðmiðalisti (Lýsigögn)'!$C$38:$C$52,0))="","",INDEX('Undirviðmiðalisti (Lýsigögn)'!$D$38:$D$52,MATCH($C175,'Undirviðmiðalisti (Lýsigögn)'!$C$38:$C$52,0))),""))))</f>
        <v/>
      </c>
      <c r="F175" s="16"/>
      <c r="G175" s="26" t="str">
        <f aca="false">IF($C175="","",IF($D175="Einstaklingsbundið",IFERROR(IF(INDEX('Undirviðmiðalisti (Lýsigögn)'!$E$38:$E$52,MATCH($C175,'Undirviðmiðalisti (Lýsigögn)'!$C$38:$C$52,0))="","",INDEX('Undirviðmiðalisti (Lýsigögn)'!$E$38:$E$52,MATCH($C175,'Undirviðmiðalisti (Lýsigögn)'!$C$38:$C$52,0))),""),IFERROR(IF(INDEX('Undirviðmiðalisti (Lýsigögn)'!$E$6:$E$37,MATCH($C175,'Undirviðmiðalisti (Lýsigögn)'!$C$6:$C$37,0))="","",INDEX('Undirviðmiðalisti (Lýsigögn)'!$E$6:$E$37,MATCH($C175,'Undirviðmiðalisti (Lýsigögn)'!$C$6:$C$37,0))),IFERROR(IF(INDEX('Undirviðmiðalisti (Lýsigögn)'!$E$38:$E$52,MATCH($C175,'Undirviðmiðalisti (Lýsigögn)'!$C$38:$C$52,0))="","",INDEX('Undirviðmiðalisti (Lýsigögn)'!$E$38:$E$52,MATCH($C175,'Undirviðmiðalisti (Lýsigögn)'!$C$38:$C$52,0))),""))))</f>
        <v/>
      </c>
      <c r="H175" s="27" t="str">
        <f aca="false">IF(OR(F175="",G175=""),"",F175*KVARDI)</f>
        <v/>
      </c>
      <c r="I175" s="28" t="str">
        <f aca="false">IF(B175="","",IF(ROUND(SUMIF($B$6:$B$205,B175,$F$6:$F$205),4)=ROUND(IFERROR(INDEX(Viðmið!$E$6:$E$10,MATCH(B175,Viðmið!$C$6:$C$10,0)),-1),4),"✓","✗"))</f>
        <v/>
      </c>
      <c r="J175" s="18" t="str">
        <f aca="false">IF($C175="","",IF($D175="Einstaklingsbundið",IFERROR(IF(INDEX('Undirviðmiðalisti (Lýsigögn)'!F$38:F$52,MATCH($C175,'Undirviðmiðalisti (Lýsigögn)'!$C$38:$C$52,0))="","",INDEX('Undirviðmiðalisti (Lýsigögn)'!F$38:F$52,MATCH($C175,'Undirviðmiðalisti (Lýsigögn)'!$C$38:$C$52,0))),""),IFERROR(IF(INDEX('Undirviðmiðalisti (Lýsigögn)'!F$6:F$37,MATCH($C175,'Undirviðmiðalisti (Lýsigögn)'!$C$6:$C$37,0))="","",INDEX('Undirviðmiðalisti (Lýsigögn)'!F$6:F$37,MATCH($C175,'Undirviðmiðalisti (Lýsigögn)'!$C$6:$C$37,0))),IFERROR(IF(INDEX('Undirviðmiðalisti (Lýsigögn)'!F$38:F$52,MATCH($C175,'Undirviðmiðalisti (Lýsigögn)'!$C$38:$C$52,0))="","",INDEX('Undirviðmiðalisti (Lýsigögn)'!F$38:F$52,MATCH($C175,'Undirviðmiðalisti (Lýsigögn)'!$C$38:$C$52,0))),""))))</f>
        <v/>
      </c>
      <c r="K175" s="18" t="str">
        <f aca="false">IF($C175="","",IF($D175="Einstaklingsbundið",IFERROR(IF(INDEX('Undirviðmiðalisti (Lýsigögn)'!G$38:G$52,MATCH($C175,'Undirviðmiðalisti (Lýsigögn)'!$C$38:$C$52,0))="","",INDEX('Undirviðmiðalisti (Lýsigögn)'!G$38:G$52,MATCH($C175,'Undirviðmiðalisti (Lýsigögn)'!$C$38:$C$52,0))),""),IFERROR(IF(INDEX('Undirviðmiðalisti (Lýsigögn)'!G$6:G$37,MATCH($C175,'Undirviðmiðalisti (Lýsigögn)'!$C$6:$C$37,0))="","",INDEX('Undirviðmiðalisti (Lýsigögn)'!G$6:G$37,MATCH($C175,'Undirviðmiðalisti (Lýsigögn)'!$C$6:$C$37,0))),IFERROR(IF(INDEX('Undirviðmiðalisti (Lýsigögn)'!G$38:G$52,MATCH($C175,'Undirviðmiðalisti (Lýsigögn)'!$C$38:$C$52,0))="","",INDEX('Undirviðmiðalisti (Lýsigögn)'!G$38:G$52,MATCH($C175,'Undirviðmiðalisti (Lýsigögn)'!$C$38:$C$52,0))),""))))</f>
        <v/>
      </c>
      <c r="L175" s="18" t="str">
        <f aca="false">IF($C175="","",IF($D175="Einstaklingsbundið",IFERROR(IF(INDEX('Undirviðmiðalisti (Lýsigögn)'!H$38:H$52,MATCH($C175,'Undirviðmiðalisti (Lýsigögn)'!$C$38:$C$52,0))="","",INDEX('Undirviðmiðalisti (Lýsigögn)'!H$38:H$52,MATCH($C175,'Undirviðmiðalisti (Lýsigögn)'!$C$38:$C$52,0))),""),IFERROR(IF(INDEX('Undirviðmiðalisti (Lýsigögn)'!H$6:H$37,MATCH($C175,'Undirviðmiðalisti (Lýsigögn)'!$C$6:$C$37,0))="","",INDEX('Undirviðmiðalisti (Lýsigögn)'!H$6:H$37,MATCH($C175,'Undirviðmiðalisti (Lýsigögn)'!$C$6:$C$37,0))),IFERROR(IF(INDEX('Undirviðmiðalisti (Lýsigögn)'!H$38:H$52,MATCH($C175,'Undirviðmiðalisti (Lýsigögn)'!$C$38:$C$52,0))="","",INDEX('Undirviðmiðalisti (Lýsigögn)'!H$38:H$52,MATCH($C175,'Undirviðmiðalisti (Lýsigögn)'!$C$38:$C$52,0))),""))))</f>
        <v/>
      </c>
      <c r="M175" s="18" t="str">
        <f aca="false">IF($C175="","",IF($D175="Einstaklingsbundið",IFERROR(IF(INDEX('Undirviðmiðalisti (Lýsigögn)'!I$38:I$52,MATCH($C175,'Undirviðmiðalisti (Lýsigögn)'!$C$38:$C$52,0))="","",INDEX('Undirviðmiðalisti (Lýsigögn)'!I$38:I$52,MATCH($C175,'Undirviðmiðalisti (Lýsigögn)'!$C$38:$C$52,0))),""),IFERROR(IF(INDEX('Undirviðmiðalisti (Lýsigögn)'!I$6:I$37,MATCH($C175,'Undirviðmiðalisti (Lýsigögn)'!$C$6:$C$37,0))="","",INDEX('Undirviðmiðalisti (Lýsigögn)'!I$6:I$37,MATCH($C175,'Undirviðmiðalisti (Lýsigögn)'!$C$6:$C$37,0))),IFERROR(IF(INDEX('Undirviðmiðalisti (Lýsigögn)'!I$38:I$52,MATCH($C175,'Undirviðmiðalisti (Lýsigögn)'!$C$38:$C$52,0))="","",INDEX('Undirviðmiðalisti (Lýsigögn)'!I$38:I$52,MATCH($C175,'Undirviðmiðalisti (Lýsigögn)'!$C$38:$C$52,0))),""))))</f>
        <v/>
      </c>
      <c r="N175" s="18" t="str">
        <f aca="false">IF($C175="","",IF($D175="Einstaklingsbundið",IFERROR(IF(INDEX('Undirviðmiðalisti (Lýsigögn)'!J$38:J$52,MATCH($C175,'Undirviðmiðalisti (Lýsigögn)'!$C$38:$C$52,0))="","",INDEX('Undirviðmiðalisti (Lýsigögn)'!J$38:J$52,MATCH($C175,'Undirviðmiðalisti (Lýsigögn)'!$C$38:$C$52,0))),""),IFERROR(IF(INDEX('Undirviðmiðalisti (Lýsigögn)'!J$6:J$37,MATCH($C175,'Undirviðmiðalisti (Lýsigögn)'!$C$6:$C$37,0))="","",INDEX('Undirviðmiðalisti (Lýsigögn)'!J$6:J$37,MATCH($C175,'Undirviðmiðalisti (Lýsigögn)'!$C$6:$C$37,0))),IFERROR(IF(INDEX('Undirviðmiðalisti (Lýsigögn)'!J$38:J$52,MATCH($C175,'Undirviðmiðalisti (Lýsigögn)'!$C$38:$C$52,0))="","",INDEX('Undirviðmiðalisti (Lýsigögn)'!J$38:J$52,MATCH($C175,'Undirviðmiðalisti (Lýsigögn)'!$C$38:$C$52,0))),""))))</f>
        <v/>
      </c>
      <c r="O175" s="18" t="str">
        <f aca="false">IF($C175="","",IF($D175="Einstaklingsbundið",IFERROR(IF(INDEX('Undirviðmiðalisti (Lýsigögn)'!K$38:K$52,MATCH($C175,'Undirviðmiðalisti (Lýsigögn)'!$C$38:$C$52,0))="","",INDEX('Undirviðmiðalisti (Lýsigögn)'!K$38:K$52,MATCH($C175,'Undirviðmiðalisti (Lýsigögn)'!$C$38:$C$52,0))),""),IFERROR(IF(INDEX('Undirviðmiðalisti (Lýsigögn)'!K$6:K$37,MATCH($C175,'Undirviðmiðalisti (Lýsigögn)'!$C$6:$C$37,0))="","",INDEX('Undirviðmiðalisti (Lýsigögn)'!K$6:K$37,MATCH($C175,'Undirviðmiðalisti (Lýsigögn)'!$C$6:$C$37,0))),IFERROR(IF(INDEX('Undirviðmiðalisti (Lýsigögn)'!K$38:K$52,MATCH($C175,'Undirviðmiðalisti (Lýsigögn)'!$C$38:$C$52,0))="","",INDEX('Undirviðmiðalisti (Lýsigögn)'!K$38:K$52,MATCH($C175,'Undirviðmiðalisti (Lýsigögn)'!$C$38:$C$52,0))),""))))</f>
        <v/>
      </c>
      <c r="P175" s="18" t="str">
        <f aca="false">IF($C175="","",IF($D175="Einstaklingsbundið",IFERROR(IF(INDEX('Undirviðmiðalisti (Lýsigögn)'!L$38:L$52,MATCH($C175,'Undirviðmiðalisti (Lýsigögn)'!$C$38:$C$52,0))="","",INDEX('Undirviðmiðalisti (Lýsigögn)'!L$38:L$52,MATCH($C175,'Undirviðmiðalisti (Lýsigögn)'!$C$38:$C$52,0))),""),IFERROR(IF(INDEX('Undirviðmiðalisti (Lýsigögn)'!L$6:L$37,MATCH($C175,'Undirviðmiðalisti (Lýsigögn)'!$C$6:$C$37,0))="","",INDEX('Undirviðmiðalisti (Lýsigögn)'!L$6:L$37,MATCH($C175,'Undirviðmiðalisti (Lýsigögn)'!$C$6:$C$37,0))),IFERROR(IF(INDEX('Undirviðmiðalisti (Lýsigögn)'!L$38:L$52,MATCH($C175,'Undirviðmiðalisti (Lýsigögn)'!$C$38:$C$52,0))="","",INDEX('Undirviðmiðalisti (Lýsigögn)'!L$38:L$52,MATCH($C175,'Undirviðmiðalisti (Lýsigögn)'!$C$38:$C$52,0))),""))))</f>
        <v/>
      </c>
      <c r="Q175" s="18" t="str">
        <f aca="false">IF($C175="","",IF($D175="Einstaklingsbundið",IFERROR(IF(INDEX('Undirviðmiðalisti (Lýsigögn)'!M$38:M$52,MATCH($C175,'Undirviðmiðalisti (Lýsigögn)'!$C$38:$C$52,0))="","",INDEX('Undirviðmiðalisti (Lýsigögn)'!M$38:M$52,MATCH($C175,'Undirviðmiðalisti (Lýsigögn)'!$C$38:$C$52,0))),""),IFERROR(IF(INDEX('Undirviðmiðalisti (Lýsigögn)'!M$6:M$37,MATCH($C175,'Undirviðmiðalisti (Lýsigögn)'!$C$6:$C$37,0))="","",INDEX('Undirviðmiðalisti (Lýsigögn)'!M$6:M$37,MATCH($C175,'Undirviðmiðalisti (Lýsigögn)'!$C$6:$C$37,0))),IFERROR(IF(INDEX('Undirviðmiðalisti (Lýsigögn)'!M$38:M$52,MATCH($C175,'Undirviðmiðalisti (Lýsigögn)'!$C$38:$C$52,0))="","",INDEX('Undirviðmiðalisti (Lýsigögn)'!M$38:M$52,MATCH($C175,'Undirviðmiðalisti (Lýsigögn)'!$C$38:$C$52,0))),""))))</f>
        <v/>
      </c>
    </row>
    <row r="176" customFormat="false" ht="15" hidden="false" customHeight="true" outlineLevel="0" collapsed="false">
      <c r="A176" s="24" t="str">
        <f aca="false">IF($B176="","",ROW()-5)</f>
        <v/>
      </c>
      <c r="B176" s="17"/>
      <c r="C176" s="17"/>
      <c r="D176" s="25" t="str">
        <f aca="false">IFERROR(IF(B176="","",INDEX(Viðmið!$B$6:$B$10,MATCH(B176,Viðmið!$C$6:$C$10,0))),"")</f>
        <v/>
      </c>
      <c r="E176" s="18" t="str">
        <f aca="false">IF($C176="","",IF($D176="Einstaklingsbundið",IFERROR(IF(INDEX('Undirviðmiðalisti (Lýsigögn)'!$D$38:$D$52,MATCH($C176,'Undirviðmiðalisti (Lýsigögn)'!$C$38:$C$52,0))="","",INDEX('Undirviðmiðalisti (Lýsigögn)'!$D$38:$D$52,MATCH($C176,'Undirviðmiðalisti (Lýsigögn)'!$C$38:$C$52,0))),""),IFERROR(IF(INDEX('Undirviðmiðalisti (Lýsigögn)'!$D$6:$D$37,MATCH($C176,'Undirviðmiðalisti (Lýsigögn)'!$C$6:$C$37,0))="","",INDEX('Undirviðmiðalisti (Lýsigögn)'!$D$6:$D$37,MATCH($C176,'Undirviðmiðalisti (Lýsigögn)'!$C$6:$C$37,0))),IFERROR(IF(INDEX('Undirviðmiðalisti (Lýsigögn)'!$D$38:$D$52,MATCH($C176,'Undirviðmiðalisti (Lýsigögn)'!$C$38:$C$52,0))="","",INDEX('Undirviðmiðalisti (Lýsigögn)'!$D$38:$D$52,MATCH($C176,'Undirviðmiðalisti (Lýsigögn)'!$C$38:$C$52,0))),""))))</f>
        <v/>
      </c>
      <c r="F176" s="16"/>
      <c r="G176" s="26" t="str">
        <f aca="false">IF($C176="","",IF($D176="Einstaklingsbundið",IFERROR(IF(INDEX('Undirviðmiðalisti (Lýsigögn)'!$E$38:$E$52,MATCH($C176,'Undirviðmiðalisti (Lýsigögn)'!$C$38:$C$52,0))="","",INDEX('Undirviðmiðalisti (Lýsigögn)'!$E$38:$E$52,MATCH($C176,'Undirviðmiðalisti (Lýsigögn)'!$C$38:$C$52,0))),""),IFERROR(IF(INDEX('Undirviðmiðalisti (Lýsigögn)'!$E$6:$E$37,MATCH($C176,'Undirviðmiðalisti (Lýsigögn)'!$C$6:$C$37,0))="","",INDEX('Undirviðmiðalisti (Lýsigögn)'!$E$6:$E$37,MATCH($C176,'Undirviðmiðalisti (Lýsigögn)'!$C$6:$C$37,0))),IFERROR(IF(INDEX('Undirviðmiðalisti (Lýsigögn)'!$E$38:$E$52,MATCH($C176,'Undirviðmiðalisti (Lýsigögn)'!$C$38:$C$52,0))="","",INDEX('Undirviðmiðalisti (Lýsigögn)'!$E$38:$E$52,MATCH($C176,'Undirviðmiðalisti (Lýsigögn)'!$C$38:$C$52,0))),""))))</f>
        <v/>
      </c>
      <c r="H176" s="27" t="str">
        <f aca="false">IF(OR(F176="",G176=""),"",F176*KVARDI)</f>
        <v/>
      </c>
      <c r="I176" s="28" t="str">
        <f aca="false">IF(B176="","",IF(ROUND(SUMIF($B$6:$B$205,B176,$F$6:$F$205),4)=ROUND(IFERROR(INDEX(Viðmið!$E$6:$E$10,MATCH(B176,Viðmið!$C$6:$C$10,0)),-1),4),"✓","✗"))</f>
        <v/>
      </c>
      <c r="J176" s="18" t="str">
        <f aca="false">IF($C176="","",IF($D176="Einstaklingsbundið",IFERROR(IF(INDEX('Undirviðmiðalisti (Lýsigögn)'!F$38:F$52,MATCH($C176,'Undirviðmiðalisti (Lýsigögn)'!$C$38:$C$52,0))="","",INDEX('Undirviðmiðalisti (Lýsigögn)'!F$38:F$52,MATCH($C176,'Undirviðmiðalisti (Lýsigögn)'!$C$38:$C$52,0))),""),IFERROR(IF(INDEX('Undirviðmiðalisti (Lýsigögn)'!F$6:F$37,MATCH($C176,'Undirviðmiðalisti (Lýsigögn)'!$C$6:$C$37,0))="","",INDEX('Undirviðmiðalisti (Lýsigögn)'!F$6:F$37,MATCH($C176,'Undirviðmiðalisti (Lýsigögn)'!$C$6:$C$37,0))),IFERROR(IF(INDEX('Undirviðmiðalisti (Lýsigögn)'!F$38:F$52,MATCH($C176,'Undirviðmiðalisti (Lýsigögn)'!$C$38:$C$52,0))="","",INDEX('Undirviðmiðalisti (Lýsigögn)'!F$38:F$52,MATCH($C176,'Undirviðmiðalisti (Lýsigögn)'!$C$38:$C$52,0))),""))))</f>
        <v/>
      </c>
      <c r="K176" s="18" t="str">
        <f aca="false">IF($C176="","",IF($D176="Einstaklingsbundið",IFERROR(IF(INDEX('Undirviðmiðalisti (Lýsigögn)'!G$38:G$52,MATCH($C176,'Undirviðmiðalisti (Lýsigögn)'!$C$38:$C$52,0))="","",INDEX('Undirviðmiðalisti (Lýsigögn)'!G$38:G$52,MATCH($C176,'Undirviðmiðalisti (Lýsigögn)'!$C$38:$C$52,0))),""),IFERROR(IF(INDEX('Undirviðmiðalisti (Lýsigögn)'!G$6:G$37,MATCH($C176,'Undirviðmiðalisti (Lýsigögn)'!$C$6:$C$37,0))="","",INDEX('Undirviðmiðalisti (Lýsigögn)'!G$6:G$37,MATCH($C176,'Undirviðmiðalisti (Lýsigögn)'!$C$6:$C$37,0))),IFERROR(IF(INDEX('Undirviðmiðalisti (Lýsigögn)'!G$38:G$52,MATCH($C176,'Undirviðmiðalisti (Lýsigögn)'!$C$38:$C$52,0))="","",INDEX('Undirviðmiðalisti (Lýsigögn)'!G$38:G$52,MATCH($C176,'Undirviðmiðalisti (Lýsigögn)'!$C$38:$C$52,0))),""))))</f>
        <v/>
      </c>
      <c r="L176" s="18" t="str">
        <f aca="false">IF($C176="","",IF($D176="Einstaklingsbundið",IFERROR(IF(INDEX('Undirviðmiðalisti (Lýsigögn)'!H$38:H$52,MATCH($C176,'Undirviðmiðalisti (Lýsigögn)'!$C$38:$C$52,0))="","",INDEX('Undirviðmiðalisti (Lýsigögn)'!H$38:H$52,MATCH($C176,'Undirviðmiðalisti (Lýsigögn)'!$C$38:$C$52,0))),""),IFERROR(IF(INDEX('Undirviðmiðalisti (Lýsigögn)'!H$6:H$37,MATCH($C176,'Undirviðmiðalisti (Lýsigögn)'!$C$6:$C$37,0))="","",INDEX('Undirviðmiðalisti (Lýsigögn)'!H$6:H$37,MATCH($C176,'Undirviðmiðalisti (Lýsigögn)'!$C$6:$C$37,0))),IFERROR(IF(INDEX('Undirviðmiðalisti (Lýsigögn)'!H$38:H$52,MATCH($C176,'Undirviðmiðalisti (Lýsigögn)'!$C$38:$C$52,0))="","",INDEX('Undirviðmiðalisti (Lýsigögn)'!H$38:H$52,MATCH($C176,'Undirviðmiðalisti (Lýsigögn)'!$C$38:$C$52,0))),""))))</f>
        <v/>
      </c>
      <c r="M176" s="18" t="str">
        <f aca="false">IF($C176="","",IF($D176="Einstaklingsbundið",IFERROR(IF(INDEX('Undirviðmiðalisti (Lýsigögn)'!I$38:I$52,MATCH($C176,'Undirviðmiðalisti (Lýsigögn)'!$C$38:$C$52,0))="","",INDEX('Undirviðmiðalisti (Lýsigögn)'!I$38:I$52,MATCH($C176,'Undirviðmiðalisti (Lýsigögn)'!$C$38:$C$52,0))),""),IFERROR(IF(INDEX('Undirviðmiðalisti (Lýsigögn)'!I$6:I$37,MATCH($C176,'Undirviðmiðalisti (Lýsigögn)'!$C$6:$C$37,0))="","",INDEX('Undirviðmiðalisti (Lýsigögn)'!I$6:I$37,MATCH($C176,'Undirviðmiðalisti (Lýsigögn)'!$C$6:$C$37,0))),IFERROR(IF(INDEX('Undirviðmiðalisti (Lýsigögn)'!I$38:I$52,MATCH($C176,'Undirviðmiðalisti (Lýsigögn)'!$C$38:$C$52,0))="","",INDEX('Undirviðmiðalisti (Lýsigögn)'!I$38:I$52,MATCH($C176,'Undirviðmiðalisti (Lýsigögn)'!$C$38:$C$52,0))),""))))</f>
        <v/>
      </c>
      <c r="N176" s="18" t="str">
        <f aca="false">IF($C176="","",IF($D176="Einstaklingsbundið",IFERROR(IF(INDEX('Undirviðmiðalisti (Lýsigögn)'!J$38:J$52,MATCH($C176,'Undirviðmiðalisti (Lýsigögn)'!$C$38:$C$52,0))="","",INDEX('Undirviðmiðalisti (Lýsigögn)'!J$38:J$52,MATCH($C176,'Undirviðmiðalisti (Lýsigögn)'!$C$38:$C$52,0))),""),IFERROR(IF(INDEX('Undirviðmiðalisti (Lýsigögn)'!J$6:J$37,MATCH($C176,'Undirviðmiðalisti (Lýsigögn)'!$C$6:$C$37,0))="","",INDEX('Undirviðmiðalisti (Lýsigögn)'!J$6:J$37,MATCH($C176,'Undirviðmiðalisti (Lýsigögn)'!$C$6:$C$37,0))),IFERROR(IF(INDEX('Undirviðmiðalisti (Lýsigögn)'!J$38:J$52,MATCH($C176,'Undirviðmiðalisti (Lýsigögn)'!$C$38:$C$52,0))="","",INDEX('Undirviðmiðalisti (Lýsigögn)'!J$38:J$52,MATCH($C176,'Undirviðmiðalisti (Lýsigögn)'!$C$38:$C$52,0))),""))))</f>
        <v/>
      </c>
      <c r="O176" s="18" t="str">
        <f aca="false">IF($C176="","",IF($D176="Einstaklingsbundið",IFERROR(IF(INDEX('Undirviðmiðalisti (Lýsigögn)'!K$38:K$52,MATCH($C176,'Undirviðmiðalisti (Lýsigögn)'!$C$38:$C$52,0))="","",INDEX('Undirviðmiðalisti (Lýsigögn)'!K$38:K$52,MATCH($C176,'Undirviðmiðalisti (Lýsigögn)'!$C$38:$C$52,0))),""),IFERROR(IF(INDEX('Undirviðmiðalisti (Lýsigögn)'!K$6:K$37,MATCH($C176,'Undirviðmiðalisti (Lýsigögn)'!$C$6:$C$37,0))="","",INDEX('Undirviðmiðalisti (Lýsigögn)'!K$6:K$37,MATCH($C176,'Undirviðmiðalisti (Lýsigögn)'!$C$6:$C$37,0))),IFERROR(IF(INDEX('Undirviðmiðalisti (Lýsigögn)'!K$38:K$52,MATCH($C176,'Undirviðmiðalisti (Lýsigögn)'!$C$38:$C$52,0))="","",INDEX('Undirviðmiðalisti (Lýsigögn)'!K$38:K$52,MATCH($C176,'Undirviðmiðalisti (Lýsigögn)'!$C$38:$C$52,0))),""))))</f>
        <v/>
      </c>
      <c r="P176" s="18" t="str">
        <f aca="false">IF($C176="","",IF($D176="Einstaklingsbundið",IFERROR(IF(INDEX('Undirviðmiðalisti (Lýsigögn)'!L$38:L$52,MATCH($C176,'Undirviðmiðalisti (Lýsigögn)'!$C$38:$C$52,0))="","",INDEX('Undirviðmiðalisti (Lýsigögn)'!L$38:L$52,MATCH($C176,'Undirviðmiðalisti (Lýsigögn)'!$C$38:$C$52,0))),""),IFERROR(IF(INDEX('Undirviðmiðalisti (Lýsigögn)'!L$6:L$37,MATCH($C176,'Undirviðmiðalisti (Lýsigögn)'!$C$6:$C$37,0))="","",INDEX('Undirviðmiðalisti (Lýsigögn)'!L$6:L$37,MATCH($C176,'Undirviðmiðalisti (Lýsigögn)'!$C$6:$C$37,0))),IFERROR(IF(INDEX('Undirviðmiðalisti (Lýsigögn)'!L$38:L$52,MATCH($C176,'Undirviðmiðalisti (Lýsigögn)'!$C$38:$C$52,0))="","",INDEX('Undirviðmiðalisti (Lýsigögn)'!L$38:L$52,MATCH($C176,'Undirviðmiðalisti (Lýsigögn)'!$C$38:$C$52,0))),""))))</f>
        <v/>
      </c>
      <c r="Q176" s="18" t="str">
        <f aca="false">IF($C176="","",IF($D176="Einstaklingsbundið",IFERROR(IF(INDEX('Undirviðmiðalisti (Lýsigögn)'!M$38:M$52,MATCH($C176,'Undirviðmiðalisti (Lýsigögn)'!$C$38:$C$52,0))="","",INDEX('Undirviðmiðalisti (Lýsigögn)'!M$38:M$52,MATCH($C176,'Undirviðmiðalisti (Lýsigögn)'!$C$38:$C$52,0))),""),IFERROR(IF(INDEX('Undirviðmiðalisti (Lýsigögn)'!M$6:M$37,MATCH($C176,'Undirviðmiðalisti (Lýsigögn)'!$C$6:$C$37,0))="","",INDEX('Undirviðmiðalisti (Lýsigögn)'!M$6:M$37,MATCH($C176,'Undirviðmiðalisti (Lýsigögn)'!$C$6:$C$37,0))),IFERROR(IF(INDEX('Undirviðmiðalisti (Lýsigögn)'!M$38:M$52,MATCH($C176,'Undirviðmiðalisti (Lýsigögn)'!$C$38:$C$52,0))="","",INDEX('Undirviðmiðalisti (Lýsigögn)'!M$38:M$52,MATCH($C176,'Undirviðmiðalisti (Lýsigögn)'!$C$38:$C$52,0))),""))))</f>
        <v/>
      </c>
    </row>
    <row r="177" customFormat="false" ht="15" hidden="false" customHeight="true" outlineLevel="0" collapsed="false">
      <c r="A177" s="24" t="str">
        <f aca="false">IF($B177="","",ROW()-5)</f>
        <v/>
      </c>
      <c r="B177" s="17"/>
      <c r="C177" s="17"/>
      <c r="D177" s="25" t="str">
        <f aca="false">IFERROR(IF(B177="","",INDEX(Viðmið!$B$6:$B$10,MATCH(B177,Viðmið!$C$6:$C$10,0))),"")</f>
        <v/>
      </c>
      <c r="E177" s="18" t="str">
        <f aca="false">IF($C177="","",IF($D177="Einstaklingsbundið",IFERROR(IF(INDEX('Undirviðmiðalisti (Lýsigögn)'!$D$38:$D$52,MATCH($C177,'Undirviðmiðalisti (Lýsigögn)'!$C$38:$C$52,0))="","",INDEX('Undirviðmiðalisti (Lýsigögn)'!$D$38:$D$52,MATCH($C177,'Undirviðmiðalisti (Lýsigögn)'!$C$38:$C$52,0))),""),IFERROR(IF(INDEX('Undirviðmiðalisti (Lýsigögn)'!$D$6:$D$37,MATCH($C177,'Undirviðmiðalisti (Lýsigögn)'!$C$6:$C$37,0))="","",INDEX('Undirviðmiðalisti (Lýsigögn)'!$D$6:$D$37,MATCH($C177,'Undirviðmiðalisti (Lýsigögn)'!$C$6:$C$37,0))),IFERROR(IF(INDEX('Undirviðmiðalisti (Lýsigögn)'!$D$38:$D$52,MATCH($C177,'Undirviðmiðalisti (Lýsigögn)'!$C$38:$C$52,0))="","",INDEX('Undirviðmiðalisti (Lýsigögn)'!$D$38:$D$52,MATCH($C177,'Undirviðmiðalisti (Lýsigögn)'!$C$38:$C$52,0))),""))))</f>
        <v/>
      </c>
      <c r="F177" s="16"/>
      <c r="G177" s="26" t="str">
        <f aca="false">IF($C177="","",IF($D177="Einstaklingsbundið",IFERROR(IF(INDEX('Undirviðmiðalisti (Lýsigögn)'!$E$38:$E$52,MATCH($C177,'Undirviðmiðalisti (Lýsigögn)'!$C$38:$C$52,0))="","",INDEX('Undirviðmiðalisti (Lýsigögn)'!$E$38:$E$52,MATCH($C177,'Undirviðmiðalisti (Lýsigögn)'!$C$38:$C$52,0))),""),IFERROR(IF(INDEX('Undirviðmiðalisti (Lýsigögn)'!$E$6:$E$37,MATCH($C177,'Undirviðmiðalisti (Lýsigögn)'!$C$6:$C$37,0))="","",INDEX('Undirviðmiðalisti (Lýsigögn)'!$E$6:$E$37,MATCH($C177,'Undirviðmiðalisti (Lýsigögn)'!$C$6:$C$37,0))),IFERROR(IF(INDEX('Undirviðmiðalisti (Lýsigögn)'!$E$38:$E$52,MATCH($C177,'Undirviðmiðalisti (Lýsigögn)'!$C$38:$C$52,0))="","",INDEX('Undirviðmiðalisti (Lýsigögn)'!$E$38:$E$52,MATCH($C177,'Undirviðmiðalisti (Lýsigögn)'!$C$38:$C$52,0))),""))))</f>
        <v/>
      </c>
      <c r="H177" s="27" t="str">
        <f aca="false">IF(OR(F177="",G177=""),"",F177*KVARDI)</f>
        <v/>
      </c>
      <c r="I177" s="28" t="str">
        <f aca="false">IF(B177="","",IF(ROUND(SUMIF($B$6:$B$205,B177,$F$6:$F$205),4)=ROUND(IFERROR(INDEX(Viðmið!$E$6:$E$10,MATCH(B177,Viðmið!$C$6:$C$10,0)),-1),4),"✓","✗"))</f>
        <v/>
      </c>
      <c r="J177" s="18" t="str">
        <f aca="false">IF($C177="","",IF($D177="Einstaklingsbundið",IFERROR(IF(INDEX('Undirviðmiðalisti (Lýsigögn)'!F$38:F$52,MATCH($C177,'Undirviðmiðalisti (Lýsigögn)'!$C$38:$C$52,0))="","",INDEX('Undirviðmiðalisti (Lýsigögn)'!F$38:F$52,MATCH($C177,'Undirviðmiðalisti (Lýsigögn)'!$C$38:$C$52,0))),""),IFERROR(IF(INDEX('Undirviðmiðalisti (Lýsigögn)'!F$6:F$37,MATCH($C177,'Undirviðmiðalisti (Lýsigögn)'!$C$6:$C$37,0))="","",INDEX('Undirviðmiðalisti (Lýsigögn)'!F$6:F$37,MATCH($C177,'Undirviðmiðalisti (Lýsigögn)'!$C$6:$C$37,0))),IFERROR(IF(INDEX('Undirviðmiðalisti (Lýsigögn)'!F$38:F$52,MATCH($C177,'Undirviðmiðalisti (Lýsigögn)'!$C$38:$C$52,0))="","",INDEX('Undirviðmiðalisti (Lýsigögn)'!F$38:F$52,MATCH($C177,'Undirviðmiðalisti (Lýsigögn)'!$C$38:$C$52,0))),""))))</f>
        <v/>
      </c>
      <c r="K177" s="18" t="str">
        <f aca="false">IF($C177="","",IF($D177="Einstaklingsbundið",IFERROR(IF(INDEX('Undirviðmiðalisti (Lýsigögn)'!G$38:G$52,MATCH($C177,'Undirviðmiðalisti (Lýsigögn)'!$C$38:$C$52,0))="","",INDEX('Undirviðmiðalisti (Lýsigögn)'!G$38:G$52,MATCH($C177,'Undirviðmiðalisti (Lýsigögn)'!$C$38:$C$52,0))),""),IFERROR(IF(INDEX('Undirviðmiðalisti (Lýsigögn)'!G$6:G$37,MATCH($C177,'Undirviðmiðalisti (Lýsigögn)'!$C$6:$C$37,0))="","",INDEX('Undirviðmiðalisti (Lýsigögn)'!G$6:G$37,MATCH($C177,'Undirviðmiðalisti (Lýsigögn)'!$C$6:$C$37,0))),IFERROR(IF(INDEX('Undirviðmiðalisti (Lýsigögn)'!G$38:G$52,MATCH($C177,'Undirviðmiðalisti (Lýsigögn)'!$C$38:$C$52,0))="","",INDEX('Undirviðmiðalisti (Lýsigögn)'!G$38:G$52,MATCH($C177,'Undirviðmiðalisti (Lýsigögn)'!$C$38:$C$52,0))),""))))</f>
        <v/>
      </c>
      <c r="L177" s="18" t="str">
        <f aca="false">IF($C177="","",IF($D177="Einstaklingsbundið",IFERROR(IF(INDEX('Undirviðmiðalisti (Lýsigögn)'!H$38:H$52,MATCH($C177,'Undirviðmiðalisti (Lýsigögn)'!$C$38:$C$52,0))="","",INDEX('Undirviðmiðalisti (Lýsigögn)'!H$38:H$52,MATCH($C177,'Undirviðmiðalisti (Lýsigögn)'!$C$38:$C$52,0))),""),IFERROR(IF(INDEX('Undirviðmiðalisti (Lýsigögn)'!H$6:H$37,MATCH($C177,'Undirviðmiðalisti (Lýsigögn)'!$C$6:$C$37,0))="","",INDEX('Undirviðmiðalisti (Lýsigögn)'!H$6:H$37,MATCH($C177,'Undirviðmiðalisti (Lýsigögn)'!$C$6:$C$37,0))),IFERROR(IF(INDEX('Undirviðmiðalisti (Lýsigögn)'!H$38:H$52,MATCH($C177,'Undirviðmiðalisti (Lýsigögn)'!$C$38:$C$52,0))="","",INDEX('Undirviðmiðalisti (Lýsigögn)'!H$38:H$52,MATCH($C177,'Undirviðmiðalisti (Lýsigögn)'!$C$38:$C$52,0))),""))))</f>
        <v/>
      </c>
      <c r="M177" s="18" t="str">
        <f aca="false">IF($C177="","",IF($D177="Einstaklingsbundið",IFERROR(IF(INDEX('Undirviðmiðalisti (Lýsigögn)'!I$38:I$52,MATCH($C177,'Undirviðmiðalisti (Lýsigögn)'!$C$38:$C$52,0))="","",INDEX('Undirviðmiðalisti (Lýsigögn)'!I$38:I$52,MATCH($C177,'Undirviðmiðalisti (Lýsigögn)'!$C$38:$C$52,0))),""),IFERROR(IF(INDEX('Undirviðmiðalisti (Lýsigögn)'!I$6:I$37,MATCH($C177,'Undirviðmiðalisti (Lýsigögn)'!$C$6:$C$37,0))="","",INDEX('Undirviðmiðalisti (Lýsigögn)'!I$6:I$37,MATCH($C177,'Undirviðmiðalisti (Lýsigögn)'!$C$6:$C$37,0))),IFERROR(IF(INDEX('Undirviðmiðalisti (Lýsigögn)'!I$38:I$52,MATCH($C177,'Undirviðmiðalisti (Lýsigögn)'!$C$38:$C$52,0))="","",INDEX('Undirviðmiðalisti (Lýsigögn)'!I$38:I$52,MATCH($C177,'Undirviðmiðalisti (Lýsigögn)'!$C$38:$C$52,0))),""))))</f>
        <v/>
      </c>
      <c r="N177" s="18" t="str">
        <f aca="false">IF($C177="","",IF($D177="Einstaklingsbundið",IFERROR(IF(INDEX('Undirviðmiðalisti (Lýsigögn)'!J$38:J$52,MATCH($C177,'Undirviðmiðalisti (Lýsigögn)'!$C$38:$C$52,0))="","",INDEX('Undirviðmiðalisti (Lýsigögn)'!J$38:J$52,MATCH($C177,'Undirviðmiðalisti (Lýsigögn)'!$C$38:$C$52,0))),""),IFERROR(IF(INDEX('Undirviðmiðalisti (Lýsigögn)'!J$6:J$37,MATCH($C177,'Undirviðmiðalisti (Lýsigögn)'!$C$6:$C$37,0))="","",INDEX('Undirviðmiðalisti (Lýsigögn)'!J$6:J$37,MATCH($C177,'Undirviðmiðalisti (Lýsigögn)'!$C$6:$C$37,0))),IFERROR(IF(INDEX('Undirviðmiðalisti (Lýsigögn)'!J$38:J$52,MATCH($C177,'Undirviðmiðalisti (Lýsigögn)'!$C$38:$C$52,0))="","",INDEX('Undirviðmiðalisti (Lýsigögn)'!J$38:J$52,MATCH($C177,'Undirviðmiðalisti (Lýsigögn)'!$C$38:$C$52,0))),""))))</f>
        <v/>
      </c>
      <c r="O177" s="18" t="str">
        <f aca="false">IF($C177="","",IF($D177="Einstaklingsbundið",IFERROR(IF(INDEX('Undirviðmiðalisti (Lýsigögn)'!K$38:K$52,MATCH($C177,'Undirviðmiðalisti (Lýsigögn)'!$C$38:$C$52,0))="","",INDEX('Undirviðmiðalisti (Lýsigögn)'!K$38:K$52,MATCH($C177,'Undirviðmiðalisti (Lýsigögn)'!$C$38:$C$52,0))),""),IFERROR(IF(INDEX('Undirviðmiðalisti (Lýsigögn)'!K$6:K$37,MATCH($C177,'Undirviðmiðalisti (Lýsigögn)'!$C$6:$C$37,0))="","",INDEX('Undirviðmiðalisti (Lýsigögn)'!K$6:K$37,MATCH($C177,'Undirviðmiðalisti (Lýsigögn)'!$C$6:$C$37,0))),IFERROR(IF(INDEX('Undirviðmiðalisti (Lýsigögn)'!K$38:K$52,MATCH($C177,'Undirviðmiðalisti (Lýsigögn)'!$C$38:$C$52,0))="","",INDEX('Undirviðmiðalisti (Lýsigögn)'!K$38:K$52,MATCH($C177,'Undirviðmiðalisti (Lýsigögn)'!$C$38:$C$52,0))),""))))</f>
        <v/>
      </c>
      <c r="P177" s="18" t="str">
        <f aca="false">IF($C177="","",IF($D177="Einstaklingsbundið",IFERROR(IF(INDEX('Undirviðmiðalisti (Lýsigögn)'!L$38:L$52,MATCH($C177,'Undirviðmiðalisti (Lýsigögn)'!$C$38:$C$52,0))="","",INDEX('Undirviðmiðalisti (Lýsigögn)'!L$38:L$52,MATCH($C177,'Undirviðmiðalisti (Lýsigögn)'!$C$38:$C$52,0))),""),IFERROR(IF(INDEX('Undirviðmiðalisti (Lýsigögn)'!L$6:L$37,MATCH($C177,'Undirviðmiðalisti (Lýsigögn)'!$C$6:$C$37,0))="","",INDEX('Undirviðmiðalisti (Lýsigögn)'!L$6:L$37,MATCH($C177,'Undirviðmiðalisti (Lýsigögn)'!$C$6:$C$37,0))),IFERROR(IF(INDEX('Undirviðmiðalisti (Lýsigögn)'!L$38:L$52,MATCH($C177,'Undirviðmiðalisti (Lýsigögn)'!$C$38:$C$52,0))="","",INDEX('Undirviðmiðalisti (Lýsigögn)'!L$38:L$52,MATCH($C177,'Undirviðmiðalisti (Lýsigögn)'!$C$38:$C$52,0))),""))))</f>
        <v/>
      </c>
      <c r="Q177" s="18" t="str">
        <f aca="false">IF($C177="","",IF($D177="Einstaklingsbundið",IFERROR(IF(INDEX('Undirviðmiðalisti (Lýsigögn)'!M$38:M$52,MATCH($C177,'Undirviðmiðalisti (Lýsigögn)'!$C$38:$C$52,0))="","",INDEX('Undirviðmiðalisti (Lýsigögn)'!M$38:M$52,MATCH($C177,'Undirviðmiðalisti (Lýsigögn)'!$C$38:$C$52,0))),""),IFERROR(IF(INDEX('Undirviðmiðalisti (Lýsigögn)'!M$6:M$37,MATCH($C177,'Undirviðmiðalisti (Lýsigögn)'!$C$6:$C$37,0))="","",INDEX('Undirviðmiðalisti (Lýsigögn)'!M$6:M$37,MATCH($C177,'Undirviðmiðalisti (Lýsigögn)'!$C$6:$C$37,0))),IFERROR(IF(INDEX('Undirviðmiðalisti (Lýsigögn)'!M$38:M$52,MATCH($C177,'Undirviðmiðalisti (Lýsigögn)'!$C$38:$C$52,0))="","",INDEX('Undirviðmiðalisti (Lýsigögn)'!M$38:M$52,MATCH($C177,'Undirviðmiðalisti (Lýsigögn)'!$C$38:$C$52,0))),""))))</f>
        <v/>
      </c>
    </row>
    <row r="178" customFormat="false" ht="15" hidden="false" customHeight="true" outlineLevel="0" collapsed="false">
      <c r="A178" s="24" t="str">
        <f aca="false">IF($B178="","",ROW()-5)</f>
        <v/>
      </c>
      <c r="B178" s="17"/>
      <c r="C178" s="17"/>
      <c r="D178" s="25" t="str">
        <f aca="false">IFERROR(IF(B178="","",INDEX(Viðmið!$B$6:$B$10,MATCH(B178,Viðmið!$C$6:$C$10,0))),"")</f>
        <v/>
      </c>
      <c r="E178" s="18" t="str">
        <f aca="false">IF($C178="","",IF($D178="Einstaklingsbundið",IFERROR(IF(INDEX('Undirviðmiðalisti (Lýsigögn)'!$D$38:$D$52,MATCH($C178,'Undirviðmiðalisti (Lýsigögn)'!$C$38:$C$52,0))="","",INDEX('Undirviðmiðalisti (Lýsigögn)'!$D$38:$D$52,MATCH($C178,'Undirviðmiðalisti (Lýsigögn)'!$C$38:$C$52,0))),""),IFERROR(IF(INDEX('Undirviðmiðalisti (Lýsigögn)'!$D$6:$D$37,MATCH($C178,'Undirviðmiðalisti (Lýsigögn)'!$C$6:$C$37,0))="","",INDEX('Undirviðmiðalisti (Lýsigögn)'!$D$6:$D$37,MATCH($C178,'Undirviðmiðalisti (Lýsigögn)'!$C$6:$C$37,0))),IFERROR(IF(INDEX('Undirviðmiðalisti (Lýsigögn)'!$D$38:$D$52,MATCH($C178,'Undirviðmiðalisti (Lýsigögn)'!$C$38:$C$52,0))="","",INDEX('Undirviðmiðalisti (Lýsigögn)'!$D$38:$D$52,MATCH($C178,'Undirviðmiðalisti (Lýsigögn)'!$C$38:$C$52,0))),""))))</f>
        <v/>
      </c>
      <c r="F178" s="16"/>
      <c r="G178" s="26" t="str">
        <f aca="false">IF($C178="","",IF($D178="Einstaklingsbundið",IFERROR(IF(INDEX('Undirviðmiðalisti (Lýsigögn)'!$E$38:$E$52,MATCH($C178,'Undirviðmiðalisti (Lýsigögn)'!$C$38:$C$52,0))="","",INDEX('Undirviðmiðalisti (Lýsigögn)'!$E$38:$E$52,MATCH($C178,'Undirviðmiðalisti (Lýsigögn)'!$C$38:$C$52,0))),""),IFERROR(IF(INDEX('Undirviðmiðalisti (Lýsigögn)'!$E$6:$E$37,MATCH($C178,'Undirviðmiðalisti (Lýsigögn)'!$C$6:$C$37,0))="","",INDEX('Undirviðmiðalisti (Lýsigögn)'!$E$6:$E$37,MATCH($C178,'Undirviðmiðalisti (Lýsigögn)'!$C$6:$C$37,0))),IFERROR(IF(INDEX('Undirviðmiðalisti (Lýsigögn)'!$E$38:$E$52,MATCH($C178,'Undirviðmiðalisti (Lýsigögn)'!$C$38:$C$52,0))="","",INDEX('Undirviðmiðalisti (Lýsigögn)'!$E$38:$E$52,MATCH($C178,'Undirviðmiðalisti (Lýsigögn)'!$C$38:$C$52,0))),""))))</f>
        <v/>
      </c>
      <c r="H178" s="27" t="str">
        <f aca="false">IF(OR(F178="",G178=""),"",F178*KVARDI)</f>
        <v/>
      </c>
      <c r="I178" s="28" t="str">
        <f aca="false">IF(B178="","",IF(ROUND(SUMIF($B$6:$B$205,B178,$F$6:$F$205),4)=ROUND(IFERROR(INDEX(Viðmið!$E$6:$E$10,MATCH(B178,Viðmið!$C$6:$C$10,0)),-1),4),"✓","✗"))</f>
        <v/>
      </c>
      <c r="J178" s="18" t="str">
        <f aca="false">IF($C178="","",IF($D178="Einstaklingsbundið",IFERROR(IF(INDEX('Undirviðmiðalisti (Lýsigögn)'!F$38:F$52,MATCH($C178,'Undirviðmiðalisti (Lýsigögn)'!$C$38:$C$52,0))="","",INDEX('Undirviðmiðalisti (Lýsigögn)'!F$38:F$52,MATCH($C178,'Undirviðmiðalisti (Lýsigögn)'!$C$38:$C$52,0))),""),IFERROR(IF(INDEX('Undirviðmiðalisti (Lýsigögn)'!F$6:F$37,MATCH($C178,'Undirviðmiðalisti (Lýsigögn)'!$C$6:$C$37,0))="","",INDEX('Undirviðmiðalisti (Lýsigögn)'!F$6:F$37,MATCH($C178,'Undirviðmiðalisti (Lýsigögn)'!$C$6:$C$37,0))),IFERROR(IF(INDEX('Undirviðmiðalisti (Lýsigögn)'!F$38:F$52,MATCH($C178,'Undirviðmiðalisti (Lýsigögn)'!$C$38:$C$52,0))="","",INDEX('Undirviðmiðalisti (Lýsigögn)'!F$38:F$52,MATCH($C178,'Undirviðmiðalisti (Lýsigögn)'!$C$38:$C$52,0))),""))))</f>
        <v/>
      </c>
      <c r="K178" s="18" t="str">
        <f aca="false">IF($C178="","",IF($D178="Einstaklingsbundið",IFERROR(IF(INDEX('Undirviðmiðalisti (Lýsigögn)'!G$38:G$52,MATCH($C178,'Undirviðmiðalisti (Lýsigögn)'!$C$38:$C$52,0))="","",INDEX('Undirviðmiðalisti (Lýsigögn)'!G$38:G$52,MATCH($C178,'Undirviðmiðalisti (Lýsigögn)'!$C$38:$C$52,0))),""),IFERROR(IF(INDEX('Undirviðmiðalisti (Lýsigögn)'!G$6:G$37,MATCH($C178,'Undirviðmiðalisti (Lýsigögn)'!$C$6:$C$37,0))="","",INDEX('Undirviðmiðalisti (Lýsigögn)'!G$6:G$37,MATCH($C178,'Undirviðmiðalisti (Lýsigögn)'!$C$6:$C$37,0))),IFERROR(IF(INDEX('Undirviðmiðalisti (Lýsigögn)'!G$38:G$52,MATCH($C178,'Undirviðmiðalisti (Lýsigögn)'!$C$38:$C$52,0))="","",INDEX('Undirviðmiðalisti (Lýsigögn)'!G$38:G$52,MATCH($C178,'Undirviðmiðalisti (Lýsigögn)'!$C$38:$C$52,0))),""))))</f>
        <v/>
      </c>
      <c r="L178" s="18" t="str">
        <f aca="false">IF($C178="","",IF($D178="Einstaklingsbundið",IFERROR(IF(INDEX('Undirviðmiðalisti (Lýsigögn)'!H$38:H$52,MATCH($C178,'Undirviðmiðalisti (Lýsigögn)'!$C$38:$C$52,0))="","",INDEX('Undirviðmiðalisti (Lýsigögn)'!H$38:H$52,MATCH($C178,'Undirviðmiðalisti (Lýsigögn)'!$C$38:$C$52,0))),""),IFERROR(IF(INDEX('Undirviðmiðalisti (Lýsigögn)'!H$6:H$37,MATCH($C178,'Undirviðmiðalisti (Lýsigögn)'!$C$6:$C$37,0))="","",INDEX('Undirviðmiðalisti (Lýsigögn)'!H$6:H$37,MATCH($C178,'Undirviðmiðalisti (Lýsigögn)'!$C$6:$C$37,0))),IFERROR(IF(INDEX('Undirviðmiðalisti (Lýsigögn)'!H$38:H$52,MATCH($C178,'Undirviðmiðalisti (Lýsigögn)'!$C$38:$C$52,0))="","",INDEX('Undirviðmiðalisti (Lýsigögn)'!H$38:H$52,MATCH($C178,'Undirviðmiðalisti (Lýsigögn)'!$C$38:$C$52,0))),""))))</f>
        <v/>
      </c>
      <c r="M178" s="18" t="str">
        <f aca="false">IF($C178="","",IF($D178="Einstaklingsbundið",IFERROR(IF(INDEX('Undirviðmiðalisti (Lýsigögn)'!I$38:I$52,MATCH($C178,'Undirviðmiðalisti (Lýsigögn)'!$C$38:$C$52,0))="","",INDEX('Undirviðmiðalisti (Lýsigögn)'!I$38:I$52,MATCH($C178,'Undirviðmiðalisti (Lýsigögn)'!$C$38:$C$52,0))),""),IFERROR(IF(INDEX('Undirviðmiðalisti (Lýsigögn)'!I$6:I$37,MATCH($C178,'Undirviðmiðalisti (Lýsigögn)'!$C$6:$C$37,0))="","",INDEX('Undirviðmiðalisti (Lýsigögn)'!I$6:I$37,MATCH($C178,'Undirviðmiðalisti (Lýsigögn)'!$C$6:$C$37,0))),IFERROR(IF(INDEX('Undirviðmiðalisti (Lýsigögn)'!I$38:I$52,MATCH($C178,'Undirviðmiðalisti (Lýsigögn)'!$C$38:$C$52,0))="","",INDEX('Undirviðmiðalisti (Lýsigögn)'!I$38:I$52,MATCH($C178,'Undirviðmiðalisti (Lýsigögn)'!$C$38:$C$52,0))),""))))</f>
        <v/>
      </c>
      <c r="N178" s="18" t="str">
        <f aca="false">IF($C178="","",IF($D178="Einstaklingsbundið",IFERROR(IF(INDEX('Undirviðmiðalisti (Lýsigögn)'!J$38:J$52,MATCH($C178,'Undirviðmiðalisti (Lýsigögn)'!$C$38:$C$52,0))="","",INDEX('Undirviðmiðalisti (Lýsigögn)'!J$38:J$52,MATCH($C178,'Undirviðmiðalisti (Lýsigögn)'!$C$38:$C$52,0))),""),IFERROR(IF(INDEX('Undirviðmiðalisti (Lýsigögn)'!J$6:J$37,MATCH($C178,'Undirviðmiðalisti (Lýsigögn)'!$C$6:$C$37,0))="","",INDEX('Undirviðmiðalisti (Lýsigögn)'!J$6:J$37,MATCH($C178,'Undirviðmiðalisti (Lýsigögn)'!$C$6:$C$37,0))),IFERROR(IF(INDEX('Undirviðmiðalisti (Lýsigögn)'!J$38:J$52,MATCH($C178,'Undirviðmiðalisti (Lýsigögn)'!$C$38:$C$52,0))="","",INDEX('Undirviðmiðalisti (Lýsigögn)'!J$38:J$52,MATCH($C178,'Undirviðmiðalisti (Lýsigögn)'!$C$38:$C$52,0))),""))))</f>
        <v/>
      </c>
      <c r="O178" s="18" t="str">
        <f aca="false">IF($C178="","",IF($D178="Einstaklingsbundið",IFERROR(IF(INDEX('Undirviðmiðalisti (Lýsigögn)'!K$38:K$52,MATCH($C178,'Undirviðmiðalisti (Lýsigögn)'!$C$38:$C$52,0))="","",INDEX('Undirviðmiðalisti (Lýsigögn)'!K$38:K$52,MATCH($C178,'Undirviðmiðalisti (Lýsigögn)'!$C$38:$C$52,0))),""),IFERROR(IF(INDEX('Undirviðmiðalisti (Lýsigögn)'!K$6:K$37,MATCH($C178,'Undirviðmiðalisti (Lýsigögn)'!$C$6:$C$37,0))="","",INDEX('Undirviðmiðalisti (Lýsigögn)'!K$6:K$37,MATCH($C178,'Undirviðmiðalisti (Lýsigögn)'!$C$6:$C$37,0))),IFERROR(IF(INDEX('Undirviðmiðalisti (Lýsigögn)'!K$38:K$52,MATCH($C178,'Undirviðmiðalisti (Lýsigögn)'!$C$38:$C$52,0))="","",INDEX('Undirviðmiðalisti (Lýsigögn)'!K$38:K$52,MATCH($C178,'Undirviðmiðalisti (Lýsigögn)'!$C$38:$C$52,0))),""))))</f>
        <v/>
      </c>
      <c r="P178" s="18" t="str">
        <f aca="false">IF($C178="","",IF($D178="Einstaklingsbundið",IFERROR(IF(INDEX('Undirviðmiðalisti (Lýsigögn)'!L$38:L$52,MATCH($C178,'Undirviðmiðalisti (Lýsigögn)'!$C$38:$C$52,0))="","",INDEX('Undirviðmiðalisti (Lýsigögn)'!L$38:L$52,MATCH($C178,'Undirviðmiðalisti (Lýsigögn)'!$C$38:$C$52,0))),""),IFERROR(IF(INDEX('Undirviðmiðalisti (Lýsigögn)'!L$6:L$37,MATCH($C178,'Undirviðmiðalisti (Lýsigögn)'!$C$6:$C$37,0))="","",INDEX('Undirviðmiðalisti (Lýsigögn)'!L$6:L$37,MATCH($C178,'Undirviðmiðalisti (Lýsigögn)'!$C$6:$C$37,0))),IFERROR(IF(INDEX('Undirviðmiðalisti (Lýsigögn)'!L$38:L$52,MATCH($C178,'Undirviðmiðalisti (Lýsigögn)'!$C$38:$C$52,0))="","",INDEX('Undirviðmiðalisti (Lýsigögn)'!L$38:L$52,MATCH($C178,'Undirviðmiðalisti (Lýsigögn)'!$C$38:$C$52,0))),""))))</f>
        <v/>
      </c>
      <c r="Q178" s="18" t="str">
        <f aca="false">IF($C178="","",IF($D178="Einstaklingsbundið",IFERROR(IF(INDEX('Undirviðmiðalisti (Lýsigögn)'!M$38:M$52,MATCH($C178,'Undirviðmiðalisti (Lýsigögn)'!$C$38:$C$52,0))="","",INDEX('Undirviðmiðalisti (Lýsigögn)'!M$38:M$52,MATCH($C178,'Undirviðmiðalisti (Lýsigögn)'!$C$38:$C$52,0))),""),IFERROR(IF(INDEX('Undirviðmiðalisti (Lýsigögn)'!M$6:M$37,MATCH($C178,'Undirviðmiðalisti (Lýsigögn)'!$C$6:$C$37,0))="","",INDEX('Undirviðmiðalisti (Lýsigögn)'!M$6:M$37,MATCH($C178,'Undirviðmiðalisti (Lýsigögn)'!$C$6:$C$37,0))),IFERROR(IF(INDEX('Undirviðmiðalisti (Lýsigögn)'!M$38:M$52,MATCH($C178,'Undirviðmiðalisti (Lýsigögn)'!$C$38:$C$52,0))="","",INDEX('Undirviðmiðalisti (Lýsigögn)'!M$38:M$52,MATCH($C178,'Undirviðmiðalisti (Lýsigögn)'!$C$38:$C$52,0))),""))))</f>
        <v/>
      </c>
    </row>
    <row r="179" customFormat="false" ht="15" hidden="false" customHeight="true" outlineLevel="0" collapsed="false">
      <c r="A179" s="24" t="str">
        <f aca="false">IF($B179="","",ROW()-5)</f>
        <v/>
      </c>
      <c r="B179" s="17"/>
      <c r="C179" s="17"/>
      <c r="D179" s="25" t="str">
        <f aca="false">IFERROR(IF(B179="","",INDEX(Viðmið!$B$6:$B$10,MATCH(B179,Viðmið!$C$6:$C$10,0))),"")</f>
        <v/>
      </c>
      <c r="E179" s="18" t="str">
        <f aca="false">IF($C179="","",IF($D179="Einstaklingsbundið",IFERROR(IF(INDEX('Undirviðmiðalisti (Lýsigögn)'!$D$38:$D$52,MATCH($C179,'Undirviðmiðalisti (Lýsigögn)'!$C$38:$C$52,0))="","",INDEX('Undirviðmiðalisti (Lýsigögn)'!$D$38:$D$52,MATCH($C179,'Undirviðmiðalisti (Lýsigögn)'!$C$38:$C$52,0))),""),IFERROR(IF(INDEX('Undirviðmiðalisti (Lýsigögn)'!$D$6:$D$37,MATCH($C179,'Undirviðmiðalisti (Lýsigögn)'!$C$6:$C$37,0))="","",INDEX('Undirviðmiðalisti (Lýsigögn)'!$D$6:$D$37,MATCH($C179,'Undirviðmiðalisti (Lýsigögn)'!$C$6:$C$37,0))),IFERROR(IF(INDEX('Undirviðmiðalisti (Lýsigögn)'!$D$38:$D$52,MATCH($C179,'Undirviðmiðalisti (Lýsigögn)'!$C$38:$C$52,0))="","",INDEX('Undirviðmiðalisti (Lýsigögn)'!$D$38:$D$52,MATCH($C179,'Undirviðmiðalisti (Lýsigögn)'!$C$38:$C$52,0))),""))))</f>
        <v/>
      </c>
      <c r="F179" s="16"/>
      <c r="G179" s="26" t="str">
        <f aca="false">IF($C179="","",IF($D179="Einstaklingsbundið",IFERROR(IF(INDEX('Undirviðmiðalisti (Lýsigögn)'!$E$38:$E$52,MATCH($C179,'Undirviðmiðalisti (Lýsigögn)'!$C$38:$C$52,0))="","",INDEX('Undirviðmiðalisti (Lýsigögn)'!$E$38:$E$52,MATCH($C179,'Undirviðmiðalisti (Lýsigögn)'!$C$38:$C$52,0))),""),IFERROR(IF(INDEX('Undirviðmiðalisti (Lýsigögn)'!$E$6:$E$37,MATCH($C179,'Undirviðmiðalisti (Lýsigögn)'!$C$6:$C$37,0))="","",INDEX('Undirviðmiðalisti (Lýsigögn)'!$E$6:$E$37,MATCH($C179,'Undirviðmiðalisti (Lýsigögn)'!$C$6:$C$37,0))),IFERROR(IF(INDEX('Undirviðmiðalisti (Lýsigögn)'!$E$38:$E$52,MATCH($C179,'Undirviðmiðalisti (Lýsigögn)'!$C$38:$C$52,0))="","",INDEX('Undirviðmiðalisti (Lýsigögn)'!$E$38:$E$52,MATCH($C179,'Undirviðmiðalisti (Lýsigögn)'!$C$38:$C$52,0))),""))))</f>
        <v/>
      </c>
      <c r="H179" s="27" t="str">
        <f aca="false">IF(OR(F179="",G179=""),"",F179*KVARDI)</f>
        <v/>
      </c>
      <c r="I179" s="28" t="str">
        <f aca="false">IF(B179="","",IF(ROUND(SUMIF($B$6:$B$205,B179,$F$6:$F$205),4)=ROUND(IFERROR(INDEX(Viðmið!$E$6:$E$10,MATCH(B179,Viðmið!$C$6:$C$10,0)),-1),4),"✓","✗"))</f>
        <v/>
      </c>
      <c r="J179" s="18" t="str">
        <f aca="false">IF($C179="","",IF($D179="Einstaklingsbundið",IFERROR(IF(INDEX('Undirviðmiðalisti (Lýsigögn)'!F$38:F$52,MATCH($C179,'Undirviðmiðalisti (Lýsigögn)'!$C$38:$C$52,0))="","",INDEX('Undirviðmiðalisti (Lýsigögn)'!F$38:F$52,MATCH($C179,'Undirviðmiðalisti (Lýsigögn)'!$C$38:$C$52,0))),""),IFERROR(IF(INDEX('Undirviðmiðalisti (Lýsigögn)'!F$6:F$37,MATCH($C179,'Undirviðmiðalisti (Lýsigögn)'!$C$6:$C$37,0))="","",INDEX('Undirviðmiðalisti (Lýsigögn)'!F$6:F$37,MATCH($C179,'Undirviðmiðalisti (Lýsigögn)'!$C$6:$C$37,0))),IFERROR(IF(INDEX('Undirviðmiðalisti (Lýsigögn)'!F$38:F$52,MATCH($C179,'Undirviðmiðalisti (Lýsigögn)'!$C$38:$C$52,0))="","",INDEX('Undirviðmiðalisti (Lýsigögn)'!F$38:F$52,MATCH($C179,'Undirviðmiðalisti (Lýsigögn)'!$C$38:$C$52,0))),""))))</f>
        <v/>
      </c>
      <c r="K179" s="18" t="str">
        <f aca="false">IF($C179="","",IF($D179="Einstaklingsbundið",IFERROR(IF(INDEX('Undirviðmiðalisti (Lýsigögn)'!G$38:G$52,MATCH($C179,'Undirviðmiðalisti (Lýsigögn)'!$C$38:$C$52,0))="","",INDEX('Undirviðmiðalisti (Lýsigögn)'!G$38:G$52,MATCH($C179,'Undirviðmiðalisti (Lýsigögn)'!$C$38:$C$52,0))),""),IFERROR(IF(INDEX('Undirviðmiðalisti (Lýsigögn)'!G$6:G$37,MATCH($C179,'Undirviðmiðalisti (Lýsigögn)'!$C$6:$C$37,0))="","",INDEX('Undirviðmiðalisti (Lýsigögn)'!G$6:G$37,MATCH($C179,'Undirviðmiðalisti (Lýsigögn)'!$C$6:$C$37,0))),IFERROR(IF(INDEX('Undirviðmiðalisti (Lýsigögn)'!G$38:G$52,MATCH($C179,'Undirviðmiðalisti (Lýsigögn)'!$C$38:$C$52,0))="","",INDEX('Undirviðmiðalisti (Lýsigögn)'!G$38:G$52,MATCH($C179,'Undirviðmiðalisti (Lýsigögn)'!$C$38:$C$52,0))),""))))</f>
        <v/>
      </c>
      <c r="L179" s="18" t="str">
        <f aca="false">IF($C179="","",IF($D179="Einstaklingsbundið",IFERROR(IF(INDEX('Undirviðmiðalisti (Lýsigögn)'!H$38:H$52,MATCH($C179,'Undirviðmiðalisti (Lýsigögn)'!$C$38:$C$52,0))="","",INDEX('Undirviðmiðalisti (Lýsigögn)'!H$38:H$52,MATCH($C179,'Undirviðmiðalisti (Lýsigögn)'!$C$38:$C$52,0))),""),IFERROR(IF(INDEX('Undirviðmiðalisti (Lýsigögn)'!H$6:H$37,MATCH($C179,'Undirviðmiðalisti (Lýsigögn)'!$C$6:$C$37,0))="","",INDEX('Undirviðmiðalisti (Lýsigögn)'!H$6:H$37,MATCH($C179,'Undirviðmiðalisti (Lýsigögn)'!$C$6:$C$37,0))),IFERROR(IF(INDEX('Undirviðmiðalisti (Lýsigögn)'!H$38:H$52,MATCH($C179,'Undirviðmiðalisti (Lýsigögn)'!$C$38:$C$52,0))="","",INDEX('Undirviðmiðalisti (Lýsigögn)'!H$38:H$52,MATCH($C179,'Undirviðmiðalisti (Lýsigögn)'!$C$38:$C$52,0))),""))))</f>
        <v/>
      </c>
      <c r="M179" s="18" t="str">
        <f aca="false">IF($C179="","",IF($D179="Einstaklingsbundið",IFERROR(IF(INDEX('Undirviðmiðalisti (Lýsigögn)'!I$38:I$52,MATCH($C179,'Undirviðmiðalisti (Lýsigögn)'!$C$38:$C$52,0))="","",INDEX('Undirviðmiðalisti (Lýsigögn)'!I$38:I$52,MATCH($C179,'Undirviðmiðalisti (Lýsigögn)'!$C$38:$C$52,0))),""),IFERROR(IF(INDEX('Undirviðmiðalisti (Lýsigögn)'!I$6:I$37,MATCH($C179,'Undirviðmiðalisti (Lýsigögn)'!$C$6:$C$37,0))="","",INDEX('Undirviðmiðalisti (Lýsigögn)'!I$6:I$37,MATCH($C179,'Undirviðmiðalisti (Lýsigögn)'!$C$6:$C$37,0))),IFERROR(IF(INDEX('Undirviðmiðalisti (Lýsigögn)'!I$38:I$52,MATCH($C179,'Undirviðmiðalisti (Lýsigögn)'!$C$38:$C$52,0))="","",INDEX('Undirviðmiðalisti (Lýsigögn)'!I$38:I$52,MATCH($C179,'Undirviðmiðalisti (Lýsigögn)'!$C$38:$C$52,0))),""))))</f>
        <v/>
      </c>
      <c r="N179" s="18" t="str">
        <f aca="false">IF($C179="","",IF($D179="Einstaklingsbundið",IFERROR(IF(INDEX('Undirviðmiðalisti (Lýsigögn)'!J$38:J$52,MATCH($C179,'Undirviðmiðalisti (Lýsigögn)'!$C$38:$C$52,0))="","",INDEX('Undirviðmiðalisti (Lýsigögn)'!J$38:J$52,MATCH($C179,'Undirviðmiðalisti (Lýsigögn)'!$C$38:$C$52,0))),""),IFERROR(IF(INDEX('Undirviðmiðalisti (Lýsigögn)'!J$6:J$37,MATCH($C179,'Undirviðmiðalisti (Lýsigögn)'!$C$6:$C$37,0))="","",INDEX('Undirviðmiðalisti (Lýsigögn)'!J$6:J$37,MATCH($C179,'Undirviðmiðalisti (Lýsigögn)'!$C$6:$C$37,0))),IFERROR(IF(INDEX('Undirviðmiðalisti (Lýsigögn)'!J$38:J$52,MATCH($C179,'Undirviðmiðalisti (Lýsigögn)'!$C$38:$C$52,0))="","",INDEX('Undirviðmiðalisti (Lýsigögn)'!J$38:J$52,MATCH($C179,'Undirviðmiðalisti (Lýsigögn)'!$C$38:$C$52,0))),""))))</f>
        <v/>
      </c>
      <c r="O179" s="18" t="str">
        <f aca="false">IF($C179="","",IF($D179="Einstaklingsbundið",IFERROR(IF(INDEX('Undirviðmiðalisti (Lýsigögn)'!K$38:K$52,MATCH($C179,'Undirviðmiðalisti (Lýsigögn)'!$C$38:$C$52,0))="","",INDEX('Undirviðmiðalisti (Lýsigögn)'!K$38:K$52,MATCH($C179,'Undirviðmiðalisti (Lýsigögn)'!$C$38:$C$52,0))),""),IFERROR(IF(INDEX('Undirviðmiðalisti (Lýsigögn)'!K$6:K$37,MATCH($C179,'Undirviðmiðalisti (Lýsigögn)'!$C$6:$C$37,0))="","",INDEX('Undirviðmiðalisti (Lýsigögn)'!K$6:K$37,MATCH($C179,'Undirviðmiðalisti (Lýsigögn)'!$C$6:$C$37,0))),IFERROR(IF(INDEX('Undirviðmiðalisti (Lýsigögn)'!K$38:K$52,MATCH($C179,'Undirviðmiðalisti (Lýsigögn)'!$C$38:$C$52,0))="","",INDEX('Undirviðmiðalisti (Lýsigögn)'!K$38:K$52,MATCH($C179,'Undirviðmiðalisti (Lýsigögn)'!$C$38:$C$52,0))),""))))</f>
        <v/>
      </c>
      <c r="P179" s="18" t="str">
        <f aca="false">IF($C179="","",IF($D179="Einstaklingsbundið",IFERROR(IF(INDEX('Undirviðmiðalisti (Lýsigögn)'!L$38:L$52,MATCH($C179,'Undirviðmiðalisti (Lýsigögn)'!$C$38:$C$52,0))="","",INDEX('Undirviðmiðalisti (Lýsigögn)'!L$38:L$52,MATCH($C179,'Undirviðmiðalisti (Lýsigögn)'!$C$38:$C$52,0))),""),IFERROR(IF(INDEX('Undirviðmiðalisti (Lýsigögn)'!L$6:L$37,MATCH($C179,'Undirviðmiðalisti (Lýsigögn)'!$C$6:$C$37,0))="","",INDEX('Undirviðmiðalisti (Lýsigögn)'!L$6:L$37,MATCH($C179,'Undirviðmiðalisti (Lýsigögn)'!$C$6:$C$37,0))),IFERROR(IF(INDEX('Undirviðmiðalisti (Lýsigögn)'!L$38:L$52,MATCH($C179,'Undirviðmiðalisti (Lýsigögn)'!$C$38:$C$52,0))="","",INDEX('Undirviðmiðalisti (Lýsigögn)'!L$38:L$52,MATCH($C179,'Undirviðmiðalisti (Lýsigögn)'!$C$38:$C$52,0))),""))))</f>
        <v/>
      </c>
      <c r="Q179" s="18" t="str">
        <f aca="false">IF($C179="","",IF($D179="Einstaklingsbundið",IFERROR(IF(INDEX('Undirviðmiðalisti (Lýsigögn)'!M$38:M$52,MATCH($C179,'Undirviðmiðalisti (Lýsigögn)'!$C$38:$C$52,0))="","",INDEX('Undirviðmiðalisti (Lýsigögn)'!M$38:M$52,MATCH($C179,'Undirviðmiðalisti (Lýsigögn)'!$C$38:$C$52,0))),""),IFERROR(IF(INDEX('Undirviðmiðalisti (Lýsigögn)'!M$6:M$37,MATCH($C179,'Undirviðmiðalisti (Lýsigögn)'!$C$6:$C$37,0))="","",INDEX('Undirviðmiðalisti (Lýsigögn)'!M$6:M$37,MATCH($C179,'Undirviðmiðalisti (Lýsigögn)'!$C$6:$C$37,0))),IFERROR(IF(INDEX('Undirviðmiðalisti (Lýsigögn)'!M$38:M$52,MATCH($C179,'Undirviðmiðalisti (Lýsigögn)'!$C$38:$C$52,0))="","",INDEX('Undirviðmiðalisti (Lýsigögn)'!M$38:M$52,MATCH($C179,'Undirviðmiðalisti (Lýsigögn)'!$C$38:$C$52,0))),""))))</f>
        <v/>
      </c>
    </row>
    <row r="180" customFormat="false" ht="15" hidden="false" customHeight="true" outlineLevel="0" collapsed="false">
      <c r="A180" s="24" t="str">
        <f aca="false">IF($B180="","",ROW()-5)</f>
        <v/>
      </c>
      <c r="B180" s="17"/>
      <c r="C180" s="17"/>
      <c r="D180" s="25" t="str">
        <f aca="false">IFERROR(IF(B180="","",INDEX(Viðmið!$B$6:$B$10,MATCH(B180,Viðmið!$C$6:$C$10,0))),"")</f>
        <v/>
      </c>
      <c r="E180" s="18" t="str">
        <f aca="false">IF($C180="","",IF($D180="Einstaklingsbundið",IFERROR(IF(INDEX('Undirviðmiðalisti (Lýsigögn)'!$D$38:$D$52,MATCH($C180,'Undirviðmiðalisti (Lýsigögn)'!$C$38:$C$52,0))="","",INDEX('Undirviðmiðalisti (Lýsigögn)'!$D$38:$D$52,MATCH($C180,'Undirviðmiðalisti (Lýsigögn)'!$C$38:$C$52,0))),""),IFERROR(IF(INDEX('Undirviðmiðalisti (Lýsigögn)'!$D$6:$D$37,MATCH($C180,'Undirviðmiðalisti (Lýsigögn)'!$C$6:$C$37,0))="","",INDEX('Undirviðmiðalisti (Lýsigögn)'!$D$6:$D$37,MATCH($C180,'Undirviðmiðalisti (Lýsigögn)'!$C$6:$C$37,0))),IFERROR(IF(INDEX('Undirviðmiðalisti (Lýsigögn)'!$D$38:$D$52,MATCH($C180,'Undirviðmiðalisti (Lýsigögn)'!$C$38:$C$52,0))="","",INDEX('Undirviðmiðalisti (Lýsigögn)'!$D$38:$D$52,MATCH($C180,'Undirviðmiðalisti (Lýsigögn)'!$C$38:$C$52,0))),""))))</f>
        <v/>
      </c>
      <c r="F180" s="16"/>
      <c r="G180" s="26" t="str">
        <f aca="false">IF($C180="","",IF($D180="Einstaklingsbundið",IFERROR(IF(INDEX('Undirviðmiðalisti (Lýsigögn)'!$E$38:$E$52,MATCH($C180,'Undirviðmiðalisti (Lýsigögn)'!$C$38:$C$52,0))="","",INDEX('Undirviðmiðalisti (Lýsigögn)'!$E$38:$E$52,MATCH($C180,'Undirviðmiðalisti (Lýsigögn)'!$C$38:$C$52,0))),""),IFERROR(IF(INDEX('Undirviðmiðalisti (Lýsigögn)'!$E$6:$E$37,MATCH($C180,'Undirviðmiðalisti (Lýsigögn)'!$C$6:$C$37,0))="","",INDEX('Undirviðmiðalisti (Lýsigögn)'!$E$6:$E$37,MATCH($C180,'Undirviðmiðalisti (Lýsigögn)'!$C$6:$C$37,0))),IFERROR(IF(INDEX('Undirviðmiðalisti (Lýsigögn)'!$E$38:$E$52,MATCH($C180,'Undirviðmiðalisti (Lýsigögn)'!$C$38:$C$52,0))="","",INDEX('Undirviðmiðalisti (Lýsigögn)'!$E$38:$E$52,MATCH($C180,'Undirviðmiðalisti (Lýsigögn)'!$C$38:$C$52,0))),""))))</f>
        <v/>
      </c>
      <c r="H180" s="27" t="str">
        <f aca="false">IF(OR(F180="",G180=""),"",F180*KVARDI)</f>
        <v/>
      </c>
      <c r="I180" s="28" t="str">
        <f aca="false">IF(B180="","",IF(ROUND(SUMIF($B$6:$B$205,B180,$F$6:$F$205),4)=ROUND(IFERROR(INDEX(Viðmið!$E$6:$E$10,MATCH(B180,Viðmið!$C$6:$C$10,0)),-1),4),"✓","✗"))</f>
        <v/>
      </c>
      <c r="J180" s="18" t="str">
        <f aca="false">IF($C180="","",IF($D180="Einstaklingsbundið",IFERROR(IF(INDEX('Undirviðmiðalisti (Lýsigögn)'!F$38:F$52,MATCH($C180,'Undirviðmiðalisti (Lýsigögn)'!$C$38:$C$52,0))="","",INDEX('Undirviðmiðalisti (Lýsigögn)'!F$38:F$52,MATCH($C180,'Undirviðmiðalisti (Lýsigögn)'!$C$38:$C$52,0))),""),IFERROR(IF(INDEX('Undirviðmiðalisti (Lýsigögn)'!F$6:F$37,MATCH($C180,'Undirviðmiðalisti (Lýsigögn)'!$C$6:$C$37,0))="","",INDEX('Undirviðmiðalisti (Lýsigögn)'!F$6:F$37,MATCH($C180,'Undirviðmiðalisti (Lýsigögn)'!$C$6:$C$37,0))),IFERROR(IF(INDEX('Undirviðmiðalisti (Lýsigögn)'!F$38:F$52,MATCH($C180,'Undirviðmiðalisti (Lýsigögn)'!$C$38:$C$52,0))="","",INDEX('Undirviðmiðalisti (Lýsigögn)'!F$38:F$52,MATCH($C180,'Undirviðmiðalisti (Lýsigögn)'!$C$38:$C$52,0))),""))))</f>
        <v/>
      </c>
      <c r="K180" s="18" t="str">
        <f aca="false">IF($C180="","",IF($D180="Einstaklingsbundið",IFERROR(IF(INDEX('Undirviðmiðalisti (Lýsigögn)'!G$38:G$52,MATCH($C180,'Undirviðmiðalisti (Lýsigögn)'!$C$38:$C$52,0))="","",INDEX('Undirviðmiðalisti (Lýsigögn)'!G$38:G$52,MATCH($C180,'Undirviðmiðalisti (Lýsigögn)'!$C$38:$C$52,0))),""),IFERROR(IF(INDEX('Undirviðmiðalisti (Lýsigögn)'!G$6:G$37,MATCH($C180,'Undirviðmiðalisti (Lýsigögn)'!$C$6:$C$37,0))="","",INDEX('Undirviðmiðalisti (Lýsigögn)'!G$6:G$37,MATCH($C180,'Undirviðmiðalisti (Lýsigögn)'!$C$6:$C$37,0))),IFERROR(IF(INDEX('Undirviðmiðalisti (Lýsigögn)'!G$38:G$52,MATCH($C180,'Undirviðmiðalisti (Lýsigögn)'!$C$38:$C$52,0))="","",INDEX('Undirviðmiðalisti (Lýsigögn)'!G$38:G$52,MATCH($C180,'Undirviðmiðalisti (Lýsigögn)'!$C$38:$C$52,0))),""))))</f>
        <v/>
      </c>
      <c r="L180" s="18" t="str">
        <f aca="false">IF($C180="","",IF($D180="Einstaklingsbundið",IFERROR(IF(INDEX('Undirviðmiðalisti (Lýsigögn)'!H$38:H$52,MATCH($C180,'Undirviðmiðalisti (Lýsigögn)'!$C$38:$C$52,0))="","",INDEX('Undirviðmiðalisti (Lýsigögn)'!H$38:H$52,MATCH($C180,'Undirviðmiðalisti (Lýsigögn)'!$C$38:$C$52,0))),""),IFERROR(IF(INDEX('Undirviðmiðalisti (Lýsigögn)'!H$6:H$37,MATCH($C180,'Undirviðmiðalisti (Lýsigögn)'!$C$6:$C$37,0))="","",INDEX('Undirviðmiðalisti (Lýsigögn)'!H$6:H$37,MATCH($C180,'Undirviðmiðalisti (Lýsigögn)'!$C$6:$C$37,0))),IFERROR(IF(INDEX('Undirviðmiðalisti (Lýsigögn)'!H$38:H$52,MATCH($C180,'Undirviðmiðalisti (Lýsigögn)'!$C$38:$C$52,0))="","",INDEX('Undirviðmiðalisti (Lýsigögn)'!H$38:H$52,MATCH($C180,'Undirviðmiðalisti (Lýsigögn)'!$C$38:$C$52,0))),""))))</f>
        <v/>
      </c>
      <c r="M180" s="18" t="str">
        <f aca="false">IF($C180="","",IF($D180="Einstaklingsbundið",IFERROR(IF(INDEX('Undirviðmiðalisti (Lýsigögn)'!I$38:I$52,MATCH($C180,'Undirviðmiðalisti (Lýsigögn)'!$C$38:$C$52,0))="","",INDEX('Undirviðmiðalisti (Lýsigögn)'!I$38:I$52,MATCH($C180,'Undirviðmiðalisti (Lýsigögn)'!$C$38:$C$52,0))),""),IFERROR(IF(INDEX('Undirviðmiðalisti (Lýsigögn)'!I$6:I$37,MATCH($C180,'Undirviðmiðalisti (Lýsigögn)'!$C$6:$C$37,0))="","",INDEX('Undirviðmiðalisti (Lýsigögn)'!I$6:I$37,MATCH($C180,'Undirviðmiðalisti (Lýsigögn)'!$C$6:$C$37,0))),IFERROR(IF(INDEX('Undirviðmiðalisti (Lýsigögn)'!I$38:I$52,MATCH($C180,'Undirviðmiðalisti (Lýsigögn)'!$C$38:$C$52,0))="","",INDEX('Undirviðmiðalisti (Lýsigögn)'!I$38:I$52,MATCH($C180,'Undirviðmiðalisti (Lýsigögn)'!$C$38:$C$52,0))),""))))</f>
        <v/>
      </c>
      <c r="N180" s="18" t="str">
        <f aca="false">IF($C180="","",IF($D180="Einstaklingsbundið",IFERROR(IF(INDEX('Undirviðmiðalisti (Lýsigögn)'!J$38:J$52,MATCH($C180,'Undirviðmiðalisti (Lýsigögn)'!$C$38:$C$52,0))="","",INDEX('Undirviðmiðalisti (Lýsigögn)'!J$38:J$52,MATCH($C180,'Undirviðmiðalisti (Lýsigögn)'!$C$38:$C$52,0))),""),IFERROR(IF(INDEX('Undirviðmiðalisti (Lýsigögn)'!J$6:J$37,MATCH($C180,'Undirviðmiðalisti (Lýsigögn)'!$C$6:$C$37,0))="","",INDEX('Undirviðmiðalisti (Lýsigögn)'!J$6:J$37,MATCH($C180,'Undirviðmiðalisti (Lýsigögn)'!$C$6:$C$37,0))),IFERROR(IF(INDEX('Undirviðmiðalisti (Lýsigögn)'!J$38:J$52,MATCH($C180,'Undirviðmiðalisti (Lýsigögn)'!$C$38:$C$52,0))="","",INDEX('Undirviðmiðalisti (Lýsigögn)'!J$38:J$52,MATCH($C180,'Undirviðmiðalisti (Lýsigögn)'!$C$38:$C$52,0))),""))))</f>
        <v/>
      </c>
      <c r="O180" s="18" t="str">
        <f aca="false">IF($C180="","",IF($D180="Einstaklingsbundið",IFERROR(IF(INDEX('Undirviðmiðalisti (Lýsigögn)'!K$38:K$52,MATCH($C180,'Undirviðmiðalisti (Lýsigögn)'!$C$38:$C$52,0))="","",INDEX('Undirviðmiðalisti (Lýsigögn)'!K$38:K$52,MATCH($C180,'Undirviðmiðalisti (Lýsigögn)'!$C$38:$C$52,0))),""),IFERROR(IF(INDEX('Undirviðmiðalisti (Lýsigögn)'!K$6:K$37,MATCH($C180,'Undirviðmiðalisti (Lýsigögn)'!$C$6:$C$37,0))="","",INDEX('Undirviðmiðalisti (Lýsigögn)'!K$6:K$37,MATCH($C180,'Undirviðmiðalisti (Lýsigögn)'!$C$6:$C$37,0))),IFERROR(IF(INDEX('Undirviðmiðalisti (Lýsigögn)'!K$38:K$52,MATCH($C180,'Undirviðmiðalisti (Lýsigögn)'!$C$38:$C$52,0))="","",INDEX('Undirviðmiðalisti (Lýsigögn)'!K$38:K$52,MATCH($C180,'Undirviðmiðalisti (Lýsigögn)'!$C$38:$C$52,0))),""))))</f>
        <v/>
      </c>
      <c r="P180" s="18" t="str">
        <f aca="false">IF($C180="","",IF($D180="Einstaklingsbundið",IFERROR(IF(INDEX('Undirviðmiðalisti (Lýsigögn)'!L$38:L$52,MATCH($C180,'Undirviðmiðalisti (Lýsigögn)'!$C$38:$C$52,0))="","",INDEX('Undirviðmiðalisti (Lýsigögn)'!L$38:L$52,MATCH($C180,'Undirviðmiðalisti (Lýsigögn)'!$C$38:$C$52,0))),""),IFERROR(IF(INDEX('Undirviðmiðalisti (Lýsigögn)'!L$6:L$37,MATCH($C180,'Undirviðmiðalisti (Lýsigögn)'!$C$6:$C$37,0))="","",INDEX('Undirviðmiðalisti (Lýsigögn)'!L$6:L$37,MATCH($C180,'Undirviðmiðalisti (Lýsigögn)'!$C$6:$C$37,0))),IFERROR(IF(INDEX('Undirviðmiðalisti (Lýsigögn)'!L$38:L$52,MATCH($C180,'Undirviðmiðalisti (Lýsigögn)'!$C$38:$C$52,0))="","",INDEX('Undirviðmiðalisti (Lýsigögn)'!L$38:L$52,MATCH($C180,'Undirviðmiðalisti (Lýsigögn)'!$C$38:$C$52,0))),""))))</f>
        <v/>
      </c>
      <c r="Q180" s="18" t="str">
        <f aca="false">IF($C180="","",IF($D180="Einstaklingsbundið",IFERROR(IF(INDEX('Undirviðmiðalisti (Lýsigögn)'!M$38:M$52,MATCH($C180,'Undirviðmiðalisti (Lýsigögn)'!$C$38:$C$52,0))="","",INDEX('Undirviðmiðalisti (Lýsigögn)'!M$38:M$52,MATCH($C180,'Undirviðmiðalisti (Lýsigögn)'!$C$38:$C$52,0))),""),IFERROR(IF(INDEX('Undirviðmiðalisti (Lýsigögn)'!M$6:M$37,MATCH($C180,'Undirviðmiðalisti (Lýsigögn)'!$C$6:$C$37,0))="","",INDEX('Undirviðmiðalisti (Lýsigögn)'!M$6:M$37,MATCH($C180,'Undirviðmiðalisti (Lýsigögn)'!$C$6:$C$37,0))),IFERROR(IF(INDEX('Undirviðmiðalisti (Lýsigögn)'!M$38:M$52,MATCH($C180,'Undirviðmiðalisti (Lýsigögn)'!$C$38:$C$52,0))="","",INDEX('Undirviðmiðalisti (Lýsigögn)'!M$38:M$52,MATCH($C180,'Undirviðmiðalisti (Lýsigögn)'!$C$38:$C$52,0))),""))))</f>
        <v/>
      </c>
    </row>
    <row r="181" customFormat="false" ht="15" hidden="false" customHeight="true" outlineLevel="0" collapsed="false">
      <c r="A181" s="24" t="str">
        <f aca="false">IF($B181="","",ROW()-5)</f>
        <v/>
      </c>
      <c r="B181" s="17"/>
      <c r="C181" s="17"/>
      <c r="D181" s="25" t="str">
        <f aca="false">IFERROR(IF(B181="","",INDEX(Viðmið!$B$6:$B$10,MATCH(B181,Viðmið!$C$6:$C$10,0))),"")</f>
        <v/>
      </c>
      <c r="E181" s="18" t="str">
        <f aca="false">IF($C181="","",IF($D181="Einstaklingsbundið",IFERROR(IF(INDEX('Undirviðmiðalisti (Lýsigögn)'!$D$38:$D$52,MATCH($C181,'Undirviðmiðalisti (Lýsigögn)'!$C$38:$C$52,0))="","",INDEX('Undirviðmiðalisti (Lýsigögn)'!$D$38:$D$52,MATCH($C181,'Undirviðmiðalisti (Lýsigögn)'!$C$38:$C$52,0))),""),IFERROR(IF(INDEX('Undirviðmiðalisti (Lýsigögn)'!$D$6:$D$37,MATCH($C181,'Undirviðmiðalisti (Lýsigögn)'!$C$6:$C$37,0))="","",INDEX('Undirviðmiðalisti (Lýsigögn)'!$D$6:$D$37,MATCH($C181,'Undirviðmiðalisti (Lýsigögn)'!$C$6:$C$37,0))),IFERROR(IF(INDEX('Undirviðmiðalisti (Lýsigögn)'!$D$38:$D$52,MATCH($C181,'Undirviðmiðalisti (Lýsigögn)'!$C$38:$C$52,0))="","",INDEX('Undirviðmiðalisti (Lýsigögn)'!$D$38:$D$52,MATCH($C181,'Undirviðmiðalisti (Lýsigögn)'!$C$38:$C$52,0))),""))))</f>
        <v/>
      </c>
      <c r="F181" s="16"/>
      <c r="G181" s="26" t="str">
        <f aca="false">IF($C181="","",IF($D181="Einstaklingsbundið",IFERROR(IF(INDEX('Undirviðmiðalisti (Lýsigögn)'!$E$38:$E$52,MATCH($C181,'Undirviðmiðalisti (Lýsigögn)'!$C$38:$C$52,0))="","",INDEX('Undirviðmiðalisti (Lýsigögn)'!$E$38:$E$52,MATCH($C181,'Undirviðmiðalisti (Lýsigögn)'!$C$38:$C$52,0))),""),IFERROR(IF(INDEX('Undirviðmiðalisti (Lýsigögn)'!$E$6:$E$37,MATCH($C181,'Undirviðmiðalisti (Lýsigögn)'!$C$6:$C$37,0))="","",INDEX('Undirviðmiðalisti (Lýsigögn)'!$E$6:$E$37,MATCH($C181,'Undirviðmiðalisti (Lýsigögn)'!$C$6:$C$37,0))),IFERROR(IF(INDEX('Undirviðmiðalisti (Lýsigögn)'!$E$38:$E$52,MATCH($C181,'Undirviðmiðalisti (Lýsigögn)'!$C$38:$C$52,0))="","",INDEX('Undirviðmiðalisti (Lýsigögn)'!$E$38:$E$52,MATCH($C181,'Undirviðmiðalisti (Lýsigögn)'!$C$38:$C$52,0))),""))))</f>
        <v/>
      </c>
      <c r="H181" s="27" t="str">
        <f aca="false">IF(OR(F181="",G181=""),"",F181*KVARDI)</f>
        <v/>
      </c>
      <c r="I181" s="28" t="str">
        <f aca="false">IF(B181="","",IF(ROUND(SUMIF($B$6:$B$205,B181,$F$6:$F$205),4)=ROUND(IFERROR(INDEX(Viðmið!$E$6:$E$10,MATCH(B181,Viðmið!$C$6:$C$10,0)),-1),4),"✓","✗"))</f>
        <v/>
      </c>
      <c r="J181" s="18" t="str">
        <f aca="false">IF($C181="","",IF($D181="Einstaklingsbundið",IFERROR(IF(INDEX('Undirviðmiðalisti (Lýsigögn)'!F$38:F$52,MATCH($C181,'Undirviðmiðalisti (Lýsigögn)'!$C$38:$C$52,0))="","",INDEX('Undirviðmiðalisti (Lýsigögn)'!F$38:F$52,MATCH($C181,'Undirviðmiðalisti (Lýsigögn)'!$C$38:$C$52,0))),""),IFERROR(IF(INDEX('Undirviðmiðalisti (Lýsigögn)'!F$6:F$37,MATCH($C181,'Undirviðmiðalisti (Lýsigögn)'!$C$6:$C$37,0))="","",INDEX('Undirviðmiðalisti (Lýsigögn)'!F$6:F$37,MATCH($C181,'Undirviðmiðalisti (Lýsigögn)'!$C$6:$C$37,0))),IFERROR(IF(INDEX('Undirviðmiðalisti (Lýsigögn)'!F$38:F$52,MATCH($C181,'Undirviðmiðalisti (Lýsigögn)'!$C$38:$C$52,0))="","",INDEX('Undirviðmiðalisti (Lýsigögn)'!F$38:F$52,MATCH($C181,'Undirviðmiðalisti (Lýsigögn)'!$C$38:$C$52,0))),""))))</f>
        <v/>
      </c>
      <c r="K181" s="18" t="str">
        <f aca="false">IF($C181="","",IF($D181="Einstaklingsbundið",IFERROR(IF(INDEX('Undirviðmiðalisti (Lýsigögn)'!G$38:G$52,MATCH($C181,'Undirviðmiðalisti (Lýsigögn)'!$C$38:$C$52,0))="","",INDEX('Undirviðmiðalisti (Lýsigögn)'!G$38:G$52,MATCH($C181,'Undirviðmiðalisti (Lýsigögn)'!$C$38:$C$52,0))),""),IFERROR(IF(INDEX('Undirviðmiðalisti (Lýsigögn)'!G$6:G$37,MATCH($C181,'Undirviðmiðalisti (Lýsigögn)'!$C$6:$C$37,0))="","",INDEX('Undirviðmiðalisti (Lýsigögn)'!G$6:G$37,MATCH($C181,'Undirviðmiðalisti (Lýsigögn)'!$C$6:$C$37,0))),IFERROR(IF(INDEX('Undirviðmiðalisti (Lýsigögn)'!G$38:G$52,MATCH($C181,'Undirviðmiðalisti (Lýsigögn)'!$C$38:$C$52,0))="","",INDEX('Undirviðmiðalisti (Lýsigögn)'!G$38:G$52,MATCH($C181,'Undirviðmiðalisti (Lýsigögn)'!$C$38:$C$52,0))),""))))</f>
        <v/>
      </c>
      <c r="L181" s="18" t="str">
        <f aca="false">IF($C181="","",IF($D181="Einstaklingsbundið",IFERROR(IF(INDEX('Undirviðmiðalisti (Lýsigögn)'!H$38:H$52,MATCH($C181,'Undirviðmiðalisti (Lýsigögn)'!$C$38:$C$52,0))="","",INDEX('Undirviðmiðalisti (Lýsigögn)'!H$38:H$52,MATCH($C181,'Undirviðmiðalisti (Lýsigögn)'!$C$38:$C$52,0))),""),IFERROR(IF(INDEX('Undirviðmiðalisti (Lýsigögn)'!H$6:H$37,MATCH($C181,'Undirviðmiðalisti (Lýsigögn)'!$C$6:$C$37,0))="","",INDEX('Undirviðmiðalisti (Lýsigögn)'!H$6:H$37,MATCH($C181,'Undirviðmiðalisti (Lýsigögn)'!$C$6:$C$37,0))),IFERROR(IF(INDEX('Undirviðmiðalisti (Lýsigögn)'!H$38:H$52,MATCH($C181,'Undirviðmiðalisti (Lýsigögn)'!$C$38:$C$52,0))="","",INDEX('Undirviðmiðalisti (Lýsigögn)'!H$38:H$52,MATCH($C181,'Undirviðmiðalisti (Lýsigögn)'!$C$38:$C$52,0))),""))))</f>
        <v/>
      </c>
      <c r="M181" s="18" t="str">
        <f aca="false">IF($C181="","",IF($D181="Einstaklingsbundið",IFERROR(IF(INDEX('Undirviðmiðalisti (Lýsigögn)'!I$38:I$52,MATCH($C181,'Undirviðmiðalisti (Lýsigögn)'!$C$38:$C$52,0))="","",INDEX('Undirviðmiðalisti (Lýsigögn)'!I$38:I$52,MATCH($C181,'Undirviðmiðalisti (Lýsigögn)'!$C$38:$C$52,0))),""),IFERROR(IF(INDEX('Undirviðmiðalisti (Lýsigögn)'!I$6:I$37,MATCH($C181,'Undirviðmiðalisti (Lýsigögn)'!$C$6:$C$37,0))="","",INDEX('Undirviðmiðalisti (Lýsigögn)'!I$6:I$37,MATCH($C181,'Undirviðmiðalisti (Lýsigögn)'!$C$6:$C$37,0))),IFERROR(IF(INDEX('Undirviðmiðalisti (Lýsigögn)'!I$38:I$52,MATCH($C181,'Undirviðmiðalisti (Lýsigögn)'!$C$38:$C$52,0))="","",INDEX('Undirviðmiðalisti (Lýsigögn)'!I$38:I$52,MATCH($C181,'Undirviðmiðalisti (Lýsigögn)'!$C$38:$C$52,0))),""))))</f>
        <v/>
      </c>
      <c r="N181" s="18" t="str">
        <f aca="false">IF($C181="","",IF($D181="Einstaklingsbundið",IFERROR(IF(INDEX('Undirviðmiðalisti (Lýsigögn)'!J$38:J$52,MATCH($C181,'Undirviðmiðalisti (Lýsigögn)'!$C$38:$C$52,0))="","",INDEX('Undirviðmiðalisti (Lýsigögn)'!J$38:J$52,MATCH($C181,'Undirviðmiðalisti (Lýsigögn)'!$C$38:$C$52,0))),""),IFERROR(IF(INDEX('Undirviðmiðalisti (Lýsigögn)'!J$6:J$37,MATCH($C181,'Undirviðmiðalisti (Lýsigögn)'!$C$6:$C$37,0))="","",INDEX('Undirviðmiðalisti (Lýsigögn)'!J$6:J$37,MATCH($C181,'Undirviðmiðalisti (Lýsigögn)'!$C$6:$C$37,0))),IFERROR(IF(INDEX('Undirviðmiðalisti (Lýsigögn)'!J$38:J$52,MATCH($C181,'Undirviðmiðalisti (Lýsigögn)'!$C$38:$C$52,0))="","",INDEX('Undirviðmiðalisti (Lýsigögn)'!J$38:J$52,MATCH($C181,'Undirviðmiðalisti (Lýsigögn)'!$C$38:$C$52,0))),""))))</f>
        <v/>
      </c>
      <c r="O181" s="18" t="str">
        <f aca="false">IF($C181="","",IF($D181="Einstaklingsbundið",IFERROR(IF(INDEX('Undirviðmiðalisti (Lýsigögn)'!K$38:K$52,MATCH($C181,'Undirviðmiðalisti (Lýsigögn)'!$C$38:$C$52,0))="","",INDEX('Undirviðmiðalisti (Lýsigögn)'!K$38:K$52,MATCH($C181,'Undirviðmiðalisti (Lýsigögn)'!$C$38:$C$52,0))),""),IFERROR(IF(INDEX('Undirviðmiðalisti (Lýsigögn)'!K$6:K$37,MATCH($C181,'Undirviðmiðalisti (Lýsigögn)'!$C$6:$C$37,0))="","",INDEX('Undirviðmiðalisti (Lýsigögn)'!K$6:K$37,MATCH($C181,'Undirviðmiðalisti (Lýsigögn)'!$C$6:$C$37,0))),IFERROR(IF(INDEX('Undirviðmiðalisti (Lýsigögn)'!K$38:K$52,MATCH($C181,'Undirviðmiðalisti (Lýsigögn)'!$C$38:$C$52,0))="","",INDEX('Undirviðmiðalisti (Lýsigögn)'!K$38:K$52,MATCH($C181,'Undirviðmiðalisti (Lýsigögn)'!$C$38:$C$52,0))),""))))</f>
        <v/>
      </c>
      <c r="P181" s="18" t="str">
        <f aca="false">IF($C181="","",IF($D181="Einstaklingsbundið",IFERROR(IF(INDEX('Undirviðmiðalisti (Lýsigögn)'!L$38:L$52,MATCH($C181,'Undirviðmiðalisti (Lýsigögn)'!$C$38:$C$52,0))="","",INDEX('Undirviðmiðalisti (Lýsigögn)'!L$38:L$52,MATCH($C181,'Undirviðmiðalisti (Lýsigögn)'!$C$38:$C$52,0))),""),IFERROR(IF(INDEX('Undirviðmiðalisti (Lýsigögn)'!L$6:L$37,MATCH($C181,'Undirviðmiðalisti (Lýsigögn)'!$C$6:$C$37,0))="","",INDEX('Undirviðmiðalisti (Lýsigögn)'!L$6:L$37,MATCH($C181,'Undirviðmiðalisti (Lýsigögn)'!$C$6:$C$37,0))),IFERROR(IF(INDEX('Undirviðmiðalisti (Lýsigögn)'!L$38:L$52,MATCH($C181,'Undirviðmiðalisti (Lýsigögn)'!$C$38:$C$52,0))="","",INDEX('Undirviðmiðalisti (Lýsigögn)'!L$38:L$52,MATCH($C181,'Undirviðmiðalisti (Lýsigögn)'!$C$38:$C$52,0))),""))))</f>
        <v/>
      </c>
      <c r="Q181" s="18" t="str">
        <f aca="false">IF($C181="","",IF($D181="Einstaklingsbundið",IFERROR(IF(INDEX('Undirviðmiðalisti (Lýsigögn)'!M$38:M$52,MATCH($C181,'Undirviðmiðalisti (Lýsigögn)'!$C$38:$C$52,0))="","",INDEX('Undirviðmiðalisti (Lýsigögn)'!M$38:M$52,MATCH($C181,'Undirviðmiðalisti (Lýsigögn)'!$C$38:$C$52,0))),""),IFERROR(IF(INDEX('Undirviðmiðalisti (Lýsigögn)'!M$6:M$37,MATCH($C181,'Undirviðmiðalisti (Lýsigögn)'!$C$6:$C$37,0))="","",INDEX('Undirviðmiðalisti (Lýsigögn)'!M$6:M$37,MATCH($C181,'Undirviðmiðalisti (Lýsigögn)'!$C$6:$C$37,0))),IFERROR(IF(INDEX('Undirviðmiðalisti (Lýsigögn)'!M$38:M$52,MATCH($C181,'Undirviðmiðalisti (Lýsigögn)'!$C$38:$C$52,0))="","",INDEX('Undirviðmiðalisti (Lýsigögn)'!M$38:M$52,MATCH($C181,'Undirviðmiðalisti (Lýsigögn)'!$C$38:$C$52,0))),""))))</f>
        <v/>
      </c>
    </row>
    <row r="182" customFormat="false" ht="15" hidden="false" customHeight="true" outlineLevel="0" collapsed="false">
      <c r="A182" s="24" t="str">
        <f aca="false">IF($B182="","",ROW()-5)</f>
        <v/>
      </c>
      <c r="B182" s="17"/>
      <c r="C182" s="17"/>
      <c r="D182" s="25" t="str">
        <f aca="false">IFERROR(IF(B182="","",INDEX(Viðmið!$B$6:$B$10,MATCH(B182,Viðmið!$C$6:$C$10,0))),"")</f>
        <v/>
      </c>
      <c r="E182" s="18" t="str">
        <f aca="false">IF($C182="","",IF($D182="Einstaklingsbundið",IFERROR(IF(INDEX('Undirviðmiðalisti (Lýsigögn)'!$D$38:$D$52,MATCH($C182,'Undirviðmiðalisti (Lýsigögn)'!$C$38:$C$52,0))="","",INDEX('Undirviðmiðalisti (Lýsigögn)'!$D$38:$D$52,MATCH($C182,'Undirviðmiðalisti (Lýsigögn)'!$C$38:$C$52,0))),""),IFERROR(IF(INDEX('Undirviðmiðalisti (Lýsigögn)'!$D$6:$D$37,MATCH($C182,'Undirviðmiðalisti (Lýsigögn)'!$C$6:$C$37,0))="","",INDEX('Undirviðmiðalisti (Lýsigögn)'!$D$6:$D$37,MATCH($C182,'Undirviðmiðalisti (Lýsigögn)'!$C$6:$C$37,0))),IFERROR(IF(INDEX('Undirviðmiðalisti (Lýsigögn)'!$D$38:$D$52,MATCH($C182,'Undirviðmiðalisti (Lýsigögn)'!$C$38:$C$52,0))="","",INDEX('Undirviðmiðalisti (Lýsigögn)'!$D$38:$D$52,MATCH($C182,'Undirviðmiðalisti (Lýsigögn)'!$C$38:$C$52,0))),""))))</f>
        <v/>
      </c>
      <c r="F182" s="16"/>
      <c r="G182" s="26" t="str">
        <f aca="false">IF($C182="","",IF($D182="Einstaklingsbundið",IFERROR(IF(INDEX('Undirviðmiðalisti (Lýsigögn)'!$E$38:$E$52,MATCH($C182,'Undirviðmiðalisti (Lýsigögn)'!$C$38:$C$52,0))="","",INDEX('Undirviðmiðalisti (Lýsigögn)'!$E$38:$E$52,MATCH($C182,'Undirviðmiðalisti (Lýsigögn)'!$C$38:$C$52,0))),""),IFERROR(IF(INDEX('Undirviðmiðalisti (Lýsigögn)'!$E$6:$E$37,MATCH($C182,'Undirviðmiðalisti (Lýsigögn)'!$C$6:$C$37,0))="","",INDEX('Undirviðmiðalisti (Lýsigögn)'!$E$6:$E$37,MATCH($C182,'Undirviðmiðalisti (Lýsigögn)'!$C$6:$C$37,0))),IFERROR(IF(INDEX('Undirviðmiðalisti (Lýsigögn)'!$E$38:$E$52,MATCH($C182,'Undirviðmiðalisti (Lýsigögn)'!$C$38:$C$52,0))="","",INDEX('Undirviðmiðalisti (Lýsigögn)'!$E$38:$E$52,MATCH($C182,'Undirviðmiðalisti (Lýsigögn)'!$C$38:$C$52,0))),""))))</f>
        <v/>
      </c>
      <c r="H182" s="27" t="str">
        <f aca="false">IF(OR(F182="",G182=""),"",F182*KVARDI)</f>
        <v/>
      </c>
      <c r="I182" s="28" t="str">
        <f aca="false">IF(B182="","",IF(ROUND(SUMIF($B$6:$B$205,B182,$F$6:$F$205),4)=ROUND(IFERROR(INDEX(Viðmið!$E$6:$E$10,MATCH(B182,Viðmið!$C$6:$C$10,0)),-1),4),"✓","✗"))</f>
        <v/>
      </c>
      <c r="J182" s="18" t="str">
        <f aca="false">IF($C182="","",IF($D182="Einstaklingsbundið",IFERROR(IF(INDEX('Undirviðmiðalisti (Lýsigögn)'!F$38:F$52,MATCH($C182,'Undirviðmiðalisti (Lýsigögn)'!$C$38:$C$52,0))="","",INDEX('Undirviðmiðalisti (Lýsigögn)'!F$38:F$52,MATCH($C182,'Undirviðmiðalisti (Lýsigögn)'!$C$38:$C$52,0))),""),IFERROR(IF(INDEX('Undirviðmiðalisti (Lýsigögn)'!F$6:F$37,MATCH($C182,'Undirviðmiðalisti (Lýsigögn)'!$C$6:$C$37,0))="","",INDEX('Undirviðmiðalisti (Lýsigögn)'!F$6:F$37,MATCH($C182,'Undirviðmiðalisti (Lýsigögn)'!$C$6:$C$37,0))),IFERROR(IF(INDEX('Undirviðmiðalisti (Lýsigögn)'!F$38:F$52,MATCH($C182,'Undirviðmiðalisti (Lýsigögn)'!$C$38:$C$52,0))="","",INDEX('Undirviðmiðalisti (Lýsigögn)'!F$38:F$52,MATCH($C182,'Undirviðmiðalisti (Lýsigögn)'!$C$38:$C$52,0))),""))))</f>
        <v/>
      </c>
      <c r="K182" s="18" t="str">
        <f aca="false">IF($C182="","",IF($D182="Einstaklingsbundið",IFERROR(IF(INDEX('Undirviðmiðalisti (Lýsigögn)'!G$38:G$52,MATCH($C182,'Undirviðmiðalisti (Lýsigögn)'!$C$38:$C$52,0))="","",INDEX('Undirviðmiðalisti (Lýsigögn)'!G$38:G$52,MATCH($C182,'Undirviðmiðalisti (Lýsigögn)'!$C$38:$C$52,0))),""),IFERROR(IF(INDEX('Undirviðmiðalisti (Lýsigögn)'!G$6:G$37,MATCH($C182,'Undirviðmiðalisti (Lýsigögn)'!$C$6:$C$37,0))="","",INDEX('Undirviðmiðalisti (Lýsigögn)'!G$6:G$37,MATCH($C182,'Undirviðmiðalisti (Lýsigögn)'!$C$6:$C$37,0))),IFERROR(IF(INDEX('Undirviðmiðalisti (Lýsigögn)'!G$38:G$52,MATCH($C182,'Undirviðmiðalisti (Lýsigögn)'!$C$38:$C$52,0))="","",INDEX('Undirviðmiðalisti (Lýsigögn)'!G$38:G$52,MATCH($C182,'Undirviðmiðalisti (Lýsigögn)'!$C$38:$C$52,0))),""))))</f>
        <v/>
      </c>
      <c r="L182" s="18" t="str">
        <f aca="false">IF($C182="","",IF($D182="Einstaklingsbundið",IFERROR(IF(INDEX('Undirviðmiðalisti (Lýsigögn)'!H$38:H$52,MATCH($C182,'Undirviðmiðalisti (Lýsigögn)'!$C$38:$C$52,0))="","",INDEX('Undirviðmiðalisti (Lýsigögn)'!H$38:H$52,MATCH($C182,'Undirviðmiðalisti (Lýsigögn)'!$C$38:$C$52,0))),""),IFERROR(IF(INDEX('Undirviðmiðalisti (Lýsigögn)'!H$6:H$37,MATCH($C182,'Undirviðmiðalisti (Lýsigögn)'!$C$6:$C$37,0))="","",INDEX('Undirviðmiðalisti (Lýsigögn)'!H$6:H$37,MATCH($C182,'Undirviðmiðalisti (Lýsigögn)'!$C$6:$C$37,0))),IFERROR(IF(INDEX('Undirviðmiðalisti (Lýsigögn)'!H$38:H$52,MATCH($C182,'Undirviðmiðalisti (Lýsigögn)'!$C$38:$C$52,0))="","",INDEX('Undirviðmiðalisti (Lýsigögn)'!H$38:H$52,MATCH($C182,'Undirviðmiðalisti (Lýsigögn)'!$C$38:$C$52,0))),""))))</f>
        <v/>
      </c>
      <c r="M182" s="18" t="str">
        <f aca="false">IF($C182="","",IF($D182="Einstaklingsbundið",IFERROR(IF(INDEX('Undirviðmiðalisti (Lýsigögn)'!I$38:I$52,MATCH($C182,'Undirviðmiðalisti (Lýsigögn)'!$C$38:$C$52,0))="","",INDEX('Undirviðmiðalisti (Lýsigögn)'!I$38:I$52,MATCH($C182,'Undirviðmiðalisti (Lýsigögn)'!$C$38:$C$52,0))),""),IFERROR(IF(INDEX('Undirviðmiðalisti (Lýsigögn)'!I$6:I$37,MATCH($C182,'Undirviðmiðalisti (Lýsigögn)'!$C$6:$C$37,0))="","",INDEX('Undirviðmiðalisti (Lýsigögn)'!I$6:I$37,MATCH($C182,'Undirviðmiðalisti (Lýsigögn)'!$C$6:$C$37,0))),IFERROR(IF(INDEX('Undirviðmiðalisti (Lýsigögn)'!I$38:I$52,MATCH($C182,'Undirviðmiðalisti (Lýsigögn)'!$C$38:$C$52,0))="","",INDEX('Undirviðmiðalisti (Lýsigögn)'!I$38:I$52,MATCH($C182,'Undirviðmiðalisti (Lýsigögn)'!$C$38:$C$52,0))),""))))</f>
        <v/>
      </c>
      <c r="N182" s="18" t="str">
        <f aca="false">IF($C182="","",IF($D182="Einstaklingsbundið",IFERROR(IF(INDEX('Undirviðmiðalisti (Lýsigögn)'!J$38:J$52,MATCH($C182,'Undirviðmiðalisti (Lýsigögn)'!$C$38:$C$52,0))="","",INDEX('Undirviðmiðalisti (Lýsigögn)'!J$38:J$52,MATCH($C182,'Undirviðmiðalisti (Lýsigögn)'!$C$38:$C$52,0))),""),IFERROR(IF(INDEX('Undirviðmiðalisti (Lýsigögn)'!J$6:J$37,MATCH($C182,'Undirviðmiðalisti (Lýsigögn)'!$C$6:$C$37,0))="","",INDEX('Undirviðmiðalisti (Lýsigögn)'!J$6:J$37,MATCH($C182,'Undirviðmiðalisti (Lýsigögn)'!$C$6:$C$37,0))),IFERROR(IF(INDEX('Undirviðmiðalisti (Lýsigögn)'!J$38:J$52,MATCH($C182,'Undirviðmiðalisti (Lýsigögn)'!$C$38:$C$52,0))="","",INDEX('Undirviðmiðalisti (Lýsigögn)'!J$38:J$52,MATCH($C182,'Undirviðmiðalisti (Lýsigögn)'!$C$38:$C$52,0))),""))))</f>
        <v/>
      </c>
      <c r="O182" s="18" t="str">
        <f aca="false">IF($C182="","",IF($D182="Einstaklingsbundið",IFERROR(IF(INDEX('Undirviðmiðalisti (Lýsigögn)'!K$38:K$52,MATCH($C182,'Undirviðmiðalisti (Lýsigögn)'!$C$38:$C$52,0))="","",INDEX('Undirviðmiðalisti (Lýsigögn)'!K$38:K$52,MATCH($C182,'Undirviðmiðalisti (Lýsigögn)'!$C$38:$C$52,0))),""),IFERROR(IF(INDEX('Undirviðmiðalisti (Lýsigögn)'!K$6:K$37,MATCH($C182,'Undirviðmiðalisti (Lýsigögn)'!$C$6:$C$37,0))="","",INDEX('Undirviðmiðalisti (Lýsigögn)'!K$6:K$37,MATCH($C182,'Undirviðmiðalisti (Lýsigögn)'!$C$6:$C$37,0))),IFERROR(IF(INDEX('Undirviðmiðalisti (Lýsigögn)'!K$38:K$52,MATCH($C182,'Undirviðmiðalisti (Lýsigögn)'!$C$38:$C$52,0))="","",INDEX('Undirviðmiðalisti (Lýsigögn)'!K$38:K$52,MATCH($C182,'Undirviðmiðalisti (Lýsigögn)'!$C$38:$C$52,0))),""))))</f>
        <v/>
      </c>
      <c r="P182" s="18" t="str">
        <f aca="false">IF($C182="","",IF($D182="Einstaklingsbundið",IFERROR(IF(INDEX('Undirviðmiðalisti (Lýsigögn)'!L$38:L$52,MATCH($C182,'Undirviðmiðalisti (Lýsigögn)'!$C$38:$C$52,0))="","",INDEX('Undirviðmiðalisti (Lýsigögn)'!L$38:L$52,MATCH($C182,'Undirviðmiðalisti (Lýsigögn)'!$C$38:$C$52,0))),""),IFERROR(IF(INDEX('Undirviðmiðalisti (Lýsigögn)'!L$6:L$37,MATCH($C182,'Undirviðmiðalisti (Lýsigögn)'!$C$6:$C$37,0))="","",INDEX('Undirviðmiðalisti (Lýsigögn)'!L$6:L$37,MATCH($C182,'Undirviðmiðalisti (Lýsigögn)'!$C$6:$C$37,0))),IFERROR(IF(INDEX('Undirviðmiðalisti (Lýsigögn)'!L$38:L$52,MATCH($C182,'Undirviðmiðalisti (Lýsigögn)'!$C$38:$C$52,0))="","",INDEX('Undirviðmiðalisti (Lýsigögn)'!L$38:L$52,MATCH($C182,'Undirviðmiðalisti (Lýsigögn)'!$C$38:$C$52,0))),""))))</f>
        <v/>
      </c>
      <c r="Q182" s="18" t="str">
        <f aca="false">IF($C182="","",IF($D182="Einstaklingsbundið",IFERROR(IF(INDEX('Undirviðmiðalisti (Lýsigögn)'!M$38:M$52,MATCH($C182,'Undirviðmiðalisti (Lýsigögn)'!$C$38:$C$52,0))="","",INDEX('Undirviðmiðalisti (Lýsigögn)'!M$38:M$52,MATCH($C182,'Undirviðmiðalisti (Lýsigögn)'!$C$38:$C$52,0))),""),IFERROR(IF(INDEX('Undirviðmiðalisti (Lýsigögn)'!M$6:M$37,MATCH($C182,'Undirviðmiðalisti (Lýsigögn)'!$C$6:$C$37,0))="","",INDEX('Undirviðmiðalisti (Lýsigögn)'!M$6:M$37,MATCH($C182,'Undirviðmiðalisti (Lýsigögn)'!$C$6:$C$37,0))),IFERROR(IF(INDEX('Undirviðmiðalisti (Lýsigögn)'!M$38:M$52,MATCH($C182,'Undirviðmiðalisti (Lýsigögn)'!$C$38:$C$52,0))="","",INDEX('Undirviðmiðalisti (Lýsigögn)'!M$38:M$52,MATCH($C182,'Undirviðmiðalisti (Lýsigögn)'!$C$38:$C$52,0))),""))))</f>
        <v/>
      </c>
    </row>
    <row r="183" customFormat="false" ht="15" hidden="false" customHeight="true" outlineLevel="0" collapsed="false">
      <c r="A183" s="24" t="str">
        <f aca="false">IF($B183="","",ROW()-5)</f>
        <v/>
      </c>
      <c r="B183" s="17"/>
      <c r="C183" s="17"/>
      <c r="D183" s="25" t="str">
        <f aca="false">IFERROR(IF(B183="","",INDEX(Viðmið!$B$6:$B$10,MATCH(B183,Viðmið!$C$6:$C$10,0))),"")</f>
        <v/>
      </c>
      <c r="E183" s="18" t="str">
        <f aca="false">IF($C183="","",IF($D183="Einstaklingsbundið",IFERROR(IF(INDEX('Undirviðmiðalisti (Lýsigögn)'!$D$38:$D$52,MATCH($C183,'Undirviðmiðalisti (Lýsigögn)'!$C$38:$C$52,0))="","",INDEX('Undirviðmiðalisti (Lýsigögn)'!$D$38:$D$52,MATCH($C183,'Undirviðmiðalisti (Lýsigögn)'!$C$38:$C$52,0))),""),IFERROR(IF(INDEX('Undirviðmiðalisti (Lýsigögn)'!$D$6:$D$37,MATCH($C183,'Undirviðmiðalisti (Lýsigögn)'!$C$6:$C$37,0))="","",INDEX('Undirviðmiðalisti (Lýsigögn)'!$D$6:$D$37,MATCH($C183,'Undirviðmiðalisti (Lýsigögn)'!$C$6:$C$37,0))),IFERROR(IF(INDEX('Undirviðmiðalisti (Lýsigögn)'!$D$38:$D$52,MATCH($C183,'Undirviðmiðalisti (Lýsigögn)'!$C$38:$C$52,0))="","",INDEX('Undirviðmiðalisti (Lýsigögn)'!$D$38:$D$52,MATCH($C183,'Undirviðmiðalisti (Lýsigögn)'!$C$38:$C$52,0))),""))))</f>
        <v/>
      </c>
      <c r="F183" s="16"/>
      <c r="G183" s="26" t="str">
        <f aca="false">IF($C183="","",IF($D183="Einstaklingsbundið",IFERROR(IF(INDEX('Undirviðmiðalisti (Lýsigögn)'!$E$38:$E$52,MATCH($C183,'Undirviðmiðalisti (Lýsigögn)'!$C$38:$C$52,0))="","",INDEX('Undirviðmiðalisti (Lýsigögn)'!$E$38:$E$52,MATCH($C183,'Undirviðmiðalisti (Lýsigögn)'!$C$38:$C$52,0))),""),IFERROR(IF(INDEX('Undirviðmiðalisti (Lýsigögn)'!$E$6:$E$37,MATCH($C183,'Undirviðmiðalisti (Lýsigögn)'!$C$6:$C$37,0))="","",INDEX('Undirviðmiðalisti (Lýsigögn)'!$E$6:$E$37,MATCH($C183,'Undirviðmiðalisti (Lýsigögn)'!$C$6:$C$37,0))),IFERROR(IF(INDEX('Undirviðmiðalisti (Lýsigögn)'!$E$38:$E$52,MATCH($C183,'Undirviðmiðalisti (Lýsigögn)'!$C$38:$C$52,0))="","",INDEX('Undirviðmiðalisti (Lýsigögn)'!$E$38:$E$52,MATCH($C183,'Undirviðmiðalisti (Lýsigögn)'!$C$38:$C$52,0))),""))))</f>
        <v/>
      </c>
      <c r="H183" s="27" t="str">
        <f aca="false">IF(OR(F183="",G183=""),"",F183*KVARDI)</f>
        <v/>
      </c>
      <c r="I183" s="28" t="str">
        <f aca="false">IF(B183="","",IF(ROUND(SUMIF($B$6:$B$205,B183,$F$6:$F$205),4)=ROUND(IFERROR(INDEX(Viðmið!$E$6:$E$10,MATCH(B183,Viðmið!$C$6:$C$10,0)),-1),4),"✓","✗"))</f>
        <v/>
      </c>
      <c r="J183" s="18" t="str">
        <f aca="false">IF($C183="","",IF($D183="Einstaklingsbundið",IFERROR(IF(INDEX('Undirviðmiðalisti (Lýsigögn)'!F$38:F$52,MATCH($C183,'Undirviðmiðalisti (Lýsigögn)'!$C$38:$C$52,0))="","",INDEX('Undirviðmiðalisti (Lýsigögn)'!F$38:F$52,MATCH($C183,'Undirviðmiðalisti (Lýsigögn)'!$C$38:$C$52,0))),""),IFERROR(IF(INDEX('Undirviðmiðalisti (Lýsigögn)'!F$6:F$37,MATCH($C183,'Undirviðmiðalisti (Lýsigögn)'!$C$6:$C$37,0))="","",INDEX('Undirviðmiðalisti (Lýsigögn)'!F$6:F$37,MATCH($C183,'Undirviðmiðalisti (Lýsigögn)'!$C$6:$C$37,0))),IFERROR(IF(INDEX('Undirviðmiðalisti (Lýsigögn)'!F$38:F$52,MATCH($C183,'Undirviðmiðalisti (Lýsigögn)'!$C$38:$C$52,0))="","",INDEX('Undirviðmiðalisti (Lýsigögn)'!F$38:F$52,MATCH($C183,'Undirviðmiðalisti (Lýsigögn)'!$C$38:$C$52,0))),""))))</f>
        <v/>
      </c>
      <c r="K183" s="18" t="str">
        <f aca="false">IF($C183="","",IF($D183="Einstaklingsbundið",IFERROR(IF(INDEX('Undirviðmiðalisti (Lýsigögn)'!G$38:G$52,MATCH($C183,'Undirviðmiðalisti (Lýsigögn)'!$C$38:$C$52,0))="","",INDEX('Undirviðmiðalisti (Lýsigögn)'!G$38:G$52,MATCH($C183,'Undirviðmiðalisti (Lýsigögn)'!$C$38:$C$52,0))),""),IFERROR(IF(INDEX('Undirviðmiðalisti (Lýsigögn)'!G$6:G$37,MATCH($C183,'Undirviðmiðalisti (Lýsigögn)'!$C$6:$C$37,0))="","",INDEX('Undirviðmiðalisti (Lýsigögn)'!G$6:G$37,MATCH($C183,'Undirviðmiðalisti (Lýsigögn)'!$C$6:$C$37,0))),IFERROR(IF(INDEX('Undirviðmiðalisti (Lýsigögn)'!G$38:G$52,MATCH($C183,'Undirviðmiðalisti (Lýsigögn)'!$C$38:$C$52,0))="","",INDEX('Undirviðmiðalisti (Lýsigögn)'!G$38:G$52,MATCH($C183,'Undirviðmiðalisti (Lýsigögn)'!$C$38:$C$52,0))),""))))</f>
        <v/>
      </c>
      <c r="L183" s="18" t="str">
        <f aca="false">IF($C183="","",IF($D183="Einstaklingsbundið",IFERROR(IF(INDEX('Undirviðmiðalisti (Lýsigögn)'!H$38:H$52,MATCH($C183,'Undirviðmiðalisti (Lýsigögn)'!$C$38:$C$52,0))="","",INDEX('Undirviðmiðalisti (Lýsigögn)'!H$38:H$52,MATCH($C183,'Undirviðmiðalisti (Lýsigögn)'!$C$38:$C$52,0))),""),IFERROR(IF(INDEX('Undirviðmiðalisti (Lýsigögn)'!H$6:H$37,MATCH($C183,'Undirviðmiðalisti (Lýsigögn)'!$C$6:$C$37,0))="","",INDEX('Undirviðmiðalisti (Lýsigögn)'!H$6:H$37,MATCH($C183,'Undirviðmiðalisti (Lýsigögn)'!$C$6:$C$37,0))),IFERROR(IF(INDEX('Undirviðmiðalisti (Lýsigögn)'!H$38:H$52,MATCH($C183,'Undirviðmiðalisti (Lýsigögn)'!$C$38:$C$52,0))="","",INDEX('Undirviðmiðalisti (Lýsigögn)'!H$38:H$52,MATCH($C183,'Undirviðmiðalisti (Lýsigögn)'!$C$38:$C$52,0))),""))))</f>
        <v/>
      </c>
      <c r="M183" s="18" t="str">
        <f aca="false">IF($C183="","",IF($D183="Einstaklingsbundið",IFERROR(IF(INDEX('Undirviðmiðalisti (Lýsigögn)'!I$38:I$52,MATCH($C183,'Undirviðmiðalisti (Lýsigögn)'!$C$38:$C$52,0))="","",INDEX('Undirviðmiðalisti (Lýsigögn)'!I$38:I$52,MATCH($C183,'Undirviðmiðalisti (Lýsigögn)'!$C$38:$C$52,0))),""),IFERROR(IF(INDEX('Undirviðmiðalisti (Lýsigögn)'!I$6:I$37,MATCH($C183,'Undirviðmiðalisti (Lýsigögn)'!$C$6:$C$37,0))="","",INDEX('Undirviðmiðalisti (Lýsigögn)'!I$6:I$37,MATCH($C183,'Undirviðmiðalisti (Lýsigögn)'!$C$6:$C$37,0))),IFERROR(IF(INDEX('Undirviðmiðalisti (Lýsigögn)'!I$38:I$52,MATCH($C183,'Undirviðmiðalisti (Lýsigögn)'!$C$38:$C$52,0))="","",INDEX('Undirviðmiðalisti (Lýsigögn)'!I$38:I$52,MATCH($C183,'Undirviðmiðalisti (Lýsigögn)'!$C$38:$C$52,0))),""))))</f>
        <v/>
      </c>
      <c r="N183" s="18" t="str">
        <f aca="false">IF($C183="","",IF($D183="Einstaklingsbundið",IFERROR(IF(INDEX('Undirviðmiðalisti (Lýsigögn)'!J$38:J$52,MATCH($C183,'Undirviðmiðalisti (Lýsigögn)'!$C$38:$C$52,0))="","",INDEX('Undirviðmiðalisti (Lýsigögn)'!J$38:J$52,MATCH($C183,'Undirviðmiðalisti (Lýsigögn)'!$C$38:$C$52,0))),""),IFERROR(IF(INDEX('Undirviðmiðalisti (Lýsigögn)'!J$6:J$37,MATCH($C183,'Undirviðmiðalisti (Lýsigögn)'!$C$6:$C$37,0))="","",INDEX('Undirviðmiðalisti (Lýsigögn)'!J$6:J$37,MATCH($C183,'Undirviðmiðalisti (Lýsigögn)'!$C$6:$C$37,0))),IFERROR(IF(INDEX('Undirviðmiðalisti (Lýsigögn)'!J$38:J$52,MATCH($C183,'Undirviðmiðalisti (Lýsigögn)'!$C$38:$C$52,0))="","",INDEX('Undirviðmiðalisti (Lýsigögn)'!J$38:J$52,MATCH($C183,'Undirviðmiðalisti (Lýsigögn)'!$C$38:$C$52,0))),""))))</f>
        <v/>
      </c>
      <c r="O183" s="18" t="str">
        <f aca="false">IF($C183="","",IF($D183="Einstaklingsbundið",IFERROR(IF(INDEX('Undirviðmiðalisti (Lýsigögn)'!K$38:K$52,MATCH($C183,'Undirviðmiðalisti (Lýsigögn)'!$C$38:$C$52,0))="","",INDEX('Undirviðmiðalisti (Lýsigögn)'!K$38:K$52,MATCH($C183,'Undirviðmiðalisti (Lýsigögn)'!$C$38:$C$52,0))),""),IFERROR(IF(INDEX('Undirviðmiðalisti (Lýsigögn)'!K$6:K$37,MATCH($C183,'Undirviðmiðalisti (Lýsigögn)'!$C$6:$C$37,0))="","",INDEX('Undirviðmiðalisti (Lýsigögn)'!K$6:K$37,MATCH($C183,'Undirviðmiðalisti (Lýsigögn)'!$C$6:$C$37,0))),IFERROR(IF(INDEX('Undirviðmiðalisti (Lýsigögn)'!K$38:K$52,MATCH($C183,'Undirviðmiðalisti (Lýsigögn)'!$C$38:$C$52,0))="","",INDEX('Undirviðmiðalisti (Lýsigögn)'!K$38:K$52,MATCH($C183,'Undirviðmiðalisti (Lýsigögn)'!$C$38:$C$52,0))),""))))</f>
        <v/>
      </c>
      <c r="P183" s="18" t="str">
        <f aca="false">IF($C183="","",IF($D183="Einstaklingsbundið",IFERROR(IF(INDEX('Undirviðmiðalisti (Lýsigögn)'!L$38:L$52,MATCH($C183,'Undirviðmiðalisti (Lýsigögn)'!$C$38:$C$52,0))="","",INDEX('Undirviðmiðalisti (Lýsigögn)'!L$38:L$52,MATCH($C183,'Undirviðmiðalisti (Lýsigögn)'!$C$38:$C$52,0))),""),IFERROR(IF(INDEX('Undirviðmiðalisti (Lýsigögn)'!L$6:L$37,MATCH($C183,'Undirviðmiðalisti (Lýsigögn)'!$C$6:$C$37,0))="","",INDEX('Undirviðmiðalisti (Lýsigögn)'!L$6:L$37,MATCH($C183,'Undirviðmiðalisti (Lýsigögn)'!$C$6:$C$37,0))),IFERROR(IF(INDEX('Undirviðmiðalisti (Lýsigögn)'!L$38:L$52,MATCH($C183,'Undirviðmiðalisti (Lýsigögn)'!$C$38:$C$52,0))="","",INDEX('Undirviðmiðalisti (Lýsigögn)'!L$38:L$52,MATCH($C183,'Undirviðmiðalisti (Lýsigögn)'!$C$38:$C$52,0))),""))))</f>
        <v/>
      </c>
      <c r="Q183" s="18" t="str">
        <f aca="false">IF($C183="","",IF($D183="Einstaklingsbundið",IFERROR(IF(INDEX('Undirviðmiðalisti (Lýsigögn)'!M$38:M$52,MATCH($C183,'Undirviðmiðalisti (Lýsigögn)'!$C$38:$C$52,0))="","",INDEX('Undirviðmiðalisti (Lýsigögn)'!M$38:M$52,MATCH($C183,'Undirviðmiðalisti (Lýsigögn)'!$C$38:$C$52,0))),""),IFERROR(IF(INDEX('Undirviðmiðalisti (Lýsigögn)'!M$6:M$37,MATCH($C183,'Undirviðmiðalisti (Lýsigögn)'!$C$6:$C$37,0))="","",INDEX('Undirviðmiðalisti (Lýsigögn)'!M$6:M$37,MATCH($C183,'Undirviðmiðalisti (Lýsigögn)'!$C$6:$C$37,0))),IFERROR(IF(INDEX('Undirviðmiðalisti (Lýsigögn)'!M$38:M$52,MATCH($C183,'Undirviðmiðalisti (Lýsigögn)'!$C$38:$C$52,0))="","",INDEX('Undirviðmiðalisti (Lýsigögn)'!M$38:M$52,MATCH($C183,'Undirviðmiðalisti (Lýsigögn)'!$C$38:$C$52,0))),""))))</f>
        <v/>
      </c>
    </row>
    <row r="184" customFormat="false" ht="15" hidden="false" customHeight="true" outlineLevel="0" collapsed="false">
      <c r="A184" s="24" t="str">
        <f aca="false">IF($B184="","",ROW()-5)</f>
        <v/>
      </c>
      <c r="B184" s="17"/>
      <c r="C184" s="17"/>
      <c r="D184" s="25" t="str">
        <f aca="false">IFERROR(IF(B184="","",INDEX(Viðmið!$B$6:$B$10,MATCH(B184,Viðmið!$C$6:$C$10,0))),"")</f>
        <v/>
      </c>
      <c r="E184" s="18" t="str">
        <f aca="false">IF($C184="","",IF($D184="Einstaklingsbundið",IFERROR(IF(INDEX('Undirviðmiðalisti (Lýsigögn)'!$D$38:$D$52,MATCH($C184,'Undirviðmiðalisti (Lýsigögn)'!$C$38:$C$52,0))="","",INDEX('Undirviðmiðalisti (Lýsigögn)'!$D$38:$D$52,MATCH($C184,'Undirviðmiðalisti (Lýsigögn)'!$C$38:$C$52,0))),""),IFERROR(IF(INDEX('Undirviðmiðalisti (Lýsigögn)'!$D$6:$D$37,MATCH($C184,'Undirviðmiðalisti (Lýsigögn)'!$C$6:$C$37,0))="","",INDEX('Undirviðmiðalisti (Lýsigögn)'!$D$6:$D$37,MATCH($C184,'Undirviðmiðalisti (Lýsigögn)'!$C$6:$C$37,0))),IFERROR(IF(INDEX('Undirviðmiðalisti (Lýsigögn)'!$D$38:$D$52,MATCH($C184,'Undirviðmiðalisti (Lýsigögn)'!$C$38:$C$52,0))="","",INDEX('Undirviðmiðalisti (Lýsigögn)'!$D$38:$D$52,MATCH($C184,'Undirviðmiðalisti (Lýsigögn)'!$C$38:$C$52,0))),""))))</f>
        <v/>
      </c>
      <c r="F184" s="16"/>
      <c r="G184" s="26" t="str">
        <f aca="false">IF($C184="","",IF($D184="Einstaklingsbundið",IFERROR(IF(INDEX('Undirviðmiðalisti (Lýsigögn)'!$E$38:$E$52,MATCH($C184,'Undirviðmiðalisti (Lýsigögn)'!$C$38:$C$52,0))="","",INDEX('Undirviðmiðalisti (Lýsigögn)'!$E$38:$E$52,MATCH($C184,'Undirviðmiðalisti (Lýsigögn)'!$C$38:$C$52,0))),""),IFERROR(IF(INDEX('Undirviðmiðalisti (Lýsigögn)'!$E$6:$E$37,MATCH($C184,'Undirviðmiðalisti (Lýsigögn)'!$C$6:$C$37,0))="","",INDEX('Undirviðmiðalisti (Lýsigögn)'!$E$6:$E$37,MATCH($C184,'Undirviðmiðalisti (Lýsigögn)'!$C$6:$C$37,0))),IFERROR(IF(INDEX('Undirviðmiðalisti (Lýsigögn)'!$E$38:$E$52,MATCH($C184,'Undirviðmiðalisti (Lýsigögn)'!$C$38:$C$52,0))="","",INDEX('Undirviðmiðalisti (Lýsigögn)'!$E$38:$E$52,MATCH($C184,'Undirviðmiðalisti (Lýsigögn)'!$C$38:$C$52,0))),""))))</f>
        <v/>
      </c>
      <c r="H184" s="27" t="str">
        <f aca="false">IF(OR(F184="",G184=""),"",F184*KVARDI)</f>
        <v/>
      </c>
      <c r="I184" s="28" t="str">
        <f aca="false">IF(B184="","",IF(ROUND(SUMIF($B$6:$B$205,B184,$F$6:$F$205),4)=ROUND(IFERROR(INDEX(Viðmið!$E$6:$E$10,MATCH(B184,Viðmið!$C$6:$C$10,0)),-1),4),"✓","✗"))</f>
        <v/>
      </c>
      <c r="J184" s="18" t="str">
        <f aca="false">IF($C184="","",IF($D184="Einstaklingsbundið",IFERROR(IF(INDEX('Undirviðmiðalisti (Lýsigögn)'!F$38:F$52,MATCH($C184,'Undirviðmiðalisti (Lýsigögn)'!$C$38:$C$52,0))="","",INDEX('Undirviðmiðalisti (Lýsigögn)'!F$38:F$52,MATCH($C184,'Undirviðmiðalisti (Lýsigögn)'!$C$38:$C$52,0))),""),IFERROR(IF(INDEX('Undirviðmiðalisti (Lýsigögn)'!F$6:F$37,MATCH($C184,'Undirviðmiðalisti (Lýsigögn)'!$C$6:$C$37,0))="","",INDEX('Undirviðmiðalisti (Lýsigögn)'!F$6:F$37,MATCH($C184,'Undirviðmiðalisti (Lýsigögn)'!$C$6:$C$37,0))),IFERROR(IF(INDEX('Undirviðmiðalisti (Lýsigögn)'!F$38:F$52,MATCH($C184,'Undirviðmiðalisti (Lýsigögn)'!$C$38:$C$52,0))="","",INDEX('Undirviðmiðalisti (Lýsigögn)'!F$38:F$52,MATCH($C184,'Undirviðmiðalisti (Lýsigögn)'!$C$38:$C$52,0))),""))))</f>
        <v/>
      </c>
      <c r="K184" s="18" t="str">
        <f aca="false">IF($C184="","",IF($D184="Einstaklingsbundið",IFERROR(IF(INDEX('Undirviðmiðalisti (Lýsigögn)'!G$38:G$52,MATCH($C184,'Undirviðmiðalisti (Lýsigögn)'!$C$38:$C$52,0))="","",INDEX('Undirviðmiðalisti (Lýsigögn)'!G$38:G$52,MATCH($C184,'Undirviðmiðalisti (Lýsigögn)'!$C$38:$C$52,0))),""),IFERROR(IF(INDEX('Undirviðmiðalisti (Lýsigögn)'!G$6:G$37,MATCH($C184,'Undirviðmiðalisti (Lýsigögn)'!$C$6:$C$37,0))="","",INDEX('Undirviðmiðalisti (Lýsigögn)'!G$6:G$37,MATCH($C184,'Undirviðmiðalisti (Lýsigögn)'!$C$6:$C$37,0))),IFERROR(IF(INDEX('Undirviðmiðalisti (Lýsigögn)'!G$38:G$52,MATCH($C184,'Undirviðmiðalisti (Lýsigögn)'!$C$38:$C$52,0))="","",INDEX('Undirviðmiðalisti (Lýsigögn)'!G$38:G$52,MATCH($C184,'Undirviðmiðalisti (Lýsigögn)'!$C$38:$C$52,0))),""))))</f>
        <v/>
      </c>
      <c r="L184" s="18" t="str">
        <f aca="false">IF($C184="","",IF($D184="Einstaklingsbundið",IFERROR(IF(INDEX('Undirviðmiðalisti (Lýsigögn)'!H$38:H$52,MATCH($C184,'Undirviðmiðalisti (Lýsigögn)'!$C$38:$C$52,0))="","",INDEX('Undirviðmiðalisti (Lýsigögn)'!H$38:H$52,MATCH($C184,'Undirviðmiðalisti (Lýsigögn)'!$C$38:$C$52,0))),""),IFERROR(IF(INDEX('Undirviðmiðalisti (Lýsigögn)'!H$6:H$37,MATCH($C184,'Undirviðmiðalisti (Lýsigögn)'!$C$6:$C$37,0))="","",INDEX('Undirviðmiðalisti (Lýsigögn)'!H$6:H$37,MATCH($C184,'Undirviðmiðalisti (Lýsigögn)'!$C$6:$C$37,0))),IFERROR(IF(INDEX('Undirviðmiðalisti (Lýsigögn)'!H$38:H$52,MATCH($C184,'Undirviðmiðalisti (Lýsigögn)'!$C$38:$C$52,0))="","",INDEX('Undirviðmiðalisti (Lýsigögn)'!H$38:H$52,MATCH($C184,'Undirviðmiðalisti (Lýsigögn)'!$C$38:$C$52,0))),""))))</f>
        <v/>
      </c>
      <c r="M184" s="18" t="str">
        <f aca="false">IF($C184="","",IF($D184="Einstaklingsbundið",IFERROR(IF(INDEX('Undirviðmiðalisti (Lýsigögn)'!I$38:I$52,MATCH($C184,'Undirviðmiðalisti (Lýsigögn)'!$C$38:$C$52,0))="","",INDEX('Undirviðmiðalisti (Lýsigögn)'!I$38:I$52,MATCH($C184,'Undirviðmiðalisti (Lýsigögn)'!$C$38:$C$52,0))),""),IFERROR(IF(INDEX('Undirviðmiðalisti (Lýsigögn)'!I$6:I$37,MATCH($C184,'Undirviðmiðalisti (Lýsigögn)'!$C$6:$C$37,0))="","",INDEX('Undirviðmiðalisti (Lýsigögn)'!I$6:I$37,MATCH($C184,'Undirviðmiðalisti (Lýsigögn)'!$C$6:$C$37,0))),IFERROR(IF(INDEX('Undirviðmiðalisti (Lýsigögn)'!I$38:I$52,MATCH($C184,'Undirviðmiðalisti (Lýsigögn)'!$C$38:$C$52,0))="","",INDEX('Undirviðmiðalisti (Lýsigögn)'!I$38:I$52,MATCH($C184,'Undirviðmiðalisti (Lýsigögn)'!$C$38:$C$52,0))),""))))</f>
        <v/>
      </c>
      <c r="N184" s="18" t="str">
        <f aca="false">IF($C184="","",IF($D184="Einstaklingsbundið",IFERROR(IF(INDEX('Undirviðmiðalisti (Lýsigögn)'!J$38:J$52,MATCH($C184,'Undirviðmiðalisti (Lýsigögn)'!$C$38:$C$52,0))="","",INDEX('Undirviðmiðalisti (Lýsigögn)'!J$38:J$52,MATCH($C184,'Undirviðmiðalisti (Lýsigögn)'!$C$38:$C$52,0))),""),IFERROR(IF(INDEX('Undirviðmiðalisti (Lýsigögn)'!J$6:J$37,MATCH($C184,'Undirviðmiðalisti (Lýsigögn)'!$C$6:$C$37,0))="","",INDEX('Undirviðmiðalisti (Lýsigögn)'!J$6:J$37,MATCH($C184,'Undirviðmiðalisti (Lýsigögn)'!$C$6:$C$37,0))),IFERROR(IF(INDEX('Undirviðmiðalisti (Lýsigögn)'!J$38:J$52,MATCH($C184,'Undirviðmiðalisti (Lýsigögn)'!$C$38:$C$52,0))="","",INDEX('Undirviðmiðalisti (Lýsigögn)'!J$38:J$52,MATCH($C184,'Undirviðmiðalisti (Lýsigögn)'!$C$38:$C$52,0))),""))))</f>
        <v/>
      </c>
      <c r="O184" s="18" t="str">
        <f aca="false">IF($C184="","",IF($D184="Einstaklingsbundið",IFERROR(IF(INDEX('Undirviðmiðalisti (Lýsigögn)'!K$38:K$52,MATCH($C184,'Undirviðmiðalisti (Lýsigögn)'!$C$38:$C$52,0))="","",INDEX('Undirviðmiðalisti (Lýsigögn)'!K$38:K$52,MATCH($C184,'Undirviðmiðalisti (Lýsigögn)'!$C$38:$C$52,0))),""),IFERROR(IF(INDEX('Undirviðmiðalisti (Lýsigögn)'!K$6:K$37,MATCH($C184,'Undirviðmiðalisti (Lýsigögn)'!$C$6:$C$37,0))="","",INDEX('Undirviðmiðalisti (Lýsigögn)'!K$6:K$37,MATCH($C184,'Undirviðmiðalisti (Lýsigögn)'!$C$6:$C$37,0))),IFERROR(IF(INDEX('Undirviðmiðalisti (Lýsigögn)'!K$38:K$52,MATCH($C184,'Undirviðmiðalisti (Lýsigögn)'!$C$38:$C$52,0))="","",INDEX('Undirviðmiðalisti (Lýsigögn)'!K$38:K$52,MATCH($C184,'Undirviðmiðalisti (Lýsigögn)'!$C$38:$C$52,0))),""))))</f>
        <v/>
      </c>
      <c r="P184" s="18" t="str">
        <f aca="false">IF($C184="","",IF($D184="Einstaklingsbundið",IFERROR(IF(INDEX('Undirviðmiðalisti (Lýsigögn)'!L$38:L$52,MATCH($C184,'Undirviðmiðalisti (Lýsigögn)'!$C$38:$C$52,0))="","",INDEX('Undirviðmiðalisti (Lýsigögn)'!L$38:L$52,MATCH($C184,'Undirviðmiðalisti (Lýsigögn)'!$C$38:$C$52,0))),""),IFERROR(IF(INDEX('Undirviðmiðalisti (Lýsigögn)'!L$6:L$37,MATCH($C184,'Undirviðmiðalisti (Lýsigögn)'!$C$6:$C$37,0))="","",INDEX('Undirviðmiðalisti (Lýsigögn)'!L$6:L$37,MATCH($C184,'Undirviðmiðalisti (Lýsigögn)'!$C$6:$C$37,0))),IFERROR(IF(INDEX('Undirviðmiðalisti (Lýsigögn)'!L$38:L$52,MATCH($C184,'Undirviðmiðalisti (Lýsigögn)'!$C$38:$C$52,0))="","",INDEX('Undirviðmiðalisti (Lýsigögn)'!L$38:L$52,MATCH($C184,'Undirviðmiðalisti (Lýsigögn)'!$C$38:$C$52,0))),""))))</f>
        <v/>
      </c>
      <c r="Q184" s="18" t="str">
        <f aca="false">IF($C184="","",IF($D184="Einstaklingsbundið",IFERROR(IF(INDEX('Undirviðmiðalisti (Lýsigögn)'!M$38:M$52,MATCH($C184,'Undirviðmiðalisti (Lýsigögn)'!$C$38:$C$52,0))="","",INDEX('Undirviðmiðalisti (Lýsigögn)'!M$38:M$52,MATCH($C184,'Undirviðmiðalisti (Lýsigögn)'!$C$38:$C$52,0))),""),IFERROR(IF(INDEX('Undirviðmiðalisti (Lýsigögn)'!M$6:M$37,MATCH($C184,'Undirviðmiðalisti (Lýsigögn)'!$C$6:$C$37,0))="","",INDEX('Undirviðmiðalisti (Lýsigögn)'!M$6:M$37,MATCH($C184,'Undirviðmiðalisti (Lýsigögn)'!$C$6:$C$37,0))),IFERROR(IF(INDEX('Undirviðmiðalisti (Lýsigögn)'!M$38:M$52,MATCH($C184,'Undirviðmiðalisti (Lýsigögn)'!$C$38:$C$52,0))="","",INDEX('Undirviðmiðalisti (Lýsigögn)'!M$38:M$52,MATCH($C184,'Undirviðmiðalisti (Lýsigögn)'!$C$38:$C$52,0))),""))))</f>
        <v/>
      </c>
    </row>
    <row r="185" customFormat="false" ht="15" hidden="false" customHeight="true" outlineLevel="0" collapsed="false">
      <c r="A185" s="24" t="str">
        <f aca="false">IF($B185="","",ROW()-5)</f>
        <v/>
      </c>
      <c r="B185" s="17"/>
      <c r="C185" s="17"/>
      <c r="D185" s="25" t="str">
        <f aca="false">IFERROR(IF(B185="","",INDEX(Viðmið!$B$6:$B$10,MATCH(B185,Viðmið!$C$6:$C$10,0))),"")</f>
        <v/>
      </c>
      <c r="E185" s="18" t="str">
        <f aca="false">IF($C185="","",IF($D185="Einstaklingsbundið",IFERROR(IF(INDEX('Undirviðmiðalisti (Lýsigögn)'!$D$38:$D$52,MATCH($C185,'Undirviðmiðalisti (Lýsigögn)'!$C$38:$C$52,0))="","",INDEX('Undirviðmiðalisti (Lýsigögn)'!$D$38:$D$52,MATCH($C185,'Undirviðmiðalisti (Lýsigögn)'!$C$38:$C$52,0))),""),IFERROR(IF(INDEX('Undirviðmiðalisti (Lýsigögn)'!$D$6:$D$37,MATCH($C185,'Undirviðmiðalisti (Lýsigögn)'!$C$6:$C$37,0))="","",INDEX('Undirviðmiðalisti (Lýsigögn)'!$D$6:$D$37,MATCH($C185,'Undirviðmiðalisti (Lýsigögn)'!$C$6:$C$37,0))),IFERROR(IF(INDEX('Undirviðmiðalisti (Lýsigögn)'!$D$38:$D$52,MATCH($C185,'Undirviðmiðalisti (Lýsigögn)'!$C$38:$C$52,0))="","",INDEX('Undirviðmiðalisti (Lýsigögn)'!$D$38:$D$52,MATCH($C185,'Undirviðmiðalisti (Lýsigögn)'!$C$38:$C$52,0))),""))))</f>
        <v/>
      </c>
      <c r="F185" s="16"/>
      <c r="G185" s="26" t="str">
        <f aca="false">IF($C185="","",IF($D185="Einstaklingsbundið",IFERROR(IF(INDEX('Undirviðmiðalisti (Lýsigögn)'!$E$38:$E$52,MATCH($C185,'Undirviðmiðalisti (Lýsigögn)'!$C$38:$C$52,0))="","",INDEX('Undirviðmiðalisti (Lýsigögn)'!$E$38:$E$52,MATCH($C185,'Undirviðmiðalisti (Lýsigögn)'!$C$38:$C$52,0))),""),IFERROR(IF(INDEX('Undirviðmiðalisti (Lýsigögn)'!$E$6:$E$37,MATCH($C185,'Undirviðmiðalisti (Lýsigögn)'!$C$6:$C$37,0))="","",INDEX('Undirviðmiðalisti (Lýsigögn)'!$E$6:$E$37,MATCH($C185,'Undirviðmiðalisti (Lýsigögn)'!$C$6:$C$37,0))),IFERROR(IF(INDEX('Undirviðmiðalisti (Lýsigögn)'!$E$38:$E$52,MATCH($C185,'Undirviðmiðalisti (Lýsigögn)'!$C$38:$C$52,0))="","",INDEX('Undirviðmiðalisti (Lýsigögn)'!$E$38:$E$52,MATCH($C185,'Undirviðmiðalisti (Lýsigögn)'!$C$38:$C$52,0))),""))))</f>
        <v/>
      </c>
      <c r="H185" s="27" t="str">
        <f aca="false">IF(OR(F185="",G185=""),"",F185*KVARDI)</f>
        <v/>
      </c>
      <c r="I185" s="28" t="str">
        <f aca="false">IF(B185="","",IF(ROUND(SUMIF($B$6:$B$205,B185,$F$6:$F$205),4)=ROUND(IFERROR(INDEX(Viðmið!$E$6:$E$10,MATCH(B185,Viðmið!$C$6:$C$10,0)),-1),4),"✓","✗"))</f>
        <v/>
      </c>
      <c r="J185" s="18" t="str">
        <f aca="false">IF($C185="","",IF($D185="Einstaklingsbundið",IFERROR(IF(INDEX('Undirviðmiðalisti (Lýsigögn)'!F$38:F$52,MATCH($C185,'Undirviðmiðalisti (Lýsigögn)'!$C$38:$C$52,0))="","",INDEX('Undirviðmiðalisti (Lýsigögn)'!F$38:F$52,MATCH($C185,'Undirviðmiðalisti (Lýsigögn)'!$C$38:$C$52,0))),""),IFERROR(IF(INDEX('Undirviðmiðalisti (Lýsigögn)'!F$6:F$37,MATCH($C185,'Undirviðmiðalisti (Lýsigögn)'!$C$6:$C$37,0))="","",INDEX('Undirviðmiðalisti (Lýsigögn)'!F$6:F$37,MATCH($C185,'Undirviðmiðalisti (Lýsigögn)'!$C$6:$C$37,0))),IFERROR(IF(INDEX('Undirviðmiðalisti (Lýsigögn)'!F$38:F$52,MATCH($C185,'Undirviðmiðalisti (Lýsigögn)'!$C$38:$C$52,0))="","",INDEX('Undirviðmiðalisti (Lýsigögn)'!F$38:F$52,MATCH($C185,'Undirviðmiðalisti (Lýsigögn)'!$C$38:$C$52,0))),""))))</f>
        <v/>
      </c>
      <c r="K185" s="18" t="str">
        <f aca="false">IF($C185="","",IF($D185="Einstaklingsbundið",IFERROR(IF(INDEX('Undirviðmiðalisti (Lýsigögn)'!G$38:G$52,MATCH($C185,'Undirviðmiðalisti (Lýsigögn)'!$C$38:$C$52,0))="","",INDEX('Undirviðmiðalisti (Lýsigögn)'!G$38:G$52,MATCH($C185,'Undirviðmiðalisti (Lýsigögn)'!$C$38:$C$52,0))),""),IFERROR(IF(INDEX('Undirviðmiðalisti (Lýsigögn)'!G$6:G$37,MATCH($C185,'Undirviðmiðalisti (Lýsigögn)'!$C$6:$C$37,0))="","",INDEX('Undirviðmiðalisti (Lýsigögn)'!G$6:G$37,MATCH($C185,'Undirviðmiðalisti (Lýsigögn)'!$C$6:$C$37,0))),IFERROR(IF(INDEX('Undirviðmiðalisti (Lýsigögn)'!G$38:G$52,MATCH($C185,'Undirviðmiðalisti (Lýsigögn)'!$C$38:$C$52,0))="","",INDEX('Undirviðmiðalisti (Lýsigögn)'!G$38:G$52,MATCH($C185,'Undirviðmiðalisti (Lýsigögn)'!$C$38:$C$52,0))),""))))</f>
        <v/>
      </c>
      <c r="L185" s="18" t="str">
        <f aca="false">IF($C185="","",IF($D185="Einstaklingsbundið",IFERROR(IF(INDEX('Undirviðmiðalisti (Lýsigögn)'!H$38:H$52,MATCH($C185,'Undirviðmiðalisti (Lýsigögn)'!$C$38:$C$52,0))="","",INDEX('Undirviðmiðalisti (Lýsigögn)'!H$38:H$52,MATCH($C185,'Undirviðmiðalisti (Lýsigögn)'!$C$38:$C$52,0))),""),IFERROR(IF(INDEX('Undirviðmiðalisti (Lýsigögn)'!H$6:H$37,MATCH($C185,'Undirviðmiðalisti (Lýsigögn)'!$C$6:$C$37,0))="","",INDEX('Undirviðmiðalisti (Lýsigögn)'!H$6:H$37,MATCH($C185,'Undirviðmiðalisti (Lýsigögn)'!$C$6:$C$37,0))),IFERROR(IF(INDEX('Undirviðmiðalisti (Lýsigögn)'!H$38:H$52,MATCH($C185,'Undirviðmiðalisti (Lýsigögn)'!$C$38:$C$52,0))="","",INDEX('Undirviðmiðalisti (Lýsigögn)'!H$38:H$52,MATCH($C185,'Undirviðmiðalisti (Lýsigögn)'!$C$38:$C$52,0))),""))))</f>
        <v/>
      </c>
      <c r="M185" s="18" t="str">
        <f aca="false">IF($C185="","",IF($D185="Einstaklingsbundið",IFERROR(IF(INDEX('Undirviðmiðalisti (Lýsigögn)'!I$38:I$52,MATCH($C185,'Undirviðmiðalisti (Lýsigögn)'!$C$38:$C$52,0))="","",INDEX('Undirviðmiðalisti (Lýsigögn)'!I$38:I$52,MATCH($C185,'Undirviðmiðalisti (Lýsigögn)'!$C$38:$C$52,0))),""),IFERROR(IF(INDEX('Undirviðmiðalisti (Lýsigögn)'!I$6:I$37,MATCH($C185,'Undirviðmiðalisti (Lýsigögn)'!$C$6:$C$37,0))="","",INDEX('Undirviðmiðalisti (Lýsigögn)'!I$6:I$37,MATCH($C185,'Undirviðmiðalisti (Lýsigögn)'!$C$6:$C$37,0))),IFERROR(IF(INDEX('Undirviðmiðalisti (Lýsigögn)'!I$38:I$52,MATCH($C185,'Undirviðmiðalisti (Lýsigögn)'!$C$38:$C$52,0))="","",INDEX('Undirviðmiðalisti (Lýsigögn)'!I$38:I$52,MATCH($C185,'Undirviðmiðalisti (Lýsigögn)'!$C$38:$C$52,0))),""))))</f>
        <v/>
      </c>
      <c r="N185" s="18" t="str">
        <f aca="false">IF($C185="","",IF($D185="Einstaklingsbundið",IFERROR(IF(INDEX('Undirviðmiðalisti (Lýsigögn)'!J$38:J$52,MATCH($C185,'Undirviðmiðalisti (Lýsigögn)'!$C$38:$C$52,0))="","",INDEX('Undirviðmiðalisti (Lýsigögn)'!J$38:J$52,MATCH($C185,'Undirviðmiðalisti (Lýsigögn)'!$C$38:$C$52,0))),""),IFERROR(IF(INDEX('Undirviðmiðalisti (Lýsigögn)'!J$6:J$37,MATCH($C185,'Undirviðmiðalisti (Lýsigögn)'!$C$6:$C$37,0))="","",INDEX('Undirviðmiðalisti (Lýsigögn)'!J$6:J$37,MATCH($C185,'Undirviðmiðalisti (Lýsigögn)'!$C$6:$C$37,0))),IFERROR(IF(INDEX('Undirviðmiðalisti (Lýsigögn)'!J$38:J$52,MATCH($C185,'Undirviðmiðalisti (Lýsigögn)'!$C$38:$C$52,0))="","",INDEX('Undirviðmiðalisti (Lýsigögn)'!J$38:J$52,MATCH($C185,'Undirviðmiðalisti (Lýsigögn)'!$C$38:$C$52,0))),""))))</f>
        <v/>
      </c>
      <c r="O185" s="18" t="str">
        <f aca="false">IF($C185="","",IF($D185="Einstaklingsbundið",IFERROR(IF(INDEX('Undirviðmiðalisti (Lýsigögn)'!K$38:K$52,MATCH($C185,'Undirviðmiðalisti (Lýsigögn)'!$C$38:$C$52,0))="","",INDEX('Undirviðmiðalisti (Lýsigögn)'!K$38:K$52,MATCH($C185,'Undirviðmiðalisti (Lýsigögn)'!$C$38:$C$52,0))),""),IFERROR(IF(INDEX('Undirviðmiðalisti (Lýsigögn)'!K$6:K$37,MATCH($C185,'Undirviðmiðalisti (Lýsigögn)'!$C$6:$C$37,0))="","",INDEX('Undirviðmiðalisti (Lýsigögn)'!K$6:K$37,MATCH($C185,'Undirviðmiðalisti (Lýsigögn)'!$C$6:$C$37,0))),IFERROR(IF(INDEX('Undirviðmiðalisti (Lýsigögn)'!K$38:K$52,MATCH($C185,'Undirviðmiðalisti (Lýsigögn)'!$C$38:$C$52,0))="","",INDEX('Undirviðmiðalisti (Lýsigögn)'!K$38:K$52,MATCH($C185,'Undirviðmiðalisti (Lýsigögn)'!$C$38:$C$52,0))),""))))</f>
        <v/>
      </c>
      <c r="P185" s="18" t="str">
        <f aca="false">IF($C185="","",IF($D185="Einstaklingsbundið",IFERROR(IF(INDEX('Undirviðmiðalisti (Lýsigögn)'!L$38:L$52,MATCH($C185,'Undirviðmiðalisti (Lýsigögn)'!$C$38:$C$52,0))="","",INDEX('Undirviðmiðalisti (Lýsigögn)'!L$38:L$52,MATCH($C185,'Undirviðmiðalisti (Lýsigögn)'!$C$38:$C$52,0))),""),IFERROR(IF(INDEX('Undirviðmiðalisti (Lýsigögn)'!L$6:L$37,MATCH($C185,'Undirviðmiðalisti (Lýsigögn)'!$C$6:$C$37,0))="","",INDEX('Undirviðmiðalisti (Lýsigögn)'!L$6:L$37,MATCH($C185,'Undirviðmiðalisti (Lýsigögn)'!$C$6:$C$37,0))),IFERROR(IF(INDEX('Undirviðmiðalisti (Lýsigögn)'!L$38:L$52,MATCH($C185,'Undirviðmiðalisti (Lýsigögn)'!$C$38:$C$52,0))="","",INDEX('Undirviðmiðalisti (Lýsigögn)'!L$38:L$52,MATCH($C185,'Undirviðmiðalisti (Lýsigögn)'!$C$38:$C$52,0))),""))))</f>
        <v/>
      </c>
      <c r="Q185" s="18" t="str">
        <f aca="false">IF($C185="","",IF($D185="Einstaklingsbundið",IFERROR(IF(INDEX('Undirviðmiðalisti (Lýsigögn)'!M$38:M$52,MATCH($C185,'Undirviðmiðalisti (Lýsigögn)'!$C$38:$C$52,0))="","",INDEX('Undirviðmiðalisti (Lýsigögn)'!M$38:M$52,MATCH($C185,'Undirviðmiðalisti (Lýsigögn)'!$C$38:$C$52,0))),""),IFERROR(IF(INDEX('Undirviðmiðalisti (Lýsigögn)'!M$6:M$37,MATCH($C185,'Undirviðmiðalisti (Lýsigögn)'!$C$6:$C$37,0))="","",INDEX('Undirviðmiðalisti (Lýsigögn)'!M$6:M$37,MATCH($C185,'Undirviðmiðalisti (Lýsigögn)'!$C$6:$C$37,0))),IFERROR(IF(INDEX('Undirviðmiðalisti (Lýsigögn)'!M$38:M$52,MATCH($C185,'Undirviðmiðalisti (Lýsigögn)'!$C$38:$C$52,0))="","",INDEX('Undirviðmiðalisti (Lýsigögn)'!M$38:M$52,MATCH($C185,'Undirviðmiðalisti (Lýsigögn)'!$C$38:$C$52,0))),""))))</f>
        <v/>
      </c>
    </row>
    <row r="186" customFormat="false" ht="15" hidden="false" customHeight="true" outlineLevel="0" collapsed="false">
      <c r="A186" s="24" t="str">
        <f aca="false">IF($B186="","",ROW()-5)</f>
        <v/>
      </c>
      <c r="B186" s="17"/>
      <c r="C186" s="17"/>
      <c r="D186" s="25" t="str">
        <f aca="false">IFERROR(IF(B186="","",INDEX(Viðmið!$B$6:$B$10,MATCH(B186,Viðmið!$C$6:$C$10,0))),"")</f>
        <v/>
      </c>
      <c r="E186" s="18" t="str">
        <f aca="false">IF($C186="","",IF($D186="Einstaklingsbundið",IFERROR(IF(INDEX('Undirviðmiðalisti (Lýsigögn)'!$D$38:$D$52,MATCH($C186,'Undirviðmiðalisti (Lýsigögn)'!$C$38:$C$52,0))="","",INDEX('Undirviðmiðalisti (Lýsigögn)'!$D$38:$D$52,MATCH($C186,'Undirviðmiðalisti (Lýsigögn)'!$C$38:$C$52,0))),""),IFERROR(IF(INDEX('Undirviðmiðalisti (Lýsigögn)'!$D$6:$D$37,MATCH($C186,'Undirviðmiðalisti (Lýsigögn)'!$C$6:$C$37,0))="","",INDEX('Undirviðmiðalisti (Lýsigögn)'!$D$6:$D$37,MATCH($C186,'Undirviðmiðalisti (Lýsigögn)'!$C$6:$C$37,0))),IFERROR(IF(INDEX('Undirviðmiðalisti (Lýsigögn)'!$D$38:$D$52,MATCH($C186,'Undirviðmiðalisti (Lýsigögn)'!$C$38:$C$52,0))="","",INDEX('Undirviðmiðalisti (Lýsigögn)'!$D$38:$D$52,MATCH($C186,'Undirviðmiðalisti (Lýsigögn)'!$C$38:$C$52,0))),""))))</f>
        <v/>
      </c>
      <c r="F186" s="16"/>
      <c r="G186" s="26" t="str">
        <f aca="false">IF($C186="","",IF($D186="Einstaklingsbundið",IFERROR(IF(INDEX('Undirviðmiðalisti (Lýsigögn)'!$E$38:$E$52,MATCH($C186,'Undirviðmiðalisti (Lýsigögn)'!$C$38:$C$52,0))="","",INDEX('Undirviðmiðalisti (Lýsigögn)'!$E$38:$E$52,MATCH($C186,'Undirviðmiðalisti (Lýsigögn)'!$C$38:$C$52,0))),""),IFERROR(IF(INDEX('Undirviðmiðalisti (Lýsigögn)'!$E$6:$E$37,MATCH($C186,'Undirviðmiðalisti (Lýsigögn)'!$C$6:$C$37,0))="","",INDEX('Undirviðmiðalisti (Lýsigögn)'!$E$6:$E$37,MATCH($C186,'Undirviðmiðalisti (Lýsigögn)'!$C$6:$C$37,0))),IFERROR(IF(INDEX('Undirviðmiðalisti (Lýsigögn)'!$E$38:$E$52,MATCH($C186,'Undirviðmiðalisti (Lýsigögn)'!$C$38:$C$52,0))="","",INDEX('Undirviðmiðalisti (Lýsigögn)'!$E$38:$E$52,MATCH($C186,'Undirviðmiðalisti (Lýsigögn)'!$C$38:$C$52,0))),""))))</f>
        <v/>
      </c>
      <c r="H186" s="27" t="str">
        <f aca="false">IF(OR(F186="",G186=""),"",F186*KVARDI)</f>
        <v/>
      </c>
      <c r="I186" s="28" t="str">
        <f aca="false">IF(B186="","",IF(ROUND(SUMIF($B$6:$B$205,B186,$F$6:$F$205),4)=ROUND(IFERROR(INDEX(Viðmið!$E$6:$E$10,MATCH(B186,Viðmið!$C$6:$C$10,0)),-1),4),"✓","✗"))</f>
        <v/>
      </c>
      <c r="J186" s="18" t="str">
        <f aca="false">IF($C186="","",IF($D186="Einstaklingsbundið",IFERROR(IF(INDEX('Undirviðmiðalisti (Lýsigögn)'!F$38:F$52,MATCH($C186,'Undirviðmiðalisti (Lýsigögn)'!$C$38:$C$52,0))="","",INDEX('Undirviðmiðalisti (Lýsigögn)'!F$38:F$52,MATCH($C186,'Undirviðmiðalisti (Lýsigögn)'!$C$38:$C$52,0))),""),IFERROR(IF(INDEX('Undirviðmiðalisti (Lýsigögn)'!F$6:F$37,MATCH($C186,'Undirviðmiðalisti (Lýsigögn)'!$C$6:$C$37,0))="","",INDEX('Undirviðmiðalisti (Lýsigögn)'!F$6:F$37,MATCH($C186,'Undirviðmiðalisti (Lýsigögn)'!$C$6:$C$37,0))),IFERROR(IF(INDEX('Undirviðmiðalisti (Lýsigögn)'!F$38:F$52,MATCH($C186,'Undirviðmiðalisti (Lýsigögn)'!$C$38:$C$52,0))="","",INDEX('Undirviðmiðalisti (Lýsigögn)'!F$38:F$52,MATCH($C186,'Undirviðmiðalisti (Lýsigögn)'!$C$38:$C$52,0))),""))))</f>
        <v/>
      </c>
      <c r="K186" s="18" t="str">
        <f aca="false">IF($C186="","",IF($D186="Einstaklingsbundið",IFERROR(IF(INDEX('Undirviðmiðalisti (Lýsigögn)'!G$38:G$52,MATCH($C186,'Undirviðmiðalisti (Lýsigögn)'!$C$38:$C$52,0))="","",INDEX('Undirviðmiðalisti (Lýsigögn)'!G$38:G$52,MATCH($C186,'Undirviðmiðalisti (Lýsigögn)'!$C$38:$C$52,0))),""),IFERROR(IF(INDEX('Undirviðmiðalisti (Lýsigögn)'!G$6:G$37,MATCH($C186,'Undirviðmiðalisti (Lýsigögn)'!$C$6:$C$37,0))="","",INDEX('Undirviðmiðalisti (Lýsigögn)'!G$6:G$37,MATCH($C186,'Undirviðmiðalisti (Lýsigögn)'!$C$6:$C$37,0))),IFERROR(IF(INDEX('Undirviðmiðalisti (Lýsigögn)'!G$38:G$52,MATCH($C186,'Undirviðmiðalisti (Lýsigögn)'!$C$38:$C$52,0))="","",INDEX('Undirviðmiðalisti (Lýsigögn)'!G$38:G$52,MATCH($C186,'Undirviðmiðalisti (Lýsigögn)'!$C$38:$C$52,0))),""))))</f>
        <v/>
      </c>
      <c r="L186" s="18" t="str">
        <f aca="false">IF($C186="","",IF($D186="Einstaklingsbundið",IFERROR(IF(INDEX('Undirviðmiðalisti (Lýsigögn)'!H$38:H$52,MATCH($C186,'Undirviðmiðalisti (Lýsigögn)'!$C$38:$C$52,0))="","",INDEX('Undirviðmiðalisti (Lýsigögn)'!H$38:H$52,MATCH($C186,'Undirviðmiðalisti (Lýsigögn)'!$C$38:$C$52,0))),""),IFERROR(IF(INDEX('Undirviðmiðalisti (Lýsigögn)'!H$6:H$37,MATCH($C186,'Undirviðmiðalisti (Lýsigögn)'!$C$6:$C$37,0))="","",INDEX('Undirviðmiðalisti (Lýsigögn)'!H$6:H$37,MATCH($C186,'Undirviðmiðalisti (Lýsigögn)'!$C$6:$C$37,0))),IFERROR(IF(INDEX('Undirviðmiðalisti (Lýsigögn)'!H$38:H$52,MATCH($C186,'Undirviðmiðalisti (Lýsigögn)'!$C$38:$C$52,0))="","",INDEX('Undirviðmiðalisti (Lýsigögn)'!H$38:H$52,MATCH($C186,'Undirviðmiðalisti (Lýsigögn)'!$C$38:$C$52,0))),""))))</f>
        <v/>
      </c>
      <c r="M186" s="18" t="str">
        <f aca="false">IF($C186="","",IF($D186="Einstaklingsbundið",IFERROR(IF(INDEX('Undirviðmiðalisti (Lýsigögn)'!I$38:I$52,MATCH($C186,'Undirviðmiðalisti (Lýsigögn)'!$C$38:$C$52,0))="","",INDEX('Undirviðmiðalisti (Lýsigögn)'!I$38:I$52,MATCH($C186,'Undirviðmiðalisti (Lýsigögn)'!$C$38:$C$52,0))),""),IFERROR(IF(INDEX('Undirviðmiðalisti (Lýsigögn)'!I$6:I$37,MATCH($C186,'Undirviðmiðalisti (Lýsigögn)'!$C$6:$C$37,0))="","",INDEX('Undirviðmiðalisti (Lýsigögn)'!I$6:I$37,MATCH($C186,'Undirviðmiðalisti (Lýsigögn)'!$C$6:$C$37,0))),IFERROR(IF(INDEX('Undirviðmiðalisti (Lýsigögn)'!I$38:I$52,MATCH($C186,'Undirviðmiðalisti (Lýsigögn)'!$C$38:$C$52,0))="","",INDEX('Undirviðmiðalisti (Lýsigögn)'!I$38:I$52,MATCH($C186,'Undirviðmiðalisti (Lýsigögn)'!$C$38:$C$52,0))),""))))</f>
        <v/>
      </c>
      <c r="N186" s="18" t="str">
        <f aca="false">IF($C186="","",IF($D186="Einstaklingsbundið",IFERROR(IF(INDEX('Undirviðmiðalisti (Lýsigögn)'!J$38:J$52,MATCH($C186,'Undirviðmiðalisti (Lýsigögn)'!$C$38:$C$52,0))="","",INDEX('Undirviðmiðalisti (Lýsigögn)'!J$38:J$52,MATCH($C186,'Undirviðmiðalisti (Lýsigögn)'!$C$38:$C$52,0))),""),IFERROR(IF(INDEX('Undirviðmiðalisti (Lýsigögn)'!J$6:J$37,MATCH($C186,'Undirviðmiðalisti (Lýsigögn)'!$C$6:$C$37,0))="","",INDEX('Undirviðmiðalisti (Lýsigögn)'!J$6:J$37,MATCH($C186,'Undirviðmiðalisti (Lýsigögn)'!$C$6:$C$37,0))),IFERROR(IF(INDEX('Undirviðmiðalisti (Lýsigögn)'!J$38:J$52,MATCH($C186,'Undirviðmiðalisti (Lýsigögn)'!$C$38:$C$52,0))="","",INDEX('Undirviðmiðalisti (Lýsigögn)'!J$38:J$52,MATCH($C186,'Undirviðmiðalisti (Lýsigögn)'!$C$38:$C$52,0))),""))))</f>
        <v/>
      </c>
      <c r="O186" s="18" t="str">
        <f aca="false">IF($C186="","",IF($D186="Einstaklingsbundið",IFERROR(IF(INDEX('Undirviðmiðalisti (Lýsigögn)'!K$38:K$52,MATCH($C186,'Undirviðmiðalisti (Lýsigögn)'!$C$38:$C$52,0))="","",INDEX('Undirviðmiðalisti (Lýsigögn)'!K$38:K$52,MATCH($C186,'Undirviðmiðalisti (Lýsigögn)'!$C$38:$C$52,0))),""),IFERROR(IF(INDEX('Undirviðmiðalisti (Lýsigögn)'!K$6:K$37,MATCH($C186,'Undirviðmiðalisti (Lýsigögn)'!$C$6:$C$37,0))="","",INDEX('Undirviðmiðalisti (Lýsigögn)'!K$6:K$37,MATCH($C186,'Undirviðmiðalisti (Lýsigögn)'!$C$6:$C$37,0))),IFERROR(IF(INDEX('Undirviðmiðalisti (Lýsigögn)'!K$38:K$52,MATCH($C186,'Undirviðmiðalisti (Lýsigögn)'!$C$38:$C$52,0))="","",INDEX('Undirviðmiðalisti (Lýsigögn)'!K$38:K$52,MATCH($C186,'Undirviðmiðalisti (Lýsigögn)'!$C$38:$C$52,0))),""))))</f>
        <v/>
      </c>
      <c r="P186" s="18" t="str">
        <f aca="false">IF($C186="","",IF($D186="Einstaklingsbundið",IFERROR(IF(INDEX('Undirviðmiðalisti (Lýsigögn)'!L$38:L$52,MATCH($C186,'Undirviðmiðalisti (Lýsigögn)'!$C$38:$C$52,0))="","",INDEX('Undirviðmiðalisti (Lýsigögn)'!L$38:L$52,MATCH($C186,'Undirviðmiðalisti (Lýsigögn)'!$C$38:$C$52,0))),""),IFERROR(IF(INDEX('Undirviðmiðalisti (Lýsigögn)'!L$6:L$37,MATCH($C186,'Undirviðmiðalisti (Lýsigögn)'!$C$6:$C$37,0))="","",INDEX('Undirviðmiðalisti (Lýsigögn)'!L$6:L$37,MATCH($C186,'Undirviðmiðalisti (Lýsigögn)'!$C$6:$C$37,0))),IFERROR(IF(INDEX('Undirviðmiðalisti (Lýsigögn)'!L$38:L$52,MATCH($C186,'Undirviðmiðalisti (Lýsigögn)'!$C$38:$C$52,0))="","",INDEX('Undirviðmiðalisti (Lýsigögn)'!L$38:L$52,MATCH($C186,'Undirviðmiðalisti (Lýsigögn)'!$C$38:$C$52,0))),""))))</f>
        <v/>
      </c>
      <c r="Q186" s="18" t="str">
        <f aca="false">IF($C186="","",IF($D186="Einstaklingsbundið",IFERROR(IF(INDEX('Undirviðmiðalisti (Lýsigögn)'!M$38:M$52,MATCH($C186,'Undirviðmiðalisti (Lýsigögn)'!$C$38:$C$52,0))="","",INDEX('Undirviðmiðalisti (Lýsigögn)'!M$38:M$52,MATCH($C186,'Undirviðmiðalisti (Lýsigögn)'!$C$38:$C$52,0))),""),IFERROR(IF(INDEX('Undirviðmiðalisti (Lýsigögn)'!M$6:M$37,MATCH($C186,'Undirviðmiðalisti (Lýsigögn)'!$C$6:$C$37,0))="","",INDEX('Undirviðmiðalisti (Lýsigögn)'!M$6:M$37,MATCH($C186,'Undirviðmiðalisti (Lýsigögn)'!$C$6:$C$37,0))),IFERROR(IF(INDEX('Undirviðmiðalisti (Lýsigögn)'!M$38:M$52,MATCH($C186,'Undirviðmiðalisti (Lýsigögn)'!$C$38:$C$52,0))="","",INDEX('Undirviðmiðalisti (Lýsigögn)'!M$38:M$52,MATCH($C186,'Undirviðmiðalisti (Lýsigögn)'!$C$38:$C$52,0))),""))))</f>
        <v/>
      </c>
    </row>
    <row r="187" customFormat="false" ht="15" hidden="false" customHeight="true" outlineLevel="0" collapsed="false">
      <c r="A187" s="24" t="str">
        <f aca="false">IF($B187="","",ROW()-5)</f>
        <v/>
      </c>
      <c r="B187" s="17"/>
      <c r="C187" s="17"/>
      <c r="D187" s="25" t="str">
        <f aca="false">IFERROR(IF(B187="","",INDEX(Viðmið!$B$6:$B$10,MATCH(B187,Viðmið!$C$6:$C$10,0))),"")</f>
        <v/>
      </c>
      <c r="E187" s="18" t="str">
        <f aca="false">IF($C187="","",IF($D187="Einstaklingsbundið",IFERROR(IF(INDEX('Undirviðmiðalisti (Lýsigögn)'!$D$38:$D$52,MATCH($C187,'Undirviðmiðalisti (Lýsigögn)'!$C$38:$C$52,0))="","",INDEX('Undirviðmiðalisti (Lýsigögn)'!$D$38:$D$52,MATCH($C187,'Undirviðmiðalisti (Lýsigögn)'!$C$38:$C$52,0))),""),IFERROR(IF(INDEX('Undirviðmiðalisti (Lýsigögn)'!$D$6:$D$37,MATCH($C187,'Undirviðmiðalisti (Lýsigögn)'!$C$6:$C$37,0))="","",INDEX('Undirviðmiðalisti (Lýsigögn)'!$D$6:$D$37,MATCH($C187,'Undirviðmiðalisti (Lýsigögn)'!$C$6:$C$37,0))),IFERROR(IF(INDEX('Undirviðmiðalisti (Lýsigögn)'!$D$38:$D$52,MATCH($C187,'Undirviðmiðalisti (Lýsigögn)'!$C$38:$C$52,0))="","",INDEX('Undirviðmiðalisti (Lýsigögn)'!$D$38:$D$52,MATCH($C187,'Undirviðmiðalisti (Lýsigögn)'!$C$38:$C$52,0))),""))))</f>
        <v/>
      </c>
      <c r="F187" s="16"/>
      <c r="G187" s="26" t="str">
        <f aca="false">IF($C187="","",IF($D187="Einstaklingsbundið",IFERROR(IF(INDEX('Undirviðmiðalisti (Lýsigögn)'!$E$38:$E$52,MATCH($C187,'Undirviðmiðalisti (Lýsigögn)'!$C$38:$C$52,0))="","",INDEX('Undirviðmiðalisti (Lýsigögn)'!$E$38:$E$52,MATCH($C187,'Undirviðmiðalisti (Lýsigögn)'!$C$38:$C$52,0))),""),IFERROR(IF(INDEX('Undirviðmiðalisti (Lýsigögn)'!$E$6:$E$37,MATCH($C187,'Undirviðmiðalisti (Lýsigögn)'!$C$6:$C$37,0))="","",INDEX('Undirviðmiðalisti (Lýsigögn)'!$E$6:$E$37,MATCH($C187,'Undirviðmiðalisti (Lýsigögn)'!$C$6:$C$37,0))),IFERROR(IF(INDEX('Undirviðmiðalisti (Lýsigögn)'!$E$38:$E$52,MATCH($C187,'Undirviðmiðalisti (Lýsigögn)'!$C$38:$C$52,0))="","",INDEX('Undirviðmiðalisti (Lýsigögn)'!$E$38:$E$52,MATCH($C187,'Undirviðmiðalisti (Lýsigögn)'!$C$38:$C$52,0))),""))))</f>
        <v/>
      </c>
      <c r="H187" s="27" t="str">
        <f aca="false">IF(OR(F187="",G187=""),"",F187*KVARDI)</f>
        <v/>
      </c>
      <c r="I187" s="28" t="str">
        <f aca="false">IF(B187="","",IF(ROUND(SUMIF($B$6:$B$205,B187,$F$6:$F$205),4)=ROUND(IFERROR(INDEX(Viðmið!$E$6:$E$10,MATCH(B187,Viðmið!$C$6:$C$10,0)),-1),4),"✓","✗"))</f>
        <v/>
      </c>
      <c r="J187" s="18" t="str">
        <f aca="false">IF($C187="","",IF($D187="Einstaklingsbundið",IFERROR(IF(INDEX('Undirviðmiðalisti (Lýsigögn)'!F$38:F$52,MATCH($C187,'Undirviðmiðalisti (Lýsigögn)'!$C$38:$C$52,0))="","",INDEX('Undirviðmiðalisti (Lýsigögn)'!F$38:F$52,MATCH($C187,'Undirviðmiðalisti (Lýsigögn)'!$C$38:$C$52,0))),""),IFERROR(IF(INDEX('Undirviðmiðalisti (Lýsigögn)'!F$6:F$37,MATCH($C187,'Undirviðmiðalisti (Lýsigögn)'!$C$6:$C$37,0))="","",INDEX('Undirviðmiðalisti (Lýsigögn)'!F$6:F$37,MATCH($C187,'Undirviðmiðalisti (Lýsigögn)'!$C$6:$C$37,0))),IFERROR(IF(INDEX('Undirviðmiðalisti (Lýsigögn)'!F$38:F$52,MATCH($C187,'Undirviðmiðalisti (Lýsigögn)'!$C$38:$C$52,0))="","",INDEX('Undirviðmiðalisti (Lýsigögn)'!F$38:F$52,MATCH($C187,'Undirviðmiðalisti (Lýsigögn)'!$C$38:$C$52,0))),""))))</f>
        <v/>
      </c>
      <c r="K187" s="18" t="str">
        <f aca="false">IF($C187="","",IF($D187="Einstaklingsbundið",IFERROR(IF(INDEX('Undirviðmiðalisti (Lýsigögn)'!G$38:G$52,MATCH($C187,'Undirviðmiðalisti (Lýsigögn)'!$C$38:$C$52,0))="","",INDEX('Undirviðmiðalisti (Lýsigögn)'!G$38:G$52,MATCH($C187,'Undirviðmiðalisti (Lýsigögn)'!$C$38:$C$52,0))),""),IFERROR(IF(INDEX('Undirviðmiðalisti (Lýsigögn)'!G$6:G$37,MATCH($C187,'Undirviðmiðalisti (Lýsigögn)'!$C$6:$C$37,0))="","",INDEX('Undirviðmiðalisti (Lýsigögn)'!G$6:G$37,MATCH($C187,'Undirviðmiðalisti (Lýsigögn)'!$C$6:$C$37,0))),IFERROR(IF(INDEX('Undirviðmiðalisti (Lýsigögn)'!G$38:G$52,MATCH($C187,'Undirviðmiðalisti (Lýsigögn)'!$C$38:$C$52,0))="","",INDEX('Undirviðmiðalisti (Lýsigögn)'!G$38:G$52,MATCH($C187,'Undirviðmiðalisti (Lýsigögn)'!$C$38:$C$52,0))),""))))</f>
        <v/>
      </c>
      <c r="L187" s="18" t="str">
        <f aca="false">IF($C187="","",IF($D187="Einstaklingsbundið",IFERROR(IF(INDEX('Undirviðmiðalisti (Lýsigögn)'!H$38:H$52,MATCH($C187,'Undirviðmiðalisti (Lýsigögn)'!$C$38:$C$52,0))="","",INDEX('Undirviðmiðalisti (Lýsigögn)'!H$38:H$52,MATCH($C187,'Undirviðmiðalisti (Lýsigögn)'!$C$38:$C$52,0))),""),IFERROR(IF(INDEX('Undirviðmiðalisti (Lýsigögn)'!H$6:H$37,MATCH($C187,'Undirviðmiðalisti (Lýsigögn)'!$C$6:$C$37,0))="","",INDEX('Undirviðmiðalisti (Lýsigögn)'!H$6:H$37,MATCH($C187,'Undirviðmiðalisti (Lýsigögn)'!$C$6:$C$37,0))),IFERROR(IF(INDEX('Undirviðmiðalisti (Lýsigögn)'!H$38:H$52,MATCH($C187,'Undirviðmiðalisti (Lýsigögn)'!$C$38:$C$52,0))="","",INDEX('Undirviðmiðalisti (Lýsigögn)'!H$38:H$52,MATCH($C187,'Undirviðmiðalisti (Lýsigögn)'!$C$38:$C$52,0))),""))))</f>
        <v/>
      </c>
      <c r="M187" s="18" t="str">
        <f aca="false">IF($C187="","",IF($D187="Einstaklingsbundið",IFERROR(IF(INDEX('Undirviðmiðalisti (Lýsigögn)'!I$38:I$52,MATCH($C187,'Undirviðmiðalisti (Lýsigögn)'!$C$38:$C$52,0))="","",INDEX('Undirviðmiðalisti (Lýsigögn)'!I$38:I$52,MATCH($C187,'Undirviðmiðalisti (Lýsigögn)'!$C$38:$C$52,0))),""),IFERROR(IF(INDEX('Undirviðmiðalisti (Lýsigögn)'!I$6:I$37,MATCH($C187,'Undirviðmiðalisti (Lýsigögn)'!$C$6:$C$37,0))="","",INDEX('Undirviðmiðalisti (Lýsigögn)'!I$6:I$37,MATCH($C187,'Undirviðmiðalisti (Lýsigögn)'!$C$6:$C$37,0))),IFERROR(IF(INDEX('Undirviðmiðalisti (Lýsigögn)'!I$38:I$52,MATCH($C187,'Undirviðmiðalisti (Lýsigögn)'!$C$38:$C$52,0))="","",INDEX('Undirviðmiðalisti (Lýsigögn)'!I$38:I$52,MATCH($C187,'Undirviðmiðalisti (Lýsigögn)'!$C$38:$C$52,0))),""))))</f>
        <v/>
      </c>
      <c r="N187" s="18" t="str">
        <f aca="false">IF($C187="","",IF($D187="Einstaklingsbundið",IFERROR(IF(INDEX('Undirviðmiðalisti (Lýsigögn)'!J$38:J$52,MATCH($C187,'Undirviðmiðalisti (Lýsigögn)'!$C$38:$C$52,0))="","",INDEX('Undirviðmiðalisti (Lýsigögn)'!J$38:J$52,MATCH($C187,'Undirviðmiðalisti (Lýsigögn)'!$C$38:$C$52,0))),""),IFERROR(IF(INDEX('Undirviðmiðalisti (Lýsigögn)'!J$6:J$37,MATCH($C187,'Undirviðmiðalisti (Lýsigögn)'!$C$6:$C$37,0))="","",INDEX('Undirviðmiðalisti (Lýsigögn)'!J$6:J$37,MATCH($C187,'Undirviðmiðalisti (Lýsigögn)'!$C$6:$C$37,0))),IFERROR(IF(INDEX('Undirviðmiðalisti (Lýsigögn)'!J$38:J$52,MATCH($C187,'Undirviðmiðalisti (Lýsigögn)'!$C$38:$C$52,0))="","",INDEX('Undirviðmiðalisti (Lýsigögn)'!J$38:J$52,MATCH($C187,'Undirviðmiðalisti (Lýsigögn)'!$C$38:$C$52,0))),""))))</f>
        <v/>
      </c>
      <c r="O187" s="18" t="str">
        <f aca="false">IF($C187="","",IF($D187="Einstaklingsbundið",IFERROR(IF(INDEX('Undirviðmiðalisti (Lýsigögn)'!K$38:K$52,MATCH($C187,'Undirviðmiðalisti (Lýsigögn)'!$C$38:$C$52,0))="","",INDEX('Undirviðmiðalisti (Lýsigögn)'!K$38:K$52,MATCH($C187,'Undirviðmiðalisti (Lýsigögn)'!$C$38:$C$52,0))),""),IFERROR(IF(INDEX('Undirviðmiðalisti (Lýsigögn)'!K$6:K$37,MATCH($C187,'Undirviðmiðalisti (Lýsigögn)'!$C$6:$C$37,0))="","",INDEX('Undirviðmiðalisti (Lýsigögn)'!K$6:K$37,MATCH($C187,'Undirviðmiðalisti (Lýsigögn)'!$C$6:$C$37,0))),IFERROR(IF(INDEX('Undirviðmiðalisti (Lýsigögn)'!K$38:K$52,MATCH($C187,'Undirviðmiðalisti (Lýsigögn)'!$C$38:$C$52,0))="","",INDEX('Undirviðmiðalisti (Lýsigögn)'!K$38:K$52,MATCH($C187,'Undirviðmiðalisti (Lýsigögn)'!$C$38:$C$52,0))),""))))</f>
        <v/>
      </c>
      <c r="P187" s="18" t="str">
        <f aca="false">IF($C187="","",IF($D187="Einstaklingsbundið",IFERROR(IF(INDEX('Undirviðmiðalisti (Lýsigögn)'!L$38:L$52,MATCH($C187,'Undirviðmiðalisti (Lýsigögn)'!$C$38:$C$52,0))="","",INDEX('Undirviðmiðalisti (Lýsigögn)'!L$38:L$52,MATCH($C187,'Undirviðmiðalisti (Lýsigögn)'!$C$38:$C$52,0))),""),IFERROR(IF(INDEX('Undirviðmiðalisti (Lýsigögn)'!L$6:L$37,MATCH($C187,'Undirviðmiðalisti (Lýsigögn)'!$C$6:$C$37,0))="","",INDEX('Undirviðmiðalisti (Lýsigögn)'!L$6:L$37,MATCH($C187,'Undirviðmiðalisti (Lýsigögn)'!$C$6:$C$37,0))),IFERROR(IF(INDEX('Undirviðmiðalisti (Lýsigögn)'!L$38:L$52,MATCH($C187,'Undirviðmiðalisti (Lýsigögn)'!$C$38:$C$52,0))="","",INDEX('Undirviðmiðalisti (Lýsigögn)'!L$38:L$52,MATCH($C187,'Undirviðmiðalisti (Lýsigögn)'!$C$38:$C$52,0))),""))))</f>
        <v/>
      </c>
      <c r="Q187" s="18" t="str">
        <f aca="false">IF($C187="","",IF($D187="Einstaklingsbundið",IFERROR(IF(INDEX('Undirviðmiðalisti (Lýsigögn)'!M$38:M$52,MATCH($C187,'Undirviðmiðalisti (Lýsigögn)'!$C$38:$C$52,0))="","",INDEX('Undirviðmiðalisti (Lýsigögn)'!M$38:M$52,MATCH($C187,'Undirviðmiðalisti (Lýsigögn)'!$C$38:$C$52,0))),""),IFERROR(IF(INDEX('Undirviðmiðalisti (Lýsigögn)'!M$6:M$37,MATCH($C187,'Undirviðmiðalisti (Lýsigögn)'!$C$6:$C$37,0))="","",INDEX('Undirviðmiðalisti (Lýsigögn)'!M$6:M$37,MATCH($C187,'Undirviðmiðalisti (Lýsigögn)'!$C$6:$C$37,0))),IFERROR(IF(INDEX('Undirviðmiðalisti (Lýsigögn)'!M$38:M$52,MATCH($C187,'Undirviðmiðalisti (Lýsigögn)'!$C$38:$C$52,0))="","",INDEX('Undirviðmiðalisti (Lýsigögn)'!M$38:M$52,MATCH($C187,'Undirviðmiðalisti (Lýsigögn)'!$C$38:$C$52,0))),""))))</f>
        <v/>
      </c>
    </row>
    <row r="188" customFormat="false" ht="15" hidden="false" customHeight="true" outlineLevel="0" collapsed="false">
      <c r="A188" s="24" t="str">
        <f aca="false">IF($B188="","",ROW()-5)</f>
        <v/>
      </c>
      <c r="B188" s="17"/>
      <c r="C188" s="17"/>
      <c r="D188" s="25" t="str">
        <f aca="false">IFERROR(IF(B188="","",INDEX(Viðmið!$B$6:$B$10,MATCH(B188,Viðmið!$C$6:$C$10,0))),"")</f>
        <v/>
      </c>
      <c r="E188" s="18" t="str">
        <f aca="false">IF($C188="","",IF($D188="Einstaklingsbundið",IFERROR(IF(INDEX('Undirviðmiðalisti (Lýsigögn)'!$D$38:$D$52,MATCH($C188,'Undirviðmiðalisti (Lýsigögn)'!$C$38:$C$52,0))="","",INDEX('Undirviðmiðalisti (Lýsigögn)'!$D$38:$D$52,MATCH($C188,'Undirviðmiðalisti (Lýsigögn)'!$C$38:$C$52,0))),""),IFERROR(IF(INDEX('Undirviðmiðalisti (Lýsigögn)'!$D$6:$D$37,MATCH($C188,'Undirviðmiðalisti (Lýsigögn)'!$C$6:$C$37,0))="","",INDEX('Undirviðmiðalisti (Lýsigögn)'!$D$6:$D$37,MATCH($C188,'Undirviðmiðalisti (Lýsigögn)'!$C$6:$C$37,0))),IFERROR(IF(INDEX('Undirviðmiðalisti (Lýsigögn)'!$D$38:$D$52,MATCH($C188,'Undirviðmiðalisti (Lýsigögn)'!$C$38:$C$52,0))="","",INDEX('Undirviðmiðalisti (Lýsigögn)'!$D$38:$D$52,MATCH($C188,'Undirviðmiðalisti (Lýsigögn)'!$C$38:$C$52,0))),""))))</f>
        <v/>
      </c>
      <c r="F188" s="16"/>
      <c r="G188" s="26" t="str">
        <f aca="false">IF($C188="","",IF($D188="Einstaklingsbundið",IFERROR(IF(INDEX('Undirviðmiðalisti (Lýsigögn)'!$E$38:$E$52,MATCH($C188,'Undirviðmiðalisti (Lýsigögn)'!$C$38:$C$52,0))="","",INDEX('Undirviðmiðalisti (Lýsigögn)'!$E$38:$E$52,MATCH($C188,'Undirviðmiðalisti (Lýsigögn)'!$C$38:$C$52,0))),""),IFERROR(IF(INDEX('Undirviðmiðalisti (Lýsigögn)'!$E$6:$E$37,MATCH($C188,'Undirviðmiðalisti (Lýsigögn)'!$C$6:$C$37,0))="","",INDEX('Undirviðmiðalisti (Lýsigögn)'!$E$6:$E$37,MATCH($C188,'Undirviðmiðalisti (Lýsigögn)'!$C$6:$C$37,0))),IFERROR(IF(INDEX('Undirviðmiðalisti (Lýsigögn)'!$E$38:$E$52,MATCH($C188,'Undirviðmiðalisti (Lýsigögn)'!$C$38:$C$52,0))="","",INDEX('Undirviðmiðalisti (Lýsigögn)'!$E$38:$E$52,MATCH($C188,'Undirviðmiðalisti (Lýsigögn)'!$C$38:$C$52,0))),""))))</f>
        <v/>
      </c>
      <c r="H188" s="27" t="str">
        <f aca="false">IF(OR(F188="",G188=""),"",F188*KVARDI)</f>
        <v/>
      </c>
      <c r="I188" s="28" t="str">
        <f aca="false">IF(B188="","",IF(ROUND(SUMIF($B$6:$B$205,B188,$F$6:$F$205),4)=ROUND(IFERROR(INDEX(Viðmið!$E$6:$E$10,MATCH(B188,Viðmið!$C$6:$C$10,0)),-1),4),"✓","✗"))</f>
        <v/>
      </c>
      <c r="J188" s="18" t="str">
        <f aca="false">IF($C188="","",IF($D188="Einstaklingsbundið",IFERROR(IF(INDEX('Undirviðmiðalisti (Lýsigögn)'!F$38:F$52,MATCH($C188,'Undirviðmiðalisti (Lýsigögn)'!$C$38:$C$52,0))="","",INDEX('Undirviðmiðalisti (Lýsigögn)'!F$38:F$52,MATCH($C188,'Undirviðmiðalisti (Lýsigögn)'!$C$38:$C$52,0))),""),IFERROR(IF(INDEX('Undirviðmiðalisti (Lýsigögn)'!F$6:F$37,MATCH($C188,'Undirviðmiðalisti (Lýsigögn)'!$C$6:$C$37,0))="","",INDEX('Undirviðmiðalisti (Lýsigögn)'!F$6:F$37,MATCH($C188,'Undirviðmiðalisti (Lýsigögn)'!$C$6:$C$37,0))),IFERROR(IF(INDEX('Undirviðmiðalisti (Lýsigögn)'!F$38:F$52,MATCH($C188,'Undirviðmiðalisti (Lýsigögn)'!$C$38:$C$52,0))="","",INDEX('Undirviðmiðalisti (Lýsigögn)'!F$38:F$52,MATCH($C188,'Undirviðmiðalisti (Lýsigögn)'!$C$38:$C$52,0))),""))))</f>
        <v/>
      </c>
      <c r="K188" s="18" t="str">
        <f aca="false">IF($C188="","",IF($D188="Einstaklingsbundið",IFERROR(IF(INDEX('Undirviðmiðalisti (Lýsigögn)'!G$38:G$52,MATCH($C188,'Undirviðmiðalisti (Lýsigögn)'!$C$38:$C$52,0))="","",INDEX('Undirviðmiðalisti (Lýsigögn)'!G$38:G$52,MATCH($C188,'Undirviðmiðalisti (Lýsigögn)'!$C$38:$C$52,0))),""),IFERROR(IF(INDEX('Undirviðmiðalisti (Lýsigögn)'!G$6:G$37,MATCH($C188,'Undirviðmiðalisti (Lýsigögn)'!$C$6:$C$37,0))="","",INDEX('Undirviðmiðalisti (Lýsigögn)'!G$6:G$37,MATCH($C188,'Undirviðmiðalisti (Lýsigögn)'!$C$6:$C$37,0))),IFERROR(IF(INDEX('Undirviðmiðalisti (Lýsigögn)'!G$38:G$52,MATCH($C188,'Undirviðmiðalisti (Lýsigögn)'!$C$38:$C$52,0))="","",INDEX('Undirviðmiðalisti (Lýsigögn)'!G$38:G$52,MATCH($C188,'Undirviðmiðalisti (Lýsigögn)'!$C$38:$C$52,0))),""))))</f>
        <v/>
      </c>
      <c r="L188" s="18" t="str">
        <f aca="false">IF($C188="","",IF($D188="Einstaklingsbundið",IFERROR(IF(INDEX('Undirviðmiðalisti (Lýsigögn)'!H$38:H$52,MATCH($C188,'Undirviðmiðalisti (Lýsigögn)'!$C$38:$C$52,0))="","",INDEX('Undirviðmiðalisti (Lýsigögn)'!H$38:H$52,MATCH($C188,'Undirviðmiðalisti (Lýsigögn)'!$C$38:$C$52,0))),""),IFERROR(IF(INDEX('Undirviðmiðalisti (Lýsigögn)'!H$6:H$37,MATCH($C188,'Undirviðmiðalisti (Lýsigögn)'!$C$6:$C$37,0))="","",INDEX('Undirviðmiðalisti (Lýsigögn)'!H$6:H$37,MATCH($C188,'Undirviðmiðalisti (Lýsigögn)'!$C$6:$C$37,0))),IFERROR(IF(INDEX('Undirviðmiðalisti (Lýsigögn)'!H$38:H$52,MATCH($C188,'Undirviðmiðalisti (Lýsigögn)'!$C$38:$C$52,0))="","",INDEX('Undirviðmiðalisti (Lýsigögn)'!H$38:H$52,MATCH($C188,'Undirviðmiðalisti (Lýsigögn)'!$C$38:$C$52,0))),""))))</f>
        <v/>
      </c>
      <c r="M188" s="18" t="str">
        <f aca="false">IF($C188="","",IF($D188="Einstaklingsbundið",IFERROR(IF(INDEX('Undirviðmiðalisti (Lýsigögn)'!I$38:I$52,MATCH($C188,'Undirviðmiðalisti (Lýsigögn)'!$C$38:$C$52,0))="","",INDEX('Undirviðmiðalisti (Lýsigögn)'!I$38:I$52,MATCH($C188,'Undirviðmiðalisti (Lýsigögn)'!$C$38:$C$52,0))),""),IFERROR(IF(INDEX('Undirviðmiðalisti (Lýsigögn)'!I$6:I$37,MATCH($C188,'Undirviðmiðalisti (Lýsigögn)'!$C$6:$C$37,0))="","",INDEX('Undirviðmiðalisti (Lýsigögn)'!I$6:I$37,MATCH($C188,'Undirviðmiðalisti (Lýsigögn)'!$C$6:$C$37,0))),IFERROR(IF(INDEX('Undirviðmiðalisti (Lýsigögn)'!I$38:I$52,MATCH($C188,'Undirviðmiðalisti (Lýsigögn)'!$C$38:$C$52,0))="","",INDEX('Undirviðmiðalisti (Lýsigögn)'!I$38:I$52,MATCH($C188,'Undirviðmiðalisti (Lýsigögn)'!$C$38:$C$52,0))),""))))</f>
        <v/>
      </c>
      <c r="N188" s="18" t="str">
        <f aca="false">IF($C188="","",IF($D188="Einstaklingsbundið",IFERROR(IF(INDEX('Undirviðmiðalisti (Lýsigögn)'!J$38:J$52,MATCH($C188,'Undirviðmiðalisti (Lýsigögn)'!$C$38:$C$52,0))="","",INDEX('Undirviðmiðalisti (Lýsigögn)'!J$38:J$52,MATCH($C188,'Undirviðmiðalisti (Lýsigögn)'!$C$38:$C$52,0))),""),IFERROR(IF(INDEX('Undirviðmiðalisti (Lýsigögn)'!J$6:J$37,MATCH($C188,'Undirviðmiðalisti (Lýsigögn)'!$C$6:$C$37,0))="","",INDEX('Undirviðmiðalisti (Lýsigögn)'!J$6:J$37,MATCH($C188,'Undirviðmiðalisti (Lýsigögn)'!$C$6:$C$37,0))),IFERROR(IF(INDEX('Undirviðmiðalisti (Lýsigögn)'!J$38:J$52,MATCH($C188,'Undirviðmiðalisti (Lýsigögn)'!$C$38:$C$52,0))="","",INDEX('Undirviðmiðalisti (Lýsigögn)'!J$38:J$52,MATCH($C188,'Undirviðmiðalisti (Lýsigögn)'!$C$38:$C$52,0))),""))))</f>
        <v/>
      </c>
      <c r="O188" s="18" t="str">
        <f aca="false">IF($C188="","",IF($D188="Einstaklingsbundið",IFERROR(IF(INDEX('Undirviðmiðalisti (Lýsigögn)'!K$38:K$52,MATCH($C188,'Undirviðmiðalisti (Lýsigögn)'!$C$38:$C$52,0))="","",INDEX('Undirviðmiðalisti (Lýsigögn)'!K$38:K$52,MATCH($C188,'Undirviðmiðalisti (Lýsigögn)'!$C$38:$C$52,0))),""),IFERROR(IF(INDEX('Undirviðmiðalisti (Lýsigögn)'!K$6:K$37,MATCH($C188,'Undirviðmiðalisti (Lýsigögn)'!$C$6:$C$37,0))="","",INDEX('Undirviðmiðalisti (Lýsigögn)'!K$6:K$37,MATCH($C188,'Undirviðmiðalisti (Lýsigögn)'!$C$6:$C$37,0))),IFERROR(IF(INDEX('Undirviðmiðalisti (Lýsigögn)'!K$38:K$52,MATCH($C188,'Undirviðmiðalisti (Lýsigögn)'!$C$38:$C$52,0))="","",INDEX('Undirviðmiðalisti (Lýsigögn)'!K$38:K$52,MATCH($C188,'Undirviðmiðalisti (Lýsigögn)'!$C$38:$C$52,0))),""))))</f>
        <v/>
      </c>
      <c r="P188" s="18" t="str">
        <f aca="false">IF($C188="","",IF($D188="Einstaklingsbundið",IFERROR(IF(INDEX('Undirviðmiðalisti (Lýsigögn)'!L$38:L$52,MATCH($C188,'Undirviðmiðalisti (Lýsigögn)'!$C$38:$C$52,0))="","",INDEX('Undirviðmiðalisti (Lýsigögn)'!L$38:L$52,MATCH($C188,'Undirviðmiðalisti (Lýsigögn)'!$C$38:$C$52,0))),""),IFERROR(IF(INDEX('Undirviðmiðalisti (Lýsigögn)'!L$6:L$37,MATCH($C188,'Undirviðmiðalisti (Lýsigögn)'!$C$6:$C$37,0))="","",INDEX('Undirviðmiðalisti (Lýsigögn)'!L$6:L$37,MATCH($C188,'Undirviðmiðalisti (Lýsigögn)'!$C$6:$C$37,0))),IFERROR(IF(INDEX('Undirviðmiðalisti (Lýsigögn)'!L$38:L$52,MATCH($C188,'Undirviðmiðalisti (Lýsigögn)'!$C$38:$C$52,0))="","",INDEX('Undirviðmiðalisti (Lýsigögn)'!L$38:L$52,MATCH($C188,'Undirviðmiðalisti (Lýsigögn)'!$C$38:$C$52,0))),""))))</f>
        <v/>
      </c>
      <c r="Q188" s="18" t="str">
        <f aca="false">IF($C188="","",IF($D188="Einstaklingsbundið",IFERROR(IF(INDEX('Undirviðmiðalisti (Lýsigögn)'!M$38:M$52,MATCH($C188,'Undirviðmiðalisti (Lýsigögn)'!$C$38:$C$52,0))="","",INDEX('Undirviðmiðalisti (Lýsigögn)'!M$38:M$52,MATCH($C188,'Undirviðmiðalisti (Lýsigögn)'!$C$38:$C$52,0))),""),IFERROR(IF(INDEX('Undirviðmiðalisti (Lýsigögn)'!M$6:M$37,MATCH($C188,'Undirviðmiðalisti (Lýsigögn)'!$C$6:$C$37,0))="","",INDEX('Undirviðmiðalisti (Lýsigögn)'!M$6:M$37,MATCH($C188,'Undirviðmiðalisti (Lýsigögn)'!$C$6:$C$37,0))),IFERROR(IF(INDEX('Undirviðmiðalisti (Lýsigögn)'!M$38:M$52,MATCH($C188,'Undirviðmiðalisti (Lýsigögn)'!$C$38:$C$52,0))="","",INDEX('Undirviðmiðalisti (Lýsigögn)'!M$38:M$52,MATCH($C188,'Undirviðmiðalisti (Lýsigögn)'!$C$38:$C$52,0))),""))))</f>
        <v/>
      </c>
    </row>
    <row r="189" customFormat="false" ht="15" hidden="false" customHeight="true" outlineLevel="0" collapsed="false">
      <c r="A189" s="24" t="str">
        <f aca="false">IF($B189="","",ROW()-5)</f>
        <v/>
      </c>
      <c r="B189" s="17"/>
      <c r="C189" s="17"/>
      <c r="D189" s="25" t="str">
        <f aca="false">IFERROR(IF(B189="","",INDEX(Viðmið!$B$6:$B$10,MATCH(B189,Viðmið!$C$6:$C$10,0))),"")</f>
        <v/>
      </c>
      <c r="E189" s="18" t="str">
        <f aca="false">IF($C189="","",IF($D189="Einstaklingsbundið",IFERROR(IF(INDEX('Undirviðmiðalisti (Lýsigögn)'!$D$38:$D$52,MATCH($C189,'Undirviðmiðalisti (Lýsigögn)'!$C$38:$C$52,0))="","",INDEX('Undirviðmiðalisti (Lýsigögn)'!$D$38:$D$52,MATCH($C189,'Undirviðmiðalisti (Lýsigögn)'!$C$38:$C$52,0))),""),IFERROR(IF(INDEX('Undirviðmiðalisti (Lýsigögn)'!$D$6:$D$37,MATCH($C189,'Undirviðmiðalisti (Lýsigögn)'!$C$6:$C$37,0))="","",INDEX('Undirviðmiðalisti (Lýsigögn)'!$D$6:$D$37,MATCH($C189,'Undirviðmiðalisti (Lýsigögn)'!$C$6:$C$37,0))),IFERROR(IF(INDEX('Undirviðmiðalisti (Lýsigögn)'!$D$38:$D$52,MATCH($C189,'Undirviðmiðalisti (Lýsigögn)'!$C$38:$C$52,0))="","",INDEX('Undirviðmiðalisti (Lýsigögn)'!$D$38:$D$52,MATCH($C189,'Undirviðmiðalisti (Lýsigögn)'!$C$38:$C$52,0))),""))))</f>
        <v/>
      </c>
      <c r="F189" s="16"/>
      <c r="G189" s="26" t="str">
        <f aca="false">IF($C189="","",IF($D189="Einstaklingsbundið",IFERROR(IF(INDEX('Undirviðmiðalisti (Lýsigögn)'!$E$38:$E$52,MATCH($C189,'Undirviðmiðalisti (Lýsigögn)'!$C$38:$C$52,0))="","",INDEX('Undirviðmiðalisti (Lýsigögn)'!$E$38:$E$52,MATCH($C189,'Undirviðmiðalisti (Lýsigögn)'!$C$38:$C$52,0))),""),IFERROR(IF(INDEX('Undirviðmiðalisti (Lýsigögn)'!$E$6:$E$37,MATCH($C189,'Undirviðmiðalisti (Lýsigögn)'!$C$6:$C$37,0))="","",INDEX('Undirviðmiðalisti (Lýsigögn)'!$E$6:$E$37,MATCH($C189,'Undirviðmiðalisti (Lýsigögn)'!$C$6:$C$37,0))),IFERROR(IF(INDEX('Undirviðmiðalisti (Lýsigögn)'!$E$38:$E$52,MATCH($C189,'Undirviðmiðalisti (Lýsigögn)'!$C$38:$C$52,0))="","",INDEX('Undirviðmiðalisti (Lýsigögn)'!$E$38:$E$52,MATCH($C189,'Undirviðmiðalisti (Lýsigögn)'!$C$38:$C$52,0))),""))))</f>
        <v/>
      </c>
      <c r="H189" s="27" t="str">
        <f aca="false">IF(OR(F189="",G189=""),"",F189*KVARDI)</f>
        <v/>
      </c>
      <c r="I189" s="28" t="str">
        <f aca="false">IF(B189="","",IF(ROUND(SUMIF($B$6:$B$205,B189,$F$6:$F$205),4)=ROUND(IFERROR(INDEX(Viðmið!$E$6:$E$10,MATCH(B189,Viðmið!$C$6:$C$10,0)),-1),4),"✓","✗"))</f>
        <v/>
      </c>
      <c r="J189" s="18" t="str">
        <f aca="false">IF($C189="","",IF($D189="Einstaklingsbundið",IFERROR(IF(INDEX('Undirviðmiðalisti (Lýsigögn)'!F$38:F$52,MATCH($C189,'Undirviðmiðalisti (Lýsigögn)'!$C$38:$C$52,0))="","",INDEX('Undirviðmiðalisti (Lýsigögn)'!F$38:F$52,MATCH($C189,'Undirviðmiðalisti (Lýsigögn)'!$C$38:$C$52,0))),""),IFERROR(IF(INDEX('Undirviðmiðalisti (Lýsigögn)'!F$6:F$37,MATCH($C189,'Undirviðmiðalisti (Lýsigögn)'!$C$6:$C$37,0))="","",INDEX('Undirviðmiðalisti (Lýsigögn)'!F$6:F$37,MATCH($C189,'Undirviðmiðalisti (Lýsigögn)'!$C$6:$C$37,0))),IFERROR(IF(INDEX('Undirviðmiðalisti (Lýsigögn)'!F$38:F$52,MATCH($C189,'Undirviðmiðalisti (Lýsigögn)'!$C$38:$C$52,0))="","",INDEX('Undirviðmiðalisti (Lýsigögn)'!F$38:F$52,MATCH($C189,'Undirviðmiðalisti (Lýsigögn)'!$C$38:$C$52,0))),""))))</f>
        <v/>
      </c>
      <c r="K189" s="18" t="str">
        <f aca="false">IF($C189="","",IF($D189="Einstaklingsbundið",IFERROR(IF(INDEX('Undirviðmiðalisti (Lýsigögn)'!G$38:G$52,MATCH($C189,'Undirviðmiðalisti (Lýsigögn)'!$C$38:$C$52,0))="","",INDEX('Undirviðmiðalisti (Lýsigögn)'!G$38:G$52,MATCH($C189,'Undirviðmiðalisti (Lýsigögn)'!$C$38:$C$52,0))),""),IFERROR(IF(INDEX('Undirviðmiðalisti (Lýsigögn)'!G$6:G$37,MATCH($C189,'Undirviðmiðalisti (Lýsigögn)'!$C$6:$C$37,0))="","",INDEX('Undirviðmiðalisti (Lýsigögn)'!G$6:G$37,MATCH($C189,'Undirviðmiðalisti (Lýsigögn)'!$C$6:$C$37,0))),IFERROR(IF(INDEX('Undirviðmiðalisti (Lýsigögn)'!G$38:G$52,MATCH($C189,'Undirviðmiðalisti (Lýsigögn)'!$C$38:$C$52,0))="","",INDEX('Undirviðmiðalisti (Lýsigögn)'!G$38:G$52,MATCH($C189,'Undirviðmiðalisti (Lýsigögn)'!$C$38:$C$52,0))),""))))</f>
        <v/>
      </c>
      <c r="L189" s="18" t="str">
        <f aca="false">IF($C189="","",IF($D189="Einstaklingsbundið",IFERROR(IF(INDEX('Undirviðmiðalisti (Lýsigögn)'!H$38:H$52,MATCH($C189,'Undirviðmiðalisti (Lýsigögn)'!$C$38:$C$52,0))="","",INDEX('Undirviðmiðalisti (Lýsigögn)'!H$38:H$52,MATCH($C189,'Undirviðmiðalisti (Lýsigögn)'!$C$38:$C$52,0))),""),IFERROR(IF(INDEX('Undirviðmiðalisti (Lýsigögn)'!H$6:H$37,MATCH($C189,'Undirviðmiðalisti (Lýsigögn)'!$C$6:$C$37,0))="","",INDEX('Undirviðmiðalisti (Lýsigögn)'!H$6:H$37,MATCH($C189,'Undirviðmiðalisti (Lýsigögn)'!$C$6:$C$37,0))),IFERROR(IF(INDEX('Undirviðmiðalisti (Lýsigögn)'!H$38:H$52,MATCH($C189,'Undirviðmiðalisti (Lýsigögn)'!$C$38:$C$52,0))="","",INDEX('Undirviðmiðalisti (Lýsigögn)'!H$38:H$52,MATCH($C189,'Undirviðmiðalisti (Lýsigögn)'!$C$38:$C$52,0))),""))))</f>
        <v/>
      </c>
      <c r="M189" s="18" t="str">
        <f aca="false">IF($C189="","",IF($D189="Einstaklingsbundið",IFERROR(IF(INDEX('Undirviðmiðalisti (Lýsigögn)'!I$38:I$52,MATCH($C189,'Undirviðmiðalisti (Lýsigögn)'!$C$38:$C$52,0))="","",INDEX('Undirviðmiðalisti (Lýsigögn)'!I$38:I$52,MATCH($C189,'Undirviðmiðalisti (Lýsigögn)'!$C$38:$C$52,0))),""),IFERROR(IF(INDEX('Undirviðmiðalisti (Lýsigögn)'!I$6:I$37,MATCH($C189,'Undirviðmiðalisti (Lýsigögn)'!$C$6:$C$37,0))="","",INDEX('Undirviðmiðalisti (Lýsigögn)'!I$6:I$37,MATCH($C189,'Undirviðmiðalisti (Lýsigögn)'!$C$6:$C$37,0))),IFERROR(IF(INDEX('Undirviðmiðalisti (Lýsigögn)'!I$38:I$52,MATCH($C189,'Undirviðmiðalisti (Lýsigögn)'!$C$38:$C$52,0))="","",INDEX('Undirviðmiðalisti (Lýsigögn)'!I$38:I$52,MATCH($C189,'Undirviðmiðalisti (Lýsigögn)'!$C$38:$C$52,0))),""))))</f>
        <v/>
      </c>
      <c r="N189" s="18" t="str">
        <f aca="false">IF($C189="","",IF($D189="Einstaklingsbundið",IFERROR(IF(INDEX('Undirviðmiðalisti (Lýsigögn)'!J$38:J$52,MATCH($C189,'Undirviðmiðalisti (Lýsigögn)'!$C$38:$C$52,0))="","",INDEX('Undirviðmiðalisti (Lýsigögn)'!J$38:J$52,MATCH($C189,'Undirviðmiðalisti (Lýsigögn)'!$C$38:$C$52,0))),""),IFERROR(IF(INDEX('Undirviðmiðalisti (Lýsigögn)'!J$6:J$37,MATCH($C189,'Undirviðmiðalisti (Lýsigögn)'!$C$6:$C$37,0))="","",INDEX('Undirviðmiðalisti (Lýsigögn)'!J$6:J$37,MATCH($C189,'Undirviðmiðalisti (Lýsigögn)'!$C$6:$C$37,0))),IFERROR(IF(INDEX('Undirviðmiðalisti (Lýsigögn)'!J$38:J$52,MATCH($C189,'Undirviðmiðalisti (Lýsigögn)'!$C$38:$C$52,0))="","",INDEX('Undirviðmiðalisti (Lýsigögn)'!J$38:J$52,MATCH($C189,'Undirviðmiðalisti (Lýsigögn)'!$C$38:$C$52,0))),""))))</f>
        <v/>
      </c>
      <c r="O189" s="18" t="str">
        <f aca="false">IF($C189="","",IF($D189="Einstaklingsbundið",IFERROR(IF(INDEX('Undirviðmiðalisti (Lýsigögn)'!K$38:K$52,MATCH($C189,'Undirviðmiðalisti (Lýsigögn)'!$C$38:$C$52,0))="","",INDEX('Undirviðmiðalisti (Lýsigögn)'!K$38:K$52,MATCH($C189,'Undirviðmiðalisti (Lýsigögn)'!$C$38:$C$52,0))),""),IFERROR(IF(INDEX('Undirviðmiðalisti (Lýsigögn)'!K$6:K$37,MATCH($C189,'Undirviðmiðalisti (Lýsigögn)'!$C$6:$C$37,0))="","",INDEX('Undirviðmiðalisti (Lýsigögn)'!K$6:K$37,MATCH($C189,'Undirviðmiðalisti (Lýsigögn)'!$C$6:$C$37,0))),IFERROR(IF(INDEX('Undirviðmiðalisti (Lýsigögn)'!K$38:K$52,MATCH($C189,'Undirviðmiðalisti (Lýsigögn)'!$C$38:$C$52,0))="","",INDEX('Undirviðmiðalisti (Lýsigögn)'!K$38:K$52,MATCH($C189,'Undirviðmiðalisti (Lýsigögn)'!$C$38:$C$52,0))),""))))</f>
        <v/>
      </c>
      <c r="P189" s="18" t="str">
        <f aca="false">IF($C189="","",IF($D189="Einstaklingsbundið",IFERROR(IF(INDEX('Undirviðmiðalisti (Lýsigögn)'!L$38:L$52,MATCH($C189,'Undirviðmiðalisti (Lýsigögn)'!$C$38:$C$52,0))="","",INDEX('Undirviðmiðalisti (Lýsigögn)'!L$38:L$52,MATCH($C189,'Undirviðmiðalisti (Lýsigögn)'!$C$38:$C$52,0))),""),IFERROR(IF(INDEX('Undirviðmiðalisti (Lýsigögn)'!L$6:L$37,MATCH($C189,'Undirviðmiðalisti (Lýsigögn)'!$C$6:$C$37,0))="","",INDEX('Undirviðmiðalisti (Lýsigögn)'!L$6:L$37,MATCH($C189,'Undirviðmiðalisti (Lýsigögn)'!$C$6:$C$37,0))),IFERROR(IF(INDEX('Undirviðmiðalisti (Lýsigögn)'!L$38:L$52,MATCH($C189,'Undirviðmiðalisti (Lýsigögn)'!$C$38:$C$52,0))="","",INDEX('Undirviðmiðalisti (Lýsigögn)'!L$38:L$52,MATCH($C189,'Undirviðmiðalisti (Lýsigögn)'!$C$38:$C$52,0))),""))))</f>
        <v/>
      </c>
      <c r="Q189" s="18" t="str">
        <f aca="false">IF($C189="","",IF($D189="Einstaklingsbundið",IFERROR(IF(INDEX('Undirviðmiðalisti (Lýsigögn)'!M$38:M$52,MATCH($C189,'Undirviðmiðalisti (Lýsigögn)'!$C$38:$C$52,0))="","",INDEX('Undirviðmiðalisti (Lýsigögn)'!M$38:M$52,MATCH($C189,'Undirviðmiðalisti (Lýsigögn)'!$C$38:$C$52,0))),""),IFERROR(IF(INDEX('Undirviðmiðalisti (Lýsigögn)'!M$6:M$37,MATCH($C189,'Undirviðmiðalisti (Lýsigögn)'!$C$6:$C$37,0))="","",INDEX('Undirviðmiðalisti (Lýsigögn)'!M$6:M$37,MATCH($C189,'Undirviðmiðalisti (Lýsigögn)'!$C$6:$C$37,0))),IFERROR(IF(INDEX('Undirviðmiðalisti (Lýsigögn)'!M$38:M$52,MATCH($C189,'Undirviðmiðalisti (Lýsigögn)'!$C$38:$C$52,0))="","",INDEX('Undirviðmiðalisti (Lýsigögn)'!M$38:M$52,MATCH($C189,'Undirviðmiðalisti (Lýsigögn)'!$C$38:$C$52,0))),""))))</f>
        <v/>
      </c>
    </row>
    <row r="190" customFormat="false" ht="15" hidden="false" customHeight="true" outlineLevel="0" collapsed="false">
      <c r="A190" s="24" t="str">
        <f aca="false">IF($B190="","",ROW()-5)</f>
        <v/>
      </c>
      <c r="B190" s="17"/>
      <c r="C190" s="17"/>
      <c r="D190" s="25" t="str">
        <f aca="false">IFERROR(IF(B190="","",INDEX(Viðmið!$B$6:$B$10,MATCH(B190,Viðmið!$C$6:$C$10,0))),"")</f>
        <v/>
      </c>
      <c r="E190" s="18" t="str">
        <f aca="false">IF($C190="","",IF($D190="Einstaklingsbundið",IFERROR(IF(INDEX('Undirviðmiðalisti (Lýsigögn)'!$D$38:$D$52,MATCH($C190,'Undirviðmiðalisti (Lýsigögn)'!$C$38:$C$52,0))="","",INDEX('Undirviðmiðalisti (Lýsigögn)'!$D$38:$D$52,MATCH($C190,'Undirviðmiðalisti (Lýsigögn)'!$C$38:$C$52,0))),""),IFERROR(IF(INDEX('Undirviðmiðalisti (Lýsigögn)'!$D$6:$D$37,MATCH($C190,'Undirviðmiðalisti (Lýsigögn)'!$C$6:$C$37,0))="","",INDEX('Undirviðmiðalisti (Lýsigögn)'!$D$6:$D$37,MATCH($C190,'Undirviðmiðalisti (Lýsigögn)'!$C$6:$C$37,0))),IFERROR(IF(INDEX('Undirviðmiðalisti (Lýsigögn)'!$D$38:$D$52,MATCH($C190,'Undirviðmiðalisti (Lýsigögn)'!$C$38:$C$52,0))="","",INDEX('Undirviðmiðalisti (Lýsigögn)'!$D$38:$D$52,MATCH($C190,'Undirviðmiðalisti (Lýsigögn)'!$C$38:$C$52,0))),""))))</f>
        <v/>
      </c>
      <c r="F190" s="16"/>
      <c r="G190" s="26" t="str">
        <f aca="false">IF($C190="","",IF($D190="Einstaklingsbundið",IFERROR(IF(INDEX('Undirviðmiðalisti (Lýsigögn)'!$E$38:$E$52,MATCH($C190,'Undirviðmiðalisti (Lýsigögn)'!$C$38:$C$52,0))="","",INDEX('Undirviðmiðalisti (Lýsigögn)'!$E$38:$E$52,MATCH($C190,'Undirviðmiðalisti (Lýsigögn)'!$C$38:$C$52,0))),""),IFERROR(IF(INDEX('Undirviðmiðalisti (Lýsigögn)'!$E$6:$E$37,MATCH($C190,'Undirviðmiðalisti (Lýsigögn)'!$C$6:$C$37,0))="","",INDEX('Undirviðmiðalisti (Lýsigögn)'!$E$6:$E$37,MATCH($C190,'Undirviðmiðalisti (Lýsigögn)'!$C$6:$C$37,0))),IFERROR(IF(INDEX('Undirviðmiðalisti (Lýsigögn)'!$E$38:$E$52,MATCH($C190,'Undirviðmiðalisti (Lýsigögn)'!$C$38:$C$52,0))="","",INDEX('Undirviðmiðalisti (Lýsigögn)'!$E$38:$E$52,MATCH($C190,'Undirviðmiðalisti (Lýsigögn)'!$C$38:$C$52,0))),""))))</f>
        <v/>
      </c>
      <c r="H190" s="27" t="str">
        <f aca="false">IF(OR(F190="",G190=""),"",F190*KVARDI)</f>
        <v/>
      </c>
      <c r="I190" s="28" t="str">
        <f aca="false">IF(B190="","",IF(ROUND(SUMIF($B$6:$B$205,B190,$F$6:$F$205),4)=ROUND(IFERROR(INDEX(Viðmið!$E$6:$E$10,MATCH(B190,Viðmið!$C$6:$C$10,0)),-1),4),"✓","✗"))</f>
        <v/>
      </c>
      <c r="J190" s="18" t="str">
        <f aca="false">IF($C190="","",IF($D190="Einstaklingsbundið",IFERROR(IF(INDEX('Undirviðmiðalisti (Lýsigögn)'!F$38:F$52,MATCH($C190,'Undirviðmiðalisti (Lýsigögn)'!$C$38:$C$52,0))="","",INDEX('Undirviðmiðalisti (Lýsigögn)'!F$38:F$52,MATCH($C190,'Undirviðmiðalisti (Lýsigögn)'!$C$38:$C$52,0))),""),IFERROR(IF(INDEX('Undirviðmiðalisti (Lýsigögn)'!F$6:F$37,MATCH($C190,'Undirviðmiðalisti (Lýsigögn)'!$C$6:$C$37,0))="","",INDEX('Undirviðmiðalisti (Lýsigögn)'!F$6:F$37,MATCH($C190,'Undirviðmiðalisti (Lýsigögn)'!$C$6:$C$37,0))),IFERROR(IF(INDEX('Undirviðmiðalisti (Lýsigögn)'!F$38:F$52,MATCH($C190,'Undirviðmiðalisti (Lýsigögn)'!$C$38:$C$52,0))="","",INDEX('Undirviðmiðalisti (Lýsigögn)'!F$38:F$52,MATCH($C190,'Undirviðmiðalisti (Lýsigögn)'!$C$38:$C$52,0))),""))))</f>
        <v/>
      </c>
      <c r="K190" s="18" t="str">
        <f aca="false">IF($C190="","",IF($D190="Einstaklingsbundið",IFERROR(IF(INDEX('Undirviðmiðalisti (Lýsigögn)'!G$38:G$52,MATCH($C190,'Undirviðmiðalisti (Lýsigögn)'!$C$38:$C$52,0))="","",INDEX('Undirviðmiðalisti (Lýsigögn)'!G$38:G$52,MATCH($C190,'Undirviðmiðalisti (Lýsigögn)'!$C$38:$C$52,0))),""),IFERROR(IF(INDEX('Undirviðmiðalisti (Lýsigögn)'!G$6:G$37,MATCH($C190,'Undirviðmiðalisti (Lýsigögn)'!$C$6:$C$37,0))="","",INDEX('Undirviðmiðalisti (Lýsigögn)'!G$6:G$37,MATCH($C190,'Undirviðmiðalisti (Lýsigögn)'!$C$6:$C$37,0))),IFERROR(IF(INDEX('Undirviðmiðalisti (Lýsigögn)'!G$38:G$52,MATCH($C190,'Undirviðmiðalisti (Lýsigögn)'!$C$38:$C$52,0))="","",INDEX('Undirviðmiðalisti (Lýsigögn)'!G$38:G$52,MATCH($C190,'Undirviðmiðalisti (Lýsigögn)'!$C$38:$C$52,0))),""))))</f>
        <v/>
      </c>
      <c r="L190" s="18" t="str">
        <f aca="false">IF($C190="","",IF($D190="Einstaklingsbundið",IFERROR(IF(INDEX('Undirviðmiðalisti (Lýsigögn)'!H$38:H$52,MATCH($C190,'Undirviðmiðalisti (Lýsigögn)'!$C$38:$C$52,0))="","",INDEX('Undirviðmiðalisti (Lýsigögn)'!H$38:H$52,MATCH($C190,'Undirviðmiðalisti (Lýsigögn)'!$C$38:$C$52,0))),""),IFERROR(IF(INDEX('Undirviðmiðalisti (Lýsigögn)'!H$6:H$37,MATCH($C190,'Undirviðmiðalisti (Lýsigögn)'!$C$6:$C$37,0))="","",INDEX('Undirviðmiðalisti (Lýsigögn)'!H$6:H$37,MATCH($C190,'Undirviðmiðalisti (Lýsigögn)'!$C$6:$C$37,0))),IFERROR(IF(INDEX('Undirviðmiðalisti (Lýsigögn)'!H$38:H$52,MATCH($C190,'Undirviðmiðalisti (Lýsigögn)'!$C$38:$C$52,0))="","",INDEX('Undirviðmiðalisti (Lýsigögn)'!H$38:H$52,MATCH($C190,'Undirviðmiðalisti (Lýsigögn)'!$C$38:$C$52,0))),""))))</f>
        <v/>
      </c>
      <c r="M190" s="18" t="str">
        <f aca="false">IF($C190="","",IF($D190="Einstaklingsbundið",IFERROR(IF(INDEX('Undirviðmiðalisti (Lýsigögn)'!I$38:I$52,MATCH($C190,'Undirviðmiðalisti (Lýsigögn)'!$C$38:$C$52,0))="","",INDEX('Undirviðmiðalisti (Lýsigögn)'!I$38:I$52,MATCH($C190,'Undirviðmiðalisti (Lýsigögn)'!$C$38:$C$52,0))),""),IFERROR(IF(INDEX('Undirviðmiðalisti (Lýsigögn)'!I$6:I$37,MATCH($C190,'Undirviðmiðalisti (Lýsigögn)'!$C$6:$C$37,0))="","",INDEX('Undirviðmiðalisti (Lýsigögn)'!I$6:I$37,MATCH($C190,'Undirviðmiðalisti (Lýsigögn)'!$C$6:$C$37,0))),IFERROR(IF(INDEX('Undirviðmiðalisti (Lýsigögn)'!I$38:I$52,MATCH($C190,'Undirviðmiðalisti (Lýsigögn)'!$C$38:$C$52,0))="","",INDEX('Undirviðmiðalisti (Lýsigögn)'!I$38:I$52,MATCH($C190,'Undirviðmiðalisti (Lýsigögn)'!$C$38:$C$52,0))),""))))</f>
        <v/>
      </c>
      <c r="N190" s="18" t="str">
        <f aca="false">IF($C190="","",IF($D190="Einstaklingsbundið",IFERROR(IF(INDEX('Undirviðmiðalisti (Lýsigögn)'!J$38:J$52,MATCH($C190,'Undirviðmiðalisti (Lýsigögn)'!$C$38:$C$52,0))="","",INDEX('Undirviðmiðalisti (Lýsigögn)'!J$38:J$52,MATCH($C190,'Undirviðmiðalisti (Lýsigögn)'!$C$38:$C$52,0))),""),IFERROR(IF(INDEX('Undirviðmiðalisti (Lýsigögn)'!J$6:J$37,MATCH($C190,'Undirviðmiðalisti (Lýsigögn)'!$C$6:$C$37,0))="","",INDEX('Undirviðmiðalisti (Lýsigögn)'!J$6:J$37,MATCH($C190,'Undirviðmiðalisti (Lýsigögn)'!$C$6:$C$37,0))),IFERROR(IF(INDEX('Undirviðmiðalisti (Lýsigögn)'!J$38:J$52,MATCH($C190,'Undirviðmiðalisti (Lýsigögn)'!$C$38:$C$52,0))="","",INDEX('Undirviðmiðalisti (Lýsigögn)'!J$38:J$52,MATCH($C190,'Undirviðmiðalisti (Lýsigögn)'!$C$38:$C$52,0))),""))))</f>
        <v/>
      </c>
      <c r="O190" s="18" t="str">
        <f aca="false">IF($C190="","",IF($D190="Einstaklingsbundið",IFERROR(IF(INDEX('Undirviðmiðalisti (Lýsigögn)'!K$38:K$52,MATCH($C190,'Undirviðmiðalisti (Lýsigögn)'!$C$38:$C$52,0))="","",INDEX('Undirviðmiðalisti (Lýsigögn)'!K$38:K$52,MATCH($C190,'Undirviðmiðalisti (Lýsigögn)'!$C$38:$C$52,0))),""),IFERROR(IF(INDEX('Undirviðmiðalisti (Lýsigögn)'!K$6:K$37,MATCH($C190,'Undirviðmiðalisti (Lýsigögn)'!$C$6:$C$37,0))="","",INDEX('Undirviðmiðalisti (Lýsigögn)'!K$6:K$37,MATCH($C190,'Undirviðmiðalisti (Lýsigögn)'!$C$6:$C$37,0))),IFERROR(IF(INDEX('Undirviðmiðalisti (Lýsigögn)'!K$38:K$52,MATCH($C190,'Undirviðmiðalisti (Lýsigögn)'!$C$38:$C$52,0))="","",INDEX('Undirviðmiðalisti (Lýsigögn)'!K$38:K$52,MATCH($C190,'Undirviðmiðalisti (Lýsigögn)'!$C$38:$C$52,0))),""))))</f>
        <v/>
      </c>
      <c r="P190" s="18" t="str">
        <f aca="false">IF($C190="","",IF($D190="Einstaklingsbundið",IFERROR(IF(INDEX('Undirviðmiðalisti (Lýsigögn)'!L$38:L$52,MATCH($C190,'Undirviðmiðalisti (Lýsigögn)'!$C$38:$C$52,0))="","",INDEX('Undirviðmiðalisti (Lýsigögn)'!L$38:L$52,MATCH($C190,'Undirviðmiðalisti (Lýsigögn)'!$C$38:$C$52,0))),""),IFERROR(IF(INDEX('Undirviðmiðalisti (Lýsigögn)'!L$6:L$37,MATCH($C190,'Undirviðmiðalisti (Lýsigögn)'!$C$6:$C$37,0))="","",INDEX('Undirviðmiðalisti (Lýsigögn)'!L$6:L$37,MATCH($C190,'Undirviðmiðalisti (Lýsigögn)'!$C$6:$C$37,0))),IFERROR(IF(INDEX('Undirviðmiðalisti (Lýsigögn)'!L$38:L$52,MATCH($C190,'Undirviðmiðalisti (Lýsigögn)'!$C$38:$C$52,0))="","",INDEX('Undirviðmiðalisti (Lýsigögn)'!L$38:L$52,MATCH($C190,'Undirviðmiðalisti (Lýsigögn)'!$C$38:$C$52,0))),""))))</f>
        <v/>
      </c>
      <c r="Q190" s="18" t="str">
        <f aca="false">IF($C190="","",IF($D190="Einstaklingsbundið",IFERROR(IF(INDEX('Undirviðmiðalisti (Lýsigögn)'!M$38:M$52,MATCH($C190,'Undirviðmiðalisti (Lýsigögn)'!$C$38:$C$52,0))="","",INDEX('Undirviðmiðalisti (Lýsigögn)'!M$38:M$52,MATCH($C190,'Undirviðmiðalisti (Lýsigögn)'!$C$38:$C$52,0))),""),IFERROR(IF(INDEX('Undirviðmiðalisti (Lýsigögn)'!M$6:M$37,MATCH($C190,'Undirviðmiðalisti (Lýsigögn)'!$C$6:$C$37,0))="","",INDEX('Undirviðmiðalisti (Lýsigögn)'!M$6:M$37,MATCH($C190,'Undirviðmiðalisti (Lýsigögn)'!$C$6:$C$37,0))),IFERROR(IF(INDEX('Undirviðmiðalisti (Lýsigögn)'!M$38:M$52,MATCH($C190,'Undirviðmiðalisti (Lýsigögn)'!$C$38:$C$52,0))="","",INDEX('Undirviðmiðalisti (Lýsigögn)'!M$38:M$52,MATCH($C190,'Undirviðmiðalisti (Lýsigögn)'!$C$38:$C$52,0))),""))))</f>
        <v/>
      </c>
    </row>
    <row r="191" customFormat="false" ht="15" hidden="false" customHeight="true" outlineLevel="0" collapsed="false">
      <c r="A191" s="24" t="str">
        <f aca="false">IF($B191="","",ROW()-5)</f>
        <v/>
      </c>
      <c r="B191" s="17"/>
      <c r="C191" s="17"/>
      <c r="D191" s="25" t="str">
        <f aca="false">IFERROR(IF(B191="","",INDEX(Viðmið!$B$6:$B$10,MATCH(B191,Viðmið!$C$6:$C$10,0))),"")</f>
        <v/>
      </c>
      <c r="E191" s="18" t="str">
        <f aca="false">IF($C191="","",IF($D191="Einstaklingsbundið",IFERROR(IF(INDEX('Undirviðmiðalisti (Lýsigögn)'!$D$38:$D$52,MATCH($C191,'Undirviðmiðalisti (Lýsigögn)'!$C$38:$C$52,0))="","",INDEX('Undirviðmiðalisti (Lýsigögn)'!$D$38:$D$52,MATCH($C191,'Undirviðmiðalisti (Lýsigögn)'!$C$38:$C$52,0))),""),IFERROR(IF(INDEX('Undirviðmiðalisti (Lýsigögn)'!$D$6:$D$37,MATCH($C191,'Undirviðmiðalisti (Lýsigögn)'!$C$6:$C$37,0))="","",INDEX('Undirviðmiðalisti (Lýsigögn)'!$D$6:$D$37,MATCH($C191,'Undirviðmiðalisti (Lýsigögn)'!$C$6:$C$37,0))),IFERROR(IF(INDEX('Undirviðmiðalisti (Lýsigögn)'!$D$38:$D$52,MATCH($C191,'Undirviðmiðalisti (Lýsigögn)'!$C$38:$C$52,0))="","",INDEX('Undirviðmiðalisti (Lýsigögn)'!$D$38:$D$52,MATCH($C191,'Undirviðmiðalisti (Lýsigögn)'!$C$38:$C$52,0))),""))))</f>
        <v/>
      </c>
      <c r="F191" s="16"/>
      <c r="G191" s="26" t="str">
        <f aca="false">IF($C191="","",IF($D191="Einstaklingsbundið",IFERROR(IF(INDEX('Undirviðmiðalisti (Lýsigögn)'!$E$38:$E$52,MATCH($C191,'Undirviðmiðalisti (Lýsigögn)'!$C$38:$C$52,0))="","",INDEX('Undirviðmiðalisti (Lýsigögn)'!$E$38:$E$52,MATCH($C191,'Undirviðmiðalisti (Lýsigögn)'!$C$38:$C$52,0))),""),IFERROR(IF(INDEX('Undirviðmiðalisti (Lýsigögn)'!$E$6:$E$37,MATCH($C191,'Undirviðmiðalisti (Lýsigögn)'!$C$6:$C$37,0))="","",INDEX('Undirviðmiðalisti (Lýsigögn)'!$E$6:$E$37,MATCH($C191,'Undirviðmiðalisti (Lýsigögn)'!$C$6:$C$37,0))),IFERROR(IF(INDEX('Undirviðmiðalisti (Lýsigögn)'!$E$38:$E$52,MATCH($C191,'Undirviðmiðalisti (Lýsigögn)'!$C$38:$C$52,0))="","",INDEX('Undirviðmiðalisti (Lýsigögn)'!$E$38:$E$52,MATCH($C191,'Undirviðmiðalisti (Lýsigögn)'!$C$38:$C$52,0))),""))))</f>
        <v/>
      </c>
      <c r="H191" s="27" t="str">
        <f aca="false">IF(OR(F191="",G191=""),"",F191*KVARDI)</f>
        <v/>
      </c>
      <c r="I191" s="28" t="str">
        <f aca="false">IF(B191="","",IF(ROUND(SUMIF($B$6:$B$205,B191,$F$6:$F$205),4)=ROUND(IFERROR(INDEX(Viðmið!$E$6:$E$10,MATCH(B191,Viðmið!$C$6:$C$10,0)),-1),4),"✓","✗"))</f>
        <v/>
      </c>
      <c r="J191" s="18" t="str">
        <f aca="false">IF($C191="","",IF($D191="Einstaklingsbundið",IFERROR(IF(INDEX('Undirviðmiðalisti (Lýsigögn)'!F$38:F$52,MATCH($C191,'Undirviðmiðalisti (Lýsigögn)'!$C$38:$C$52,0))="","",INDEX('Undirviðmiðalisti (Lýsigögn)'!F$38:F$52,MATCH($C191,'Undirviðmiðalisti (Lýsigögn)'!$C$38:$C$52,0))),""),IFERROR(IF(INDEX('Undirviðmiðalisti (Lýsigögn)'!F$6:F$37,MATCH($C191,'Undirviðmiðalisti (Lýsigögn)'!$C$6:$C$37,0))="","",INDEX('Undirviðmiðalisti (Lýsigögn)'!F$6:F$37,MATCH($C191,'Undirviðmiðalisti (Lýsigögn)'!$C$6:$C$37,0))),IFERROR(IF(INDEX('Undirviðmiðalisti (Lýsigögn)'!F$38:F$52,MATCH($C191,'Undirviðmiðalisti (Lýsigögn)'!$C$38:$C$52,0))="","",INDEX('Undirviðmiðalisti (Lýsigögn)'!F$38:F$52,MATCH($C191,'Undirviðmiðalisti (Lýsigögn)'!$C$38:$C$52,0))),""))))</f>
        <v/>
      </c>
      <c r="K191" s="18" t="str">
        <f aca="false">IF($C191="","",IF($D191="Einstaklingsbundið",IFERROR(IF(INDEX('Undirviðmiðalisti (Lýsigögn)'!G$38:G$52,MATCH($C191,'Undirviðmiðalisti (Lýsigögn)'!$C$38:$C$52,0))="","",INDEX('Undirviðmiðalisti (Lýsigögn)'!G$38:G$52,MATCH($C191,'Undirviðmiðalisti (Lýsigögn)'!$C$38:$C$52,0))),""),IFERROR(IF(INDEX('Undirviðmiðalisti (Lýsigögn)'!G$6:G$37,MATCH($C191,'Undirviðmiðalisti (Lýsigögn)'!$C$6:$C$37,0))="","",INDEX('Undirviðmiðalisti (Lýsigögn)'!G$6:G$37,MATCH($C191,'Undirviðmiðalisti (Lýsigögn)'!$C$6:$C$37,0))),IFERROR(IF(INDEX('Undirviðmiðalisti (Lýsigögn)'!G$38:G$52,MATCH($C191,'Undirviðmiðalisti (Lýsigögn)'!$C$38:$C$52,0))="","",INDEX('Undirviðmiðalisti (Lýsigögn)'!G$38:G$52,MATCH($C191,'Undirviðmiðalisti (Lýsigögn)'!$C$38:$C$52,0))),""))))</f>
        <v/>
      </c>
      <c r="L191" s="18" t="str">
        <f aca="false">IF($C191="","",IF($D191="Einstaklingsbundið",IFERROR(IF(INDEX('Undirviðmiðalisti (Lýsigögn)'!H$38:H$52,MATCH($C191,'Undirviðmiðalisti (Lýsigögn)'!$C$38:$C$52,0))="","",INDEX('Undirviðmiðalisti (Lýsigögn)'!H$38:H$52,MATCH($C191,'Undirviðmiðalisti (Lýsigögn)'!$C$38:$C$52,0))),""),IFERROR(IF(INDEX('Undirviðmiðalisti (Lýsigögn)'!H$6:H$37,MATCH($C191,'Undirviðmiðalisti (Lýsigögn)'!$C$6:$C$37,0))="","",INDEX('Undirviðmiðalisti (Lýsigögn)'!H$6:H$37,MATCH($C191,'Undirviðmiðalisti (Lýsigögn)'!$C$6:$C$37,0))),IFERROR(IF(INDEX('Undirviðmiðalisti (Lýsigögn)'!H$38:H$52,MATCH($C191,'Undirviðmiðalisti (Lýsigögn)'!$C$38:$C$52,0))="","",INDEX('Undirviðmiðalisti (Lýsigögn)'!H$38:H$52,MATCH($C191,'Undirviðmiðalisti (Lýsigögn)'!$C$38:$C$52,0))),""))))</f>
        <v/>
      </c>
      <c r="M191" s="18" t="str">
        <f aca="false">IF($C191="","",IF($D191="Einstaklingsbundið",IFERROR(IF(INDEX('Undirviðmiðalisti (Lýsigögn)'!I$38:I$52,MATCH($C191,'Undirviðmiðalisti (Lýsigögn)'!$C$38:$C$52,0))="","",INDEX('Undirviðmiðalisti (Lýsigögn)'!I$38:I$52,MATCH($C191,'Undirviðmiðalisti (Lýsigögn)'!$C$38:$C$52,0))),""),IFERROR(IF(INDEX('Undirviðmiðalisti (Lýsigögn)'!I$6:I$37,MATCH($C191,'Undirviðmiðalisti (Lýsigögn)'!$C$6:$C$37,0))="","",INDEX('Undirviðmiðalisti (Lýsigögn)'!I$6:I$37,MATCH($C191,'Undirviðmiðalisti (Lýsigögn)'!$C$6:$C$37,0))),IFERROR(IF(INDEX('Undirviðmiðalisti (Lýsigögn)'!I$38:I$52,MATCH($C191,'Undirviðmiðalisti (Lýsigögn)'!$C$38:$C$52,0))="","",INDEX('Undirviðmiðalisti (Lýsigögn)'!I$38:I$52,MATCH($C191,'Undirviðmiðalisti (Lýsigögn)'!$C$38:$C$52,0))),""))))</f>
        <v/>
      </c>
      <c r="N191" s="18" t="str">
        <f aca="false">IF($C191="","",IF($D191="Einstaklingsbundið",IFERROR(IF(INDEX('Undirviðmiðalisti (Lýsigögn)'!J$38:J$52,MATCH($C191,'Undirviðmiðalisti (Lýsigögn)'!$C$38:$C$52,0))="","",INDEX('Undirviðmiðalisti (Lýsigögn)'!J$38:J$52,MATCH($C191,'Undirviðmiðalisti (Lýsigögn)'!$C$38:$C$52,0))),""),IFERROR(IF(INDEX('Undirviðmiðalisti (Lýsigögn)'!J$6:J$37,MATCH($C191,'Undirviðmiðalisti (Lýsigögn)'!$C$6:$C$37,0))="","",INDEX('Undirviðmiðalisti (Lýsigögn)'!J$6:J$37,MATCH($C191,'Undirviðmiðalisti (Lýsigögn)'!$C$6:$C$37,0))),IFERROR(IF(INDEX('Undirviðmiðalisti (Lýsigögn)'!J$38:J$52,MATCH($C191,'Undirviðmiðalisti (Lýsigögn)'!$C$38:$C$52,0))="","",INDEX('Undirviðmiðalisti (Lýsigögn)'!J$38:J$52,MATCH($C191,'Undirviðmiðalisti (Lýsigögn)'!$C$38:$C$52,0))),""))))</f>
        <v/>
      </c>
      <c r="O191" s="18" t="str">
        <f aca="false">IF($C191="","",IF($D191="Einstaklingsbundið",IFERROR(IF(INDEX('Undirviðmiðalisti (Lýsigögn)'!K$38:K$52,MATCH($C191,'Undirviðmiðalisti (Lýsigögn)'!$C$38:$C$52,0))="","",INDEX('Undirviðmiðalisti (Lýsigögn)'!K$38:K$52,MATCH($C191,'Undirviðmiðalisti (Lýsigögn)'!$C$38:$C$52,0))),""),IFERROR(IF(INDEX('Undirviðmiðalisti (Lýsigögn)'!K$6:K$37,MATCH($C191,'Undirviðmiðalisti (Lýsigögn)'!$C$6:$C$37,0))="","",INDEX('Undirviðmiðalisti (Lýsigögn)'!K$6:K$37,MATCH($C191,'Undirviðmiðalisti (Lýsigögn)'!$C$6:$C$37,0))),IFERROR(IF(INDEX('Undirviðmiðalisti (Lýsigögn)'!K$38:K$52,MATCH($C191,'Undirviðmiðalisti (Lýsigögn)'!$C$38:$C$52,0))="","",INDEX('Undirviðmiðalisti (Lýsigögn)'!K$38:K$52,MATCH($C191,'Undirviðmiðalisti (Lýsigögn)'!$C$38:$C$52,0))),""))))</f>
        <v/>
      </c>
      <c r="P191" s="18" t="str">
        <f aca="false">IF($C191="","",IF($D191="Einstaklingsbundið",IFERROR(IF(INDEX('Undirviðmiðalisti (Lýsigögn)'!L$38:L$52,MATCH($C191,'Undirviðmiðalisti (Lýsigögn)'!$C$38:$C$52,0))="","",INDEX('Undirviðmiðalisti (Lýsigögn)'!L$38:L$52,MATCH($C191,'Undirviðmiðalisti (Lýsigögn)'!$C$38:$C$52,0))),""),IFERROR(IF(INDEX('Undirviðmiðalisti (Lýsigögn)'!L$6:L$37,MATCH($C191,'Undirviðmiðalisti (Lýsigögn)'!$C$6:$C$37,0))="","",INDEX('Undirviðmiðalisti (Lýsigögn)'!L$6:L$37,MATCH($C191,'Undirviðmiðalisti (Lýsigögn)'!$C$6:$C$37,0))),IFERROR(IF(INDEX('Undirviðmiðalisti (Lýsigögn)'!L$38:L$52,MATCH($C191,'Undirviðmiðalisti (Lýsigögn)'!$C$38:$C$52,0))="","",INDEX('Undirviðmiðalisti (Lýsigögn)'!L$38:L$52,MATCH($C191,'Undirviðmiðalisti (Lýsigögn)'!$C$38:$C$52,0))),""))))</f>
        <v/>
      </c>
      <c r="Q191" s="18" t="str">
        <f aca="false">IF($C191="","",IF($D191="Einstaklingsbundið",IFERROR(IF(INDEX('Undirviðmiðalisti (Lýsigögn)'!M$38:M$52,MATCH($C191,'Undirviðmiðalisti (Lýsigögn)'!$C$38:$C$52,0))="","",INDEX('Undirviðmiðalisti (Lýsigögn)'!M$38:M$52,MATCH($C191,'Undirviðmiðalisti (Lýsigögn)'!$C$38:$C$52,0))),""),IFERROR(IF(INDEX('Undirviðmiðalisti (Lýsigögn)'!M$6:M$37,MATCH($C191,'Undirviðmiðalisti (Lýsigögn)'!$C$6:$C$37,0))="","",INDEX('Undirviðmiðalisti (Lýsigögn)'!M$6:M$37,MATCH($C191,'Undirviðmiðalisti (Lýsigögn)'!$C$6:$C$37,0))),IFERROR(IF(INDEX('Undirviðmiðalisti (Lýsigögn)'!M$38:M$52,MATCH($C191,'Undirviðmiðalisti (Lýsigögn)'!$C$38:$C$52,0))="","",INDEX('Undirviðmiðalisti (Lýsigögn)'!M$38:M$52,MATCH($C191,'Undirviðmiðalisti (Lýsigögn)'!$C$38:$C$52,0))),""))))</f>
        <v/>
      </c>
    </row>
    <row r="192" customFormat="false" ht="15" hidden="false" customHeight="true" outlineLevel="0" collapsed="false">
      <c r="A192" s="24" t="str">
        <f aca="false">IF($B192="","",ROW()-5)</f>
        <v/>
      </c>
      <c r="B192" s="17"/>
      <c r="C192" s="17"/>
      <c r="D192" s="25" t="str">
        <f aca="false">IFERROR(IF(B192="","",INDEX(Viðmið!$B$6:$B$10,MATCH(B192,Viðmið!$C$6:$C$10,0))),"")</f>
        <v/>
      </c>
      <c r="E192" s="18" t="str">
        <f aca="false">IF($C192="","",IF($D192="Einstaklingsbundið",IFERROR(IF(INDEX('Undirviðmiðalisti (Lýsigögn)'!$D$38:$D$52,MATCH($C192,'Undirviðmiðalisti (Lýsigögn)'!$C$38:$C$52,0))="","",INDEX('Undirviðmiðalisti (Lýsigögn)'!$D$38:$D$52,MATCH($C192,'Undirviðmiðalisti (Lýsigögn)'!$C$38:$C$52,0))),""),IFERROR(IF(INDEX('Undirviðmiðalisti (Lýsigögn)'!$D$6:$D$37,MATCH($C192,'Undirviðmiðalisti (Lýsigögn)'!$C$6:$C$37,0))="","",INDEX('Undirviðmiðalisti (Lýsigögn)'!$D$6:$D$37,MATCH($C192,'Undirviðmiðalisti (Lýsigögn)'!$C$6:$C$37,0))),IFERROR(IF(INDEX('Undirviðmiðalisti (Lýsigögn)'!$D$38:$D$52,MATCH($C192,'Undirviðmiðalisti (Lýsigögn)'!$C$38:$C$52,0))="","",INDEX('Undirviðmiðalisti (Lýsigögn)'!$D$38:$D$52,MATCH($C192,'Undirviðmiðalisti (Lýsigögn)'!$C$38:$C$52,0))),""))))</f>
        <v/>
      </c>
      <c r="F192" s="16"/>
      <c r="G192" s="26" t="str">
        <f aca="false">IF($C192="","",IF($D192="Einstaklingsbundið",IFERROR(IF(INDEX('Undirviðmiðalisti (Lýsigögn)'!$E$38:$E$52,MATCH($C192,'Undirviðmiðalisti (Lýsigögn)'!$C$38:$C$52,0))="","",INDEX('Undirviðmiðalisti (Lýsigögn)'!$E$38:$E$52,MATCH($C192,'Undirviðmiðalisti (Lýsigögn)'!$C$38:$C$52,0))),""),IFERROR(IF(INDEX('Undirviðmiðalisti (Lýsigögn)'!$E$6:$E$37,MATCH($C192,'Undirviðmiðalisti (Lýsigögn)'!$C$6:$C$37,0))="","",INDEX('Undirviðmiðalisti (Lýsigögn)'!$E$6:$E$37,MATCH($C192,'Undirviðmiðalisti (Lýsigögn)'!$C$6:$C$37,0))),IFERROR(IF(INDEX('Undirviðmiðalisti (Lýsigögn)'!$E$38:$E$52,MATCH($C192,'Undirviðmiðalisti (Lýsigögn)'!$C$38:$C$52,0))="","",INDEX('Undirviðmiðalisti (Lýsigögn)'!$E$38:$E$52,MATCH($C192,'Undirviðmiðalisti (Lýsigögn)'!$C$38:$C$52,0))),""))))</f>
        <v/>
      </c>
      <c r="H192" s="27" t="str">
        <f aca="false">IF(OR(F192="",G192=""),"",F192*KVARDI)</f>
        <v/>
      </c>
      <c r="I192" s="28" t="str">
        <f aca="false">IF(B192="","",IF(ROUND(SUMIF($B$6:$B$205,B192,$F$6:$F$205),4)=ROUND(IFERROR(INDEX(Viðmið!$E$6:$E$10,MATCH(B192,Viðmið!$C$6:$C$10,0)),-1),4),"✓","✗"))</f>
        <v/>
      </c>
      <c r="J192" s="18" t="str">
        <f aca="false">IF($C192="","",IF($D192="Einstaklingsbundið",IFERROR(IF(INDEX('Undirviðmiðalisti (Lýsigögn)'!F$38:F$52,MATCH($C192,'Undirviðmiðalisti (Lýsigögn)'!$C$38:$C$52,0))="","",INDEX('Undirviðmiðalisti (Lýsigögn)'!F$38:F$52,MATCH($C192,'Undirviðmiðalisti (Lýsigögn)'!$C$38:$C$52,0))),""),IFERROR(IF(INDEX('Undirviðmiðalisti (Lýsigögn)'!F$6:F$37,MATCH($C192,'Undirviðmiðalisti (Lýsigögn)'!$C$6:$C$37,0))="","",INDEX('Undirviðmiðalisti (Lýsigögn)'!F$6:F$37,MATCH($C192,'Undirviðmiðalisti (Lýsigögn)'!$C$6:$C$37,0))),IFERROR(IF(INDEX('Undirviðmiðalisti (Lýsigögn)'!F$38:F$52,MATCH($C192,'Undirviðmiðalisti (Lýsigögn)'!$C$38:$C$52,0))="","",INDEX('Undirviðmiðalisti (Lýsigögn)'!F$38:F$52,MATCH($C192,'Undirviðmiðalisti (Lýsigögn)'!$C$38:$C$52,0))),""))))</f>
        <v/>
      </c>
      <c r="K192" s="18" t="str">
        <f aca="false">IF($C192="","",IF($D192="Einstaklingsbundið",IFERROR(IF(INDEX('Undirviðmiðalisti (Lýsigögn)'!G$38:G$52,MATCH($C192,'Undirviðmiðalisti (Lýsigögn)'!$C$38:$C$52,0))="","",INDEX('Undirviðmiðalisti (Lýsigögn)'!G$38:G$52,MATCH($C192,'Undirviðmiðalisti (Lýsigögn)'!$C$38:$C$52,0))),""),IFERROR(IF(INDEX('Undirviðmiðalisti (Lýsigögn)'!G$6:G$37,MATCH($C192,'Undirviðmiðalisti (Lýsigögn)'!$C$6:$C$37,0))="","",INDEX('Undirviðmiðalisti (Lýsigögn)'!G$6:G$37,MATCH($C192,'Undirviðmiðalisti (Lýsigögn)'!$C$6:$C$37,0))),IFERROR(IF(INDEX('Undirviðmiðalisti (Lýsigögn)'!G$38:G$52,MATCH($C192,'Undirviðmiðalisti (Lýsigögn)'!$C$38:$C$52,0))="","",INDEX('Undirviðmiðalisti (Lýsigögn)'!G$38:G$52,MATCH($C192,'Undirviðmiðalisti (Lýsigögn)'!$C$38:$C$52,0))),""))))</f>
        <v/>
      </c>
      <c r="L192" s="18" t="str">
        <f aca="false">IF($C192="","",IF($D192="Einstaklingsbundið",IFERROR(IF(INDEX('Undirviðmiðalisti (Lýsigögn)'!H$38:H$52,MATCH($C192,'Undirviðmiðalisti (Lýsigögn)'!$C$38:$C$52,0))="","",INDEX('Undirviðmiðalisti (Lýsigögn)'!H$38:H$52,MATCH($C192,'Undirviðmiðalisti (Lýsigögn)'!$C$38:$C$52,0))),""),IFERROR(IF(INDEX('Undirviðmiðalisti (Lýsigögn)'!H$6:H$37,MATCH($C192,'Undirviðmiðalisti (Lýsigögn)'!$C$6:$C$37,0))="","",INDEX('Undirviðmiðalisti (Lýsigögn)'!H$6:H$37,MATCH($C192,'Undirviðmiðalisti (Lýsigögn)'!$C$6:$C$37,0))),IFERROR(IF(INDEX('Undirviðmiðalisti (Lýsigögn)'!H$38:H$52,MATCH($C192,'Undirviðmiðalisti (Lýsigögn)'!$C$38:$C$52,0))="","",INDEX('Undirviðmiðalisti (Lýsigögn)'!H$38:H$52,MATCH($C192,'Undirviðmiðalisti (Lýsigögn)'!$C$38:$C$52,0))),""))))</f>
        <v/>
      </c>
      <c r="M192" s="18" t="str">
        <f aca="false">IF($C192="","",IF($D192="Einstaklingsbundið",IFERROR(IF(INDEX('Undirviðmiðalisti (Lýsigögn)'!I$38:I$52,MATCH($C192,'Undirviðmiðalisti (Lýsigögn)'!$C$38:$C$52,0))="","",INDEX('Undirviðmiðalisti (Lýsigögn)'!I$38:I$52,MATCH($C192,'Undirviðmiðalisti (Lýsigögn)'!$C$38:$C$52,0))),""),IFERROR(IF(INDEX('Undirviðmiðalisti (Lýsigögn)'!I$6:I$37,MATCH($C192,'Undirviðmiðalisti (Lýsigögn)'!$C$6:$C$37,0))="","",INDEX('Undirviðmiðalisti (Lýsigögn)'!I$6:I$37,MATCH($C192,'Undirviðmiðalisti (Lýsigögn)'!$C$6:$C$37,0))),IFERROR(IF(INDEX('Undirviðmiðalisti (Lýsigögn)'!I$38:I$52,MATCH($C192,'Undirviðmiðalisti (Lýsigögn)'!$C$38:$C$52,0))="","",INDEX('Undirviðmiðalisti (Lýsigögn)'!I$38:I$52,MATCH($C192,'Undirviðmiðalisti (Lýsigögn)'!$C$38:$C$52,0))),""))))</f>
        <v/>
      </c>
      <c r="N192" s="18" t="str">
        <f aca="false">IF($C192="","",IF($D192="Einstaklingsbundið",IFERROR(IF(INDEX('Undirviðmiðalisti (Lýsigögn)'!J$38:J$52,MATCH($C192,'Undirviðmiðalisti (Lýsigögn)'!$C$38:$C$52,0))="","",INDEX('Undirviðmiðalisti (Lýsigögn)'!J$38:J$52,MATCH($C192,'Undirviðmiðalisti (Lýsigögn)'!$C$38:$C$52,0))),""),IFERROR(IF(INDEX('Undirviðmiðalisti (Lýsigögn)'!J$6:J$37,MATCH($C192,'Undirviðmiðalisti (Lýsigögn)'!$C$6:$C$37,0))="","",INDEX('Undirviðmiðalisti (Lýsigögn)'!J$6:J$37,MATCH($C192,'Undirviðmiðalisti (Lýsigögn)'!$C$6:$C$37,0))),IFERROR(IF(INDEX('Undirviðmiðalisti (Lýsigögn)'!J$38:J$52,MATCH($C192,'Undirviðmiðalisti (Lýsigögn)'!$C$38:$C$52,0))="","",INDEX('Undirviðmiðalisti (Lýsigögn)'!J$38:J$52,MATCH($C192,'Undirviðmiðalisti (Lýsigögn)'!$C$38:$C$52,0))),""))))</f>
        <v/>
      </c>
      <c r="O192" s="18" t="str">
        <f aca="false">IF($C192="","",IF($D192="Einstaklingsbundið",IFERROR(IF(INDEX('Undirviðmiðalisti (Lýsigögn)'!K$38:K$52,MATCH($C192,'Undirviðmiðalisti (Lýsigögn)'!$C$38:$C$52,0))="","",INDEX('Undirviðmiðalisti (Lýsigögn)'!K$38:K$52,MATCH($C192,'Undirviðmiðalisti (Lýsigögn)'!$C$38:$C$52,0))),""),IFERROR(IF(INDEX('Undirviðmiðalisti (Lýsigögn)'!K$6:K$37,MATCH($C192,'Undirviðmiðalisti (Lýsigögn)'!$C$6:$C$37,0))="","",INDEX('Undirviðmiðalisti (Lýsigögn)'!K$6:K$37,MATCH($C192,'Undirviðmiðalisti (Lýsigögn)'!$C$6:$C$37,0))),IFERROR(IF(INDEX('Undirviðmiðalisti (Lýsigögn)'!K$38:K$52,MATCH($C192,'Undirviðmiðalisti (Lýsigögn)'!$C$38:$C$52,0))="","",INDEX('Undirviðmiðalisti (Lýsigögn)'!K$38:K$52,MATCH($C192,'Undirviðmiðalisti (Lýsigögn)'!$C$38:$C$52,0))),""))))</f>
        <v/>
      </c>
      <c r="P192" s="18" t="str">
        <f aca="false">IF($C192="","",IF($D192="Einstaklingsbundið",IFERROR(IF(INDEX('Undirviðmiðalisti (Lýsigögn)'!L$38:L$52,MATCH($C192,'Undirviðmiðalisti (Lýsigögn)'!$C$38:$C$52,0))="","",INDEX('Undirviðmiðalisti (Lýsigögn)'!L$38:L$52,MATCH($C192,'Undirviðmiðalisti (Lýsigögn)'!$C$38:$C$52,0))),""),IFERROR(IF(INDEX('Undirviðmiðalisti (Lýsigögn)'!L$6:L$37,MATCH($C192,'Undirviðmiðalisti (Lýsigögn)'!$C$6:$C$37,0))="","",INDEX('Undirviðmiðalisti (Lýsigögn)'!L$6:L$37,MATCH($C192,'Undirviðmiðalisti (Lýsigögn)'!$C$6:$C$37,0))),IFERROR(IF(INDEX('Undirviðmiðalisti (Lýsigögn)'!L$38:L$52,MATCH($C192,'Undirviðmiðalisti (Lýsigögn)'!$C$38:$C$52,0))="","",INDEX('Undirviðmiðalisti (Lýsigögn)'!L$38:L$52,MATCH($C192,'Undirviðmiðalisti (Lýsigögn)'!$C$38:$C$52,0))),""))))</f>
        <v/>
      </c>
      <c r="Q192" s="18" t="str">
        <f aca="false">IF($C192="","",IF($D192="Einstaklingsbundið",IFERROR(IF(INDEX('Undirviðmiðalisti (Lýsigögn)'!M$38:M$52,MATCH($C192,'Undirviðmiðalisti (Lýsigögn)'!$C$38:$C$52,0))="","",INDEX('Undirviðmiðalisti (Lýsigögn)'!M$38:M$52,MATCH($C192,'Undirviðmiðalisti (Lýsigögn)'!$C$38:$C$52,0))),""),IFERROR(IF(INDEX('Undirviðmiðalisti (Lýsigögn)'!M$6:M$37,MATCH($C192,'Undirviðmiðalisti (Lýsigögn)'!$C$6:$C$37,0))="","",INDEX('Undirviðmiðalisti (Lýsigögn)'!M$6:M$37,MATCH($C192,'Undirviðmiðalisti (Lýsigögn)'!$C$6:$C$37,0))),IFERROR(IF(INDEX('Undirviðmiðalisti (Lýsigögn)'!M$38:M$52,MATCH($C192,'Undirviðmiðalisti (Lýsigögn)'!$C$38:$C$52,0))="","",INDEX('Undirviðmiðalisti (Lýsigögn)'!M$38:M$52,MATCH($C192,'Undirviðmiðalisti (Lýsigögn)'!$C$38:$C$52,0))),""))))</f>
        <v/>
      </c>
    </row>
    <row r="193" customFormat="false" ht="15" hidden="false" customHeight="true" outlineLevel="0" collapsed="false">
      <c r="A193" s="24" t="str">
        <f aca="false">IF($B193="","",ROW()-5)</f>
        <v/>
      </c>
      <c r="B193" s="17"/>
      <c r="C193" s="17"/>
      <c r="D193" s="25" t="str">
        <f aca="false">IFERROR(IF(B193="","",INDEX(Viðmið!$B$6:$B$10,MATCH(B193,Viðmið!$C$6:$C$10,0))),"")</f>
        <v/>
      </c>
      <c r="E193" s="18" t="str">
        <f aca="false">IF($C193="","",IF($D193="Einstaklingsbundið",IFERROR(IF(INDEX('Undirviðmiðalisti (Lýsigögn)'!$D$38:$D$52,MATCH($C193,'Undirviðmiðalisti (Lýsigögn)'!$C$38:$C$52,0))="","",INDEX('Undirviðmiðalisti (Lýsigögn)'!$D$38:$D$52,MATCH($C193,'Undirviðmiðalisti (Lýsigögn)'!$C$38:$C$52,0))),""),IFERROR(IF(INDEX('Undirviðmiðalisti (Lýsigögn)'!$D$6:$D$37,MATCH($C193,'Undirviðmiðalisti (Lýsigögn)'!$C$6:$C$37,0))="","",INDEX('Undirviðmiðalisti (Lýsigögn)'!$D$6:$D$37,MATCH($C193,'Undirviðmiðalisti (Lýsigögn)'!$C$6:$C$37,0))),IFERROR(IF(INDEX('Undirviðmiðalisti (Lýsigögn)'!$D$38:$D$52,MATCH($C193,'Undirviðmiðalisti (Lýsigögn)'!$C$38:$C$52,0))="","",INDEX('Undirviðmiðalisti (Lýsigögn)'!$D$38:$D$52,MATCH($C193,'Undirviðmiðalisti (Lýsigögn)'!$C$38:$C$52,0))),""))))</f>
        <v/>
      </c>
      <c r="F193" s="16"/>
      <c r="G193" s="26" t="str">
        <f aca="false">IF($C193="","",IF($D193="Einstaklingsbundið",IFERROR(IF(INDEX('Undirviðmiðalisti (Lýsigögn)'!$E$38:$E$52,MATCH($C193,'Undirviðmiðalisti (Lýsigögn)'!$C$38:$C$52,0))="","",INDEX('Undirviðmiðalisti (Lýsigögn)'!$E$38:$E$52,MATCH($C193,'Undirviðmiðalisti (Lýsigögn)'!$C$38:$C$52,0))),""),IFERROR(IF(INDEX('Undirviðmiðalisti (Lýsigögn)'!$E$6:$E$37,MATCH($C193,'Undirviðmiðalisti (Lýsigögn)'!$C$6:$C$37,0))="","",INDEX('Undirviðmiðalisti (Lýsigögn)'!$E$6:$E$37,MATCH($C193,'Undirviðmiðalisti (Lýsigögn)'!$C$6:$C$37,0))),IFERROR(IF(INDEX('Undirviðmiðalisti (Lýsigögn)'!$E$38:$E$52,MATCH($C193,'Undirviðmiðalisti (Lýsigögn)'!$C$38:$C$52,0))="","",INDEX('Undirviðmiðalisti (Lýsigögn)'!$E$38:$E$52,MATCH($C193,'Undirviðmiðalisti (Lýsigögn)'!$C$38:$C$52,0))),""))))</f>
        <v/>
      </c>
      <c r="H193" s="27" t="str">
        <f aca="false">IF(OR(F193="",G193=""),"",F193*KVARDI)</f>
        <v/>
      </c>
      <c r="I193" s="28" t="str">
        <f aca="false">IF(B193="","",IF(ROUND(SUMIF($B$6:$B$205,B193,$F$6:$F$205),4)=ROUND(IFERROR(INDEX(Viðmið!$E$6:$E$10,MATCH(B193,Viðmið!$C$6:$C$10,0)),-1),4),"✓","✗"))</f>
        <v/>
      </c>
      <c r="J193" s="18" t="str">
        <f aca="false">IF($C193="","",IF($D193="Einstaklingsbundið",IFERROR(IF(INDEX('Undirviðmiðalisti (Lýsigögn)'!F$38:F$52,MATCH($C193,'Undirviðmiðalisti (Lýsigögn)'!$C$38:$C$52,0))="","",INDEX('Undirviðmiðalisti (Lýsigögn)'!F$38:F$52,MATCH($C193,'Undirviðmiðalisti (Lýsigögn)'!$C$38:$C$52,0))),""),IFERROR(IF(INDEX('Undirviðmiðalisti (Lýsigögn)'!F$6:F$37,MATCH($C193,'Undirviðmiðalisti (Lýsigögn)'!$C$6:$C$37,0))="","",INDEX('Undirviðmiðalisti (Lýsigögn)'!F$6:F$37,MATCH($C193,'Undirviðmiðalisti (Lýsigögn)'!$C$6:$C$37,0))),IFERROR(IF(INDEX('Undirviðmiðalisti (Lýsigögn)'!F$38:F$52,MATCH($C193,'Undirviðmiðalisti (Lýsigögn)'!$C$38:$C$52,0))="","",INDEX('Undirviðmiðalisti (Lýsigögn)'!F$38:F$52,MATCH($C193,'Undirviðmiðalisti (Lýsigögn)'!$C$38:$C$52,0))),""))))</f>
        <v/>
      </c>
      <c r="K193" s="18" t="str">
        <f aca="false">IF($C193="","",IF($D193="Einstaklingsbundið",IFERROR(IF(INDEX('Undirviðmiðalisti (Lýsigögn)'!G$38:G$52,MATCH($C193,'Undirviðmiðalisti (Lýsigögn)'!$C$38:$C$52,0))="","",INDEX('Undirviðmiðalisti (Lýsigögn)'!G$38:G$52,MATCH($C193,'Undirviðmiðalisti (Lýsigögn)'!$C$38:$C$52,0))),""),IFERROR(IF(INDEX('Undirviðmiðalisti (Lýsigögn)'!G$6:G$37,MATCH($C193,'Undirviðmiðalisti (Lýsigögn)'!$C$6:$C$37,0))="","",INDEX('Undirviðmiðalisti (Lýsigögn)'!G$6:G$37,MATCH($C193,'Undirviðmiðalisti (Lýsigögn)'!$C$6:$C$37,0))),IFERROR(IF(INDEX('Undirviðmiðalisti (Lýsigögn)'!G$38:G$52,MATCH($C193,'Undirviðmiðalisti (Lýsigögn)'!$C$38:$C$52,0))="","",INDEX('Undirviðmiðalisti (Lýsigögn)'!G$38:G$52,MATCH($C193,'Undirviðmiðalisti (Lýsigögn)'!$C$38:$C$52,0))),""))))</f>
        <v/>
      </c>
      <c r="L193" s="18" t="str">
        <f aca="false">IF($C193="","",IF($D193="Einstaklingsbundið",IFERROR(IF(INDEX('Undirviðmiðalisti (Lýsigögn)'!H$38:H$52,MATCH($C193,'Undirviðmiðalisti (Lýsigögn)'!$C$38:$C$52,0))="","",INDEX('Undirviðmiðalisti (Lýsigögn)'!H$38:H$52,MATCH($C193,'Undirviðmiðalisti (Lýsigögn)'!$C$38:$C$52,0))),""),IFERROR(IF(INDEX('Undirviðmiðalisti (Lýsigögn)'!H$6:H$37,MATCH($C193,'Undirviðmiðalisti (Lýsigögn)'!$C$6:$C$37,0))="","",INDEX('Undirviðmiðalisti (Lýsigögn)'!H$6:H$37,MATCH($C193,'Undirviðmiðalisti (Lýsigögn)'!$C$6:$C$37,0))),IFERROR(IF(INDEX('Undirviðmiðalisti (Lýsigögn)'!H$38:H$52,MATCH($C193,'Undirviðmiðalisti (Lýsigögn)'!$C$38:$C$52,0))="","",INDEX('Undirviðmiðalisti (Lýsigögn)'!H$38:H$52,MATCH($C193,'Undirviðmiðalisti (Lýsigögn)'!$C$38:$C$52,0))),""))))</f>
        <v/>
      </c>
      <c r="M193" s="18" t="str">
        <f aca="false">IF($C193="","",IF($D193="Einstaklingsbundið",IFERROR(IF(INDEX('Undirviðmiðalisti (Lýsigögn)'!I$38:I$52,MATCH($C193,'Undirviðmiðalisti (Lýsigögn)'!$C$38:$C$52,0))="","",INDEX('Undirviðmiðalisti (Lýsigögn)'!I$38:I$52,MATCH($C193,'Undirviðmiðalisti (Lýsigögn)'!$C$38:$C$52,0))),""),IFERROR(IF(INDEX('Undirviðmiðalisti (Lýsigögn)'!I$6:I$37,MATCH($C193,'Undirviðmiðalisti (Lýsigögn)'!$C$6:$C$37,0))="","",INDEX('Undirviðmiðalisti (Lýsigögn)'!I$6:I$37,MATCH($C193,'Undirviðmiðalisti (Lýsigögn)'!$C$6:$C$37,0))),IFERROR(IF(INDEX('Undirviðmiðalisti (Lýsigögn)'!I$38:I$52,MATCH($C193,'Undirviðmiðalisti (Lýsigögn)'!$C$38:$C$52,0))="","",INDEX('Undirviðmiðalisti (Lýsigögn)'!I$38:I$52,MATCH($C193,'Undirviðmiðalisti (Lýsigögn)'!$C$38:$C$52,0))),""))))</f>
        <v/>
      </c>
      <c r="N193" s="18" t="str">
        <f aca="false">IF($C193="","",IF($D193="Einstaklingsbundið",IFERROR(IF(INDEX('Undirviðmiðalisti (Lýsigögn)'!J$38:J$52,MATCH($C193,'Undirviðmiðalisti (Lýsigögn)'!$C$38:$C$52,0))="","",INDEX('Undirviðmiðalisti (Lýsigögn)'!J$38:J$52,MATCH($C193,'Undirviðmiðalisti (Lýsigögn)'!$C$38:$C$52,0))),""),IFERROR(IF(INDEX('Undirviðmiðalisti (Lýsigögn)'!J$6:J$37,MATCH($C193,'Undirviðmiðalisti (Lýsigögn)'!$C$6:$C$37,0))="","",INDEX('Undirviðmiðalisti (Lýsigögn)'!J$6:J$37,MATCH($C193,'Undirviðmiðalisti (Lýsigögn)'!$C$6:$C$37,0))),IFERROR(IF(INDEX('Undirviðmiðalisti (Lýsigögn)'!J$38:J$52,MATCH($C193,'Undirviðmiðalisti (Lýsigögn)'!$C$38:$C$52,0))="","",INDEX('Undirviðmiðalisti (Lýsigögn)'!J$38:J$52,MATCH($C193,'Undirviðmiðalisti (Lýsigögn)'!$C$38:$C$52,0))),""))))</f>
        <v/>
      </c>
      <c r="O193" s="18" t="str">
        <f aca="false">IF($C193="","",IF($D193="Einstaklingsbundið",IFERROR(IF(INDEX('Undirviðmiðalisti (Lýsigögn)'!K$38:K$52,MATCH($C193,'Undirviðmiðalisti (Lýsigögn)'!$C$38:$C$52,0))="","",INDEX('Undirviðmiðalisti (Lýsigögn)'!K$38:K$52,MATCH($C193,'Undirviðmiðalisti (Lýsigögn)'!$C$38:$C$52,0))),""),IFERROR(IF(INDEX('Undirviðmiðalisti (Lýsigögn)'!K$6:K$37,MATCH($C193,'Undirviðmiðalisti (Lýsigögn)'!$C$6:$C$37,0))="","",INDEX('Undirviðmiðalisti (Lýsigögn)'!K$6:K$37,MATCH($C193,'Undirviðmiðalisti (Lýsigögn)'!$C$6:$C$37,0))),IFERROR(IF(INDEX('Undirviðmiðalisti (Lýsigögn)'!K$38:K$52,MATCH($C193,'Undirviðmiðalisti (Lýsigögn)'!$C$38:$C$52,0))="","",INDEX('Undirviðmiðalisti (Lýsigögn)'!K$38:K$52,MATCH($C193,'Undirviðmiðalisti (Lýsigögn)'!$C$38:$C$52,0))),""))))</f>
        <v/>
      </c>
      <c r="P193" s="18" t="str">
        <f aca="false">IF($C193="","",IF($D193="Einstaklingsbundið",IFERROR(IF(INDEX('Undirviðmiðalisti (Lýsigögn)'!L$38:L$52,MATCH($C193,'Undirviðmiðalisti (Lýsigögn)'!$C$38:$C$52,0))="","",INDEX('Undirviðmiðalisti (Lýsigögn)'!L$38:L$52,MATCH($C193,'Undirviðmiðalisti (Lýsigögn)'!$C$38:$C$52,0))),""),IFERROR(IF(INDEX('Undirviðmiðalisti (Lýsigögn)'!L$6:L$37,MATCH($C193,'Undirviðmiðalisti (Lýsigögn)'!$C$6:$C$37,0))="","",INDEX('Undirviðmiðalisti (Lýsigögn)'!L$6:L$37,MATCH($C193,'Undirviðmiðalisti (Lýsigögn)'!$C$6:$C$37,0))),IFERROR(IF(INDEX('Undirviðmiðalisti (Lýsigögn)'!L$38:L$52,MATCH($C193,'Undirviðmiðalisti (Lýsigögn)'!$C$38:$C$52,0))="","",INDEX('Undirviðmiðalisti (Lýsigögn)'!L$38:L$52,MATCH($C193,'Undirviðmiðalisti (Lýsigögn)'!$C$38:$C$52,0))),""))))</f>
        <v/>
      </c>
      <c r="Q193" s="18" t="str">
        <f aca="false">IF($C193="","",IF($D193="Einstaklingsbundið",IFERROR(IF(INDEX('Undirviðmiðalisti (Lýsigögn)'!M$38:M$52,MATCH($C193,'Undirviðmiðalisti (Lýsigögn)'!$C$38:$C$52,0))="","",INDEX('Undirviðmiðalisti (Lýsigögn)'!M$38:M$52,MATCH($C193,'Undirviðmiðalisti (Lýsigögn)'!$C$38:$C$52,0))),""),IFERROR(IF(INDEX('Undirviðmiðalisti (Lýsigögn)'!M$6:M$37,MATCH($C193,'Undirviðmiðalisti (Lýsigögn)'!$C$6:$C$37,0))="","",INDEX('Undirviðmiðalisti (Lýsigögn)'!M$6:M$37,MATCH($C193,'Undirviðmiðalisti (Lýsigögn)'!$C$6:$C$37,0))),IFERROR(IF(INDEX('Undirviðmiðalisti (Lýsigögn)'!M$38:M$52,MATCH($C193,'Undirviðmiðalisti (Lýsigögn)'!$C$38:$C$52,0))="","",INDEX('Undirviðmiðalisti (Lýsigögn)'!M$38:M$52,MATCH($C193,'Undirviðmiðalisti (Lýsigögn)'!$C$38:$C$52,0))),""))))</f>
        <v/>
      </c>
    </row>
    <row r="194" customFormat="false" ht="15" hidden="false" customHeight="true" outlineLevel="0" collapsed="false">
      <c r="A194" s="24" t="str">
        <f aca="false">IF($B194="","",ROW()-5)</f>
        <v/>
      </c>
      <c r="B194" s="17"/>
      <c r="C194" s="17"/>
      <c r="D194" s="25" t="str">
        <f aca="false">IFERROR(IF(B194="","",INDEX(Viðmið!$B$6:$B$10,MATCH(B194,Viðmið!$C$6:$C$10,0))),"")</f>
        <v/>
      </c>
      <c r="E194" s="18" t="str">
        <f aca="false">IF($C194="","",IF($D194="Einstaklingsbundið",IFERROR(IF(INDEX('Undirviðmiðalisti (Lýsigögn)'!$D$38:$D$52,MATCH($C194,'Undirviðmiðalisti (Lýsigögn)'!$C$38:$C$52,0))="","",INDEX('Undirviðmiðalisti (Lýsigögn)'!$D$38:$D$52,MATCH($C194,'Undirviðmiðalisti (Lýsigögn)'!$C$38:$C$52,0))),""),IFERROR(IF(INDEX('Undirviðmiðalisti (Lýsigögn)'!$D$6:$D$37,MATCH($C194,'Undirviðmiðalisti (Lýsigögn)'!$C$6:$C$37,0))="","",INDEX('Undirviðmiðalisti (Lýsigögn)'!$D$6:$D$37,MATCH($C194,'Undirviðmiðalisti (Lýsigögn)'!$C$6:$C$37,0))),IFERROR(IF(INDEX('Undirviðmiðalisti (Lýsigögn)'!$D$38:$D$52,MATCH($C194,'Undirviðmiðalisti (Lýsigögn)'!$C$38:$C$52,0))="","",INDEX('Undirviðmiðalisti (Lýsigögn)'!$D$38:$D$52,MATCH($C194,'Undirviðmiðalisti (Lýsigögn)'!$C$38:$C$52,0))),""))))</f>
        <v/>
      </c>
      <c r="F194" s="16"/>
      <c r="G194" s="26" t="str">
        <f aca="false">IF($C194="","",IF($D194="Einstaklingsbundið",IFERROR(IF(INDEX('Undirviðmiðalisti (Lýsigögn)'!$E$38:$E$52,MATCH($C194,'Undirviðmiðalisti (Lýsigögn)'!$C$38:$C$52,0))="","",INDEX('Undirviðmiðalisti (Lýsigögn)'!$E$38:$E$52,MATCH($C194,'Undirviðmiðalisti (Lýsigögn)'!$C$38:$C$52,0))),""),IFERROR(IF(INDEX('Undirviðmiðalisti (Lýsigögn)'!$E$6:$E$37,MATCH($C194,'Undirviðmiðalisti (Lýsigögn)'!$C$6:$C$37,0))="","",INDEX('Undirviðmiðalisti (Lýsigögn)'!$E$6:$E$37,MATCH($C194,'Undirviðmiðalisti (Lýsigögn)'!$C$6:$C$37,0))),IFERROR(IF(INDEX('Undirviðmiðalisti (Lýsigögn)'!$E$38:$E$52,MATCH($C194,'Undirviðmiðalisti (Lýsigögn)'!$C$38:$C$52,0))="","",INDEX('Undirviðmiðalisti (Lýsigögn)'!$E$38:$E$52,MATCH($C194,'Undirviðmiðalisti (Lýsigögn)'!$C$38:$C$52,0))),""))))</f>
        <v/>
      </c>
      <c r="H194" s="27" t="str">
        <f aca="false">IF(OR(F194="",G194=""),"",F194*KVARDI)</f>
        <v/>
      </c>
      <c r="I194" s="28" t="str">
        <f aca="false">IF(B194="","",IF(ROUND(SUMIF($B$6:$B$205,B194,$F$6:$F$205),4)=ROUND(IFERROR(INDEX(Viðmið!$E$6:$E$10,MATCH(B194,Viðmið!$C$6:$C$10,0)),-1),4),"✓","✗"))</f>
        <v/>
      </c>
      <c r="J194" s="18" t="str">
        <f aca="false">IF($C194="","",IF($D194="Einstaklingsbundið",IFERROR(IF(INDEX('Undirviðmiðalisti (Lýsigögn)'!F$38:F$52,MATCH($C194,'Undirviðmiðalisti (Lýsigögn)'!$C$38:$C$52,0))="","",INDEX('Undirviðmiðalisti (Lýsigögn)'!F$38:F$52,MATCH($C194,'Undirviðmiðalisti (Lýsigögn)'!$C$38:$C$52,0))),""),IFERROR(IF(INDEX('Undirviðmiðalisti (Lýsigögn)'!F$6:F$37,MATCH($C194,'Undirviðmiðalisti (Lýsigögn)'!$C$6:$C$37,0))="","",INDEX('Undirviðmiðalisti (Lýsigögn)'!F$6:F$37,MATCH($C194,'Undirviðmiðalisti (Lýsigögn)'!$C$6:$C$37,0))),IFERROR(IF(INDEX('Undirviðmiðalisti (Lýsigögn)'!F$38:F$52,MATCH($C194,'Undirviðmiðalisti (Lýsigögn)'!$C$38:$C$52,0))="","",INDEX('Undirviðmiðalisti (Lýsigögn)'!F$38:F$52,MATCH($C194,'Undirviðmiðalisti (Lýsigögn)'!$C$38:$C$52,0))),""))))</f>
        <v/>
      </c>
      <c r="K194" s="18" t="str">
        <f aca="false">IF($C194="","",IF($D194="Einstaklingsbundið",IFERROR(IF(INDEX('Undirviðmiðalisti (Lýsigögn)'!G$38:G$52,MATCH($C194,'Undirviðmiðalisti (Lýsigögn)'!$C$38:$C$52,0))="","",INDEX('Undirviðmiðalisti (Lýsigögn)'!G$38:G$52,MATCH($C194,'Undirviðmiðalisti (Lýsigögn)'!$C$38:$C$52,0))),""),IFERROR(IF(INDEX('Undirviðmiðalisti (Lýsigögn)'!G$6:G$37,MATCH($C194,'Undirviðmiðalisti (Lýsigögn)'!$C$6:$C$37,0))="","",INDEX('Undirviðmiðalisti (Lýsigögn)'!G$6:G$37,MATCH($C194,'Undirviðmiðalisti (Lýsigögn)'!$C$6:$C$37,0))),IFERROR(IF(INDEX('Undirviðmiðalisti (Lýsigögn)'!G$38:G$52,MATCH($C194,'Undirviðmiðalisti (Lýsigögn)'!$C$38:$C$52,0))="","",INDEX('Undirviðmiðalisti (Lýsigögn)'!G$38:G$52,MATCH($C194,'Undirviðmiðalisti (Lýsigögn)'!$C$38:$C$52,0))),""))))</f>
        <v/>
      </c>
      <c r="L194" s="18" t="str">
        <f aca="false">IF($C194="","",IF($D194="Einstaklingsbundið",IFERROR(IF(INDEX('Undirviðmiðalisti (Lýsigögn)'!H$38:H$52,MATCH($C194,'Undirviðmiðalisti (Lýsigögn)'!$C$38:$C$52,0))="","",INDEX('Undirviðmiðalisti (Lýsigögn)'!H$38:H$52,MATCH($C194,'Undirviðmiðalisti (Lýsigögn)'!$C$38:$C$52,0))),""),IFERROR(IF(INDEX('Undirviðmiðalisti (Lýsigögn)'!H$6:H$37,MATCH($C194,'Undirviðmiðalisti (Lýsigögn)'!$C$6:$C$37,0))="","",INDEX('Undirviðmiðalisti (Lýsigögn)'!H$6:H$37,MATCH($C194,'Undirviðmiðalisti (Lýsigögn)'!$C$6:$C$37,0))),IFERROR(IF(INDEX('Undirviðmiðalisti (Lýsigögn)'!H$38:H$52,MATCH($C194,'Undirviðmiðalisti (Lýsigögn)'!$C$38:$C$52,0))="","",INDEX('Undirviðmiðalisti (Lýsigögn)'!H$38:H$52,MATCH($C194,'Undirviðmiðalisti (Lýsigögn)'!$C$38:$C$52,0))),""))))</f>
        <v/>
      </c>
      <c r="M194" s="18" t="str">
        <f aca="false">IF($C194="","",IF($D194="Einstaklingsbundið",IFERROR(IF(INDEX('Undirviðmiðalisti (Lýsigögn)'!I$38:I$52,MATCH($C194,'Undirviðmiðalisti (Lýsigögn)'!$C$38:$C$52,0))="","",INDEX('Undirviðmiðalisti (Lýsigögn)'!I$38:I$52,MATCH($C194,'Undirviðmiðalisti (Lýsigögn)'!$C$38:$C$52,0))),""),IFERROR(IF(INDEX('Undirviðmiðalisti (Lýsigögn)'!I$6:I$37,MATCH($C194,'Undirviðmiðalisti (Lýsigögn)'!$C$6:$C$37,0))="","",INDEX('Undirviðmiðalisti (Lýsigögn)'!I$6:I$37,MATCH($C194,'Undirviðmiðalisti (Lýsigögn)'!$C$6:$C$37,0))),IFERROR(IF(INDEX('Undirviðmiðalisti (Lýsigögn)'!I$38:I$52,MATCH($C194,'Undirviðmiðalisti (Lýsigögn)'!$C$38:$C$52,0))="","",INDEX('Undirviðmiðalisti (Lýsigögn)'!I$38:I$52,MATCH($C194,'Undirviðmiðalisti (Lýsigögn)'!$C$38:$C$52,0))),""))))</f>
        <v/>
      </c>
      <c r="N194" s="18" t="str">
        <f aca="false">IF($C194="","",IF($D194="Einstaklingsbundið",IFERROR(IF(INDEX('Undirviðmiðalisti (Lýsigögn)'!J$38:J$52,MATCH($C194,'Undirviðmiðalisti (Lýsigögn)'!$C$38:$C$52,0))="","",INDEX('Undirviðmiðalisti (Lýsigögn)'!J$38:J$52,MATCH($C194,'Undirviðmiðalisti (Lýsigögn)'!$C$38:$C$52,0))),""),IFERROR(IF(INDEX('Undirviðmiðalisti (Lýsigögn)'!J$6:J$37,MATCH($C194,'Undirviðmiðalisti (Lýsigögn)'!$C$6:$C$37,0))="","",INDEX('Undirviðmiðalisti (Lýsigögn)'!J$6:J$37,MATCH($C194,'Undirviðmiðalisti (Lýsigögn)'!$C$6:$C$37,0))),IFERROR(IF(INDEX('Undirviðmiðalisti (Lýsigögn)'!J$38:J$52,MATCH($C194,'Undirviðmiðalisti (Lýsigögn)'!$C$38:$C$52,0))="","",INDEX('Undirviðmiðalisti (Lýsigögn)'!J$38:J$52,MATCH($C194,'Undirviðmiðalisti (Lýsigögn)'!$C$38:$C$52,0))),""))))</f>
        <v/>
      </c>
      <c r="O194" s="18" t="str">
        <f aca="false">IF($C194="","",IF($D194="Einstaklingsbundið",IFERROR(IF(INDEX('Undirviðmiðalisti (Lýsigögn)'!K$38:K$52,MATCH($C194,'Undirviðmiðalisti (Lýsigögn)'!$C$38:$C$52,0))="","",INDEX('Undirviðmiðalisti (Lýsigögn)'!K$38:K$52,MATCH($C194,'Undirviðmiðalisti (Lýsigögn)'!$C$38:$C$52,0))),""),IFERROR(IF(INDEX('Undirviðmiðalisti (Lýsigögn)'!K$6:K$37,MATCH($C194,'Undirviðmiðalisti (Lýsigögn)'!$C$6:$C$37,0))="","",INDEX('Undirviðmiðalisti (Lýsigögn)'!K$6:K$37,MATCH($C194,'Undirviðmiðalisti (Lýsigögn)'!$C$6:$C$37,0))),IFERROR(IF(INDEX('Undirviðmiðalisti (Lýsigögn)'!K$38:K$52,MATCH($C194,'Undirviðmiðalisti (Lýsigögn)'!$C$38:$C$52,0))="","",INDEX('Undirviðmiðalisti (Lýsigögn)'!K$38:K$52,MATCH($C194,'Undirviðmiðalisti (Lýsigögn)'!$C$38:$C$52,0))),""))))</f>
        <v/>
      </c>
      <c r="P194" s="18" t="str">
        <f aca="false">IF($C194="","",IF($D194="Einstaklingsbundið",IFERROR(IF(INDEX('Undirviðmiðalisti (Lýsigögn)'!L$38:L$52,MATCH($C194,'Undirviðmiðalisti (Lýsigögn)'!$C$38:$C$52,0))="","",INDEX('Undirviðmiðalisti (Lýsigögn)'!L$38:L$52,MATCH($C194,'Undirviðmiðalisti (Lýsigögn)'!$C$38:$C$52,0))),""),IFERROR(IF(INDEX('Undirviðmiðalisti (Lýsigögn)'!L$6:L$37,MATCH($C194,'Undirviðmiðalisti (Lýsigögn)'!$C$6:$C$37,0))="","",INDEX('Undirviðmiðalisti (Lýsigögn)'!L$6:L$37,MATCH($C194,'Undirviðmiðalisti (Lýsigögn)'!$C$6:$C$37,0))),IFERROR(IF(INDEX('Undirviðmiðalisti (Lýsigögn)'!L$38:L$52,MATCH($C194,'Undirviðmiðalisti (Lýsigögn)'!$C$38:$C$52,0))="","",INDEX('Undirviðmiðalisti (Lýsigögn)'!L$38:L$52,MATCH($C194,'Undirviðmiðalisti (Lýsigögn)'!$C$38:$C$52,0))),""))))</f>
        <v/>
      </c>
      <c r="Q194" s="18" t="str">
        <f aca="false">IF($C194="","",IF($D194="Einstaklingsbundið",IFERROR(IF(INDEX('Undirviðmiðalisti (Lýsigögn)'!M$38:M$52,MATCH($C194,'Undirviðmiðalisti (Lýsigögn)'!$C$38:$C$52,0))="","",INDEX('Undirviðmiðalisti (Lýsigögn)'!M$38:M$52,MATCH($C194,'Undirviðmiðalisti (Lýsigögn)'!$C$38:$C$52,0))),""),IFERROR(IF(INDEX('Undirviðmiðalisti (Lýsigögn)'!M$6:M$37,MATCH($C194,'Undirviðmiðalisti (Lýsigögn)'!$C$6:$C$37,0))="","",INDEX('Undirviðmiðalisti (Lýsigögn)'!M$6:M$37,MATCH($C194,'Undirviðmiðalisti (Lýsigögn)'!$C$6:$C$37,0))),IFERROR(IF(INDEX('Undirviðmiðalisti (Lýsigögn)'!M$38:M$52,MATCH($C194,'Undirviðmiðalisti (Lýsigögn)'!$C$38:$C$52,0))="","",INDEX('Undirviðmiðalisti (Lýsigögn)'!M$38:M$52,MATCH($C194,'Undirviðmiðalisti (Lýsigögn)'!$C$38:$C$52,0))),""))))</f>
        <v/>
      </c>
    </row>
    <row r="195" customFormat="false" ht="15" hidden="false" customHeight="true" outlineLevel="0" collapsed="false">
      <c r="A195" s="24" t="str">
        <f aca="false">IF($B195="","",ROW()-5)</f>
        <v/>
      </c>
      <c r="B195" s="17"/>
      <c r="C195" s="17"/>
      <c r="D195" s="25" t="str">
        <f aca="false">IFERROR(IF(B195="","",INDEX(Viðmið!$B$6:$B$10,MATCH(B195,Viðmið!$C$6:$C$10,0))),"")</f>
        <v/>
      </c>
      <c r="E195" s="18" t="str">
        <f aca="false">IF($C195="","",IF($D195="Einstaklingsbundið",IFERROR(IF(INDEX('Undirviðmiðalisti (Lýsigögn)'!$D$38:$D$52,MATCH($C195,'Undirviðmiðalisti (Lýsigögn)'!$C$38:$C$52,0))="","",INDEX('Undirviðmiðalisti (Lýsigögn)'!$D$38:$D$52,MATCH($C195,'Undirviðmiðalisti (Lýsigögn)'!$C$38:$C$52,0))),""),IFERROR(IF(INDEX('Undirviðmiðalisti (Lýsigögn)'!$D$6:$D$37,MATCH($C195,'Undirviðmiðalisti (Lýsigögn)'!$C$6:$C$37,0))="","",INDEX('Undirviðmiðalisti (Lýsigögn)'!$D$6:$D$37,MATCH($C195,'Undirviðmiðalisti (Lýsigögn)'!$C$6:$C$37,0))),IFERROR(IF(INDEX('Undirviðmiðalisti (Lýsigögn)'!$D$38:$D$52,MATCH($C195,'Undirviðmiðalisti (Lýsigögn)'!$C$38:$C$52,0))="","",INDEX('Undirviðmiðalisti (Lýsigögn)'!$D$38:$D$52,MATCH($C195,'Undirviðmiðalisti (Lýsigögn)'!$C$38:$C$52,0))),""))))</f>
        <v/>
      </c>
      <c r="F195" s="16"/>
      <c r="G195" s="26" t="str">
        <f aca="false">IF($C195="","",IF($D195="Einstaklingsbundið",IFERROR(IF(INDEX('Undirviðmiðalisti (Lýsigögn)'!$E$38:$E$52,MATCH($C195,'Undirviðmiðalisti (Lýsigögn)'!$C$38:$C$52,0))="","",INDEX('Undirviðmiðalisti (Lýsigögn)'!$E$38:$E$52,MATCH($C195,'Undirviðmiðalisti (Lýsigögn)'!$C$38:$C$52,0))),""),IFERROR(IF(INDEX('Undirviðmiðalisti (Lýsigögn)'!$E$6:$E$37,MATCH($C195,'Undirviðmiðalisti (Lýsigögn)'!$C$6:$C$37,0))="","",INDEX('Undirviðmiðalisti (Lýsigögn)'!$E$6:$E$37,MATCH($C195,'Undirviðmiðalisti (Lýsigögn)'!$C$6:$C$37,0))),IFERROR(IF(INDEX('Undirviðmiðalisti (Lýsigögn)'!$E$38:$E$52,MATCH($C195,'Undirviðmiðalisti (Lýsigögn)'!$C$38:$C$52,0))="","",INDEX('Undirviðmiðalisti (Lýsigögn)'!$E$38:$E$52,MATCH($C195,'Undirviðmiðalisti (Lýsigögn)'!$C$38:$C$52,0))),""))))</f>
        <v/>
      </c>
      <c r="H195" s="27" t="str">
        <f aca="false">IF(OR(F195="",G195=""),"",F195*KVARDI)</f>
        <v/>
      </c>
      <c r="I195" s="28" t="str">
        <f aca="false">IF(B195="","",IF(ROUND(SUMIF($B$6:$B$205,B195,$F$6:$F$205),4)=ROUND(IFERROR(INDEX(Viðmið!$E$6:$E$10,MATCH(B195,Viðmið!$C$6:$C$10,0)),-1),4),"✓","✗"))</f>
        <v/>
      </c>
      <c r="J195" s="18" t="str">
        <f aca="false">IF($C195="","",IF($D195="Einstaklingsbundið",IFERROR(IF(INDEX('Undirviðmiðalisti (Lýsigögn)'!F$38:F$52,MATCH($C195,'Undirviðmiðalisti (Lýsigögn)'!$C$38:$C$52,0))="","",INDEX('Undirviðmiðalisti (Lýsigögn)'!F$38:F$52,MATCH($C195,'Undirviðmiðalisti (Lýsigögn)'!$C$38:$C$52,0))),""),IFERROR(IF(INDEX('Undirviðmiðalisti (Lýsigögn)'!F$6:F$37,MATCH($C195,'Undirviðmiðalisti (Lýsigögn)'!$C$6:$C$37,0))="","",INDEX('Undirviðmiðalisti (Lýsigögn)'!F$6:F$37,MATCH($C195,'Undirviðmiðalisti (Lýsigögn)'!$C$6:$C$37,0))),IFERROR(IF(INDEX('Undirviðmiðalisti (Lýsigögn)'!F$38:F$52,MATCH($C195,'Undirviðmiðalisti (Lýsigögn)'!$C$38:$C$52,0))="","",INDEX('Undirviðmiðalisti (Lýsigögn)'!F$38:F$52,MATCH($C195,'Undirviðmiðalisti (Lýsigögn)'!$C$38:$C$52,0))),""))))</f>
        <v/>
      </c>
      <c r="K195" s="18" t="str">
        <f aca="false">IF($C195="","",IF($D195="Einstaklingsbundið",IFERROR(IF(INDEX('Undirviðmiðalisti (Lýsigögn)'!G$38:G$52,MATCH($C195,'Undirviðmiðalisti (Lýsigögn)'!$C$38:$C$52,0))="","",INDEX('Undirviðmiðalisti (Lýsigögn)'!G$38:G$52,MATCH($C195,'Undirviðmiðalisti (Lýsigögn)'!$C$38:$C$52,0))),""),IFERROR(IF(INDEX('Undirviðmiðalisti (Lýsigögn)'!G$6:G$37,MATCH($C195,'Undirviðmiðalisti (Lýsigögn)'!$C$6:$C$37,0))="","",INDEX('Undirviðmiðalisti (Lýsigögn)'!G$6:G$37,MATCH($C195,'Undirviðmiðalisti (Lýsigögn)'!$C$6:$C$37,0))),IFERROR(IF(INDEX('Undirviðmiðalisti (Lýsigögn)'!G$38:G$52,MATCH($C195,'Undirviðmiðalisti (Lýsigögn)'!$C$38:$C$52,0))="","",INDEX('Undirviðmiðalisti (Lýsigögn)'!G$38:G$52,MATCH($C195,'Undirviðmiðalisti (Lýsigögn)'!$C$38:$C$52,0))),""))))</f>
        <v/>
      </c>
      <c r="L195" s="18" t="str">
        <f aca="false">IF($C195="","",IF($D195="Einstaklingsbundið",IFERROR(IF(INDEX('Undirviðmiðalisti (Lýsigögn)'!H$38:H$52,MATCH($C195,'Undirviðmiðalisti (Lýsigögn)'!$C$38:$C$52,0))="","",INDEX('Undirviðmiðalisti (Lýsigögn)'!H$38:H$52,MATCH($C195,'Undirviðmiðalisti (Lýsigögn)'!$C$38:$C$52,0))),""),IFERROR(IF(INDEX('Undirviðmiðalisti (Lýsigögn)'!H$6:H$37,MATCH($C195,'Undirviðmiðalisti (Lýsigögn)'!$C$6:$C$37,0))="","",INDEX('Undirviðmiðalisti (Lýsigögn)'!H$6:H$37,MATCH($C195,'Undirviðmiðalisti (Lýsigögn)'!$C$6:$C$37,0))),IFERROR(IF(INDEX('Undirviðmiðalisti (Lýsigögn)'!H$38:H$52,MATCH($C195,'Undirviðmiðalisti (Lýsigögn)'!$C$38:$C$52,0))="","",INDEX('Undirviðmiðalisti (Lýsigögn)'!H$38:H$52,MATCH($C195,'Undirviðmiðalisti (Lýsigögn)'!$C$38:$C$52,0))),""))))</f>
        <v/>
      </c>
      <c r="M195" s="18" t="str">
        <f aca="false">IF($C195="","",IF($D195="Einstaklingsbundið",IFERROR(IF(INDEX('Undirviðmiðalisti (Lýsigögn)'!I$38:I$52,MATCH($C195,'Undirviðmiðalisti (Lýsigögn)'!$C$38:$C$52,0))="","",INDEX('Undirviðmiðalisti (Lýsigögn)'!I$38:I$52,MATCH($C195,'Undirviðmiðalisti (Lýsigögn)'!$C$38:$C$52,0))),""),IFERROR(IF(INDEX('Undirviðmiðalisti (Lýsigögn)'!I$6:I$37,MATCH($C195,'Undirviðmiðalisti (Lýsigögn)'!$C$6:$C$37,0))="","",INDEX('Undirviðmiðalisti (Lýsigögn)'!I$6:I$37,MATCH($C195,'Undirviðmiðalisti (Lýsigögn)'!$C$6:$C$37,0))),IFERROR(IF(INDEX('Undirviðmiðalisti (Lýsigögn)'!I$38:I$52,MATCH($C195,'Undirviðmiðalisti (Lýsigögn)'!$C$38:$C$52,0))="","",INDEX('Undirviðmiðalisti (Lýsigögn)'!I$38:I$52,MATCH($C195,'Undirviðmiðalisti (Lýsigögn)'!$C$38:$C$52,0))),""))))</f>
        <v/>
      </c>
      <c r="N195" s="18" t="str">
        <f aca="false">IF($C195="","",IF($D195="Einstaklingsbundið",IFERROR(IF(INDEX('Undirviðmiðalisti (Lýsigögn)'!J$38:J$52,MATCH($C195,'Undirviðmiðalisti (Lýsigögn)'!$C$38:$C$52,0))="","",INDEX('Undirviðmiðalisti (Lýsigögn)'!J$38:J$52,MATCH($C195,'Undirviðmiðalisti (Lýsigögn)'!$C$38:$C$52,0))),""),IFERROR(IF(INDEX('Undirviðmiðalisti (Lýsigögn)'!J$6:J$37,MATCH($C195,'Undirviðmiðalisti (Lýsigögn)'!$C$6:$C$37,0))="","",INDEX('Undirviðmiðalisti (Lýsigögn)'!J$6:J$37,MATCH($C195,'Undirviðmiðalisti (Lýsigögn)'!$C$6:$C$37,0))),IFERROR(IF(INDEX('Undirviðmiðalisti (Lýsigögn)'!J$38:J$52,MATCH($C195,'Undirviðmiðalisti (Lýsigögn)'!$C$38:$C$52,0))="","",INDEX('Undirviðmiðalisti (Lýsigögn)'!J$38:J$52,MATCH($C195,'Undirviðmiðalisti (Lýsigögn)'!$C$38:$C$52,0))),""))))</f>
        <v/>
      </c>
      <c r="O195" s="18" t="str">
        <f aca="false">IF($C195="","",IF($D195="Einstaklingsbundið",IFERROR(IF(INDEX('Undirviðmiðalisti (Lýsigögn)'!K$38:K$52,MATCH($C195,'Undirviðmiðalisti (Lýsigögn)'!$C$38:$C$52,0))="","",INDEX('Undirviðmiðalisti (Lýsigögn)'!K$38:K$52,MATCH($C195,'Undirviðmiðalisti (Lýsigögn)'!$C$38:$C$52,0))),""),IFERROR(IF(INDEX('Undirviðmiðalisti (Lýsigögn)'!K$6:K$37,MATCH($C195,'Undirviðmiðalisti (Lýsigögn)'!$C$6:$C$37,0))="","",INDEX('Undirviðmiðalisti (Lýsigögn)'!K$6:K$37,MATCH($C195,'Undirviðmiðalisti (Lýsigögn)'!$C$6:$C$37,0))),IFERROR(IF(INDEX('Undirviðmiðalisti (Lýsigögn)'!K$38:K$52,MATCH($C195,'Undirviðmiðalisti (Lýsigögn)'!$C$38:$C$52,0))="","",INDEX('Undirviðmiðalisti (Lýsigögn)'!K$38:K$52,MATCH($C195,'Undirviðmiðalisti (Lýsigögn)'!$C$38:$C$52,0))),""))))</f>
        <v/>
      </c>
      <c r="P195" s="18" t="str">
        <f aca="false">IF($C195="","",IF($D195="Einstaklingsbundið",IFERROR(IF(INDEX('Undirviðmiðalisti (Lýsigögn)'!L$38:L$52,MATCH($C195,'Undirviðmiðalisti (Lýsigögn)'!$C$38:$C$52,0))="","",INDEX('Undirviðmiðalisti (Lýsigögn)'!L$38:L$52,MATCH($C195,'Undirviðmiðalisti (Lýsigögn)'!$C$38:$C$52,0))),""),IFERROR(IF(INDEX('Undirviðmiðalisti (Lýsigögn)'!L$6:L$37,MATCH($C195,'Undirviðmiðalisti (Lýsigögn)'!$C$6:$C$37,0))="","",INDEX('Undirviðmiðalisti (Lýsigögn)'!L$6:L$37,MATCH($C195,'Undirviðmiðalisti (Lýsigögn)'!$C$6:$C$37,0))),IFERROR(IF(INDEX('Undirviðmiðalisti (Lýsigögn)'!L$38:L$52,MATCH($C195,'Undirviðmiðalisti (Lýsigögn)'!$C$38:$C$52,0))="","",INDEX('Undirviðmiðalisti (Lýsigögn)'!L$38:L$52,MATCH($C195,'Undirviðmiðalisti (Lýsigögn)'!$C$38:$C$52,0))),""))))</f>
        <v/>
      </c>
      <c r="Q195" s="18" t="str">
        <f aca="false">IF($C195="","",IF($D195="Einstaklingsbundið",IFERROR(IF(INDEX('Undirviðmiðalisti (Lýsigögn)'!M$38:M$52,MATCH($C195,'Undirviðmiðalisti (Lýsigögn)'!$C$38:$C$52,0))="","",INDEX('Undirviðmiðalisti (Lýsigögn)'!M$38:M$52,MATCH($C195,'Undirviðmiðalisti (Lýsigögn)'!$C$38:$C$52,0))),""),IFERROR(IF(INDEX('Undirviðmiðalisti (Lýsigögn)'!M$6:M$37,MATCH($C195,'Undirviðmiðalisti (Lýsigögn)'!$C$6:$C$37,0))="","",INDEX('Undirviðmiðalisti (Lýsigögn)'!M$6:M$37,MATCH($C195,'Undirviðmiðalisti (Lýsigögn)'!$C$6:$C$37,0))),IFERROR(IF(INDEX('Undirviðmiðalisti (Lýsigögn)'!M$38:M$52,MATCH($C195,'Undirviðmiðalisti (Lýsigögn)'!$C$38:$C$52,0))="","",INDEX('Undirviðmiðalisti (Lýsigögn)'!M$38:M$52,MATCH($C195,'Undirviðmiðalisti (Lýsigögn)'!$C$38:$C$52,0))),""))))</f>
        <v/>
      </c>
    </row>
    <row r="196" customFormat="false" ht="15" hidden="false" customHeight="true" outlineLevel="0" collapsed="false">
      <c r="A196" s="24" t="str">
        <f aca="false">IF($B196="","",ROW()-5)</f>
        <v/>
      </c>
      <c r="B196" s="17"/>
      <c r="C196" s="17"/>
      <c r="D196" s="25" t="str">
        <f aca="false">IFERROR(IF(B196="","",INDEX(Viðmið!$B$6:$B$10,MATCH(B196,Viðmið!$C$6:$C$10,0))),"")</f>
        <v/>
      </c>
      <c r="E196" s="18" t="str">
        <f aca="false">IF($C196="","",IF($D196="Einstaklingsbundið",IFERROR(IF(INDEX('Undirviðmiðalisti (Lýsigögn)'!$D$38:$D$52,MATCH($C196,'Undirviðmiðalisti (Lýsigögn)'!$C$38:$C$52,0))="","",INDEX('Undirviðmiðalisti (Lýsigögn)'!$D$38:$D$52,MATCH($C196,'Undirviðmiðalisti (Lýsigögn)'!$C$38:$C$52,0))),""),IFERROR(IF(INDEX('Undirviðmiðalisti (Lýsigögn)'!$D$6:$D$37,MATCH($C196,'Undirviðmiðalisti (Lýsigögn)'!$C$6:$C$37,0))="","",INDEX('Undirviðmiðalisti (Lýsigögn)'!$D$6:$D$37,MATCH($C196,'Undirviðmiðalisti (Lýsigögn)'!$C$6:$C$37,0))),IFERROR(IF(INDEX('Undirviðmiðalisti (Lýsigögn)'!$D$38:$D$52,MATCH($C196,'Undirviðmiðalisti (Lýsigögn)'!$C$38:$C$52,0))="","",INDEX('Undirviðmiðalisti (Lýsigögn)'!$D$38:$D$52,MATCH($C196,'Undirviðmiðalisti (Lýsigögn)'!$C$38:$C$52,0))),""))))</f>
        <v/>
      </c>
      <c r="F196" s="16"/>
      <c r="G196" s="26" t="str">
        <f aca="false">IF($C196="","",IF($D196="Einstaklingsbundið",IFERROR(IF(INDEX('Undirviðmiðalisti (Lýsigögn)'!$E$38:$E$52,MATCH($C196,'Undirviðmiðalisti (Lýsigögn)'!$C$38:$C$52,0))="","",INDEX('Undirviðmiðalisti (Lýsigögn)'!$E$38:$E$52,MATCH($C196,'Undirviðmiðalisti (Lýsigögn)'!$C$38:$C$52,0))),""),IFERROR(IF(INDEX('Undirviðmiðalisti (Lýsigögn)'!$E$6:$E$37,MATCH($C196,'Undirviðmiðalisti (Lýsigögn)'!$C$6:$C$37,0))="","",INDEX('Undirviðmiðalisti (Lýsigögn)'!$E$6:$E$37,MATCH($C196,'Undirviðmiðalisti (Lýsigögn)'!$C$6:$C$37,0))),IFERROR(IF(INDEX('Undirviðmiðalisti (Lýsigögn)'!$E$38:$E$52,MATCH($C196,'Undirviðmiðalisti (Lýsigögn)'!$C$38:$C$52,0))="","",INDEX('Undirviðmiðalisti (Lýsigögn)'!$E$38:$E$52,MATCH($C196,'Undirviðmiðalisti (Lýsigögn)'!$C$38:$C$52,0))),""))))</f>
        <v/>
      </c>
      <c r="H196" s="27" t="str">
        <f aca="false">IF(OR(F196="",G196=""),"",F196*KVARDI)</f>
        <v/>
      </c>
      <c r="I196" s="28" t="str">
        <f aca="false">IF(B196="","",IF(ROUND(SUMIF($B$6:$B$205,B196,$F$6:$F$205),4)=ROUND(IFERROR(INDEX(Viðmið!$E$6:$E$10,MATCH(B196,Viðmið!$C$6:$C$10,0)),-1),4),"✓","✗"))</f>
        <v/>
      </c>
      <c r="J196" s="18" t="str">
        <f aca="false">IF($C196="","",IF($D196="Einstaklingsbundið",IFERROR(IF(INDEX('Undirviðmiðalisti (Lýsigögn)'!F$38:F$52,MATCH($C196,'Undirviðmiðalisti (Lýsigögn)'!$C$38:$C$52,0))="","",INDEX('Undirviðmiðalisti (Lýsigögn)'!F$38:F$52,MATCH($C196,'Undirviðmiðalisti (Lýsigögn)'!$C$38:$C$52,0))),""),IFERROR(IF(INDEX('Undirviðmiðalisti (Lýsigögn)'!F$6:F$37,MATCH($C196,'Undirviðmiðalisti (Lýsigögn)'!$C$6:$C$37,0))="","",INDEX('Undirviðmiðalisti (Lýsigögn)'!F$6:F$37,MATCH($C196,'Undirviðmiðalisti (Lýsigögn)'!$C$6:$C$37,0))),IFERROR(IF(INDEX('Undirviðmiðalisti (Lýsigögn)'!F$38:F$52,MATCH($C196,'Undirviðmiðalisti (Lýsigögn)'!$C$38:$C$52,0))="","",INDEX('Undirviðmiðalisti (Lýsigögn)'!F$38:F$52,MATCH($C196,'Undirviðmiðalisti (Lýsigögn)'!$C$38:$C$52,0))),""))))</f>
        <v/>
      </c>
      <c r="K196" s="18" t="str">
        <f aca="false">IF($C196="","",IF($D196="Einstaklingsbundið",IFERROR(IF(INDEX('Undirviðmiðalisti (Lýsigögn)'!G$38:G$52,MATCH($C196,'Undirviðmiðalisti (Lýsigögn)'!$C$38:$C$52,0))="","",INDEX('Undirviðmiðalisti (Lýsigögn)'!G$38:G$52,MATCH($C196,'Undirviðmiðalisti (Lýsigögn)'!$C$38:$C$52,0))),""),IFERROR(IF(INDEX('Undirviðmiðalisti (Lýsigögn)'!G$6:G$37,MATCH($C196,'Undirviðmiðalisti (Lýsigögn)'!$C$6:$C$37,0))="","",INDEX('Undirviðmiðalisti (Lýsigögn)'!G$6:G$37,MATCH($C196,'Undirviðmiðalisti (Lýsigögn)'!$C$6:$C$37,0))),IFERROR(IF(INDEX('Undirviðmiðalisti (Lýsigögn)'!G$38:G$52,MATCH($C196,'Undirviðmiðalisti (Lýsigögn)'!$C$38:$C$52,0))="","",INDEX('Undirviðmiðalisti (Lýsigögn)'!G$38:G$52,MATCH($C196,'Undirviðmiðalisti (Lýsigögn)'!$C$38:$C$52,0))),""))))</f>
        <v/>
      </c>
      <c r="L196" s="18" t="str">
        <f aca="false">IF($C196="","",IF($D196="Einstaklingsbundið",IFERROR(IF(INDEX('Undirviðmiðalisti (Lýsigögn)'!H$38:H$52,MATCH($C196,'Undirviðmiðalisti (Lýsigögn)'!$C$38:$C$52,0))="","",INDEX('Undirviðmiðalisti (Lýsigögn)'!H$38:H$52,MATCH($C196,'Undirviðmiðalisti (Lýsigögn)'!$C$38:$C$52,0))),""),IFERROR(IF(INDEX('Undirviðmiðalisti (Lýsigögn)'!H$6:H$37,MATCH($C196,'Undirviðmiðalisti (Lýsigögn)'!$C$6:$C$37,0))="","",INDEX('Undirviðmiðalisti (Lýsigögn)'!H$6:H$37,MATCH($C196,'Undirviðmiðalisti (Lýsigögn)'!$C$6:$C$37,0))),IFERROR(IF(INDEX('Undirviðmiðalisti (Lýsigögn)'!H$38:H$52,MATCH($C196,'Undirviðmiðalisti (Lýsigögn)'!$C$38:$C$52,0))="","",INDEX('Undirviðmiðalisti (Lýsigögn)'!H$38:H$52,MATCH($C196,'Undirviðmiðalisti (Lýsigögn)'!$C$38:$C$52,0))),""))))</f>
        <v/>
      </c>
      <c r="M196" s="18" t="str">
        <f aca="false">IF($C196="","",IF($D196="Einstaklingsbundið",IFERROR(IF(INDEX('Undirviðmiðalisti (Lýsigögn)'!I$38:I$52,MATCH($C196,'Undirviðmiðalisti (Lýsigögn)'!$C$38:$C$52,0))="","",INDEX('Undirviðmiðalisti (Lýsigögn)'!I$38:I$52,MATCH($C196,'Undirviðmiðalisti (Lýsigögn)'!$C$38:$C$52,0))),""),IFERROR(IF(INDEX('Undirviðmiðalisti (Lýsigögn)'!I$6:I$37,MATCH($C196,'Undirviðmiðalisti (Lýsigögn)'!$C$6:$C$37,0))="","",INDEX('Undirviðmiðalisti (Lýsigögn)'!I$6:I$37,MATCH($C196,'Undirviðmiðalisti (Lýsigögn)'!$C$6:$C$37,0))),IFERROR(IF(INDEX('Undirviðmiðalisti (Lýsigögn)'!I$38:I$52,MATCH($C196,'Undirviðmiðalisti (Lýsigögn)'!$C$38:$C$52,0))="","",INDEX('Undirviðmiðalisti (Lýsigögn)'!I$38:I$52,MATCH($C196,'Undirviðmiðalisti (Lýsigögn)'!$C$38:$C$52,0))),""))))</f>
        <v/>
      </c>
      <c r="N196" s="18" t="str">
        <f aca="false">IF($C196="","",IF($D196="Einstaklingsbundið",IFERROR(IF(INDEX('Undirviðmiðalisti (Lýsigögn)'!J$38:J$52,MATCH($C196,'Undirviðmiðalisti (Lýsigögn)'!$C$38:$C$52,0))="","",INDEX('Undirviðmiðalisti (Lýsigögn)'!J$38:J$52,MATCH($C196,'Undirviðmiðalisti (Lýsigögn)'!$C$38:$C$52,0))),""),IFERROR(IF(INDEX('Undirviðmiðalisti (Lýsigögn)'!J$6:J$37,MATCH($C196,'Undirviðmiðalisti (Lýsigögn)'!$C$6:$C$37,0))="","",INDEX('Undirviðmiðalisti (Lýsigögn)'!J$6:J$37,MATCH($C196,'Undirviðmiðalisti (Lýsigögn)'!$C$6:$C$37,0))),IFERROR(IF(INDEX('Undirviðmiðalisti (Lýsigögn)'!J$38:J$52,MATCH($C196,'Undirviðmiðalisti (Lýsigögn)'!$C$38:$C$52,0))="","",INDEX('Undirviðmiðalisti (Lýsigögn)'!J$38:J$52,MATCH($C196,'Undirviðmiðalisti (Lýsigögn)'!$C$38:$C$52,0))),""))))</f>
        <v/>
      </c>
      <c r="O196" s="18" t="str">
        <f aca="false">IF($C196="","",IF($D196="Einstaklingsbundið",IFERROR(IF(INDEX('Undirviðmiðalisti (Lýsigögn)'!K$38:K$52,MATCH($C196,'Undirviðmiðalisti (Lýsigögn)'!$C$38:$C$52,0))="","",INDEX('Undirviðmiðalisti (Lýsigögn)'!K$38:K$52,MATCH($C196,'Undirviðmiðalisti (Lýsigögn)'!$C$38:$C$52,0))),""),IFERROR(IF(INDEX('Undirviðmiðalisti (Lýsigögn)'!K$6:K$37,MATCH($C196,'Undirviðmiðalisti (Lýsigögn)'!$C$6:$C$37,0))="","",INDEX('Undirviðmiðalisti (Lýsigögn)'!K$6:K$37,MATCH($C196,'Undirviðmiðalisti (Lýsigögn)'!$C$6:$C$37,0))),IFERROR(IF(INDEX('Undirviðmiðalisti (Lýsigögn)'!K$38:K$52,MATCH($C196,'Undirviðmiðalisti (Lýsigögn)'!$C$38:$C$52,0))="","",INDEX('Undirviðmiðalisti (Lýsigögn)'!K$38:K$52,MATCH($C196,'Undirviðmiðalisti (Lýsigögn)'!$C$38:$C$52,0))),""))))</f>
        <v/>
      </c>
      <c r="P196" s="18" t="str">
        <f aca="false">IF($C196="","",IF($D196="Einstaklingsbundið",IFERROR(IF(INDEX('Undirviðmiðalisti (Lýsigögn)'!L$38:L$52,MATCH($C196,'Undirviðmiðalisti (Lýsigögn)'!$C$38:$C$52,0))="","",INDEX('Undirviðmiðalisti (Lýsigögn)'!L$38:L$52,MATCH($C196,'Undirviðmiðalisti (Lýsigögn)'!$C$38:$C$52,0))),""),IFERROR(IF(INDEX('Undirviðmiðalisti (Lýsigögn)'!L$6:L$37,MATCH($C196,'Undirviðmiðalisti (Lýsigögn)'!$C$6:$C$37,0))="","",INDEX('Undirviðmiðalisti (Lýsigögn)'!L$6:L$37,MATCH($C196,'Undirviðmiðalisti (Lýsigögn)'!$C$6:$C$37,0))),IFERROR(IF(INDEX('Undirviðmiðalisti (Lýsigögn)'!L$38:L$52,MATCH($C196,'Undirviðmiðalisti (Lýsigögn)'!$C$38:$C$52,0))="","",INDEX('Undirviðmiðalisti (Lýsigögn)'!L$38:L$52,MATCH($C196,'Undirviðmiðalisti (Lýsigögn)'!$C$38:$C$52,0))),""))))</f>
        <v/>
      </c>
      <c r="Q196" s="18" t="str">
        <f aca="false">IF($C196="","",IF($D196="Einstaklingsbundið",IFERROR(IF(INDEX('Undirviðmiðalisti (Lýsigögn)'!M$38:M$52,MATCH($C196,'Undirviðmiðalisti (Lýsigögn)'!$C$38:$C$52,0))="","",INDEX('Undirviðmiðalisti (Lýsigögn)'!M$38:M$52,MATCH($C196,'Undirviðmiðalisti (Lýsigögn)'!$C$38:$C$52,0))),""),IFERROR(IF(INDEX('Undirviðmiðalisti (Lýsigögn)'!M$6:M$37,MATCH($C196,'Undirviðmiðalisti (Lýsigögn)'!$C$6:$C$37,0))="","",INDEX('Undirviðmiðalisti (Lýsigögn)'!M$6:M$37,MATCH($C196,'Undirviðmiðalisti (Lýsigögn)'!$C$6:$C$37,0))),IFERROR(IF(INDEX('Undirviðmiðalisti (Lýsigögn)'!M$38:M$52,MATCH($C196,'Undirviðmiðalisti (Lýsigögn)'!$C$38:$C$52,0))="","",INDEX('Undirviðmiðalisti (Lýsigögn)'!M$38:M$52,MATCH($C196,'Undirviðmiðalisti (Lýsigögn)'!$C$38:$C$52,0))),""))))</f>
        <v/>
      </c>
    </row>
    <row r="197" customFormat="false" ht="15" hidden="false" customHeight="true" outlineLevel="0" collapsed="false">
      <c r="A197" s="24" t="str">
        <f aca="false">IF($B197="","",ROW()-5)</f>
        <v/>
      </c>
      <c r="B197" s="17"/>
      <c r="C197" s="17"/>
      <c r="D197" s="25" t="str">
        <f aca="false">IFERROR(IF(B197="","",INDEX(Viðmið!$B$6:$B$10,MATCH(B197,Viðmið!$C$6:$C$10,0))),"")</f>
        <v/>
      </c>
      <c r="E197" s="18" t="str">
        <f aca="false">IF($C197="","",IF($D197="Einstaklingsbundið",IFERROR(IF(INDEX('Undirviðmiðalisti (Lýsigögn)'!$D$38:$D$52,MATCH($C197,'Undirviðmiðalisti (Lýsigögn)'!$C$38:$C$52,0))="","",INDEX('Undirviðmiðalisti (Lýsigögn)'!$D$38:$D$52,MATCH($C197,'Undirviðmiðalisti (Lýsigögn)'!$C$38:$C$52,0))),""),IFERROR(IF(INDEX('Undirviðmiðalisti (Lýsigögn)'!$D$6:$D$37,MATCH($C197,'Undirviðmiðalisti (Lýsigögn)'!$C$6:$C$37,0))="","",INDEX('Undirviðmiðalisti (Lýsigögn)'!$D$6:$D$37,MATCH($C197,'Undirviðmiðalisti (Lýsigögn)'!$C$6:$C$37,0))),IFERROR(IF(INDEX('Undirviðmiðalisti (Lýsigögn)'!$D$38:$D$52,MATCH($C197,'Undirviðmiðalisti (Lýsigögn)'!$C$38:$C$52,0))="","",INDEX('Undirviðmiðalisti (Lýsigögn)'!$D$38:$D$52,MATCH($C197,'Undirviðmiðalisti (Lýsigögn)'!$C$38:$C$52,0))),""))))</f>
        <v/>
      </c>
      <c r="F197" s="16"/>
      <c r="G197" s="26" t="str">
        <f aca="false">IF($C197="","",IF($D197="Einstaklingsbundið",IFERROR(IF(INDEX('Undirviðmiðalisti (Lýsigögn)'!$E$38:$E$52,MATCH($C197,'Undirviðmiðalisti (Lýsigögn)'!$C$38:$C$52,0))="","",INDEX('Undirviðmiðalisti (Lýsigögn)'!$E$38:$E$52,MATCH($C197,'Undirviðmiðalisti (Lýsigögn)'!$C$38:$C$52,0))),""),IFERROR(IF(INDEX('Undirviðmiðalisti (Lýsigögn)'!$E$6:$E$37,MATCH($C197,'Undirviðmiðalisti (Lýsigögn)'!$C$6:$C$37,0))="","",INDEX('Undirviðmiðalisti (Lýsigögn)'!$E$6:$E$37,MATCH($C197,'Undirviðmiðalisti (Lýsigögn)'!$C$6:$C$37,0))),IFERROR(IF(INDEX('Undirviðmiðalisti (Lýsigögn)'!$E$38:$E$52,MATCH($C197,'Undirviðmiðalisti (Lýsigögn)'!$C$38:$C$52,0))="","",INDEX('Undirviðmiðalisti (Lýsigögn)'!$E$38:$E$52,MATCH($C197,'Undirviðmiðalisti (Lýsigögn)'!$C$38:$C$52,0))),""))))</f>
        <v/>
      </c>
      <c r="H197" s="27" t="str">
        <f aca="false">IF(OR(F197="",G197=""),"",F197*KVARDI)</f>
        <v/>
      </c>
      <c r="I197" s="28" t="str">
        <f aca="false">IF(B197="","",IF(ROUND(SUMIF($B$6:$B$205,B197,$F$6:$F$205),4)=ROUND(IFERROR(INDEX(Viðmið!$E$6:$E$10,MATCH(B197,Viðmið!$C$6:$C$10,0)),-1),4),"✓","✗"))</f>
        <v/>
      </c>
      <c r="J197" s="18" t="str">
        <f aca="false">IF($C197="","",IF($D197="Einstaklingsbundið",IFERROR(IF(INDEX('Undirviðmiðalisti (Lýsigögn)'!F$38:F$52,MATCH($C197,'Undirviðmiðalisti (Lýsigögn)'!$C$38:$C$52,0))="","",INDEX('Undirviðmiðalisti (Lýsigögn)'!F$38:F$52,MATCH($C197,'Undirviðmiðalisti (Lýsigögn)'!$C$38:$C$52,0))),""),IFERROR(IF(INDEX('Undirviðmiðalisti (Lýsigögn)'!F$6:F$37,MATCH($C197,'Undirviðmiðalisti (Lýsigögn)'!$C$6:$C$37,0))="","",INDEX('Undirviðmiðalisti (Lýsigögn)'!F$6:F$37,MATCH($C197,'Undirviðmiðalisti (Lýsigögn)'!$C$6:$C$37,0))),IFERROR(IF(INDEX('Undirviðmiðalisti (Lýsigögn)'!F$38:F$52,MATCH($C197,'Undirviðmiðalisti (Lýsigögn)'!$C$38:$C$52,0))="","",INDEX('Undirviðmiðalisti (Lýsigögn)'!F$38:F$52,MATCH($C197,'Undirviðmiðalisti (Lýsigögn)'!$C$38:$C$52,0))),""))))</f>
        <v/>
      </c>
      <c r="K197" s="18" t="str">
        <f aca="false">IF($C197="","",IF($D197="Einstaklingsbundið",IFERROR(IF(INDEX('Undirviðmiðalisti (Lýsigögn)'!G$38:G$52,MATCH($C197,'Undirviðmiðalisti (Lýsigögn)'!$C$38:$C$52,0))="","",INDEX('Undirviðmiðalisti (Lýsigögn)'!G$38:G$52,MATCH($C197,'Undirviðmiðalisti (Lýsigögn)'!$C$38:$C$52,0))),""),IFERROR(IF(INDEX('Undirviðmiðalisti (Lýsigögn)'!G$6:G$37,MATCH($C197,'Undirviðmiðalisti (Lýsigögn)'!$C$6:$C$37,0))="","",INDEX('Undirviðmiðalisti (Lýsigögn)'!G$6:G$37,MATCH($C197,'Undirviðmiðalisti (Lýsigögn)'!$C$6:$C$37,0))),IFERROR(IF(INDEX('Undirviðmiðalisti (Lýsigögn)'!G$38:G$52,MATCH($C197,'Undirviðmiðalisti (Lýsigögn)'!$C$38:$C$52,0))="","",INDEX('Undirviðmiðalisti (Lýsigögn)'!G$38:G$52,MATCH($C197,'Undirviðmiðalisti (Lýsigögn)'!$C$38:$C$52,0))),""))))</f>
        <v/>
      </c>
      <c r="L197" s="18" t="str">
        <f aca="false">IF($C197="","",IF($D197="Einstaklingsbundið",IFERROR(IF(INDEX('Undirviðmiðalisti (Lýsigögn)'!H$38:H$52,MATCH($C197,'Undirviðmiðalisti (Lýsigögn)'!$C$38:$C$52,0))="","",INDEX('Undirviðmiðalisti (Lýsigögn)'!H$38:H$52,MATCH($C197,'Undirviðmiðalisti (Lýsigögn)'!$C$38:$C$52,0))),""),IFERROR(IF(INDEX('Undirviðmiðalisti (Lýsigögn)'!H$6:H$37,MATCH($C197,'Undirviðmiðalisti (Lýsigögn)'!$C$6:$C$37,0))="","",INDEX('Undirviðmiðalisti (Lýsigögn)'!H$6:H$37,MATCH($C197,'Undirviðmiðalisti (Lýsigögn)'!$C$6:$C$37,0))),IFERROR(IF(INDEX('Undirviðmiðalisti (Lýsigögn)'!H$38:H$52,MATCH($C197,'Undirviðmiðalisti (Lýsigögn)'!$C$38:$C$52,0))="","",INDEX('Undirviðmiðalisti (Lýsigögn)'!H$38:H$52,MATCH($C197,'Undirviðmiðalisti (Lýsigögn)'!$C$38:$C$52,0))),""))))</f>
        <v/>
      </c>
      <c r="M197" s="18" t="str">
        <f aca="false">IF($C197="","",IF($D197="Einstaklingsbundið",IFERROR(IF(INDEX('Undirviðmiðalisti (Lýsigögn)'!I$38:I$52,MATCH($C197,'Undirviðmiðalisti (Lýsigögn)'!$C$38:$C$52,0))="","",INDEX('Undirviðmiðalisti (Lýsigögn)'!I$38:I$52,MATCH($C197,'Undirviðmiðalisti (Lýsigögn)'!$C$38:$C$52,0))),""),IFERROR(IF(INDEX('Undirviðmiðalisti (Lýsigögn)'!I$6:I$37,MATCH($C197,'Undirviðmiðalisti (Lýsigögn)'!$C$6:$C$37,0))="","",INDEX('Undirviðmiðalisti (Lýsigögn)'!I$6:I$37,MATCH($C197,'Undirviðmiðalisti (Lýsigögn)'!$C$6:$C$37,0))),IFERROR(IF(INDEX('Undirviðmiðalisti (Lýsigögn)'!I$38:I$52,MATCH($C197,'Undirviðmiðalisti (Lýsigögn)'!$C$38:$C$52,0))="","",INDEX('Undirviðmiðalisti (Lýsigögn)'!I$38:I$52,MATCH($C197,'Undirviðmiðalisti (Lýsigögn)'!$C$38:$C$52,0))),""))))</f>
        <v/>
      </c>
      <c r="N197" s="18" t="str">
        <f aca="false">IF($C197="","",IF($D197="Einstaklingsbundið",IFERROR(IF(INDEX('Undirviðmiðalisti (Lýsigögn)'!J$38:J$52,MATCH($C197,'Undirviðmiðalisti (Lýsigögn)'!$C$38:$C$52,0))="","",INDEX('Undirviðmiðalisti (Lýsigögn)'!J$38:J$52,MATCH($C197,'Undirviðmiðalisti (Lýsigögn)'!$C$38:$C$52,0))),""),IFERROR(IF(INDEX('Undirviðmiðalisti (Lýsigögn)'!J$6:J$37,MATCH($C197,'Undirviðmiðalisti (Lýsigögn)'!$C$6:$C$37,0))="","",INDEX('Undirviðmiðalisti (Lýsigögn)'!J$6:J$37,MATCH($C197,'Undirviðmiðalisti (Lýsigögn)'!$C$6:$C$37,0))),IFERROR(IF(INDEX('Undirviðmiðalisti (Lýsigögn)'!J$38:J$52,MATCH($C197,'Undirviðmiðalisti (Lýsigögn)'!$C$38:$C$52,0))="","",INDEX('Undirviðmiðalisti (Lýsigögn)'!J$38:J$52,MATCH($C197,'Undirviðmiðalisti (Lýsigögn)'!$C$38:$C$52,0))),""))))</f>
        <v/>
      </c>
      <c r="O197" s="18" t="str">
        <f aca="false">IF($C197="","",IF($D197="Einstaklingsbundið",IFERROR(IF(INDEX('Undirviðmiðalisti (Lýsigögn)'!K$38:K$52,MATCH($C197,'Undirviðmiðalisti (Lýsigögn)'!$C$38:$C$52,0))="","",INDEX('Undirviðmiðalisti (Lýsigögn)'!K$38:K$52,MATCH($C197,'Undirviðmiðalisti (Lýsigögn)'!$C$38:$C$52,0))),""),IFERROR(IF(INDEX('Undirviðmiðalisti (Lýsigögn)'!K$6:K$37,MATCH($C197,'Undirviðmiðalisti (Lýsigögn)'!$C$6:$C$37,0))="","",INDEX('Undirviðmiðalisti (Lýsigögn)'!K$6:K$37,MATCH($C197,'Undirviðmiðalisti (Lýsigögn)'!$C$6:$C$37,0))),IFERROR(IF(INDEX('Undirviðmiðalisti (Lýsigögn)'!K$38:K$52,MATCH($C197,'Undirviðmiðalisti (Lýsigögn)'!$C$38:$C$52,0))="","",INDEX('Undirviðmiðalisti (Lýsigögn)'!K$38:K$52,MATCH($C197,'Undirviðmiðalisti (Lýsigögn)'!$C$38:$C$52,0))),""))))</f>
        <v/>
      </c>
      <c r="P197" s="18" t="str">
        <f aca="false">IF($C197="","",IF($D197="Einstaklingsbundið",IFERROR(IF(INDEX('Undirviðmiðalisti (Lýsigögn)'!L$38:L$52,MATCH($C197,'Undirviðmiðalisti (Lýsigögn)'!$C$38:$C$52,0))="","",INDEX('Undirviðmiðalisti (Lýsigögn)'!L$38:L$52,MATCH($C197,'Undirviðmiðalisti (Lýsigögn)'!$C$38:$C$52,0))),""),IFERROR(IF(INDEX('Undirviðmiðalisti (Lýsigögn)'!L$6:L$37,MATCH($C197,'Undirviðmiðalisti (Lýsigögn)'!$C$6:$C$37,0))="","",INDEX('Undirviðmiðalisti (Lýsigögn)'!L$6:L$37,MATCH($C197,'Undirviðmiðalisti (Lýsigögn)'!$C$6:$C$37,0))),IFERROR(IF(INDEX('Undirviðmiðalisti (Lýsigögn)'!L$38:L$52,MATCH($C197,'Undirviðmiðalisti (Lýsigögn)'!$C$38:$C$52,0))="","",INDEX('Undirviðmiðalisti (Lýsigögn)'!L$38:L$52,MATCH($C197,'Undirviðmiðalisti (Lýsigögn)'!$C$38:$C$52,0))),""))))</f>
        <v/>
      </c>
      <c r="Q197" s="18" t="str">
        <f aca="false">IF($C197="","",IF($D197="Einstaklingsbundið",IFERROR(IF(INDEX('Undirviðmiðalisti (Lýsigögn)'!M$38:M$52,MATCH($C197,'Undirviðmiðalisti (Lýsigögn)'!$C$38:$C$52,0))="","",INDEX('Undirviðmiðalisti (Lýsigögn)'!M$38:M$52,MATCH($C197,'Undirviðmiðalisti (Lýsigögn)'!$C$38:$C$52,0))),""),IFERROR(IF(INDEX('Undirviðmiðalisti (Lýsigögn)'!M$6:M$37,MATCH($C197,'Undirviðmiðalisti (Lýsigögn)'!$C$6:$C$37,0))="","",INDEX('Undirviðmiðalisti (Lýsigögn)'!M$6:M$37,MATCH($C197,'Undirviðmiðalisti (Lýsigögn)'!$C$6:$C$37,0))),IFERROR(IF(INDEX('Undirviðmiðalisti (Lýsigögn)'!M$38:M$52,MATCH($C197,'Undirviðmiðalisti (Lýsigögn)'!$C$38:$C$52,0))="","",INDEX('Undirviðmiðalisti (Lýsigögn)'!M$38:M$52,MATCH($C197,'Undirviðmiðalisti (Lýsigögn)'!$C$38:$C$52,0))),""))))</f>
        <v/>
      </c>
    </row>
    <row r="198" customFormat="false" ht="15" hidden="false" customHeight="true" outlineLevel="0" collapsed="false">
      <c r="A198" s="24" t="str">
        <f aca="false">IF($B198="","",ROW()-5)</f>
        <v/>
      </c>
      <c r="B198" s="17"/>
      <c r="C198" s="17"/>
      <c r="D198" s="25" t="str">
        <f aca="false">IFERROR(IF(B198="","",INDEX(Viðmið!$B$6:$B$10,MATCH(B198,Viðmið!$C$6:$C$10,0))),"")</f>
        <v/>
      </c>
      <c r="E198" s="18" t="str">
        <f aca="false">IF($C198="","",IF($D198="Einstaklingsbundið",IFERROR(IF(INDEX('Undirviðmiðalisti (Lýsigögn)'!$D$38:$D$52,MATCH($C198,'Undirviðmiðalisti (Lýsigögn)'!$C$38:$C$52,0))="","",INDEX('Undirviðmiðalisti (Lýsigögn)'!$D$38:$D$52,MATCH($C198,'Undirviðmiðalisti (Lýsigögn)'!$C$38:$C$52,0))),""),IFERROR(IF(INDEX('Undirviðmiðalisti (Lýsigögn)'!$D$6:$D$37,MATCH($C198,'Undirviðmiðalisti (Lýsigögn)'!$C$6:$C$37,0))="","",INDEX('Undirviðmiðalisti (Lýsigögn)'!$D$6:$D$37,MATCH($C198,'Undirviðmiðalisti (Lýsigögn)'!$C$6:$C$37,0))),IFERROR(IF(INDEX('Undirviðmiðalisti (Lýsigögn)'!$D$38:$D$52,MATCH($C198,'Undirviðmiðalisti (Lýsigögn)'!$C$38:$C$52,0))="","",INDEX('Undirviðmiðalisti (Lýsigögn)'!$D$38:$D$52,MATCH($C198,'Undirviðmiðalisti (Lýsigögn)'!$C$38:$C$52,0))),""))))</f>
        <v/>
      </c>
      <c r="F198" s="16"/>
      <c r="G198" s="26" t="str">
        <f aca="false">IF($C198="","",IF($D198="Einstaklingsbundið",IFERROR(IF(INDEX('Undirviðmiðalisti (Lýsigögn)'!$E$38:$E$52,MATCH($C198,'Undirviðmiðalisti (Lýsigögn)'!$C$38:$C$52,0))="","",INDEX('Undirviðmiðalisti (Lýsigögn)'!$E$38:$E$52,MATCH($C198,'Undirviðmiðalisti (Lýsigögn)'!$C$38:$C$52,0))),""),IFERROR(IF(INDEX('Undirviðmiðalisti (Lýsigögn)'!$E$6:$E$37,MATCH($C198,'Undirviðmiðalisti (Lýsigögn)'!$C$6:$C$37,0))="","",INDEX('Undirviðmiðalisti (Lýsigögn)'!$E$6:$E$37,MATCH($C198,'Undirviðmiðalisti (Lýsigögn)'!$C$6:$C$37,0))),IFERROR(IF(INDEX('Undirviðmiðalisti (Lýsigögn)'!$E$38:$E$52,MATCH($C198,'Undirviðmiðalisti (Lýsigögn)'!$C$38:$C$52,0))="","",INDEX('Undirviðmiðalisti (Lýsigögn)'!$E$38:$E$52,MATCH($C198,'Undirviðmiðalisti (Lýsigögn)'!$C$38:$C$52,0))),""))))</f>
        <v/>
      </c>
      <c r="H198" s="27" t="str">
        <f aca="false">IF(OR(F198="",G198=""),"",F198*KVARDI)</f>
        <v/>
      </c>
      <c r="I198" s="28" t="str">
        <f aca="false">IF(B198="","",IF(ROUND(SUMIF($B$6:$B$205,B198,$F$6:$F$205),4)=ROUND(IFERROR(INDEX(Viðmið!$E$6:$E$10,MATCH(B198,Viðmið!$C$6:$C$10,0)),-1),4),"✓","✗"))</f>
        <v/>
      </c>
      <c r="J198" s="18" t="str">
        <f aca="false">IF($C198="","",IF($D198="Einstaklingsbundið",IFERROR(IF(INDEX('Undirviðmiðalisti (Lýsigögn)'!F$38:F$52,MATCH($C198,'Undirviðmiðalisti (Lýsigögn)'!$C$38:$C$52,0))="","",INDEX('Undirviðmiðalisti (Lýsigögn)'!F$38:F$52,MATCH($C198,'Undirviðmiðalisti (Lýsigögn)'!$C$38:$C$52,0))),""),IFERROR(IF(INDEX('Undirviðmiðalisti (Lýsigögn)'!F$6:F$37,MATCH($C198,'Undirviðmiðalisti (Lýsigögn)'!$C$6:$C$37,0))="","",INDEX('Undirviðmiðalisti (Lýsigögn)'!F$6:F$37,MATCH($C198,'Undirviðmiðalisti (Lýsigögn)'!$C$6:$C$37,0))),IFERROR(IF(INDEX('Undirviðmiðalisti (Lýsigögn)'!F$38:F$52,MATCH($C198,'Undirviðmiðalisti (Lýsigögn)'!$C$38:$C$52,0))="","",INDEX('Undirviðmiðalisti (Lýsigögn)'!F$38:F$52,MATCH($C198,'Undirviðmiðalisti (Lýsigögn)'!$C$38:$C$52,0))),""))))</f>
        <v/>
      </c>
      <c r="K198" s="18" t="str">
        <f aca="false">IF($C198="","",IF($D198="Einstaklingsbundið",IFERROR(IF(INDEX('Undirviðmiðalisti (Lýsigögn)'!G$38:G$52,MATCH($C198,'Undirviðmiðalisti (Lýsigögn)'!$C$38:$C$52,0))="","",INDEX('Undirviðmiðalisti (Lýsigögn)'!G$38:G$52,MATCH($C198,'Undirviðmiðalisti (Lýsigögn)'!$C$38:$C$52,0))),""),IFERROR(IF(INDEX('Undirviðmiðalisti (Lýsigögn)'!G$6:G$37,MATCH($C198,'Undirviðmiðalisti (Lýsigögn)'!$C$6:$C$37,0))="","",INDEX('Undirviðmiðalisti (Lýsigögn)'!G$6:G$37,MATCH($C198,'Undirviðmiðalisti (Lýsigögn)'!$C$6:$C$37,0))),IFERROR(IF(INDEX('Undirviðmiðalisti (Lýsigögn)'!G$38:G$52,MATCH($C198,'Undirviðmiðalisti (Lýsigögn)'!$C$38:$C$52,0))="","",INDEX('Undirviðmiðalisti (Lýsigögn)'!G$38:G$52,MATCH($C198,'Undirviðmiðalisti (Lýsigögn)'!$C$38:$C$52,0))),""))))</f>
        <v/>
      </c>
      <c r="L198" s="18" t="str">
        <f aca="false">IF($C198="","",IF($D198="Einstaklingsbundið",IFERROR(IF(INDEX('Undirviðmiðalisti (Lýsigögn)'!H$38:H$52,MATCH($C198,'Undirviðmiðalisti (Lýsigögn)'!$C$38:$C$52,0))="","",INDEX('Undirviðmiðalisti (Lýsigögn)'!H$38:H$52,MATCH($C198,'Undirviðmiðalisti (Lýsigögn)'!$C$38:$C$52,0))),""),IFERROR(IF(INDEX('Undirviðmiðalisti (Lýsigögn)'!H$6:H$37,MATCH($C198,'Undirviðmiðalisti (Lýsigögn)'!$C$6:$C$37,0))="","",INDEX('Undirviðmiðalisti (Lýsigögn)'!H$6:H$37,MATCH($C198,'Undirviðmiðalisti (Lýsigögn)'!$C$6:$C$37,0))),IFERROR(IF(INDEX('Undirviðmiðalisti (Lýsigögn)'!H$38:H$52,MATCH($C198,'Undirviðmiðalisti (Lýsigögn)'!$C$38:$C$52,0))="","",INDEX('Undirviðmiðalisti (Lýsigögn)'!H$38:H$52,MATCH($C198,'Undirviðmiðalisti (Lýsigögn)'!$C$38:$C$52,0))),""))))</f>
        <v/>
      </c>
      <c r="M198" s="18" t="str">
        <f aca="false">IF($C198="","",IF($D198="Einstaklingsbundið",IFERROR(IF(INDEX('Undirviðmiðalisti (Lýsigögn)'!I$38:I$52,MATCH($C198,'Undirviðmiðalisti (Lýsigögn)'!$C$38:$C$52,0))="","",INDEX('Undirviðmiðalisti (Lýsigögn)'!I$38:I$52,MATCH($C198,'Undirviðmiðalisti (Lýsigögn)'!$C$38:$C$52,0))),""),IFERROR(IF(INDEX('Undirviðmiðalisti (Lýsigögn)'!I$6:I$37,MATCH($C198,'Undirviðmiðalisti (Lýsigögn)'!$C$6:$C$37,0))="","",INDEX('Undirviðmiðalisti (Lýsigögn)'!I$6:I$37,MATCH($C198,'Undirviðmiðalisti (Lýsigögn)'!$C$6:$C$37,0))),IFERROR(IF(INDEX('Undirviðmiðalisti (Lýsigögn)'!I$38:I$52,MATCH($C198,'Undirviðmiðalisti (Lýsigögn)'!$C$38:$C$52,0))="","",INDEX('Undirviðmiðalisti (Lýsigögn)'!I$38:I$52,MATCH($C198,'Undirviðmiðalisti (Lýsigögn)'!$C$38:$C$52,0))),""))))</f>
        <v/>
      </c>
      <c r="N198" s="18" t="str">
        <f aca="false">IF($C198="","",IF($D198="Einstaklingsbundið",IFERROR(IF(INDEX('Undirviðmiðalisti (Lýsigögn)'!J$38:J$52,MATCH($C198,'Undirviðmiðalisti (Lýsigögn)'!$C$38:$C$52,0))="","",INDEX('Undirviðmiðalisti (Lýsigögn)'!J$38:J$52,MATCH($C198,'Undirviðmiðalisti (Lýsigögn)'!$C$38:$C$52,0))),""),IFERROR(IF(INDEX('Undirviðmiðalisti (Lýsigögn)'!J$6:J$37,MATCH($C198,'Undirviðmiðalisti (Lýsigögn)'!$C$6:$C$37,0))="","",INDEX('Undirviðmiðalisti (Lýsigögn)'!J$6:J$37,MATCH($C198,'Undirviðmiðalisti (Lýsigögn)'!$C$6:$C$37,0))),IFERROR(IF(INDEX('Undirviðmiðalisti (Lýsigögn)'!J$38:J$52,MATCH($C198,'Undirviðmiðalisti (Lýsigögn)'!$C$38:$C$52,0))="","",INDEX('Undirviðmiðalisti (Lýsigögn)'!J$38:J$52,MATCH($C198,'Undirviðmiðalisti (Lýsigögn)'!$C$38:$C$52,0))),""))))</f>
        <v/>
      </c>
      <c r="O198" s="18" t="str">
        <f aca="false">IF($C198="","",IF($D198="Einstaklingsbundið",IFERROR(IF(INDEX('Undirviðmiðalisti (Lýsigögn)'!K$38:K$52,MATCH($C198,'Undirviðmiðalisti (Lýsigögn)'!$C$38:$C$52,0))="","",INDEX('Undirviðmiðalisti (Lýsigögn)'!K$38:K$52,MATCH($C198,'Undirviðmiðalisti (Lýsigögn)'!$C$38:$C$52,0))),""),IFERROR(IF(INDEX('Undirviðmiðalisti (Lýsigögn)'!K$6:K$37,MATCH($C198,'Undirviðmiðalisti (Lýsigögn)'!$C$6:$C$37,0))="","",INDEX('Undirviðmiðalisti (Lýsigögn)'!K$6:K$37,MATCH($C198,'Undirviðmiðalisti (Lýsigögn)'!$C$6:$C$37,0))),IFERROR(IF(INDEX('Undirviðmiðalisti (Lýsigögn)'!K$38:K$52,MATCH($C198,'Undirviðmiðalisti (Lýsigögn)'!$C$38:$C$52,0))="","",INDEX('Undirviðmiðalisti (Lýsigögn)'!K$38:K$52,MATCH($C198,'Undirviðmiðalisti (Lýsigögn)'!$C$38:$C$52,0))),""))))</f>
        <v/>
      </c>
      <c r="P198" s="18" t="str">
        <f aca="false">IF($C198="","",IF($D198="Einstaklingsbundið",IFERROR(IF(INDEX('Undirviðmiðalisti (Lýsigögn)'!L$38:L$52,MATCH($C198,'Undirviðmiðalisti (Lýsigögn)'!$C$38:$C$52,0))="","",INDEX('Undirviðmiðalisti (Lýsigögn)'!L$38:L$52,MATCH($C198,'Undirviðmiðalisti (Lýsigögn)'!$C$38:$C$52,0))),""),IFERROR(IF(INDEX('Undirviðmiðalisti (Lýsigögn)'!L$6:L$37,MATCH($C198,'Undirviðmiðalisti (Lýsigögn)'!$C$6:$C$37,0))="","",INDEX('Undirviðmiðalisti (Lýsigögn)'!L$6:L$37,MATCH($C198,'Undirviðmiðalisti (Lýsigögn)'!$C$6:$C$37,0))),IFERROR(IF(INDEX('Undirviðmiðalisti (Lýsigögn)'!L$38:L$52,MATCH($C198,'Undirviðmiðalisti (Lýsigögn)'!$C$38:$C$52,0))="","",INDEX('Undirviðmiðalisti (Lýsigögn)'!L$38:L$52,MATCH($C198,'Undirviðmiðalisti (Lýsigögn)'!$C$38:$C$52,0))),""))))</f>
        <v/>
      </c>
      <c r="Q198" s="18" t="str">
        <f aca="false">IF($C198="","",IF($D198="Einstaklingsbundið",IFERROR(IF(INDEX('Undirviðmiðalisti (Lýsigögn)'!M$38:M$52,MATCH($C198,'Undirviðmiðalisti (Lýsigögn)'!$C$38:$C$52,0))="","",INDEX('Undirviðmiðalisti (Lýsigögn)'!M$38:M$52,MATCH($C198,'Undirviðmiðalisti (Lýsigögn)'!$C$38:$C$52,0))),""),IFERROR(IF(INDEX('Undirviðmiðalisti (Lýsigögn)'!M$6:M$37,MATCH($C198,'Undirviðmiðalisti (Lýsigögn)'!$C$6:$C$37,0))="","",INDEX('Undirviðmiðalisti (Lýsigögn)'!M$6:M$37,MATCH($C198,'Undirviðmiðalisti (Lýsigögn)'!$C$6:$C$37,0))),IFERROR(IF(INDEX('Undirviðmiðalisti (Lýsigögn)'!M$38:M$52,MATCH($C198,'Undirviðmiðalisti (Lýsigögn)'!$C$38:$C$52,0))="","",INDEX('Undirviðmiðalisti (Lýsigögn)'!M$38:M$52,MATCH($C198,'Undirviðmiðalisti (Lýsigögn)'!$C$38:$C$52,0))),""))))</f>
        <v/>
      </c>
    </row>
    <row r="199" customFormat="false" ht="15" hidden="false" customHeight="true" outlineLevel="0" collapsed="false">
      <c r="A199" s="24" t="str">
        <f aca="false">IF($B199="","",ROW()-5)</f>
        <v/>
      </c>
      <c r="B199" s="17"/>
      <c r="C199" s="17"/>
      <c r="D199" s="25" t="str">
        <f aca="false">IFERROR(IF(B199="","",INDEX(Viðmið!$B$6:$B$10,MATCH(B199,Viðmið!$C$6:$C$10,0))),"")</f>
        <v/>
      </c>
      <c r="E199" s="18" t="str">
        <f aca="false">IF($C199="","",IF($D199="Einstaklingsbundið",IFERROR(IF(INDEX('Undirviðmiðalisti (Lýsigögn)'!$D$38:$D$52,MATCH($C199,'Undirviðmiðalisti (Lýsigögn)'!$C$38:$C$52,0))="","",INDEX('Undirviðmiðalisti (Lýsigögn)'!$D$38:$D$52,MATCH($C199,'Undirviðmiðalisti (Lýsigögn)'!$C$38:$C$52,0))),""),IFERROR(IF(INDEX('Undirviðmiðalisti (Lýsigögn)'!$D$6:$D$37,MATCH($C199,'Undirviðmiðalisti (Lýsigögn)'!$C$6:$C$37,0))="","",INDEX('Undirviðmiðalisti (Lýsigögn)'!$D$6:$D$37,MATCH($C199,'Undirviðmiðalisti (Lýsigögn)'!$C$6:$C$37,0))),IFERROR(IF(INDEX('Undirviðmiðalisti (Lýsigögn)'!$D$38:$D$52,MATCH($C199,'Undirviðmiðalisti (Lýsigögn)'!$C$38:$C$52,0))="","",INDEX('Undirviðmiðalisti (Lýsigögn)'!$D$38:$D$52,MATCH($C199,'Undirviðmiðalisti (Lýsigögn)'!$C$38:$C$52,0))),""))))</f>
        <v/>
      </c>
      <c r="F199" s="16"/>
      <c r="G199" s="26" t="str">
        <f aca="false">IF($C199="","",IF($D199="Einstaklingsbundið",IFERROR(IF(INDEX('Undirviðmiðalisti (Lýsigögn)'!$E$38:$E$52,MATCH($C199,'Undirviðmiðalisti (Lýsigögn)'!$C$38:$C$52,0))="","",INDEX('Undirviðmiðalisti (Lýsigögn)'!$E$38:$E$52,MATCH($C199,'Undirviðmiðalisti (Lýsigögn)'!$C$38:$C$52,0))),""),IFERROR(IF(INDEX('Undirviðmiðalisti (Lýsigögn)'!$E$6:$E$37,MATCH($C199,'Undirviðmiðalisti (Lýsigögn)'!$C$6:$C$37,0))="","",INDEX('Undirviðmiðalisti (Lýsigögn)'!$E$6:$E$37,MATCH($C199,'Undirviðmiðalisti (Lýsigögn)'!$C$6:$C$37,0))),IFERROR(IF(INDEX('Undirviðmiðalisti (Lýsigögn)'!$E$38:$E$52,MATCH($C199,'Undirviðmiðalisti (Lýsigögn)'!$C$38:$C$52,0))="","",INDEX('Undirviðmiðalisti (Lýsigögn)'!$E$38:$E$52,MATCH($C199,'Undirviðmiðalisti (Lýsigögn)'!$C$38:$C$52,0))),""))))</f>
        <v/>
      </c>
      <c r="H199" s="27" t="str">
        <f aca="false">IF(OR(F199="",G199=""),"",F199*KVARDI)</f>
        <v/>
      </c>
      <c r="I199" s="28" t="str">
        <f aca="false">IF(B199="","",IF(ROUND(SUMIF($B$6:$B$205,B199,$F$6:$F$205),4)=ROUND(IFERROR(INDEX(Viðmið!$E$6:$E$10,MATCH(B199,Viðmið!$C$6:$C$10,0)),-1),4),"✓","✗"))</f>
        <v/>
      </c>
      <c r="J199" s="18" t="str">
        <f aca="false">IF($C199="","",IF($D199="Einstaklingsbundið",IFERROR(IF(INDEX('Undirviðmiðalisti (Lýsigögn)'!F$38:F$52,MATCH($C199,'Undirviðmiðalisti (Lýsigögn)'!$C$38:$C$52,0))="","",INDEX('Undirviðmiðalisti (Lýsigögn)'!F$38:F$52,MATCH($C199,'Undirviðmiðalisti (Lýsigögn)'!$C$38:$C$52,0))),""),IFERROR(IF(INDEX('Undirviðmiðalisti (Lýsigögn)'!F$6:F$37,MATCH($C199,'Undirviðmiðalisti (Lýsigögn)'!$C$6:$C$37,0))="","",INDEX('Undirviðmiðalisti (Lýsigögn)'!F$6:F$37,MATCH($C199,'Undirviðmiðalisti (Lýsigögn)'!$C$6:$C$37,0))),IFERROR(IF(INDEX('Undirviðmiðalisti (Lýsigögn)'!F$38:F$52,MATCH($C199,'Undirviðmiðalisti (Lýsigögn)'!$C$38:$C$52,0))="","",INDEX('Undirviðmiðalisti (Lýsigögn)'!F$38:F$52,MATCH($C199,'Undirviðmiðalisti (Lýsigögn)'!$C$38:$C$52,0))),""))))</f>
        <v/>
      </c>
      <c r="K199" s="18" t="str">
        <f aca="false">IF($C199="","",IF($D199="Einstaklingsbundið",IFERROR(IF(INDEX('Undirviðmiðalisti (Lýsigögn)'!G$38:G$52,MATCH($C199,'Undirviðmiðalisti (Lýsigögn)'!$C$38:$C$52,0))="","",INDEX('Undirviðmiðalisti (Lýsigögn)'!G$38:G$52,MATCH($C199,'Undirviðmiðalisti (Lýsigögn)'!$C$38:$C$52,0))),""),IFERROR(IF(INDEX('Undirviðmiðalisti (Lýsigögn)'!G$6:G$37,MATCH($C199,'Undirviðmiðalisti (Lýsigögn)'!$C$6:$C$37,0))="","",INDEX('Undirviðmiðalisti (Lýsigögn)'!G$6:G$37,MATCH($C199,'Undirviðmiðalisti (Lýsigögn)'!$C$6:$C$37,0))),IFERROR(IF(INDEX('Undirviðmiðalisti (Lýsigögn)'!G$38:G$52,MATCH($C199,'Undirviðmiðalisti (Lýsigögn)'!$C$38:$C$52,0))="","",INDEX('Undirviðmiðalisti (Lýsigögn)'!G$38:G$52,MATCH($C199,'Undirviðmiðalisti (Lýsigögn)'!$C$38:$C$52,0))),""))))</f>
        <v/>
      </c>
      <c r="L199" s="18" t="str">
        <f aca="false">IF($C199="","",IF($D199="Einstaklingsbundið",IFERROR(IF(INDEX('Undirviðmiðalisti (Lýsigögn)'!H$38:H$52,MATCH($C199,'Undirviðmiðalisti (Lýsigögn)'!$C$38:$C$52,0))="","",INDEX('Undirviðmiðalisti (Lýsigögn)'!H$38:H$52,MATCH($C199,'Undirviðmiðalisti (Lýsigögn)'!$C$38:$C$52,0))),""),IFERROR(IF(INDEX('Undirviðmiðalisti (Lýsigögn)'!H$6:H$37,MATCH($C199,'Undirviðmiðalisti (Lýsigögn)'!$C$6:$C$37,0))="","",INDEX('Undirviðmiðalisti (Lýsigögn)'!H$6:H$37,MATCH($C199,'Undirviðmiðalisti (Lýsigögn)'!$C$6:$C$37,0))),IFERROR(IF(INDEX('Undirviðmiðalisti (Lýsigögn)'!H$38:H$52,MATCH($C199,'Undirviðmiðalisti (Lýsigögn)'!$C$38:$C$52,0))="","",INDEX('Undirviðmiðalisti (Lýsigögn)'!H$38:H$52,MATCH($C199,'Undirviðmiðalisti (Lýsigögn)'!$C$38:$C$52,0))),""))))</f>
        <v/>
      </c>
      <c r="M199" s="18" t="str">
        <f aca="false">IF($C199="","",IF($D199="Einstaklingsbundið",IFERROR(IF(INDEX('Undirviðmiðalisti (Lýsigögn)'!I$38:I$52,MATCH($C199,'Undirviðmiðalisti (Lýsigögn)'!$C$38:$C$52,0))="","",INDEX('Undirviðmiðalisti (Lýsigögn)'!I$38:I$52,MATCH($C199,'Undirviðmiðalisti (Lýsigögn)'!$C$38:$C$52,0))),""),IFERROR(IF(INDEX('Undirviðmiðalisti (Lýsigögn)'!I$6:I$37,MATCH($C199,'Undirviðmiðalisti (Lýsigögn)'!$C$6:$C$37,0))="","",INDEX('Undirviðmiðalisti (Lýsigögn)'!I$6:I$37,MATCH($C199,'Undirviðmiðalisti (Lýsigögn)'!$C$6:$C$37,0))),IFERROR(IF(INDEX('Undirviðmiðalisti (Lýsigögn)'!I$38:I$52,MATCH($C199,'Undirviðmiðalisti (Lýsigögn)'!$C$38:$C$52,0))="","",INDEX('Undirviðmiðalisti (Lýsigögn)'!I$38:I$52,MATCH($C199,'Undirviðmiðalisti (Lýsigögn)'!$C$38:$C$52,0))),""))))</f>
        <v/>
      </c>
      <c r="N199" s="18" t="str">
        <f aca="false">IF($C199="","",IF($D199="Einstaklingsbundið",IFERROR(IF(INDEX('Undirviðmiðalisti (Lýsigögn)'!J$38:J$52,MATCH($C199,'Undirviðmiðalisti (Lýsigögn)'!$C$38:$C$52,0))="","",INDEX('Undirviðmiðalisti (Lýsigögn)'!J$38:J$52,MATCH($C199,'Undirviðmiðalisti (Lýsigögn)'!$C$38:$C$52,0))),""),IFERROR(IF(INDEX('Undirviðmiðalisti (Lýsigögn)'!J$6:J$37,MATCH($C199,'Undirviðmiðalisti (Lýsigögn)'!$C$6:$C$37,0))="","",INDEX('Undirviðmiðalisti (Lýsigögn)'!J$6:J$37,MATCH($C199,'Undirviðmiðalisti (Lýsigögn)'!$C$6:$C$37,0))),IFERROR(IF(INDEX('Undirviðmiðalisti (Lýsigögn)'!J$38:J$52,MATCH($C199,'Undirviðmiðalisti (Lýsigögn)'!$C$38:$C$52,0))="","",INDEX('Undirviðmiðalisti (Lýsigögn)'!J$38:J$52,MATCH($C199,'Undirviðmiðalisti (Lýsigögn)'!$C$38:$C$52,0))),""))))</f>
        <v/>
      </c>
      <c r="O199" s="18" t="str">
        <f aca="false">IF($C199="","",IF($D199="Einstaklingsbundið",IFERROR(IF(INDEX('Undirviðmiðalisti (Lýsigögn)'!K$38:K$52,MATCH($C199,'Undirviðmiðalisti (Lýsigögn)'!$C$38:$C$52,0))="","",INDEX('Undirviðmiðalisti (Lýsigögn)'!K$38:K$52,MATCH($C199,'Undirviðmiðalisti (Lýsigögn)'!$C$38:$C$52,0))),""),IFERROR(IF(INDEX('Undirviðmiðalisti (Lýsigögn)'!K$6:K$37,MATCH($C199,'Undirviðmiðalisti (Lýsigögn)'!$C$6:$C$37,0))="","",INDEX('Undirviðmiðalisti (Lýsigögn)'!K$6:K$37,MATCH($C199,'Undirviðmiðalisti (Lýsigögn)'!$C$6:$C$37,0))),IFERROR(IF(INDEX('Undirviðmiðalisti (Lýsigögn)'!K$38:K$52,MATCH($C199,'Undirviðmiðalisti (Lýsigögn)'!$C$38:$C$52,0))="","",INDEX('Undirviðmiðalisti (Lýsigögn)'!K$38:K$52,MATCH($C199,'Undirviðmiðalisti (Lýsigögn)'!$C$38:$C$52,0))),""))))</f>
        <v/>
      </c>
      <c r="P199" s="18" t="str">
        <f aca="false">IF($C199="","",IF($D199="Einstaklingsbundið",IFERROR(IF(INDEX('Undirviðmiðalisti (Lýsigögn)'!L$38:L$52,MATCH($C199,'Undirviðmiðalisti (Lýsigögn)'!$C$38:$C$52,0))="","",INDEX('Undirviðmiðalisti (Lýsigögn)'!L$38:L$52,MATCH($C199,'Undirviðmiðalisti (Lýsigögn)'!$C$38:$C$52,0))),""),IFERROR(IF(INDEX('Undirviðmiðalisti (Lýsigögn)'!L$6:L$37,MATCH($C199,'Undirviðmiðalisti (Lýsigögn)'!$C$6:$C$37,0))="","",INDEX('Undirviðmiðalisti (Lýsigögn)'!L$6:L$37,MATCH($C199,'Undirviðmiðalisti (Lýsigögn)'!$C$6:$C$37,0))),IFERROR(IF(INDEX('Undirviðmiðalisti (Lýsigögn)'!L$38:L$52,MATCH($C199,'Undirviðmiðalisti (Lýsigögn)'!$C$38:$C$52,0))="","",INDEX('Undirviðmiðalisti (Lýsigögn)'!L$38:L$52,MATCH($C199,'Undirviðmiðalisti (Lýsigögn)'!$C$38:$C$52,0))),""))))</f>
        <v/>
      </c>
      <c r="Q199" s="18" t="str">
        <f aca="false">IF($C199="","",IF($D199="Einstaklingsbundið",IFERROR(IF(INDEX('Undirviðmiðalisti (Lýsigögn)'!M$38:M$52,MATCH($C199,'Undirviðmiðalisti (Lýsigögn)'!$C$38:$C$52,0))="","",INDEX('Undirviðmiðalisti (Lýsigögn)'!M$38:M$52,MATCH($C199,'Undirviðmiðalisti (Lýsigögn)'!$C$38:$C$52,0))),""),IFERROR(IF(INDEX('Undirviðmiðalisti (Lýsigögn)'!M$6:M$37,MATCH($C199,'Undirviðmiðalisti (Lýsigögn)'!$C$6:$C$37,0))="","",INDEX('Undirviðmiðalisti (Lýsigögn)'!M$6:M$37,MATCH($C199,'Undirviðmiðalisti (Lýsigögn)'!$C$6:$C$37,0))),IFERROR(IF(INDEX('Undirviðmiðalisti (Lýsigögn)'!M$38:M$52,MATCH($C199,'Undirviðmiðalisti (Lýsigögn)'!$C$38:$C$52,0))="","",INDEX('Undirviðmiðalisti (Lýsigögn)'!M$38:M$52,MATCH($C199,'Undirviðmiðalisti (Lýsigögn)'!$C$38:$C$52,0))),""))))</f>
        <v/>
      </c>
    </row>
    <row r="200" customFormat="false" ht="15" hidden="false" customHeight="true" outlineLevel="0" collapsed="false">
      <c r="A200" s="24" t="str">
        <f aca="false">IF($B200="","",ROW()-5)</f>
        <v/>
      </c>
      <c r="B200" s="17"/>
      <c r="C200" s="17"/>
      <c r="D200" s="25" t="str">
        <f aca="false">IFERROR(IF(B200="","",INDEX(Viðmið!$B$6:$B$10,MATCH(B200,Viðmið!$C$6:$C$10,0))),"")</f>
        <v/>
      </c>
      <c r="E200" s="18" t="str">
        <f aca="false">IF($C200="","",IF($D200="Einstaklingsbundið",IFERROR(IF(INDEX('Undirviðmiðalisti (Lýsigögn)'!$D$38:$D$52,MATCH($C200,'Undirviðmiðalisti (Lýsigögn)'!$C$38:$C$52,0))="","",INDEX('Undirviðmiðalisti (Lýsigögn)'!$D$38:$D$52,MATCH($C200,'Undirviðmiðalisti (Lýsigögn)'!$C$38:$C$52,0))),""),IFERROR(IF(INDEX('Undirviðmiðalisti (Lýsigögn)'!$D$6:$D$37,MATCH($C200,'Undirviðmiðalisti (Lýsigögn)'!$C$6:$C$37,0))="","",INDEX('Undirviðmiðalisti (Lýsigögn)'!$D$6:$D$37,MATCH($C200,'Undirviðmiðalisti (Lýsigögn)'!$C$6:$C$37,0))),IFERROR(IF(INDEX('Undirviðmiðalisti (Lýsigögn)'!$D$38:$D$52,MATCH($C200,'Undirviðmiðalisti (Lýsigögn)'!$C$38:$C$52,0))="","",INDEX('Undirviðmiðalisti (Lýsigögn)'!$D$38:$D$52,MATCH($C200,'Undirviðmiðalisti (Lýsigögn)'!$C$38:$C$52,0))),""))))</f>
        <v/>
      </c>
      <c r="F200" s="16"/>
      <c r="G200" s="26" t="str">
        <f aca="false">IF($C200="","",IF($D200="Einstaklingsbundið",IFERROR(IF(INDEX('Undirviðmiðalisti (Lýsigögn)'!$E$38:$E$52,MATCH($C200,'Undirviðmiðalisti (Lýsigögn)'!$C$38:$C$52,0))="","",INDEX('Undirviðmiðalisti (Lýsigögn)'!$E$38:$E$52,MATCH($C200,'Undirviðmiðalisti (Lýsigögn)'!$C$38:$C$52,0))),""),IFERROR(IF(INDEX('Undirviðmiðalisti (Lýsigögn)'!$E$6:$E$37,MATCH($C200,'Undirviðmiðalisti (Lýsigögn)'!$C$6:$C$37,0))="","",INDEX('Undirviðmiðalisti (Lýsigögn)'!$E$6:$E$37,MATCH($C200,'Undirviðmiðalisti (Lýsigögn)'!$C$6:$C$37,0))),IFERROR(IF(INDEX('Undirviðmiðalisti (Lýsigögn)'!$E$38:$E$52,MATCH($C200,'Undirviðmiðalisti (Lýsigögn)'!$C$38:$C$52,0))="","",INDEX('Undirviðmiðalisti (Lýsigögn)'!$E$38:$E$52,MATCH($C200,'Undirviðmiðalisti (Lýsigögn)'!$C$38:$C$52,0))),""))))</f>
        <v/>
      </c>
      <c r="H200" s="27" t="str">
        <f aca="false">IF(OR(F200="",G200=""),"",F200*KVARDI)</f>
        <v/>
      </c>
      <c r="I200" s="28" t="str">
        <f aca="false">IF(B200="","",IF(ROUND(SUMIF($B$6:$B$205,B200,$F$6:$F$205),4)=ROUND(IFERROR(INDEX(Viðmið!$E$6:$E$10,MATCH(B200,Viðmið!$C$6:$C$10,0)),-1),4),"✓","✗"))</f>
        <v/>
      </c>
      <c r="J200" s="18" t="str">
        <f aca="false">IF($C200="","",IF($D200="Einstaklingsbundið",IFERROR(IF(INDEX('Undirviðmiðalisti (Lýsigögn)'!F$38:F$52,MATCH($C200,'Undirviðmiðalisti (Lýsigögn)'!$C$38:$C$52,0))="","",INDEX('Undirviðmiðalisti (Lýsigögn)'!F$38:F$52,MATCH($C200,'Undirviðmiðalisti (Lýsigögn)'!$C$38:$C$52,0))),""),IFERROR(IF(INDEX('Undirviðmiðalisti (Lýsigögn)'!F$6:F$37,MATCH($C200,'Undirviðmiðalisti (Lýsigögn)'!$C$6:$C$37,0))="","",INDEX('Undirviðmiðalisti (Lýsigögn)'!F$6:F$37,MATCH($C200,'Undirviðmiðalisti (Lýsigögn)'!$C$6:$C$37,0))),IFERROR(IF(INDEX('Undirviðmiðalisti (Lýsigögn)'!F$38:F$52,MATCH($C200,'Undirviðmiðalisti (Lýsigögn)'!$C$38:$C$52,0))="","",INDEX('Undirviðmiðalisti (Lýsigögn)'!F$38:F$52,MATCH($C200,'Undirviðmiðalisti (Lýsigögn)'!$C$38:$C$52,0))),""))))</f>
        <v/>
      </c>
      <c r="K200" s="18" t="str">
        <f aca="false">IF($C200="","",IF($D200="Einstaklingsbundið",IFERROR(IF(INDEX('Undirviðmiðalisti (Lýsigögn)'!G$38:G$52,MATCH($C200,'Undirviðmiðalisti (Lýsigögn)'!$C$38:$C$52,0))="","",INDEX('Undirviðmiðalisti (Lýsigögn)'!G$38:G$52,MATCH($C200,'Undirviðmiðalisti (Lýsigögn)'!$C$38:$C$52,0))),""),IFERROR(IF(INDEX('Undirviðmiðalisti (Lýsigögn)'!G$6:G$37,MATCH($C200,'Undirviðmiðalisti (Lýsigögn)'!$C$6:$C$37,0))="","",INDEX('Undirviðmiðalisti (Lýsigögn)'!G$6:G$37,MATCH($C200,'Undirviðmiðalisti (Lýsigögn)'!$C$6:$C$37,0))),IFERROR(IF(INDEX('Undirviðmiðalisti (Lýsigögn)'!G$38:G$52,MATCH($C200,'Undirviðmiðalisti (Lýsigögn)'!$C$38:$C$52,0))="","",INDEX('Undirviðmiðalisti (Lýsigögn)'!G$38:G$52,MATCH($C200,'Undirviðmiðalisti (Lýsigögn)'!$C$38:$C$52,0))),""))))</f>
        <v/>
      </c>
      <c r="L200" s="18" t="str">
        <f aca="false">IF($C200="","",IF($D200="Einstaklingsbundið",IFERROR(IF(INDEX('Undirviðmiðalisti (Lýsigögn)'!H$38:H$52,MATCH($C200,'Undirviðmiðalisti (Lýsigögn)'!$C$38:$C$52,0))="","",INDEX('Undirviðmiðalisti (Lýsigögn)'!H$38:H$52,MATCH($C200,'Undirviðmiðalisti (Lýsigögn)'!$C$38:$C$52,0))),""),IFERROR(IF(INDEX('Undirviðmiðalisti (Lýsigögn)'!H$6:H$37,MATCH($C200,'Undirviðmiðalisti (Lýsigögn)'!$C$6:$C$37,0))="","",INDEX('Undirviðmiðalisti (Lýsigögn)'!H$6:H$37,MATCH($C200,'Undirviðmiðalisti (Lýsigögn)'!$C$6:$C$37,0))),IFERROR(IF(INDEX('Undirviðmiðalisti (Lýsigögn)'!H$38:H$52,MATCH($C200,'Undirviðmiðalisti (Lýsigögn)'!$C$38:$C$52,0))="","",INDEX('Undirviðmiðalisti (Lýsigögn)'!H$38:H$52,MATCH($C200,'Undirviðmiðalisti (Lýsigögn)'!$C$38:$C$52,0))),""))))</f>
        <v/>
      </c>
      <c r="M200" s="18" t="str">
        <f aca="false">IF($C200="","",IF($D200="Einstaklingsbundið",IFERROR(IF(INDEX('Undirviðmiðalisti (Lýsigögn)'!I$38:I$52,MATCH($C200,'Undirviðmiðalisti (Lýsigögn)'!$C$38:$C$52,0))="","",INDEX('Undirviðmiðalisti (Lýsigögn)'!I$38:I$52,MATCH($C200,'Undirviðmiðalisti (Lýsigögn)'!$C$38:$C$52,0))),""),IFERROR(IF(INDEX('Undirviðmiðalisti (Lýsigögn)'!I$6:I$37,MATCH($C200,'Undirviðmiðalisti (Lýsigögn)'!$C$6:$C$37,0))="","",INDEX('Undirviðmiðalisti (Lýsigögn)'!I$6:I$37,MATCH($C200,'Undirviðmiðalisti (Lýsigögn)'!$C$6:$C$37,0))),IFERROR(IF(INDEX('Undirviðmiðalisti (Lýsigögn)'!I$38:I$52,MATCH($C200,'Undirviðmiðalisti (Lýsigögn)'!$C$38:$C$52,0))="","",INDEX('Undirviðmiðalisti (Lýsigögn)'!I$38:I$52,MATCH($C200,'Undirviðmiðalisti (Lýsigögn)'!$C$38:$C$52,0))),""))))</f>
        <v/>
      </c>
      <c r="N200" s="18" t="str">
        <f aca="false">IF($C200="","",IF($D200="Einstaklingsbundið",IFERROR(IF(INDEX('Undirviðmiðalisti (Lýsigögn)'!J$38:J$52,MATCH($C200,'Undirviðmiðalisti (Lýsigögn)'!$C$38:$C$52,0))="","",INDEX('Undirviðmiðalisti (Lýsigögn)'!J$38:J$52,MATCH($C200,'Undirviðmiðalisti (Lýsigögn)'!$C$38:$C$52,0))),""),IFERROR(IF(INDEX('Undirviðmiðalisti (Lýsigögn)'!J$6:J$37,MATCH($C200,'Undirviðmiðalisti (Lýsigögn)'!$C$6:$C$37,0))="","",INDEX('Undirviðmiðalisti (Lýsigögn)'!J$6:J$37,MATCH($C200,'Undirviðmiðalisti (Lýsigögn)'!$C$6:$C$37,0))),IFERROR(IF(INDEX('Undirviðmiðalisti (Lýsigögn)'!J$38:J$52,MATCH($C200,'Undirviðmiðalisti (Lýsigögn)'!$C$38:$C$52,0))="","",INDEX('Undirviðmiðalisti (Lýsigögn)'!J$38:J$52,MATCH($C200,'Undirviðmiðalisti (Lýsigögn)'!$C$38:$C$52,0))),""))))</f>
        <v/>
      </c>
      <c r="O200" s="18" t="str">
        <f aca="false">IF($C200="","",IF($D200="Einstaklingsbundið",IFERROR(IF(INDEX('Undirviðmiðalisti (Lýsigögn)'!K$38:K$52,MATCH($C200,'Undirviðmiðalisti (Lýsigögn)'!$C$38:$C$52,0))="","",INDEX('Undirviðmiðalisti (Lýsigögn)'!K$38:K$52,MATCH($C200,'Undirviðmiðalisti (Lýsigögn)'!$C$38:$C$52,0))),""),IFERROR(IF(INDEX('Undirviðmiðalisti (Lýsigögn)'!K$6:K$37,MATCH($C200,'Undirviðmiðalisti (Lýsigögn)'!$C$6:$C$37,0))="","",INDEX('Undirviðmiðalisti (Lýsigögn)'!K$6:K$37,MATCH($C200,'Undirviðmiðalisti (Lýsigögn)'!$C$6:$C$37,0))),IFERROR(IF(INDEX('Undirviðmiðalisti (Lýsigögn)'!K$38:K$52,MATCH($C200,'Undirviðmiðalisti (Lýsigögn)'!$C$38:$C$52,0))="","",INDEX('Undirviðmiðalisti (Lýsigögn)'!K$38:K$52,MATCH($C200,'Undirviðmiðalisti (Lýsigögn)'!$C$38:$C$52,0))),""))))</f>
        <v/>
      </c>
      <c r="P200" s="18" t="str">
        <f aca="false">IF($C200="","",IF($D200="Einstaklingsbundið",IFERROR(IF(INDEX('Undirviðmiðalisti (Lýsigögn)'!L$38:L$52,MATCH($C200,'Undirviðmiðalisti (Lýsigögn)'!$C$38:$C$52,0))="","",INDEX('Undirviðmiðalisti (Lýsigögn)'!L$38:L$52,MATCH($C200,'Undirviðmiðalisti (Lýsigögn)'!$C$38:$C$52,0))),""),IFERROR(IF(INDEX('Undirviðmiðalisti (Lýsigögn)'!L$6:L$37,MATCH($C200,'Undirviðmiðalisti (Lýsigögn)'!$C$6:$C$37,0))="","",INDEX('Undirviðmiðalisti (Lýsigögn)'!L$6:L$37,MATCH($C200,'Undirviðmiðalisti (Lýsigögn)'!$C$6:$C$37,0))),IFERROR(IF(INDEX('Undirviðmiðalisti (Lýsigögn)'!L$38:L$52,MATCH($C200,'Undirviðmiðalisti (Lýsigögn)'!$C$38:$C$52,0))="","",INDEX('Undirviðmiðalisti (Lýsigögn)'!L$38:L$52,MATCH($C200,'Undirviðmiðalisti (Lýsigögn)'!$C$38:$C$52,0))),""))))</f>
        <v/>
      </c>
      <c r="Q200" s="18" t="str">
        <f aca="false">IF($C200="","",IF($D200="Einstaklingsbundið",IFERROR(IF(INDEX('Undirviðmiðalisti (Lýsigögn)'!M$38:M$52,MATCH($C200,'Undirviðmiðalisti (Lýsigögn)'!$C$38:$C$52,0))="","",INDEX('Undirviðmiðalisti (Lýsigögn)'!M$38:M$52,MATCH($C200,'Undirviðmiðalisti (Lýsigögn)'!$C$38:$C$52,0))),""),IFERROR(IF(INDEX('Undirviðmiðalisti (Lýsigögn)'!M$6:M$37,MATCH($C200,'Undirviðmiðalisti (Lýsigögn)'!$C$6:$C$37,0))="","",INDEX('Undirviðmiðalisti (Lýsigögn)'!M$6:M$37,MATCH($C200,'Undirviðmiðalisti (Lýsigögn)'!$C$6:$C$37,0))),IFERROR(IF(INDEX('Undirviðmiðalisti (Lýsigögn)'!M$38:M$52,MATCH($C200,'Undirviðmiðalisti (Lýsigögn)'!$C$38:$C$52,0))="","",INDEX('Undirviðmiðalisti (Lýsigögn)'!M$38:M$52,MATCH($C200,'Undirviðmiðalisti (Lýsigögn)'!$C$38:$C$52,0))),""))))</f>
        <v/>
      </c>
    </row>
    <row r="201" customFormat="false" ht="15" hidden="false" customHeight="true" outlineLevel="0" collapsed="false">
      <c r="A201" s="24" t="str">
        <f aca="false">IF($B201="","",ROW()-5)</f>
        <v/>
      </c>
      <c r="B201" s="17"/>
      <c r="C201" s="17"/>
      <c r="D201" s="25" t="str">
        <f aca="false">IFERROR(IF(B201="","",INDEX(Viðmið!$B$6:$B$10,MATCH(B201,Viðmið!$C$6:$C$10,0))),"")</f>
        <v/>
      </c>
      <c r="E201" s="18" t="str">
        <f aca="false">IF($C201="","",IF($D201="Einstaklingsbundið",IFERROR(IF(INDEX('Undirviðmiðalisti (Lýsigögn)'!$D$38:$D$52,MATCH($C201,'Undirviðmiðalisti (Lýsigögn)'!$C$38:$C$52,0))="","",INDEX('Undirviðmiðalisti (Lýsigögn)'!$D$38:$D$52,MATCH($C201,'Undirviðmiðalisti (Lýsigögn)'!$C$38:$C$52,0))),""),IFERROR(IF(INDEX('Undirviðmiðalisti (Lýsigögn)'!$D$6:$D$37,MATCH($C201,'Undirviðmiðalisti (Lýsigögn)'!$C$6:$C$37,0))="","",INDEX('Undirviðmiðalisti (Lýsigögn)'!$D$6:$D$37,MATCH($C201,'Undirviðmiðalisti (Lýsigögn)'!$C$6:$C$37,0))),IFERROR(IF(INDEX('Undirviðmiðalisti (Lýsigögn)'!$D$38:$D$52,MATCH($C201,'Undirviðmiðalisti (Lýsigögn)'!$C$38:$C$52,0))="","",INDEX('Undirviðmiðalisti (Lýsigögn)'!$D$38:$D$52,MATCH($C201,'Undirviðmiðalisti (Lýsigögn)'!$C$38:$C$52,0))),""))))</f>
        <v/>
      </c>
      <c r="F201" s="16"/>
      <c r="G201" s="26" t="str">
        <f aca="false">IF($C201="","",IF($D201="Einstaklingsbundið",IFERROR(IF(INDEX('Undirviðmiðalisti (Lýsigögn)'!$E$38:$E$52,MATCH($C201,'Undirviðmiðalisti (Lýsigögn)'!$C$38:$C$52,0))="","",INDEX('Undirviðmiðalisti (Lýsigögn)'!$E$38:$E$52,MATCH($C201,'Undirviðmiðalisti (Lýsigögn)'!$C$38:$C$52,0))),""),IFERROR(IF(INDEX('Undirviðmiðalisti (Lýsigögn)'!$E$6:$E$37,MATCH($C201,'Undirviðmiðalisti (Lýsigögn)'!$C$6:$C$37,0))="","",INDEX('Undirviðmiðalisti (Lýsigögn)'!$E$6:$E$37,MATCH($C201,'Undirviðmiðalisti (Lýsigögn)'!$C$6:$C$37,0))),IFERROR(IF(INDEX('Undirviðmiðalisti (Lýsigögn)'!$E$38:$E$52,MATCH($C201,'Undirviðmiðalisti (Lýsigögn)'!$C$38:$C$52,0))="","",INDEX('Undirviðmiðalisti (Lýsigögn)'!$E$38:$E$52,MATCH($C201,'Undirviðmiðalisti (Lýsigögn)'!$C$38:$C$52,0))),""))))</f>
        <v/>
      </c>
      <c r="H201" s="27" t="str">
        <f aca="false">IF(OR(F201="",G201=""),"",F201*KVARDI)</f>
        <v/>
      </c>
      <c r="I201" s="28" t="str">
        <f aca="false">IF(B201="","",IF(ROUND(SUMIF($B$6:$B$205,B201,$F$6:$F$205),4)=ROUND(IFERROR(INDEX(Viðmið!$E$6:$E$10,MATCH(B201,Viðmið!$C$6:$C$10,0)),-1),4),"✓","✗"))</f>
        <v/>
      </c>
      <c r="J201" s="18" t="str">
        <f aca="false">IF($C201="","",IF($D201="Einstaklingsbundið",IFERROR(IF(INDEX('Undirviðmiðalisti (Lýsigögn)'!F$38:F$52,MATCH($C201,'Undirviðmiðalisti (Lýsigögn)'!$C$38:$C$52,0))="","",INDEX('Undirviðmiðalisti (Lýsigögn)'!F$38:F$52,MATCH($C201,'Undirviðmiðalisti (Lýsigögn)'!$C$38:$C$52,0))),""),IFERROR(IF(INDEX('Undirviðmiðalisti (Lýsigögn)'!F$6:F$37,MATCH($C201,'Undirviðmiðalisti (Lýsigögn)'!$C$6:$C$37,0))="","",INDEX('Undirviðmiðalisti (Lýsigögn)'!F$6:F$37,MATCH($C201,'Undirviðmiðalisti (Lýsigögn)'!$C$6:$C$37,0))),IFERROR(IF(INDEX('Undirviðmiðalisti (Lýsigögn)'!F$38:F$52,MATCH($C201,'Undirviðmiðalisti (Lýsigögn)'!$C$38:$C$52,0))="","",INDEX('Undirviðmiðalisti (Lýsigögn)'!F$38:F$52,MATCH($C201,'Undirviðmiðalisti (Lýsigögn)'!$C$38:$C$52,0))),""))))</f>
        <v/>
      </c>
      <c r="K201" s="18" t="str">
        <f aca="false">IF($C201="","",IF($D201="Einstaklingsbundið",IFERROR(IF(INDEX('Undirviðmiðalisti (Lýsigögn)'!G$38:G$52,MATCH($C201,'Undirviðmiðalisti (Lýsigögn)'!$C$38:$C$52,0))="","",INDEX('Undirviðmiðalisti (Lýsigögn)'!G$38:G$52,MATCH($C201,'Undirviðmiðalisti (Lýsigögn)'!$C$38:$C$52,0))),""),IFERROR(IF(INDEX('Undirviðmiðalisti (Lýsigögn)'!G$6:G$37,MATCH($C201,'Undirviðmiðalisti (Lýsigögn)'!$C$6:$C$37,0))="","",INDEX('Undirviðmiðalisti (Lýsigögn)'!G$6:G$37,MATCH($C201,'Undirviðmiðalisti (Lýsigögn)'!$C$6:$C$37,0))),IFERROR(IF(INDEX('Undirviðmiðalisti (Lýsigögn)'!G$38:G$52,MATCH($C201,'Undirviðmiðalisti (Lýsigögn)'!$C$38:$C$52,0))="","",INDEX('Undirviðmiðalisti (Lýsigögn)'!G$38:G$52,MATCH($C201,'Undirviðmiðalisti (Lýsigögn)'!$C$38:$C$52,0))),""))))</f>
        <v/>
      </c>
      <c r="L201" s="18" t="str">
        <f aca="false">IF($C201="","",IF($D201="Einstaklingsbundið",IFERROR(IF(INDEX('Undirviðmiðalisti (Lýsigögn)'!H$38:H$52,MATCH($C201,'Undirviðmiðalisti (Lýsigögn)'!$C$38:$C$52,0))="","",INDEX('Undirviðmiðalisti (Lýsigögn)'!H$38:H$52,MATCH($C201,'Undirviðmiðalisti (Lýsigögn)'!$C$38:$C$52,0))),""),IFERROR(IF(INDEX('Undirviðmiðalisti (Lýsigögn)'!H$6:H$37,MATCH($C201,'Undirviðmiðalisti (Lýsigögn)'!$C$6:$C$37,0))="","",INDEX('Undirviðmiðalisti (Lýsigögn)'!H$6:H$37,MATCH($C201,'Undirviðmiðalisti (Lýsigögn)'!$C$6:$C$37,0))),IFERROR(IF(INDEX('Undirviðmiðalisti (Lýsigögn)'!H$38:H$52,MATCH($C201,'Undirviðmiðalisti (Lýsigögn)'!$C$38:$C$52,0))="","",INDEX('Undirviðmiðalisti (Lýsigögn)'!H$38:H$52,MATCH($C201,'Undirviðmiðalisti (Lýsigögn)'!$C$38:$C$52,0))),""))))</f>
        <v/>
      </c>
      <c r="M201" s="18" t="str">
        <f aca="false">IF($C201="","",IF($D201="Einstaklingsbundið",IFERROR(IF(INDEX('Undirviðmiðalisti (Lýsigögn)'!I$38:I$52,MATCH($C201,'Undirviðmiðalisti (Lýsigögn)'!$C$38:$C$52,0))="","",INDEX('Undirviðmiðalisti (Lýsigögn)'!I$38:I$52,MATCH($C201,'Undirviðmiðalisti (Lýsigögn)'!$C$38:$C$52,0))),""),IFERROR(IF(INDEX('Undirviðmiðalisti (Lýsigögn)'!I$6:I$37,MATCH($C201,'Undirviðmiðalisti (Lýsigögn)'!$C$6:$C$37,0))="","",INDEX('Undirviðmiðalisti (Lýsigögn)'!I$6:I$37,MATCH($C201,'Undirviðmiðalisti (Lýsigögn)'!$C$6:$C$37,0))),IFERROR(IF(INDEX('Undirviðmiðalisti (Lýsigögn)'!I$38:I$52,MATCH($C201,'Undirviðmiðalisti (Lýsigögn)'!$C$38:$C$52,0))="","",INDEX('Undirviðmiðalisti (Lýsigögn)'!I$38:I$52,MATCH($C201,'Undirviðmiðalisti (Lýsigögn)'!$C$38:$C$52,0))),""))))</f>
        <v/>
      </c>
      <c r="N201" s="18" t="str">
        <f aca="false">IF($C201="","",IF($D201="Einstaklingsbundið",IFERROR(IF(INDEX('Undirviðmiðalisti (Lýsigögn)'!J$38:J$52,MATCH($C201,'Undirviðmiðalisti (Lýsigögn)'!$C$38:$C$52,0))="","",INDEX('Undirviðmiðalisti (Lýsigögn)'!J$38:J$52,MATCH($C201,'Undirviðmiðalisti (Lýsigögn)'!$C$38:$C$52,0))),""),IFERROR(IF(INDEX('Undirviðmiðalisti (Lýsigögn)'!J$6:J$37,MATCH($C201,'Undirviðmiðalisti (Lýsigögn)'!$C$6:$C$37,0))="","",INDEX('Undirviðmiðalisti (Lýsigögn)'!J$6:J$37,MATCH($C201,'Undirviðmiðalisti (Lýsigögn)'!$C$6:$C$37,0))),IFERROR(IF(INDEX('Undirviðmiðalisti (Lýsigögn)'!J$38:J$52,MATCH($C201,'Undirviðmiðalisti (Lýsigögn)'!$C$38:$C$52,0))="","",INDEX('Undirviðmiðalisti (Lýsigögn)'!J$38:J$52,MATCH($C201,'Undirviðmiðalisti (Lýsigögn)'!$C$38:$C$52,0))),""))))</f>
        <v/>
      </c>
      <c r="O201" s="18" t="str">
        <f aca="false">IF($C201="","",IF($D201="Einstaklingsbundið",IFERROR(IF(INDEX('Undirviðmiðalisti (Lýsigögn)'!K$38:K$52,MATCH($C201,'Undirviðmiðalisti (Lýsigögn)'!$C$38:$C$52,0))="","",INDEX('Undirviðmiðalisti (Lýsigögn)'!K$38:K$52,MATCH($C201,'Undirviðmiðalisti (Lýsigögn)'!$C$38:$C$52,0))),""),IFERROR(IF(INDEX('Undirviðmiðalisti (Lýsigögn)'!K$6:K$37,MATCH($C201,'Undirviðmiðalisti (Lýsigögn)'!$C$6:$C$37,0))="","",INDEX('Undirviðmiðalisti (Lýsigögn)'!K$6:K$37,MATCH($C201,'Undirviðmiðalisti (Lýsigögn)'!$C$6:$C$37,0))),IFERROR(IF(INDEX('Undirviðmiðalisti (Lýsigögn)'!K$38:K$52,MATCH($C201,'Undirviðmiðalisti (Lýsigögn)'!$C$38:$C$52,0))="","",INDEX('Undirviðmiðalisti (Lýsigögn)'!K$38:K$52,MATCH($C201,'Undirviðmiðalisti (Lýsigögn)'!$C$38:$C$52,0))),""))))</f>
        <v/>
      </c>
      <c r="P201" s="18" t="str">
        <f aca="false">IF($C201="","",IF($D201="Einstaklingsbundið",IFERROR(IF(INDEX('Undirviðmiðalisti (Lýsigögn)'!L$38:L$52,MATCH($C201,'Undirviðmiðalisti (Lýsigögn)'!$C$38:$C$52,0))="","",INDEX('Undirviðmiðalisti (Lýsigögn)'!L$38:L$52,MATCH($C201,'Undirviðmiðalisti (Lýsigögn)'!$C$38:$C$52,0))),""),IFERROR(IF(INDEX('Undirviðmiðalisti (Lýsigögn)'!L$6:L$37,MATCH($C201,'Undirviðmiðalisti (Lýsigögn)'!$C$6:$C$37,0))="","",INDEX('Undirviðmiðalisti (Lýsigögn)'!L$6:L$37,MATCH($C201,'Undirviðmiðalisti (Lýsigögn)'!$C$6:$C$37,0))),IFERROR(IF(INDEX('Undirviðmiðalisti (Lýsigögn)'!L$38:L$52,MATCH($C201,'Undirviðmiðalisti (Lýsigögn)'!$C$38:$C$52,0))="","",INDEX('Undirviðmiðalisti (Lýsigögn)'!L$38:L$52,MATCH($C201,'Undirviðmiðalisti (Lýsigögn)'!$C$38:$C$52,0))),""))))</f>
        <v/>
      </c>
      <c r="Q201" s="18" t="str">
        <f aca="false">IF($C201="","",IF($D201="Einstaklingsbundið",IFERROR(IF(INDEX('Undirviðmiðalisti (Lýsigögn)'!M$38:M$52,MATCH($C201,'Undirviðmiðalisti (Lýsigögn)'!$C$38:$C$52,0))="","",INDEX('Undirviðmiðalisti (Lýsigögn)'!M$38:M$52,MATCH($C201,'Undirviðmiðalisti (Lýsigögn)'!$C$38:$C$52,0))),""),IFERROR(IF(INDEX('Undirviðmiðalisti (Lýsigögn)'!M$6:M$37,MATCH($C201,'Undirviðmiðalisti (Lýsigögn)'!$C$6:$C$37,0))="","",INDEX('Undirviðmiðalisti (Lýsigögn)'!M$6:M$37,MATCH($C201,'Undirviðmiðalisti (Lýsigögn)'!$C$6:$C$37,0))),IFERROR(IF(INDEX('Undirviðmiðalisti (Lýsigögn)'!M$38:M$52,MATCH($C201,'Undirviðmiðalisti (Lýsigögn)'!$C$38:$C$52,0))="","",INDEX('Undirviðmiðalisti (Lýsigögn)'!M$38:M$52,MATCH($C201,'Undirviðmiðalisti (Lýsigögn)'!$C$38:$C$52,0))),""))))</f>
        <v/>
      </c>
    </row>
    <row r="202" customFormat="false" ht="15" hidden="false" customHeight="true" outlineLevel="0" collapsed="false">
      <c r="A202" s="24" t="str">
        <f aca="false">IF($B202="","",ROW()-5)</f>
        <v/>
      </c>
      <c r="B202" s="17"/>
      <c r="C202" s="17"/>
      <c r="D202" s="25" t="str">
        <f aca="false">IFERROR(IF(B202="","",INDEX(Viðmið!$B$6:$B$10,MATCH(B202,Viðmið!$C$6:$C$10,0))),"")</f>
        <v/>
      </c>
      <c r="E202" s="18" t="str">
        <f aca="false">IF($C202="","",IF($D202="Einstaklingsbundið",IFERROR(IF(INDEX('Undirviðmiðalisti (Lýsigögn)'!$D$38:$D$52,MATCH($C202,'Undirviðmiðalisti (Lýsigögn)'!$C$38:$C$52,0))="","",INDEX('Undirviðmiðalisti (Lýsigögn)'!$D$38:$D$52,MATCH($C202,'Undirviðmiðalisti (Lýsigögn)'!$C$38:$C$52,0))),""),IFERROR(IF(INDEX('Undirviðmiðalisti (Lýsigögn)'!$D$6:$D$37,MATCH($C202,'Undirviðmiðalisti (Lýsigögn)'!$C$6:$C$37,0))="","",INDEX('Undirviðmiðalisti (Lýsigögn)'!$D$6:$D$37,MATCH($C202,'Undirviðmiðalisti (Lýsigögn)'!$C$6:$C$37,0))),IFERROR(IF(INDEX('Undirviðmiðalisti (Lýsigögn)'!$D$38:$D$52,MATCH($C202,'Undirviðmiðalisti (Lýsigögn)'!$C$38:$C$52,0))="","",INDEX('Undirviðmiðalisti (Lýsigögn)'!$D$38:$D$52,MATCH($C202,'Undirviðmiðalisti (Lýsigögn)'!$C$38:$C$52,0))),""))))</f>
        <v/>
      </c>
      <c r="F202" s="16"/>
      <c r="G202" s="26" t="str">
        <f aca="false">IF($C202="","",IF($D202="Einstaklingsbundið",IFERROR(IF(INDEX('Undirviðmiðalisti (Lýsigögn)'!$E$38:$E$52,MATCH($C202,'Undirviðmiðalisti (Lýsigögn)'!$C$38:$C$52,0))="","",INDEX('Undirviðmiðalisti (Lýsigögn)'!$E$38:$E$52,MATCH($C202,'Undirviðmiðalisti (Lýsigögn)'!$C$38:$C$52,0))),""),IFERROR(IF(INDEX('Undirviðmiðalisti (Lýsigögn)'!$E$6:$E$37,MATCH($C202,'Undirviðmiðalisti (Lýsigögn)'!$C$6:$C$37,0))="","",INDEX('Undirviðmiðalisti (Lýsigögn)'!$E$6:$E$37,MATCH($C202,'Undirviðmiðalisti (Lýsigögn)'!$C$6:$C$37,0))),IFERROR(IF(INDEX('Undirviðmiðalisti (Lýsigögn)'!$E$38:$E$52,MATCH($C202,'Undirviðmiðalisti (Lýsigögn)'!$C$38:$C$52,0))="","",INDEX('Undirviðmiðalisti (Lýsigögn)'!$E$38:$E$52,MATCH($C202,'Undirviðmiðalisti (Lýsigögn)'!$C$38:$C$52,0))),""))))</f>
        <v/>
      </c>
      <c r="H202" s="27" t="str">
        <f aca="false">IF(OR(F202="",G202=""),"",F202*KVARDI)</f>
        <v/>
      </c>
      <c r="I202" s="28" t="str">
        <f aca="false">IF(B202="","",IF(ROUND(SUMIF($B$6:$B$205,B202,$F$6:$F$205),4)=ROUND(IFERROR(INDEX(Viðmið!$E$6:$E$10,MATCH(B202,Viðmið!$C$6:$C$10,0)),-1),4),"✓","✗"))</f>
        <v/>
      </c>
      <c r="J202" s="18" t="str">
        <f aca="false">IF($C202="","",IF($D202="Einstaklingsbundið",IFERROR(IF(INDEX('Undirviðmiðalisti (Lýsigögn)'!F$38:F$52,MATCH($C202,'Undirviðmiðalisti (Lýsigögn)'!$C$38:$C$52,0))="","",INDEX('Undirviðmiðalisti (Lýsigögn)'!F$38:F$52,MATCH($C202,'Undirviðmiðalisti (Lýsigögn)'!$C$38:$C$52,0))),""),IFERROR(IF(INDEX('Undirviðmiðalisti (Lýsigögn)'!F$6:F$37,MATCH($C202,'Undirviðmiðalisti (Lýsigögn)'!$C$6:$C$37,0))="","",INDEX('Undirviðmiðalisti (Lýsigögn)'!F$6:F$37,MATCH($C202,'Undirviðmiðalisti (Lýsigögn)'!$C$6:$C$37,0))),IFERROR(IF(INDEX('Undirviðmiðalisti (Lýsigögn)'!F$38:F$52,MATCH($C202,'Undirviðmiðalisti (Lýsigögn)'!$C$38:$C$52,0))="","",INDEX('Undirviðmiðalisti (Lýsigögn)'!F$38:F$52,MATCH($C202,'Undirviðmiðalisti (Lýsigögn)'!$C$38:$C$52,0))),""))))</f>
        <v/>
      </c>
      <c r="K202" s="18" t="str">
        <f aca="false">IF($C202="","",IF($D202="Einstaklingsbundið",IFERROR(IF(INDEX('Undirviðmiðalisti (Lýsigögn)'!G$38:G$52,MATCH($C202,'Undirviðmiðalisti (Lýsigögn)'!$C$38:$C$52,0))="","",INDEX('Undirviðmiðalisti (Lýsigögn)'!G$38:G$52,MATCH($C202,'Undirviðmiðalisti (Lýsigögn)'!$C$38:$C$52,0))),""),IFERROR(IF(INDEX('Undirviðmiðalisti (Lýsigögn)'!G$6:G$37,MATCH($C202,'Undirviðmiðalisti (Lýsigögn)'!$C$6:$C$37,0))="","",INDEX('Undirviðmiðalisti (Lýsigögn)'!G$6:G$37,MATCH($C202,'Undirviðmiðalisti (Lýsigögn)'!$C$6:$C$37,0))),IFERROR(IF(INDEX('Undirviðmiðalisti (Lýsigögn)'!G$38:G$52,MATCH($C202,'Undirviðmiðalisti (Lýsigögn)'!$C$38:$C$52,0))="","",INDEX('Undirviðmiðalisti (Lýsigögn)'!G$38:G$52,MATCH($C202,'Undirviðmiðalisti (Lýsigögn)'!$C$38:$C$52,0))),""))))</f>
        <v/>
      </c>
      <c r="L202" s="18" t="str">
        <f aca="false">IF($C202="","",IF($D202="Einstaklingsbundið",IFERROR(IF(INDEX('Undirviðmiðalisti (Lýsigögn)'!H$38:H$52,MATCH($C202,'Undirviðmiðalisti (Lýsigögn)'!$C$38:$C$52,0))="","",INDEX('Undirviðmiðalisti (Lýsigögn)'!H$38:H$52,MATCH($C202,'Undirviðmiðalisti (Lýsigögn)'!$C$38:$C$52,0))),""),IFERROR(IF(INDEX('Undirviðmiðalisti (Lýsigögn)'!H$6:H$37,MATCH($C202,'Undirviðmiðalisti (Lýsigögn)'!$C$6:$C$37,0))="","",INDEX('Undirviðmiðalisti (Lýsigögn)'!H$6:H$37,MATCH($C202,'Undirviðmiðalisti (Lýsigögn)'!$C$6:$C$37,0))),IFERROR(IF(INDEX('Undirviðmiðalisti (Lýsigögn)'!H$38:H$52,MATCH($C202,'Undirviðmiðalisti (Lýsigögn)'!$C$38:$C$52,0))="","",INDEX('Undirviðmiðalisti (Lýsigögn)'!H$38:H$52,MATCH($C202,'Undirviðmiðalisti (Lýsigögn)'!$C$38:$C$52,0))),""))))</f>
        <v/>
      </c>
      <c r="M202" s="18" t="str">
        <f aca="false">IF($C202="","",IF($D202="Einstaklingsbundið",IFERROR(IF(INDEX('Undirviðmiðalisti (Lýsigögn)'!I$38:I$52,MATCH($C202,'Undirviðmiðalisti (Lýsigögn)'!$C$38:$C$52,0))="","",INDEX('Undirviðmiðalisti (Lýsigögn)'!I$38:I$52,MATCH($C202,'Undirviðmiðalisti (Lýsigögn)'!$C$38:$C$52,0))),""),IFERROR(IF(INDEX('Undirviðmiðalisti (Lýsigögn)'!I$6:I$37,MATCH($C202,'Undirviðmiðalisti (Lýsigögn)'!$C$6:$C$37,0))="","",INDEX('Undirviðmiðalisti (Lýsigögn)'!I$6:I$37,MATCH($C202,'Undirviðmiðalisti (Lýsigögn)'!$C$6:$C$37,0))),IFERROR(IF(INDEX('Undirviðmiðalisti (Lýsigögn)'!I$38:I$52,MATCH($C202,'Undirviðmiðalisti (Lýsigögn)'!$C$38:$C$52,0))="","",INDEX('Undirviðmiðalisti (Lýsigögn)'!I$38:I$52,MATCH($C202,'Undirviðmiðalisti (Lýsigögn)'!$C$38:$C$52,0))),""))))</f>
        <v/>
      </c>
      <c r="N202" s="18" t="str">
        <f aca="false">IF($C202="","",IF($D202="Einstaklingsbundið",IFERROR(IF(INDEX('Undirviðmiðalisti (Lýsigögn)'!J$38:J$52,MATCH($C202,'Undirviðmiðalisti (Lýsigögn)'!$C$38:$C$52,0))="","",INDEX('Undirviðmiðalisti (Lýsigögn)'!J$38:J$52,MATCH($C202,'Undirviðmiðalisti (Lýsigögn)'!$C$38:$C$52,0))),""),IFERROR(IF(INDEX('Undirviðmiðalisti (Lýsigögn)'!J$6:J$37,MATCH($C202,'Undirviðmiðalisti (Lýsigögn)'!$C$6:$C$37,0))="","",INDEX('Undirviðmiðalisti (Lýsigögn)'!J$6:J$37,MATCH($C202,'Undirviðmiðalisti (Lýsigögn)'!$C$6:$C$37,0))),IFERROR(IF(INDEX('Undirviðmiðalisti (Lýsigögn)'!J$38:J$52,MATCH($C202,'Undirviðmiðalisti (Lýsigögn)'!$C$38:$C$52,0))="","",INDEX('Undirviðmiðalisti (Lýsigögn)'!J$38:J$52,MATCH($C202,'Undirviðmiðalisti (Lýsigögn)'!$C$38:$C$52,0))),""))))</f>
        <v/>
      </c>
      <c r="O202" s="18" t="str">
        <f aca="false">IF($C202="","",IF($D202="Einstaklingsbundið",IFERROR(IF(INDEX('Undirviðmiðalisti (Lýsigögn)'!K$38:K$52,MATCH($C202,'Undirviðmiðalisti (Lýsigögn)'!$C$38:$C$52,0))="","",INDEX('Undirviðmiðalisti (Lýsigögn)'!K$38:K$52,MATCH($C202,'Undirviðmiðalisti (Lýsigögn)'!$C$38:$C$52,0))),""),IFERROR(IF(INDEX('Undirviðmiðalisti (Lýsigögn)'!K$6:K$37,MATCH($C202,'Undirviðmiðalisti (Lýsigögn)'!$C$6:$C$37,0))="","",INDEX('Undirviðmiðalisti (Lýsigögn)'!K$6:K$37,MATCH($C202,'Undirviðmiðalisti (Lýsigögn)'!$C$6:$C$37,0))),IFERROR(IF(INDEX('Undirviðmiðalisti (Lýsigögn)'!K$38:K$52,MATCH($C202,'Undirviðmiðalisti (Lýsigögn)'!$C$38:$C$52,0))="","",INDEX('Undirviðmiðalisti (Lýsigögn)'!K$38:K$52,MATCH($C202,'Undirviðmiðalisti (Lýsigögn)'!$C$38:$C$52,0))),""))))</f>
        <v/>
      </c>
      <c r="P202" s="18" t="str">
        <f aca="false">IF($C202="","",IF($D202="Einstaklingsbundið",IFERROR(IF(INDEX('Undirviðmiðalisti (Lýsigögn)'!L$38:L$52,MATCH($C202,'Undirviðmiðalisti (Lýsigögn)'!$C$38:$C$52,0))="","",INDEX('Undirviðmiðalisti (Lýsigögn)'!L$38:L$52,MATCH($C202,'Undirviðmiðalisti (Lýsigögn)'!$C$38:$C$52,0))),""),IFERROR(IF(INDEX('Undirviðmiðalisti (Lýsigögn)'!L$6:L$37,MATCH($C202,'Undirviðmiðalisti (Lýsigögn)'!$C$6:$C$37,0))="","",INDEX('Undirviðmiðalisti (Lýsigögn)'!L$6:L$37,MATCH($C202,'Undirviðmiðalisti (Lýsigögn)'!$C$6:$C$37,0))),IFERROR(IF(INDEX('Undirviðmiðalisti (Lýsigögn)'!L$38:L$52,MATCH($C202,'Undirviðmiðalisti (Lýsigögn)'!$C$38:$C$52,0))="","",INDEX('Undirviðmiðalisti (Lýsigögn)'!L$38:L$52,MATCH($C202,'Undirviðmiðalisti (Lýsigögn)'!$C$38:$C$52,0))),""))))</f>
        <v/>
      </c>
      <c r="Q202" s="18" t="str">
        <f aca="false">IF($C202="","",IF($D202="Einstaklingsbundið",IFERROR(IF(INDEX('Undirviðmiðalisti (Lýsigögn)'!M$38:M$52,MATCH($C202,'Undirviðmiðalisti (Lýsigögn)'!$C$38:$C$52,0))="","",INDEX('Undirviðmiðalisti (Lýsigögn)'!M$38:M$52,MATCH($C202,'Undirviðmiðalisti (Lýsigögn)'!$C$38:$C$52,0))),""),IFERROR(IF(INDEX('Undirviðmiðalisti (Lýsigögn)'!M$6:M$37,MATCH($C202,'Undirviðmiðalisti (Lýsigögn)'!$C$6:$C$37,0))="","",INDEX('Undirviðmiðalisti (Lýsigögn)'!M$6:M$37,MATCH($C202,'Undirviðmiðalisti (Lýsigögn)'!$C$6:$C$37,0))),IFERROR(IF(INDEX('Undirviðmiðalisti (Lýsigögn)'!M$38:M$52,MATCH($C202,'Undirviðmiðalisti (Lýsigögn)'!$C$38:$C$52,0))="","",INDEX('Undirviðmiðalisti (Lýsigögn)'!M$38:M$52,MATCH($C202,'Undirviðmiðalisti (Lýsigögn)'!$C$38:$C$52,0))),""))))</f>
        <v/>
      </c>
    </row>
    <row r="203" customFormat="false" ht="15" hidden="false" customHeight="true" outlineLevel="0" collapsed="false">
      <c r="A203" s="24" t="str">
        <f aca="false">IF($B203="","",ROW()-5)</f>
        <v/>
      </c>
      <c r="B203" s="17"/>
      <c r="C203" s="17"/>
      <c r="D203" s="25" t="str">
        <f aca="false">IFERROR(IF(B203="","",INDEX(Viðmið!$B$6:$B$10,MATCH(B203,Viðmið!$C$6:$C$10,0))),"")</f>
        <v/>
      </c>
      <c r="E203" s="18" t="str">
        <f aca="false">IF($C203="","",IF($D203="Einstaklingsbundið",IFERROR(IF(INDEX('Undirviðmiðalisti (Lýsigögn)'!$D$38:$D$52,MATCH($C203,'Undirviðmiðalisti (Lýsigögn)'!$C$38:$C$52,0))="","",INDEX('Undirviðmiðalisti (Lýsigögn)'!$D$38:$D$52,MATCH($C203,'Undirviðmiðalisti (Lýsigögn)'!$C$38:$C$52,0))),""),IFERROR(IF(INDEX('Undirviðmiðalisti (Lýsigögn)'!$D$6:$D$37,MATCH($C203,'Undirviðmiðalisti (Lýsigögn)'!$C$6:$C$37,0))="","",INDEX('Undirviðmiðalisti (Lýsigögn)'!$D$6:$D$37,MATCH($C203,'Undirviðmiðalisti (Lýsigögn)'!$C$6:$C$37,0))),IFERROR(IF(INDEX('Undirviðmiðalisti (Lýsigögn)'!$D$38:$D$52,MATCH($C203,'Undirviðmiðalisti (Lýsigögn)'!$C$38:$C$52,0))="","",INDEX('Undirviðmiðalisti (Lýsigögn)'!$D$38:$D$52,MATCH($C203,'Undirviðmiðalisti (Lýsigögn)'!$C$38:$C$52,0))),""))))</f>
        <v/>
      </c>
      <c r="F203" s="16"/>
      <c r="G203" s="26" t="str">
        <f aca="false">IF($C203="","",IF($D203="Einstaklingsbundið",IFERROR(IF(INDEX('Undirviðmiðalisti (Lýsigögn)'!$E$38:$E$52,MATCH($C203,'Undirviðmiðalisti (Lýsigögn)'!$C$38:$C$52,0))="","",INDEX('Undirviðmiðalisti (Lýsigögn)'!$E$38:$E$52,MATCH($C203,'Undirviðmiðalisti (Lýsigögn)'!$C$38:$C$52,0))),""),IFERROR(IF(INDEX('Undirviðmiðalisti (Lýsigögn)'!$E$6:$E$37,MATCH($C203,'Undirviðmiðalisti (Lýsigögn)'!$C$6:$C$37,0))="","",INDEX('Undirviðmiðalisti (Lýsigögn)'!$E$6:$E$37,MATCH($C203,'Undirviðmiðalisti (Lýsigögn)'!$C$6:$C$37,0))),IFERROR(IF(INDEX('Undirviðmiðalisti (Lýsigögn)'!$E$38:$E$52,MATCH($C203,'Undirviðmiðalisti (Lýsigögn)'!$C$38:$C$52,0))="","",INDEX('Undirviðmiðalisti (Lýsigögn)'!$E$38:$E$52,MATCH($C203,'Undirviðmiðalisti (Lýsigögn)'!$C$38:$C$52,0))),""))))</f>
        <v/>
      </c>
      <c r="H203" s="27" t="str">
        <f aca="false">IF(OR(F203="",G203=""),"",F203*KVARDI)</f>
        <v/>
      </c>
      <c r="I203" s="28" t="str">
        <f aca="false">IF(B203="","",IF(ROUND(SUMIF($B$6:$B$205,B203,$F$6:$F$205),4)=ROUND(IFERROR(INDEX(Viðmið!$E$6:$E$10,MATCH(B203,Viðmið!$C$6:$C$10,0)),-1),4),"✓","✗"))</f>
        <v/>
      </c>
      <c r="J203" s="18" t="str">
        <f aca="false">IF($C203="","",IF($D203="Einstaklingsbundið",IFERROR(IF(INDEX('Undirviðmiðalisti (Lýsigögn)'!F$38:F$52,MATCH($C203,'Undirviðmiðalisti (Lýsigögn)'!$C$38:$C$52,0))="","",INDEX('Undirviðmiðalisti (Lýsigögn)'!F$38:F$52,MATCH($C203,'Undirviðmiðalisti (Lýsigögn)'!$C$38:$C$52,0))),""),IFERROR(IF(INDEX('Undirviðmiðalisti (Lýsigögn)'!F$6:F$37,MATCH($C203,'Undirviðmiðalisti (Lýsigögn)'!$C$6:$C$37,0))="","",INDEX('Undirviðmiðalisti (Lýsigögn)'!F$6:F$37,MATCH($C203,'Undirviðmiðalisti (Lýsigögn)'!$C$6:$C$37,0))),IFERROR(IF(INDEX('Undirviðmiðalisti (Lýsigögn)'!F$38:F$52,MATCH($C203,'Undirviðmiðalisti (Lýsigögn)'!$C$38:$C$52,0))="","",INDEX('Undirviðmiðalisti (Lýsigögn)'!F$38:F$52,MATCH($C203,'Undirviðmiðalisti (Lýsigögn)'!$C$38:$C$52,0))),""))))</f>
        <v/>
      </c>
      <c r="K203" s="18" t="str">
        <f aca="false">IF($C203="","",IF($D203="Einstaklingsbundið",IFERROR(IF(INDEX('Undirviðmiðalisti (Lýsigögn)'!G$38:G$52,MATCH($C203,'Undirviðmiðalisti (Lýsigögn)'!$C$38:$C$52,0))="","",INDEX('Undirviðmiðalisti (Lýsigögn)'!G$38:G$52,MATCH($C203,'Undirviðmiðalisti (Lýsigögn)'!$C$38:$C$52,0))),""),IFERROR(IF(INDEX('Undirviðmiðalisti (Lýsigögn)'!G$6:G$37,MATCH($C203,'Undirviðmiðalisti (Lýsigögn)'!$C$6:$C$37,0))="","",INDEX('Undirviðmiðalisti (Lýsigögn)'!G$6:G$37,MATCH($C203,'Undirviðmiðalisti (Lýsigögn)'!$C$6:$C$37,0))),IFERROR(IF(INDEX('Undirviðmiðalisti (Lýsigögn)'!G$38:G$52,MATCH($C203,'Undirviðmiðalisti (Lýsigögn)'!$C$38:$C$52,0))="","",INDEX('Undirviðmiðalisti (Lýsigögn)'!G$38:G$52,MATCH($C203,'Undirviðmiðalisti (Lýsigögn)'!$C$38:$C$52,0))),""))))</f>
        <v/>
      </c>
      <c r="L203" s="18" t="str">
        <f aca="false">IF($C203="","",IF($D203="Einstaklingsbundið",IFERROR(IF(INDEX('Undirviðmiðalisti (Lýsigögn)'!H$38:H$52,MATCH($C203,'Undirviðmiðalisti (Lýsigögn)'!$C$38:$C$52,0))="","",INDEX('Undirviðmiðalisti (Lýsigögn)'!H$38:H$52,MATCH($C203,'Undirviðmiðalisti (Lýsigögn)'!$C$38:$C$52,0))),""),IFERROR(IF(INDEX('Undirviðmiðalisti (Lýsigögn)'!H$6:H$37,MATCH($C203,'Undirviðmiðalisti (Lýsigögn)'!$C$6:$C$37,0))="","",INDEX('Undirviðmiðalisti (Lýsigögn)'!H$6:H$37,MATCH($C203,'Undirviðmiðalisti (Lýsigögn)'!$C$6:$C$37,0))),IFERROR(IF(INDEX('Undirviðmiðalisti (Lýsigögn)'!H$38:H$52,MATCH($C203,'Undirviðmiðalisti (Lýsigögn)'!$C$38:$C$52,0))="","",INDEX('Undirviðmiðalisti (Lýsigögn)'!H$38:H$52,MATCH($C203,'Undirviðmiðalisti (Lýsigögn)'!$C$38:$C$52,0))),""))))</f>
        <v/>
      </c>
      <c r="M203" s="18" t="str">
        <f aca="false">IF($C203="","",IF($D203="Einstaklingsbundið",IFERROR(IF(INDEX('Undirviðmiðalisti (Lýsigögn)'!I$38:I$52,MATCH($C203,'Undirviðmiðalisti (Lýsigögn)'!$C$38:$C$52,0))="","",INDEX('Undirviðmiðalisti (Lýsigögn)'!I$38:I$52,MATCH($C203,'Undirviðmiðalisti (Lýsigögn)'!$C$38:$C$52,0))),""),IFERROR(IF(INDEX('Undirviðmiðalisti (Lýsigögn)'!I$6:I$37,MATCH($C203,'Undirviðmiðalisti (Lýsigögn)'!$C$6:$C$37,0))="","",INDEX('Undirviðmiðalisti (Lýsigögn)'!I$6:I$37,MATCH($C203,'Undirviðmiðalisti (Lýsigögn)'!$C$6:$C$37,0))),IFERROR(IF(INDEX('Undirviðmiðalisti (Lýsigögn)'!I$38:I$52,MATCH($C203,'Undirviðmiðalisti (Lýsigögn)'!$C$38:$C$52,0))="","",INDEX('Undirviðmiðalisti (Lýsigögn)'!I$38:I$52,MATCH($C203,'Undirviðmiðalisti (Lýsigögn)'!$C$38:$C$52,0))),""))))</f>
        <v/>
      </c>
      <c r="N203" s="18" t="str">
        <f aca="false">IF($C203="","",IF($D203="Einstaklingsbundið",IFERROR(IF(INDEX('Undirviðmiðalisti (Lýsigögn)'!J$38:J$52,MATCH($C203,'Undirviðmiðalisti (Lýsigögn)'!$C$38:$C$52,0))="","",INDEX('Undirviðmiðalisti (Lýsigögn)'!J$38:J$52,MATCH($C203,'Undirviðmiðalisti (Lýsigögn)'!$C$38:$C$52,0))),""),IFERROR(IF(INDEX('Undirviðmiðalisti (Lýsigögn)'!J$6:J$37,MATCH($C203,'Undirviðmiðalisti (Lýsigögn)'!$C$6:$C$37,0))="","",INDEX('Undirviðmiðalisti (Lýsigögn)'!J$6:J$37,MATCH($C203,'Undirviðmiðalisti (Lýsigögn)'!$C$6:$C$37,0))),IFERROR(IF(INDEX('Undirviðmiðalisti (Lýsigögn)'!J$38:J$52,MATCH($C203,'Undirviðmiðalisti (Lýsigögn)'!$C$38:$C$52,0))="","",INDEX('Undirviðmiðalisti (Lýsigögn)'!J$38:J$52,MATCH($C203,'Undirviðmiðalisti (Lýsigögn)'!$C$38:$C$52,0))),""))))</f>
        <v/>
      </c>
      <c r="O203" s="18" t="str">
        <f aca="false">IF($C203="","",IF($D203="Einstaklingsbundið",IFERROR(IF(INDEX('Undirviðmiðalisti (Lýsigögn)'!K$38:K$52,MATCH($C203,'Undirviðmiðalisti (Lýsigögn)'!$C$38:$C$52,0))="","",INDEX('Undirviðmiðalisti (Lýsigögn)'!K$38:K$52,MATCH($C203,'Undirviðmiðalisti (Lýsigögn)'!$C$38:$C$52,0))),""),IFERROR(IF(INDEX('Undirviðmiðalisti (Lýsigögn)'!K$6:K$37,MATCH($C203,'Undirviðmiðalisti (Lýsigögn)'!$C$6:$C$37,0))="","",INDEX('Undirviðmiðalisti (Lýsigögn)'!K$6:K$37,MATCH($C203,'Undirviðmiðalisti (Lýsigögn)'!$C$6:$C$37,0))),IFERROR(IF(INDEX('Undirviðmiðalisti (Lýsigögn)'!K$38:K$52,MATCH($C203,'Undirviðmiðalisti (Lýsigögn)'!$C$38:$C$52,0))="","",INDEX('Undirviðmiðalisti (Lýsigögn)'!K$38:K$52,MATCH($C203,'Undirviðmiðalisti (Lýsigögn)'!$C$38:$C$52,0))),""))))</f>
        <v/>
      </c>
      <c r="P203" s="18" t="str">
        <f aca="false">IF($C203="","",IF($D203="Einstaklingsbundið",IFERROR(IF(INDEX('Undirviðmiðalisti (Lýsigögn)'!L$38:L$52,MATCH($C203,'Undirviðmiðalisti (Lýsigögn)'!$C$38:$C$52,0))="","",INDEX('Undirviðmiðalisti (Lýsigögn)'!L$38:L$52,MATCH($C203,'Undirviðmiðalisti (Lýsigögn)'!$C$38:$C$52,0))),""),IFERROR(IF(INDEX('Undirviðmiðalisti (Lýsigögn)'!L$6:L$37,MATCH($C203,'Undirviðmiðalisti (Lýsigögn)'!$C$6:$C$37,0))="","",INDEX('Undirviðmiðalisti (Lýsigögn)'!L$6:L$37,MATCH($C203,'Undirviðmiðalisti (Lýsigögn)'!$C$6:$C$37,0))),IFERROR(IF(INDEX('Undirviðmiðalisti (Lýsigögn)'!L$38:L$52,MATCH($C203,'Undirviðmiðalisti (Lýsigögn)'!$C$38:$C$52,0))="","",INDEX('Undirviðmiðalisti (Lýsigögn)'!L$38:L$52,MATCH($C203,'Undirviðmiðalisti (Lýsigögn)'!$C$38:$C$52,0))),""))))</f>
        <v/>
      </c>
      <c r="Q203" s="18" t="str">
        <f aca="false">IF($C203="","",IF($D203="Einstaklingsbundið",IFERROR(IF(INDEX('Undirviðmiðalisti (Lýsigögn)'!M$38:M$52,MATCH($C203,'Undirviðmiðalisti (Lýsigögn)'!$C$38:$C$52,0))="","",INDEX('Undirviðmiðalisti (Lýsigögn)'!M$38:M$52,MATCH($C203,'Undirviðmiðalisti (Lýsigögn)'!$C$38:$C$52,0))),""),IFERROR(IF(INDEX('Undirviðmiðalisti (Lýsigögn)'!M$6:M$37,MATCH($C203,'Undirviðmiðalisti (Lýsigögn)'!$C$6:$C$37,0))="","",INDEX('Undirviðmiðalisti (Lýsigögn)'!M$6:M$37,MATCH($C203,'Undirviðmiðalisti (Lýsigögn)'!$C$6:$C$37,0))),IFERROR(IF(INDEX('Undirviðmiðalisti (Lýsigögn)'!M$38:M$52,MATCH($C203,'Undirviðmiðalisti (Lýsigögn)'!$C$38:$C$52,0))="","",INDEX('Undirviðmiðalisti (Lýsigögn)'!M$38:M$52,MATCH($C203,'Undirviðmiðalisti (Lýsigögn)'!$C$38:$C$52,0))),""))))</f>
        <v/>
      </c>
    </row>
    <row r="204" customFormat="false" ht="15" hidden="false" customHeight="true" outlineLevel="0" collapsed="false">
      <c r="A204" s="24" t="str">
        <f aca="false">IF($B204="","",ROW()-5)</f>
        <v/>
      </c>
      <c r="B204" s="17"/>
      <c r="C204" s="17"/>
      <c r="D204" s="25" t="str">
        <f aca="false">IFERROR(IF(B204="","",INDEX(Viðmið!$B$6:$B$10,MATCH(B204,Viðmið!$C$6:$C$10,0))),"")</f>
        <v/>
      </c>
      <c r="E204" s="18" t="str">
        <f aca="false">IF($C204="","",IF($D204="Einstaklingsbundið",IFERROR(IF(INDEX('Undirviðmiðalisti (Lýsigögn)'!$D$38:$D$52,MATCH($C204,'Undirviðmiðalisti (Lýsigögn)'!$C$38:$C$52,0))="","",INDEX('Undirviðmiðalisti (Lýsigögn)'!$D$38:$D$52,MATCH($C204,'Undirviðmiðalisti (Lýsigögn)'!$C$38:$C$52,0))),""),IFERROR(IF(INDEX('Undirviðmiðalisti (Lýsigögn)'!$D$6:$D$37,MATCH($C204,'Undirviðmiðalisti (Lýsigögn)'!$C$6:$C$37,0))="","",INDEX('Undirviðmiðalisti (Lýsigögn)'!$D$6:$D$37,MATCH($C204,'Undirviðmiðalisti (Lýsigögn)'!$C$6:$C$37,0))),IFERROR(IF(INDEX('Undirviðmiðalisti (Lýsigögn)'!$D$38:$D$52,MATCH($C204,'Undirviðmiðalisti (Lýsigögn)'!$C$38:$C$52,0))="","",INDEX('Undirviðmiðalisti (Lýsigögn)'!$D$38:$D$52,MATCH($C204,'Undirviðmiðalisti (Lýsigögn)'!$C$38:$C$52,0))),""))))</f>
        <v/>
      </c>
      <c r="F204" s="16"/>
      <c r="G204" s="26" t="str">
        <f aca="false">IF($C204="","",IF($D204="Einstaklingsbundið",IFERROR(IF(INDEX('Undirviðmiðalisti (Lýsigögn)'!$E$38:$E$52,MATCH($C204,'Undirviðmiðalisti (Lýsigögn)'!$C$38:$C$52,0))="","",INDEX('Undirviðmiðalisti (Lýsigögn)'!$E$38:$E$52,MATCH($C204,'Undirviðmiðalisti (Lýsigögn)'!$C$38:$C$52,0))),""),IFERROR(IF(INDEX('Undirviðmiðalisti (Lýsigögn)'!$E$6:$E$37,MATCH($C204,'Undirviðmiðalisti (Lýsigögn)'!$C$6:$C$37,0))="","",INDEX('Undirviðmiðalisti (Lýsigögn)'!$E$6:$E$37,MATCH($C204,'Undirviðmiðalisti (Lýsigögn)'!$C$6:$C$37,0))),IFERROR(IF(INDEX('Undirviðmiðalisti (Lýsigögn)'!$E$38:$E$52,MATCH($C204,'Undirviðmiðalisti (Lýsigögn)'!$C$38:$C$52,0))="","",INDEX('Undirviðmiðalisti (Lýsigögn)'!$E$38:$E$52,MATCH($C204,'Undirviðmiðalisti (Lýsigögn)'!$C$38:$C$52,0))),""))))</f>
        <v/>
      </c>
      <c r="H204" s="27" t="str">
        <f aca="false">IF(OR(F204="",G204=""),"",F204*KVARDI)</f>
        <v/>
      </c>
      <c r="I204" s="28" t="str">
        <f aca="false">IF(B204="","",IF(ROUND(SUMIF($B$6:$B$205,B204,$F$6:$F$205),4)=ROUND(IFERROR(INDEX(Viðmið!$E$6:$E$10,MATCH(B204,Viðmið!$C$6:$C$10,0)),-1),4),"✓","✗"))</f>
        <v/>
      </c>
      <c r="J204" s="18" t="str">
        <f aca="false">IF($C204="","",IF($D204="Einstaklingsbundið",IFERROR(IF(INDEX('Undirviðmiðalisti (Lýsigögn)'!F$38:F$52,MATCH($C204,'Undirviðmiðalisti (Lýsigögn)'!$C$38:$C$52,0))="","",INDEX('Undirviðmiðalisti (Lýsigögn)'!F$38:F$52,MATCH($C204,'Undirviðmiðalisti (Lýsigögn)'!$C$38:$C$52,0))),""),IFERROR(IF(INDEX('Undirviðmiðalisti (Lýsigögn)'!F$6:F$37,MATCH($C204,'Undirviðmiðalisti (Lýsigögn)'!$C$6:$C$37,0))="","",INDEX('Undirviðmiðalisti (Lýsigögn)'!F$6:F$37,MATCH($C204,'Undirviðmiðalisti (Lýsigögn)'!$C$6:$C$37,0))),IFERROR(IF(INDEX('Undirviðmiðalisti (Lýsigögn)'!F$38:F$52,MATCH($C204,'Undirviðmiðalisti (Lýsigögn)'!$C$38:$C$52,0))="","",INDEX('Undirviðmiðalisti (Lýsigögn)'!F$38:F$52,MATCH($C204,'Undirviðmiðalisti (Lýsigögn)'!$C$38:$C$52,0))),""))))</f>
        <v/>
      </c>
      <c r="K204" s="18" t="str">
        <f aca="false">IF($C204="","",IF($D204="Einstaklingsbundið",IFERROR(IF(INDEX('Undirviðmiðalisti (Lýsigögn)'!G$38:G$52,MATCH($C204,'Undirviðmiðalisti (Lýsigögn)'!$C$38:$C$52,0))="","",INDEX('Undirviðmiðalisti (Lýsigögn)'!G$38:G$52,MATCH($C204,'Undirviðmiðalisti (Lýsigögn)'!$C$38:$C$52,0))),""),IFERROR(IF(INDEX('Undirviðmiðalisti (Lýsigögn)'!G$6:G$37,MATCH($C204,'Undirviðmiðalisti (Lýsigögn)'!$C$6:$C$37,0))="","",INDEX('Undirviðmiðalisti (Lýsigögn)'!G$6:G$37,MATCH($C204,'Undirviðmiðalisti (Lýsigögn)'!$C$6:$C$37,0))),IFERROR(IF(INDEX('Undirviðmiðalisti (Lýsigögn)'!G$38:G$52,MATCH($C204,'Undirviðmiðalisti (Lýsigögn)'!$C$38:$C$52,0))="","",INDEX('Undirviðmiðalisti (Lýsigögn)'!G$38:G$52,MATCH($C204,'Undirviðmiðalisti (Lýsigögn)'!$C$38:$C$52,0))),""))))</f>
        <v/>
      </c>
      <c r="L204" s="18" t="str">
        <f aca="false">IF($C204="","",IF($D204="Einstaklingsbundið",IFERROR(IF(INDEX('Undirviðmiðalisti (Lýsigögn)'!H$38:H$52,MATCH($C204,'Undirviðmiðalisti (Lýsigögn)'!$C$38:$C$52,0))="","",INDEX('Undirviðmiðalisti (Lýsigögn)'!H$38:H$52,MATCH($C204,'Undirviðmiðalisti (Lýsigögn)'!$C$38:$C$52,0))),""),IFERROR(IF(INDEX('Undirviðmiðalisti (Lýsigögn)'!H$6:H$37,MATCH($C204,'Undirviðmiðalisti (Lýsigögn)'!$C$6:$C$37,0))="","",INDEX('Undirviðmiðalisti (Lýsigögn)'!H$6:H$37,MATCH($C204,'Undirviðmiðalisti (Lýsigögn)'!$C$6:$C$37,0))),IFERROR(IF(INDEX('Undirviðmiðalisti (Lýsigögn)'!H$38:H$52,MATCH($C204,'Undirviðmiðalisti (Lýsigögn)'!$C$38:$C$52,0))="","",INDEX('Undirviðmiðalisti (Lýsigögn)'!H$38:H$52,MATCH($C204,'Undirviðmiðalisti (Lýsigögn)'!$C$38:$C$52,0))),""))))</f>
        <v/>
      </c>
      <c r="M204" s="18" t="str">
        <f aca="false">IF($C204="","",IF($D204="Einstaklingsbundið",IFERROR(IF(INDEX('Undirviðmiðalisti (Lýsigögn)'!I$38:I$52,MATCH($C204,'Undirviðmiðalisti (Lýsigögn)'!$C$38:$C$52,0))="","",INDEX('Undirviðmiðalisti (Lýsigögn)'!I$38:I$52,MATCH($C204,'Undirviðmiðalisti (Lýsigögn)'!$C$38:$C$52,0))),""),IFERROR(IF(INDEX('Undirviðmiðalisti (Lýsigögn)'!I$6:I$37,MATCH($C204,'Undirviðmiðalisti (Lýsigögn)'!$C$6:$C$37,0))="","",INDEX('Undirviðmiðalisti (Lýsigögn)'!I$6:I$37,MATCH($C204,'Undirviðmiðalisti (Lýsigögn)'!$C$6:$C$37,0))),IFERROR(IF(INDEX('Undirviðmiðalisti (Lýsigögn)'!I$38:I$52,MATCH($C204,'Undirviðmiðalisti (Lýsigögn)'!$C$38:$C$52,0))="","",INDEX('Undirviðmiðalisti (Lýsigögn)'!I$38:I$52,MATCH($C204,'Undirviðmiðalisti (Lýsigögn)'!$C$38:$C$52,0))),""))))</f>
        <v/>
      </c>
      <c r="N204" s="18" t="str">
        <f aca="false">IF($C204="","",IF($D204="Einstaklingsbundið",IFERROR(IF(INDEX('Undirviðmiðalisti (Lýsigögn)'!J$38:J$52,MATCH($C204,'Undirviðmiðalisti (Lýsigögn)'!$C$38:$C$52,0))="","",INDEX('Undirviðmiðalisti (Lýsigögn)'!J$38:J$52,MATCH($C204,'Undirviðmiðalisti (Lýsigögn)'!$C$38:$C$52,0))),""),IFERROR(IF(INDEX('Undirviðmiðalisti (Lýsigögn)'!J$6:J$37,MATCH($C204,'Undirviðmiðalisti (Lýsigögn)'!$C$6:$C$37,0))="","",INDEX('Undirviðmiðalisti (Lýsigögn)'!J$6:J$37,MATCH($C204,'Undirviðmiðalisti (Lýsigögn)'!$C$6:$C$37,0))),IFERROR(IF(INDEX('Undirviðmiðalisti (Lýsigögn)'!J$38:J$52,MATCH($C204,'Undirviðmiðalisti (Lýsigögn)'!$C$38:$C$52,0))="","",INDEX('Undirviðmiðalisti (Lýsigögn)'!J$38:J$52,MATCH($C204,'Undirviðmiðalisti (Lýsigögn)'!$C$38:$C$52,0))),""))))</f>
        <v/>
      </c>
      <c r="O204" s="18" t="str">
        <f aca="false">IF($C204="","",IF($D204="Einstaklingsbundið",IFERROR(IF(INDEX('Undirviðmiðalisti (Lýsigögn)'!K$38:K$52,MATCH($C204,'Undirviðmiðalisti (Lýsigögn)'!$C$38:$C$52,0))="","",INDEX('Undirviðmiðalisti (Lýsigögn)'!K$38:K$52,MATCH($C204,'Undirviðmiðalisti (Lýsigögn)'!$C$38:$C$52,0))),""),IFERROR(IF(INDEX('Undirviðmiðalisti (Lýsigögn)'!K$6:K$37,MATCH($C204,'Undirviðmiðalisti (Lýsigögn)'!$C$6:$C$37,0))="","",INDEX('Undirviðmiðalisti (Lýsigögn)'!K$6:K$37,MATCH($C204,'Undirviðmiðalisti (Lýsigögn)'!$C$6:$C$37,0))),IFERROR(IF(INDEX('Undirviðmiðalisti (Lýsigögn)'!K$38:K$52,MATCH($C204,'Undirviðmiðalisti (Lýsigögn)'!$C$38:$C$52,0))="","",INDEX('Undirviðmiðalisti (Lýsigögn)'!K$38:K$52,MATCH($C204,'Undirviðmiðalisti (Lýsigögn)'!$C$38:$C$52,0))),""))))</f>
        <v/>
      </c>
      <c r="P204" s="18" t="str">
        <f aca="false">IF($C204="","",IF($D204="Einstaklingsbundið",IFERROR(IF(INDEX('Undirviðmiðalisti (Lýsigögn)'!L$38:L$52,MATCH($C204,'Undirviðmiðalisti (Lýsigögn)'!$C$38:$C$52,0))="","",INDEX('Undirviðmiðalisti (Lýsigögn)'!L$38:L$52,MATCH($C204,'Undirviðmiðalisti (Lýsigögn)'!$C$38:$C$52,0))),""),IFERROR(IF(INDEX('Undirviðmiðalisti (Lýsigögn)'!L$6:L$37,MATCH($C204,'Undirviðmiðalisti (Lýsigögn)'!$C$6:$C$37,0))="","",INDEX('Undirviðmiðalisti (Lýsigögn)'!L$6:L$37,MATCH($C204,'Undirviðmiðalisti (Lýsigögn)'!$C$6:$C$37,0))),IFERROR(IF(INDEX('Undirviðmiðalisti (Lýsigögn)'!L$38:L$52,MATCH($C204,'Undirviðmiðalisti (Lýsigögn)'!$C$38:$C$52,0))="","",INDEX('Undirviðmiðalisti (Lýsigögn)'!L$38:L$52,MATCH($C204,'Undirviðmiðalisti (Lýsigögn)'!$C$38:$C$52,0))),""))))</f>
        <v/>
      </c>
      <c r="Q204" s="18" t="str">
        <f aca="false">IF($C204="","",IF($D204="Einstaklingsbundið",IFERROR(IF(INDEX('Undirviðmiðalisti (Lýsigögn)'!M$38:M$52,MATCH($C204,'Undirviðmiðalisti (Lýsigögn)'!$C$38:$C$52,0))="","",INDEX('Undirviðmiðalisti (Lýsigögn)'!M$38:M$52,MATCH($C204,'Undirviðmiðalisti (Lýsigögn)'!$C$38:$C$52,0))),""),IFERROR(IF(INDEX('Undirviðmiðalisti (Lýsigögn)'!M$6:M$37,MATCH($C204,'Undirviðmiðalisti (Lýsigögn)'!$C$6:$C$37,0))="","",INDEX('Undirviðmiðalisti (Lýsigögn)'!M$6:M$37,MATCH($C204,'Undirviðmiðalisti (Lýsigögn)'!$C$6:$C$37,0))),IFERROR(IF(INDEX('Undirviðmiðalisti (Lýsigögn)'!M$38:M$52,MATCH($C204,'Undirviðmiðalisti (Lýsigögn)'!$C$38:$C$52,0))="","",INDEX('Undirviðmiðalisti (Lýsigögn)'!M$38:M$52,MATCH($C204,'Undirviðmiðalisti (Lýsigögn)'!$C$38:$C$52,0))),""))))</f>
        <v/>
      </c>
    </row>
    <row r="205" customFormat="false" ht="15" hidden="false" customHeight="true" outlineLevel="0" collapsed="false">
      <c r="A205" s="24" t="str">
        <f aca="false">IF($B205="","",ROW()-5)</f>
        <v/>
      </c>
      <c r="B205" s="17"/>
      <c r="C205" s="17"/>
      <c r="D205" s="25" t="str">
        <f aca="false">IFERROR(IF(B205="","",INDEX(Viðmið!$B$6:$B$10,MATCH(B205,Viðmið!$C$6:$C$10,0))),"")</f>
        <v/>
      </c>
      <c r="E205" s="18" t="str">
        <f aca="false">IF($C205="","",IF($D205="Einstaklingsbundið",IFERROR(IF(INDEX('Undirviðmiðalisti (Lýsigögn)'!$D$38:$D$52,MATCH($C205,'Undirviðmiðalisti (Lýsigögn)'!$C$38:$C$52,0))="","",INDEX('Undirviðmiðalisti (Lýsigögn)'!$D$38:$D$52,MATCH($C205,'Undirviðmiðalisti (Lýsigögn)'!$C$38:$C$52,0))),""),IFERROR(IF(INDEX('Undirviðmiðalisti (Lýsigögn)'!$D$6:$D$37,MATCH($C205,'Undirviðmiðalisti (Lýsigögn)'!$C$6:$C$37,0))="","",INDEX('Undirviðmiðalisti (Lýsigögn)'!$D$6:$D$37,MATCH($C205,'Undirviðmiðalisti (Lýsigögn)'!$C$6:$C$37,0))),IFERROR(IF(INDEX('Undirviðmiðalisti (Lýsigögn)'!$D$38:$D$52,MATCH($C205,'Undirviðmiðalisti (Lýsigögn)'!$C$38:$C$52,0))="","",INDEX('Undirviðmiðalisti (Lýsigögn)'!$D$38:$D$52,MATCH($C205,'Undirviðmiðalisti (Lýsigögn)'!$C$38:$C$52,0))),""))))</f>
        <v/>
      </c>
      <c r="F205" s="16"/>
      <c r="G205" s="26" t="str">
        <f aca="false">IF($C205="","",IF($D205="Einstaklingsbundið",IFERROR(IF(INDEX('Undirviðmiðalisti (Lýsigögn)'!$E$38:$E$52,MATCH($C205,'Undirviðmiðalisti (Lýsigögn)'!$C$38:$C$52,0))="","",INDEX('Undirviðmiðalisti (Lýsigögn)'!$E$38:$E$52,MATCH($C205,'Undirviðmiðalisti (Lýsigögn)'!$C$38:$C$52,0))),""),IFERROR(IF(INDEX('Undirviðmiðalisti (Lýsigögn)'!$E$6:$E$37,MATCH($C205,'Undirviðmiðalisti (Lýsigögn)'!$C$6:$C$37,0))="","",INDEX('Undirviðmiðalisti (Lýsigögn)'!$E$6:$E$37,MATCH($C205,'Undirviðmiðalisti (Lýsigögn)'!$C$6:$C$37,0))),IFERROR(IF(INDEX('Undirviðmiðalisti (Lýsigögn)'!$E$38:$E$52,MATCH($C205,'Undirviðmiðalisti (Lýsigögn)'!$C$38:$C$52,0))="","",INDEX('Undirviðmiðalisti (Lýsigögn)'!$E$38:$E$52,MATCH($C205,'Undirviðmiðalisti (Lýsigögn)'!$C$38:$C$52,0))),""))))</f>
        <v/>
      </c>
      <c r="H205" s="27" t="str">
        <f aca="false">IF(OR(F205="",G205=""),"",F205*KVARDI)</f>
        <v/>
      </c>
      <c r="I205" s="28" t="str">
        <f aca="false">IF(B205="","",IF(ROUND(SUMIF($B$6:$B$205,B205,$F$6:$F$205),4)=ROUND(IFERROR(INDEX(Viðmið!$E$6:$E$10,MATCH(B205,Viðmið!$C$6:$C$10,0)),-1),4),"✓","✗"))</f>
        <v/>
      </c>
      <c r="J205" s="18" t="str">
        <f aca="false">IF($C205="","",IF($D205="Einstaklingsbundið",IFERROR(IF(INDEX('Undirviðmiðalisti (Lýsigögn)'!F$38:F$52,MATCH($C205,'Undirviðmiðalisti (Lýsigögn)'!$C$38:$C$52,0))="","",INDEX('Undirviðmiðalisti (Lýsigögn)'!F$38:F$52,MATCH($C205,'Undirviðmiðalisti (Lýsigögn)'!$C$38:$C$52,0))),""),IFERROR(IF(INDEX('Undirviðmiðalisti (Lýsigögn)'!F$6:F$37,MATCH($C205,'Undirviðmiðalisti (Lýsigögn)'!$C$6:$C$37,0))="","",INDEX('Undirviðmiðalisti (Lýsigögn)'!F$6:F$37,MATCH($C205,'Undirviðmiðalisti (Lýsigögn)'!$C$6:$C$37,0))),IFERROR(IF(INDEX('Undirviðmiðalisti (Lýsigögn)'!F$38:F$52,MATCH($C205,'Undirviðmiðalisti (Lýsigögn)'!$C$38:$C$52,0))="","",INDEX('Undirviðmiðalisti (Lýsigögn)'!F$38:F$52,MATCH($C205,'Undirviðmiðalisti (Lýsigögn)'!$C$38:$C$52,0))),""))))</f>
        <v/>
      </c>
      <c r="K205" s="18" t="str">
        <f aca="false">IF($C205="","",IF($D205="Einstaklingsbundið",IFERROR(IF(INDEX('Undirviðmiðalisti (Lýsigögn)'!G$38:G$52,MATCH($C205,'Undirviðmiðalisti (Lýsigögn)'!$C$38:$C$52,0))="","",INDEX('Undirviðmiðalisti (Lýsigögn)'!G$38:G$52,MATCH($C205,'Undirviðmiðalisti (Lýsigögn)'!$C$38:$C$52,0))),""),IFERROR(IF(INDEX('Undirviðmiðalisti (Lýsigögn)'!G$6:G$37,MATCH($C205,'Undirviðmiðalisti (Lýsigögn)'!$C$6:$C$37,0))="","",INDEX('Undirviðmiðalisti (Lýsigögn)'!G$6:G$37,MATCH($C205,'Undirviðmiðalisti (Lýsigögn)'!$C$6:$C$37,0))),IFERROR(IF(INDEX('Undirviðmiðalisti (Lýsigögn)'!G$38:G$52,MATCH($C205,'Undirviðmiðalisti (Lýsigögn)'!$C$38:$C$52,0))="","",INDEX('Undirviðmiðalisti (Lýsigögn)'!G$38:G$52,MATCH($C205,'Undirviðmiðalisti (Lýsigögn)'!$C$38:$C$52,0))),""))))</f>
        <v/>
      </c>
      <c r="L205" s="18" t="str">
        <f aca="false">IF($C205="","",IF($D205="Einstaklingsbundið",IFERROR(IF(INDEX('Undirviðmiðalisti (Lýsigögn)'!H$38:H$52,MATCH($C205,'Undirviðmiðalisti (Lýsigögn)'!$C$38:$C$52,0))="","",INDEX('Undirviðmiðalisti (Lýsigögn)'!H$38:H$52,MATCH($C205,'Undirviðmiðalisti (Lýsigögn)'!$C$38:$C$52,0))),""),IFERROR(IF(INDEX('Undirviðmiðalisti (Lýsigögn)'!H$6:H$37,MATCH($C205,'Undirviðmiðalisti (Lýsigögn)'!$C$6:$C$37,0))="","",INDEX('Undirviðmiðalisti (Lýsigögn)'!H$6:H$37,MATCH($C205,'Undirviðmiðalisti (Lýsigögn)'!$C$6:$C$37,0))),IFERROR(IF(INDEX('Undirviðmiðalisti (Lýsigögn)'!H$38:H$52,MATCH($C205,'Undirviðmiðalisti (Lýsigögn)'!$C$38:$C$52,0))="","",INDEX('Undirviðmiðalisti (Lýsigögn)'!H$38:H$52,MATCH($C205,'Undirviðmiðalisti (Lýsigögn)'!$C$38:$C$52,0))),""))))</f>
        <v/>
      </c>
      <c r="M205" s="18" t="str">
        <f aca="false">IF($C205="","",IF($D205="Einstaklingsbundið",IFERROR(IF(INDEX('Undirviðmiðalisti (Lýsigögn)'!I$38:I$52,MATCH($C205,'Undirviðmiðalisti (Lýsigögn)'!$C$38:$C$52,0))="","",INDEX('Undirviðmiðalisti (Lýsigögn)'!I$38:I$52,MATCH($C205,'Undirviðmiðalisti (Lýsigögn)'!$C$38:$C$52,0))),""),IFERROR(IF(INDEX('Undirviðmiðalisti (Lýsigögn)'!I$6:I$37,MATCH($C205,'Undirviðmiðalisti (Lýsigögn)'!$C$6:$C$37,0))="","",INDEX('Undirviðmiðalisti (Lýsigögn)'!I$6:I$37,MATCH($C205,'Undirviðmiðalisti (Lýsigögn)'!$C$6:$C$37,0))),IFERROR(IF(INDEX('Undirviðmiðalisti (Lýsigögn)'!I$38:I$52,MATCH($C205,'Undirviðmiðalisti (Lýsigögn)'!$C$38:$C$52,0))="","",INDEX('Undirviðmiðalisti (Lýsigögn)'!I$38:I$52,MATCH($C205,'Undirviðmiðalisti (Lýsigögn)'!$C$38:$C$52,0))),""))))</f>
        <v/>
      </c>
      <c r="N205" s="18" t="str">
        <f aca="false">IF($C205="","",IF($D205="Einstaklingsbundið",IFERROR(IF(INDEX('Undirviðmiðalisti (Lýsigögn)'!J$38:J$52,MATCH($C205,'Undirviðmiðalisti (Lýsigögn)'!$C$38:$C$52,0))="","",INDEX('Undirviðmiðalisti (Lýsigögn)'!J$38:J$52,MATCH($C205,'Undirviðmiðalisti (Lýsigögn)'!$C$38:$C$52,0))),""),IFERROR(IF(INDEX('Undirviðmiðalisti (Lýsigögn)'!J$6:J$37,MATCH($C205,'Undirviðmiðalisti (Lýsigögn)'!$C$6:$C$37,0))="","",INDEX('Undirviðmiðalisti (Lýsigögn)'!J$6:J$37,MATCH($C205,'Undirviðmiðalisti (Lýsigögn)'!$C$6:$C$37,0))),IFERROR(IF(INDEX('Undirviðmiðalisti (Lýsigögn)'!J$38:J$52,MATCH($C205,'Undirviðmiðalisti (Lýsigögn)'!$C$38:$C$52,0))="","",INDEX('Undirviðmiðalisti (Lýsigögn)'!J$38:J$52,MATCH($C205,'Undirviðmiðalisti (Lýsigögn)'!$C$38:$C$52,0))),""))))</f>
        <v/>
      </c>
      <c r="O205" s="18" t="str">
        <f aca="false">IF($C205="","",IF($D205="Einstaklingsbundið",IFERROR(IF(INDEX('Undirviðmiðalisti (Lýsigögn)'!K$38:K$52,MATCH($C205,'Undirviðmiðalisti (Lýsigögn)'!$C$38:$C$52,0))="","",INDEX('Undirviðmiðalisti (Lýsigögn)'!K$38:K$52,MATCH($C205,'Undirviðmiðalisti (Lýsigögn)'!$C$38:$C$52,0))),""),IFERROR(IF(INDEX('Undirviðmiðalisti (Lýsigögn)'!K$6:K$37,MATCH($C205,'Undirviðmiðalisti (Lýsigögn)'!$C$6:$C$37,0))="","",INDEX('Undirviðmiðalisti (Lýsigögn)'!K$6:K$37,MATCH($C205,'Undirviðmiðalisti (Lýsigögn)'!$C$6:$C$37,0))),IFERROR(IF(INDEX('Undirviðmiðalisti (Lýsigögn)'!K$38:K$52,MATCH($C205,'Undirviðmiðalisti (Lýsigögn)'!$C$38:$C$52,0))="","",INDEX('Undirviðmiðalisti (Lýsigögn)'!K$38:K$52,MATCH($C205,'Undirviðmiðalisti (Lýsigögn)'!$C$38:$C$52,0))),""))))</f>
        <v/>
      </c>
      <c r="P205" s="18" t="str">
        <f aca="false">IF($C205="","",IF($D205="Einstaklingsbundið",IFERROR(IF(INDEX('Undirviðmiðalisti (Lýsigögn)'!L$38:L$52,MATCH($C205,'Undirviðmiðalisti (Lýsigögn)'!$C$38:$C$52,0))="","",INDEX('Undirviðmiðalisti (Lýsigögn)'!L$38:L$52,MATCH($C205,'Undirviðmiðalisti (Lýsigögn)'!$C$38:$C$52,0))),""),IFERROR(IF(INDEX('Undirviðmiðalisti (Lýsigögn)'!L$6:L$37,MATCH($C205,'Undirviðmiðalisti (Lýsigögn)'!$C$6:$C$37,0))="","",INDEX('Undirviðmiðalisti (Lýsigögn)'!L$6:L$37,MATCH($C205,'Undirviðmiðalisti (Lýsigögn)'!$C$6:$C$37,0))),IFERROR(IF(INDEX('Undirviðmiðalisti (Lýsigögn)'!L$38:L$52,MATCH($C205,'Undirviðmiðalisti (Lýsigögn)'!$C$38:$C$52,0))="","",INDEX('Undirviðmiðalisti (Lýsigögn)'!L$38:L$52,MATCH($C205,'Undirviðmiðalisti (Lýsigögn)'!$C$38:$C$52,0))),""))))</f>
        <v/>
      </c>
      <c r="Q205" s="18" t="str">
        <f aca="false">IF($C205="","",IF($D205="Einstaklingsbundið",IFERROR(IF(INDEX('Undirviðmiðalisti (Lýsigögn)'!M$38:M$52,MATCH($C205,'Undirviðmiðalisti (Lýsigögn)'!$C$38:$C$52,0))="","",INDEX('Undirviðmiðalisti (Lýsigögn)'!M$38:M$52,MATCH($C205,'Undirviðmiðalisti (Lýsigögn)'!$C$38:$C$52,0))),""),IFERROR(IF(INDEX('Undirviðmiðalisti (Lýsigögn)'!M$6:M$37,MATCH($C205,'Undirviðmiðalisti (Lýsigögn)'!$C$6:$C$37,0))="","",INDEX('Undirviðmiðalisti (Lýsigögn)'!M$6:M$37,MATCH($C205,'Undirviðmiðalisti (Lýsigögn)'!$C$6:$C$37,0))),IFERROR(IF(INDEX('Undirviðmiðalisti (Lýsigögn)'!M$38:M$52,MATCH($C205,'Undirviðmiðalisti (Lýsigögn)'!$C$38:$C$52,0))="","",INDEX('Undirviðmiðalisti (Lýsigögn)'!M$38:M$52,MATCH($C205,'Undirviðmiðalisti (Lýsigögn)'!$C$38:$C$52,0))),""))))</f>
        <v/>
      </c>
    </row>
  </sheetData>
  <mergeCells count="2">
    <mergeCell ref="B2:F2"/>
    <mergeCell ref="B3:Q3"/>
  </mergeCells>
  <conditionalFormatting sqref="J6:J205">
    <cfRule type="expression" priority="2" aboveAverage="0" equalAverage="0" bottom="0" percent="0" rank="0" text="" dxfId="2">
      <formula>AND($F6&lt;&gt;"",$F6&lt;1)</formula>
    </cfRule>
  </conditionalFormatting>
  <conditionalFormatting sqref="K6:K205">
    <cfRule type="expression" priority="3" aboveAverage="0" equalAverage="0" bottom="0" percent="0" rank="0" text="" dxfId="2">
      <formula>AND($F6&lt;&gt;"",$F6&lt;2)</formula>
    </cfRule>
  </conditionalFormatting>
  <conditionalFormatting sqref="L6:L205">
    <cfRule type="expression" priority="4" aboveAverage="0" equalAverage="0" bottom="0" percent="0" rank="0" text="" dxfId="2">
      <formula>AND($F6&lt;&gt;"",$F6&lt;3)</formula>
    </cfRule>
  </conditionalFormatting>
  <conditionalFormatting sqref="M6:M205">
    <cfRule type="expression" priority="5" aboveAverage="0" equalAverage="0" bottom="0" percent="0" rank="0" text="" dxfId="2">
      <formula>AND($F6&lt;&gt;"",$F6&lt;4)</formula>
    </cfRule>
  </conditionalFormatting>
  <conditionalFormatting sqref="N6:N205">
    <cfRule type="expression" priority="6" aboveAverage="0" equalAverage="0" bottom="0" percent="0" rank="0" text="" dxfId="2">
      <formula>AND($F6&lt;&gt;"",$F6&lt;5)</formula>
    </cfRule>
  </conditionalFormatting>
  <conditionalFormatting sqref="O6:O205">
    <cfRule type="expression" priority="7" aboveAverage="0" equalAverage="0" bottom="0" percent="0" rank="0" text="" dxfId="2">
      <formula>AND($F6&lt;&gt;"",$F6&lt;6)</formula>
    </cfRule>
  </conditionalFormatting>
  <conditionalFormatting sqref="P6:P205">
    <cfRule type="expression" priority="8" aboveAverage="0" equalAverage="0" bottom="0" percent="0" rank="0" text="" dxfId="2">
      <formula>AND($F6&lt;&gt;"",$F6&lt;7)</formula>
    </cfRule>
  </conditionalFormatting>
  <conditionalFormatting sqref="Q6:Q205">
    <cfRule type="expression" priority="9" aboveAverage="0" equalAverage="0" bottom="0" percent="0" rank="0" text="" dxfId="2">
      <formula>AND($F6&lt;&gt;"",$F6&lt;8)</formula>
    </cfRule>
  </conditionalFormatting>
  <conditionalFormatting sqref="R6:R205">
    <cfRule type="expression" priority="10" aboveAverage="0" equalAverage="0" bottom="0" percent="0" rank="0" text="" dxfId="2">
      <formula>AND($F6&lt;&gt;"",$F6&lt;9)</formula>
    </cfRule>
  </conditionalFormatting>
  <conditionalFormatting sqref="S6:S205">
    <cfRule type="expression" priority="11" aboveAverage="0" equalAverage="0" bottom="0" percent="0" rank="0" text="" dxfId="2">
      <formula>AND($F6&lt;&gt;"",$F6&lt;10)</formula>
    </cfRule>
  </conditionalFormatting>
  <conditionalFormatting sqref="I6:I205">
    <cfRule type="expression" priority="12" aboveAverage="0" equalAverage="0" bottom="0" percent="0" rank="0" text="" dxfId="1">
      <formula>I6="✗"</formula>
    </cfRule>
    <cfRule type="expression" priority="13" aboveAverage="0" equalAverage="0" bottom="0" percent="0" rank="0" text="" dxfId="0">
      <formula>I6="✓"</formula>
    </cfRule>
  </conditionalFormatting>
  <dataValidations count="203">
    <dataValidation allowBlank="true" error="Veldu viðmið úr listanum á Viðmið flipanum." errorStyle="stop" errorTitle="Ógilt foreldra-viðmið" operator="between" showDropDown="false" showErrorMessage="true" showInputMessage="false" sqref="B6:B205" type="list">
      <formula1>Viðmið!$C$6:$C$10</formula1>
      <formula2>0</formula2>
    </dataValidation>
    <dataValidation allowBlank="true" error="Fjöldi þrepa verður að vera heil tala milli 2 og 8." errorStyle="stop" errorTitle="Ógildur fjöldi þrepa" operator="between" showDropDown="false" showErrorMessage="true" showInputMessage="false" sqref="G6:G205" type="whole">
      <formula1>2</formula1>
      <formula2>8</formula2>
    </dataValidation>
    <dataValidation allowBlank="true" error="Vægi verður að vera á bilinu 0–100%." errorStyle="stop" errorTitle="Ógilt vægi" operator="between" showDropDown="false" showErrorMessage="true" showInputMessage="false" sqref="F6:F205" type="decimal">
      <formula1>0</formula1>
      <formula2>100</formula2>
    </dataValidation>
    <dataValidation allowBlank="true" errorStyle="stop" operator="between" showDropDown="false" showErrorMessage="false" showInputMessage="false" sqref="C6" type="list">
      <formula1>'Undirviðmiðalisti (Lýsigögn)'!$P$6:$P$21</formula1>
      <formula2>0</formula2>
    </dataValidation>
    <dataValidation allowBlank="true" errorStyle="stop" operator="between" showDropDown="false" showErrorMessage="false" showInputMessage="false" sqref="C7" type="list">
      <formula1>'Undirviðmiðalisti (Lýsigögn)'!$Q$6:$Q$21</formula1>
      <formula2>0</formula2>
    </dataValidation>
    <dataValidation allowBlank="true" errorStyle="stop" operator="between" showDropDown="false" showErrorMessage="false" showInputMessage="false" sqref="C8" type="list">
      <formula1>'Undirviðmiðalisti (Lýsigögn)'!$R$6:$R$21</formula1>
      <formula2>0</formula2>
    </dataValidation>
    <dataValidation allowBlank="true" errorStyle="stop" operator="between" showDropDown="false" showErrorMessage="false" showInputMessage="false" sqref="C9" type="list">
      <formula1>'Undirviðmiðalisti (Lýsigögn)'!$S$6:$S$21</formula1>
      <formula2>0</formula2>
    </dataValidation>
    <dataValidation allowBlank="true" errorStyle="stop" operator="between" showDropDown="false" showErrorMessage="false" showInputMessage="false" sqref="C10" type="list">
      <formula1>'Undirviðmiðalisti (Lýsigögn)'!$T$6:$T$21</formula1>
      <formula2>0</formula2>
    </dataValidation>
    <dataValidation allowBlank="true" errorStyle="stop" operator="between" showDropDown="false" showErrorMessage="false" showInputMessage="false" sqref="C11" type="list">
      <formula1>'Undirviðmiðalisti (Lýsigögn)'!$U$6:$U$21</formula1>
      <formula2>0</formula2>
    </dataValidation>
    <dataValidation allowBlank="true" errorStyle="stop" operator="between" showDropDown="false" showErrorMessage="false" showInputMessage="false" sqref="C12" type="list">
      <formula1>'Undirviðmiðalisti (Lýsigögn)'!$V$6:$V$21</formula1>
      <formula2>0</formula2>
    </dataValidation>
    <dataValidation allowBlank="true" errorStyle="stop" operator="between" showDropDown="false" showErrorMessage="false" showInputMessage="false" sqref="C13" type="list">
      <formula1>'Undirviðmiðalisti (Lýsigögn)'!$W$6:$W$21</formula1>
      <formula2>0</formula2>
    </dataValidation>
    <dataValidation allowBlank="true" errorStyle="stop" operator="between" showDropDown="false" showErrorMessage="false" showInputMessage="false" sqref="C14" type="list">
      <formula1>'Undirviðmiðalisti (Lýsigögn)'!$X$6:$X$21</formula1>
      <formula2>0</formula2>
    </dataValidation>
    <dataValidation allowBlank="true" errorStyle="stop" operator="between" showDropDown="false" showErrorMessage="false" showInputMessage="false" sqref="C15" type="list">
      <formula1>'Undirviðmiðalisti (Lýsigögn)'!$Y$6:$Y$21</formula1>
      <formula2>0</formula2>
    </dataValidation>
    <dataValidation allowBlank="true" errorStyle="stop" operator="between" showDropDown="false" showErrorMessage="false" showInputMessage="false" sqref="C16" type="list">
      <formula1>'Undirviðmiðalisti (Lýsigögn)'!$Z$6:$Z$21</formula1>
      <formula2>0</formula2>
    </dataValidation>
    <dataValidation allowBlank="true" errorStyle="stop" operator="between" showDropDown="false" showErrorMessage="false" showInputMessage="false" sqref="C17" type="list">
      <formula1>'Undirviðmiðalisti (Lýsigögn)'!$AA$6:$AA$21</formula1>
      <formula2>0</formula2>
    </dataValidation>
    <dataValidation allowBlank="true" errorStyle="stop" operator="between" showDropDown="false" showErrorMessage="false" showInputMessage="false" sqref="C18" type="list">
      <formula1>'Undirviðmiðalisti (Lýsigögn)'!$AB$6:$AB$21</formula1>
      <formula2>0</formula2>
    </dataValidation>
    <dataValidation allowBlank="true" errorStyle="stop" operator="between" showDropDown="false" showErrorMessage="false" showInputMessage="false" sqref="C19" type="list">
      <formula1>'Undirviðmiðalisti (Lýsigögn)'!$AC$6:$AC$21</formula1>
      <formula2>0</formula2>
    </dataValidation>
    <dataValidation allowBlank="true" errorStyle="stop" operator="between" showDropDown="false" showErrorMessage="false" showInputMessage="false" sqref="C20" type="list">
      <formula1>'Undirviðmiðalisti (Lýsigögn)'!$AD$6:$AD$21</formula1>
      <formula2>0</formula2>
    </dataValidation>
    <dataValidation allowBlank="true" errorStyle="stop" operator="between" showDropDown="false" showErrorMessage="false" showInputMessage="false" sqref="C21" type="list">
      <formula1>'Undirviðmiðalisti (Lýsigögn)'!$AE$6:$AE$21</formula1>
      <formula2>0</formula2>
    </dataValidation>
    <dataValidation allowBlank="true" errorStyle="stop" operator="between" showDropDown="false" showErrorMessage="false" showInputMessage="false" sqref="C22" type="list">
      <formula1>'Undirviðmiðalisti (Lýsigögn)'!$AF$6:$AF$21</formula1>
      <formula2>0</formula2>
    </dataValidation>
    <dataValidation allowBlank="true" errorStyle="stop" operator="between" showDropDown="false" showErrorMessage="false" showInputMessage="false" sqref="C23" type="list">
      <formula1>'Undirviðmiðalisti (Lýsigögn)'!$AG$6:$AG$21</formula1>
      <formula2>0</formula2>
    </dataValidation>
    <dataValidation allowBlank="true" errorStyle="stop" operator="between" showDropDown="false" showErrorMessage="false" showInputMessage="false" sqref="C24" type="list">
      <formula1>'Undirviðmiðalisti (Lýsigögn)'!$AH$6:$AH$21</formula1>
      <formula2>0</formula2>
    </dataValidation>
    <dataValidation allowBlank="true" errorStyle="stop" operator="between" showDropDown="false" showErrorMessage="false" showInputMessage="false" sqref="C25" type="list">
      <formula1>'Undirviðmiðalisti (Lýsigögn)'!$AI$6:$AI$21</formula1>
      <formula2>0</formula2>
    </dataValidation>
    <dataValidation allowBlank="true" errorStyle="stop" operator="between" showDropDown="false" showErrorMessage="false" showInputMessage="false" sqref="C26" type="list">
      <formula1>'Undirviðmiðalisti (Lýsigögn)'!$AJ$6:$AJ$21</formula1>
      <formula2>0</formula2>
    </dataValidation>
    <dataValidation allowBlank="true" errorStyle="stop" operator="between" showDropDown="false" showErrorMessage="false" showInputMessage="false" sqref="C27" type="list">
      <formula1>'Undirviðmiðalisti (Lýsigögn)'!$AK$6:$AK$21</formula1>
      <formula2>0</formula2>
    </dataValidation>
    <dataValidation allowBlank="true" errorStyle="stop" operator="between" showDropDown="false" showErrorMessage="false" showInputMessage="false" sqref="C28" type="list">
      <formula1>'Undirviðmiðalisti (Lýsigögn)'!$AL$6:$AL$21</formula1>
      <formula2>0</formula2>
    </dataValidation>
    <dataValidation allowBlank="true" errorStyle="stop" operator="between" showDropDown="false" showErrorMessage="false" showInputMessage="false" sqref="C29" type="list">
      <formula1>'Undirviðmiðalisti (Lýsigögn)'!$AM$6:$AM$21</formula1>
      <formula2>0</formula2>
    </dataValidation>
    <dataValidation allowBlank="true" errorStyle="stop" operator="between" showDropDown="false" showErrorMessage="false" showInputMessage="false" sqref="C30" type="list">
      <formula1>'Undirviðmiðalisti (Lýsigögn)'!$AN$6:$AN$21</formula1>
      <formula2>0</formula2>
    </dataValidation>
    <dataValidation allowBlank="true" errorStyle="stop" operator="between" showDropDown="false" showErrorMessage="false" showInputMessage="false" sqref="C31" type="list">
      <formula1>'Undirviðmiðalisti (Lýsigögn)'!$AO$6:$AO$21</formula1>
      <formula2>0</formula2>
    </dataValidation>
    <dataValidation allowBlank="true" errorStyle="stop" operator="between" showDropDown="false" showErrorMessage="false" showInputMessage="false" sqref="C32" type="list">
      <formula1>'Undirviðmiðalisti (Lýsigögn)'!$AP$6:$AP$21</formula1>
      <formula2>0</formula2>
    </dataValidation>
    <dataValidation allowBlank="true" errorStyle="stop" operator="between" showDropDown="false" showErrorMessage="false" showInputMessage="false" sqref="C33" type="list">
      <formula1>'Undirviðmiðalisti (Lýsigögn)'!$AQ$6:$AQ$21</formula1>
      <formula2>0</formula2>
    </dataValidation>
    <dataValidation allowBlank="true" errorStyle="stop" operator="between" showDropDown="false" showErrorMessage="false" showInputMessage="false" sqref="C34" type="list">
      <formula1>'Undirviðmiðalisti (Lýsigögn)'!$AR$6:$AR$21</formula1>
      <formula2>0</formula2>
    </dataValidation>
    <dataValidation allowBlank="true" errorStyle="stop" operator="between" showDropDown="false" showErrorMessage="false" showInputMessage="false" sqref="C35" type="list">
      <formula1>'Undirviðmiðalisti (Lýsigögn)'!$AS$6:$AS$21</formula1>
      <formula2>0</formula2>
    </dataValidation>
    <dataValidation allowBlank="true" errorStyle="stop" operator="between" showDropDown="false" showErrorMessage="false" showInputMessage="false" sqref="C36" type="list">
      <formula1>'Undirviðmiðalisti (Lýsigögn)'!$AT$6:$AT$21</formula1>
      <formula2>0</formula2>
    </dataValidation>
    <dataValidation allowBlank="true" errorStyle="stop" operator="between" showDropDown="false" showErrorMessage="false" showInputMessage="false" sqref="C37" type="list">
      <formula1>'Undirviðmiðalisti (Lýsigögn)'!$AU$6:$AU$21</formula1>
      <formula2>0</formula2>
    </dataValidation>
    <dataValidation allowBlank="true" errorStyle="stop" operator="between" showDropDown="false" showErrorMessage="false" showInputMessage="false" sqref="C38" type="list">
      <formula1>'Undirviðmiðalisti (Lýsigögn)'!$AV$6:$AV$21</formula1>
      <formula2>0</formula2>
    </dataValidation>
    <dataValidation allowBlank="true" errorStyle="stop" operator="between" showDropDown="false" showErrorMessage="false" showInputMessage="false" sqref="C39" type="list">
      <formula1>'Undirviðmiðalisti (Lýsigögn)'!$AW$6:$AW$21</formula1>
      <formula2>0</formula2>
    </dataValidation>
    <dataValidation allowBlank="true" errorStyle="stop" operator="between" showDropDown="false" showErrorMessage="false" showInputMessage="false" sqref="C40" type="list">
      <formula1>'Undirviðmiðalisti (Lýsigögn)'!$AX$6:$AX$21</formula1>
      <formula2>0</formula2>
    </dataValidation>
    <dataValidation allowBlank="true" errorStyle="stop" operator="between" showDropDown="false" showErrorMessage="false" showInputMessage="false" sqref="C41" type="list">
      <formula1>'Undirviðmiðalisti (Lýsigögn)'!$AY$6:$AY$21</formula1>
      <formula2>0</formula2>
    </dataValidation>
    <dataValidation allowBlank="true" errorStyle="stop" operator="between" showDropDown="false" showErrorMessage="false" showInputMessage="false" sqref="C42" type="list">
      <formula1>'Undirviðmiðalisti (Lýsigögn)'!$AZ$6:$AZ$21</formula1>
      <formula2>0</formula2>
    </dataValidation>
    <dataValidation allowBlank="true" errorStyle="stop" operator="between" showDropDown="false" showErrorMessage="false" showInputMessage="false" sqref="C43" type="list">
      <formula1>'Undirviðmiðalisti (Lýsigögn)'!$BA$6:$BA$21</formula1>
      <formula2>0</formula2>
    </dataValidation>
    <dataValidation allowBlank="true" errorStyle="stop" operator="between" showDropDown="false" showErrorMessage="false" showInputMessage="false" sqref="C44" type="list">
      <formula1>'Undirviðmiðalisti (Lýsigögn)'!$BB$6:$BB$21</formula1>
      <formula2>0</formula2>
    </dataValidation>
    <dataValidation allowBlank="true" errorStyle="stop" operator="between" showDropDown="false" showErrorMessage="false" showInputMessage="false" sqref="C45" type="list">
      <formula1>'Undirviðmiðalisti (Lýsigögn)'!$BC$6:$BC$21</formula1>
      <formula2>0</formula2>
    </dataValidation>
    <dataValidation allowBlank="true" errorStyle="stop" operator="between" showDropDown="false" showErrorMessage="false" showInputMessage="false" sqref="C46" type="list">
      <formula1>'Undirviðmiðalisti (Lýsigögn)'!$BD$6:$BD$21</formula1>
      <formula2>0</formula2>
    </dataValidation>
    <dataValidation allowBlank="true" errorStyle="stop" operator="between" showDropDown="false" showErrorMessage="false" showInputMessage="false" sqref="C47" type="list">
      <formula1>'Undirviðmiðalisti (Lýsigögn)'!$BE$6:$BE$21</formula1>
      <formula2>0</formula2>
    </dataValidation>
    <dataValidation allowBlank="true" errorStyle="stop" operator="between" showDropDown="false" showErrorMessage="false" showInputMessage="false" sqref="C48" type="list">
      <formula1>'Undirviðmiðalisti (Lýsigögn)'!$BF$6:$BF$21</formula1>
      <formula2>0</formula2>
    </dataValidation>
    <dataValidation allowBlank="true" errorStyle="stop" operator="between" showDropDown="false" showErrorMessage="false" showInputMessage="false" sqref="C49" type="list">
      <formula1>'Undirviðmiðalisti (Lýsigögn)'!$BG$6:$BG$21</formula1>
      <formula2>0</formula2>
    </dataValidation>
    <dataValidation allowBlank="true" errorStyle="stop" operator="between" showDropDown="false" showErrorMessage="false" showInputMessage="false" sqref="C50" type="list">
      <formula1>'Undirviðmiðalisti (Lýsigögn)'!$BH$6:$BH$21</formula1>
      <formula2>0</formula2>
    </dataValidation>
    <dataValidation allowBlank="true" errorStyle="stop" operator="between" showDropDown="false" showErrorMessage="false" showInputMessage="false" sqref="C51" type="list">
      <formula1>'Undirviðmiðalisti (Lýsigögn)'!$BI$6:$BI$21</formula1>
      <formula2>0</formula2>
    </dataValidation>
    <dataValidation allowBlank="true" errorStyle="stop" operator="between" showDropDown="false" showErrorMessage="false" showInputMessage="false" sqref="C52" type="list">
      <formula1>'Undirviðmiðalisti (Lýsigögn)'!$BJ$6:$BJ$21</formula1>
      <formula2>0</formula2>
    </dataValidation>
    <dataValidation allowBlank="true" errorStyle="stop" operator="between" showDropDown="false" showErrorMessage="false" showInputMessage="false" sqref="C53" type="list">
      <formula1>'Undirviðmiðalisti (Lýsigögn)'!$BK$6:$BK$21</formula1>
      <formula2>0</formula2>
    </dataValidation>
    <dataValidation allowBlank="true" errorStyle="stop" operator="between" showDropDown="false" showErrorMessage="false" showInputMessage="false" sqref="C54" type="list">
      <formula1>'Undirviðmiðalisti (Lýsigögn)'!$BL$6:$BL$21</formula1>
      <formula2>0</formula2>
    </dataValidation>
    <dataValidation allowBlank="true" errorStyle="stop" operator="between" showDropDown="false" showErrorMessage="false" showInputMessage="false" sqref="C55" type="list">
      <formula1>'Undirviðmiðalisti (Lýsigögn)'!$BM$6:$BM$21</formula1>
      <formula2>0</formula2>
    </dataValidation>
    <dataValidation allowBlank="true" errorStyle="stop" operator="between" showDropDown="false" showErrorMessage="false" showInputMessage="false" sqref="C56" type="list">
      <formula1>'Undirviðmiðalisti (Lýsigögn)'!$BN$6:$BN$21</formula1>
      <formula2>0</formula2>
    </dataValidation>
    <dataValidation allowBlank="true" errorStyle="stop" operator="between" showDropDown="false" showErrorMessage="false" showInputMessage="false" sqref="C57" type="list">
      <formula1>'Undirviðmiðalisti (Lýsigögn)'!$BO$6:$BO$21</formula1>
      <formula2>0</formula2>
    </dataValidation>
    <dataValidation allowBlank="true" errorStyle="stop" operator="between" showDropDown="false" showErrorMessage="false" showInputMessage="false" sqref="C58" type="list">
      <formula1>'Undirviðmiðalisti (Lýsigögn)'!$BP$6:$BP$21</formula1>
      <formula2>0</formula2>
    </dataValidation>
    <dataValidation allowBlank="true" errorStyle="stop" operator="between" showDropDown="false" showErrorMessage="false" showInputMessage="false" sqref="C59" type="list">
      <formula1>'Undirviðmiðalisti (Lýsigögn)'!$BQ$6:$BQ$21</formula1>
      <formula2>0</formula2>
    </dataValidation>
    <dataValidation allowBlank="true" errorStyle="stop" operator="between" showDropDown="false" showErrorMessage="false" showInputMessage="false" sqref="C60" type="list">
      <formula1>'Undirviðmiðalisti (Lýsigögn)'!$BR$6:$BR$21</formula1>
      <formula2>0</formula2>
    </dataValidation>
    <dataValidation allowBlank="true" errorStyle="stop" operator="between" showDropDown="false" showErrorMessage="false" showInputMessage="false" sqref="C61" type="list">
      <formula1>'Undirviðmiðalisti (Lýsigögn)'!$BS$6:$BS$21</formula1>
      <formula2>0</formula2>
    </dataValidation>
    <dataValidation allowBlank="true" errorStyle="stop" operator="between" showDropDown="false" showErrorMessage="false" showInputMessage="false" sqref="C62" type="list">
      <formula1>'Undirviðmiðalisti (Lýsigögn)'!$BT$6:$BT$21</formula1>
      <formula2>0</formula2>
    </dataValidation>
    <dataValidation allowBlank="true" errorStyle="stop" operator="between" showDropDown="false" showErrorMessage="false" showInputMessage="false" sqref="C63" type="list">
      <formula1>'Undirviðmiðalisti (Lýsigögn)'!$BU$6:$BU$21</formula1>
      <formula2>0</formula2>
    </dataValidation>
    <dataValidation allowBlank="true" errorStyle="stop" operator="between" showDropDown="false" showErrorMessage="false" showInputMessage="false" sqref="C64" type="list">
      <formula1>'Undirviðmiðalisti (Lýsigögn)'!$BV$6:$BV$21</formula1>
      <formula2>0</formula2>
    </dataValidation>
    <dataValidation allowBlank="true" errorStyle="stop" operator="between" showDropDown="false" showErrorMessage="false" showInputMessage="false" sqref="C65" type="list">
      <formula1>'Undirviðmiðalisti (Lýsigögn)'!$BW$6:$BW$21</formula1>
      <formula2>0</formula2>
    </dataValidation>
    <dataValidation allowBlank="true" errorStyle="stop" operator="between" showDropDown="false" showErrorMessage="false" showInputMessage="false" sqref="C66" type="list">
      <formula1>'Undirviðmiðalisti (Lýsigögn)'!$BX$6:$BX$21</formula1>
      <formula2>0</formula2>
    </dataValidation>
    <dataValidation allowBlank="true" errorStyle="stop" operator="between" showDropDown="false" showErrorMessage="false" showInputMessage="false" sqref="C67" type="list">
      <formula1>'Undirviðmiðalisti (Lýsigögn)'!$BY$6:$BY$21</formula1>
      <formula2>0</formula2>
    </dataValidation>
    <dataValidation allowBlank="true" errorStyle="stop" operator="between" showDropDown="false" showErrorMessage="false" showInputMessage="false" sqref="C68" type="list">
      <formula1>'Undirviðmiðalisti (Lýsigögn)'!$BZ$6:$BZ$21</formula1>
      <formula2>0</formula2>
    </dataValidation>
    <dataValidation allowBlank="true" errorStyle="stop" operator="between" showDropDown="false" showErrorMessage="false" showInputMessage="false" sqref="C69" type="list">
      <formula1>'Undirviðmiðalisti (Lýsigögn)'!$CA$6:$CA$21</formula1>
      <formula2>0</formula2>
    </dataValidation>
    <dataValidation allowBlank="true" errorStyle="stop" operator="between" showDropDown="false" showErrorMessage="false" showInputMessage="false" sqref="C70" type="list">
      <formula1>'Undirviðmiðalisti (Lýsigögn)'!$CB$6:$CB$21</formula1>
      <formula2>0</formula2>
    </dataValidation>
    <dataValidation allowBlank="true" errorStyle="stop" operator="between" showDropDown="false" showErrorMessage="false" showInputMessage="false" sqref="C71" type="list">
      <formula1>'Undirviðmiðalisti (Lýsigögn)'!$CC$6:$CC$21</formula1>
      <formula2>0</formula2>
    </dataValidation>
    <dataValidation allowBlank="true" errorStyle="stop" operator="between" showDropDown="false" showErrorMessage="false" showInputMessage="false" sqref="C72" type="list">
      <formula1>'Undirviðmiðalisti (Lýsigögn)'!$CD$6:$CD$21</formula1>
      <formula2>0</formula2>
    </dataValidation>
    <dataValidation allowBlank="true" errorStyle="stop" operator="between" showDropDown="false" showErrorMessage="false" showInputMessage="false" sqref="C73" type="list">
      <formula1>'Undirviðmiðalisti (Lýsigögn)'!$CE$6:$CE$21</formula1>
      <formula2>0</formula2>
    </dataValidation>
    <dataValidation allowBlank="true" errorStyle="stop" operator="between" showDropDown="false" showErrorMessage="false" showInputMessage="false" sqref="C74" type="list">
      <formula1>'Undirviðmiðalisti (Lýsigögn)'!$CF$6:$CF$21</formula1>
      <formula2>0</formula2>
    </dataValidation>
    <dataValidation allowBlank="true" errorStyle="stop" operator="between" showDropDown="false" showErrorMessage="false" showInputMessage="false" sqref="C75" type="list">
      <formula1>'Undirviðmiðalisti (Lýsigögn)'!$CG$6:$CG$21</formula1>
      <formula2>0</formula2>
    </dataValidation>
    <dataValidation allowBlank="true" errorStyle="stop" operator="between" showDropDown="false" showErrorMessage="false" showInputMessage="false" sqref="C76" type="list">
      <formula1>'Undirviðmiðalisti (Lýsigögn)'!$CH$6:$CH$21</formula1>
      <formula2>0</formula2>
    </dataValidation>
    <dataValidation allowBlank="true" errorStyle="stop" operator="between" showDropDown="false" showErrorMessage="false" showInputMessage="false" sqref="C77" type="list">
      <formula1>'Undirviðmiðalisti (Lýsigögn)'!$CI$6:$CI$21</formula1>
      <formula2>0</formula2>
    </dataValidation>
    <dataValidation allowBlank="true" errorStyle="stop" operator="between" showDropDown="false" showErrorMessage="false" showInputMessage="false" sqref="C78" type="list">
      <formula1>'Undirviðmiðalisti (Lýsigögn)'!$CJ$6:$CJ$21</formula1>
      <formula2>0</formula2>
    </dataValidation>
    <dataValidation allowBlank="true" errorStyle="stop" operator="between" showDropDown="false" showErrorMessage="false" showInputMessage="false" sqref="C79" type="list">
      <formula1>'Undirviðmiðalisti (Lýsigögn)'!$CK$6:$CK$21</formula1>
      <formula2>0</formula2>
    </dataValidation>
    <dataValidation allowBlank="true" errorStyle="stop" operator="between" showDropDown="false" showErrorMessage="false" showInputMessage="false" sqref="C80" type="list">
      <formula1>'Undirviðmiðalisti (Lýsigögn)'!$CL$6:$CL$21</formula1>
      <formula2>0</formula2>
    </dataValidation>
    <dataValidation allowBlank="true" errorStyle="stop" operator="between" showDropDown="false" showErrorMessage="false" showInputMessage="false" sqref="C81" type="list">
      <formula1>'Undirviðmiðalisti (Lýsigögn)'!$CM$6:$CM$21</formula1>
      <formula2>0</formula2>
    </dataValidation>
    <dataValidation allowBlank="true" errorStyle="stop" operator="between" showDropDown="false" showErrorMessage="false" showInputMessage="false" sqref="C82" type="list">
      <formula1>'Undirviðmiðalisti (Lýsigögn)'!$CN$6:$CN$21</formula1>
      <formula2>0</formula2>
    </dataValidation>
    <dataValidation allowBlank="true" errorStyle="stop" operator="between" showDropDown="false" showErrorMessage="false" showInputMessage="false" sqref="C83" type="list">
      <formula1>'Undirviðmiðalisti (Lýsigögn)'!$CO$6:$CO$21</formula1>
      <formula2>0</formula2>
    </dataValidation>
    <dataValidation allowBlank="true" errorStyle="stop" operator="between" showDropDown="false" showErrorMessage="false" showInputMessage="false" sqref="C84" type="list">
      <formula1>'Undirviðmiðalisti (Lýsigögn)'!$CP$6:$CP$21</formula1>
      <formula2>0</formula2>
    </dataValidation>
    <dataValidation allowBlank="true" errorStyle="stop" operator="between" showDropDown="false" showErrorMessage="false" showInputMessage="false" sqref="C85" type="list">
      <formula1>'Undirviðmiðalisti (Lýsigögn)'!$CQ$6:$CQ$21</formula1>
      <formula2>0</formula2>
    </dataValidation>
    <dataValidation allowBlank="true" errorStyle="stop" operator="between" showDropDown="false" showErrorMessage="false" showInputMessage="false" sqref="C86" type="list">
      <formula1>'Undirviðmiðalisti (Lýsigögn)'!$CR$6:$CR$21</formula1>
      <formula2>0</formula2>
    </dataValidation>
    <dataValidation allowBlank="true" errorStyle="stop" operator="between" showDropDown="false" showErrorMessage="false" showInputMessage="false" sqref="C87" type="list">
      <formula1>'Undirviðmiðalisti (Lýsigögn)'!$CS$6:$CS$21</formula1>
      <formula2>0</formula2>
    </dataValidation>
    <dataValidation allowBlank="true" errorStyle="stop" operator="between" showDropDown="false" showErrorMessage="false" showInputMessage="false" sqref="C88" type="list">
      <formula1>'Undirviðmiðalisti (Lýsigögn)'!$CT$6:$CT$21</formula1>
      <formula2>0</formula2>
    </dataValidation>
    <dataValidation allowBlank="true" errorStyle="stop" operator="between" showDropDown="false" showErrorMessage="false" showInputMessage="false" sqref="C89" type="list">
      <formula1>'Undirviðmiðalisti (Lýsigögn)'!$CU$6:$CU$21</formula1>
      <formula2>0</formula2>
    </dataValidation>
    <dataValidation allowBlank="true" errorStyle="stop" operator="between" showDropDown="false" showErrorMessage="false" showInputMessage="false" sqref="C90" type="list">
      <formula1>'Undirviðmiðalisti (Lýsigögn)'!$CV$6:$CV$21</formula1>
      <formula2>0</formula2>
    </dataValidation>
    <dataValidation allowBlank="true" errorStyle="stop" operator="between" showDropDown="false" showErrorMessage="false" showInputMessage="false" sqref="C91" type="list">
      <formula1>'Undirviðmiðalisti (Lýsigögn)'!$CW$6:$CW$21</formula1>
      <formula2>0</formula2>
    </dataValidation>
    <dataValidation allowBlank="true" errorStyle="stop" operator="between" showDropDown="false" showErrorMessage="false" showInputMessage="false" sqref="C92" type="list">
      <formula1>'Undirviðmiðalisti (Lýsigögn)'!$CX$6:$CX$21</formula1>
      <formula2>0</formula2>
    </dataValidation>
    <dataValidation allowBlank="true" errorStyle="stop" operator="between" showDropDown="false" showErrorMessage="false" showInputMessage="false" sqref="C93" type="list">
      <formula1>'Undirviðmiðalisti (Lýsigögn)'!$CY$6:$CY$21</formula1>
      <formula2>0</formula2>
    </dataValidation>
    <dataValidation allowBlank="true" errorStyle="stop" operator="between" showDropDown="false" showErrorMessage="false" showInputMessage="false" sqref="C94" type="list">
      <formula1>'Undirviðmiðalisti (Lýsigögn)'!$CZ$6:$CZ$21</formula1>
      <formula2>0</formula2>
    </dataValidation>
    <dataValidation allowBlank="true" errorStyle="stop" operator="between" showDropDown="false" showErrorMessage="false" showInputMessage="false" sqref="C95" type="list">
      <formula1>'Undirviðmiðalisti (Lýsigögn)'!$DA$6:$DA$21</formula1>
      <formula2>0</formula2>
    </dataValidation>
    <dataValidation allowBlank="true" errorStyle="stop" operator="between" showDropDown="false" showErrorMessage="false" showInputMessage="false" sqref="C96" type="list">
      <formula1>'Undirviðmiðalisti (Lýsigögn)'!$DB$6:$DB$21</formula1>
      <formula2>0</formula2>
    </dataValidation>
    <dataValidation allowBlank="true" errorStyle="stop" operator="between" showDropDown="false" showErrorMessage="false" showInputMessage="false" sqref="C97" type="list">
      <formula1>'Undirviðmiðalisti (Lýsigögn)'!$DC$6:$DC$21</formula1>
      <formula2>0</formula2>
    </dataValidation>
    <dataValidation allowBlank="true" errorStyle="stop" operator="between" showDropDown="false" showErrorMessage="false" showInputMessage="false" sqref="C98" type="list">
      <formula1>'Undirviðmiðalisti (Lýsigögn)'!$DD$6:$DD$21</formula1>
      <formula2>0</formula2>
    </dataValidation>
    <dataValidation allowBlank="true" errorStyle="stop" operator="between" showDropDown="false" showErrorMessage="false" showInputMessage="false" sqref="C99" type="list">
      <formula1>'Undirviðmiðalisti (Lýsigögn)'!$DE$6:$DE$21</formula1>
      <formula2>0</formula2>
    </dataValidation>
    <dataValidation allowBlank="true" errorStyle="stop" operator="between" showDropDown="false" showErrorMessage="false" showInputMessage="false" sqref="C100" type="list">
      <formula1>'Undirviðmiðalisti (Lýsigögn)'!$DF$6:$DF$21</formula1>
      <formula2>0</formula2>
    </dataValidation>
    <dataValidation allowBlank="true" errorStyle="stop" operator="between" showDropDown="false" showErrorMessage="false" showInputMessage="false" sqref="C101" type="list">
      <formula1>'Undirviðmiðalisti (Lýsigögn)'!$DG$6:$DG$21</formula1>
      <formula2>0</formula2>
    </dataValidation>
    <dataValidation allowBlank="true" errorStyle="stop" operator="between" showDropDown="false" showErrorMessage="false" showInputMessage="false" sqref="C102" type="list">
      <formula1>'Undirviðmiðalisti (Lýsigögn)'!$DH$6:$DH$21</formula1>
      <formula2>0</formula2>
    </dataValidation>
    <dataValidation allowBlank="true" errorStyle="stop" operator="between" showDropDown="false" showErrorMessage="false" showInputMessage="false" sqref="C103" type="list">
      <formula1>'Undirviðmiðalisti (Lýsigögn)'!$DI$6:$DI$21</formula1>
      <formula2>0</formula2>
    </dataValidation>
    <dataValidation allowBlank="true" errorStyle="stop" operator="between" showDropDown="false" showErrorMessage="false" showInputMessage="false" sqref="C104" type="list">
      <formula1>'Undirviðmiðalisti (Lýsigögn)'!$DJ$6:$DJ$21</formula1>
      <formula2>0</formula2>
    </dataValidation>
    <dataValidation allowBlank="true" errorStyle="stop" operator="between" showDropDown="false" showErrorMessage="false" showInputMessage="false" sqref="C105" type="list">
      <formula1>'Undirviðmiðalisti (Lýsigögn)'!$DK$6:$DK$21</formula1>
      <formula2>0</formula2>
    </dataValidation>
    <dataValidation allowBlank="true" errorStyle="stop" operator="between" showDropDown="false" showErrorMessage="false" showInputMessage="false" sqref="C106" type="list">
      <formula1>'Undirviðmiðalisti (Lýsigögn)'!$DL$6:$DL$21</formula1>
      <formula2>0</formula2>
    </dataValidation>
    <dataValidation allowBlank="true" errorStyle="stop" operator="between" showDropDown="false" showErrorMessage="false" showInputMessage="false" sqref="C107" type="list">
      <formula1>'Undirviðmiðalisti (Lýsigögn)'!$DM$6:$DM$21</formula1>
      <formula2>0</formula2>
    </dataValidation>
    <dataValidation allowBlank="true" errorStyle="stop" operator="between" showDropDown="false" showErrorMessage="false" showInputMessage="false" sqref="C108" type="list">
      <formula1>'Undirviðmiðalisti (Lýsigögn)'!$DN$6:$DN$21</formula1>
      <formula2>0</formula2>
    </dataValidation>
    <dataValidation allowBlank="true" errorStyle="stop" operator="between" showDropDown="false" showErrorMessage="false" showInputMessage="false" sqref="C109" type="list">
      <formula1>'Undirviðmiðalisti (Lýsigögn)'!$DO$6:$DO$21</formula1>
      <formula2>0</formula2>
    </dataValidation>
    <dataValidation allowBlank="true" errorStyle="stop" operator="between" showDropDown="false" showErrorMessage="false" showInputMessage="false" sqref="C110" type="list">
      <formula1>'Undirviðmiðalisti (Lýsigögn)'!$DP$6:$DP$21</formula1>
      <formula2>0</formula2>
    </dataValidation>
    <dataValidation allowBlank="true" errorStyle="stop" operator="between" showDropDown="false" showErrorMessage="false" showInputMessage="false" sqref="C111" type="list">
      <formula1>'Undirviðmiðalisti (Lýsigögn)'!$DQ$6:$DQ$21</formula1>
      <formula2>0</formula2>
    </dataValidation>
    <dataValidation allowBlank="true" errorStyle="stop" operator="between" showDropDown="false" showErrorMessage="false" showInputMessage="false" sqref="C112" type="list">
      <formula1>'Undirviðmiðalisti (Lýsigögn)'!$DR$6:$DR$21</formula1>
      <formula2>0</formula2>
    </dataValidation>
    <dataValidation allowBlank="true" errorStyle="stop" operator="between" showDropDown="false" showErrorMessage="false" showInputMessage="false" sqref="C113" type="list">
      <formula1>'Undirviðmiðalisti (Lýsigögn)'!$DS$6:$DS$21</formula1>
      <formula2>0</formula2>
    </dataValidation>
    <dataValidation allowBlank="true" errorStyle="stop" operator="between" showDropDown="false" showErrorMessage="false" showInputMessage="false" sqref="C114" type="list">
      <formula1>'Undirviðmiðalisti (Lýsigögn)'!$DT$6:$DT$21</formula1>
      <formula2>0</formula2>
    </dataValidation>
    <dataValidation allowBlank="true" errorStyle="stop" operator="between" showDropDown="false" showErrorMessage="false" showInputMessage="false" sqref="C115" type="list">
      <formula1>'Undirviðmiðalisti (Lýsigögn)'!$DU$6:$DU$21</formula1>
      <formula2>0</formula2>
    </dataValidation>
    <dataValidation allowBlank="true" errorStyle="stop" operator="between" showDropDown="false" showErrorMessage="false" showInputMessage="false" sqref="C116" type="list">
      <formula1>'Undirviðmiðalisti (Lýsigögn)'!$DV$6:$DV$21</formula1>
      <formula2>0</formula2>
    </dataValidation>
    <dataValidation allowBlank="true" errorStyle="stop" operator="between" showDropDown="false" showErrorMessage="false" showInputMessage="false" sqref="C117" type="list">
      <formula1>'Undirviðmiðalisti (Lýsigögn)'!$DW$6:$DW$21</formula1>
      <formula2>0</formula2>
    </dataValidation>
    <dataValidation allowBlank="true" errorStyle="stop" operator="between" showDropDown="false" showErrorMessage="false" showInputMessage="false" sqref="C118" type="list">
      <formula1>'Undirviðmiðalisti (Lýsigögn)'!$DX$6:$DX$21</formula1>
      <formula2>0</formula2>
    </dataValidation>
    <dataValidation allowBlank="true" errorStyle="stop" operator="between" showDropDown="false" showErrorMessage="false" showInputMessage="false" sqref="C119" type="list">
      <formula1>'Undirviðmiðalisti (Lýsigögn)'!$DY$6:$DY$21</formula1>
      <formula2>0</formula2>
    </dataValidation>
    <dataValidation allowBlank="true" errorStyle="stop" operator="between" showDropDown="false" showErrorMessage="false" showInputMessage="false" sqref="C120" type="list">
      <formula1>'Undirviðmiðalisti (Lýsigögn)'!$DZ$6:$DZ$21</formula1>
      <formula2>0</formula2>
    </dataValidation>
    <dataValidation allowBlank="true" errorStyle="stop" operator="between" showDropDown="false" showErrorMessage="false" showInputMessage="false" sqref="C121" type="list">
      <formula1>'Undirviðmiðalisti (Lýsigögn)'!$EA$6:$EA$21</formula1>
      <formula2>0</formula2>
    </dataValidation>
    <dataValidation allowBlank="true" errorStyle="stop" operator="between" showDropDown="false" showErrorMessage="false" showInputMessage="false" sqref="C122" type="list">
      <formula1>'Undirviðmiðalisti (Lýsigögn)'!$EB$6:$EB$21</formula1>
      <formula2>0</formula2>
    </dataValidation>
    <dataValidation allowBlank="true" errorStyle="stop" operator="between" showDropDown="false" showErrorMessage="false" showInputMessage="false" sqref="C123" type="list">
      <formula1>'Undirviðmiðalisti (Lýsigögn)'!$EC$6:$EC$21</formula1>
      <formula2>0</formula2>
    </dataValidation>
    <dataValidation allowBlank="true" errorStyle="stop" operator="between" showDropDown="false" showErrorMessage="false" showInputMessage="false" sqref="C124" type="list">
      <formula1>'Undirviðmiðalisti (Lýsigögn)'!$ED$6:$ED$21</formula1>
      <formula2>0</formula2>
    </dataValidation>
    <dataValidation allowBlank="true" errorStyle="stop" operator="between" showDropDown="false" showErrorMessage="false" showInputMessage="false" sqref="C125" type="list">
      <formula1>'Undirviðmiðalisti (Lýsigögn)'!$EE$6:$EE$21</formula1>
      <formula2>0</formula2>
    </dataValidation>
    <dataValidation allowBlank="true" errorStyle="stop" operator="between" showDropDown="false" showErrorMessage="false" showInputMessage="false" sqref="C126" type="list">
      <formula1>'Undirviðmiðalisti (Lýsigögn)'!$EF$6:$EF$21</formula1>
      <formula2>0</formula2>
    </dataValidation>
    <dataValidation allowBlank="true" errorStyle="stop" operator="between" showDropDown="false" showErrorMessage="false" showInputMessage="false" sqref="C127" type="list">
      <formula1>'Undirviðmiðalisti (Lýsigögn)'!$EG$6:$EG$21</formula1>
      <formula2>0</formula2>
    </dataValidation>
    <dataValidation allowBlank="true" errorStyle="stop" operator="between" showDropDown="false" showErrorMessage="false" showInputMessage="false" sqref="C128" type="list">
      <formula1>'Undirviðmiðalisti (Lýsigögn)'!$EH$6:$EH$21</formula1>
      <formula2>0</formula2>
    </dataValidation>
    <dataValidation allowBlank="true" errorStyle="stop" operator="between" showDropDown="false" showErrorMessage="false" showInputMessage="false" sqref="C129" type="list">
      <formula1>'Undirviðmiðalisti (Lýsigögn)'!$EI$6:$EI$21</formula1>
      <formula2>0</formula2>
    </dataValidation>
    <dataValidation allowBlank="true" errorStyle="stop" operator="between" showDropDown="false" showErrorMessage="false" showInputMessage="false" sqref="C130" type="list">
      <formula1>'Undirviðmiðalisti (Lýsigögn)'!$EJ$6:$EJ$21</formula1>
      <formula2>0</formula2>
    </dataValidation>
    <dataValidation allowBlank="true" errorStyle="stop" operator="between" showDropDown="false" showErrorMessage="false" showInputMessage="false" sqref="C131" type="list">
      <formula1>'Undirviðmiðalisti (Lýsigögn)'!$EK$6:$EK$21</formula1>
      <formula2>0</formula2>
    </dataValidation>
    <dataValidation allowBlank="true" errorStyle="stop" operator="between" showDropDown="false" showErrorMessage="false" showInputMessage="false" sqref="C132" type="list">
      <formula1>'Undirviðmiðalisti (Lýsigögn)'!$EL$6:$EL$21</formula1>
      <formula2>0</formula2>
    </dataValidation>
    <dataValidation allowBlank="true" errorStyle="stop" operator="between" showDropDown="false" showErrorMessage="false" showInputMessage="false" sqref="C133" type="list">
      <formula1>'Undirviðmiðalisti (Lýsigögn)'!$EM$6:$EM$21</formula1>
      <formula2>0</formula2>
    </dataValidation>
    <dataValidation allowBlank="true" errorStyle="stop" operator="between" showDropDown="false" showErrorMessage="false" showInputMessage="false" sqref="C134" type="list">
      <formula1>'Undirviðmiðalisti (Lýsigögn)'!$EN$6:$EN$21</formula1>
      <formula2>0</formula2>
    </dataValidation>
    <dataValidation allowBlank="true" errorStyle="stop" operator="between" showDropDown="false" showErrorMessage="false" showInputMessage="false" sqref="C135" type="list">
      <formula1>'Undirviðmiðalisti (Lýsigögn)'!$EO$6:$EO$21</formula1>
      <formula2>0</formula2>
    </dataValidation>
    <dataValidation allowBlank="true" errorStyle="stop" operator="between" showDropDown="false" showErrorMessage="false" showInputMessage="false" sqref="C136" type="list">
      <formula1>'Undirviðmiðalisti (Lýsigögn)'!$EP$6:$EP$21</formula1>
      <formula2>0</formula2>
    </dataValidation>
    <dataValidation allowBlank="true" errorStyle="stop" operator="between" showDropDown="false" showErrorMessage="false" showInputMessage="false" sqref="C137" type="list">
      <formula1>'Undirviðmiðalisti (Lýsigögn)'!$EQ$6:$EQ$21</formula1>
      <formula2>0</formula2>
    </dataValidation>
    <dataValidation allowBlank="true" errorStyle="stop" operator="between" showDropDown="false" showErrorMessage="false" showInputMessage="false" sqref="C138" type="list">
      <formula1>'Undirviðmiðalisti (Lýsigögn)'!$ER$6:$ER$21</formula1>
      <formula2>0</formula2>
    </dataValidation>
    <dataValidation allowBlank="true" errorStyle="stop" operator="between" showDropDown="false" showErrorMessage="false" showInputMessage="false" sqref="C139" type="list">
      <formula1>'Undirviðmiðalisti (Lýsigögn)'!$ES$6:$ES$21</formula1>
      <formula2>0</formula2>
    </dataValidation>
    <dataValidation allowBlank="true" errorStyle="stop" operator="between" showDropDown="false" showErrorMessage="false" showInputMessage="false" sqref="C140" type="list">
      <formula1>'Undirviðmiðalisti (Lýsigögn)'!$ET$6:$ET$21</formula1>
      <formula2>0</formula2>
    </dataValidation>
    <dataValidation allowBlank="true" errorStyle="stop" operator="between" showDropDown="false" showErrorMessage="false" showInputMessage="false" sqref="C141" type="list">
      <formula1>'Undirviðmiðalisti (Lýsigögn)'!$EU$6:$EU$21</formula1>
      <formula2>0</formula2>
    </dataValidation>
    <dataValidation allowBlank="true" errorStyle="stop" operator="between" showDropDown="false" showErrorMessage="false" showInputMessage="false" sqref="C142" type="list">
      <formula1>'Undirviðmiðalisti (Lýsigögn)'!$EV$6:$EV$21</formula1>
      <formula2>0</formula2>
    </dataValidation>
    <dataValidation allowBlank="true" errorStyle="stop" operator="between" showDropDown="false" showErrorMessage="false" showInputMessage="false" sqref="C143" type="list">
      <formula1>'Undirviðmiðalisti (Lýsigögn)'!$EW$6:$EW$21</formula1>
      <formula2>0</formula2>
    </dataValidation>
    <dataValidation allowBlank="true" errorStyle="stop" operator="between" showDropDown="false" showErrorMessage="false" showInputMessage="false" sqref="C144" type="list">
      <formula1>'Undirviðmiðalisti (Lýsigögn)'!$EX$6:$EX$21</formula1>
      <formula2>0</formula2>
    </dataValidation>
    <dataValidation allowBlank="true" errorStyle="stop" operator="between" showDropDown="false" showErrorMessage="false" showInputMessage="false" sqref="C145" type="list">
      <formula1>'Undirviðmiðalisti (Lýsigögn)'!$EY$6:$EY$21</formula1>
      <formula2>0</formula2>
    </dataValidation>
    <dataValidation allowBlank="true" errorStyle="stop" operator="between" showDropDown="false" showErrorMessage="false" showInputMessage="false" sqref="C146" type="list">
      <formula1>'Undirviðmiðalisti (Lýsigögn)'!$EZ$6:$EZ$21</formula1>
      <formula2>0</formula2>
    </dataValidation>
    <dataValidation allowBlank="true" errorStyle="stop" operator="between" showDropDown="false" showErrorMessage="false" showInputMessage="false" sqref="C147" type="list">
      <formula1>'Undirviðmiðalisti (Lýsigögn)'!$FA$6:$FA$21</formula1>
      <formula2>0</formula2>
    </dataValidation>
    <dataValidation allowBlank="true" errorStyle="stop" operator="between" showDropDown="false" showErrorMessage="false" showInputMessage="false" sqref="C148" type="list">
      <formula1>'Undirviðmiðalisti (Lýsigögn)'!$FB$6:$FB$21</formula1>
      <formula2>0</formula2>
    </dataValidation>
    <dataValidation allowBlank="true" errorStyle="stop" operator="between" showDropDown="false" showErrorMessage="false" showInputMessage="false" sqref="C149" type="list">
      <formula1>'Undirviðmiðalisti (Lýsigögn)'!$FC$6:$FC$21</formula1>
      <formula2>0</formula2>
    </dataValidation>
    <dataValidation allowBlank="true" errorStyle="stop" operator="between" showDropDown="false" showErrorMessage="false" showInputMessage="false" sqref="C150" type="list">
      <formula1>'Undirviðmiðalisti (Lýsigögn)'!$FD$6:$FD$21</formula1>
      <formula2>0</formula2>
    </dataValidation>
    <dataValidation allowBlank="true" errorStyle="stop" operator="between" showDropDown="false" showErrorMessage="false" showInputMessage="false" sqref="C151" type="list">
      <formula1>'Undirviðmiðalisti (Lýsigögn)'!$FE$6:$FE$21</formula1>
      <formula2>0</formula2>
    </dataValidation>
    <dataValidation allowBlank="true" errorStyle="stop" operator="between" showDropDown="false" showErrorMessage="false" showInputMessage="false" sqref="C152" type="list">
      <formula1>'Undirviðmiðalisti (Lýsigögn)'!$FF$6:$FF$21</formula1>
      <formula2>0</formula2>
    </dataValidation>
    <dataValidation allowBlank="true" errorStyle="stop" operator="between" showDropDown="false" showErrorMessage="false" showInputMessage="false" sqref="C153" type="list">
      <formula1>'Undirviðmiðalisti (Lýsigögn)'!$FG$6:$FG$21</formula1>
      <formula2>0</formula2>
    </dataValidation>
    <dataValidation allowBlank="true" errorStyle="stop" operator="between" showDropDown="false" showErrorMessage="false" showInputMessage="false" sqref="C154" type="list">
      <formula1>'Undirviðmiðalisti (Lýsigögn)'!$FH$6:$FH$21</formula1>
      <formula2>0</formula2>
    </dataValidation>
    <dataValidation allowBlank="true" errorStyle="stop" operator="between" showDropDown="false" showErrorMessage="false" showInputMessage="false" sqref="C155" type="list">
      <formula1>'Undirviðmiðalisti (Lýsigögn)'!$FI$6:$FI$21</formula1>
      <formula2>0</formula2>
    </dataValidation>
    <dataValidation allowBlank="true" errorStyle="stop" operator="between" showDropDown="false" showErrorMessage="false" showInputMessage="false" sqref="C156" type="list">
      <formula1>'Undirviðmiðalisti (Lýsigögn)'!$FJ$6:$FJ$21</formula1>
      <formula2>0</formula2>
    </dataValidation>
    <dataValidation allowBlank="true" errorStyle="stop" operator="between" showDropDown="false" showErrorMessage="false" showInputMessage="false" sqref="C157" type="list">
      <formula1>'Undirviðmiðalisti (Lýsigögn)'!$FK$6:$FK$21</formula1>
      <formula2>0</formula2>
    </dataValidation>
    <dataValidation allowBlank="true" errorStyle="stop" operator="between" showDropDown="false" showErrorMessage="false" showInputMessage="false" sqref="C158" type="list">
      <formula1>'Undirviðmiðalisti (Lýsigögn)'!$FL$6:$FL$21</formula1>
      <formula2>0</formula2>
    </dataValidation>
    <dataValidation allowBlank="true" errorStyle="stop" operator="between" showDropDown="false" showErrorMessage="false" showInputMessage="false" sqref="C159" type="list">
      <formula1>'Undirviðmiðalisti (Lýsigögn)'!$FM$6:$FM$21</formula1>
      <formula2>0</formula2>
    </dataValidation>
    <dataValidation allowBlank="true" errorStyle="stop" operator="between" showDropDown="false" showErrorMessage="false" showInputMessage="false" sqref="C160" type="list">
      <formula1>'Undirviðmiðalisti (Lýsigögn)'!$FN$6:$FN$21</formula1>
      <formula2>0</formula2>
    </dataValidation>
    <dataValidation allowBlank="true" errorStyle="stop" operator="between" showDropDown="false" showErrorMessage="false" showInputMessage="false" sqref="C161" type="list">
      <formula1>'Undirviðmiðalisti (Lýsigögn)'!$FO$6:$FO$21</formula1>
      <formula2>0</formula2>
    </dataValidation>
    <dataValidation allowBlank="true" errorStyle="stop" operator="between" showDropDown="false" showErrorMessage="false" showInputMessage="false" sqref="C162" type="list">
      <formula1>'Undirviðmiðalisti (Lýsigögn)'!$FP$6:$FP$21</formula1>
      <formula2>0</formula2>
    </dataValidation>
    <dataValidation allowBlank="true" errorStyle="stop" operator="between" showDropDown="false" showErrorMessage="false" showInputMessage="false" sqref="C163" type="list">
      <formula1>'Undirviðmiðalisti (Lýsigögn)'!$FQ$6:$FQ$21</formula1>
      <formula2>0</formula2>
    </dataValidation>
    <dataValidation allowBlank="true" errorStyle="stop" operator="between" showDropDown="false" showErrorMessage="false" showInputMessage="false" sqref="C164" type="list">
      <formula1>'Undirviðmiðalisti (Lýsigögn)'!$FR$6:$FR$21</formula1>
      <formula2>0</formula2>
    </dataValidation>
    <dataValidation allowBlank="true" errorStyle="stop" operator="between" showDropDown="false" showErrorMessage="false" showInputMessage="false" sqref="C165" type="list">
      <formula1>'Undirviðmiðalisti (Lýsigögn)'!$FS$6:$FS$21</formula1>
      <formula2>0</formula2>
    </dataValidation>
    <dataValidation allowBlank="true" errorStyle="stop" operator="between" showDropDown="false" showErrorMessage="false" showInputMessage="false" sqref="C166" type="list">
      <formula1>'Undirviðmiðalisti (Lýsigögn)'!$FT$6:$FT$21</formula1>
      <formula2>0</formula2>
    </dataValidation>
    <dataValidation allowBlank="true" errorStyle="stop" operator="between" showDropDown="false" showErrorMessage="false" showInputMessage="false" sqref="C167" type="list">
      <formula1>'Undirviðmiðalisti (Lýsigögn)'!$FU$6:$FU$21</formula1>
      <formula2>0</formula2>
    </dataValidation>
    <dataValidation allowBlank="true" errorStyle="stop" operator="between" showDropDown="false" showErrorMessage="false" showInputMessage="false" sqref="C168" type="list">
      <formula1>'Undirviðmiðalisti (Lýsigögn)'!$FV$6:$FV$21</formula1>
      <formula2>0</formula2>
    </dataValidation>
    <dataValidation allowBlank="true" errorStyle="stop" operator="between" showDropDown="false" showErrorMessage="false" showInputMessage="false" sqref="C169" type="list">
      <formula1>'Undirviðmiðalisti (Lýsigögn)'!$FW$6:$FW$21</formula1>
      <formula2>0</formula2>
    </dataValidation>
    <dataValidation allowBlank="true" errorStyle="stop" operator="between" showDropDown="false" showErrorMessage="false" showInputMessage="false" sqref="C170" type="list">
      <formula1>'Undirviðmiðalisti (Lýsigögn)'!$FX$6:$FX$21</formula1>
      <formula2>0</formula2>
    </dataValidation>
    <dataValidation allowBlank="true" errorStyle="stop" operator="between" showDropDown="false" showErrorMessage="false" showInputMessage="false" sqref="C171" type="list">
      <formula1>'Undirviðmiðalisti (Lýsigögn)'!$FY$6:$FY$21</formula1>
      <formula2>0</formula2>
    </dataValidation>
    <dataValidation allowBlank="true" errorStyle="stop" operator="between" showDropDown="false" showErrorMessage="false" showInputMessage="false" sqref="C172" type="list">
      <formula1>'Undirviðmiðalisti (Lýsigögn)'!$FZ$6:$FZ$21</formula1>
      <formula2>0</formula2>
    </dataValidation>
    <dataValidation allowBlank="true" errorStyle="stop" operator="between" showDropDown="false" showErrorMessage="false" showInputMessage="false" sqref="C173" type="list">
      <formula1>'Undirviðmiðalisti (Lýsigögn)'!$GA$6:$GA$21</formula1>
      <formula2>0</formula2>
    </dataValidation>
    <dataValidation allowBlank="true" errorStyle="stop" operator="between" showDropDown="false" showErrorMessage="false" showInputMessage="false" sqref="C174" type="list">
      <formula1>'Undirviðmiðalisti (Lýsigögn)'!$GB$6:$GB$21</formula1>
      <formula2>0</formula2>
    </dataValidation>
    <dataValidation allowBlank="true" errorStyle="stop" operator="between" showDropDown="false" showErrorMessage="false" showInputMessage="false" sqref="C175" type="list">
      <formula1>'Undirviðmiðalisti (Lýsigögn)'!$GC$6:$GC$21</formula1>
      <formula2>0</formula2>
    </dataValidation>
    <dataValidation allowBlank="true" errorStyle="stop" operator="between" showDropDown="false" showErrorMessage="false" showInputMessage="false" sqref="C176" type="list">
      <formula1>'Undirviðmiðalisti (Lýsigögn)'!$GD$6:$GD$21</formula1>
      <formula2>0</formula2>
    </dataValidation>
    <dataValidation allowBlank="true" errorStyle="stop" operator="between" showDropDown="false" showErrorMessage="false" showInputMessage="false" sqref="C177" type="list">
      <formula1>'Undirviðmiðalisti (Lýsigögn)'!$GE$6:$GE$21</formula1>
      <formula2>0</formula2>
    </dataValidation>
    <dataValidation allowBlank="true" errorStyle="stop" operator="between" showDropDown="false" showErrorMessage="false" showInputMessage="false" sqref="C178" type="list">
      <formula1>'Undirviðmiðalisti (Lýsigögn)'!$GF$6:$GF$21</formula1>
      <formula2>0</formula2>
    </dataValidation>
    <dataValidation allowBlank="true" errorStyle="stop" operator="between" showDropDown="false" showErrorMessage="false" showInputMessage="false" sqref="C179" type="list">
      <formula1>'Undirviðmiðalisti (Lýsigögn)'!$GG$6:$GG$21</formula1>
      <formula2>0</formula2>
    </dataValidation>
    <dataValidation allowBlank="true" errorStyle="stop" operator="between" showDropDown="false" showErrorMessage="false" showInputMessage="false" sqref="C180" type="list">
      <formula1>'Undirviðmiðalisti (Lýsigögn)'!$GH$6:$GH$21</formula1>
      <formula2>0</formula2>
    </dataValidation>
    <dataValidation allowBlank="true" errorStyle="stop" operator="between" showDropDown="false" showErrorMessage="false" showInputMessage="false" sqref="C181" type="list">
      <formula1>'Undirviðmiðalisti (Lýsigögn)'!$GI$6:$GI$21</formula1>
      <formula2>0</formula2>
    </dataValidation>
    <dataValidation allowBlank="true" errorStyle="stop" operator="between" showDropDown="false" showErrorMessage="false" showInputMessage="false" sqref="C182" type="list">
      <formula1>'Undirviðmiðalisti (Lýsigögn)'!$GJ$6:$GJ$21</formula1>
      <formula2>0</formula2>
    </dataValidation>
    <dataValidation allowBlank="true" errorStyle="stop" operator="between" showDropDown="false" showErrorMessage="false" showInputMessage="false" sqref="C183" type="list">
      <formula1>'Undirviðmiðalisti (Lýsigögn)'!$GK$6:$GK$21</formula1>
      <formula2>0</formula2>
    </dataValidation>
    <dataValidation allowBlank="true" errorStyle="stop" operator="between" showDropDown="false" showErrorMessage="false" showInputMessage="false" sqref="C184" type="list">
      <formula1>'Undirviðmiðalisti (Lýsigögn)'!$GL$6:$GL$21</formula1>
      <formula2>0</formula2>
    </dataValidation>
    <dataValidation allowBlank="true" errorStyle="stop" operator="between" showDropDown="false" showErrorMessage="false" showInputMessage="false" sqref="C185" type="list">
      <formula1>'Undirviðmiðalisti (Lýsigögn)'!$GM$6:$GM$21</formula1>
      <formula2>0</formula2>
    </dataValidation>
    <dataValidation allowBlank="true" errorStyle="stop" operator="between" showDropDown="false" showErrorMessage="false" showInputMessage="false" sqref="C186" type="list">
      <formula1>'Undirviðmiðalisti (Lýsigögn)'!$GN$6:$GN$21</formula1>
      <formula2>0</formula2>
    </dataValidation>
    <dataValidation allowBlank="true" errorStyle="stop" operator="between" showDropDown="false" showErrorMessage="false" showInputMessage="false" sqref="C187" type="list">
      <formula1>'Undirviðmiðalisti (Lýsigögn)'!$GO$6:$GO$21</formula1>
      <formula2>0</formula2>
    </dataValidation>
    <dataValidation allowBlank="true" errorStyle="stop" operator="between" showDropDown="false" showErrorMessage="false" showInputMessage="false" sqref="C188" type="list">
      <formula1>'Undirviðmiðalisti (Lýsigögn)'!$GP$6:$GP$21</formula1>
      <formula2>0</formula2>
    </dataValidation>
    <dataValidation allowBlank="true" errorStyle="stop" operator="between" showDropDown="false" showErrorMessage="false" showInputMessage="false" sqref="C189" type="list">
      <formula1>'Undirviðmiðalisti (Lýsigögn)'!$GQ$6:$GQ$21</formula1>
      <formula2>0</formula2>
    </dataValidation>
    <dataValidation allowBlank="true" errorStyle="stop" operator="between" showDropDown="false" showErrorMessage="false" showInputMessage="false" sqref="C190" type="list">
      <formula1>'Undirviðmiðalisti (Lýsigögn)'!$GR$6:$GR$21</formula1>
      <formula2>0</formula2>
    </dataValidation>
    <dataValidation allowBlank="true" errorStyle="stop" operator="between" showDropDown="false" showErrorMessage="false" showInputMessage="false" sqref="C191" type="list">
      <formula1>'Undirviðmiðalisti (Lýsigögn)'!$GS$6:$GS$21</formula1>
      <formula2>0</formula2>
    </dataValidation>
    <dataValidation allowBlank="true" errorStyle="stop" operator="between" showDropDown="false" showErrorMessage="false" showInputMessage="false" sqref="C192" type="list">
      <formula1>'Undirviðmiðalisti (Lýsigögn)'!$GT$6:$GT$21</formula1>
      <formula2>0</formula2>
    </dataValidation>
    <dataValidation allowBlank="true" errorStyle="stop" operator="between" showDropDown="false" showErrorMessage="false" showInputMessage="false" sqref="C193" type="list">
      <formula1>'Undirviðmiðalisti (Lýsigögn)'!$GU$6:$GU$21</formula1>
      <formula2>0</formula2>
    </dataValidation>
    <dataValidation allowBlank="true" errorStyle="stop" operator="between" showDropDown="false" showErrorMessage="false" showInputMessage="false" sqref="C194" type="list">
      <formula1>'Undirviðmiðalisti (Lýsigögn)'!$GV$6:$GV$21</formula1>
      <formula2>0</formula2>
    </dataValidation>
    <dataValidation allowBlank="true" errorStyle="stop" operator="between" showDropDown="false" showErrorMessage="false" showInputMessage="false" sqref="C195" type="list">
      <formula1>'Undirviðmiðalisti (Lýsigögn)'!$GW$6:$GW$21</formula1>
      <formula2>0</formula2>
    </dataValidation>
    <dataValidation allowBlank="true" errorStyle="stop" operator="between" showDropDown="false" showErrorMessage="false" showInputMessage="false" sqref="C196" type="list">
      <formula1>'Undirviðmiðalisti (Lýsigögn)'!$GX$6:$GX$21</formula1>
      <formula2>0</formula2>
    </dataValidation>
    <dataValidation allowBlank="true" errorStyle="stop" operator="between" showDropDown="false" showErrorMessage="false" showInputMessage="false" sqref="C197" type="list">
      <formula1>'Undirviðmiðalisti (Lýsigögn)'!$GY$6:$GY$21</formula1>
      <formula2>0</formula2>
    </dataValidation>
    <dataValidation allowBlank="true" errorStyle="stop" operator="between" showDropDown="false" showErrorMessage="false" showInputMessage="false" sqref="C198" type="list">
      <formula1>'Undirviðmiðalisti (Lýsigögn)'!$GZ$6:$GZ$21</formula1>
      <formula2>0</formula2>
    </dataValidation>
    <dataValidation allowBlank="true" errorStyle="stop" operator="between" showDropDown="false" showErrorMessage="false" showInputMessage="false" sqref="C199" type="list">
      <formula1>'Undirviðmiðalisti (Lýsigögn)'!$HA$6:$HA$21</formula1>
      <formula2>0</formula2>
    </dataValidation>
    <dataValidation allowBlank="true" errorStyle="stop" operator="between" showDropDown="false" showErrorMessage="false" showInputMessage="false" sqref="C200" type="list">
      <formula1>'Undirviðmiðalisti (Lýsigögn)'!$HB$6:$HB$21</formula1>
      <formula2>0</formula2>
    </dataValidation>
    <dataValidation allowBlank="true" errorStyle="stop" operator="between" showDropDown="false" showErrorMessage="false" showInputMessage="false" sqref="C201" type="list">
      <formula1>'Undirviðmiðalisti (Lýsigögn)'!$HC$6:$HC$21</formula1>
      <formula2>0</formula2>
    </dataValidation>
    <dataValidation allowBlank="true" errorStyle="stop" operator="between" showDropDown="false" showErrorMessage="false" showInputMessage="false" sqref="C202" type="list">
      <formula1>'Undirviðmiðalisti (Lýsigögn)'!$HD$6:$HD$21</formula1>
      <formula2>0</formula2>
    </dataValidation>
    <dataValidation allowBlank="true" errorStyle="stop" operator="between" showDropDown="false" showErrorMessage="false" showInputMessage="false" sqref="C203" type="list">
      <formula1>'Undirviðmiðalisti (Lýsigögn)'!$HE$6:$HE$21</formula1>
      <formula2>0</formula2>
    </dataValidation>
    <dataValidation allowBlank="true" errorStyle="stop" operator="between" showDropDown="false" showErrorMessage="false" showInputMessage="false" sqref="C204" type="list">
      <formula1>'Undirviðmiðalisti (Lýsigögn)'!$HF$6:$HF$21</formula1>
      <formula2>0</formula2>
    </dataValidation>
    <dataValidation allowBlank="true" errorStyle="stop" operator="between" showDropDown="false" showErrorMessage="false" showInputMessage="false" sqref="C205" type="list">
      <formula1>'Undirviðmiðalisti (Lýsigögn)'!$HG$6:$HG$21</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588157"/>
    <pageSetUpPr fitToPage="false"/>
  </sheetPr>
  <dimension ref="A2:T50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4"/>
    <col collapsed="false" customWidth="true" hidden="false" outlineLevel="0" max="2" min="2" style="1" width="24"/>
    <col collapsed="false" customWidth="true" hidden="false" outlineLevel="0" max="3" min="3" style="1" width="22"/>
    <col collapsed="false" customWidth="true" hidden="false" outlineLevel="0" max="4" min="4" style="1" width="12"/>
    <col collapsed="false" customWidth="true" hidden="false" outlineLevel="0" max="5" min="5" style="1" width="28"/>
    <col collapsed="false" customWidth="true" hidden="false" outlineLevel="0" max="7" min="6" style="1" width="18"/>
    <col collapsed="false" customWidth="true" hidden="false" outlineLevel="0" max="8" min="8" style="1" width="21"/>
    <col collapsed="false" customWidth="true" hidden="false" outlineLevel="0" max="9" min="9" style="1" width="16"/>
    <col collapsed="false" customWidth="true" hidden="false" outlineLevel="0" max="10" min="10" style="1" width="18"/>
    <col collapsed="false" customWidth="true" hidden="false" outlineLevel="0" max="13" min="11" style="1" width="22"/>
    <col collapsed="false" customWidth="true" hidden="false" outlineLevel="0" max="15" min="14" style="1" width="24"/>
    <col collapsed="false" customWidth="true" hidden="false" outlineLevel="0" max="17" min="16" style="1" width="17"/>
    <col collapsed="false" customWidth="true" hidden="false" outlineLevel="0" max="19" min="18" style="1" width="20"/>
  </cols>
  <sheetData>
    <row r="2" customFormat="false" ht="19.5" hidden="false" customHeight="true" outlineLevel="0" collapsed="false">
      <c r="B2" s="12" t="s">
        <v>9</v>
      </c>
      <c r="C2" s="12"/>
      <c r="D2" s="12"/>
      <c r="T2" s="29" t="str">
        <f aca="false">IF(SUMPRODUCT(--ISTEXT(Launagögn!$E$6:$E$505))+SUMPRODUCT(--ISTEXT(Launagögn!$I$6:$O$505))&gt;0,"⚠ "&amp;SUMPRODUCT(--ISTEXT(Launagögn!$E$6:$E$505))+SUMPRODUCT(--ISTEXT(Launagögn!$I$6:$O$505))&amp;" reitir með tölum eru vistaðir sem texti (merktir rauðir). Þetta gerist oft við afritun úr öðrum kerfum. Lagfæring: veldu reitina og notaðu Gögn ▸ Texti í dálka ▸ Ljúka, eða límdu með Líma sérstakt ▸ Gildi.","")</f>
        <v/>
      </c>
    </row>
    <row r="3" customFormat="false" ht="15" hidden="false" customHeight="true" outlineLevel="0" collapsed="false">
      <c r="B3" s="13" t="s">
        <v>118</v>
      </c>
      <c r="C3" s="13"/>
      <c r="D3" s="13"/>
      <c r="E3" s="13"/>
      <c r="F3" s="13"/>
      <c r="G3" s="13"/>
      <c r="H3" s="13"/>
      <c r="I3" s="13"/>
      <c r="J3" s="13"/>
      <c r="K3" s="13"/>
      <c r="L3" s="13"/>
      <c r="M3" s="13"/>
      <c r="N3" s="13"/>
      <c r="O3" s="13"/>
      <c r="P3" s="13"/>
      <c r="Q3" s="13"/>
      <c r="R3" s="13"/>
      <c r="S3" s="13"/>
      <c r="T3" s="29" t="str">
        <f aca="false">IF(SUMPRODUCT(--(((Launagögn!$C$6:$C$10005&lt;&gt;"")+(Launagögn!$I$6:$I$10005&lt;&gt;""))&gt;0))&gt;500,"⚠ "&amp;SUMPRODUCT(--(((Launagögn!$C$6:$C$10005&lt;&gt;"")+(Launagögn!$I$6:$I$10005&lt;&gt;""))&gt;0))&amp;" starfsmenn eru skráðir en sniðmátið er tilbúið fyrir 500. Afritaðu síðustu línu niður á Launagögn (505), Einstaklingsmat (510) og Yfirlit (505). Yfirlit er læst — taktu læsinguna af (Review ▸ Unprotect Sheet, ekkert lykilorð) áður en línum er bætt við og læstu blaðinu aftur á eftir. Haltu áfram númeraröðinni í A-dálki á Yfirlit — sjá Leiðbeiningar.","")</f>
        <v/>
      </c>
    </row>
    <row r="4" customFormat="false" ht="18" hidden="false" customHeight="true" outlineLevel="0" collapsed="false">
      <c r="I4" s="30" t="s">
        <v>119</v>
      </c>
      <c r="J4" s="30"/>
      <c r="K4" s="30"/>
      <c r="L4" s="30"/>
      <c r="M4" s="31" t="s">
        <v>120</v>
      </c>
      <c r="N4" s="31"/>
      <c r="O4" s="31"/>
      <c r="T4" s="29" t="str">
        <f aca="false">IF(SUMPRODUCT(--(Launagögn!$H$6:$H$505&lt;&gt;""),--(ISTEXT(Launagögn!$H$6:$H$505)+(ISNUMBER(Launagögn!$H$6:$H$505)*((Launagögn!$H$6:$H$505&lt;DATE(1950,1,1))+(Launagögn!$H$6:$H$505&gt;DATE(2100,12,31))))&gt;0))&gt;0,"⚠ "&amp;SUMPRODUCT(--(Launagögn!$H$6:$H$505&lt;&gt;""),--(ISTEXT(Launagögn!$H$6:$H$505)+(ISNUMBER(Launagögn!$H$6:$H$505)*((Launagögn!$H$6:$H$505&lt;DATE(1950,1,1))+(Launagögn!$H$6:$H$505&gt;DATE(2100,12,31))))&gt;0))&amp;" ráðningardagsetningar eru ekki gildar dagsetningar (merktar rauðar) — oftast vegna þess að þær bárust sem texti við afritun. Lagfæring: veldu dálkinn og notaðu Gögn ▸ Texti í dálka ▸ Ljúka, eða sláðu dagsetninguna inn aftur.","")</f>
        <v/>
      </c>
    </row>
    <row r="5" customFormat="false" ht="61.5" hidden="false" customHeight="true" outlineLevel="0" collapsed="false">
      <c r="A5" s="14" t="s">
        <v>103</v>
      </c>
      <c r="B5" s="14" t="s">
        <v>55</v>
      </c>
      <c r="C5" s="14" t="s">
        <v>121</v>
      </c>
      <c r="D5" s="14" t="s">
        <v>122</v>
      </c>
      <c r="E5" s="14" t="s">
        <v>123</v>
      </c>
      <c r="F5" s="14" t="s">
        <v>124</v>
      </c>
      <c r="G5" s="14" t="s">
        <v>125</v>
      </c>
      <c r="H5" s="14" t="s">
        <v>48</v>
      </c>
      <c r="I5" s="14" t="s">
        <v>126</v>
      </c>
      <c r="J5" s="14" t="s">
        <v>127</v>
      </c>
      <c r="K5" s="14" t="s">
        <v>128</v>
      </c>
      <c r="L5" s="14" t="s">
        <v>129</v>
      </c>
      <c r="M5" s="14" t="s">
        <v>130</v>
      </c>
      <c r="N5" s="14" t="s">
        <v>131</v>
      </c>
      <c r="O5" s="14" t="s">
        <v>132</v>
      </c>
      <c r="P5" s="14" t="s">
        <v>133</v>
      </c>
      <c r="Q5" s="14" t="s">
        <v>134</v>
      </c>
      <c r="R5" s="14" t="s">
        <v>135</v>
      </c>
      <c r="S5" s="14" t="s">
        <v>136</v>
      </c>
    </row>
    <row r="6" customFormat="false" ht="15" hidden="false" customHeight="true" outlineLevel="0" collapsed="false">
      <c r="A6" s="24" t="n">
        <f aca="false">ROW()-5</f>
        <v>1</v>
      </c>
      <c r="B6" s="17"/>
      <c r="C6" s="17"/>
      <c r="D6" s="17"/>
      <c r="E6" s="32"/>
      <c r="F6" s="17"/>
      <c r="G6" s="17"/>
      <c r="H6" s="33"/>
      <c r="I6" s="34"/>
      <c r="J6" s="34"/>
      <c r="K6" s="34"/>
      <c r="L6" s="34"/>
      <c r="M6" s="34"/>
      <c r="N6" s="34"/>
      <c r="O6" s="34"/>
      <c r="P6" s="35" t="str">
        <f aca="false">IF(COUNT(J6:L6)=0,"",SUM(J6:L6))</f>
        <v/>
      </c>
      <c r="Q6" s="35" t="str">
        <f aca="false">IF(COUNT(M6:O6)=0,"",SUM(M6:O6))</f>
        <v/>
      </c>
      <c r="R6" s="35" t="str">
        <f aca="false">IF($I6="","",$I6+IF($P6="",0,$P6))</f>
        <v/>
      </c>
      <c r="S6" s="35" t="str">
        <f aca="false">IF(OR($R6="",$E6="",$E6=0),"",ROUND($R6/$E6,0))</f>
        <v/>
      </c>
    </row>
    <row r="7" customFormat="false" ht="15" hidden="false" customHeight="true" outlineLevel="0" collapsed="false">
      <c r="A7" s="24" t="n">
        <f aca="false">ROW()-5</f>
        <v>2</v>
      </c>
      <c r="B7" s="17"/>
      <c r="C7" s="17"/>
      <c r="D7" s="17"/>
      <c r="E7" s="32"/>
      <c r="F7" s="17"/>
      <c r="G7" s="17"/>
      <c r="H7" s="33"/>
      <c r="I7" s="34"/>
      <c r="J7" s="34"/>
      <c r="K7" s="34"/>
      <c r="L7" s="34"/>
      <c r="M7" s="34"/>
      <c r="N7" s="34"/>
      <c r="O7" s="34"/>
      <c r="P7" s="35" t="str">
        <f aca="false">IF(COUNT(J7:L7)=0,"",SUM(J7:L7))</f>
        <v/>
      </c>
      <c r="Q7" s="35" t="str">
        <f aca="false">IF(COUNT(M7:O7)=0,"",SUM(M7:O7))</f>
        <v/>
      </c>
      <c r="R7" s="35" t="str">
        <f aca="false">IF($I7="","",$I7+IF($P7="",0,$P7))</f>
        <v/>
      </c>
      <c r="S7" s="35" t="str">
        <f aca="false">IF(OR($R7="",$E7="",$E7=0),"",ROUND($R7/$E7,0))</f>
        <v/>
      </c>
    </row>
    <row r="8" customFormat="false" ht="15" hidden="false" customHeight="true" outlineLevel="0" collapsed="false">
      <c r="A8" s="24" t="n">
        <f aca="false">ROW()-5</f>
        <v>3</v>
      </c>
      <c r="B8" s="17"/>
      <c r="C8" s="17"/>
      <c r="D8" s="17"/>
      <c r="E8" s="32"/>
      <c r="F8" s="17"/>
      <c r="G8" s="17"/>
      <c r="H8" s="33"/>
      <c r="I8" s="34"/>
      <c r="J8" s="34"/>
      <c r="K8" s="34"/>
      <c r="L8" s="34"/>
      <c r="M8" s="34"/>
      <c r="N8" s="34"/>
      <c r="O8" s="34"/>
      <c r="P8" s="35" t="str">
        <f aca="false">IF(COUNT(J8:L8)=0,"",SUM(J8:L8))</f>
        <v/>
      </c>
      <c r="Q8" s="35" t="str">
        <f aca="false">IF(COUNT(M8:O8)=0,"",SUM(M8:O8))</f>
        <v/>
      </c>
      <c r="R8" s="35" t="str">
        <f aca="false">IF($I8="","",$I8+IF($P8="",0,$P8))</f>
        <v/>
      </c>
      <c r="S8" s="35" t="str">
        <f aca="false">IF(OR($R8="",$E8="",$E8=0),"",ROUND($R8/$E8,0))</f>
        <v/>
      </c>
    </row>
    <row r="9" customFormat="false" ht="15" hidden="false" customHeight="true" outlineLevel="0" collapsed="false">
      <c r="A9" s="24" t="n">
        <f aca="false">ROW()-5</f>
        <v>4</v>
      </c>
      <c r="B9" s="17"/>
      <c r="C9" s="17"/>
      <c r="D9" s="17"/>
      <c r="E9" s="32"/>
      <c r="F9" s="17"/>
      <c r="G9" s="17"/>
      <c r="H9" s="33"/>
      <c r="I9" s="34"/>
      <c r="J9" s="34"/>
      <c r="K9" s="34"/>
      <c r="L9" s="34"/>
      <c r="M9" s="34"/>
      <c r="N9" s="34"/>
      <c r="O9" s="34"/>
      <c r="P9" s="35" t="str">
        <f aca="false">IF(COUNT(J9:L9)=0,"",SUM(J9:L9))</f>
        <v/>
      </c>
      <c r="Q9" s="35" t="str">
        <f aca="false">IF(COUNT(M9:O9)=0,"",SUM(M9:O9))</f>
        <v/>
      </c>
      <c r="R9" s="35" t="str">
        <f aca="false">IF($I9="","",$I9+IF($P9="",0,$P9))</f>
        <v/>
      </c>
      <c r="S9" s="35" t="str">
        <f aca="false">IF(OR($R9="",$E9="",$E9=0),"",ROUND($R9/$E9,0))</f>
        <v/>
      </c>
    </row>
    <row r="10" customFormat="false" ht="15" hidden="false" customHeight="true" outlineLevel="0" collapsed="false">
      <c r="A10" s="24" t="n">
        <f aca="false">ROW()-5</f>
        <v>5</v>
      </c>
      <c r="B10" s="17"/>
      <c r="C10" s="17"/>
      <c r="D10" s="17"/>
      <c r="E10" s="32"/>
      <c r="F10" s="17"/>
      <c r="G10" s="17"/>
      <c r="H10" s="33"/>
      <c r="I10" s="34"/>
      <c r="J10" s="34"/>
      <c r="K10" s="34"/>
      <c r="L10" s="34"/>
      <c r="M10" s="34"/>
      <c r="N10" s="34"/>
      <c r="O10" s="34"/>
      <c r="P10" s="35" t="str">
        <f aca="false">IF(COUNT(J10:L10)=0,"",SUM(J10:L10))</f>
        <v/>
      </c>
      <c r="Q10" s="35" t="str">
        <f aca="false">IF(COUNT(M10:O10)=0,"",SUM(M10:O10))</f>
        <v/>
      </c>
      <c r="R10" s="35" t="str">
        <f aca="false">IF($I10="","",$I10+IF($P10="",0,$P10))</f>
        <v/>
      </c>
      <c r="S10" s="35" t="str">
        <f aca="false">IF(OR($R10="",$E10="",$E10=0),"",ROUND($R10/$E10,0))</f>
        <v/>
      </c>
    </row>
    <row r="11" customFormat="false" ht="15" hidden="false" customHeight="true" outlineLevel="0" collapsed="false">
      <c r="A11" s="24" t="n">
        <f aca="false">ROW()-5</f>
        <v>6</v>
      </c>
      <c r="B11" s="17"/>
      <c r="C11" s="17"/>
      <c r="D11" s="17"/>
      <c r="E11" s="32"/>
      <c r="F11" s="17"/>
      <c r="G11" s="17"/>
      <c r="H11" s="33"/>
      <c r="I11" s="34"/>
      <c r="J11" s="34"/>
      <c r="K11" s="34"/>
      <c r="L11" s="34"/>
      <c r="M11" s="34"/>
      <c r="N11" s="34"/>
      <c r="O11" s="34"/>
      <c r="P11" s="35" t="str">
        <f aca="false">IF(COUNT(J11:L11)=0,"",SUM(J11:L11))</f>
        <v/>
      </c>
      <c r="Q11" s="35" t="str">
        <f aca="false">IF(COUNT(M11:O11)=0,"",SUM(M11:O11))</f>
        <v/>
      </c>
      <c r="R11" s="35" t="str">
        <f aca="false">IF($I11="","",$I11+IF($P11="",0,$P11))</f>
        <v/>
      </c>
      <c r="S11" s="35" t="str">
        <f aca="false">IF(OR($R11="",$E11="",$E11=0),"",ROUND($R11/$E11,0))</f>
        <v/>
      </c>
    </row>
    <row r="12" customFormat="false" ht="15" hidden="false" customHeight="true" outlineLevel="0" collapsed="false">
      <c r="A12" s="24" t="n">
        <f aca="false">ROW()-5</f>
        <v>7</v>
      </c>
      <c r="B12" s="17"/>
      <c r="C12" s="17"/>
      <c r="D12" s="17"/>
      <c r="E12" s="32"/>
      <c r="F12" s="17"/>
      <c r="G12" s="17"/>
      <c r="H12" s="33"/>
      <c r="I12" s="34"/>
      <c r="J12" s="34"/>
      <c r="K12" s="34"/>
      <c r="L12" s="34"/>
      <c r="M12" s="34"/>
      <c r="N12" s="34"/>
      <c r="O12" s="34"/>
      <c r="P12" s="35" t="str">
        <f aca="false">IF(COUNT(J12:L12)=0,"",SUM(J12:L12))</f>
        <v/>
      </c>
      <c r="Q12" s="35" t="str">
        <f aca="false">IF(COUNT(M12:O12)=0,"",SUM(M12:O12))</f>
        <v/>
      </c>
      <c r="R12" s="35" t="str">
        <f aca="false">IF($I12="","",$I12+IF($P12="",0,$P12))</f>
        <v/>
      </c>
      <c r="S12" s="35" t="str">
        <f aca="false">IF(OR($R12="",$E12="",$E12=0),"",ROUND($R12/$E12,0))</f>
        <v/>
      </c>
    </row>
    <row r="13" customFormat="false" ht="15" hidden="false" customHeight="true" outlineLevel="0" collapsed="false">
      <c r="A13" s="24" t="n">
        <f aca="false">ROW()-5</f>
        <v>8</v>
      </c>
      <c r="B13" s="17"/>
      <c r="C13" s="17"/>
      <c r="D13" s="17"/>
      <c r="E13" s="32"/>
      <c r="F13" s="17"/>
      <c r="G13" s="17"/>
      <c r="H13" s="33"/>
      <c r="I13" s="34"/>
      <c r="J13" s="34"/>
      <c r="K13" s="34"/>
      <c r="L13" s="34"/>
      <c r="M13" s="34"/>
      <c r="N13" s="34"/>
      <c r="O13" s="34"/>
      <c r="P13" s="35" t="str">
        <f aca="false">IF(COUNT(J13:L13)=0,"",SUM(J13:L13))</f>
        <v/>
      </c>
      <c r="Q13" s="35" t="str">
        <f aca="false">IF(COUNT(M13:O13)=0,"",SUM(M13:O13))</f>
        <v/>
      </c>
      <c r="R13" s="35" t="str">
        <f aca="false">IF($I13="","",$I13+IF($P13="",0,$P13))</f>
        <v/>
      </c>
      <c r="S13" s="35" t="str">
        <f aca="false">IF(OR($R13="",$E13="",$E13=0),"",ROUND($R13/$E13,0))</f>
        <v/>
      </c>
    </row>
    <row r="14" customFormat="false" ht="15" hidden="false" customHeight="true" outlineLevel="0" collapsed="false">
      <c r="A14" s="24" t="n">
        <f aca="false">ROW()-5</f>
        <v>9</v>
      </c>
      <c r="B14" s="17"/>
      <c r="C14" s="17"/>
      <c r="D14" s="17"/>
      <c r="E14" s="32"/>
      <c r="F14" s="17"/>
      <c r="G14" s="17"/>
      <c r="H14" s="33"/>
      <c r="I14" s="34"/>
      <c r="J14" s="34"/>
      <c r="K14" s="34"/>
      <c r="L14" s="34"/>
      <c r="M14" s="34"/>
      <c r="N14" s="34"/>
      <c r="O14" s="34"/>
      <c r="P14" s="35" t="str">
        <f aca="false">IF(COUNT(J14:L14)=0,"",SUM(J14:L14))</f>
        <v/>
      </c>
      <c r="Q14" s="35" t="str">
        <f aca="false">IF(COUNT(M14:O14)=0,"",SUM(M14:O14))</f>
        <v/>
      </c>
      <c r="R14" s="35" t="str">
        <f aca="false">IF($I14="","",$I14+IF($P14="",0,$P14))</f>
        <v/>
      </c>
      <c r="S14" s="35" t="str">
        <f aca="false">IF(OR($R14="",$E14="",$E14=0),"",ROUND($R14/$E14,0))</f>
        <v/>
      </c>
    </row>
    <row r="15" customFormat="false" ht="15" hidden="false" customHeight="true" outlineLevel="0" collapsed="false">
      <c r="A15" s="24" t="n">
        <f aca="false">ROW()-5</f>
        <v>10</v>
      </c>
      <c r="B15" s="17"/>
      <c r="C15" s="17"/>
      <c r="D15" s="17"/>
      <c r="E15" s="32"/>
      <c r="F15" s="17"/>
      <c r="G15" s="17"/>
      <c r="H15" s="33"/>
      <c r="I15" s="34"/>
      <c r="J15" s="34"/>
      <c r="K15" s="34"/>
      <c r="L15" s="34"/>
      <c r="M15" s="34"/>
      <c r="N15" s="34"/>
      <c r="O15" s="34"/>
      <c r="P15" s="35" t="str">
        <f aca="false">IF(COUNT(J15:L15)=0,"",SUM(J15:L15))</f>
        <v/>
      </c>
      <c r="Q15" s="35" t="str">
        <f aca="false">IF(COUNT(M15:O15)=0,"",SUM(M15:O15))</f>
        <v/>
      </c>
      <c r="R15" s="35" t="str">
        <f aca="false">IF($I15="","",$I15+IF($P15="",0,$P15))</f>
        <v/>
      </c>
      <c r="S15" s="35" t="str">
        <f aca="false">IF(OR($R15="",$E15="",$E15=0),"",ROUND($R15/$E15,0))</f>
        <v/>
      </c>
    </row>
    <row r="16" customFormat="false" ht="15" hidden="false" customHeight="true" outlineLevel="0" collapsed="false">
      <c r="A16" s="24" t="n">
        <f aca="false">ROW()-5</f>
        <v>11</v>
      </c>
      <c r="B16" s="17"/>
      <c r="C16" s="17"/>
      <c r="D16" s="17"/>
      <c r="E16" s="32"/>
      <c r="F16" s="17"/>
      <c r="G16" s="17"/>
      <c r="H16" s="33"/>
      <c r="I16" s="34"/>
      <c r="J16" s="34"/>
      <c r="K16" s="34"/>
      <c r="L16" s="34"/>
      <c r="M16" s="34"/>
      <c r="N16" s="34"/>
      <c r="O16" s="34"/>
      <c r="P16" s="35" t="str">
        <f aca="false">IF(COUNT(J16:L16)=0,"",SUM(J16:L16))</f>
        <v/>
      </c>
      <c r="Q16" s="35" t="str">
        <f aca="false">IF(COUNT(M16:O16)=0,"",SUM(M16:O16))</f>
        <v/>
      </c>
      <c r="R16" s="35" t="str">
        <f aca="false">IF($I16="","",$I16+IF($P16="",0,$P16))</f>
        <v/>
      </c>
      <c r="S16" s="35" t="str">
        <f aca="false">IF(OR($R16="",$E16="",$E16=0),"",ROUND($R16/$E16,0))</f>
        <v/>
      </c>
    </row>
    <row r="17" customFormat="false" ht="15" hidden="false" customHeight="true" outlineLevel="0" collapsed="false">
      <c r="A17" s="24" t="n">
        <f aca="false">ROW()-5</f>
        <v>12</v>
      </c>
      <c r="B17" s="17"/>
      <c r="C17" s="17"/>
      <c r="D17" s="17"/>
      <c r="E17" s="32"/>
      <c r="F17" s="17"/>
      <c r="G17" s="17"/>
      <c r="H17" s="33"/>
      <c r="I17" s="34"/>
      <c r="J17" s="34"/>
      <c r="K17" s="34"/>
      <c r="L17" s="34"/>
      <c r="M17" s="34"/>
      <c r="N17" s="34"/>
      <c r="O17" s="34"/>
      <c r="P17" s="35" t="str">
        <f aca="false">IF(COUNT(J17:L17)=0,"",SUM(J17:L17))</f>
        <v/>
      </c>
      <c r="Q17" s="35" t="str">
        <f aca="false">IF(COUNT(M17:O17)=0,"",SUM(M17:O17))</f>
        <v/>
      </c>
      <c r="R17" s="35" t="str">
        <f aca="false">IF($I17="","",$I17+IF($P17="",0,$P17))</f>
        <v/>
      </c>
      <c r="S17" s="35" t="str">
        <f aca="false">IF(OR($R17="",$E17="",$E17=0),"",ROUND($R17/$E17,0))</f>
        <v/>
      </c>
    </row>
    <row r="18" customFormat="false" ht="15" hidden="false" customHeight="true" outlineLevel="0" collapsed="false">
      <c r="A18" s="24" t="n">
        <f aca="false">ROW()-5</f>
        <v>13</v>
      </c>
      <c r="B18" s="17"/>
      <c r="C18" s="17"/>
      <c r="D18" s="17"/>
      <c r="E18" s="32"/>
      <c r="F18" s="17"/>
      <c r="G18" s="17"/>
      <c r="H18" s="33"/>
      <c r="I18" s="34"/>
      <c r="J18" s="34"/>
      <c r="K18" s="34"/>
      <c r="L18" s="34"/>
      <c r="M18" s="34"/>
      <c r="N18" s="34"/>
      <c r="O18" s="34"/>
      <c r="P18" s="35" t="str">
        <f aca="false">IF(COUNT(J18:L18)=0,"",SUM(J18:L18))</f>
        <v/>
      </c>
      <c r="Q18" s="35" t="str">
        <f aca="false">IF(COUNT(M18:O18)=0,"",SUM(M18:O18))</f>
        <v/>
      </c>
      <c r="R18" s="35" t="str">
        <f aca="false">IF($I18="","",$I18+IF($P18="",0,$P18))</f>
        <v/>
      </c>
      <c r="S18" s="35" t="str">
        <f aca="false">IF(OR($R18="",$E18="",$E18=0),"",ROUND($R18/$E18,0))</f>
        <v/>
      </c>
    </row>
    <row r="19" customFormat="false" ht="15" hidden="false" customHeight="true" outlineLevel="0" collapsed="false">
      <c r="A19" s="24" t="n">
        <f aca="false">ROW()-5</f>
        <v>14</v>
      </c>
      <c r="B19" s="17"/>
      <c r="C19" s="17"/>
      <c r="D19" s="17"/>
      <c r="E19" s="32"/>
      <c r="F19" s="17"/>
      <c r="G19" s="17"/>
      <c r="H19" s="33"/>
      <c r="I19" s="34"/>
      <c r="J19" s="34"/>
      <c r="K19" s="34"/>
      <c r="L19" s="34"/>
      <c r="M19" s="34"/>
      <c r="N19" s="34"/>
      <c r="O19" s="34"/>
      <c r="P19" s="35" t="str">
        <f aca="false">IF(COUNT(J19:L19)=0,"",SUM(J19:L19))</f>
        <v/>
      </c>
      <c r="Q19" s="35" t="str">
        <f aca="false">IF(COUNT(M19:O19)=0,"",SUM(M19:O19))</f>
        <v/>
      </c>
      <c r="R19" s="35" t="str">
        <f aca="false">IF($I19="","",$I19+IF($P19="",0,$P19))</f>
        <v/>
      </c>
      <c r="S19" s="35" t="str">
        <f aca="false">IF(OR($R19="",$E19="",$E19=0),"",ROUND($R19/$E19,0))</f>
        <v/>
      </c>
    </row>
    <row r="20" customFormat="false" ht="15" hidden="false" customHeight="true" outlineLevel="0" collapsed="false">
      <c r="A20" s="24" t="n">
        <f aca="false">ROW()-5</f>
        <v>15</v>
      </c>
      <c r="B20" s="17"/>
      <c r="C20" s="17"/>
      <c r="D20" s="17"/>
      <c r="E20" s="32"/>
      <c r="F20" s="17"/>
      <c r="G20" s="17"/>
      <c r="H20" s="33"/>
      <c r="I20" s="34"/>
      <c r="J20" s="34"/>
      <c r="K20" s="34"/>
      <c r="L20" s="34"/>
      <c r="M20" s="34"/>
      <c r="N20" s="34"/>
      <c r="O20" s="34"/>
      <c r="P20" s="35" t="str">
        <f aca="false">IF(COUNT(J20:L20)=0,"",SUM(J20:L20))</f>
        <v/>
      </c>
      <c r="Q20" s="35" t="str">
        <f aca="false">IF(COUNT(M20:O20)=0,"",SUM(M20:O20))</f>
        <v/>
      </c>
      <c r="R20" s="35" t="str">
        <f aca="false">IF($I20="","",$I20+IF($P20="",0,$P20))</f>
        <v/>
      </c>
      <c r="S20" s="35" t="str">
        <f aca="false">IF(OR($R20="",$E20="",$E20=0),"",ROUND($R20/$E20,0))</f>
        <v/>
      </c>
    </row>
    <row r="21" customFormat="false" ht="15" hidden="false" customHeight="true" outlineLevel="0" collapsed="false">
      <c r="A21" s="24" t="n">
        <f aca="false">ROW()-5</f>
        <v>16</v>
      </c>
      <c r="B21" s="17"/>
      <c r="C21" s="17"/>
      <c r="D21" s="17"/>
      <c r="E21" s="32"/>
      <c r="F21" s="17"/>
      <c r="G21" s="17"/>
      <c r="H21" s="33"/>
      <c r="I21" s="34"/>
      <c r="J21" s="34"/>
      <c r="K21" s="34"/>
      <c r="L21" s="34"/>
      <c r="M21" s="34"/>
      <c r="N21" s="34"/>
      <c r="O21" s="34"/>
      <c r="P21" s="35" t="str">
        <f aca="false">IF(COUNT(J21:L21)=0,"",SUM(J21:L21))</f>
        <v/>
      </c>
      <c r="Q21" s="35" t="str">
        <f aca="false">IF(COUNT(M21:O21)=0,"",SUM(M21:O21))</f>
        <v/>
      </c>
      <c r="R21" s="35" t="str">
        <f aca="false">IF($I21="","",$I21+IF($P21="",0,$P21))</f>
        <v/>
      </c>
      <c r="S21" s="35" t="str">
        <f aca="false">IF(OR($R21="",$E21="",$E21=0),"",ROUND($R21/$E21,0))</f>
        <v/>
      </c>
    </row>
    <row r="22" customFormat="false" ht="15" hidden="false" customHeight="true" outlineLevel="0" collapsed="false">
      <c r="A22" s="24" t="n">
        <f aca="false">ROW()-5</f>
        <v>17</v>
      </c>
      <c r="B22" s="17"/>
      <c r="C22" s="17"/>
      <c r="D22" s="17"/>
      <c r="E22" s="32"/>
      <c r="F22" s="17"/>
      <c r="G22" s="17"/>
      <c r="H22" s="33"/>
      <c r="I22" s="34"/>
      <c r="J22" s="34"/>
      <c r="K22" s="34"/>
      <c r="L22" s="34"/>
      <c r="M22" s="34"/>
      <c r="N22" s="34"/>
      <c r="O22" s="34"/>
      <c r="P22" s="35" t="str">
        <f aca="false">IF(COUNT(J22:L22)=0,"",SUM(J22:L22))</f>
        <v/>
      </c>
      <c r="Q22" s="35" t="str">
        <f aca="false">IF(COUNT(M22:O22)=0,"",SUM(M22:O22))</f>
        <v/>
      </c>
      <c r="R22" s="35" t="str">
        <f aca="false">IF($I22="","",$I22+IF($P22="",0,$P22))</f>
        <v/>
      </c>
      <c r="S22" s="35" t="str">
        <f aca="false">IF(OR($R22="",$E22="",$E22=0),"",ROUND($R22/$E22,0))</f>
        <v/>
      </c>
    </row>
    <row r="23" customFormat="false" ht="15" hidden="false" customHeight="true" outlineLevel="0" collapsed="false">
      <c r="A23" s="24" t="n">
        <f aca="false">ROW()-5</f>
        <v>18</v>
      </c>
      <c r="B23" s="17"/>
      <c r="C23" s="17"/>
      <c r="D23" s="17"/>
      <c r="E23" s="32"/>
      <c r="F23" s="17"/>
      <c r="G23" s="17"/>
      <c r="H23" s="33"/>
      <c r="I23" s="34"/>
      <c r="J23" s="34"/>
      <c r="K23" s="34"/>
      <c r="L23" s="34"/>
      <c r="M23" s="34"/>
      <c r="N23" s="34"/>
      <c r="O23" s="34"/>
      <c r="P23" s="35" t="str">
        <f aca="false">IF(COUNT(J23:L23)=0,"",SUM(J23:L23))</f>
        <v/>
      </c>
      <c r="Q23" s="35" t="str">
        <f aca="false">IF(COUNT(M23:O23)=0,"",SUM(M23:O23))</f>
        <v/>
      </c>
      <c r="R23" s="35" t="str">
        <f aca="false">IF($I23="","",$I23+IF($P23="",0,$P23))</f>
        <v/>
      </c>
      <c r="S23" s="35" t="str">
        <f aca="false">IF(OR($R23="",$E23="",$E23=0),"",ROUND($R23/$E23,0))</f>
        <v/>
      </c>
    </row>
    <row r="24" customFormat="false" ht="15" hidden="false" customHeight="true" outlineLevel="0" collapsed="false">
      <c r="A24" s="24" t="n">
        <f aca="false">ROW()-5</f>
        <v>19</v>
      </c>
      <c r="B24" s="17"/>
      <c r="C24" s="17"/>
      <c r="D24" s="17"/>
      <c r="E24" s="32"/>
      <c r="F24" s="17"/>
      <c r="G24" s="17"/>
      <c r="H24" s="33"/>
      <c r="I24" s="34"/>
      <c r="J24" s="34"/>
      <c r="K24" s="34"/>
      <c r="L24" s="34"/>
      <c r="M24" s="34"/>
      <c r="N24" s="34"/>
      <c r="O24" s="34"/>
      <c r="P24" s="35" t="str">
        <f aca="false">IF(COUNT(J24:L24)=0,"",SUM(J24:L24))</f>
        <v/>
      </c>
      <c r="Q24" s="35" t="str">
        <f aca="false">IF(COUNT(M24:O24)=0,"",SUM(M24:O24))</f>
        <v/>
      </c>
      <c r="R24" s="35" t="str">
        <f aca="false">IF($I24="","",$I24+IF($P24="",0,$P24))</f>
        <v/>
      </c>
      <c r="S24" s="35" t="str">
        <f aca="false">IF(OR($R24="",$E24="",$E24=0),"",ROUND($R24/$E24,0))</f>
        <v/>
      </c>
    </row>
    <row r="25" customFormat="false" ht="15" hidden="false" customHeight="true" outlineLevel="0" collapsed="false">
      <c r="A25" s="24" t="n">
        <f aca="false">ROW()-5</f>
        <v>20</v>
      </c>
      <c r="B25" s="17"/>
      <c r="C25" s="17"/>
      <c r="D25" s="17"/>
      <c r="E25" s="32"/>
      <c r="F25" s="17"/>
      <c r="G25" s="17"/>
      <c r="H25" s="33"/>
      <c r="I25" s="34"/>
      <c r="J25" s="34"/>
      <c r="K25" s="34"/>
      <c r="L25" s="34"/>
      <c r="M25" s="34"/>
      <c r="N25" s="34"/>
      <c r="O25" s="34"/>
      <c r="P25" s="35" t="str">
        <f aca="false">IF(COUNT(J25:L25)=0,"",SUM(J25:L25))</f>
        <v/>
      </c>
      <c r="Q25" s="35" t="str">
        <f aca="false">IF(COUNT(M25:O25)=0,"",SUM(M25:O25))</f>
        <v/>
      </c>
      <c r="R25" s="35" t="str">
        <f aca="false">IF($I25="","",$I25+IF($P25="",0,$P25))</f>
        <v/>
      </c>
      <c r="S25" s="35" t="str">
        <f aca="false">IF(OR($R25="",$E25="",$E25=0),"",ROUND($R25/$E25,0))</f>
        <v/>
      </c>
    </row>
    <row r="26" customFormat="false" ht="15" hidden="false" customHeight="true" outlineLevel="0" collapsed="false">
      <c r="A26" s="24" t="n">
        <f aca="false">ROW()-5</f>
        <v>21</v>
      </c>
      <c r="B26" s="17"/>
      <c r="C26" s="17"/>
      <c r="D26" s="17"/>
      <c r="E26" s="32"/>
      <c r="F26" s="17"/>
      <c r="G26" s="17"/>
      <c r="H26" s="33"/>
      <c r="I26" s="34"/>
      <c r="J26" s="34"/>
      <c r="K26" s="34"/>
      <c r="L26" s="34"/>
      <c r="M26" s="34"/>
      <c r="N26" s="34"/>
      <c r="O26" s="34"/>
      <c r="P26" s="35" t="str">
        <f aca="false">IF(COUNT(J26:L26)=0,"",SUM(J26:L26))</f>
        <v/>
      </c>
      <c r="Q26" s="35" t="str">
        <f aca="false">IF(COUNT(M26:O26)=0,"",SUM(M26:O26))</f>
        <v/>
      </c>
      <c r="R26" s="35" t="str">
        <f aca="false">IF($I26="","",$I26+IF($P26="",0,$P26))</f>
        <v/>
      </c>
      <c r="S26" s="35" t="str">
        <f aca="false">IF(OR($R26="",$E26="",$E26=0),"",ROUND($R26/$E26,0))</f>
        <v/>
      </c>
    </row>
    <row r="27" customFormat="false" ht="15" hidden="false" customHeight="true" outlineLevel="0" collapsed="false">
      <c r="A27" s="24" t="n">
        <f aca="false">ROW()-5</f>
        <v>22</v>
      </c>
      <c r="B27" s="17"/>
      <c r="C27" s="17"/>
      <c r="D27" s="17"/>
      <c r="E27" s="32"/>
      <c r="F27" s="17"/>
      <c r="G27" s="17"/>
      <c r="H27" s="33"/>
      <c r="I27" s="34"/>
      <c r="J27" s="34"/>
      <c r="K27" s="34"/>
      <c r="L27" s="34"/>
      <c r="M27" s="34"/>
      <c r="N27" s="34"/>
      <c r="O27" s="34"/>
      <c r="P27" s="35" t="str">
        <f aca="false">IF(COUNT(J27:L27)=0,"",SUM(J27:L27))</f>
        <v/>
      </c>
      <c r="Q27" s="35" t="str">
        <f aca="false">IF(COUNT(M27:O27)=0,"",SUM(M27:O27))</f>
        <v/>
      </c>
      <c r="R27" s="35" t="str">
        <f aca="false">IF($I27="","",$I27+IF($P27="",0,$P27))</f>
        <v/>
      </c>
      <c r="S27" s="35" t="str">
        <f aca="false">IF(OR($R27="",$E27="",$E27=0),"",ROUND($R27/$E27,0))</f>
        <v/>
      </c>
    </row>
    <row r="28" customFormat="false" ht="15" hidden="false" customHeight="true" outlineLevel="0" collapsed="false">
      <c r="A28" s="24" t="n">
        <f aca="false">ROW()-5</f>
        <v>23</v>
      </c>
      <c r="B28" s="17"/>
      <c r="C28" s="17"/>
      <c r="D28" s="17"/>
      <c r="E28" s="32"/>
      <c r="F28" s="17"/>
      <c r="G28" s="17"/>
      <c r="H28" s="33"/>
      <c r="I28" s="34"/>
      <c r="J28" s="34"/>
      <c r="K28" s="34"/>
      <c r="L28" s="34"/>
      <c r="M28" s="34"/>
      <c r="N28" s="34"/>
      <c r="O28" s="34"/>
      <c r="P28" s="35" t="str">
        <f aca="false">IF(COUNT(J28:L28)=0,"",SUM(J28:L28))</f>
        <v/>
      </c>
      <c r="Q28" s="35" t="str">
        <f aca="false">IF(COUNT(M28:O28)=0,"",SUM(M28:O28))</f>
        <v/>
      </c>
      <c r="R28" s="35" t="str">
        <f aca="false">IF($I28="","",$I28+IF($P28="",0,$P28))</f>
        <v/>
      </c>
      <c r="S28" s="35" t="str">
        <f aca="false">IF(OR($R28="",$E28="",$E28=0),"",ROUND($R28/$E28,0))</f>
        <v/>
      </c>
    </row>
    <row r="29" customFormat="false" ht="15" hidden="false" customHeight="true" outlineLevel="0" collapsed="false">
      <c r="A29" s="24" t="n">
        <f aca="false">ROW()-5</f>
        <v>24</v>
      </c>
      <c r="B29" s="17"/>
      <c r="C29" s="17"/>
      <c r="D29" s="17"/>
      <c r="E29" s="32"/>
      <c r="F29" s="17"/>
      <c r="G29" s="17"/>
      <c r="H29" s="33"/>
      <c r="I29" s="34"/>
      <c r="J29" s="34"/>
      <c r="K29" s="34"/>
      <c r="L29" s="34"/>
      <c r="M29" s="34"/>
      <c r="N29" s="34"/>
      <c r="O29" s="34"/>
      <c r="P29" s="35" t="str">
        <f aca="false">IF(COUNT(J29:L29)=0,"",SUM(J29:L29))</f>
        <v/>
      </c>
      <c r="Q29" s="35" t="str">
        <f aca="false">IF(COUNT(M29:O29)=0,"",SUM(M29:O29))</f>
        <v/>
      </c>
      <c r="R29" s="35" t="str">
        <f aca="false">IF($I29="","",$I29+IF($P29="",0,$P29))</f>
        <v/>
      </c>
      <c r="S29" s="35" t="str">
        <f aca="false">IF(OR($R29="",$E29="",$E29=0),"",ROUND($R29/$E29,0))</f>
        <v/>
      </c>
    </row>
    <row r="30" customFormat="false" ht="15" hidden="false" customHeight="true" outlineLevel="0" collapsed="false">
      <c r="A30" s="24" t="n">
        <f aca="false">ROW()-5</f>
        <v>25</v>
      </c>
      <c r="B30" s="17"/>
      <c r="C30" s="17"/>
      <c r="D30" s="17"/>
      <c r="E30" s="32"/>
      <c r="F30" s="17"/>
      <c r="G30" s="17"/>
      <c r="H30" s="33"/>
      <c r="I30" s="34"/>
      <c r="J30" s="34"/>
      <c r="K30" s="34"/>
      <c r="L30" s="34"/>
      <c r="M30" s="34"/>
      <c r="N30" s="34"/>
      <c r="O30" s="34"/>
      <c r="P30" s="35" t="str">
        <f aca="false">IF(COUNT(J30:L30)=0,"",SUM(J30:L30))</f>
        <v/>
      </c>
      <c r="Q30" s="35" t="str">
        <f aca="false">IF(COUNT(M30:O30)=0,"",SUM(M30:O30))</f>
        <v/>
      </c>
      <c r="R30" s="35" t="str">
        <f aca="false">IF($I30="","",$I30+IF($P30="",0,$P30))</f>
        <v/>
      </c>
      <c r="S30" s="35" t="str">
        <f aca="false">IF(OR($R30="",$E30="",$E30=0),"",ROUND($R30/$E30,0))</f>
        <v/>
      </c>
    </row>
    <row r="31" customFormat="false" ht="15" hidden="false" customHeight="true" outlineLevel="0" collapsed="false">
      <c r="A31" s="24" t="n">
        <f aca="false">ROW()-5</f>
        <v>26</v>
      </c>
      <c r="B31" s="17"/>
      <c r="C31" s="17"/>
      <c r="D31" s="17"/>
      <c r="E31" s="32"/>
      <c r="F31" s="17"/>
      <c r="G31" s="17"/>
      <c r="H31" s="33"/>
      <c r="I31" s="34"/>
      <c r="J31" s="34"/>
      <c r="K31" s="34"/>
      <c r="L31" s="34"/>
      <c r="M31" s="34"/>
      <c r="N31" s="34"/>
      <c r="O31" s="34"/>
      <c r="P31" s="35" t="str">
        <f aca="false">IF(COUNT(J31:L31)=0,"",SUM(J31:L31))</f>
        <v/>
      </c>
      <c r="Q31" s="35" t="str">
        <f aca="false">IF(COUNT(M31:O31)=0,"",SUM(M31:O31))</f>
        <v/>
      </c>
      <c r="R31" s="35" t="str">
        <f aca="false">IF($I31="","",$I31+IF($P31="",0,$P31))</f>
        <v/>
      </c>
      <c r="S31" s="35" t="str">
        <f aca="false">IF(OR($R31="",$E31="",$E31=0),"",ROUND($R31/$E31,0))</f>
        <v/>
      </c>
    </row>
    <row r="32" customFormat="false" ht="15" hidden="false" customHeight="true" outlineLevel="0" collapsed="false">
      <c r="A32" s="24" t="n">
        <f aca="false">ROW()-5</f>
        <v>27</v>
      </c>
      <c r="B32" s="17"/>
      <c r="C32" s="17"/>
      <c r="D32" s="17"/>
      <c r="E32" s="32"/>
      <c r="F32" s="17"/>
      <c r="G32" s="17"/>
      <c r="H32" s="33"/>
      <c r="I32" s="34"/>
      <c r="J32" s="34"/>
      <c r="K32" s="34"/>
      <c r="L32" s="34"/>
      <c r="M32" s="34"/>
      <c r="N32" s="34"/>
      <c r="O32" s="34"/>
      <c r="P32" s="35" t="str">
        <f aca="false">IF(COUNT(J32:L32)=0,"",SUM(J32:L32))</f>
        <v/>
      </c>
      <c r="Q32" s="35" t="str">
        <f aca="false">IF(COUNT(M32:O32)=0,"",SUM(M32:O32))</f>
        <v/>
      </c>
      <c r="R32" s="35" t="str">
        <f aca="false">IF($I32="","",$I32+IF($P32="",0,$P32))</f>
        <v/>
      </c>
      <c r="S32" s="35" t="str">
        <f aca="false">IF(OR($R32="",$E32="",$E32=0),"",ROUND($R32/$E32,0))</f>
        <v/>
      </c>
    </row>
    <row r="33" customFormat="false" ht="15" hidden="false" customHeight="true" outlineLevel="0" collapsed="false">
      <c r="A33" s="24" t="n">
        <f aca="false">ROW()-5</f>
        <v>28</v>
      </c>
      <c r="B33" s="17"/>
      <c r="C33" s="17"/>
      <c r="D33" s="17"/>
      <c r="E33" s="32"/>
      <c r="F33" s="17"/>
      <c r="G33" s="17"/>
      <c r="H33" s="33"/>
      <c r="I33" s="34"/>
      <c r="J33" s="34"/>
      <c r="K33" s="34"/>
      <c r="L33" s="34"/>
      <c r="M33" s="34"/>
      <c r="N33" s="34"/>
      <c r="O33" s="34"/>
      <c r="P33" s="35" t="str">
        <f aca="false">IF(COUNT(J33:L33)=0,"",SUM(J33:L33))</f>
        <v/>
      </c>
      <c r="Q33" s="35" t="str">
        <f aca="false">IF(COUNT(M33:O33)=0,"",SUM(M33:O33))</f>
        <v/>
      </c>
      <c r="R33" s="35" t="str">
        <f aca="false">IF($I33="","",$I33+IF($P33="",0,$P33))</f>
        <v/>
      </c>
      <c r="S33" s="35" t="str">
        <f aca="false">IF(OR($R33="",$E33="",$E33=0),"",ROUND($R33/$E33,0))</f>
        <v/>
      </c>
    </row>
    <row r="34" customFormat="false" ht="15" hidden="false" customHeight="true" outlineLevel="0" collapsed="false">
      <c r="A34" s="24" t="n">
        <f aca="false">ROW()-5</f>
        <v>29</v>
      </c>
      <c r="B34" s="17"/>
      <c r="C34" s="17"/>
      <c r="D34" s="17"/>
      <c r="E34" s="32"/>
      <c r="F34" s="17"/>
      <c r="G34" s="17"/>
      <c r="H34" s="33"/>
      <c r="I34" s="34"/>
      <c r="J34" s="34"/>
      <c r="K34" s="34"/>
      <c r="L34" s="34"/>
      <c r="M34" s="34"/>
      <c r="N34" s="34"/>
      <c r="O34" s="34"/>
      <c r="P34" s="35" t="str">
        <f aca="false">IF(COUNT(J34:L34)=0,"",SUM(J34:L34))</f>
        <v/>
      </c>
      <c r="Q34" s="35" t="str">
        <f aca="false">IF(COUNT(M34:O34)=0,"",SUM(M34:O34))</f>
        <v/>
      </c>
      <c r="R34" s="35" t="str">
        <f aca="false">IF($I34="","",$I34+IF($P34="",0,$P34))</f>
        <v/>
      </c>
      <c r="S34" s="35" t="str">
        <f aca="false">IF(OR($R34="",$E34="",$E34=0),"",ROUND($R34/$E34,0))</f>
        <v/>
      </c>
    </row>
    <row r="35" customFormat="false" ht="15" hidden="false" customHeight="true" outlineLevel="0" collapsed="false">
      <c r="A35" s="24" t="n">
        <f aca="false">ROW()-5</f>
        <v>30</v>
      </c>
      <c r="B35" s="17"/>
      <c r="C35" s="17"/>
      <c r="D35" s="17"/>
      <c r="E35" s="32"/>
      <c r="F35" s="17"/>
      <c r="G35" s="17"/>
      <c r="H35" s="33"/>
      <c r="I35" s="34"/>
      <c r="J35" s="34"/>
      <c r="K35" s="34"/>
      <c r="L35" s="34"/>
      <c r="M35" s="34"/>
      <c r="N35" s="34"/>
      <c r="O35" s="34"/>
      <c r="P35" s="35" t="str">
        <f aca="false">IF(COUNT(J35:L35)=0,"",SUM(J35:L35))</f>
        <v/>
      </c>
      <c r="Q35" s="35" t="str">
        <f aca="false">IF(COUNT(M35:O35)=0,"",SUM(M35:O35))</f>
        <v/>
      </c>
      <c r="R35" s="35" t="str">
        <f aca="false">IF($I35="","",$I35+IF($P35="",0,$P35))</f>
        <v/>
      </c>
      <c r="S35" s="35" t="str">
        <f aca="false">IF(OR($R35="",$E35="",$E35=0),"",ROUND($R35/$E35,0))</f>
        <v/>
      </c>
    </row>
    <row r="36" customFormat="false" ht="15" hidden="false" customHeight="true" outlineLevel="0" collapsed="false">
      <c r="A36" s="24" t="n">
        <f aca="false">ROW()-5</f>
        <v>31</v>
      </c>
      <c r="B36" s="17"/>
      <c r="C36" s="17"/>
      <c r="D36" s="17"/>
      <c r="E36" s="32"/>
      <c r="F36" s="17"/>
      <c r="G36" s="17"/>
      <c r="H36" s="33"/>
      <c r="I36" s="34"/>
      <c r="J36" s="34"/>
      <c r="K36" s="34"/>
      <c r="L36" s="34"/>
      <c r="M36" s="34"/>
      <c r="N36" s="34"/>
      <c r="O36" s="34"/>
      <c r="P36" s="35" t="str">
        <f aca="false">IF(COUNT(J36:L36)=0,"",SUM(J36:L36))</f>
        <v/>
      </c>
      <c r="Q36" s="35" t="str">
        <f aca="false">IF(COUNT(M36:O36)=0,"",SUM(M36:O36))</f>
        <v/>
      </c>
      <c r="R36" s="35" t="str">
        <f aca="false">IF($I36="","",$I36+IF($P36="",0,$P36))</f>
        <v/>
      </c>
      <c r="S36" s="35" t="str">
        <f aca="false">IF(OR($R36="",$E36="",$E36=0),"",ROUND($R36/$E36,0))</f>
        <v/>
      </c>
    </row>
    <row r="37" customFormat="false" ht="15" hidden="false" customHeight="true" outlineLevel="0" collapsed="false">
      <c r="A37" s="24" t="n">
        <f aca="false">ROW()-5</f>
        <v>32</v>
      </c>
      <c r="B37" s="17"/>
      <c r="C37" s="17"/>
      <c r="D37" s="17"/>
      <c r="E37" s="32"/>
      <c r="F37" s="17"/>
      <c r="G37" s="17"/>
      <c r="H37" s="33"/>
      <c r="I37" s="34"/>
      <c r="J37" s="34"/>
      <c r="K37" s="34"/>
      <c r="L37" s="34"/>
      <c r="M37" s="34"/>
      <c r="N37" s="34"/>
      <c r="O37" s="34"/>
      <c r="P37" s="35" t="str">
        <f aca="false">IF(COUNT(J37:L37)=0,"",SUM(J37:L37))</f>
        <v/>
      </c>
      <c r="Q37" s="35" t="str">
        <f aca="false">IF(COUNT(M37:O37)=0,"",SUM(M37:O37))</f>
        <v/>
      </c>
      <c r="R37" s="35" t="str">
        <f aca="false">IF($I37="","",$I37+IF($P37="",0,$P37))</f>
        <v/>
      </c>
      <c r="S37" s="35" t="str">
        <f aca="false">IF(OR($R37="",$E37="",$E37=0),"",ROUND($R37/$E37,0))</f>
        <v/>
      </c>
    </row>
    <row r="38" customFormat="false" ht="15" hidden="false" customHeight="true" outlineLevel="0" collapsed="false">
      <c r="A38" s="24" t="n">
        <f aca="false">ROW()-5</f>
        <v>33</v>
      </c>
      <c r="B38" s="17"/>
      <c r="C38" s="17"/>
      <c r="D38" s="17"/>
      <c r="E38" s="32"/>
      <c r="F38" s="17"/>
      <c r="G38" s="17"/>
      <c r="H38" s="33"/>
      <c r="I38" s="34"/>
      <c r="J38" s="34"/>
      <c r="K38" s="34"/>
      <c r="L38" s="34"/>
      <c r="M38" s="34"/>
      <c r="N38" s="34"/>
      <c r="O38" s="34"/>
      <c r="P38" s="35" t="str">
        <f aca="false">IF(COUNT(J38:L38)=0,"",SUM(J38:L38))</f>
        <v/>
      </c>
      <c r="Q38" s="35" t="str">
        <f aca="false">IF(COUNT(M38:O38)=0,"",SUM(M38:O38))</f>
        <v/>
      </c>
      <c r="R38" s="35" t="str">
        <f aca="false">IF($I38="","",$I38+IF($P38="",0,$P38))</f>
        <v/>
      </c>
      <c r="S38" s="35" t="str">
        <f aca="false">IF(OR($R38="",$E38="",$E38=0),"",ROUND($R38/$E38,0))</f>
        <v/>
      </c>
    </row>
    <row r="39" customFormat="false" ht="15" hidden="false" customHeight="true" outlineLevel="0" collapsed="false">
      <c r="A39" s="24" t="n">
        <f aca="false">ROW()-5</f>
        <v>34</v>
      </c>
      <c r="B39" s="17"/>
      <c r="C39" s="17"/>
      <c r="D39" s="17"/>
      <c r="E39" s="32"/>
      <c r="F39" s="17"/>
      <c r="G39" s="17"/>
      <c r="H39" s="33"/>
      <c r="I39" s="34"/>
      <c r="J39" s="34"/>
      <c r="K39" s="34"/>
      <c r="L39" s="34"/>
      <c r="M39" s="34"/>
      <c r="N39" s="34"/>
      <c r="O39" s="34"/>
      <c r="P39" s="35" t="str">
        <f aca="false">IF(COUNT(J39:L39)=0,"",SUM(J39:L39))</f>
        <v/>
      </c>
      <c r="Q39" s="35" t="str">
        <f aca="false">IF(COUNT(M39:O39)=0,"",SUM(M39:O39))</f>
        <v/>
      </c>
      <c r="R39" s="35" t="str">
        <f aca="false">IF($I39="","",$I39+IF($P39="",0,$P39))</f>
        <v/>
      </c>
      <c r="S39" s="35" t="str">
        <f aca="false">IF(OR($R39="",$E39="",$E39=0),"",ROUND($R39/$E39,0))</f>
        <v/>
      </c>
    </row>
    <row r="40" customFormat="false" ht="15" hidden="false" customHeight="true" outlineLevel="0" collapsed="false">
      <c r="A40" s="24" t="n">
        <f aca="false">ROW()-5</f>
        <v>35</v>
      </c>
      <c r="B40" s="17"/>
      <c r="C40" s="17"/>
      <c r="D40" s="17"/>
      <c r="E40" s="32"/>
      <c r="F40" s="17"/>
      <c r="G40" s="17"/>
      <c r="H40" s="33"/>
      <c r="I40" s="34"/>
      <c r="J40" s="34"/>
      <c r="K40" s="34"/>
      <c r="L40" s="34"/>
      <c r="M40" s="34"/>
      <c r="N40" s="34"/>
      <c r="O40" s="34"/>
      <c r="P40" s="35" t="str">
        <f aca="false">IF(COUNT(J40:L40)=0,"",SUM(J40:L40))</f>
        <v/>
      </c>
      <c r="Q40" s="35" t="str">
        <f aca="false">IF(COUNT(M40:O40)=0,"",SUM(M40:O40))</f>
        <v/>
      </c>
      <c r="R40" s="35" t="str">
        <f aca="false">IF($I40="","",$I40+IF($P40="",0,$P40))</f>
        <v/>
      </c>
      <c r="S40" s="35" t="str">
        <f aca="false">IF(OR($R40="",$E40="",$E40=0),"",ROUND($R40/$E40,0))</f>
        <v/>
      </c>
    </row>
    <row r="41" customFormat="false" ht="15" hidden="false" customHeight="true" outlineLevel="0" collapsed="false">
      <c r="A41" s="24" t="n">
        <f aca="false">ROW()-5</f>
        <v>36</v>
      </c>
      <c r="B41" s="17"/>
      <c r="C41" s="17"/>
      <c r="D41" s="17"/>
      <c r="E41" s="32"/>
      <c r="F41" s="17"/>
      <c r="G41" s="17"/>
      <c r="H41" s="33"/>
      <c r="I41" s="34"/>
      <c r="J41" s="34"/>
      <c r="K41" s="34"/>
      <c r="L41" s="34"/>
      <c r="M41" s="34"/>
      <c r="N41" s="34"/>
      <c r="O41" s="34"/>
      <c r="P41" s="35" t="str">
        <f aca="false">IF(COUNT(J41:L41)=0,"",SUM(J41:L41))</f>
        <v/>
      </c>
      <c r="Q41" s="35" t="str">
        <f aca="false">IF(COUNT(M41:O41)=0,"",SUM(M41:O41))</f>
        <v/>
      </c>
      <c r="R41" s="35" t="str">
        <f aca="false">IF($I41="","",$I41+IF($P41="",0,$P41))</f>
        <v/>
      </c>
      <c r="S41" s="35" t="str">
        <f aca="false">IF(OR($R41="",$E41="",$E41=0),"",ROUND($R41/$E41,0))</f>
        <v/>
      </c>
    </row>
    <row r="42" customFormat="false" ht="15" hidden="false" customHeight="true" outlineLevel="0" collapsed="false">
      <c r="A42" s="24" t="n">
        <f aca="false">ROW()-5</f>
        <v>37</v>
      </c>
      <c r="B42" s="17"/>
      <c r="C42" s="17"/>
      <c r="D42" s="17"/>
      <c r="E42" s="32"/>
      <c r="F42" s="17"/>
      <c r="G42" s="17"/>
      <c r="H42" s="33"/>
      <c r="I42" s="34"/>
      <c r="J42" s="34"/>
      <c r="K42" s="34"/>
      <c r="L42" s="34"/>
      <c r="M42" s="34"/>
      <c r="N42" s="34"/>
      <c r="O42" s="34"/>
      <c r="P42" s="35" t="str">
        <f aca="false">IF(COUNT(J42:L42)=0,"",SUM(J42:L42))</f>
        <v/>
      </c>
      <c r="Q42" s="35" t="str">
        <f aca="false">IF(COUNT(M42:O42)=0,"",SUM(M42:O42))</f>
        <v/>
      </c>
      <c r="R42" s="35" t="str">
        <f aca="false">IF($I42="","",$I42+IF($P42="",0,$P42))</f>
        <v/>
      </c>
      <c r="S42" s="35" t="str">
        <f aca="false">IF(OR($R42="",$E42="",$E42=0),"",ROUND($R42/$E42,0))</f>
        <v/>
      </c>
    </row>
    <row r="43" customFormat="false" ht="15" hidden="false" customHeight="true" outlineLevel="0" collapsed="false">
      <c r="A43" s="24" t="n">
        <f aca="false">ROW()-5</f>
        <v>38</v>
      </c>
      <c r="B43" s="17"/>
      <c r="C43" s="17"/>
      <c r="D43" s="17"/>
      <c r="E43" s="32"/>
      <c r="F43" s="17"/>
      <c r="G43" s="17"/>
      <c r="H43" s="33"/>
      <c r="I43" s="34"/>
      <c r="J43" s="34"/>
      <c r="K43" s="34"/>
      <c r="L43" s="34"/>
      <c r="M43" s="34"/>
      <c r="N43" s="34"/>
      <c r="O43" s="34"/>
      <c r="P43" s="35" t="str">
        <f aca="false">IF(COUNT(J43:L43)=0,"",SUM(J43:L43))</f>
        <v/>
      </c>
      <c r="Q43" s="35" t="str">
        <f aca="false">IF(COUNT(M43:O43)=0,"",SUM(M43:O43))</f>
        <v/>
      </c>
      <c r="R43" s="35" t="str">
        <f aca="false">IF($I43="","",$I43+IF($P43="",0,$P43))</f>
        <v/>
      </c>
      <c r="S43" s="35" t="str">
        <f aca="false">IF(OR($R43="",$E43="",$E43=0),"",ROUND($R43/$E43,0))</f>
        <v/>
      </c>
    </row>
    <row r="44" customFormat="false" ht="15" hidden="false" customHeight="true" outlineLevel="0" collapsed="false">
      <c r="A44" s="24" t="n">
        <f aca="false">ROW()-5</f>
        <v>39</v>
      </c>
      <c r="B44" s="17"/>
      <c r="C44" s="17"/>
      <c r="D44" s="17"/>
      <c r="E44" s="32"/>
      <c r="F44" s="17"/>
      <c r="G44" s="17"/>
      <c r="H44" s="33"/>
      <c r="I44" s="34"/>
      <c r="J44" s="34"/>
      <c r="K44" s="34"/>
      <c r="L44" s="34"/>
      <c r="M44" s="34"/>
      <c r="N44" s="34"/>
      <c r="O44" s="34"/>
      <c r="P44" s="35" t="str">
        <f aca="false">IF(COUNT(J44:L44)=0,"",SUM(J44:L44))</f>
        <v/>
      </c>
      <c r="Q44" s="35" t="str">
        <f aca="false">IF(COUNT(M44:O44)=0,"",SUM(M44:O44))</f>
        <v/>
      </c>
      <c r="R44" s="35" t="str">
        <f aca="false">IF($I44="","",$I44+IF($P44="",0,$P44))</f>
        <v/>
      </c>
      <c r="S44" s="35" t="str">
        <f aca="false">IF(OR($R44="",$E44="",$E44=0),"",ROUND($R44/$E44,0))</f>
        <v/>
      </c>
    </row>
    <row r="45" customFormat="false" ht="15" hidden="false" customHeight="true" outlineLevel="0" collapsed="false">
      <c r="A45" s="24" t="n">
        <f aca="false">ROW()-5</f>
        <v>40</v>
      </c>
      <c r="B45" s="17"/>
      <c r="C45" s="17"/>
      <c r="D45" s="17"/>
      <c r="E45" s="32"/>
      <c r="F45" s="17"/>
      <c r="G45" s="17"/>
      <c r="H45" s="33"/>
      <c r="I45" s="34"/>
      <c r="J45" s="34"/>
      <c r="K45" s="34"/>
      <c r="L45" s="34"/>
      <c r="M45" s="34"/>
      <c r="N45" s="34"/>
      <c r="O45" s="34"/>
      <c r="P45" s="35" t="str">
        <f aca="false">IF(COUNT(J45:L45)=0,"",SUM(J45:L45))</f>
        <v/>
      </c>
      <c r="Q45" s="35" t="str">
        <f aca="false">IF(COUNT(M45:O45)=0,"",SUM(M45:O45))</f>
        <v/>
      </c>
      <c r="R45" s="35" t="str">
        <f aca="false">IF($I45="","",$I45+IF($P45="",0,$P45))</f>
        <v/>
      </c>
      <c r="S45" s="35" t="str">
        <f aca="false">IF(OR($R45="",$E45="",$E45=0),"",ROUND($R45/$E45,0))</f>
        <v/>
      </c>
    </row>
    <row r="46" customFormat="false" ht="15" hidden="false" customHeight="true" outlineLevel="0" collapsed="false">
      <c r="A46" s="24" t="n">
        <f aca="false">ROW()-5</f>
        <v>41</v>
      </c>
      <c r="B46" s="17"/>
      <c r="C46" s="17"/>
      <c r="D46" s="17"/>
      <c r="E46" s="32"/>
      <c r="F46" s="17"/>
      <c r="G46" s="17"/>
      <c r="H46" s="33"/>
      <c r="I46" s="34"/>
      <c r="J46" s="34"/>
      <c r="K46" s="34"/>
      <c r="L46" s="34"/>
      <c r="M46" s="34"/>
      <c r="N46" s="34"/>
      <c r="O46" s="34"/>
      <c r="P46" s="35" t="str">
        <f aca="false">IF(COUNT(J46:L46)=0,"",SUM(J46:L46))</f>
        <v/>
      </c>
      <c r="Q46" s="35" t="str">
        <f aca="false">IF(COUNT(M46:O46)=0,"",SUM(M46:O46))</f>
        <v/>
      </c>
      <c r="R46" s="35" t="str">
        <f aca="false">IF($I46="","",$I46+IF($P46="",0,$P46))</f>
        <v/>
      </c>
      <c r="S46" s="35" t="str">
        <f aca="false">IF(OR($R46="",$E46="",$E46=0),"",ROUND($R46/$E46,0))</f>
        <v/>
      </c>
    </row>
    <row r="47" customFormat="false" ht="15" hidden="false" customHeight="true" outlineLevel="0" collapsed="false">
      <c r="A47" s="24" t="n">
        <f aca="false">ROW()-5</f>
        <v>42</v>
      </c>
      <c r="B47" s="17"/>
      <c r="C47" s="17"/>
      <c r="D47" s="17"/>
      <c r="E47" s="32"/>
      <c r="F47" s="17"/>
      <c r="G47" s="17"/>
      <c r="H47" s="33"/>
      <c r="I47" s="34"/>
      <c r="J47" s="34"/>
      <c r="K47" s="34"/>
      <c r="L47" s="34"/>
      <c r="M47" s="34"/>
      <c r="N47" s="34"/>
      <c r="O47" s="34"/>
      <c r="P47" s="35" t="str">
        <f aca="false">IF(COUNT(J47:L47)=0,"",SUM(J47:L47))</f>
        <v/>
      </c>
      <c r="Q47" s="35" t="str">
        <f aca="false">IF(COUNT(M47:O47)=0,"",SUM(M47:O47))</f>
        <v/>
      </c>
      <c r="R47" s="35" t="str">
        <f aca="false">IF($I47="","",$I47+IF($P47="",0,$P47))</f>
        <v/>
      </c>
      <c r="S47" s="35" t="str">
        <f aca="false">IF(OR($R47="",$E47="",$E47=0),"",ROUND($R47/$E47,0))</f>
        <v/>
      </c>
    </row>
    <row r="48" customFormat="false" ht="15" hidden="false" customHeight="true" outlineLevel="0" collapsed="false">
      <c r="A48" s="24" t="n">
        <f aca="false">ROW()-5</f>
        <v>43</v>
      </c>
      <c r="B48" s="17"/>
      <c r="C48" s="17"/>
      <c r="D48" s="17"/>
      <c r="E48" s="32"/>
      <c r="F48" s="17"/>
      <c r="G48" s="17"/>
      <c r="H48" s="33"/>
      <c r="I48" s="34"/>
      <c r="J48" s="34"/>
      <c r="K48" s="34"/>
      <c r="L48" s="34"/>
      <c r="M48" s="34"/>
      <c r="N48" s="34"/>
      <c r="O48" s="34"/>
      <c r="P48" s="35" t="str">
        <f aca="false">IF(COUNT(J48:L48)=0,"",SUM(J48:L48))</f>
        <v/>
      </c>
      <c r="Q48" s="35" t="str">
        <f aca="false">IF(COUNT(M48:O48)=0,"",SUM(M48:O48))</f>
        <v/>
      </c>
      <c r="R48" s="35" t="str">
        <f aca="false">IF($I48="","",$I48+IF($P48="",0,$P48))</f>
        <v/>
      </c>
      <c r="S48" s="35" t="str">
        <f aca="false">IF(OR($R48="",$E48="",$E48=0),"",ROUND($R48/$E48,0))</f>
        <v/>
      </c>
    </row>
    <row r="49" customFormat="false" ht="15" hidden="false" customHeight="true" outlineLevel="0" collapsed="false">
      <c r="A49" s="24" t="n">
        <f aca="false">ROW()-5</f>
        <v>44</v>
      </c>
      <c r="B49" s="17"/>
      <c r="C49" s="17"/>
      <c r="D49" s="17"/>
      <c r="E49" s="32"/>
      <c r="F49" s="17"/>
      <c r="G49" s="17"/>
      <c r="H49" s="33"/>
      <c r="I49" s="34"/>
      <c r="J49" s="34"/>
      <c r="K49" s="34"/>
      <c r="L49" s="34"/>
      <c r="M49" s="34"/>
      <c r="N49" s="34"/>
      <c r="O49" s="34"/>
      <c r="P49" s="35" t="str">
        <f aca="false">IF(COUNT(J49:L49)=0,"",SUM(J49:L49))</f>
        <v/>
      </c>
      <c r="Q49" s="35" t="str">
        <f aca="false">IF(COUNT(M49:O49)=0,"",SUM(M49:O49))</f>
        <v/>
      </c>
      <c r="R49" s="35" t="str">
        <f aca="false">IF($I49="","",$I49+IF($P49="",0,$P49))</f>
        <v/>
      </c>
      <c r="S49" s="35" t="str">
        <f aca="false">IF(OR($R49="",$E49="",$E49=0),"",ROUND($R49/$E49,0))</f>
        <v/>
      </c>
    </row>
    <row r="50" customFormat="false" ht="15" hidden="false" customHeight="true" outlineLevel="0" collapsed="false">
      <c r="A50" s="24" t="n">
        <f aca="false">ROW()-5</f>
        <v>45</v>
      </c>
      <c r="B50" s="17"/>
      <c r="C50" s="17"/>
      <c r="D50" s="17"/>
      <c r="E50" s="32"/>
      <c r="F50" s="17"/>
      <c r="G50" s="17"/>
      <c r="H50" s="33"/>
      <c r="I50" s="34"/>
      <c r="J50" s="34"/>
      <c r="K50" s="34"/>
      <c r="L50" s="34"/>
      <c r="M50" s="34"/>
      <c r="N50" s="34"/>
      <c r="O50" s="34"/>
      <c r="P50" s="35" t="str">
        <f aca="false">IF(COUNT(J50:L50)=0,"",SUM(J50:L50))</f>
        <v/>
      </c>
      <c r="Q50" s="35" t="str">
        <f aca="false">IF(COUNT(M50:O50)=0,"",SUM(M50:O50))</f>
        <v/>
      </c>
      <c r="R50" s="35" t="str">
        <f aca="false">IF($I50="","",$I50+IF($P50="",0,$P50))</f>
        <v/>
      </c>
      <c r="S50" s="35" t="str">
        <f aca="false">IF(OR($R50="",$E50="",$E50=0),"",ROUND($R50/$E50,0))</f>
        <v/>
      </c>
    </row>
    <row r="51" customFormat="false" ht="15" hidden="false" customHeight="true" outlineLevel="0" collapsed="false">
      <c r="A51" s="24" t="n">
        <f aca="false">ROW()-5</f>
        <v>46</v>
      </c>
      <c r="B51" s="17"/>
      <c r="C51" s="17"/>
      <c r="D51" s="17"/>
      <c r="E51" s="32"/>
      <c r="F51" s="17"/>
      <c r="G51" s="17"/>
      <c r="H51" s="33"/>
      <c r="I51" s="34"/>
      <c r="J51" s="34"/>
      <c r="K51" s="34"/>
      <c r="L51" s="34"/>
      <c r="M51" s="34"/>
      <c r="N51" s="34"/>
      <c r="O51" s="34"/>
      <c r="P51" s="35" t="str">
        <f aca="false">IF(COUNT(J51:L51)=0,"",SUM(J51:L51))</f>
        <v/>
      </c>
      <c r="Q51" s="35" t="str">
        <f aca="false">IF(COUNT(M51:O51)=0,"",SUM(M51:O51))</f>
        <v/>
      </c>
      <c r="R51" s="35" t="str">
        <f aca="false">IF($I51="","",$I51+IF($P51="",0,$P51))</f>
        <v/>
      </c>
      <c r="S51" s="35" t="str">
        <f aca="false">IF(OR($R51="",$E51="",$E51=0),"",ROUND($R51/$E51,0))</f>
        <v/>
      </c>
    </row>
    <row r="52" customFormat="false" ht="15" hidden="false" customHeight="true" outlineLevel="0" collapsed="false">
      <c r="A52" s="24" t="n">
        <f aca="false">ROW()-5</f>
        <v>47</v>
      </c>
      <c r="B52" s="17"/>
      <c r="C52" s="17"/>
      <c r="D52" s="17"/>
      <c r="E52" s="32"/>
      <c r="F52" s="17"/>
      <c r="G52" s="17"/>
      <c r="H52" s="33"/>
      <c r="I52" s="34"/>
      <c r="J52" s="34"/>
      <c r="K52" s="34"/>
      <c r="L52" s="34"/>
      <c r="M52" s="34"/>
      <c r="N52" s="34"/>
      <c r="O52" s="34"/>
      <c r="P52" s="35" t="str">
        <f aca="false">IF(COUNT(J52:L52)=0,"",SUM(J52:L52))</f>
        <v/>
      </c>
      <c r="Q52" s="35" t="str">
        <f aca="false">IF(COUNT(M52:O52)=0,"",SUM(M52:O52))</f>
        <v/>
      </c>
      <c r="R52" s="35" t="str">
        <f aca="false">IF($I52="","",$I52+IF($P52="",0,$P52))</f>
        <v/>
      </c>
      <c r="S52" s="35" t="str">
        <f aca="false">IF(OR($R52="",$E52="",$E52=0),"",ROUND($R52/$E52,0))</f>
        <v/>
      </c>
    </row>
    <row r="53" customFormat="false" ht="15" hidden="false" customHeight="true" outlineLevel="0" collapsed="false">
      <c r="A53" s="24" t="n">
        <f aca="false">ROW()-5</f>
        <v>48</v>
      </c>
      <c r="B53" s="17"/>
      <c r="C53" s="17"/>
      <c r="D53" s="17"/>
      <c r="E53" s="32"/>
      <c r="F53" s="17"/>
      <c r="G53" s="17"/>
      <c r="H53" s="33"/>
      <c r="I53" s="34"/>
      <c r="J53" s="34"/>
      <c r="K53" s="34"/>
      <c r="L53" s="34"/>
      <c r="M53" s="34"/>
      <c r="N53" s="34"/>
      <c r="O53" s="34"/>
      <c r="P53" s="35" t="str">
        <f aca="false">IF(COUNT(J53:L53)=0,"",SUM(J53:L53))</f>
        <v/>
      </c>
      <c r="Q53" s="35" t="str">
        <f aca="false">IF(COUNT(M53:O53)=0,"",SUM(M53:O53))</f>
        <v/>
      </c>
      <c r="R53" s="35" t="str">
        <f aca="false">IF($I53="","",$I53+IF($P53="",0,$P53))</f>
        <v/>
      </c>
      <c r="S53" s="35" t="str">
        <f aca="false">IF(OR($R53="",$E53="",$E53=0),"",ROUND($R53/$E53,0))</f>
        <v/>
      </c>
    </row>
    <row r="54" customFormat="false" ht="15" hidden="false" customHeight="true" outlineLevel="0" collapsed="false">
      <c r="A54" s="24" t="n">
        <f aca="false">ROW()-5</f>
        <v>49</v>
      </c>
      <c r="B54" s="17"/>
      <c r="C54" s="17"/>
      <c r="D54" s="17"/>
      <c r="E54" s="32"/>
      <c r="F54" s="17"/>
      <c r="G54" s="17"/>
      <c r="H54" s="33"/>
      <c r="I54" s="34"/>
      <c r="J54" s="34"/>
      <c r="K54" s="34"/>
      <c r="L54" s="34"/>
      <c r="M54" s="34"/>
      <c r="N54" s="34"/>
      <c r="O54" s="34"/>
      <c r="P54" s="35" t="str">
        <f aca="false">IF(COUNT(J54:L54)=0,"",SUM(J54:L54))</f>
        <v/>
      </c>
      <c r="Q54" s="35" t="str">
        <f aca="false">IF(COUNT(M54:O54)=0,"",SUM(M54:O54))</f>
        <v/>
      </c>
      <c r="R54" s="35" t="str">
        <f aca="false">IF($I54="","",$I54+IF($P54="",0,$P54))</f>
        <v/>
      </c>
      <c r="S54" s="35" t="str">
        <f aca="false">IF(OR($R54="",$E54="",$E54=0),"",ROUND($R54/$E54,0))</f>
        <v/>
      </c>
    </row>
    <row r="55" customFormat="false" ht="15" hidden="false" customHeight="true" outlineLevel="0" collapsed="false">
      <c r="A55" s="24" t="n">
        <f aca="false">ROW()-5</f>
        <v>50</v>
      </c>
      <c r="B55" s="17"/>
      <c r="C55" s="17"/>
      <c r="D55" s="17"/>
      <c r="E55" s="32"/>
      <c r="F55" s="17"/>
      <c r="G55" s="17"/>
      <c r="H55" s="33"/>
      <c r="I55" s="34"/>
      <c r="J55" s="34"/>
      <c r="K55" s="34"/>
      <c r="L55" s="34"/>
      <c r="M55" s="34"/>
      <c r="N55" s="34"/>
      <c r="O55" s="34"/>
      <c r="P55" s="35" t="str">
        <f aca="false">IF(COUNT(J55:L55)=0,"",SUM(J55:L55))</f>
        <v/>
      </c>
      <c r="Q55" s="35" t="str">
        <f aca="false">IF(COUNT(M55:O55)=0,"",SUM(M55:O55))</f>
        <v/>
      </c>
      <c r="R55" s="35" t="str">
        <f aca="false">IF($I55="","",$I55+IF($P55="",0,$P55))</f>
        <v/>
      </c>
      <c r="S55" s="35" t="str">
        <f aca="false">IF(OR($R55="",$E55="",$E55=0),"",ROUND($R55/$E55,0))</f>
        <v/>
      </c>
    </row>
    <row r="56" customFormat="false" ht="15" hidden="false" customHeight="true" outlineLevel="0" collapsed="false">
      <c r="A56" s="24" t="n">
        <f aca="false">ROW()-5</f>
        <v>51</v>
      </c>
      <c r="B56" s="17"/>
      <c r="C56" s="17"/>
      <c r="D56" s="17"/>
      <c r="E56" s="32"/>
      <c r="F56" s="17"/>
      <c r="G56" s="17"/>
      <c r="H56" s="33"/>
      <c r="I56" s="34"/>
      <c r="J56" s="34"/>
      <c r="K56" s="34"/>
      <c r="L56" s="34"/>
      <c r="M56" s="34"/>
      <c r="N56" s="34"/>
      <c r="O56" s="34"/>
      <c r="P56" s="35" t="str">
        <f aca="false">IF(COUNT(J56:L56)=0,"",SUM(J56:L56))</f>
        <v/>
      </c>
      <c r="Q56" s="35" t="str">
        <f aca="false">IF(COUNT(M56:O56)=0,"",SUM(M56:O56))</f>
        <v/>
      </c>
      <c r="R56" s="35" t="str">
        <f aca="false">IF($I56="","",$I56+IF($P56="",0,$P56))</f>
        <v/>
      </c>
      <c r="S56" s="35" t="str">
        <f aca="false">IF(OR($R56="",$E56="",$E56=0),"",ROUND($R56/$E56,0))</f>
        <v/>
      </c>
    </row>
    <row r="57" customFormat="false" ht="15" hidden="false" customHeight="true" outlineLevel="0" collapsed="false">
      <c r="A57" s="24" t="n">
        <f aca="false">ROW()-5</f>
        <v>52</v>
      </c>
      <c r="B57" s="17"/>
      <c r="C57" s="17"/>
      <c r="D57" s="17"/>
      <c r="E57" s="32"/>
      <c r="F57" s="17"/>
      <c r="G57" s="17"/>
      <c r="H57" s="33"/>
      <c r="I57" s="34"/>
      <c r="J57" s="34"/>
      <c r="K57" s="34"/>
      <c r="L57" s="34"/>
      <c r="M57" s="34"/>
      <c r="N57" s="34"/>
      <c r="O57" s="34"/>
      <c r="P57" s="35" t="str">
        <f aca="false">IF(COUNT(J57:L57)=0,"",SUM(J57:L57))</f>
        <v/>
      </c>
      <c r="Q57" s="35" t="str">
        <f aca="false">IF(COUNT(M57:O57)=0,"",SUM(M57:O57))</f>
        <v/>
      </c>
      <c r="R57" s="35" t="str">
        <f aca="false">IF($I57="","",$I57+IF($P57="",0,$P57))</f>
        <v/>
      </c>
      <c r="S57" s="35" t="str">
        <f aca="false">IF(OR($R57="",$E57="",$E57=0),"",ROUND($R57/$E57,0))</f>
        <v/>
      </c>
    </row>
    <row r="58" customFormat="false" ht="15" hidden="false" customHeight="true" outlineLevel="0" collapsed="false">
      <c r="A58" s="24" t="n">
        <f aca="false">ROW()-5</f>
        <v>53</v>
      </c>
      <c r="B58" s="17"/>
      <c r="C58" s="17"/>
      <c r="D58" s="17"/>
      <c r="E58" s="32"/>
      <c r="F58" s="17"/>
      <c r="G58" s="17"/>
      <c r="H58" s="33"/>
      <c r="I58" s="34"/>
      <c r="J58" s="34"/>
      <c r="K58" s="34"/>
      <c r="L58" s="34"/>
      <c r="M58" s="34"/>
      <c r="N58" s="34"/>
      <c r="O58" s="34"/>
      <c r="P58" s="35" t="str">
        <f aca="false">IF(COUNT(J58:L58)=0,"",SUM(J58:L58))</f>
        <v/>
      </c>
      <c r="Q58" s="35" t="str">
        <f aca="false">IF(COUNT(M58:O58)=0,"",SUM(M58:O58))</f>
        <v/>
      </c>
      <c r="R58" s="35" t="str">
        <f aca="false">IF($I58="","",$I58+IF($P58="",0,$P58))</f>
        <v/>
      </c>
      <c r="S58" s="35" t="str">
        <f aca="false">IF(OR($R58="",$E58="",$E58=0),"",ROUND($R58/$E58,0))</f>
        <v/>
      </c>
    </row>
    <row r="59" customFormat="false" ht="15" hidden="false" customHeight="true" outlineLevel="0" collapsed="false">
      <c r="A59" s="24" t="n">
        <f aca="false">ROW()-5</f>
        <v>54</v>
      </c>
      <c r="B59" s="17"/>
      <c r="C59" s="17"/>
      <c r="D59" s="17"/>
      <c r="E59" s="32"/>
      <c r="F59" s="17"/>
      <c r="G59" s="17"/>
      <c r="H59" s="33"/>
      <c r="I59" s="34"/>
      <c r="J59" s="34"/>
      <c r="K59" s="34"/>
      <c r="L59" s="34"/>
      <c r="M59" s="34"/>
      <c r="N59" s="34"/>
      <c r="O59" s="34"/>
      <c r="P59" s="35" t="str">
        <f aca="false">IF(COUNT(J59:L59)=0,"",SUM(J59:L59))</f>
        <v/>
      </c>
      <c r="Q59" s="35" t="str">
        <f aca="false">IF(COUNT(M59:O59)=0,"",SUM(M59:O59))</f>
        <v/>
      </c>
      <c r="R59" s="35" t="str">
        <f aca="false">IF($I59="","",$I59+IF($P59="",0,$P59))</f>
        <v/>
      </c>
      <c r="S59" s="35" t="str">
        <f aca="false">IF(OR($R59="",$E59="",$E59=0),"",ROUND($R59/$E59,0))</f>
        <v/>
      </c>
    </row>
    <row r="60" customFormat="false" ht="15" hidden="false" customHeight="true" outlineLevel="0" collapsed="false">
      <c r="A60" s="24" t="n">
        <f aca="false">ROW()-5</f>
        <v>55</v>
      </c>
      <c r="B60" s="17"/>
      <c r="C60" s="17"/>
      <c r="D60" s="17"/>
      <c r="E60" s="32"/>
      <c r="F60" s="17"/>
      <c r="G60" s="17"/>
      <c r="H60" s="33"/>
      <c r="I60" s="34"/>
      <c r="J60" s="34"/>
      <c r="K60" s="34"/>
      <c r="L60" s="34"/>
      <c r="M60" s="34"/>
      <c r="N60" s="34"/>
      <c r="O60" s="34"/>
      <c r="P60" s="35" t="str">
        <f aca="false">IF(COUNT(J60:L60)=0,"",SUM(J60:L60))</f>
        <v/>
      </c>
      <c r="Q60" s="35" t="str">
        <f aca="false">IF(COUNT(M60:O60)=0,"",SUM(M60:O60))</f>
        <v/>
      </c>
      <c r="R60" s="35" t="str">
        <f aca="false">IF($I60="","",$I60+IF($P60="",0,$P60))</f>
        <v/>
      </c>
      <c r="S60" s="35" t="str">
        <f aca="false">IF(OR($R60="",$E60="",$E60=0),"",ROUND($R60/$E60,0))</f>
        <v/>
      </c>
    </row>
    <row r="61" customFormat="false" ht="15" hidden="false" customHeight="true" outlineLevel="0" collapsed="false">
      <c r="A61" s="24" t="n">
        <f aca="false">ROW()-5</f>
        <v>56</v>
      </c>
      <c r="B61" s="17"/>
      <c r="C61" s="17"/>
      <c r="D61" s="17"/>
      <c r="E61" s="32"/>
      <c r="F61" s="17"/>
      <c r="G61" s="17"/>
      <c r="H61" s="33"/>
      <c r="I61" s="34"/>
      <c r="J61" s="34"/>
      <c r="K61" s="34"/>
      <c r="L61" s="34"/>
      <c r="M61" s="34"/>
      <c r="N61" s="34"/>
      <c r="O61" s="34"/>
      <c r="P61" s="35" t="str">
        <f aca="false">IF(COUNT(J61:L61)=0,"",SUM(J61:L61))</f>
        <v/>
      </c>
      <c r="Q61" s="35" t="str">
        <f aca="false">IF(COUNT(M61:O61)=0,"",SUM(M61:O61))</f>
        <v/>
      </c>
      <c r="R61" s="35" t="str">
        <f aca="false">IF($I61="","",$I61+IF($P61="",0,$P61))</f>
        <v/>
      </c>
      <c r="S61" s="35" t="str">
        <f aca="false">IF(OR($R61="",$E61="",$E61=0),"",ROUND($R61/$E61,0))</f>
        <v/>
      </c>
    </row>
    <row r="62" customFormat="false" ht="15" hidden="false" customHeight="true" outlineLevel="0" collapsed="false">
      <c r="A62" s="24" t="n">
        <f aca="false">ROW()-5</f>
        <v>57</v>
      </c>
      <c r="B62" s="17"/>
      <c r="C62" s="17"/>
      <c r="D62" s="17"/>
      <c r="E62" s="32"/>
      <c r="F62" s="17"/>
      <c r="G62" s="17"/>
      <c r="H62" s="33"/>
      <c r="I62" s="34"/>
      <c r="J62" s="34"/>
      <c r="K62" s="34"/>
      <c r="L62" s="34"/>
      <c r="M62" s="34"/>
      <c r="N62" s="34"/>
      <c r="O62" s="34"/>
      <c r="P62" s="35" t="str">
        <f aca="false">IF(COUNT(J62:L62)=0,"",SUM(J62:L62))</f>
        <v/>
      </c>
      <c r="Q62" s="35" t="str">
        <f aca="false">IF(COUNT(M62:O62)=0,"",SUM(M62:O62))</f>
        <v/>
      </c>
      <c r="R62" s="35" t="str">
        <f aca="false">IF($I62="","",$I62+IF($P62="",0,$P62))</f>
        <v/>
      </c>
      <c r="S62" s="35" t="str">
        <f aca="false">IF(OR($R62="",$E62="",$E62=0),"",ROUND($R62/$E62,0))</f>
        <v/>
      </c>
    </row>
    <row r="63" customFormat="false" ht="15" hidden="false" customHeight="true" outlineLevel="0" collapsed="false">
      <c r="A63" s="24" t="n">
        <f aca="false">ROW()-5</f>
        <v>58</v>
      </c>
      <c r="B63" s="17"/>
      <c r="C63" s="17"/>
      <c r="D63" s="17"/>
      <c r="E63" s="32"/>
      <c r="F63" s="17"/>
      <c r="G63" s="17"/>
      <c r="H63" s="33"/>
      <c r="I63" s="34"/>
      <c r="J63" s="34"/>
      <c r="K63" s="34"/>
      <c r="L63" s="34"/>
      <c r="M63" s="34"/>
      <c r="N63" s="34"/>
      <c r="O63" s="34"/>
      <c r="P63" s="35" t="str">
        <f aca="false">IF(COUNT(J63:L63)=0,"",SUM(J63:L63))</f>
        <v/>
      </c>
      <c r="Q63" s="35" t="str">
        <f aca="false">IF(COUNT(M63:O63)=0,"",SUM(M63:O63))</f>
        <v/>
      </c>
      <c r="R63" s="35" t="str">
        <f aca="false">IF($I63="","",$I63+IF($P63="",0,$P63))</f>
        <v/>
      </c>
      <c r="S63" s="35" t="str">
        <f aca="false">IF(OR($R63="",$E63="",$E63=0),"",ROUND($R63/$E63,0))</f>
        <v/>
      </c>
    </row>
    <row r="64" customFormat="false" ht="15" hidden="false" customHeight="true" outlineLevel="0" collapsed="false">
      <c r="A64" s="24" t="n">
        <f aca="false">ROW()-5</f>
        <v>59</v>
      </c>
      <c r="B64" s="17"/>
      <c r="C64" s="17"/>
      <c r="D64" s="17"/>
      <c r="E64" s="32"/>
      <c r="F64" s="17"/>
      <c r="G64" s="17"/>
      <c r="H64" s="33"/>
      <c r="I64" s="34"/>
      <c r="J64" s="34"/>
      <c r="K64" s="34"/>
      <c r="L64" s="34"/>
      <c r="M64" s="34"/>
      <c r="N64" s="34"/>
      <c r="O64" s="34"/>
      <c r="P64" s="35" t="str">
        <f aca="false">IF(COUNT(J64:L64)=0,"",SUM(J64:L64))</f>
        <v/>
      </c>
      <c r="Q64" s="35" t="str">
        <f aca="false">IF(COUNT(M64:O64)=0,"",SUM(M64:O64))</f>
        <v/>
      </c>
      <c r="R64" s="35" t="str">
        <f aca="false">IF($I64="","",$I64+IF($P64="",0,$P64))</f>
        <v/>
      </c>
      <c r="S64" s="35" t="str">
        <f aca="false">IF(OR($R64="",$E64="",$E64=0),"",ROUND($R64/$E64,0))</f>
        <v/>
      </c>
    </row>
    <row r="65" customFormat="false" ht="15" hidden="false" customHeight="true" outlineLevel="0" collapsed="false">
      <c r="A65" s="24" t="n">
        <f aca="false">ROW()-5</f>
        <v>60</v>
      </c>
      <c r="B65" s="17"/>
      <c r="C65" s="17"/>
      <c r="D65" s="17"/>
      <c r="E65" s="32"/>
      <c r="F65" s="17"/>
      <c r="G65" s="17"/>
      <c r="H65" s="33"/>
      <c r="I65" s="34"/>
      <c r="J65" s="34"/>
      <c r="K65" s="34"/>
      <c r="L65" s="34"/>
      <c r="M65" s="34"/>
      <c r="N65" s="34"/>
      <c r="O65" s="34"/>
      <c r="P65" s="35" t="str">
        <f aca="false">IF(COUNT(J65:L65)=0,"",SUM(J65:L65))</f>
        <v/>
      </c>
      <c r="Q65" s="35" t="str">
        <f aca="false">IF(COUNT(M65:O65)=0,"",SUM(M65:O65))</f>
        <v/>
      </c>
      <c r="R65" s="35" t="str">
        <f aca="false">IF($I65="","",$I65+IF($P65="",0,$P65))</f>
        <v/>
      </c>
      <c r="S65" s="35" t="str">
        <f aca="false">IF(OR($R65="",$E65="",$E65=0),"",ROUND($R65/$E65,0))</f>
        <v/>
      </c>
    </row>
    <row r="66" customFormat="false" ht="15" hidden="false" customHeight="true" outlineLevel="0" collapsed="false">
      <c r="A66" s="24" t="n">
        <f aca="false">ROW()-5</f>
        <v>61</v>
      </c>
      <c r="B66" s="17"/>
      <c r="C66" s="17"/>
      <c r="D66" s="17"/>
      <c r="E66" s="32"/>
      <c r="F66" s="17"/>
      <c r="G66" s="17"/>
      <c r="H66" s="33"/>
      <c r="I66" s="34"/>
      <c r="J66" s="34"/>
      <c r="K66" s="34"/>
      <c r="L66" s="34"/>
      <c r="M66" s="34"/>
      <c r="N66" s="34"/>
      <c r="O66" s="34"/>
      <c r="P66" s="35" t="str">
        <f aca="false">IF(COUNT(J66:L66)=0,"",SUM(J66:L66))</f>
        <v/>
      </c>
      <c r="Q66" s="35" t="str">
        <f aca="false">IF(COUNT(M66:O66)=0,"",SUM(M66:O66))</f>
        <v/>
      </c>
      <c r="R66" s="35" t="str">
        <f aca="false">IF($I66="","",$I66+IF($P66="",0,$P66))</f>
        <v/>
      </c>
      <c r="S66" s="35" t="str">
        <f aca="false">IF(OR($R66="",$E66="",$E66=0),"",ROUND($R66/$E66,0))</f>
        <v/>
      </c>
    </row>
    <row r="67" customFormat="false" ht="15" hidden="false" customHeight="true" outlineLevel="0" collapsed="false">
      <c r="A67" s="24" t="n">
        <f aca="false">ROW()-5</f>
        <v>62</v>
      </c>
      <c r="B67" s="17"/>
      <c r="C67" s="17"/>
      <c r="D67" s="17"/>
      <c r="E67" s="32"/>
      <c r="F67" s="17"/>
      <c r="G67" s="17"/>
      <c r="H67" s="33"/>
      <c r="I67" s="34"/>
      <c r="J67" s="34"/>
      <c r="K67" s="34"/>
      <c r="L67" s="34"/>
      <c r="M67" s="34"/>
      <c r="N67" s="34"/>
      <c r="O67" s="34"/>
      <c r="P67" s="35" t="str">
        <f aca="false">IF(COUNT(J67:L67)=0,"",SUM(J67:L67))</f>
        <v/>
      </c>
      <c r="Q67" s="35" t="str">
        <f aca="false">IF(COUNT(M67:O67)=0,"",SUM(M67:O67))</f>
        <v/>
      </c>
      <c r="R67" s="35" t="str">
        <f aca="false">IF($I67="","",$I67+IF($P67="",0,$P67))</f>
        <v/>
      </c>
      <c r="S67" s="35" t="str">
        <f aca="false">IF(OR($R67="",$E67="",$E67=0),"",ROUND($R67/$E67,0))</f>
        <v/>
      </c>
    </row>
    <row r="68" customFormat="false" ht="15" hidden="false" customHeight="true" outlineLevel="0" collapsed="false">
      <c r="A68" s="24" t="n">
        <f aca="false">ROW()-5</f>
        <v>63</v>
      </c>
      <c r="B68" s="17"/>
      <c r="C68" s="17"/>
      <c r="D68" s="17"/>
      <c r="E68" s="32"/>
      <c r="F68" s="17"/>
      <c r="G68" s="17"/>
      <c r="H68" s="33"/>
      <c r="I68" s="34"/>
      <c r="J68" s="34"/>
      <c r="K68" s="34"/>
      <c r="L68" s="34"/>
      <c r="M68" s="34"/>
      <c r="N68" s="34"/>
      <c r="O68" s="34"/>
      <c r="P68" s="35" t="str">
        <f aca="false">IF(COUNT(J68:L68)=0,"",SUM(J68:L68))</f>
        <v/>
      </c>
      <c r="Q68" s="35" t="str">
        <f aca="false">IF(COUNT(M68:O68)=0,"",SUM(M68:O68))</f>
        <v/>
      </c>
      <c r="R68" s="35" t="str">
        <f aca="false">IF($I68="","",$I68+IF($P68="",0,$P68))</f>
        <v/>
      </c>
      <c r="S68" s="35" t="str">
        <f aca="false">IF(OR($R68="",$E68="",$E68=0),"",ROUND($R68/$E68,0))</f>
        <v/>
      </c>
    </row>
    <row r="69" customFormat="false" ht="15" hidden="false" customHeight="true" outlineLevel="0" collapsed="false">
      <c r="A69" s="24" t="n">
        <f aca="false">ROW()-5</f>
        <v>64</v>
      </c>
      <c r="B69" s="17"/>
      <c r="C69" s="17"/>
      <c r="D69" s="17"/>
      <c r="E69" s="32"/>
      <c r="F69" s="17"/>
      <c r="G69" s="17"/>
      <c r="H69" s="33"/>
      <c r="I69" s="34"/>
      <c r="J69" s="34"/>
      <c r="K69" s="34"/>
      <c r="L69" s="34"/>
      <c r="M69" s="34"/>
      <c r="N69" s="34"/>
      <c r="O69" s="34"/>
      <c r="P69" s="35" t="str">
        <f aca="false">IF(COUNT(J69:L69)=0,"",SUM(J69:L69))</f>
        <v/>
      </c>
      <c r="Q69" s="35" t="str">
        <f aca="false">IF(COUNT(M69:O69)=0,"",SUM(M69:O69))</f>
        <v/>
      </c>
      <c r="R69" s="35" t="str">
        <f aca="false">IF($I69="","",$I69+IF($P69="",0,$P69))</f>
        <v/>
      </c>
      <c r="S69" s="35" t="str">
        <f aca="false">IF(OR($R69="",$E69="",$E69=0),"",ROUND($R69/$E69,0))</f>
        <v/>
      </c>
    </row>
    <row r="70" customFormat="false" ht="15" hidden="false" customHeight="true" outlineLevel="0" collapsed="false">
      <c r="A70" s="24" t="n">
        <f aca="false">ROW()-5</f>
        <v>65</v>
      </c>
      <c r="B70" s="17"/>
      <c r="C70" s="17"/>
      <c r="D70" s="17"/>
      <c r="E70" s="32"/>
      <c r="F70" s="17"/>
      <c r="G70" s="17"/>
      <c r="H70" s="33"/>
      <c r="I70" s="34"/>
      <c r="J70" s="34"/>
      <c r="K70" s="34"/>
      <c r="L70" s="34"/>
      <c r="M70" s="34"/>
      <c r="N70" s="34"/>
      <c r="O70" s="34"/>
      <c r="P70" s="35" t="str">
        <f aca="false">IF(COUNT(J70:L70)=0,"",SUM(J70:L70))</f>
        <v/>
      </c>
      <c r="Q70" s="35" t="str">
        <f aca="false">IF(COUNT(M70:O70)=0,"",SUM(M70:O70))</f>
        <v/>
      </c>
      <c r="R70" s="35" t="str">
        <f aca="false">IF($I70="","",$I70+IF($P70="",0,$P70))</f>
        <v/>
      </c>
      <c r="S70" s="35" t="str">
        <f aca="false">IF(OR($R70="",$E70="",$E70=0),"",ROUND($R70/$E70,0))</f>
        <v/>
      </c>
    </row>
    <row r="71" customFormat="false" ht="15" hidden="false" customHeight="true" outlineLevel="0" collapsed="false">
      <c r="A71" s="24" t="n">
        <f aca="false">ROW()-5</f>
        <v>66</v>
      </c>
      <c r="B71" s="17"/>
      <c r="C71" s="17"/>
      <c r="D71" s="17"/>
      <c r="E71" s="32"/>
      <c r="F71" s="17"/>
      <c r="G71" s="17"/>
      <c r="H71" s="33"/>
      <c r="I71" s="34"/>
      <c r="J71" s="34"/>
      <c r="K71" s="34"/>
      <c r="L71" s="34"/>
      <c r="M71" s="34"/>
      <c r="N71" s="34"/>
      <c r="O71" s="34"/>
      <c r="P71" s="35" t="str">
        <f aca="false">IF(COUNT(J71:L71)=0,"",SUM(J71:L71))</f>
        <v/>
      </c>
      <c r="Q71" s="35" t="str">
        <f aca="false">IF(COUNT(M71:O71)=0,"",SUM(M71:O71))</f>
        <v/>
      </c>
      <c r="R71" s="35" t="str">
        <f aca="false">IF($I71="","",$I71+IF($P71="",0,$P71))</f>
        <v/>
      </c>
      <c r="S71" s="35" t="str">
        <f aca="false">IF(OR($R71="",$E71="",$E71=0),"",ROUND($R71/$E71,0))</f>
        <v/>
      </c>
    </row>
    <row r="72" customFormat="false" ht="15" hidden="false" customHeight="true" outlineLevel="0" collapsed="false">
      <c r="A72" s="24" t="n">
        <f aca="false">ROW()-5</f>
        <v>67</v>
      </c>
      <c r="B72" s="17"/>
      <c r="C72" s="17"/>
      <c r="D72" s="17"/>
      <c r="E72" s="32"/>
      <c r="F72" s="17"/>
      <c r="G72" s="17"/>
      <c r="H72" s="33"/>
      <c r="I72" s="34"/>
      <c r="J72" s="34"/>
      <c r="K72" s="34"/>
      <c r="L72" s="34"/>
      <c r="M72" s="34"/>
      <c r="N72" s="34"/>
      <c r="O72" s="34"/>
      <c r="P72" s="35" t="str">
        <f aca="false">IF(COUNT(J72:L72)=0,"",SUM(J72:L72))</f>
        <v/>
      </c>
      <c r="Q72" s="35" t="str">
        <f aca="false">IF(COUNT(M72:O72)=0,"",SUM(M72:O72))</f>
        <v/>
      </c>
      <c r="R72" s="35" t="str">
        <f aca="false">IF($I72="","",$I72+IF($P72="",0,$P72))</f>
        <v/>
      </c>
      <c r="S72" s="35" t="str">
        <f aca="false">IF(OR($R72="",$E72="",$E72=0),"",ROUND($R72/$E72,0))</f>
        <v/>
      </c>
    </row>
    <row r="73" customFormat="false" ht="15" hidden="false" customHeight="true" outlineLevel="0" collapsed="false">
      <c r="A73" s="24" t="n">
        <f aca="false">ROW()-5</f>
        <v>68</v>
      </c>
      <c r="B73" s="17"/>
      <c r="C73" s="17"/>
      <c r="D73" s="17"/>
      <c r="E73" s="32"/>
      <c r="F73" s="17"/>
      <c r="G73" s="17"/>
      <c r="H73" s="33"/>
      <c r="I73" s="34"/>
      <c r="J73" s="34"/>
      <c r="K73" s="34"/>
      <c r="L73" s="34"/>
      <c r="M73" s="34"/>
      <c r="N73" s="34"/>
      <c r="O73" s="34"/>
      <c r="P73" s="35" t="str">
        <f aca="false">IF(COUNT(J73:L73)=0,"",SUM(J73:L73))</f>
        <v/>
      </c>
      <c r="Q73" s="35" t="str">
        <f aca="false">IF(COUNT(M73:O73)=0,"",SUM(M73:O73))</f>
        <v/>
      </c>
      <c r="R73" s="35" t="str">
        <f aca="false">IF($I73="","",$I73+IF($P73="",0,$P73))</f>
        <v/>
      </c>
      <c r="S73" s="35" t="str">
        <f aca="false">IF(OR($R73="",$E73="",$E73=0),"",ROUND($R73/$E73,0))</f>
        <v/>
      </c>
    </row>
    <row r="74" customFormat="false" ht="15" hidden="false" customHeight="true" outlineLevel="0" collapsed="false">
      <c r="A74" s="24" t="n">
        <f aca="false">ROW()-5</f>
        <v>69</v>
      </c>
      <c r="B74" s="17"/>
      <c r="C74" s="17"/>
      <c r="D74" s="17"/>
      <c r="E74" s="32"/>
      <c r="F74" s="17"/>
      <c r="G74" s="17"/>
      <c r="H74" s="33"/>
      <c r="I74" s="34"/>
      <c r="J74" s="34"/>
      <c r="K74" s="34"/>
      <c r="L74" s="34"/>
      <c r="M74" s="34"/>
      <c r="N74" s="34"/>
      <c r="O74" s="34"/>
      <c r="P74" s="35" t="str">
        <f aca="false">IF(COUNT(J74:L74)=0,"",SUM(J74:L74))</f>
        <v/>
      </c>
      <c r="Q74" s="35" t="str">
        <f aca="false">IF(COUNT(M74:O74)=0,"",SUM(M74:O74))</f>
        <v/>
      </c>
      <c r="R74" s="35" t="str">
        <f aca="false">IF($I74="","",$I74+IF($P74="",0,$P74))</f>
        <v/>
      </c>
      <c r="S74" s="35" t="str">
        <f aca="false">IF(OR($R74="",$E74="",$E74=0),"",ROUND($R74/$E74,0))</f>
        <v/>
      </c>
    </row>
    <row r="75" customFormat="false" ht="15" hidden="false" customHeight="true" outlineLevel="0" collapsed="false">
      <c r="A75" s="24" t="n">
        <f aca="false">ROW()-5</f>
        <v>70</v>
      </c>
      <c r="B75" s="17"/>
      <c r="C75" s="17"/>
      <c r="D75" s="17"/>
      <c r="E75" s="32"/>
      <c r="F75" s="17"/>
      <c r="G75" s="17"/>
      <c r="H75" s="33"/>
      <c r="I75" s="34"/>
      <c r="J75" s="34"/>
      <c r="K75" s="34"/>
      <c r="L75" s="34"/>
      <c r="M75" s="34"/>
      <c r="N75" s="34"/>
      <c r="O75" s="34"/>
      <c r="P75" s="35" t="str">
        <f aca="false">IF(COUNT(J75:L75)=0,"",SUM(J75:L75))</f>
        <v/>
      </c>
      <c r="Q75" s="35" t="str">
        <f aca="false">IF(COUNT(M75:O75)=0,"",SUM(M75:O75))</f>
        <v/>
      </c>
      <c r="R75" s="35" t="str">
        <f aca="false">IF($I75="","",$I75+IF($P75="",0,$P75))</f>
        <v/>
      </c>
      <c r="S75" s="35" t="str">
        <f aca="false">IF(OR($R75="",$E75="",$E75=0),"",ROUND($R75/$E75,0))</f>
        <v/>
      </c>
    </row>
    <row r="76" customFormat="false" ht="15" hidden="false" customHeight="true" outlineLevel="0" collapsed="false">
      <c r="A76" s="24" t="n">
        <f aca="false">ROW()-5</f>
        <v>71</v>
      </c>
      <c r="B76" s="17"/>
      <c r="C76" s="17"/>
      <c r="D76" s="17"/>
      <c r="E76" s="32"/>
      <c r="F76" s="17"/>
      <c r="G76" s="17"/>
      <c r="H76" s="33"/>
      <c r="I76" s="34"/>
      <c r="J76" s="34"/>
      <c r="K76" s="34"/>
      <c r="L76" s="34"/>
      <c r="M76" s="34"/>
      <c r="N76" s="34"/>
      <c r="O76" s="34"/>
      <c r="P76" s="35" t="str">
        <f aca="false">IF(COUNT(J76:L76)=0,"",SUM(J76:L76))</f>
        <v/>
      </c>
      <c r="Q76" s="35" t="str">
        <f aca="false">IF(COUNT(M76:O76)=0,"",SUM(M76:O76))</f>
        <v/>
      </c>
      <c r="R76" s="35" t="str">
        <f aca="false">IF($I76="","",$I76+IF($P76="",0,$P76))</f>
        <v/>
      </c>
      <c r="S76" s="35" t="str">
        <f aca="false">IF(OR($R76="",$E76="",$E76=0),"",ROUND($R76/$E76,0))</f>
        <v/>
      </c>
    </row>
    <row r="77" customFormat="false" ht="15" hidden="false" customHeight="true" outlineLevel="0" collapsed="false">
      <c r="A77" s="24" t="n">
        <f aca="false">ROW()-5</f>
        <v>72</v>
      </c>
      <c r="B77" s="17"/>
      <c r="C77" s="17"/>
      <c r="D77" s="17"/>
      <c r="E77" s="32"/>
      <c r="F77" s="17"/>
      <c r="G77" s="17"/>
      <c r="H77" s="33"/>
      <c r="I77" s="34"/>
      <c r="J77" s="34"/>
      <c r="K77" s="34"/>
      <c r="L77" s="34"/>
      <c r="M77" s="34"/>
      <c r="N77" s="34"/>
      <c r="O77" s="34"/>
      <c r="P77" s="35" t="str">
        <f aca="false">IF(COUNT(J77:L77)=0,"",SUM(J77:L77))</f>
        <v/>
      </c>
      <c r="Q77" s="35" t="str">
        <f aca="false">IF(COUNT(M77:O77)=0,"",SUM(M77:O77))</f>
        <v/>
      </c>
      <c r="R77" s="35" t="str">
        <f aca="false">IF($I77="","",$I77+IF($P77="",0,$P77))</f>
        <v/>
      </c>
      <c r="S77" s="35" t="str">
        <f aca="false">IF(OR($R77="",$E77="",$E77=0),"",ROUND($R77/$E77,0))</f>
        <v/>
      </c>
    </row>
    <row r="78" customFormat="false" ht="15" hidden="false" customHeight="true" outlineLevel="0" collapsed="false">
      <c r="A78" s="24" t="n">
        <f aca="false">ROW()-5</f>
        <v>73</v>
      </c>
      <c r="B78" s="17"/>
      <c r="C78" s="17"/>
      <c r="D78" s="17"/>
      <c r="E78" s="32"/>
      <c r="F78" s="17"/>
      <c r="G78" s="17"/>
      <c r="H78" s="33"/>
      <c r="I78" s="34"/>
      <c r="J78" s="34"/>
      <c r="K78" s="34"/>
      <c r="L78" s="34"/>
      <c r="M78" s="34"/>
      <c r="N78" s="34"/>
      <c r="O78" s="34"/>
      <c r="P78" s="35" t="str">
        <f aca="false">IF(COUNT(J78:L78)=0,"",SUM(J78:L78))</f>
        <v/>
      </c>
      <c r="Q78" s="35" t="str">
        <f aca="false">IF(COUNT(M78:O78)=0,"",SUM(M78:O78))</f>
        <v/>
      </c>
      <c r="R78" s="35" t="str">
        <f aca="false">IF($I78="","",$I78+IF($P78="",0,$P78))</f>
        <v/>
      </c>
      <c r="S78" s="35" t="str">
        <f aca="false">IF(OR($R78="",$E78="",$E78=0),"",ROUND($R78/$E78,0))</f>
        <v/>
      </c>
    </row>
    <row r="79" customFormat="false" ht="15" hidden="false" customHeight="true" outlineLevel="0" collapsed="false">
      <c r="A79" s="24" t="n">
        <f aca="false">ROW()-5</f>
        <v>74</v>
      </c>
      <c r="B79" s="17"/>
      <c r="C79" s="17"/>
      <c r="D79" s="17"/>
      <c r="E79" s="32"/>
      <c r="F79" s="17"/>
      <c r="G79" s="17"/>
      <c r="H79" s="33"/>
      <c r="I79" s="34"/>
      <c r="J79" s="34"/>
      <c r="K79" s="34"/>
      <c r="L79" s="34"/>
      <c r="M79" s="34"/>
      <c r="N79" s="34"/>
      <c r="O79" s="34"/>
      <c r="P79" s="35" t="str">
        <f aca="false">IF(COUNT(J79:L79)=0,"",SUM(J79:L79))</f>
        <v/>
      </c>
      <c r="Q79" s="35" t="str">
        <f aca="false">IF(COUNT(M79:O79)=0,"",SUM(M79:O79))</f>
        <v/>
      </c>
      <c r="R79" s="35" t="str">
        <f aca="false">IF($I79="","",$I79+IF($P79="",0,$P79))</f>
        <v/>
      </c>
      <c r="S79" s="35" t="str">
        <f aca="false">IF(OR($R79="",$E79="",$E79=0),"",ROUND($R79/$E79,0))</f>
        <v/>
      </c>
    </row>
    <row r="80" customFormat="false" ht="15" hidden="false" customHeight="true" outlineLevel="0" collapsed="false">
      <c r="A80" s="24" t="n">
        <f aca="false">ROW()-5</f>
        <v>75</v>
      </c>
      <c r="B80" s="17"/>
      <c r="C80" s="17"/>
      <c r="D80" s="17"/>
      <c r="E80" s="32"/>
      <c r="F80" s="17"/>
      <c r="G80" s="17"/>
      <c r="H80" s="33"/>
      <c r="I80" s="34"/>
      <c r="J80" s="34"/>
      <c r="K80" s="34"/>
      <c r="L80" s="34"/>
      <c r="M80" s="34"/>
      <c r="N80" s="34"/>
      <c r="O80" s="34"/>
      <c r="P80" s="35" t="str">
        <f aca="false">IF(COUNT(J80:L80)=0,"",SUM(J80:L80))</f>
        <v/>
      </c>
      <c r="Q80" s="35" t="str">
        <f aca="false">IF(COUNT(M80:O80)=0,"",SUM(M80:O80))</f>
        <v/>
      </c>
      <c r="R80" s="35" t="str">
        <f aca="false">IF($I80="","",$I80+IF($P80="",0,$P80))</f>
        <v/>
      </c>
      <c r="S80" s="35" t="str">
        <f aca="false">IF(OR($R80="",$E80="",$E80=0),"",ROUND($R80/$E80,0))</f>
        <v/>
      </c>
    </row>
    <row r="81" customFormat="false" ht="15" hidden="false" customHeight="true" outlineLevel="0" collapsed="false">
      <c r="A81" s="24" t="n">
        <f aca="false">ROW()-5</f>
        <v>76</v>
      </c>
      <c r="B81" s="17"/>
      <c r="C81" s="17"/>
      <c r="D81" s="17"/>
      <c r="E81" s="32"/>
      <c r="F81" s="17"/>
      <c r="G81" s="17"/>
      <c r="H81" s="33"/>
      <c r="I81" s="34"/>
      <c r="J81" s="34"/>
      <c r="K81" s="34"/>
      <c r="L81" s="34"/>
      <c r="M81" s="34"/>
      <c r="N81" s="34"/>
      <c r="O81" s="34"/>
      <c r="P81" s="35" t="str">
        <f aca="false">IF(COUNT(J81:L81)=0,"",SUM(J81:L81))</f>
        <v/>
      </c>
      <c r="Q81" s="35" t="str">
        <f aca="false">IF(COUNT(M81:O81)=0,"",SUM(M81:O81))</f>
        <v/>
      </c>
      <c r="R81" s="35" t="str">
        <f aca="false">IF($I81="","",$I81+IF($P81="",0,$P81))</f>
        <v/>
      </c>
      <c r="S81" s="35" t="str">
        <f aca="false">IF(OR($R81="",$E81="",$E81=0),"",ROUND($R81/$E81,0))</f>
        <v/>
      </c>
    </row>
    <row r="82" customFormat="false" ht="15" hidden="false" customHeight="true" outlineLevel="0" collapsed="false">
      <c r="A82" s="24" t="n">
        <f aca="false">ROW()-5</f>
        <v>77</v>
      </c>
      <c r="B82" s="17"/>
      <c r="C82" s="17"/>
      <c r="D82" s="17"/>
      <c r="E82" s="32"/>
      <c r="F82" s="17"/>
      <c r="G82" s="17"/>
      <c r="H82" s="33"/>
      <c r="I82" s="34"/>
      <c r="J82" s="34"/>
      <c r="K82" s="34"/>
      <c r="L82" s="34"/>
      <c r="M82" s="34"/>
      <c r="N82" s="34"/>
      <c r="O82" s="34"/>
      <c r="P82" s="35" t="str">
        <f aca="false">IF(COUNT(J82:L82)=0,"",SUM(J82:L82))</f>
        <v/>
      </c>
      <c r="Q82" s="35" t="str">
        <f aca="false">IF(COUNT(M82:O82)=0,"",SUM(M82:O82))</f>
        <v/>
      </c>
      <c r="R82" s="35" t="str">
        <f aca="false">IF($I82="","",$I82+IF($P82="",0,$P82))</f>
        <v/>
      </c>
      <c r="S82" s="35" t="str">
        <f aca="false">IF(OR($R82="",$E82="",$E82=0),"",ROUND($R82/$E82,0))</f>
        <v/>
      </c>
    </row>
    <row r="83" customFormat="false" ht="15" hidden="false" customHeight="true" outlineLevel="0" collapsed="false">
      <c r="A83" s="24" t="n">
        <f aca="false">ROW()-5</f>
        <v>78</v>
      </c>
      <c r="B83" s="17"/>
      <c r="C83" s="17"/>
      <c r="D83" s="17"/>
      <c r="E83" s="32"/>
      <c r="F83" s="17"/>
      <c r="G83" s="17"/>
      <c r="H83" s="33"/>
      <c r="I83" s="34"/>
      <c r="J83" s="34"/>
      <c r="K83" s="34"/>
      <c r="L83" s="34"/>
      <c r="M83" s="34"/>
      <c r="N83" s="34"/>
      <c r="O83" s="34"/>
      <c r="P83" s="35" t="str">
        <f aca="false">IF(COUNT(J83:L83)=0,"",SUM(J83:L83))</f>
        <v/>
      </c>
      <c r="Q83" s="35" t="str">
        <f aca="false">IF(COUNT(M83:O83)=0,"",SUM(M83:O83))</f>
        <v/>
      </c>
      <c r="R83" s="35" t="str">
        <f aca="false">IF($I83="","",$I83+IF($P83="",0,$P83))</f>
        <v/>
      </c>
      <c r="S83" s="35" t="str">
        <f aca="false">IF(OR($R83="",$E83="",$E83=0),"",ROUND($R83/$E83,0))</f>
        <v/>
      </c>
    </row>
    <row r="84" customFormat="false" ht="15" hidden="false" customHeight="true" outlineLevel="0" collapsed="false">
      <c r="A84" s="24" t="n">
        <f aca="false">ROW()-5</f>
        <v>79</v>
      </c>
      <c r="B84" s="17"/>
      <c r="C84" s="17"/>
      <c r="D84" s="17"/>
      <c r="E84" s="32"/>
      <c r="F84" s="17"/>
      <c r="G84" s="17"/>
      <c r="H84" s="33"/>
      <c r="I84" s="34"/>
      <c r="J84" s="34"/>
      <c r="K84" s="34"/>
      <c r="L84" s="34"/>
      <c r="M84" s="34"/>
      <c r="N84" s="34"/>
      <c r="O84" s="34"/>
      <c r="P84" s="35" t="str">
        <f aca="false">IF(COUNT(J84:L84)=0,"",SUM(J84:L84))</f>
        <v/>
      </c>
      <c r="Q84" s="35" t="str">
        <f aca="false">IF(COUNT(M84:O84)=0,"",SUM(M84:O84))</f>
        <v/>
      </c>
      <c r="R84" s="35" t="str">
        <f aca="false">IF($I84="","",$I84+IF($P84="",0,$P84))</f>
        <v/>
      </c>
      <c r="S84" s="35" t="str">
        <f aca="false">IF(OR($R84="",$E84="",$E84=0),"",ROUND($R84/$E84,0))</f>
        <v/>
      </c>
    </row>
    <row r="85" customFormat="false" ht="15" hidden="false" customHeight="true" outlineLevel="0" collapsed="false">
      <c r="A85" s="24" t="n">
        <f aca="false">ROW()-5</f>
        <v>80</v>
      </c>
      <c r="B85" s="17"/>
      <c r="C85" s="17"/>
      <c r="D85" s="17"/>
      <c r="E85" s="32"/>
      <c r="F85" s="17"/>
      <c r="G85" s="17"/>
      <c r="H85" s="33"/>
      <c r="I85" s="34"/>
      <c r="J85" s="34"/>
      <c r="K85" s="34"/>
      <c r="L85" s="34"/>
      <c r="M85" s="34"/>
      <c r="N85" s="34"/>
      <c r="O85" s="34"/>
      <c r="P85" s="35" t="str">
        <f aca="false">IF(COUNT(J85:L85)=0,"",SUM(J85:L85))</f>
        <v/>
      </c>
      <c r="Q85" s="35" t="str">
        <f aca="false">IF(COUNT(M85:O85)=0,"",SUM(M85:O85))</f>
        <v/>
      </c>
      <c r="R85" s="35" t="str">
        <f aca="false">IF($I85="","",$I85+IF($P85="",0,$P85))</f>
        <v/>
      </c>
      <c r="S85" s="35" t="str">
        <f aca="false">IF(OR($R85="",$E85="",$E85=0),"",ROUND($R85/$E85,0))</f>
        <v/>
      </c>
    </row>
    <row r="86" customFormat="false" ht="15" hidden="false" customHeight="true" outlineLevel="0" collapsed="false">
      <c r="A86" s="24" t="n">
        <f aca="false">ROW()-5</f>
        <v>81</v>
      </c>
      <c r="B86" s="17"/>
      <c r="C86" s="17"/>
      <c r="D86" s="17"/>
      <c r="E86" s="32"/>
      <c r="F86" s="17"/>
      <c r="G86" s="17"/>
      <c r="H86" s="33"/>
      <c r="I86" s="34"/>
      <c r="J86" s="34"/>
      <c r="K86" s="34"/>
      <c r="L86" s="34"/>
      <c r="M86" s="34"/>
      <c r="N86" s="34"/>
      <c r="O86" s="34"/>
      <c r="P86" s="35" t="str">
        <f aca="false">IF(COUNT(J86:L86)=0,"",SUM(J86:L86))</f>
        <v/>
      </c>
      <c r="Q86" s="35" t="str">
        <f aca="false">IF(COUNT(M86:O86)=0,"",SUM(M86:O86))</f>
        <v/>
      </c>
      <c r="R86" s="35" t="str">
        <f aca="false">IF($I86="","",$I86+IF($P86="",0,$P86))</f>
        <v/>
      </c>
      <c r="S86" s="35" t="str">
        <f aca="false">IF(OR($R86="",$E86="",$E86=0),"",ROUND($R86/$E86,0))</f>
        <v/>
      </c>
    </row>
    <row r="87" customFormat="false" ht="15" hidden="false" customHeight="true" outlineLevel="0" collapsed="false">
      <c r="A87" s="24" t="n">
        <f aca="false">ROW()-5</f>
        <v>82</v>
      </c>
      <c r="B87" s="17"/>
      <c r="C87" s="17"/>
      <c r="D87" s="17"/>
      <c r="E87" s="32"/>
      <c r="F87" s="17"/>
      <c r="G87" s="17"/>
      <c r="H87" s="33"/>
      <c r="I87" s="34"/>
      <c r="J87" s="34"/>
      <c r="K87" s="34"/>
      <c r="L87" s="34"/>
      <c r="M87" s="34"/>
      <c r="N87" s="34"/>
      <c r="O87" s="34"/>
      <c r="P87" s="35" t="str">
        <f aca="false">IF(COUNT(J87:L87)=0,"",SUM(J87:L87))</f>
        <v/>
      </c>
      <c r="Q87" s="35" t="str">
        <f aca="false">IF(COUNT(M87:O87)=0,"",SUM(M87:O87))</f>
        <v/>
      </c>
      <c r="R87" s="35" t="str">
        <f aca="false">IF($I87="","",$I87+IF($P87="",0,$P87))</f>
        <v/>
      </c>
      <c r="S87" s="35" t="str">
        <f aca="false">IF(OR($R87="",$E87="",$E87=0),"",ROUND($R87/$E87,0))</f>
        <v/>
      </c>
    </row>
    <row r="88" customFormat="false" ht="15" hidden="false" customHeight="true" outlineLevel="0" collapsed="false">
      <c r="A88" s="24" t="n">
        <f aca="false">ROW()-5</f>
        <v>83</v>
      </c>
      <c r="B88" s="17"/>
      <c r="C88" s="17"/>
      <c r="D88" s="17"/>
      <c r="E88" s="32"/>
      <c r="F88" s="17"/>
      <c r="G88" s="17"/>
      <c r="H88" s="33"/>
      <c r="I88" s="34"/>
      <c r="J88" s="34"/>
      <c r="K88" s="34"/>
      <c r="L88" s="34"/>
      <c r="M88" s="34"/>
      <c r="N88" s="34"/>
      <c r="O88" s="34"/>
      <c r="P88" s="35" t="str">
        <f aca="false">IF(COUNT(J88:L88)=0,"",SUM(J88:L88))</f>
        <v/>
      </c>
      <c r="Q88" s="35" t="str">
        <f aca="false">IF(COUNT(M88:O88)=0,"",SUM(M88:O88))</f>
        <v/>
      </c>
      <c r="R88" s="35" t="str">
        <f aca="false">IF($I88="","",$I88+IF($P88="",0,$P88))</f>
        <v/>
      </c>
      <c r="S88" s="35" t="str">
        <f aca="false">IF(OR($R88="",$E88="",$E88=0),"",ROUND($R88/$E88,0))</f>
        <v/>
      </c>
    </row>
    <row r="89" customFormat="false" ht="15" hidden="false" customHeight="true" outlineLevel="0" collapsed="false">
      <c r="A89" s="24" t="n">
        <f aca="false">ROW()-5</f>
        <v>84</v>
      </c>
      <c r="B89" s="17"/>
      <c r="C89" s="17"/>
      <c r="D89" s="17"/>
      <c r="E89" s="32"/>
      <c r="F89" s="17"/>
      <c r="G89" s="17"/>
      <c r="H89" s="33"/>
      <c r="I89" s="34"/>
      <c r="J89" s="34"/>
      <c r="K89" s="34"/>
      <c r="L89" s="34"/>
      <c r="M89" s="34"/>
      <c r="N89" s="34"/>
      <c r="O89" s="34"/>
      <c r="P89" s="35" t="str">
        <f aca="false">IF(COUNT(J89:L89)=0,"",SUM(J89:L89))</f>
        <v/>
      </c>
      <c r="Q89" s="35" t="str">
        <f aca="false">IF(COUNT(M89:O89)=0,"",SUM(M89:O89))</f>
        <v/>
      </c>
      <c r="R89" s="35" t="str">
        <f aca="false">IF($I89="","",$I89+IF($P89="",0,$P89))</f>
        <v/>
      </c>
      <c r="S89" s="35" t="str">
        <f aca="false">IF(OR($R89="",$E89="",$E89=0),"",ROUND($R89/$E89,0))</f>
        <v/>
      </c>
    </row>
    <row r="90" customFormat="false" ht="15" hidden="false" customHeight="true" outlineLevel="0" collapsed="false">
      <c r="A90" s="24" t="n">
        <f aca="false">ROW()-5</f>
        <v>85</v>
      </c>
      <c r="B90" s="17"/>
      <c r="C90" s="17"/>
      <c r="D90" s="17"/>
      <c r="E90" s="32"/>
      <c r="F90" s="17"/>
      <c r="G90" s="17"/>
      <c r="H90" s="33"/>
      <c r="I90" s="34"/>
      <c r="J90" s="34"/>
      <c r="K90" s="34"/>
      <c r="L90" s="34"/>
      <c r="M90" s="34"/>
      <c r="N90" s="34"/>
      <c r="O90" s="34"/>
      <c r="P90" s="35" t="str">
        <f aca="false">IF(COUNT(J90:L90)=0,"",SUM(J90:L90))</f>
        <v/>
      </c>
      <c r="Q90" s="35" t="str">
        <f aca="false">IF(COUNT(M90:O90)=0,"",SUM(M90:O90))</f>
        <v/>
      </c>
      <c r="R90" s="35" t="str">
        <f aca="false">IF($I90="","",$I90+IF($P90="",0,$P90))</f>
        <v/>
      </c>
      <c r="S90" s="35" t="str">
        <f aca="false">IF(OR($R90="",$E90="",$E90=0),"",ROUND($R90/$E90,0))</f>
        <v/>
      </c>
    </row>
    <row r="91" customFormat="false" ht="15" hidden="false" customHeight="true" outlineLevel="0" collapsed="false">
      <c r="A91" s="24" t="n">
        <f aca="false">ROW()-5</f>
        <v>86</v>
      </c>
      <c r="B91" s="17"/>
      <c r="C91" s="17"/>
      <c r="D91" s="17"/>
      <c r="E91" s="32"/>
      <c r="F91" s="17"/>
      <c r="G91" s="17"/>
      <c r="H91" s="33"/>
      <c r="I91" s="34"/>
      <c r="J91" s="34"/>
      <c r="K91" s="34"/>
      <c r="L91" s="34"/>
      <c r="M91" s="34"/>
      <c r="N91" s="34"/>
      <c r="O91" s="34"/>
      <c r="P91" s="35" t="str">
        <f aca="false">IF(COUNT(J91:L91)=0,"",SUM(J91:L91))</f>
        <v/>
      </c>
      <c r="Q91" s="35" t="str">
        <f aca="false">IF(COUNT(M91:O91)=0,"",SUM(M91:O91))</f>
        <v/>
      </c>
      <c r="R91" s="35" t="str">
        <f aca="false">IF($I91="","",$I91+IF($P91="",0,$P91))</f>
        <v/>
      </c>
      <c r="S91" s="35" t="str">
        <f aca="false">IF(OR($R91="",$E91="",$E91=0),"",ROUND($R91/$E91,0))</f>
        <v/>
      </c>
    </row>
    <row r="92" customFormat="false" ht="15" hidden="false" customHeight="true" outlineLevel="0" collapsed="false">
      <c r="A92" s="24" t="n">
        <f aca="false">ROW()-5</f>
        <v>87</v>
      </c>
      <c r="B92" s="17"/>
      <c r="C92" s="17"/>
      <c r="D92" s="17"/>
      <c r="E92" s="32"/>
      <c r="F92" s="17"/>
      <c r="G92" s="17"/>
      <c r="H92" s="33"/>
      <c r="I92" s="34"/>
      <c r="J92" s="34"/>
      <c r="K92" s="34"/>
      <c r="L92" s="34"/>
      <c r="M92" s="34"/>
      <c r="N92" s="34"/>
      <c r="O92" s="34"/>
      <c r="P92" s="35" t="str">
        <f aca="false">IF(COUNT(J92:L92)=0,"",SUM(J92:L92))</f>
        <v/>
      </c>
      <c r="Q92" s="35" t="str">
        <f aca="false">IF(COUNT(M92:O92)=0,"",SUM(M92:O92))</f>
        <v/>
      </c>
      <c r="R92" s="35" t="str">
        <f aca="false">IF($I92="","",$I92+IF($P92="",0,$P92))</f>
        <v/>
      </c>
      <c r="S92" s="35" t="str">
        <f aca="false">IF(OR($R92="",$E92="",$E92=0),"",ROUND($R92/$E92,0))</f>
        <v/>
      </c>
    </row>
    <row r="93" customFormat="false" ht="15" hidden="false" customHeight="true" outlineLevel="0" collapsed="false">
      <c r="A93" s="24" t="n">
        <f aca="false">ROW()-5</f>
        <v>88</v>
      </c>
      <c r="B93" s="17"/>
      <c r="C93" s="17"/>
      <c r="D93" s="17"/>
      <c r="E93" s="32"/>
      <c r="F93" s="17"/>
      <c r="G93" s="17"/>
      <c r="H93" s="33"/>
      <c r="I93" s="34"/>
      <c r="J93" s="34"/>
      <c r="K93" s="34"/>
      <c r="L93" s="34"/>
      <c r="M93" s="34"/>
      <c r="N93" s="34"/>
      <c r="O93" s="34"/>
      <c r="P93" s="35" t="str">
        <f aca="false">IF(COUNT(J93:L93)=0,"",SUM(J93:L93))</f>
        <v/>
      </c>
      <c r="Q93" s="35" t="str">
        <f aca="false">IF(COUNT(M93:O93)=0,"",SUM(M93:O93))</f>
        <v/>
      </c>
      <c r="R93" s="35" t="str">
        <f aca="false">IF($I93="","",$I93+IF($P93="",0,$P93))</f>
        <v/>
      </c>
      <c r="S93" s="35" t="str">
        <f aca="false">IF(OR($R93="",$E93="",$E93=0),"",ROUND($R93/$E93,0))</f>
        <v/>
      </c>
    </row>
    <row r="94" customFormat="false" ht="15" hidden="false" customHeight="true" outlineLevel="0" collapsed="false">
      <c r="A94" s="24" t="n">
        <f aca="false">ROW()-5</f>
        <v>89</v>
      </c>
      <c r="B94" s="17"/>
      <c r="C94" s="17"/>
      <c r="D94" s="17"/>
      <c r="E94" s="32"/>
      <c r="F94" s="17"/>
      <c r="G94" s="17"/>
      <c r="H94" s="33"/>
      <c r="I94" s="34"/>
      <c r="J94" s="34"/>
      <c r="K94" s="34"/>
      <c r="L94" s="34"/>
      <c r="M94" s="34"/>
      <c r="N94" s="34"/>
      <c r="O94" s="34"/>
      <c r="P94" s="35" t="str">
        <f aca="false">IF(COUNT(J94:L94)=0,"",SUM(J94:L94))</f>
        <v/>
      </c>
      <c r="Q94" s="35" t="str">
        <f aca="false">IF(COUNT(M94:O94)=0,"",SUM(M94:O94))</f>
        <v/>
      </c>
      <c r="R94" s="35" t="str">
        <f aca="false">IF($I94="","",$I94+IF($P94="",0,$P94))</f>
        <v/>
      </c>
      <c r="S94" s="35" t="str">
        <f aca="false">IF(OR($R94="",$E94="",$E94=0),"",ROUND($R94/$E94,0))</f>
        <v/>
      </c>
    </row>
    <row r="95" customFormat="false" ht="15" hidden="false" customHeight="true" outlineLevel="0" collapsed="false">
      <c r="A95" s="24" t="n">
        <f aca="false">ROW()-5</f>
        <v>90</v>
      </c>
      <c r="B95" s="17"/>
      <c r="C95" s="17"/>
      <c r="D95" s="17"/>
      <c r="E95" s="32"/>
      <c r="F95" s="17"/>
      <c r="G95" s="17"/>
      <c r="H95" s="33"/>
      <c r="I95" s="34"/>
      <c r="J95" s="34"/>
      <c r="K95" s="34"/>
      <c r="L95" s="34"/>
      <c r="M95" s="34"/>
      <c r="N95" s="34"/>
      <c r="O95" s="34"/>
      <c r="P95" s="35" t="str">
        <f aca="false">IF(COUNT(J95:L95)=0,"",SUM(J95:L95))</f>
        <v/>
      </c>
      <c r="Q95" s="35" t="str">
        <f aca="false">IF(COUNT(M95:O95)=0,"",SUM(M95:O95))</f>
        <v/>
      </c>
      <c r="R95" s="35" t="str">
        <f aca="false">IF($I95="","",$I95+IF($P95="",0,$P95))</f>
        <v/>
      </c>
      <c r="S95" s="35" t="str">
        <f aca="false">IF(OR($R95="",$E95="",$E95=0),"",ROUND($R95/$E95,0))</f>
        <v/>
      </c>
    </row>
    <row r="96" customFormat="false" ht="15" hidden="false" customHeight="true" outlineLevel="0" collapsed="false">
      <c r="A96" s="24" t="n">
        <f aca="false">ROW()-5</f>
        <v>91</v>
      </c>
      <c r="B96" s="17"/>
      <c r="C96" s="17"/>
      <c r="D96" s="17"/>
      <c r="E96" s="32"/>
      <c r="F96" s="17"/>
      <c r="G96" s="17"/>
      <c r="H96" s="33"/>
      <c r="I96" s="34"/>
      <c r="J96" s="34"/>
      <c r="K96" s="34"/>
      <c r="L96" s="34"/>
      <c r="M96" s="34"/>
      <c r="N96" s="34"/>
      <c r="O96" s="34"/>
      <c r="P96" s="35" t="str">
        <f aca="false">IF(COUNT(J96:L96)=0,"",SUM(J96:L96))</f>
        <v/>
      </c>
      <c r="Q96" s="35" t="str">
        <f aca="false">IF(COUNT(M96:O96)=0,"",SUM(M96:O96))</f>
        <v/>
      </c>
      <c r="R96" s="35" t="str">
        <f aca="false">IF($I96="","",$I96+IF($P96="",0,$P96))</f>
        <v/>
      </c>
      <c r="S96" s="35" t="str">
        <f aca="false">IF(OR($R96="",$E96="",$E96=0),"",ROUND($R96/$E96,0))</f>
        <v/>
      </c>
    </row>
    <row r="97" customFormat="false" ht="15" hidden="false" customHeight="true" outlineLevel="0" collapsed="false">
      <c r="A97" s="24" t="n">
        <f aca="false">ROW()-5</f>
        <v>92</v>
      </c>
      <c r="B97" s="17"/>
      <c r="C97" s="17"/>
      <c r="D97" s="17"/>
      <c r="E97" s="32"/>
      <c r="F97" s="17"/>
      <c r="G97" s="17"/>
      <c r="H97" s="33"/>
      <c r="I97" s="34"/>
      <c r="J97" s="34"/>
      <c r="K97" s="34"/>
      <c r="L97" s="34"/>
      <c r="M97" s="34"/>
      <c r="N97" s="34"/>
      <c r="O97" s="34"/>
      <c r="P97" s="35" t="str">
        <f aca="false">IF(COUNT(J97:L97)=0,"",SUM(J97:L97))</f>
        <v/>
      </c>
      <c r="Q97" s="35" t="str">
        <f aca="false">IF(COUNT(M97:O97)=0,"",SUM(M97:O97))</f>
        <v/>
      </c>
      <c r="R97" s="35" t="str">
        <f aca="false">IF($I97="","",$I97+IF($P97="",0,$P97))</f>
        <v/>
      </c>
      <c r="S97" s="35" t="str">
        <f aca="false">IF(OR($R97="",$E97="",$E97=0),"",ROUND($R97/$E97,0))</f>
        <v/>
      </c>
    </row>
    <row r="98" customFormat="false" ht="15" hidden="false" customHeight="true" outlineLevel="0" collapsed="false">
      <c r="A98" s="24" t="n">
        <f aca="false">ROW()-5</f>
        <v>93</v>
      </c>
      <c r="B98" s="17"/>
      <c r="C98" s="17"/>
      <c r="D98" s="17"/>
      <c r="E98" s="32"/>
      <c r="F98" s="17"/>
      <c r="G98" s="17"/>
      <c r="H98" s="33"/>
      <c r="I98" s="34"/>
      <c r="J98" s="34"/>
      <c r="K98" s="34"/>
      <c r="L98" s="34"/>
      <c r="M98" s="34"/>
      <c r="N98" s="34"/>
      <c r="O98" s="34"/>
      <c r="P98" s="35" t="str">
        <f aca="false">IF(COUNT(J98:L98)=0,"",SUM(J98:L98))</f>
        <v/>
      </c>
      <c r="Q98" s="35" t="str">
        <f aca="false">IF(COUNT(M98:O98)=0,"",SUM(M98:O98))</f>
        <v/>
      </c>
      <c r="R98" s="35" t="str">
        <f aca="false">IF($I98="","",$I98+IF($P98="",0,$P98))</f>
        <v/>
      </c>
      <c r="S98" s="35" t="str">
        <f aca="false">IF(OR($R98="",$E98="",$E98=0),"",ROUND($R98/$E98,0))</f>
        <v/>
      </c>
    </row>
    <row r="99" customFormat="false" ht="15" hidden="false" customHeight="true" outlineLevel="0" collapsed="false">
      <c r="A99" s="24" t="n">
        <f aca="false">ROW()-5</f>
        <v>94</v>
      </c>
      <c r="B99" s="17"/>
      <c r="C99" s="17"/>
      <c r="D99" s="17"/>
      <c r="E99" s="32"/>
      <c r="F99" s="17"/>
      <c r="G99" s="17"/>
      <c r="H99" s="33"/>
      <c r="I99" s="34"/>
      <c r="J99" s="34"/>
      <c r="K99" s="34"/>
      <c r="L99" s="34"/>
      <c r="M99" s="34"/>
      <c r="N99" s="34"/>
      <c r="O99" s="34"/>
      <c r="P99" s="35" t="str">
        <f aca="false">IF(COUNT(J99:L99)=0,"",SUM(J99:L99))</f>
        <v/>
      </c>
      <c r="Q99" s="35" t="str">
        <f aca="false">IF(COUNT(M99:O99)=0,"",SUM(M99:O99))</f>
        <v/>
      </c>
      <c r="R99" s="35" t="str">
        <f aca="false">IF($I99="","",$I99+IF($P99="",0,$P99))</f>
        <v/>
      </c>
      <c r="S99" s="35" t="str">
        <f aca="false">IF(OR($R99="",$E99="",$E99=0),"",ROUND($R99/$E99,0))</f>
        <v/>
      </c>
    </row>
    <row r="100" customFormat="false" ht="15" hidden="false" customHeight="true" outlineLevel="0" collapsed="false">
      <c r="A100" s="24" t="n">
        <f aca="false">ROW()-5</f>
        <v>95</v>
      </c>
      <c r="B100" s="17"/>
      <c r="C100" s="17"/>
      <c r="D100" s="17"/>
      <c r="E100" s="32"/>
      <c r="F100" s="17"/>
      <c r="G100" s="17"/>
      <c r="H100" s="33"/>
      <c r="I100" s="34"/>
      <c r="J100" s="34"/>
      <c r="K100" s="34"/>
      <c r="L100" s="34"/>
      <c r="M100" s="34"/>
      <c r="N100" s="34"/>
      <c r="O100" s="34"/>
      <c r="P100" s="35" t="str">
        <f aca="false">IF(COUNT(J100:L100)=0,"",SUM(J100:L100))</f>
        <v/>
      </c>
      <c r="Q100" s="35" t="str">
        <f aca="false">IF(COUNT(M100:O100)=0,"",SUM(M100:O100))</f>
        <v/>
      </c>
      <c r="R100" s="35" t="str">
        <f aca="false">IF($I100="","",$I100+IF($P100="",0,$P100))</f>
        <v/>
      </c>
      <c r="S100" s="35" t="str">
        <f aca="false">IF(OR($R100="",$E100="",$E100=0),"",ROUND($R100/$E100,0))</f>
        <v/>
      </c>
    </row>
    <row r="101" customFormat="false" ht="15" hidden="false" customHeight="true" outlineLevel="0" collapsed="false">
      <c r="A101" s="24" t="n">
        <f aca="false">ROW()-5</f>
        <v>96</v>
      </c>
      <c r="B101" s="17"/>
      <c r="C101" s="17"/>
      <c r="D101" s="17"/>
      <c r="E101" s="32"/>
      <c r="F101" s="17"/>
      <c r="G101" s="17"/>
      <c r="H101" s="33"/>
      <c r="I101" s="34"/>
      <c r="J101" s="34"/>
      <c r="K101" s="34"/>
      <c r="L101" s="34"/>
      <c r="M101" s="34"/>
      <c r="N101" s="34"/>
      <c r="O101" s="34"/>
      <c r="P101" s="35" t="str">
        <f aca="false">IF(COUNT(J101:L101)=0,"",SUM(J101:L101))</f>
        <v/>
      </c>
      <c r="Q101" s="35" t="str">
        <f aca="false">IF(COUNT(M101:O101)=0,"",SUM(M101:O101))</f>
        <v/>
      </c>
      <c r="R101" s="35" t="str">
        <f aca="false">IF($I101="","",$I101+IF($P101="",0,$P101))</f>
        <v/>
      </c>
      <c r="S101" s="35" t="str">
        <f aca="false">IF(OR($R101="",$E101="",$E101=0),"",ROUND($R101/$E101,0))</f>
        <v/>
      </c>
    </row>
    <row r="102" customFormat="false" ht="15" hidden="false" customHeight="true" outlineLevel="0" collapsed="false">
      <c r="A102" s="24" t="n">
        <f aca="false">ROW()-5</f>
        <v>97</v>
      </c>
      <c r="B102" s="17"/>
      <c r="C102" s="17"/>
      <c r="D102" s="17"/>
      <c r="E102" s="32"/>
      <c r="F102" s="17"/>
      <c r="G102" s="17"/>
      <c r="H102" s="33"/>
      <c r="I102" s="34"/>
      <c r="J102" s="34"/>
      <c r="K102" s="34"/>
      <c r="L102" s="34"/>
      <c r="M102" s="34"/>
      <c r="N102" s="34"/>
      <c r="O102" s="34"/>
      <c r="P102" s="35" t="str">
        <f aca="false">IF(COUNT(J102:L102)=0,"",SUM(J102:L102))</f>
        <v/>
      </c>
      <c r="Q102" s="35" t="str">
        <f aca="false">IF(COUNT(M102:O102)=0,"",SUM(M102:O102))</f>
        <v/>
      </c>
      <c r="R102" s="35" t="str">
        <f aca="false">IF($I102="","",$I102+IF($P102="",0,$P102))</f>
        <v/>
      </c>
      <c r="S102" s="35" t="str">
        <f aca="false">IF(OR($R102="",$E102="",$E102=0),"",ROUND($R102/$E102,0))</f>
        <v/>
      </c>
    </row>
    <row r="103" customFormat="false" ht="15" hidden="false" customHeight="true" outlineLevel="0" collapsed="false">
      <c r="A103" s="24" t="n">
        <f aca="false">ROW()-5</f>
        <v>98</v>
      </c>
      <c r="B103" s="17"/>
      <c r="C103" s="17"/>
      <c r="D103" s="17"/>
      <c r="E103" s="32"/>
      <c r="F103" s="17"/>
      <c r="G103" s="17"/>
      <c r="H103" s="33"/>
      <c r="I103" s="34"/>
      <c r="J103" s="34"/>
      <c r="K103" s="34"/>
      <c r="L103" s="34"/>
      <c r="M103" s="34"/>
      <c r="N103" s="34"/>
      <c r="O103" s="34"/>
      <c r="P103" s="35" t="str">
        <f aca="false">IF(COUNT(J103:L103)=0,"",SUM(J103:L103))</f>
        <v/>
      </c>
      <c r="Q103" s="35" t="str">
        <f aca="false">IF(COUNT(M103:O103)=0,"",SUM(M103:O103))</f>
        <v/>
      </c>
      <c r="R103" s="35" t="str">
        <f aca="false">IF($I103="","",$I103+IF($P103="",0,$P103))</f>
        <v/>
      </c>
      <c r="S103" s="35" t="str">
        <f aca="false">IF(OR($R103="",$E103="",$E103=0),"",ROUND($R103/$E103,0))</f>
        <v/>
      </c>
    </row>
    <row r="104" customFormat="false" ht="15" hidden="false" customHeight="true" outlineLevel="0" collapsed="false">
      <c r="A104" s="24" t="n">
        <f aca="false">ROW()-5</f>
        <v>99</v>
      </c>
      <c r="B104" s="17"/>
      <c r="C104" s="17"/>
      <c r="D104" s="17"/>
      <c r="E104" s="32"/>
      <c r="F104" s="17"/>
      <c r="G104" s="17"/>
      <c r="H104" s="33"/>
      <c r="I104" s="34"/>
      <c r="J104" s="34"/>
      <c r="K104" s="34"/>
      <c r="L104" s="34"/>
      <c r="M104" s="34"/>
      <c r="N104" s="34"/>
      <c r="O104" s="34"/>
      <c r="P104" s="35" t="str">
        <f aca="false">IF(COUNT(J104:L104)=0,"",SUM(J104:L104))</f>
        <v/>
      </c>
      <c r="Q104" s="35" t="str">
        <f aca="false">IF(COUNT(M104:O104)=0,"",SUM(M104:O104))</f>
        <v/>
      </c>
      <c r="R104" s="35" t="str">
        <f aca="false">IF($I104="","",$I104+IF($P104="",0,$P104))</f>
        <v/>
      </c>
      <c r="S104" s="35" t="str">
        <f aca="false">IF(OR($R104="",$E104="",$E104=0),"",ROUND($R104/$E104,0))</f>
        <v/>
      </c>
    </row>
    <row r="105" customFormat="false" ht="15" hidden="false" customHeight="true" outlineLevel="0" collapsed="false">
      <c r="A105" s="24" t="n">
        <f aca="false">ROW()-5</f>
        <v>100</v>
      </c>
      <c r="B105" s="17"/>
      <c r="C105" s="17"/>
      <c r="D105" s="17"/>
      <c r="E105" s="32"/>
      <c r="F105" s="17"/>
      <c r="G105" s="17"/>
      <c r="H105" s="33"/>
      <c r="I105" s="34"/>
      <c r="J105" s="34"/>
      <c r="K105" s="34"/>
      <c r="L105" s="34"/>
      <c r="M105" s="34"/>
      <c r="N105" s="34"/>
      <c r="O105" s="34"/>
      <c r="P105" s="35" t="str">
        <f aca="false">IF(COUNT(J105:L105)=0,"",SUM(J105:L105))</f>
        <v/>
      </c>
      <c r="Q105" s="35" t="str">
        <f aca="false">IF(COUNT(M105:O105)=0,"",SUM(M105:O105))</f>
        <v/>
      </c>
      <c r="R105" s="35" t="str">
        <f aca="false">IF($I105="","",$I105+IF($P105="",0,$P105))</f>
        <v/>
      </c>
      <c r="S105" s="35" t="str">
        <f aca="false">IF(OR($R105="",$E105="",$E105=0),"",ROUND($R105/$E105,0))</f>
        <v/>
      </c>
    </row>
    <row r="106" customFormat="false" ht="15" hidden="false" customHeight="true" outlineLevel="0" collapsed="false">
      <c r="A106" s="24" t="n">
        <f aca="false">ROW()-5</f>
        <v>101</v>
      </c>
      <c r="B106" s="17"/>
      <c r="C106" s="17"/>
      <c r="D106" s="17"/>
      <c r="E106" s="32"/>
      <c r="F106" s="17"/>
      <c r="G106" s="17"/>
      <c r="H106" s="33"/>
      <c r="I106" s="34"/>
      <c r="J106" s="34"/>
      <c r="K106" s="34"/>
      <c r="L106" s="34"/>
      <c r="M106" s="34"/>
      <c r="N106" s="34"/>
      <c r="O106" s="34"/>
      <c r="P106" s="35" t="str">
        <f aca="false">IF(COUNT(J106:L106)=0,"",SUM(J106:L106))</f>
        <v/>
      </c>
      <c r="Q106" s="35" t="str">
        <f aca="false">IF(COUNT(M106:O106)=0,"",SUM(M106:O106))</f>
        <v/>
      </c>
      <c r="R106" s="35" t="str">
        <f aca="false">IF($I106="","",$I106+IF($P106="",0,$P106))</f>
        <v/>
      </c>
      <c r="S106" s="35" t="str">
        <f aca="false">IF(OR($R106="",$E106="",$E106=0),"",ROUND($R106/$E106,0))</f>
        <v/>
      </c>
    </row>
    <row r="107" customFormat="false" ht="15" hidden="false" customHeight="true" outlineLevel="0" collapsed="false">
      <c r="A107" s="24" t="n">
        <f aca="false">ROW()-5</f>
        <v>102</v>
      </c>
      <c r="B107" s="17"/>
      <c r="C107" s="17"/>
      <c r="D107" s="17"/>
      <c r="E107" s="32"/>
      <c r="F107" s="17"/>
      <c r="G107" s="17"/>
      <c r="H107" s="33"/>
      <c r="I107" s="34"/>
      <c r="J107" s="34"/>
      <c r="K107" s="34"/>
      <c r="L107" s="34"/>
      <c r="M107" s="34"/>
      <c r="N107" s="34"/>
      <c r="O107" s="34"/>
      <c r="P107" s="35" t="str">
        <f aca="false">IF(COUNT(J107:L107)=0,"",SUM(J107:L107))</f>
        <v/>
      </c>
      <c r="Q107" s="35" t="str">
        <f aca="false">IF(COUNT(M107:O107)=0,"",SUM(M107:O107))</f>
        <v/>
      </c>
      <c r="R107" s="35" t="str">
        <f aca="false">IF($I107="","",$I107+IF($P107="",0,$P107))</f>
        <v/>
      </c>
      <c r="S107" s="35" t="str">
        <f aca="false">IF(OR($R107="",$E107="",$E107=0),"",ROUND($R107/$E107,0))</f>
        <v/>
      </c>
    </row>
    <row r="108" customFormat="false" ht="15" hidden="false" customHeight="true" outlineLevel="0" collapsed="false">
      <c r="A108" s="24" t="n">
        <f aca="false">ROW()-5</f>
        <v>103</v>
      </c>
      <c r="B108" s="17"/>
      <c r="C108" s="17"/>
      <c r="D108" s="17"/>
      <c r="E108" s="32"/>
      <c r="F108" s="17"/>
      <c r="G108" s="17"/>
      <c r="H108" s="33"/>
      <c r="I108" s="34"/>
      <c r="J108" s="34"/>
      <c r="K108" s="34"/>
      <c r="L108" s="34"/>
      <c r="M108" s="34"/>
      <c r="N108" s="34"/>
      <c r="O108" s="34"/>
      <c r="P108" s="35" t="str">
        <f aca="false">IF(COUNT(J108:L108)=0,"",SUM(J108:L108))</f>
        <v/>
      </c>
      <c r="Q108" s="35" t="str">
        <f aca="false">IF(COUNT(M108:O108)=0,"",SUM(M108:O108))</f>
        <v/>
      </c>
      <c r="R108" s="35" t="str">
        <f aca="false">IF($I108="","",$I108+IF($P108="",0,$P108))</f>
        <v/>
      </c>
      <c r="S108" s="35" t="str">
        <f aca="false">IF(OR($R108="",$E108="",$E108=0),"",ROUND($R108/$E108,0))</f>
        <v/>
      </c>
    </row>
    <row r="109" customFormat="false" ht="15" hidden="false" customHeight="true" outlineLevel="0" collapsed="false">
      <c r="A109" s="24" t="n">
        <f aca="false">ROW()-5</f>
        <v>104</v>
      </c>
      <c r="B109" s="17"/>
      <c r="C109" s="17"/>
      <c r="D109" s="17"/>
      <c r="E109" s="32"/>
      <c r="F109" s="17"/>
      <c r="G109" s="17"/>
      <c r="H109" s="33"/>
      <c r="I109" s="34"/>
      <c r="J109" s="34"/>
      <c r="K109" s="34"/>
      <c r="L109" s="34"/>
      <c r="M109" s="34"/>
      <c r="N109" s="34"/>
      <c r="O109" s="34"/>
      <c r="P109" s="35" t="str">
        <f aca="false">IF(COUNT(J109:L109)=0,"",SUM(J109:L109))</f>
        <v/>
      </c>
      <c r="Q109" s="35" t="str">
        <f aca="false">IF(COUNT(M109:O109)=0,"",SUM(M109:O109))</f>
        <v/>
      </c>
      <c r="R109" s="35" t="str">
        <f aca="false">IF($I109="","",$I109+IF($P109="",0,$P109))</f>
        <v/>
      </c>
      <c r="S109" s="35" t="str">
        <f aca="false">IF(OR($R109="",$E109="",$E109=0),"",ROUND($R109/$E109,0))</f>
        <v/>
      </c>
    </row>
    <row r="110" customFormat="false" ht="15" hidden="false" customHeight="true" outlineLevel="0" collapsed="false">
      <c r="A110" s="24" t="n">
        <f aca="false">ROW()-5</f>
        <v>105</v>
      </c>
      <c r="B110" s="17"/>
      <c r="C110" s="17"/>
      <c r="D110" s="17"/>
      <c r="E110" s="32"/>
      <c r="F110" s="17"/>
      <c r="G110" s="17"/>
      <c r="H110" s="33"/>
      <c r="I110" s="34"/>
      <c r="J110" s="34"/>
      <c r="K110" s="34"/>
      <c r="L110" s="34"/>
      <c r="M110" s="34"/>
      <c r="N110" s="34"/>
      <c r="O110" s="34"/>
      <c r="P110" s="35" t="str">
        <f aca="false">IF(COUNT(J110:L110)=0,"",SUM(J110:L110))</f>
        <v/>
      </c>
      <c r="Q110" s="35" t="str">
        <f aca="false">IF(COUNT(M110:O110)=0,"",SUM(M110:O110))</f>
        <v/>
      </c>
      <c r="R110" s="35" t="str">
        <f aca="false">IF($I110="","",$I110+IF($P110="",0,$P110))</f>
        <v/>
      </c>
      <c r="S110" s="35" t="str">
        <f aca="false">IF(OR($R110="",$E110="",$E110=0),"",ROUND($R110/$E110,0))</f>
        <v/>
      </c>
    </row>
    <row r="111" customFormat="false" ht="15" hidden="false" customHeight="true" outlineLevel="0" collapsed="false">
      <c r="A111" s="24" t="n">
        <f aca="false">ROW()-5</f>
        <v>106</v>
      </c>
      <c r="B111" s="17"/>
      <c r="C111" s="17"/>
      <c r="D111" s="17"/>
      <c r="E111" s="32"/>
      <c r="F111" s="17"/>
      <c r="G111" s="17"/>
      <c r="H111" s="33"/>
      <c r="I111" s="34"/>
      <c r="J111" s="34"/>
      <c r="K111" s="34"/>
      <c r="L111" s="34"/>
      <c r="M111" s="34"/>
      <c r="N111" s="34"/>
      <c r="O111" s="34"/>
      <c r="P111" s="35" t="str">
        <f aca="false">IF(COUNT(J111:L111)=0,"",SUM(J111:L111))</f>
        <v/>
      </c>
      <c r="Q111" s="35" t="str">
        <f aca="false">IF(COUNT(M111:O111)=0,"",SUM(M111:O111))</f>
        <v/>
      </c>
      <c r="R111" s="35" t="str">
        <f aca="false">IF($I111="","",$I111+IF($P111="",0,$P111))</f>
        <v/>
      </c>
      <c r="S111" s="35" t="str">
        <f aca="false">IF(OR($R111="",$E111="",$E111=0),"",ROUND($R111/$E111,0))</f>
        <v/>
      </c>
    </row>
    <row r="112" customFormat="false" ht="15" hidden="false" customHeight="true" outlineLevel="0" collapsed="false">
      <c r="A112" s="24" t="n">
        <f aca="false">ROW()-5</f>
        <v>107</v>
      </c>
      <c r="B112" s="17"/>
      <c r="C112" s="17"/>
      <c r="D112" s="17"/>
      <c r="E112" s="32"/>
      <c r="F112" s="17"/>
      <c r="G112" s="17"/>
      <c r="H112" s="33"/>
      <c r="I112" s="34"/>
      <c r="J112" s="34"/>
      <c r="K112" s="34"/>
      <c r="L112" s="34"/>
      <c r="M112" s="34"/>
      <c r="N112" s="34"/>
      <c r="O112" s="34"/>
      <c r="P112" s="35" t="str">
        <f aca="false">IF(COUNT(J112:L112)=0,"",SUM(J112:L112))</f>
        <v/>
      </c>
      <c r="Q112" s="35" t="str">
        <f aca="false">IF(COUNT(M112:O112)=0,"",SUM(M112:O112))</f>
        <v/>
      </c>
      <c r="R112" s="35" t="str">
        <f aca="false">IF($I112="","",$I112+IF($P112="",0,$P112))</f>
        <v/>
      </c>
      <c r="S112" s="35" t="str">
        <f aca="false">IF(OR($R112="",$E112="",$E112=0),"",ROUND($R112/$E112,0))</f>
        <v/>
      </c>
    </row>
    <row r="113" customFormat="false" ht="15" hidden="false" customHeight="true" outlineLevel="0" collapsed="false">
      <c r="A113" s="24" t="n">
        <f aca="false">ROW()-5</f>
        <v>108</v>
      </c>
      <c r="B113" s="17"/>
      <c r="C113" s="17"/>
      <c r="D113" s="17"/>
      <c r="E113" s="32"/>
      <c r="F113" s="17"/>
      <c r="G113" s="17"/>
      <c r="H113" s="33"/>
      <c r="I113" s="34"/>
      <c r="J113" s="34"/>
      <c r="K113" s="34"/>
      <c r="L113" s="34"/>
      <c r="M113" s="34"/>
      <c r="N113" s="34"/>
      <c r="O113" s="34"/>
      <c r="P113" s="35" t="str">
        <f aca="false">IF(COUNT(J113:L113)=0,"",SUM(J113:L113))</f>
        <v/>
      </c>
      <c r="Q113" s="35" t="str">
        <f aca="false">IF(COUNT(M113:O113)=0,"",SUM(M113:O113))</f>
        <v/>
      </c>
      <c r="R113" s="35" t="str">
        <f aca="false">IF($I113="","",$I113+IF($P113="",0,$P113))</f>
        <v/>
      </c>
      <c r="S113" s="35" t="str">
        <f aca="false">IF(OR($R113="",$E113="",$E113=0),"",ROUND($R113/$E113,0))</f>
        <v/>
      </c>
    </row>
    <row r="114" customFormat="false" ht="15" hidden="false" customHeight="true" outlineLevel="0" collapsed="false">
      <c r="A114" s="24" t="n">
        <f aca="false">ROW()-5</f>
        <v>109</v>
      </c>
      <c r="B114" s="17"/>
      <c r="C114" s="17"/>
      <c r="D114" s="17"/>
      <c r="E114" s="32"/>
      <c r="F114" s="17"/>
      <c r="G114" s="17"/>
      <c r="H114" s="33"/>
      <c r="I114" s="34"/>
      <c r="J114" s="34"/>
      <c r="K114" s="34"/>
      <c r="L114" s="34"/>
      <c r="M114" s="34"/>
      <c r="N114" s="34"/>
      <c r="O114" s="34"/>
      <c r="P114" s="35" t="str">
        <f aca="false">IF(COUNT(J114:L114)=0,"",SUM(J114:L114))</f>
        <v/>
      </c>
      <c r="Q114" s="35" t="str">
        <f aca="false">IF(COUNT(M114:O114)=0,"",SUM(M114:O114))</f>
        <v/>
      </c>
      <c r="R114" s="35" t="str">
        <f aca="false">IF($I114="","",$I114+IF($P114="",0,$P114))</f>
        <v/>
      </c>
      <c r="S114" s="35" t="str">
        <f aca="false">IF(OR($R114="",$E114="",$E114=0),"",ROUND($R114/$E114,0))</f>
        <v/>
      </c>
    </row>
    <row r="115" customFormat="false" ht="15" hidden="false" customHeight="true" outlineLevel="0" collapsed="false">
      <c r="A115" s="24" t="n">
        <f aca="false">ROW()-5</f>
        <v>110</v>
      </c>
      <c r="B115" s="17"/>
      <c r="C115" s="17"/>
      <c r="D115" s="17"/>
      <c r="E115" s="32"/>
      <c r="F115" s="17"/>
      <c r="G115" s="17"/>
      <c r="H115" s="33"/>
      <c r="I115" s="34"/>
      <c r="J115" s="34"/>
      <c r="K115" s="34"/>
      <c r="L115" s="34"/>
      <c r="M115" s="34"/>
      <c r="N115" s="34"/>
      <c r="O115" s="34"/>
      <c r="P115" s="35" t="str">
        <f aca="false">IF(COUNT(J115:L115)=0,"",SUM(J115:L115))</f>
        <v/>
      </c>
      <c r="Q115" s="35" t="str">
        <f aca="false">IF(COUNT(M115:O115)=0,"",SUM(M115:O115))</f>
        <v/>
      </c>
      <c r="R115" s="35" t="str">
        <f aca="false">IF($I115="","",$I115+IF($P115="",0,$P115))</f>
        <v/>
      </c>
      <c r="S115" s="35" t="str">
        <f aca="false">IF(OR($R115="",$E115="",$E115=0),"",ROUND($R115/$E115,0))</f>
        <v/>
      </c>
    </row>
    <row r="116" customFormat="false" ht="15" hidden="false" customHeight="true" outlineLevel="0" collapsed="false">
      <c r="A116" s="24" t="n">
        <f aca="false">ROW()-5</f>
        <v>111</v>
      </c>
      <c r="B116" s="17"/>
      <c r="C116" s="17"/>
      <c r="D116" s="17"/>
      <c r="E116" s="32"/>
      <c r="F116" s="17"/>
      <c r="G116" s="17"/>
      <c r="H116" s="33"/>
      <c r="I116" s="34"/>
      <c r="J116" s="34"/>
      <c r="K116" s="34"/>
      <c r="L116" s="34"/>
      <c r="M116" s="34"/>
      <c r="N116" s="34"/>
      <c r="O116" s="34"/>
      <c r="P116" s="35" t="str">
        <f aca="false">IF(COUNT(J116:L116)=0,"",SUM(J116:L116))</f>
        <v/>
      </c>
      <c r="Q116" s="35" t="str">
        <f aca="false">IF(COUNT(M116:O116)=0,"",SUM(M116:O116))</f>
        <v/>
      </c>
      <c r="R116" s="35" t="str">
        <f aca="false">IF($I116="","",$I116+IF($P116="",0,$P116))</f>
        <v/>
      </c>
      <c r="S116" s="35" t="str">
        <f aca="false">IF(OR($R116="",$E116="",$E116=0),"",ROUND($R116/$E116,0))</f>
        <v/>
      </c>
    </row>
    <row r="117" customFormat="false" ht="15" hidden="false" customHeight="true" outlineLevel="0" collapsed="false">
      <c r="A117" s="24" t="n">
        <f aca="false">ROW()-5</f>
        <v>112</v>
      </c>
      <c r="B117" s="17"/>
      <c r="C117" s="17"/>
      <c r="D117" s="17"/>
      <c r="E117" s="32"/>
      <c r="F117" s="17"/>
      <c r="G117" s="17"/>
      <c r="H117" s="33"/>
      <c r="I117" s="34"/>
      <c r="J117" s="34"/>
      <c r="K117" s="34"/>
      <c r="L117" s="34"/>
      <c r="M117" s="34"/>
      <c r="N117" s="34"/>
      <c r="O117" s="34"/>
      <c r="P117" s="35" t="str">
        <f aca="false">IF(COUNT(J117:L117)=0,"",SUM(J117:L117))</f>
        <v/>
      </c>
      <c r="Q117" s="35" t="str">
        <f aca="false">IF(COUNT(M117:O117)=0,"",SUM(M117:O117))</f>
        <v/>
      </c>
      <c r="R117" s="35" t="str">
        <f aca="false">IF($I117="","",$I117+IF($P117="",0,$P117))</f>
        <v/>
      </c>
      <c r="S117" s="35" t="str">
        <f aca="false">IF(OR($R117="",$E117="",$E117=0),"",ROUND($R117/$E117,0))</f>
        <v/>
      </c>
    </row>
    <row r="118" customFormat="false" ht="15" hidden="false" customHeight="true" outlineLevel="0" collapsed="false">
      <c r="A118" s="24" t="n">
        <f aca="false">ROW()-5</f>
        <v>113</v>
      </c>
      <c r="B118" s="17"/>
      <c r="C118" s="17"/>
      <c r="D118" s="17"/>
      <c r="E118" s="32"/>
      <c r="F118" s="17"/>
      <c r="G118" s="17"/>
      <c r="H118" s="33"/>
      <c r="I118" s="34"/>
      <c r="J118" s="34"/>
      <c r="K118" s="34"/>
      <c r="L118" s="34"/>
      <c r="M118" s="34"/>
      <c r="N118" s="34"/>
      <c r="O118" s="34"/>
      <c r="P118" s="35" t="str">
        <f aca="false">IF(COUNT(J118:L118)=0,"",SUM(J118:L118))</f>
        <v/>
      </c>
      <c r="Q118" s="35" t="str">
        <f aca="false">IF(COUNT(M118:O118)=0,"",SUM(M118:O118))</f>
        <v/>
      </c>
      <c r="R118" s="35" t="str">
        <f aca="false">IF($I118="","",$I118+IF($P118="",0,$P118))</f>
        <v/>
      </c>
      <c r="S118" s="35" t="str">
        <f aca="false">IF(OR($R118="",$E118="",$E118=0),"",ROUND($R118/$E118,0))</f>
        <v/>
      </c>
    </row>
    <row r="119" customFormat="false" ht="15" hidden="false" customHeight="true" outlineLevel="0" collapsed="false">
      <c r="A119" s="24" t="n">
        <f aca="false">ROW()-5</f>
        <v>114</v>
      </c>
      <c r="B119" s="17"/>
      <c r="C119" s="17"/>
      <c r="D119" s="17"/>
      <c r="E119" s="32"/>
      <c r="F119" s="17"/>
      <c r="G119" s="17"/>
      <c r="H119" s="33"/>
      <c r="I119" s="34"/>
      <c r="J119" s="34"/>
      <c r="K119" s="34"/>
      <c r="L119" s="34"/>
      <c r="M119" s="34"/>
      <c r="N119" s="34"/>
      <c r="O119" s="34"/>
      <c r="P119" s="35" t="str">
        <f aca="false">IF(COUNT(J119:L119)=0,"",SUM(J119:L119))</f>
        <v/>
      </c>
      <c r="Q119" s="35" t="str">
        <f aca="false">IF(COUNT(M119:O119)=0,"",SUM(M119:O119))</f>
        <v/>
      </c>
      <c r="R119" s="35" t="str">
        <f aca="false">IF($I119="","",$I119+IF($P119="",0,$P119))</f>
        <v/>
      </c>
      <c r="S119" s="35" t="str">
        <f aca="false">IF(OR($R119="",$E119="",$E119=0),"",ROUND($R119/$E119,0))</f>
        <v/>
      </c>
    </row>
    <row r="120" customFormat="false" ht="15" hidden="false" customHeight="true" outlineLevel="0" collapsed="false">
      <c r="A120" s="24" t="n">
        <f aca="false">ROW()-5</f>
        <v>115</v>
      </c>
      <c r="B120" s="17"/>
      <c r="C120" s="17"/>
      <c r="D120" s="17"/>
      <c r="E120" s="32"/>
      <c r="F120" s="17"/>
      <c r="G120" s="17"/>
      <c r="H120" s="33"/>
      <c r="I120" s="34"/>
      <c r="J120" s="34"/>
      <c r="K120" s="34"/>
      <c r="L120" s="34"/>
      <c r="M120" s="34"/>
      <c r="N120" s="34"/>
      <c r="O120" s="34"/>
      <c r="P120" s="35" t="str">
        <f aca="false">IF(COUNT(J120:L120)=0,"",SUM(J120:L120))</f>
        <v/>
      </c>
      <c r="Q120" s="35" t="str">
        <f aca="false">IF(COUNT(M120:O120)=0,"",SUM(M120:O120))</f>
        <v/>
      </c>
      <c r="R120" s="35" t="str">
        <f aca="false">IF($I120="","",$I120+IF($P120="",0,$P120))</f>
        <v/>
      </c>
      <c r="S120" s="35" t="str">
        <f aca="false">IF(OR($R120="",$E120="",$E120=0),"",ROUND($R120/$E120,0))</f>
        <v/>
      </c>
    </row>
    <row r="121" customFormat="false" ht="15" hidden="false" customHeight="true" outlineLevel="0" collapsed="false">
      <c r="A121" s="24" t="n">
        <f aca="false">ROW()-5</f>
        <v>116</v>
      </c>
      <c r="B121" s="17"/>
      <c r="C121" s="17"/>
      <c r="D121" s="17"/>
      <c r="E121" s="32"/>
      <c r="F121" s="17"/>
      <c r="G121" s="17"/>
      <c r="H121" s="33"/>
      <c r="I121" s="34"/>
      <c r="J121" s="34"/>
      <c r="K121" s="34"/>
      <c r="L121" s="34"/>
      <c r="M121" s="34"/>
      <c r="N121" s="34"/>
      <c r="O121" s="34"/>
      <c r="P121" s="35" t="str">
        <f aca="false">IF(COUNT(J121:L121)=0,"",SUM(J121:L121))</f>
        <v/>
      </c>
      <c r="Q121" s="35" t="str">
        <f aca="false">IF(COUNT(M121:O121)=0,"",SUM(M121:O121))</f>
        <v/>
      </c>
      <c r="R121" s="35" t="str">
        <f aca="false">IF($I121="","",$I121+IF($P121="",0,$P121))</f>
        <v/>
      </c>
      <c r="S121" s="35" t="str">
        <f aca="false">IF(OR($R121="",$E121="",$E121=0),"",ROUND($R121/$E121,0))</f>
        <v/>
      </c>
    </row>
    <row r="122" customFormat="false" ht="15" hidden="false" customHeight="true" outlineLevel="0" collapsed="false">
      <c r="A122" s="24" t="n">
        <f aca="false">ROW()-5</f>
        <v>117</v>
      </c>
      <c r="B122" s="17"/>
      <c r="C122" s="17"/>
      <c r="D122" s="17"/>
      <c r="E122" s="32"/>
      <c r="F122" s="17"/>
      <c r="G122" s="17"/>
      <c r="H122" s="33"/>
      <c r="I122" s="34"/>
      <c r="J122" s="34"/>
      <c r="K122" s="34"/>
      <c r="L122" s="34"/>
      <c r="M122" s="34"/>
      <c r="N122" s="34"/>
      <c r="O122" s="34"/>
      <c r="P122" s="35" t="str">
        <f aca="false">IF(COUNT(J122:L122)=0,"",SUM(J122:L122))</f>
        <v/>
      </c>
      <c r="Q122" s="35" t="str">
        <f aca="false">IF(COUNT(M122:O122)=0,"",SUM(M122:O122))</f>
        <v/>
      </c>
      <c r="R122" s="35" t="str">
        <f aca="false">IF($I122="","",$I122+IF($P122="",0,$P122))</f>
        <v/>
      </c>
      <c r="S122" s="35" t="str">
        <f aca="false">IF(OR($R122="",$E122="",$E122=0),"",ROUND($R122/$E122,0))</f>
        <v/>
      </c>
    </row>
    <row r="123" customFormat="false" ht="15" hidden="false" customHeight="true" outlineLevel="0" collapsed="false">
      <c r="A123" s="24" t="n">
        <f aca="false">ROW()-5</f>
        <v>118</v>
      </c>
      <c r="B123" s="17"/>
      <c r="C123" s="17"/>
      <c r="D123" s="17"/>
      <c r="E123" s="32"/>
      <c r="F123" s="17"/>
      <c r="G123" s="17"/>
      <c r="H123" s="33"/>
      <c r="I123" s="34"/>
      <c r="J123" s="34"/>
      <c r="K123" s="34"/>
      <c r="L123" s="34"/>
      <c r="M123" s="34"/>
      <c r="N123" s="34"/>
      <c r="O123" s="34"/>
      <c r="P123" s="35" t="str">
        <f aca="false">IF(COUNT(J123:L123)=0,"",SUM(J123:L123))</f>
        <v/>
      </c>
      <c r="Q123" s="35" t="str">
        <f aca="false">IF(COUNT(M123:O123)=0,"",SUM(M123:O123))</f>
        <v/>
      </c>
      <c r="R123" s="35" t="str">
        <f aca="false">IF($I123="","",$I123+IF($P123="",0,$P123))</f>
        <v/>
      </c>
      <c r="S123" s="35" t="str">
        <f aca="false">IF(OR($R123="",$E123="",$E123=0),"",ROUND($R123/$E123,0))</f>
        <v/>
      </c>
    </row>
    <row r="124" customFormat="false" ht="15" hidden="false" customHeight="true" outlineLevel="0" collapsed="false">
      <c r="A124" s="24" t="n">
        <f aca="false">ROW()-5</f>
        <v>119</v>
      </c>
      <c r="B124" s="17"/>
      <c r="C124" s="17"/>
      <c r="D124" s="17"/>
      <c r="E124" s="32"/>
      <c r="F124" s="17"/>
      <c r="G124" s="17"/>
      <c r="H124" s="33"/>
      <c r="I124" s="34"/>
      <c r="J124" s="34"/>
      <c r="K124" s="34"/>
      <c r="L124" s="34"/>
      <c r="M124" s="34"/>
      <c r="N124" s="34"/>
      <c r="O124" s="34"/>
      <c r="P124" s="35" t="str">
        <f aca="false">IF(COUNT(J124:L124)=0,"",SUM(J124:L124))</f>
        <v/>
      </c>
      <c r="Q124" s="35" t="str">
        <f aca="false">IF(COUNT(M124:O124)=0,"",SUM(M124:O124))</f>
        <v/>
      </c>
      <c r="R124" s="35" t="str">
        <f aca="false">IF($I124="","",$I124+IF($P124="",0,$P124))</f>
        <v/>
      </c>
      <c r="S124" s="35" t="str">
        <f aca="false">IF(OR($R124="",$E124="",$E124=0),"",ROUND($R124/$E124,0))</f>
        <v/>
      </c>
    </row>
    <row r="125" customFormat="false" ht="15" hidden="false" customHeight="true" outlineLevel="0" collapsed="false">
      <c r="A125" s="24" t="n">
        <f aca="false">ROW()-5</f>
        <v>120</v>
      </c>
      <c r="B125" s="17"/>
      <c r="C125" s="17"/>
      <c r="D125" s="17"/>
      <c r="E125" s="32"/>
      <c r="F125" s="17"/>
      <c r="G125" s="17"/>
      <c r="H125" s="33"/>
      <c r="I125" s="34"/>
      <c r="J125" s="34"/>
      <c r="K125" s="34"/>
      <c r="L125" s="34"/>
      <c r="M125" s="34"/>
      <c r="N125" s="34"/>
      <c r="O125" s="34"/>
      <c r="P125" s="35" t="str">
        <f aca="false">IF(COUNT(J125:L125)=0,"",SUM(J125:L125))</f>
        <v/>
      </c>
      <c r="Q125" s="35" t="str">
        <f aca="false">IF(COUNT(M125:O125)=0,"",SUM(M125:O125))</f>
        <v/>
      </c>
      <c r="R125" s="35" t="str">
        <f aca="false">IF($I125="","",$I125+IF($P125="",0,$P125))</f>
        <v/>
      </c>
      <c r="S125" s="35" t="str">
        <f aca="false">IF(OR($R125="",$E125="",$E125=0),"",ROUND($R125/$E125,0))</f>
        <v/>
      </c>
    </row>
    <row r="126" customFormat="false" ht="15" hidden="false" customHeight="true" outlineLevel="0" collapsed="false">
      <c r="A126" s="24" t="n">
        <f aca="false">ROW()-5</f>
        <v>121</v>
      </c>
      <c r="B126" s="17"/>
      <c r="C126" s="17"/>
      <c r="D126" s="17"/>
      <c r="E126" s="32"/>
      <c r="F126" s="17"/>
      <c r="G126" s="17"/>
      <c r="H126" s="33"/>
      <c r="I126" s="34"/>
      <c r="J126" s="34"/>
      <c r="K126" s="34"/>
      <c r="L126" s="34"/>
      <c r="M126" s="34"/>
      <c r="N126" s="34"/>
      <c r="O126" s="34"/>
      <c r="P126" s="35" t="str">
        <f aca="false">IF(COUNT(J126:L126)=0,"",SUM(J126:L126))</f>
        <v/>
      </c>
      <c r="Q126" s="35" t="str">
        <f aca="false">IF(COUNT(M126:O126)=0,"",SUM(M126:O126))</f>
        <v/>
      </c>
      <c r="R126" s="35" t="str">
        <f aca="false">IF($I126="","",$I126+IF($P126="",0,$P126))</f>
        <v/>
      </c>
      <c r="S126" s="35" t="str">
        <f aca="false">IF(OR($R126="",$E126="",$E126=0),"",ROUND($R126/$E126,0))</f>
        <v/>
      </c>
    </row>
    <row r="127" customFormat="false" ht="15" hidden="false" customHeight="true" outlineLevel="0" collapsed="false">
      <c r="A127" s="24" t="n">
        <f aca="false">ROW()-5</f>
        <v>122</v>
      </c>
      <c r="B127" s="17"/>
      <c r="C127" s="17"/>
      <c r="D127" s="17"/>
      <c r="E127" s="32"/>
      <c r="F127" s="17"/>
      <c r="G127" s="17"/>
      <c r="H127" s="33"/>
      <c r="I127" s="34"/>
      <c r="J127" s="34"/>
      <c r="K127" s="34"/>
      <c r="L127" s="34"/>
      <c r="M127" s="34"/>
      <c r="N127" s="34"/>
      <c r="O127" s="34"/>
      <c r="P127" s="35" t="str">
        <f aca="false">IF(COUNT(J127:L127)=0,"",SUM(J127:L127))</f>
        <v/>
      </c>
      <c r="Q127" s="35" t="str">
        <f aca="false">IF(COUNT(M127:O127)=0,"",SUM(M127:O127))</f>
        <v/>
      </c>
      <c r="R127" s="35" t="str">
        <f aca="false">IF($I127="","",$I127+IF($P127="",0,$P127))</f>
        <v/>
      </c>
      <c r="S127" s="35" t="str">
        <f aca="false">IF(OR($R127="",$E127="",$E127=0),"",ROUND($R127/$E127,0))</f>
        <v/>
      </c>
    </row>
    <row r="128" customFormat="false" ht="15" hidden="false" customHeight="true" outlineLevel="0" collapsed="false">
      <c r="A128" s="24" t="n">
        <f aca="false">ROW()-5</f>
        <v>123</v>
      </c>
      <c r="B128" s="17"/>
      <c r="C128" s="17"/>
      <c r="D128" s="17"/>
      <c r="E128" s="32"/>
      <c r="F128" s="17"/>
      <c r="G128" s="17"/>
      <c r="H128" s="33"/>
      <c r="I128" s="34"/>
      <c r="J128" s="34"/>
      <c r="K128" s="34"/>
      <c r="L128" s="34"/>
      <c r="M128" s="34"/>
      <c r="N128" s="34"/>
      <c r="O128" s="34"/>
      <c r="P128" s="35" t="str">
        <f aca="false">IF(COUNT(J128:L128)=0,"",SUM(J128:L128))</f>
        <v/>
      </c>
      <c r="Q128" s="35" t="str">
        <f aca="false">IF(COUNT(M128:O128)=0,"",SUM(M128:O128))</f>
        <v/>
      </c>
      <c r="R128" s="35" t="str">
        <f aca="false">IF($I128="","",$I128+IF($P128="",0,$P128))</f>
        <v/>
      </c>
      <c r="S128" s="35" t="str">
        <f aca="false">IF(OR($R128="",$E128="",$E128=0),"",ROUND($R128/$E128,0))</f>
        <v/>
      </c>
    </row>
    <row r="129" customFormat="false" ht="15" hidden="false" customHeight="true" outlineLevel="0" collapsed="false">
      <c r="A129" s="24" t="n">
        <f aca="false">ROW()-5</f>
        <v>124</v>
      </c>
      <c r="B129" s="17"/>
      <c r="C129" s="17"/>
      <c r="D129" s="17"/>
      <c r="E129" s="32"/>
      <c r="F129" s="17"/>
      <c r="G129" s="17"/>
      <c r="H129" s="33"/>
      <c r="I129" s="34"/>
      <c r="J129" s="34"/>
      <c r="K129" s="34"/>
      <c r="L129" s="34"/>
      <c r="M129" s="34"/>
      <c r="N129" s="34"/>
      <c r="O129" s="34"/>
      <c r="P129" s="35" t="str">
        <f aca="false">IF(COUNT(J129:L129)=0,"",SUM(J129:L129))</f>
        <v/>
      </c>
      <c r="Q129" s="35" t="str">
        <f aca="false">IF(COUNT(M129:O129)=0,"",SUM(M129:O129))</f>
        <v/>
      </c>
      <c r="R129" s="35" t="str">
        <f aca="false">IF($I129="","",$I129+IF($P129="",0,$P129))</f>
        <v/>
      </c>
      <c r="S129" s="35" t="str">
        <f aca="false">IF(OR($R129="",$E129="",$E129=0),"",ROUND($R129/$E129,0))</f>
        <v/>
      </c>
    </row>
    <row r="130" customFormat="false" ht="15" hidden="false" customHeight="true" outlineLevel="0" collapsed="false">
      <c r="A130" s="24" t="n">
        <f aca="false">ROW()-5</f>
        <v>125</v>
      </c>
      <c r="B130" s="17"/>
      <c r="C130" s="17"/>
      <c r="D130" s="17"/>
      <c r="E130" s="32"/>
      <c r="F130" s="17"/>
      <c r="G130" s="17"/>
      <c r="H130" s="33"/>
      <c r="I130" s="34"/>
      <c r="J130" s="34"/>
      <c r="K130" s="34"/>
      <c r="L130" s="34"/>
      <c r="M130" s="34"/>
      <c r="N130" s="34"/>
      <c r="O130" s="34"/>
      <c r="P130" s="35" t="str">
        <f aca="false">IF(COUNT(J130:L130)=0,"",SUM(J130:L130))</f>
        <v/>
      </c>
      <c r="Q130" s="35" t="str">
        <f aca="false">IF(COUNT(M130:O130)=0,"",SUM(M130:O130))</f>
        <v/>
      </c>
      <c r="R130" s="35" t="str">
        <f aca="false">IF($I130="","",$I130+IF($P130="",0,$P130))</f>
        <v/>
      </c>
      <c r="S130" s="35" t="str">
        <f aca="false">IF(OR($R130="",$E130="",$E130=0),"",ROUND($R130/$E130,0))</f>
        <v/>
      </c>
    </row>
    <row r="131" customFormat="false" ht="15" hidden="false" customHeight="true" outlineLevel="0" collapsed="false">
      <c r="A131" s="24" t="n">
        <f aca="false">ROW()-5</f>
        <v>126</v>
      </c>
      <c r="B131" s="17"/>
      <c r="C131" s="17"/>
      <c r="D131" s="17"/>
      <c r="E131" s="32"/>
      <c r="F131" s="17"/>
      <c r="G131" s="17"/>
      <c r="H131" s="33"/>
      <c r="I131" s="34"/>
      <c r="J131" s="34"/>
      <c r="K131" s="34"/>
      <c r="L131" s="34"/>
      <c r="M131" s="34"/>
      <c r="N131" s="34"/>
      <c r="O131" s="34"/>
      <c r="P131" s="35" t="str">
        <f aca="false">IF(COUNT(J131:L131)=0,"",SUM(J131:L131))</f>
        <v/>
      </c>
      <c r="Q131" s="35" t="str">
        <f aca="false">IF(COUNT(M131:O131)=0,"",SUM(M131:O131))</f>
        <v/>
      </c>
      <c r="R131" s="35" t="str">
        <f aca="false">IF($I131="","",$I131+IF($P131="",0,$P131))</f>
        <v/>
      </c>
      <c r="S131" s="35" t="str">
        <f aca="false">IF(OR($R131="",$E131="",$E131=0),"",ROUND($R131/$E131,0))</f>
        <v/>
      </c>
    </row>
    <row r="132" customFormat="false" ht="15" hidden="false" customHeight="true" outlineLevel="0" collapsed="false">
      <c r="A132" s="24" t="n">
        <f aca="false">ROW()-5</f>
        <v>127</v>
      </c>
      <c r="B132" s="17"/>
      <c r="C132" s="17"/>
      <c r="D132" s="17"/>
      <c r="E132" s="32"/>
      <c r="F132" s="17"/>
      <c r="G132" s="17"/>
      <c r="H132" s="33"/>
      <c r="I132" s="34"/>
      <c r="J132" s="34"/>
      <c r="K132" s="34"/>
      <c r="L132" s="34"/>
      <c r="M132" s="34"/>
      <c r="N132" s="34"/>
      <c r="O132" s="34"/>
      <c r="P132" s="35" t="str">
        <f aca="false">IF(COUNT(J132:L132)=0,"",SUM(J132:L132))</f>
        <v/>
      </c>
      <c r="Q132" s="35" t="str">
        <f aca="false">IF(COUNT(M132:O132)=0,"",SUM(M132:O132))</f>
        <v/>
      </c>
      <c r="R132" s="35" t="str">
        <f aca="false">IF($I132="","",$I132+IF($P132="",0,$P132))</f>
        <v/>
      </c>
      <c r="S132" s="35" t="str">
        <f aca="false">IF(OR($R132="",$E132="",$E132=0),"",ROUND($R132/$E132,0))</f>
        <v/>
      </c>
    </row>
    <row r="133" customFormat="false" ht="15" hidden="false" customHeight="true" outlineLevel="0" collapsed="false">
      <c r="A133" s="24" t="n">
        <f aca="false">ROW()-5</f>
        <v>128</v>
      </c>
      <c r="B133" s="17"/>
      <c r="C133" s="17"/>
      <c r="D133" s="17"/>
      <c r="E133" s="32"/>
      <c r="F133" s="17"/>
      <c r="G133" s="17"/>
      <c r="H133" s="33"/>
      <c r="I133" s="34"/>
      <c r="J133" s="34"/>
      <c r="K133" s="34"/>
      <c r="L133" s="34"/>
      <c r="M133" s="34"/>
      <c r="N133" s="34"/>
      <c r="O133" s="34"/>
      <c r="P133" s="35" t="str">
        <f aca="false">IF(COUNT(J133:L133)=0,"",SUM(J133:L133))</f>
        <v/>
      </c>
      <c r="Q133" s="35" t="str">
        <f aca="false">IF(COUNT(M133:O133)=0,"",SUM(M133:O133))</f>
        <v/>
      </c>
      <c r="R133" s="35" t="str">
        <f aca="false">IF($I133="","",$I133+IF($P133="",0,$P133))</f>
        <v/>
      </c>
      <c r="S133" s="35" t="str">
        <f aca="false">IF(OR($R133="",$E133="",$E133=0),"",ROUND($R133/$E133,0))</f>
        <v/>
      </c>
    </row>
    <row r="134" customFormat="false" ht="15" hidden="false" customHeight="true" outlineLevel="0" collapsed="false">
      <c r="A134" s="24" t="n">
        <f aca="false">ROW()-5</f>
        <v>129</v>
      </c>
      <c r="B134" s="17"/>
      <c r="C134" s="17"/>
      <c r="D134" s="17"/>
      <c r="E134" s="32"/>
      <c r="F134" s="17"/>
      <c r="G134" s="17"/>
      <c r="H134" s="33"/>
      <c r="I134" s="34"/>
      <c r="J134" s="34"/>
      <c r="K134" s="34"/>
      <c r="L134" s="34"/>
      <c r="M134" s="34"/>
      <c r="N134" s="34"/>
      <c r="O134" s="34"/>
      <c r="P134" s="35" t="str">
        <f aca="false">IF(COUNT(J134:L134)=0,"",SUM(J134:L134))</f>
        <v/>
      </c>
      <c r="Q134" s="35" t="str">
        <f aca="false">IF(COUNT(M134:O134)=0,"",SUM(M134:O134))</f>
        <v/>
      </c>
      <c r="R134" s="35" t="str">
        <f aca="false">IF($I134="","",$I134+IF($P134="",0,$P134))</f>
        <v/>
      </c>
      <c r="S134" s="35" t="str">
        <f aca="false">IF(OR($R134="",$E134="",$E134=0),"",ROUND($R134/$E134,0))</f>
        <v/>
      </c>
    </row>
    <row r="135" customFormat="false" ht="15" hidden="false" customHeight="true" outlineLevel="0" collapsed="false">
      <c r="A135" s="24" t="n">
        <f aca="false">ROW()-5</f>
        <v>130</v>
      </c>
      <c r="B135" s="17"/>
      <c r="C135" s="17"/>
      <c r="D135" s="17"/>
      <c r="E135" s="32"/>
      <c r="F135" s="17"/>
      <c r="G135" s="17"/>
      <c r="H135" s="33"/>
      <c r="I135" s="34"/>
      <c r="J135" s="34"/>
      <c r="K135" s="34"/>
      <c r="L135" s="34"/>
      <c r="M135" s="34"/>
      <c r="N135" s="34"/>
      <c r="O135" s="34"/>
      <c r="P135" s="35" t="str">
        <f aca="false">IF(COUNT(J135:L135)=0,"",SUM(J135:L135))</f>
        <v/>
      </c>
      <c r="Q135" s="35" t="str">
        <f aca="false">IF(COUNT(M135:O135)=0,"",SUM(M135:O135))</f>
        <v/>
      </c>
      <c r="R135" s="35" t="str">
        <f aca="false">IF($I135="","",$I135+IF($P135="",0,$P135))</f>
        <v/>
      </c>
      <c r="S135" s="35" t="str">
        <f aca="false">IF(OR($R135="",$E135="",$E135=0),"",ROUND($R135/$E135,0))</f>
        <v/>
      </c>
    </row>
    <row r="136" customFormat="false" ht="15" hidden="false" customHeight="true" outlineLevel="0" collapsed="false">
      <c r="A136" s="24" t="n">
        <f aca="false">ROW()-5</f>
        <v>131</v>
      </c>
      <c r="B136" s="17"/>
      <c r="C136" s="17"/>
      <c r="D136" s="17"/>
      <c r="E136" s="32"/>
      <c r="F136" s="17"/>
      <c r="G136" s="17"/>
      <c r="H136" s="33"/>
      <c r="I136" s="34"/>
      <c r="J136" s="34"/>
      <c r="K136" s="34"/>
      <c r="L136" s="34"/>
      <c r="M136" s="34"/>
      <c r="N136" s="34"/>
      <c r="O136" s="34"/>
      <c r="P136" s="35" t="str">
        <f aca="false">IF(COUNT(J136:L136)=0,"",SUM(J136:L136))</f>
        <v/>
      </c>
      <c r="Q136" s="35" t="str">
        <f aca="false">IF(COUNT(M136:O136)=0,"",SUM(M136:O136))</f>
        <v/>
      </c>
      <c r="R136" s="35" t="str">
        <f aca="false">IF($I136="","",$I136+IF($P136="",0,$P136))</f>
        <v/>
      </c>
      <c r="S136" s="35" t="str">
        <f aca="false">IF(OR($R136="",$E136="",$E136=0),"",ROUND($R136/$E136,0))</f>
        <v/>
      </c>
    </row>
    <row r="137" customFormat="false" ht="15" hidden="false" customHeight="true" outlineLevel="0" collapsed="false">
      <c r="A137" s="24" t="n">
        <f aca="false">ROW()-5</f>
        <v>132</v>
      </c>
      <c r="B137" s="17"/>
      <c r="C137" s="17"/>
      <c r="D137" s="17"/>
      <c r="E137" s="32"/>
      <c r="F137" s="17"/>
      <c r="G137" s="17"/>
      <c r="H137" s="33"/>
      <c r="I137" s="34"/>
      <c r="J137" s="34"/>
      <c r="K137" s="34"/>
      <c r="L137" s="34"/>
      <c r="M137" s="34"/>
      <c r="N137" s="34"/>
      <c r="O137" s="34"/>
      <c r="P137" s="35" t="str">
        <f aca="false">IF(COUNT(J137:L137)=0,"",SUM(J137:L137))</f>
        <v/>
      </c>
      <c r="Q137" s="35" t="str">
        <f aca="false">IF(COUNT(M137:O137)=0,"",SUM(M137:O137))</f>
        <v/>
      </c>
      <c r="R137" s="35" t="str">
        <f aca="false">IF($I137="","",$I137+IF($P137="",0,$P137))</f>
        <v/>
      </c>
      <c r="S137" s="35" t="str">
        <f aca="false">IF(OR($R137="",$E137="",$E137=0),"",ROUND($R137/$E137,0))</f>
        <v/>
      </c>
    </row>
    <row r="138" customFormat="false" ht="15" hidden="false" customHeight="true" outlineLevel="0" collapsed="false">
      <c r="A138" s="24" t="n">
        <f aca="false">ROW()-5</f>
        <v>133</v>
      </c>
      <c r="B138" s="17"/>
      <c r="C138" s="17"/>
      <c r="D138" s="17"/>
      <c r="E138" s="32"/>
      <c r="F138" s="17"/>
      <c r="G138" s="17"/>
      <c r="H138" s="33"/>
      <c r="I138" s="34"/>
      <c r="J138" s="34"/>
      <c r="K138" s="34"/>
      <c r="L138" s="34"/>
      <c r="M138" s="34"/>
      <c r="N138" s="34"/>
      <c r="O138" s="34"/>
      <c r="P138" s="35" t="str">
        <f aca="false">IF(COUNT(J138:L138)=0,"",SUM(J138:L138))</f>
        <v/>
      </c>
      <c r="Q138" s="35" t="str">
        <f aca="false">IF(COUNT(M138:O138)=0,"",SUM(M138:O138))</f>
        <v/>
      </c>
      <c r="R138" s="35" t="str">
        <f aca="false">IF($I138="","",$I138+IF($P138="",0,$P138))</f>
        <v/>
      </c>
      <c r="S138" s="35" t="str">
        <f aca="false">IF(OR($R138="",$E138="",$E138=0),"",ROUND($R138/$E138,0))</f>
        <v/>
      </c>
    </row>
    <row r="139" customFormat="false" ht="15" hidden="false" customHeight="true" outlineLevel="0" collapsed="false">
      <c r="A139" s="24" t="n">
        <f aca="false">ROW()-5</f>
        <v>134</v>
      </c>
      <c r="B139" s="17"/>
      <c r="C139" s="17"/>
      <c r="D139" s="17"/>
      <c r="E139" s="32"/>
      <c r="F139" s="17"/>
      <c r="G139" s="17"/>
      <c r="H139" s="33"/>
      <c r="I139" s="34"/>
      <c r="J139" s="34"/>
      <c r="K139" s="34"/>
      <c r="L139" s="34"/>
      <c r="M139" s="34"/>
      <c r="N139" s="34"/>
      <c r="O139" s="34"/>
      <c r="P139" s="35" t="str">
        <f aca="false">IF(COUNT(J139:L139)=0,"",SUM(J139:L139))</f>
        <v/>
      </c>
      <c r="Q139" s="35" t="str">
        <f aca="false">IF(COUNT(M139:O139)=0,"",SUM(M139:O139))</f>
        <v/>
      </c>
      <c r="R139" s="35" t="str">
        <f aca="false">IF($I139="","",$I139+IF($P139="",0,$P139))</f>
        <v/>
      </c>
      <c r="S139" s="35" t="str">
        <f aca="false">IF(OR($R139="",$E139="",$E139=0),"",ROUND($R139/$E139,0))</f>
        <v/>
      </c>
    </row>
    <row r="140" customFormat="false" ht="15" hidden="false" customHeight="true" outlineLevel="0" collapsed="false">
      <c r="A140" s="24" t="n">
        <f aca="false">ROW()-5</f>
        <v>135</v>
      </c>
      <c r="B140" s="17"/>
      <c r="C140" s="17"/>
      <c r="D140" s="17"/>
      <c r="E140" s="32"/>
      <c r="F140" s="17"/>
      <c r="G140" s="17"/>
      <c r="H140" s="33"/>
      <c r="I140" s="34"/>
      <c r="J140" s="34"/>
      <c r="K140" s="34"/>
      <c r="L140" s="34"/>
      <c r="M140" s="34"/>
      <c r="N140" s="34"/>
      <c r="O140" s="34"/>
      <c r="P140" s="35" t="str">
        <f aca="false">IF(COUNT(J140:L140)=0,"",SUM(J140:L140))</f>
        <v/>
      </c>
      <c r="Q140" s="35" t="str">
        <f aca="false">IF(COUNT(M140:O140)=0,"",SUM(M140:O140))</f>
        <v/>
      </c>
      <c r="R140" s="35" t="str">
        <f aca="false">IF($I140="","",$I140+IF($P140="",0,$P140))</f>
        <v/>
      </c>
      <c r="S140" s="35" t="str">
        <f aca="false">IF(OR($R140="",$E140="",$E140=0),"",ROUND($R140/$E140,0))</f>
        <v/>
      </c>
    </row>
    <row r="141" customFormat="false" ht="15" hidden="false" customHeight="true" outlineLevel="0" collapsed="false">
      <c r="A141" s="24" t="n">
        <f aca="false">ROW()-5</f>
        <v>136</v>
      </c>
      <c r="B141" s="17"/>
      <c r="C141" s="17"/>
      <c r="D141" s="17"/>
      <c r="E141" s="32"/>
      <c r="F141" s="17"/>
      <c r="G141" s="17"/>
      <c r="H141" s="33"/>
      <c r="I141" s="34"/>
      <c r="J141" s="34"/>
      <c r="K141" s="34"/>
      <c r="L141" s="34"/>
      <c r="M141" s="34"/>
      <c r="N141" s="34"/>
      <c r="O141" s="34"/>
      <c r="P141" s="35" t="str">
        <f aca="false">IF(COUNT(J141:L141)=0,"",SUM(J141:L141))</f>
        <v/>
      </c>
      <c r="Q141" s="35" t="str">
        <f aca="false">IF(COUNT(M141:O141)=0,"",SUM(M141:O141))</f>
        <v/>
      </c>
      <c r="R141" s="35" t="str">
        <f aca="false">IF($I141="","",$I141+IF($P141="",0,$P141))</f>
        <v/>
      </c>
      <c r="S141" s="35" t="str">
        <f aca="false">IF(OR($R141="",$E141="",$E141=0),"",ROUND($R141/$E141,0))</f>
        <v/>
      </c>
    </row>
    <row r="142" customFormat="false" ht="15" hidden="false" customHeight="true" outlineLevel="0" collapsed="false">
      <c r="A142" s="24" t="n">
        <f aca="false">ROW()-5</f>
        <v>137</v>
      </c>
      <c r="B142" s="17"/>
      <c r="C142" s="17"/>
      <c r="D142" s="17"/>
      <c r="E142" s="32"/>
      <c r="F142" s="17"/>
      <c r="G142" s="17"/>
      <c r="H142" s="33"/>
      <c r="I142" s="34"/>
      <c r="J142" s="34"/>
      <c r="K142" s="34"/>
      <c r="L142" s="34"/>
      <c r="M142" s="34"/>
      <c r="N142" s="34"/>
      <c r="O142" s="34"/>
      <c r="P142" s="35" t="str">
        <f aca="false">IF(COUNT(J142:L142)=0,"",SUM(J142:L142))</f>
        <v/>
      </c>
      <c r="Q142" s="35" t="str">
        <f aca="false">IF(COUNT(M142:O142)=0,"",SUM(M142:O142))</f>
        <v/>
      </c>
      <c r="R142" s="35" t="str">
        <f aca="false">IF($I142="","",$I142+IF($P142="",0,$P142))</f>
        <v/>
      </c>
      <c r="S142" s="35" t="str">
        <f aca="false">IF(OR($R142="",$E142="",$E142=0),"",ROUND($R142/$E142,0))</f>
        <v/>
      </c>
    </row>
    <row r="143" customFormat="false" ht="15" hidden="false" customHeight="true" outlineLevel="0" collapsed="false">
      <c r="A143" s="24" t="n">
        <f aca="false">ROW()-5</f>
        <v>138</v>
      </c>
      <c r="B143" s="17"/>
      <c r="C143" s="17"/>
      <c r="D143" s="17"/>
      <c r="E143" s="32"/>
      <c r="F143" s="17"/>
      <c r="G143" s="17"/>
      <c r="H143" s="33"/>
      <c r="I143" s="34"/>
      <c r="J143" s="34"/>
      <c r="K143" s="34"/>
      <c r="L143" s="34"/>
      <c r="M143" s="34"/>
      <c r="N143" s="34"/>
      <c r="O143" s="34"/>
      <c r="P143" s="35" t="str">
        <f aca="false">IF(COUNT(J143:L143)=0,"",SUM(J143:L143))</f>
        <v/>
      </c>
      <c r="Q143" s="35" t="str">
        <f aca="false">IF(COUNT(M143:O143)=0,"",SUM(M143:O143))</f>
        <v/>
      </c>
      <c r="R143" s="35" t="str">
        <f aca="false">IF($I143="","",$I143+IF($P143="",0,$P143))</f>
        <v/>
      </c>
      <c r="S143" s="35" t="str">
        <f aca="false">IF(OR($R143="",$E143="",$E143=0),"",ROUND($R143/$E143,0))</f>
        <v/>
      </c>
    </row>
    <row r="144" customFormat="false" ht="15" hidden="false" customHeight="true" outlineLevel="0" collapsed="false">
      <c r="A144" s="24" t="n">
        <f aca="false">ROW()-5</f>
        <v>139</v>
      </c>
      <c r="B144" s="17"/>
      <c r="C144" s="17"/>
      <c r="D144" s="17"/>
      <c r="E144" s="32"/>
      <c r="F144" s="17"/>
      <c r="G144" s="17"/>
      <c r="H144" s="33"/>
      <c r="I144" s="34"/>
      <c r="J144" s="34"/>
      <c r="K144" s="34"/>
      <c r="L144" s="34"/>
      <c r="M144" s="34"/>
      <c r="N144" s="34"/>
      <c r="O144" s="34"/>
      <c r="P144" s="35" t="str">
        <f aca="false">IF(COUNT(J144:L144)=0,"",SUM(J144:L144))</f>
        <v/>
      </c>
      <c r="Q144" s="35" t="str">
        <f aca="false">IF(COUNT(M144:O144)=0,"",SUM(M144:O144))</f>
        <v/>
      </c>
      <c r="R144" s="35" t="str">
        <f aca="false">IF($I144="","",$I144+IF($P144="",0,$P144))</f>
        <v/>
      </c>
      <c r="S144" s="35" t="str">
        <f aca="false">IF(OR($R144="",$E144="",$E144=0),"",ROUND($R144/$E144,0))</f>
        <v/>
      </c>
    </row>
    <row r="145" customFormat="false" ht="15" hidden="false" customHeight="true" outlineLevel="0" collapsed="false">
      <c r="A145" s="24" t="n">
        <f aca="false">ROW()-5</f>
        <v>140</v>
      </c>
      <c r="B145" s="17"/>
      <c r="C145" s="17"/>
      <c r="D145" s="17"/>
      <c r="E145" s="32"/>
      <c r="F145" s="17"/>
      <c r="G145" s="17"/>
      <c r="H145" s="33"/>
      <c r="I145" s="34"/>
      <c r="J145" s="34"/>
      <c r="K145" s="34"/>
      <c r="L145" s="34"/>
      <c r="M145" s="34"/>
      <c r="N145" s="34"/>
      <c r="O145" s="34"/>
      <c r="P145" s="35" t="str">
        <f aca="false">IF(COUNT(J145:L145)=0,"",SUM(J145:L145))</f>
        <v/>
      </c>
      <c r="Q145" s="35" t="str">
        <f aca="false">IF(COUNT(M145:O145)=0,"",SUM(M145:O145))</f>
        <v/>
      </c>
      <c r="R145" s="35" t="str">
        <f aca="false">IF($I145="","",$I145+IF($P145="",0,$P145))</f>
        <v/>
      </c>
      <c r="S145" s="35" t="str">
        <f aca="false">IF(OR($R145="",$E145="",$E145=0),"",ROUND($R145/$E145,0))</f>
        <v/>
      </c>
    </row>
    <row r="146" customFormat="false" ht="15" hidden="false" customHeight="true" outlineLevel="0" collapsed="false">
      <c r="A146" s="24" t="n">
        <f aca="false">ROW()-5</f>
        <v>141</v>
      </c>
      <c r="B146" s="17"/>
      <c r="C146" s="17"/>
      <c r="D146" s="17"/>
      <c r="E146" s="32"/>
      <c r="F146" s="17"/>
      <c r="G146" s="17"/>
      <c r="H146" s="33"/>
      <c r="I146" s="34"/>
      <c r="J146" s="34"/>
      <c r="K146" s="34"/>
      <c r="L146" s="34"/>
      <c r="M146" s="34"/>
      <c r="N146" s="34"/>
      <c r="O146" s="34"/>
      <c r="P146" s="35" t="str">
        <f aca="false">IF(COUNT(J146:L146)=0,"",SUM(J146:L146))</f>
        <v/>
      </c>
      <c r="Q146" s="35" t="str">
        <f aca="false">IF(COUNT(M146:O146)=0,"",SUM(M146:O146))</f>
        <v/>
      </c>
      <c r="R146" s="35" t="str">
        <f aca="false">IF($I146="","",$I146+IF($P146="",0,$P146))</f>
        <v/>
      </c>
      <c r="S146" s="35" t="str">
        <f aca="false">IF(OR($R146="",$E146="",$E146=0),"",ROUND($R146/$E146,0))</f>
        <v/>
      </c>
    </row>
    <row r="147" customFormat="false" ht="15" hidden="false" customHeight="true" outlineLevel="0" collapsed="false">
      <c r="A147" s="24" t="n">
        <f aca="false">ROW()-5</f>
        <v>142</v>
      </c>
      <c r="B147" s="17"/>
      <c r="C147" s="17"/>
      <c r="D147" s="17"/>
      <c r="E147" s="32"/>
      <c r="F147" s="17"/>
      <c r="G147" s="17"/>
      <c r="H147" s="33"/>
      <c r="I147" s="34"/>
      <c r="J147" s="34"/>
      <c r="K147" s="34"/>
      <c r="L147" s="34"/>
      <c r="M147" s="34"/>
      <c r="N147" s="34"/>
      <c r="O147" s="34"/>
      <c r="P147" s="35" t="str">
        <f aca="false">IF(COUNT(J147:L147)=0,"",SUM(J147:L147))</f>
        <v/>
      </c>
      <c r="Q147" s="35" t="str">
        <f aca="false">IF(COUNT(M147:O147)=0,"",SUM(M147:O147))</f>
        <v/>
      </c>
      <c r="R147" s="35" t="str">
        <f aca="false">IF($I147="","",$I147+IF($P147="",0,$P147))</f>
        <v/>
      </c>
      <c r="S147" s="35" t="str">
        <f aca="false">IF(OR($R147="",$E147="",$E147=0),"",ROUND($R147/$E147,0))</f>
        <v/>
      </c>
    </row>
    <row r="148" customFormat="false" ht="15" hidden="false" customHeight="true" outlineLevel="0" collapsed="false">
      <c r="A148" s="24" t="n">
        <f aca="false">ROW()-5</f>
        <v>143</v>
      </c>
      <c r="B148" s="17"/>
      <c r="C148" s="17"/>
      <c r="D148" s="17"/>
      <c r="E148" s="32"/>
      <c r="F148" s="17"/>
      <c r="G148" s="17"/>
      <c r="H148" s="33"/>
      <c r="I148" s="34"/>
      <c r="J148" s="34"/>
      <c r="K148" s="34"/>
      <c r="L148" s="34"/>
      <c r="M148" s="34"/>
      <c r="N148" s="34"/>
      <c r="O148" s="34"/>
      <c r="P148" s="35" t="str">
        <f aca="false">IF(COUNT(J148:L148)=0,"",SUM(J148:L148))</f>
        <v/>
      </c>
      <c r="Q148" s="35" t="str">
        <f aca="false">IF(COUNT(M148:O148)=0,"",SUM(M148:O148))</f>
        <v/>
      </c>
      <c r="R148" s="35" t="str">
        <f aca="false">IF($I148="","",$I148+IF($P148="",0,$P148))</f>
        <v/>
      </c>
      <c r="S148" s="35" t="str">
        <f aca="false">IF(OR($R148="",$E148="",$E148=0),"",ROUND($R148/$E148,0))</f>
        <v/>
      </c>
    </row>
    <row r="149" customFormat="false" ht="15" hidden="false" customHeight="true" outlineLevel="0" collapsed="false">
      <c r="A149" s="24" t="n">
        <f aca="false">ROW()-5</f>
        <v>144</v>
      </c>
      <c r="B149" s="17"/>
      <c r="C149" s="17"/>
      <c r="D149" s="17"/>
      <c r="E149" s="32"/>
      <c r="F149" s="17"/>
      <c r="G149" s="17"/>
      <c r="H149" s="33"/>
      <c r="I149" s="34"/>
      <c r="J149" s="34"/>
      <c r="K149" s="34"/>
      <c r="L149" s="34"/>
      <c r="M149" s="34"/>
      <c r="N149" s="34"/>
      <c r="O149" s="34"/>
      <c r="P149" s="35" t="str">
        <f aca="false">IF(COUNT(J149:L149)=0,"",SUM(J149:L149))</f>
        <v/>
      </c>
      <c r="Q149" s="35" t="str">
        <f aca="false">IF(COUNT(M149:O149)=0,"",SUM(M149:O149))</f>
        <v/>
      </c>
      <c r="R149" s="35" t="str">
        <f aca="false">IF($I149="","",$I149+IF($P149="",0,$P149))</f>
        <v/>
      </c>
      <c r="S149" s="35" t="str">
        <f aca="false">IF(OR($R149="",$E149="",$E149=0),"",ROUND($R149/$E149,0))</f>
        <v/>
      </c>
    </row>
    <row r="150" customFormat="false" ht="15" hidden="false" customHeight="true" outlineLevel="0" collapsed="false">
      <c r="A150" s="24" t="n">
        <f aca="false">ROW()-5</f>
        <v>145</v>
      </c>
      <c r="B150" s="17"/>
      <c r="C150" s="17"/>
      <c r="D150" s="17"/>
      <c r="E150" s="32"/>
      <c r="F150" s="17"/>
      <c r="G150" s="17"/>
      <c r="H150" s="33"/>
      <c r="I150" s="34"/>
      <c r="J150" s="34"/>
      <c r="K150" s="34"/>
      <c r="L150" s="34"/>
      <c r="M150" s="34"/>
      <c r="N150" s="34"/>
      <c r="O150" s="34"/>
      <c r="P150" s="35" t="str">
        <f aca="false">IF(COUNT(J150:L150)=0,"",SUM(J150:L150))</f>
        <v/>
      </c>
      <c r="Q150" s="35" t="str">
        <f aca="false">IF(COUNT(M150:O150)=0,"",SUM(M150:O150))</f>
        <v/>
      </c>
      <c r="R150" s="35" t="str">
        <f aca="false">IF($I150="","",$I150+IF($P150="",0,$P150))</f>
        <v/>
      </c>
      <c r="S150" s="35" t="str">
        <f aca="false">IF(OR($R150="",$E150="",$E150=0),"",ROUND($R150/$E150,0))</f>
        <v/>
      </c>
    </row>
    <row r="151" customFormat="false" ht="15" hidden="false" customHeight="true" outlineLevel="0" collapsed="false">
      <c r="A151" s="24" t="n">
        <f aca="false">ROW()-5</f>
        <v>146</v>
      </c>
      <c r="B151" s="17"/>
      <c r="C151" s="17"/>
      <c r="D151" s="17"/>
      <c r="E151" s="32"/>
      <c r="F151" s="17"/>
      <c r="G151" s="17"/>
      <c r="H151" s="33"/>
      <c r="I151" s="34"/>
      <c r="J151" s="34"/>
      <c r="K151" s="34"/>
      <c r="L151" s="34"/>
      <c r="M151" s="34"/>
      <c r="N151" s="34"/>
      <c r="O151" s="34"/>
      <c r="P151" s="35" t="str">
        <f aca="false">IF(COUNT(J151:L151)=0,"",SUM(J151:L151))</f>
        <v/>
      </c>
      <c r="Q151" s="35" t="str">
        <f aca="false">IF(COUNT(M151:O151)=0,"",SUM(M151:O151))</f>
        <v/>
      </c>
      <c r="R151" s="35" t="str">
        <f aca="false">IF($I151="","",$I151+IF($P151="",0,$P151))</f>
        <v/>
      </c>
      <c r="S151" s="35" t="str">
        <f aca="false">IF(OR($R151="",$E151="",$E151=0),"",ROUND($R151/$E151,0))</f>
        <v/>
      </c>
    </row>
    <row r="152" customFormat="false" ht="15" hidden="false" customHeight="true" outlineLevel="0" collapsed="false">
      <c r="A152" s="24" t="n">
        <f aca="false">ROW()-5</f>
        <v>147</v>
      </c>
      <c r="B152" s="17"/>
      <c r="C152" s="17"/>
      <c r="D152" s="17"/>
      <c r="E152" s="32"/>
      <c r="F152" s="17"/>
      <c r="G152" s="17"/>
      <c r="H152" s="33"/>
      <c r="I152" s="34"/>
      <c r="J152" s="34"/>
      <c r="K152" s="34"/>
      <c r="L152" s="34"/>
      <c r="M152" s="34"/>
      <c r="N152" s="34"/>
      <c r="O152" s="34"/>
      <c r="P152" s="35" t="str">
        <f aca="false">IF(COUNT(J152:L152)=0,"",SUM(J152:L152))</f>
        <v/>
      </c>
      <c r="Q152" s="35" t="str">
        <f aca="false">IF(COUNT(M152:O152)=0,"",SUM(M152:O152))</f>
        <v/>
      </c>
      <c r="R152" s="35" t="str">
        <f aca="false">IF($I152="","",$I152+IF($P152="",0,$P152))</f>
        <v/>
      </c>
      <c r="S152" s="35" t="str">
        <f aca="false">IF(OR($R152="",$E152="",$E152=0),"",ROUND($R152/$E152,0))</f>
        <v/>
      </c>
    </row>
    <row r="153" customFormat="false" ht="15" hidden="false" customHeight="true" outlineLevel="0" collapsed="false">
      <c r="A153" s="24" t="n">
        <f aca="false">ROW()-5</f>
        <v>148</v>
      </c>
      <c r="B153" s="17"/>
      <c r="C153" s="17"/>
      <c r="D153" s="17"/>
      <c r="E153" s="32"/>
      <c r="F153" s="17"/>
      <c r="G153" s="17"/>
      <c r="H153" s="33"/>
      <c r="I153" s="34"/>
      <c r="J153" s="34"/>
      <c r="K153" s="34"/>
      <c r="L153" s="34"/>
      <c r="M153" s="34"/>
      <c r="N153" s="34"/>
      <c r="O153" s="34"/>
      <c r="P153" s="35" t="str">
        <f aca="false">IF(COUNT(J153:L153)=0,"",SUM(J153:L153))</f>
        <v/>
      </c>
      <c r="Q153" s="35" t="str">
        <f aca="false">IF(COUNT(M153:O153)=0,"",SUM(M153:O153))</f>
        <v/>
      </c>
      <c r="R153" s="35" t="str">
        <f aca="false">IF($I153="","",$I153+IF($P153="",0,$P153))</f>
        <v/>
      </c>
      <c r="S153" s="35" t="str">
        <f aca="false">IF(OR($R153="",$E153="",$E153=0),"",ROUND($R153/$E153,0))</f>
        <v/>
      </c>
    </row>
    <row r="154" customFormat="false" ht="15" hidden="false" customHeight="true" outlineLevel="0" collapsed="false">
      <c r="A154" s="24" t="n">
        <f aca="false">ROW()-5</f>
        <v>149</v>
      </c>
      <c r="B154" s="17"/>
      <c r="C154" s="17"/>
      <c r="D154" s="17"/>
      <c r="E154" s="32"/>
      <c r="F154" s="17"/>
      <c r="G154" s="17"/>
      <c r="H154" s="33"/>
      <c r="I154" s="34"/>
      <c r="J154" s="34"/>
      <c r="K154" s="34"/>
      <c r="L154" s="34"/>
      <c r="M154" s="34"/>
      <c r="N154" s="34"/>
      <c r="O154" s="34"/>
      <c r="P154" s="35" t="str">
        <f aca="false">IF(COUNT(J154:L154)=0,"",SUM(J154:L154))</f>
        <v/>
      </c>
      <c r="Q154" s="35" t="str">
        <f aca="false">IF(COUNT(M154:O154)=0,"",SUM(M154:O154))</f>
        <v/>
      </c>
      <c r="R154" s="35" t="str">
        <f aca="false">IF($I154="","",$I154+IF($P154="",0,$P154))</f>
        <v/>
      </c>
      <c r="S154" s="35" t="str">
        <f aca="false">IF(OR($R154="",$E154="",$E154=0),"",ROUND($R154/$E154,0))</f>
        <v/>
      </c>
    </row>
    <row r="155" customFormat="false" ht="15" hidden="false" customHeight="true" outlineLevel="0" collapsed="false">
      <c r="A155" s="24" t="n">
        <f aca="false">ROW()-5</f>
        <v>150</v>
      </c>
      <c r="B155" s="17"/>
      <c r="C155" s="17"/>
      <c r="D155" s="17"/>
      <c r="E155" s="32"/>
      <c r="F155" s="17"/>
      <c r="G155" s="17"/>
      <c r="H155" s="33"/>
      <c r="I155" s="34"/>
      <c r="J155" s="34"/>
      <c r="K155" s="34"/>
      <c r="L155" s="34"/>
      <c r="M155" s="34"/>
      <c r="N155" s="34"/>
      <c r="O155" s="34"/>
      <c r="P155" s="35" t="str">
        <f aca="false">IF(COUNT(J155:L155)=0,"",SUM(J155:L155))</f>
        <v/>
      </c>
      <c r="Q155" s="35" t="str">
        <f aca="false">IF(COUNT(M155:O155)=0,"",SUM(M155:O155))</f>
        <v/>
      </c>
      <c r="R155" s="35" t="str">
        <f aca="false">IF($I155="","",$I155+IF($P155="",0,$P155))</f>
        <v/>
      </c>
      <c r="S155" s="35" t="str">
        <f aca="false">IF(OR($R155="",$E155="",$E155=0),"",ROUND($R155/$E155,0))</f>
        <v/>
      </c>
    </row>
    <row r="156" customFormat="false" ht="15" hidden="false" customHeight="true" outlineLevel="0" collapsed="false">
      <c r="A156" s="24" t="n">
        <f aca="false">ROW()-5</f>
        <v>151</v>
      </c>
      <c r="B156" s="17"/>
      <c r="C156" s="17"/>
      <c r="D156" s="17"/>
      <c r="E156" s="32"/>
      <c r="F156" s="17"/>
      <c r="G156" s="17"/>
      <c r="H156" s="33"/>
      <c r="I156" s="34"/>
      <c r="J156" s="34"/>
      <c r="K156" s="34"/>
      <c r="L156" s="34"/>
      <c r="M156" s="34"/>
      <c r="N156" s="34"/>
      <c r="O156" s="34"/>
      <c r="P156" s="35" t="str">
        <f aca="false">IF(COUNT(J156:L156)=0,"",SUM(J156:L156))</f>
        <v/>
      </c>
      <c r="Q156" s="35" t="str">
        <f aca="false">IF(COUNT(M156:O156)=0,"",SUM(M156:O156))</f>
        <v/>
      </c>
      <c r="R156" s="35" t="str">
        <f aca="false">IF($I156="","",$I156+IF($P156="",0,$P156))</f>
        <v/>
      </c>
      <c r="S156" s="35" t="str">
        <f aca="false">IF(OR($R156="",$E156="",$E156=0),"",ROUND($R156/$E156,0))</f>
        <v/>
      </c>
    </row>
    <row r="157" customFormat="false" ht="15" hidden="false" customHeight="true" outlineLevel="0" collapsed="false">
      <c r="A157" s="24" t="n">
        <f aca="false">ROW()-5</f>
        <v>152</v>
      </c>
      <c r="B157" s="17"/>
      <c r="C157" s="17"/>
      <c r="D157" s="17"/>
      <c r="E157" s="32"/>
      <c r="F157" s="17"/>
      <c r="G157" s="17"/>
      <c r="H157" s="33"/>
      <c r="I157" s="34"/>
      <c r="J157" s="34"/>
      <c r="K157" s="34"/>
      <c r="L157" s="34"/>
      <c r="M157" s="34"/>
      <c r="N157" s="34"/>
      <c r="O157" s="34"/>
      <c r="P157" s="35" t="str">
        <f aca="false">IF(COUNT(J157:L157)=0,"",SUM(J157:L157))</f>
        <v/>
      </c>
      <c r="Q157" s="35" t="str">
        <f aca="false">IF(COUNT(M157:O157)=0,"",SUM(M157:O157))</f>
        <v/>
      </c>
      <c r="R157" s="35" t="str">
        <f aca="false">IF($I157="","",$I157+IF($P157="",0,$P157))</f>
        <v/>
      </c>
      <c r="S157" s="35" t="str">
        <f aca="false">IF(OR($R157="",$E157="",$E157=0),"",ROUND($R157/$E157,0))</f>
        <v/>
      </c>
    </row>
    <row r="158" customFormat="false" ht="15" hidden="false" customHeight="true" outlineLevel="0" collapsed="false">
      <c r="A158" s="24" t="n">
        <f aca="false">ROW()-5</f>
        <v>153</v>
      </c>
      <c r="B158" s="17"/>
      <c r="C158" s="17"/>
      <c r="D158" s="17"/>
      <c r="E158" s="32"/>
      <c r="F158" s="17"/>
      <c r="G158" s="17"/>
      <c r="H158" s="33"/>
      <c r="I158" s="34"/>
      <c r="J158" s="34"/>
      <c r="K158" s="34"/>
      <c r="L158" s="34"/>
      <c r="M158" s="34"/>
      <c r="N158" s="34"/>
      <c r="O158" s="34"/>
      <c r="P158" s="35" t="str">
        <f aca="false">IF(COUNT(J158:L158)=0,"",SUM(J158:L158))</f>
        <v/>
      </c>
      <c r="Q158" s="35" t="str">
        <f aca="false">IF(COUNT(M158:O158)=0,"",SUM(M158:O158))</f>
        <v/>
      </c>
      <c r="R158" s="35" t="str">
        <f aca="false">IF($I158="","",$I158+IF($P158="",0,$P158))</f>
        <v/>
      </c>
      <c r="S158" s="35" t="str">
        <f aca="false">IF(OR($R158="",$E158="",$E158=0),"",ROUND($R158/$E158,0))</f>
        <v/>
      </c>
    </row>
    <row r="159" customFormat="false" ht="15" hidden="false" customHeight="true" outlineLevel="0" collapsed="false">
      <c r="A159" s="24" t="n">
        <f aca="false">ROW()-5</f>
        <v>154</v>
      </c>
      <c r="B159" s="17"/>
      <c r="C159" s="17"/>
      <c r="D159" s="17"/>
      <c r="E159" s="32"/>
      <c r="F159" s="17"/>
      <c r="G159" s="17"/>
      <c r="H159" s="33"/>
      <c r="I159" s="34"/>
      <c r="J159" s="34"/>
      <c r="K159" s="34"/>
      <c r="L159" s="34"/>
      <c r="M159" s="34"/>
      <c r="N159" s="34"/>
      <c r="O159" s="34"/>
      <c r="P159" s="35" t="str">
        <f aca="false">IF(COUNT(J159:L159)=0,"",SUM(J159:L159))</f>
        <v/>
      </c>
      <c r="Q159" s="35" t="str">
        <f aca="false">IF(COUNT(M159:O159)=0,"",SUM(M159:O159))</f>
        <v/>
      </c>
      <c r="R159" s="35" t="str">
        <f aca="false">IF($I159="","",$I159+IF($P159="",0,$P159))</f>
        <v/>
      </c>
      <c r="S159" s="35" t="str">
        <f aca="false">IF(OR($R159="",$E159="",$E159=0),"",ROUND($R159/$E159,0))</f>
        <v/>
      </c>
    </row>
    <row r="160" customFormat="false" ht="15" hidden="false" customHeight="true" outlineLevel="0" collapsed="false">
      <c r="A160" s="24" t="n">
        <f aca="false">ROW()-5</f>
        <v>155</v>
      </c>
      <c r="B160" s="17"/>
      <c r="C160" s="17"/>
      <c r="D160" s="17"/>
      <c r="E160" s="32"/>
      <c r="F160" s="17"/>
      <c r="G160" s="17"/>
      <c r="H160" s="33"/>
      <c r="I160" s="34"/>
      <c r="J160" s="34"/>
      <c r="K160" s="34"/>
      <c r="L160" s="34"/>
      <c r="M160" s="34"/>
      <c r="N160" s="34"/>
      <c r="O160" s="34"/>
      <c r="P160" s="35" t="str">
        <f aca="false">IF(COUNT(J160:L160)=0,"",SUM(J160:L160))</f>
        <v/>
      </c>
      <c r="Q160" s="35" t="str">
        <f aca="false">IF(COUNT(M160:O160)=0,"",SUM(M160:O160))</f>
        <v/>
      </c>
      <c r="R160" s="35" t="str">
        <f aca="false">IF($I160="","",$I160+IF($P160="",0,$P160))</f>
        <v/>
      </c>
      <c r="S160" s="35" t="str">
        <f aca="false">IF(OR($R160="",$E160="",$E160=0),"",ROUND($R160/$E160,0))</f>
        <v/>
      </c>
    </row>
    <row r="161" customFormat="false" ht="15" hidden="false" customHeight="true" outlineLevel="0" collapsed="false">
      <c r="A161" s="24" t="n">
        <f aca="false">ROW()-5</f>
        <v>156</v>
      </c>
      <c r="B161" s="17"/>
      <c r="C161" s="17"/>
      <c r="D161" s="17"/>
      <c r="E161" s="32"/>
      <c r="F161" s="17"/>
      <c r="G161" s="17"/>
      <c r="H161" s="33"/>
      <c r="I161" s="34"/>
      <c r="J161" s="34"/>
      <c r="K161" s="34"/>
      <c r="L161" s="34"/>
      <c r="M161" s="34"/>
      <c r="N161" s="34"/>
      <c r="O161" s="34"/>
      <c r="P161" s="35" t="str">
        <f aca="false">IF(COUNT(J161:L161)=0,"",SUM(J161:L161))</f>
        <v/>
      </c>
      <c r="Q161" s="35" t="str">
        <f aca="false">IF(COUNT(M161:O161)=0,"",SUM(M161:O161))</f>
        <v/>
      </c>
      <c r="R161" s="35" t="str">
        <f aca="false">IF($I161="","",$I161+IF($P161="",0,$P161))</f>
        <v/>
      </c>
      <c r="S161" s="35" t="str">
        <f aca="false">IF(OR($R161="",$E161="",$E161=0),"",ROUND($R161/$E161,0))</f>
        <v/>
      </c>
    </row>
    <row r="162" customFormat="false" ht="15" hidden="false" customHeight="true" outlineLevel="0" collapsed="false">
      <c r="A162" s="24" t="n">
        <f aca="false">ROW()-5</f>
        <v>157</v>
      </c>
      <c r="B162" s="17"/>
      <c r="C162" s="17"/>
      <c r="D162" s="17"/>
      <c r="E162" s="32"/>
      <c r="F162" s="17"/>
      <c r="G162" s="17"/>
      <c r="H162" s="33"/>
      <c r="I162" s="34"/>
      <c r="J162" s="34"/>
      <c r="K162" s="34"/>
      <c r="L162" s="34"/>
      <c r="M162" s="34"/>
      <c r="N162" s="34"/>
      <c r="O162" s="34"/>
      <c r="P162" s="35" t="str">
        <f aca="false">IF(COUNT(J162:L162)=0,"",SUM(J162:L162))</f>
        <v/>
      </c>
      <c r="Q162" s="35" t="str">
        <f aca="false">IF(COUNT(M162:O162)=0,"",SUM(M162:O162))</f>
        <v/>
      </c>
      <c r="R162" s="35" t="str">
        <f aca="false">IF($I162="","",$I162+IF($P162="",0,$P162))</f>
        <v/>
      </c>
      <c r="S162" s="35" t="str">
        <f aca="false">IF(OR($R162="",$E162="",$E162=0),"",ROUND($R162/$E162,0))</f>
        <v/>
      </c>
    </row>
    <row r="163" customFormat="false" ht="15" hidden="false" customHeight="true" outlineLevel="0" collapsed="false">
      <c r="A163" s="24" t="n">
        <f aca="false">ROW()-5</f>
        <v>158</v>
      </c>
      <c r="B163" s="17"/>
      <c r="C163" s="17"/>
      <c r="D163" s="17"/>
      <c r="E163" s="32"/>
      <c r="F163" s="17"/>
      <c r="G163" s="17"/>
      <c r="H163" s="33"/>
      <c r="I163" s="34"/>
      <c r="J163" s="34"/>
      <c r="K163" s="34"/>
      <c r="L163" s="34"/>
      <c r="M163" s="34"/>
      <c r="N163" s="34"/>
      <c r="O163" s="34"/>
      <c r="P163" s="35" t="str">
        <f aca="false">IF(COUNT(J163:L163)=0,"",SUM(J163:L163))</f>
        <v/>
      </c>
      <c r="Q163" s="35" t="str">
        <f aca="false">IF(COUNT(M163:O163)=0,"",SUM(M163:O163))</f>
        <v/>
      </c>
      <c r="R163" s="35" t="str">
        <f aca="false">IF($I163="","",$I163+IF($P163="",0,$P163))</f>
        <v/>
      </c>
      <c r="S163" s="35" t="str">
        <f aca="false">IF(OR($R163="",$E163="",$E163=0),"",ROUND($R163/$E163,0))</f>
        <v/>
      </c>
    </row>
    <row r="164" customFormat="false" ht="15" hidden="false" customHeight="true" outlineLevel="0" collapsed="false">
      <c r="A164" s="24" t="n">
        <f aca="false">ROW()-5</f>
        <v>159</v>
      </c>
      <c r="B164" s="17"/>
      <c r="C164" s="17"/>
      <c r="D164" s="17"/>
      <c r="E164" s="32"/>
      <c r="F164" s="17"/>
      <c r="G164" s="17"/>
      <c r="H164" s="33"/>
      <c r="I164" s="34"/>
      <c r="J164" s="34"/>
      <c r="K164" s="34"/>
      <c r="L164" s="34"/>
      <c r="M164" s="34"/>
      <c r="N164" s="34"/>
      <c r="O164" s="34"/>
      <c r="P164" s="35" t="str">
        <f aca="false">IF(COUNT(J164:L164)=0,"",SUM(J164:L164))</f>
        <v/>
      </c>
      <c r="Q164" s="35" t="str">
        <f aca="false">IF(COUNT(M164:O164)=0,"",SUM(M164:O164))</f>
        <v/>
      </c>
      <c r="R164" s="35" t="str">
        <f aca="false">IF($I164="","",$I164+IF($P164="",0,$P164))</f>
        <v/>
      </c>
      <c r="S164" s="35" t="str">
        <f aca="false">IF(OR($R164="",$E164="",$E164=0),"",ROUND($R164/$E164,0))</f>
        <v/>
      </c>
    </row>
    <row r="165" customFormat="false" ht="15" hidden="false" customHeight="true" outlineLevel="0" collapsed="false">
      <c r="A165" s="24" t="n">
        <f aca="false">ROW()-5</f>
        <v>160</v>
      </c>
      <c r="B165" s="17"/>
      <c r="C165" s="17"/>
      <c r="D165" s="17"/>
      <c r="E165" s="32"/>
      <c r="F165" s="17"/>
      <c r="G165" s="17"/>
      <c r="H165" s="33"/>
      <c r="I165" s="34"/>
      <c r="J165" s="34"/>
      <c r="K165" s="34"/>
      <c r="L165" s="34"/>
      <c r="M165" s="34"/>
      <c r="N165" s="34"/>
      <c r="O165" s="34"/>
      <c r="P165" s="35" t="str">
        <f aca="false">IF(COUNT(J165:L165)=0,"",SUM(J165:L165))</f>
        <v/>
      </c>
      <c r="Q165" s="35" t="str">
        <f aca="false">IF(COUNT(M165:O165)=0,"",SUM(M165:O165))</f>
        <v/>
      </c>
      <c r="R165" s="35" t="str">
        <f aca="false">IF($I165="","",$I165+IF($P165="",0,$P165))</f>
        <v/>
      </c>
      <c r="S165" s="35" t="str">
        <f aca="false">IF(OR($R165="",$E165="",$E165=0),"",ROUND($R165/$E165,0))</f>
        <v/>
      </c>
    </row>
    <row r="166" customFormat="false" ht="15" hidden="false" customHeight="true" outlineLevel="0" collapsed="false">
      <c r="A166" s="24" t="n">
        <f aca="false">ROW()-5</f>
        <v>161</v>
      </c>
      <c r="B166" s="17"/>
      <c r="C166" s="17"/>
      <c r="D166" s="17"/>
      <c r="E166" s="32"/>
      <c r="F166" s="17"/>
      <c r="G166" s="17"/>
      <c r="H166" s="33"/>
      <c r="I166" s="34"/>
      <c r="J166" s="34"/>
      <c r="K166" s="34"/>
      <c r="L166" s="34"/>
      <c r="M166" s="34"/>
      <c r="N166" s="34"/>
      <c r="O166" s="34"/>
      <c r="P166" s="35" t="str">
        <f aca="false">IF(COUNT(J166:L166)=0,"",SUM(J166:L166))</f>
        <v/>
      </c>
      <c r="Q166" s="35" t="str">
        <f aca="false">IF(COUNT(M166:O166)=0,"",SUM(M166:O166))</f>
        <v/>
      </c>
      <c r="R166" s="35" t="str">
        <f aca="false">IF($I166="","",$I166+IF($P166="",0,$P166))</f>
        <v/>
      </c>
      <c r="S166" s="35" t="str">
        <f aca="false">IF(OR($R166="",$E166="",$E166=0),"",ROUND($R166/$E166,0))</f>
        <v/>
      </c>
    </row>
    <row r="167" customFormat="false" ht="15" hidden="false" customHeight="true" outlineLevel="0" collapsed="false">
      <c r="A167" s="24" t="n">
        <f aca="false">ROW()-5</f>
        <v>162</v>
      </c>
      <c r="B167" s="17"/>
      <c r="C167" s="17"/>
      <c r="D167" s="17"/>
      <c r="E167" s="32"/>
      <c r="F167" s="17"/>
      <c r="G167" s="17"/>
      <c r="H167" s="33"/>
      <c r="I167" s="34"/>
      <c r="J167" s="34"/>
      <c r="K167" s="34"/>
      <c r="L167" s="34"/>
      <c r="M167" s="34"/>
      <c r="N167" s="34"/>
      <c r="O167" s="34"/>
      <c r="P167" s="35" t="str">
        <f aca="false">IF(COUNT(J167:L167)=0,"",SUM(J167:L167))</f>
        <v/>
      </c>
      <c r="Q167" s="35" t="str">
        <f aca="false">IF(COUNT(M167:O167)=0,"",SUM(M167:O167))</f>
        <v/>
      </c>
      <c r="R167" s="35" t="str">
        <f aca="false">IF($I167="","",$I167+IF($P167="",0,$P167))</f>
        <v/>
      </c>
      <c r="S167" s="35" t="str">
        <f aca="false">IF(OR($R167="",$E167="",$E167=0),"",ROUND($R167/$E167,0))</f>
        <v/>
      </c>
    </row>
    <row r="168" customFormat="false" ht="15" hidden="false" customHeight="true" outlineLevel="0" collapsed="false">
      <c r="A168" s="24" t="n">
        <f aca="false">ROW()-5</f>
        <v>163</v>
      </c>
      <c r="B168" s="17"/>
      <c r="C168" s="17"/>
      <c r="D168" s="17"/>
      <c r="E168" s="32"/>
      <c r="F168" s="17"/>
      <c r="G168" s="17"/>
      <c r="H168" s="33"/>
      <c r="I168" s="34"/>
      <c r="J168" s="34"/>
      <c r="K168" s="34"/>
      <c r="L168" s="34"/>
      <c r="M168" s="34"/>
      <c r="N168" s="34"/>
      <c r="O168" s="34"/>
      <c r="P168" s="35" t="str">
        <f aca="false">IF(COUNT(J168:L168)=0,"",SUM(J168:L168))</f>
        <v/>
      </c>
      <c r="Q168" s="35" t="str">
        <f aca="false">IF(COUNT(M168:O168)=0,"",SUM(M168:O168))</f>
        <v/>
      </c>
      <c r="R168" s="35" t="str">
        <f aca="false">IF($I168="","",$I168+IF($P168="",0,$P168))</f>
        <v/>
      </c>
      <c r="S168" s="35" t="str">
        <f aca="false">IF(OR($R168="",$E168="",$E168=0),"",ROUND($R168/$E168,0))</f>
        <v/>
      </c>
    </row>
    <row r="169" customFormat="false" ht="15" hidden="false" customHeight="true" outlineLevel="0" collapsed="false">
      <c r="A169" s="24" t="n">
        <f aca="false">ROW()-5</f>
        <v>164</v>
      </c>
      <c r="B169" s="17"/>
      <c r="C169" s="17"/>
      <c r="D169" s="17"/>
      <c r="E169" s="32"/>
      <c r="F169" s="17"/>
      <c r="G169" s="17"/>
      <c r="H169" s="33"/>
      <c r="I169" s="34"/>
      <c r="J169" s="34"/>
      <c r="K169" s="34"/>
      <c r="L169" s="34"/>
      <c r="M169" s="34"/>
      <c r="N169" s="34"/>
      <c r="O169" s="34"/>
      <c r="P169" s="35" t="str">
        <f aca="false">IF(COUNT(J169:L169)=0,"",SUM(J169:L169))</f>
        <v/>
      </c>
      <c r="Q169" s="35" t="str">
        <f aca="false">IF(COUNT(M169:O169)=0,"",SUM(M169:O169))</f>
        <v/>
      </c>
      <c r="R169" s="35" t="str">
        <f aca="false">IF($I169="","",$I169+IF($P169="",0,$P169))</f>
        <v/>
      </c>
      <c r="S169" s="35" t="str">
        <f aca="false">IF(OR($R169="",$E169="",$E169=0),"",ROUND($R169/$E169,0))</f>
        <v/>
      </c>
    </row>
    <row r="170" customFormat="false" ht="15" hidden="false" customHeight="true" outlineLevel="0" collapsed="false">
      <c r="A170" s="24" t="n">
        <f aca="false">ROW()-5</f>
        <v>165</v>
      </c>
      <c r="B170" s="17"/>
      <c r="C170" s="17"/>
      <c r="D170" s="17"/>
      <c r="E170" s="32"/>
      <c r="F170" s="17"/>
      <c r="G170" s="17"/>
      <c r="H170" s="33"/>
      <c r="I170" s="34"/>
      <c r="J170" s="34"/>
      <c r="K170" s="34"/>
      <c r="L170" s="34"/>
      <c r="M170" s="34"/>
      <c r="N170" s="34"/>
      <c r="O170" s="34"/>
      <c r="P170" s="35" t="str">
        <f aca="false">IF(COUNT(J170:L170)=0,"",SUM(J170:L170))</f>
        <v/>
      </c>
      <c r="Q170" s="35" t="str">
        <f aca="false">IF(COUNT(M170:O170)=0,"",SUM(M170:O170))</f>
        <v/>
      </c>
      <c r="R170" s="35" t="str">
        <f aca="false">IF($I170="","",$I170+IF($P170="",0,$P170))</f>
        <v/>
      </c>
      <c r="S170" s="35" t="str">
        <f aca="false">IF(OR($R170="",$E170="",$E170=0),"",ROUND($R170/$E170,0))</f>
        <v/>
      </c>
    </row>
    <row r="171" customFormat="false" ht="15" hidden="false" customHeight="true" outlineLevel="0" collapsed="false">
      <c r="A171" s="24" t="n">
        <f aca="false">ROW()-5</f>
        <v>166</v>
      </c>
      <c r="B171" s="17"/>
      <c r="C171" s="17"/>
      <c r="D171" s="17"/>
      <c r="E171" s="32"/>
      <c r="F171" s="17"/>
      <c r="G171" s="17"/>
      <c r="H171" s="33"/>
      <c r="I171" s="34"/>
      <c r="J171" s="34"/>
      <c r="K171" s="34"/>
      <c r="L171" s="34"/>
      <c r="M171" s="34"/>
      <c r="N171" s="34"/>
      <c r="O171" s="34"/>
      <c r="P171" s="35" t="str">
        <f aca="false">IF(COUNT(J171:L171)=0,"",SUM(J171:L171))</f>
        <v/>
      </c>
      <c r="Q171" s="35" t="str">
        <f aca="false">IF(COUNT(M171:O171)=0,"",SUM(M171:O171))</f>
        <v/>
      </c>
      <c r="R171" s="35" t="str">
        <f aca="false">IF($I171="","",$I171+IF($P171="",0,$P171))</f>
        <v/>
      </c>
      <c r="S171" s="35" t="str">
        <f aca="false">IF(OR($R171="",$E171="",$E171=0),"",ROUND($R171/$E171,0))</f>
        <v/>
      </c>
    </row>
    <row r="172" customFormat="false" ht="15" hidden="false" customHeight="true" outlineLevel="0" collapsed="false">
      <c r="A172" s="24" t="n">
        <f aca="false">ROW()-5</f>
        <v>167</v>
      </c>
      <c r="B172" s="17"/>
      <c r="C172" s="17"/>
      <c r="D172" s="17"/>
      <c r="E172" s="32"/>
      <c r="F172" s="17"/>
      <c r="G172" s="17"/>
      <c r="H172" s="33"/>
      <c r="I172" s="34"/>
      <c r="J172" s="34"/>
      <c r="K172" s="34"/>
      <c r="L172" s="34"/>
      <c r="M172" s="34"/>
      <c r="N172" s="34"/>
      <c r="O172" s="34"/>
      <c r="P172" s="35" t="str">
        <f aca="false">IF(COUNT(J172:L172)=0,"",SUM(J172:L172))</f>
        <v/>
      </c>
      <c r="Q172" s="35" t="str">
        <f aca="false">IF(COUNT(M172:O172)=0,"",SUM(M172:O172))</f>
        <v/>
      </c>
      <c r="R172" s="35" t="str">
        <f aca="false">IF($I172="","",$I172+IF($P172="",0,$P172))</f>
        <v/>
      </c>
      <c r="S172" s="35" t="str">
        <f aca="false">IF(OR($R172="",$E172="",$E172=0),"",ROUND($R172/$E172,0))</f>
        <v/>
      </c>
    </row>
    <row r="173" customFormat="false" ht="15" hidden="false" customHeight="true" outlineLevel="0" collapsed="false">
      <c r="A173" s="24" t="n">
        <f aca="false">ROW()-5</f>
        <v>168</v>
      </c>
      <c r="B173" s="17"/>
      <c r="C173" s="17"/>
      <c r="D173" s="17"/>
      <c r="E173" s="32"/>
      <c r="F173" s="17"/>
      <c r="G173" s="17"/>
      <c r="H173" s="33"/>
      <c r="I173" s="34"/>
      <c r="J173" s="34"/>
      <c r="K173" s="34"/>
      <c r="L173" s="34"/>
      <c r="M173" s="34"/>
      <c r="N173" s="34"/>
      <c r="O173" s="34"/>
      <c r="P173" s="35" t="str">
        <f aca="false">IF(COUNT(J173:L173)=0,"",SUM(J173:L173))</f>
        <v/>
      </c>
      <c r="Q173" s="35" t="str">
        <f aca="false">IF(COUNT(M173:O173)=0,"",SUM(M173:O173))</f>
        <v/>
      </c>
      <c r="R173" s="35" t="str">
        <f aca="false">IF($I173="","",$I173+IF($P173="",0,$P173))</f>
        <v/>
      </c>
      <c r="S173" s="35" t="str">
        <f aca="false">IF(OR($R173="",$E173="",$E173=0),"",ROUND($R173/$E173,0))</f>
        <v/>
      </c>
    </row>
    <row r="174" customFormat="false" ht="15" hidden="false" customHeight="true" outlineLevel="0" collapsed="false">
      <c r="A174" s="24" t="n">
        <f aca="false">ROW()-5</f>
        <v>169</v>
      </c>
      <c r="B174" s="17"/>
      <c r="C174" s="17"/>
      <c r="D174" s="17"/>
      <c r="E174" s="32"/>
      <c r="F174" s="17"/>
      <c r="G174" s="17"/>
      <c r="H174" s="33"/>
      <c r="I174" s="34"/>
      <c r="J174" s="34"/>
      <c r="K174" s="34"/>
      <c r="L174" s="34"/>
      <c r="M174" s="34"/>
      <c r="N174" s="34"/>
      <c r="O174" s="34"/>
      <c r="P174" s="35" t="str">
        <f aca="false">IF(COUNT(J174:L174)=0,"",SUM(J174:L174))</f>
        <v/>
      </c>
      <c r="Q174" s="35" t="str">
        <f aca="false">IF(COUNT(M174:O174)=0,"",SUM(M174:O174))</f>
        <v/>
      </c>
      <c r="R174" s="35" t="str">
        <f aca="false">IF($I174="","",$I174+IF($P174="",0,$P174))</f>
        <v/>
      </c>
      <c r="S174" s="35" t="str">
        <f aca="false">IF(OR($R174="",$E174="",$E174=0),"",ROUND($R174/$E174,0))</f>
        <v/>
      </c>
    </row>
    <row r="175" customFormat="false" ht="15" hidden="false" customHeight="true" outlineLevel="0" collapsed="false">
      <c r="A175" s="24" t="n">
        <f aca="false">ROW()-5</f>
        <v>170</v>
      </c>
      <c r="B175" s="17"/>
      <c r="C175" s="17"/>
      <c r="D175" s="17"/>
      <c r="E175" s="32"/>
      <c r="F175" s="17"/>
      <c r="G175" s="17"/>
      <c r="H175" s="33"/>
      <c r="I175" s="34"/>
      <c r="J175" s="34"/>
      <c r="K175" s="34"/>
      <c r="L175" s="34"/>
      <c r="M175" s="34"/>
      <c r="N175" s="34"/>
      <c r="O175" s="34"/>
      <c r="P175" s="35" t="str">
        <f aca="false">IF(COUNT(J175:L175)=0,"",SUM(J175:L175))</f>
        <v/>
      </c>
      <c r="Q175" s="35" t="str">
        <f aca="false">IF(COUNT(M175:O175)=0,"",SUM(M175:O175))</f>
        <v/>
      </c>
      <c r="R175" s="35" t="str">
        <f aca="false">IF($I175="","",$I175+IF($P175="",0,$P175))</f>
        <v/>
      </c>
      <c r="S175" s="35" t="str">
        <f aca="false">IF(OR($R175="",$E175="",$E175=0),"",ROUND($R175/$E175,0))</f>
        <v/>
      </c>
    </row>
    <row r="176" customFormat="false" ht="15" hidden="false" customHeight="true" outlineLevel="0" collapsed="false">
      <c r="A176" s="24" t="n">
        <f aca="false">ROW()-5</f>
        <v>171</v>
      </c>
      <c r="B176" s="17"/>
      <c r="C176" s="17"/>
      <c r="D176" s="17"/>
      <c r="E176" s="32"/>
      <c r="F176" s="17"/>
      <c r="G176" s="17"/>
      <c r="H176" s="33"/>
      <c r="I176" s="34"/>
      <c r="J176" s="34"/>
      <c r="K176" s="34"/>
      <c r="L176" s="34"/>
      <c r="M176" s="34"/>
      <c r="N176" s="34"/>
      <c r="O176" s="34"/>
      <c r="P176" s="35" t="str">
        <f aca="false">IF(COUNT(J176:L176)=0,"",SUM(J176:L176))</f>
        <v/>
      </c>
      <c r="Q176" s="35" t="str">
        <f aca="false">IF(COUNT(M176:O176)=0,"",SUM(M176:O176))</f>
        <v/>
      </c>
      <c r="R176" s="35" t="str">
        <f aca="false">IF($I176="","",$I176+IF($P176="",0,$P176))</f>
        <v/>
      </c>
      <c r="S176" s="35" t="str">
        <f aca="false">IF(OR($R176="",$E176="",$E176=0),"",ROUND($R176/$E176,0))</f>
        <v/>
      </c>
    </row>
    <row r="177" customFormat="false" ht="15" hidden="false" customHeight="true" outlineLevel="0" collapsed="false">
      <c r="A177" s="24" t="n">
        <f aca="false">ROW()-5</f>
        <v>172</v>
      </c>
      <c r="B177" s="17"/>
      <c r="C177" s="17"/>
      <c r="D177" s="17"/>
      <c r="E177" s="32"/>
      <c r="F177" s="17"/>
      <c r="G177" s="17"/>
      <c r="H177" s="33"/>
      <c r="I177" s="34"/>
      <c r="J177" s="34"/>
      <c r="K177" s="34"/>
      <c r="L177" s="34"/>
      <c r="M177" s="34"/>
      <c r="N177" s="34"/>
      <c r="O177" s="34"/>
      <c r="P177" s="35" t="str">
        <f aca="false">IF(COUNT(J177:L177)=0,"",SUM(J177:L177))</f>
        <v/>
      </c>
      <c r="Q177" s="35" t="str">
        <f aca="false">IF(COUNT(M177:O177)=0,"",SUM(M177:O177))</f>
        <v/>
      </c>
      <c r="R177" s="35" t="str">
        <f aca="false">IF($I177="","",$I177+IF($P177="",0,$P177))</f>
        <v/>
      </c>
      <c r="S177" s="35" t="str">
        <f aca="false">IF(OR($R177="",$E177="",$E177=0),"",ROUND($R177/$E177,0))</f>
        <v/>
      </c>
    </row>
    <row r="178" customFormat="false" ht="15" hidden="false" customHeight="true" outlineLevel="0" collapsed="false">
      <c r="A178" s="24" t="n">
        <f aca="false">ROW()-5</f>
        <v>173</v>
      </c>
      <c r="B178" s="17"/>
      <c r="C178" s="17"/>
      <c r="D178" s="17"/>
      <c r="E178" s="32"/>
      <c r="F178" s="17"/>
      <c r="G178" s="17"/>
      <c r="H178" s="33"/>
      <c r="I178" s="34"/>
      <c r="J178" s="34"/>
      <c r="K178" s="34"/>
      <c r="L178" s="34"/>
      <c r="M178" s="34"/>
      <c r="N178" s="34"/>
      <c r="O178" s="34"/>
      <c r="P178" s="35" t="str">
        <f aca="false">IF(COUNT(J178:L178)=0,"",SUM(J178:L178))</f>
        <v/>
      </c>
      <c r="Q178" s="35" t="str">
        <f aca="false">IF(COUNT(M178:O178)=0,"",SUM(M178:O178))</f>
        <v/>
      </c>
      <c r="R178" s="35" t="str">
        <f aca="false">IF($I178="","",$I178+IF($P178="",0,$P178))</f>
        <v/>
      </c>
      <c r="S178" s="35" t="str">
        <f aca="false">IF(OR($R178="",$E178="",$E178=0),"",ROUND($R178/$E178,0))</f>
        <v/>
      </c>
    </row>
    <row r="179" customFormat="false" ht="15" hidden="false" customHeight="true" outlineLevel="0" collapsed="false">
      <c r="A179" s="24" t="n">
        <f aca="false">ROW()-5</f>
        <v>174</v>
      </c>
      <c r="B179" s="17"/>
      <c r="C179" s="17"/>
      <c r="D179" s="17"/>
      <c r="E179" s="32"/>
      <c r="F179" s="17"/>
      <c r="G179" s="17"/>
      <c r="H179" s="33"/>
      <c r="I179" s="34"/>
      <c r="J179" s="34"/>
      <c r="K179" s="34"/>
      <c r="L179" s="34"/>
      <c r="M179" s="34"/>
      <c r="N179" s="34"/>
      <c r="O179" s="34"/>
      <c r="P179" s="35" t="str">
        <f aca="false">IF(COUNT(J179:L179)=0,"",SUM(J179:L179))</f>
        <v/>
      </c>
      <c r="Q179" s="35" t="str">
        <f aca="false">IF(COUNT(M179:O179)=0,"",SUM(M179:O179))</f>
        <v/>
      </c>
      <c r="R179" s="35" t="str">
        <f aca="false">IF($I179="","",$I179+IF($P179="",0,$P179))</f>
        <v/>
      </c>
      <c r="S179" s="35" t="str">
        <f aca="false">IF(OR($R179="",$E179="",$E179=0),"",ROUND($R179/$E179,0))</f>
        <v/>
      </c>
    </row>
    <row r="180" customFormat="false" ht="15" hidden="false" customHeight="true" outlineLevel="0" collapsed="false">
      <c r="A180" s="24" t="n">
        <f aca="false">ROW()-5</f>
        <v>175</v>
      </c>
      <c r="B180" s="17"/>
      <c r="C180" s="17"/>
      <c r="D180" s="17"/>
      <c r="E180" s="32"/>
      <c r="F180" s="17"/>
      <c r="G180" s="17"/>
      <c r="H180" s="33"/>
      <c r="I180" s="34"/>
      <c r="J180" s="34"/>
      <c r="K180" s="34"/>
      <c r="L180" s="34"/>
      <c r="M180" s="34"/>
      <c r="N180" s="34"/>
      <c r="O180" s="34"/>
      <c r="P180" s="35" t="str">
        <f aca="false">IF(COUNT(J180:L180)=0,"",SUM(J180:L180))</f>
        <v/>
      </c>
      <c r="Q180" s="35" t="str">
        <f aca="false">IF(COUNT(M180:O180)=0,"",SUM(M180:O180))</f>
        <v/>
      </c>
      <c r="R180" s="35" t="str">
        <f aca="false">IF($I180="","",$I180+IF($P180="",0,$P180))</f>
        <v/>
      </c>
      <c r="S180" s="35" t="str">
        <f aca="false">IF(OR($R180="",$E180="",$E180=0),"",ROUND($R180/$E180,0))</f>
        <v/>
      </c>
    </row>
    <row r="181" customFormat="false" ht="15" hidden="false" customHeight="true" outlineLevel="0" collapsed="false">
      <c r="A181" s="24" t="n">
        <f aca="false">ROW()-5</f>
        <v>176</v>
      </c>
      <c r="B181" s="17"/>
      <c r="C181" s="17"/>
      <c r="D181" s="17"/>
      <c r="E181" s="32"/>
      <c r="F181" s="17"/>
      <c r="G181" s="17"/>
      <c r="H181" s="33"/>
      <c r="I181" s="34"/>
      <c r="J181" s="34"/>
      <c r="K181" s="34"/>
      <c r="L181" s="34"/>
      <c r="M181" s="34"/>
      <c r="N181" s="34"/>
      <c r="O181" s="34"/>
      <c r="P181" s="35" t="str">
        <f aca="false">IF(COUNT(J181:L181)=0,"",SUM(J181:L181))</f>
        <v/>
      </c>
      <c r="Q181" s="35" t="str">
        <f aca="false">IF(COUNT(M181:O181)=0,"",SUM(M181:O181))</f>
        <v/>
      </c>
      <c r="R181" s="35" t="str">
        <f aca="false">IF($I181="","",$I181+IF($P181="",0,$P181))</f>
        <v/>
      </c>
      <c r="S181" s="35" t="str">
        <f aca="false">IF(OR($R181="",$E181="",$E181=0),"",ROUND($R181/$E181,0))</f>
        <v/>
      </c>
    </row>
    <row r="182" customFormat="false" ht="15" hidden="false" customHeight="true" outlineLevel="0" collapsed="false">
      <c r="A182" s="24" t="n">
        <f aca="false">ROW()-5</f>
        <v>177</v>
      </c>
      <c r="B182" s="17"/>
      <c r="C182" s="17"/>
      <c r="D182" s="17"/>
      <c r="E182" s="32"/>
      <c r="F182" s="17"/>
      <c r="G182" s="17"/>
      <c r="H182" s="33"/>
      <c r="I182" s="34"/>
      <c r="J182" s="34"/>
      <c r="K182" s="34"/>
      <c r="L182" s="34"/>
      <c r="M182" s="34"/>
      <c r="N182" s="34"/>
      <c r="O182" s="34"/>
      <c r="P182" s="35" t="str">
        <f aca="false">IF(COUNT(J182:L182)=0,"",SUM(J182:L182))</f>
        <v/>
      </c>
      <c r="Q182" s="35" t="str">
        <f aca="false">IF(COUNT(M182:O182)=0,"",SUM(M182:O182))</f>
        <v/>
      </c>
      <c r="R182" s="35" t="str">
        <f aca="false">IF($I182="","",$I182+IF($P182="",0,$P182))</f>
        <v/>
      </c>
      <c r="S182" s="35" t="str">
        <f aca="false">IF(OR($R182="",$E182="",$E182=0),"",ROUND($R182/$E182,0))</f>
        <v/>
      </c>
    </row>
    <row r="183" customFormat="false" ht="15" hidden="false" customHeight="true" outlineLevel="0" collapsed="false">
      <c r="A183" s="24" t="n">
        <f aca="false">ROW()-5</f>
        <v>178</v>
      </c>
      <c r="B183" s="17"/>
      <c r="C183" s="17"/>
      <c r="D183" s="17"/>
      <c r="E183" s="32"/>
      <c r="F183" s="17"/>
      <c r="G183" s="17"/>
      <c r="H183" s="33"/>
      <c r="I183" s="34"/>
      <c r="J183" s="34"/>
      <c r="K183" s="34"/>
      <c r="L183" s="34"/>
      <c r="M183" s="34"/>
      <c r="N183" s="34"/>
      <c r="O183" s="34"/>
      <c r="P183" s="35" t="str">
        <f aca="false">IF(COUNT(J183:L183)=0,"",SUM(J183:L183))</f>
        <v/>
      </c>
      <c r="Q183" s="35" t="str">
        <f aca="false">IF(COUNT(M183:O183)=0,"",SUM(M183:O183))</f>
        <v/>
      </c>
      <c r="R183" s="35" t="str">
        <f aca="false">IF($I183="","",$I183+IF($P183="",0,$P183))</f>
        <v/>
      </c>
      <c r="S183" s="35" t="str">
        <f aca="false">IF(OR($R183="",$E183="",$E183=0),"",ROUND($R183/$E183,0))</f>
        <v/>
      </c>
    </row>
    <row r="184" customFormat="false" ht="15" hidden="false" customHeight="true" outlineLevel="0" collapsed="false">
      <c r="A184" s="24" t="n">
        <f aca="false">ROW()-5</f>
        <v>179</v>
      </c>
      <c r="B184" s="17"/>
      <c r="C184" s="17"/>
      <c r="D184" s="17"/>
      <c r="E184" s="32"/>
      <c r="F184" s="17"/>
      <c r="G184" s="17"/>
      <c r="H184" s="33"/>
      <c r="I184" s="34"/>
      <c r="J184" s="34"/>
      <c r="K184" s="34"/>
      <c r="L184" s="34"/>
      <c r="M184" s="34"/>
      <c r="N184" s="34"/>
      <c r="O184" s="34"/>
      <c r="P184" s="35" t="str">
        <f aca="false">IF(COUNT(J184:L184)=0,"",SUM(J184:L184))</f>
        <v/>
      </c>
      <c r="Q184" s="35" t="str">
        <f aca="false">IF(COUNT(M184:O184)=0,"",SUM(M184:O184))</f>
        <v/>
      </c>
      <c r="R184" s="35" t="str">
        <f aca="false">IF($I184="","",$I184+IF($P184="",0,$P184))</f>
        <v/>
      </c>
      <c r="S184" s="35" t="str">
        <f aca="false">IF(OR($R184="",$E184="",$E184=0),"",ROUND($R184/$E184,0))</f>
        <v/>
      </c>
    </row>
    <row r="185" customFormat="false" ht="15" hidden="false" customHeight="true" outlineLevel="0" collapsed="false">
      <c r="A185" s="24" t="n">
        <f aca="false">ROW()-5</f>
        <v>180</v>
      </c>
      <c r="B185" s="17"/>
      <c r="C185" s="17"/>
      <c r="D185" s="17"/>
      <c r="E185" s="32"/>
      <c r="F185" s="17"/>
      <c r="G185" s="17"/>
      <c r="H185" s="33"/>
      <c r="I185" s="34"/>
      <c r="J185" s="34"/>
      <c r="K185" s="34"/>
      <c r="L185" s="34"/>
      <c r="M185" s="34"/>
      <c r="N185" s="34"/>
      <c r="O185" s="34"/>
      <c r="P185" s="35" t="str">
        <f aca="false">IF(COUNT(J185:L185)=0,"",SUM(J185:L185))</f>
        <v/>
      </c>
      <c r="Q185" s="35" t="str">
        <f aca="false">IF(COUNT(M185:O185)=0,"",SUM(M185:O185))</f>
        <v/>
      </c>
      <c r="R185" s="35" t="str">
        <f aca="false">IF($I185="","",$I185+IF($P185="",0,$P185))</f>
        <v/>
      </c>
      <c r="S185" s="35" t="str">
        <f aca="false">IF(OR($R185="",$E185="",$E185=0),"",ROUND($R185/$E185,0))</f>
        <v/>
      </c>
    </row>
    <row r="186" customFormat="false" ht="15" hidden="false" customHeight="true" outlineLevel="0" collapsed="false">
      <c r="A186" s="24" t="n">
        <f aca="false">ROW()-5</f>
        <v>181</v>
      </c>
      <c r="B186" s="17"/>
      <c r="C186" s="17"/>
      <c r="D186" s="17"/>
      <c r="E186" s="32"/>
      <c r="F186" s="17"/>
      <c r="G186" s="17"/>
      <c r="H186" s="33"/>
      <c r="I186" s="34"/>
      <c r="J186" s="34"/>
      <c r="K186" s="34"/>
      <c r="L186" s="34"/>
      <c r="M186" s="34"/>
      <c r="N186" s="34"/>
      <c r="O186" s="34"/>
      <c r="P186" s="35" t="str">
        <f aca="false">IF(COUNT(J186:L186)=0,"",SUM(J186:L186))</f>
        <v/>
      </c>
      <c r="Q186" s="35" t="str">
        <f aca="false">IF(COUNT(M186:O186)=0,"",SUM(M186:O186))</f>
        <v/>
      </c>
      <c r="R186" s="35" t="str">
        <f aca="false">IF($I186="","",$I186+IF($P186="",0,$P186))</f>
        <v/>
      </c>
      <c r="S186" s="35" t="str">
        <f aca="false">IF(OR($R186="",$E186="",$E186=0),"",ROUND($R186/$E186,0))</f>
        <v/>
      </c>
    </row>
    <row r="187" customFormat="false" ht="15" hidden="false" customHeight="true" outlineLevel="0" collapsed="false">
      <c r="A187" s="24" t="n">
        <f aca="false">ROW()-5</f>
        <v>182</v>
      </c>
      <c r="B187" s="17"/>
      <c r="C187" s="17"/>
      <c r="D187" s="17"/>
      <c r="E187" s="32"/>
      <c r="F187" s="17"/>
      <c r="G187" s="17"/>
      <c r="H187" s="33"/>
      <c r="I187" s="34"/>
      <c r="J187" s="34"/>
      <c r="K187" s="34"/>
      <c r="L187" s="34"/>
      <c r="M187" s="34"/>
      <c r="N187" s="34"/>
      <c r="O187" s="34"/>
      <c r="P187" s="35" t="str">
        <f aca="false">IF(COUNT(J187:L187)=0,"",SUM(J187:L187))</f>
        <v/>
      </c>
      <c r="Q187" s="35" t="str">
        <f aca="false">IF(COUNT(M187:O187)=0,"",SUM(M187:O187))</f>
        <v/>
      </c>
      <c r="R187" s="35" t="str">
        <f aca="false">IF($I187="","",$I187+IF($P187="",0,$P187))</f>
        <v/>
      </c>
      <c r="S187" s="35" t="str">
        <f aca="false">IF(OR($R187="",$E187="",$E187=0),"",ROUND($R187/$E187,0))</f>
        <v/>
      </c>
    </row>
    <row r="188" customFormat="false" ht="15" hidden="false" customHeight="true" outlineLevel="0" collapsed="false">
      <c r="A188" s="24" t="n">
        <f aca="false">ROW()-5</f>
        <v>183</v>
      </c>
      <c r="B188" s="17"/>
      <c r="C188" s="17"/>
      <c r="D188" s="17"/>
      <c r="E188" s="32"/>
      <c r="F188" s="17"/>
      <c r="G188" s="17"/>
      <c r="H188" s="33"/>
      <c r="I188" s="34"/>
      <c r="J188" s="34"/>
      <c r="K188" s="34"/>
      <c r="L188" s="34"/>
      <c r="M188" s="34"/>
      <c r="N188" s="34"/>
      <c r="O188" s="34"/>
      <c r="P188" s="35" t="str">
        <f aca="false">IF(COUNT(J188:L188)=0,"",SUM(J188:L188))</f>
        <v/>
      </c>
      <c r="Q188" s="35" t="str">
        <f aca="false">IF(COUNT(M188:O188)=0,"",SUM(M188:O188))</f>
        <v/>
      </c>
      <c r="R188" s="35" t="str">
        <f aca="false">IF($I188="","",$I188+IF($P188="",0,$P188))</f>
        <v/>
      </c>
      <c r="S188" s="35" t="str">
        <f aca="false">IF(OR($R188="",$E188="",$E188=0),"",ROUND($R188/$E188,0))</f>
        <v/>
      </c>
    </row>
    <row r="189" customFormat="false" ht="15" hidden="false" customHeight="true" outlineLevel="0" collapsed="false">
      <c r="A189" s="24" t="n">
        <f aca="false">ROW()-5</f>
        <v>184</v>
      </c>
      <c r="B189" s="17"/>
      <c r="C189" s="17"/>
      <c r="D189" s="17"/>
      <c r="E189" s="32"/>
      <c r="F189" s="17"/>
      <c r="G189" s="17"/>
      <c r="H189" s="33"/>
      <c r="I189" s="34"/>
      <c r="J189" s="34"/>
      <c r="K189" s="34"/>
      <c r="L189" s="34"/>
      <c r="M189" s="34"/>
      <c r="N189" s="34"/>
      <c r="O189" s="34"/>
      <c r="P189" s="35" t="str">
        <f aca="false">IF(COUNT(J189:L189)=0,"",SUM(J189:L189))</f>
        <v/>
      </c>
      <c r="Q189" s="35" t="str">
        <f aca="false">IF(COUNT(M189:O189)=0,"",SUM(M189:O189))</f>
        <v/>
      </c>
      <c r="R189" s="35" t="str">
        <f aca="false">IF($I189="","",$I189+IF($P189="",0,$P189))</f>
        <v/>
      </c>
      <c r="S189" s="35" t="str">
        <f aca="false">IF(OR($R189="",$E189="",$E189=0),"",ROUND($R189/$E189,0))</f>
        <v/>
      </c>
    </row>
    <row r="190" customFormat="false" ht="15" hidden="false" customHeight="true" outlineLevel="0" collapsed="false">
      <c r="A190" s="24" t="n">
        <f aca="false">ROW()-5</f>
        <v>185</v>
      </c>
      <c r="B190" s="17"/>
      <c r="C190" s="17"/>
      <c r="D190" s="17"/>
      <c r="E190" s="32"/>
      <c r="F190" s="17"/>
      <c r="G190" s="17"/>
      <c r="H190" s="33"/>
      <c r="I190" s="34"/>
      <c r="J190" s="34"/>
      <c r="K190" s="34"/>
      <c r="L190" s="34"/>
      <c r="M190" s="34"/>
      <c r="N190" s="34"/>
      <c r="O190" s="34"/>
      <c r="P190" s="35" t="str">
        <f aca="false">IF(COUNT(J190:L190)=0,"",SUM(J190:L190))</f>
        <v/>
      </c>
      <c r="Q190" s="35" t="str">
        <f aca="false">IF(COUNT(M190:O190)=0,"",SUM(M190:O190))</f>
        <v/>
      </c>
      <c r="R190" s="35" t="str">
        <f aca="false">IF($I190="","",$I190+IF($P190="",0,$P190))</f>
        <v/>
      </c>
      <c r="S190" s="35" t="str">
        <f aca="false">IF(OR($R190="",$E190="",$E190=0),"",ROUND($R190/$E190,0))</f>
        <v/>
      </c>
    </row>
    <row r="191" customFormat="false" ht="15" hidden="false" customHeight="true" outlineLevel="0" collapsed="false">
      <c r="A191" s="24" t="n">
        <f aca="false">ROW()-5</f>
        <v>186</v>
      </c>
      <c r="B191" s="17"/>
      <c r="C191" s="17"/>
      <c r="D191" s="17"/>
      <c r="E191" s="32"/>
      <c r="F191" s="17"/>
      <c r="G191" s="17"/>
      <c r="H191" s="33"/>
      <c r="I191" s="34"/>
      <c r="J191" s="34"/>
      <c r="K191" s="34"/>
      <c r="L191" s="34"/>
      <c r="M191" s="34"/>
      <c r="N191" s="34"/>
      <c r="O191" s="34"/>
      <c r="P191" s="35" t="str">
        <f aca="false">IF(COUNT(J191:L191)=0,"",SUM(J191:L191))</f>
        <v/>
      </c>
      <c r="Q191" s="35" t="str">
        <f aca="false">IF(COUNT(M191:O191)=0,"",SUM(M191:O191))</f>
        <v/>
      </c>
      <c r="R191" s="35" t="str">
        <f aca="false">IF($I191="","",$I191+IF($P191="",0,$P191))</f>
        <v/>
      </c>
      <c r="S191" s="35" t="str">
        <f aca="false">IF(OR($R191="",$E191="",$E191=0),"",ROUND($R191/$E191,0))</f>
        <v/>
      </c>
    </row>
    <row r="192" customFormat="false" ht="15" hidden="false" customHeight="true" outlineLevel="0" collapsed="false">
      <c r="A192" s="24" t="n">
        <f aca="false">ROW()-5</f>
        <v>187</v>
      </c>
      <c r="B192" s="17"/>
      <c r="C192" s="17"/>
      <c r="D192" s="17"/>
      <c r="E192" s="32"/>
      <c r="F192" s="17"/>
      <c r="G192" s="17"/>
      <c r="H192" s="33"/>
      <c r="I192" s="34"/>
      <c r="J192" s="34"/>
      <c r="K192" s="34"/>
      <c r="L192" s="34"/>
      <c r="M192" s="34"/>
      <c r="N192" s="34"/>
      <c r="O192" s="34"/>
      <c r="P192" s="35" t="str">
        <f aca="false">IF(COUNT(J192:L192)=0,"",SUM(J192:L192))</f>
        <v/>
      </c>
      <c r="Q192" s="35" t="str">
        <f aca="false">IF(COUNT(M192:O192)=0,"",SUM(M192:O192))</f>
        <v/>
      </c>
      <c r="R192" s="35" t="str">
        <f aca="false">IF($I192="","",$I192+IF($P192="",0,$P192))</f>
        <v/>
      </c>
      <c r="S192" s="35" t="str">
        <f aca="false">IF(OR($R192="",$E192="",$E192=0),"",ROUND($R192/$E192,0))</f>
        <v/>
      </c>
    </row>
    <row r="193" customFormat="false" ht="15" hidden="false" customHeight="true" outlineLevel="0" collapsed="false">
      <c r="A193" s="24" t="n">
        <f aca="false">ROW()-5</f>
        <v>188</v>
      </c>
      <c r="B193" s="17"/>
      <c r="C193" s="17"/>
      <c r="D193" s="17"/>
      <c r="E193" s="32"/>
      <c r="F193" s="17"/>
      <c r="G193" s="17"/>
      <c r="H193" s="33"/>
      <c r="I193" s="34"/>
      <c r="J193" s="34"/>
      <c r="K193" s="34"/>
      <c r="L193" s="34"/>
      <c r="M193" s="34"/>
      <c r="N193" s="34"/>
      <c r="O193" s="34"/>
      <c r="P193" s="35" t="str">
        <f aca="false">IF(COUNT(J193:L193)=0,"",SUM(J193:L193))</f>
        <v/>
      </c>
      <c r="Q193" s="35" t="str">
        <f aca="false">IF(COUNT(M193:O193)=0,"",SUM(M193:O193))</f>
        <v/>
      </c>
      <c r="R193" s="35" t="str">
        <f aca="false">IF($I193="","",$I193+IF($P193="",0,$P193))</f>
        <v/>
      </c>
      <c r="S193" s="35" t="str">
        <f aca="false">IF(OR($R193="",$E193="",$E193=0),"",ROUND($R193/$E193,0))</f>
        <v/>
      </c>
    </row>
    <row r="194" customFormat="false" ht="15" hidden="false" customHeight="true" outlineLevel="0" collapsed="false">
      <c r="A194" s="24" t="n">
        <f aca="false">ROW()-5</f>
        <v>189</v>
      </c>
      <c r="B194" s="17"/>
      <c r="C194" s="17"/>
      <c r="D194" s="17"/>
      <c r="E194" s="32"/>
      <c r="F194" s="17"/>
      <c r="G194" s="17"/>
      <c r="H194" s="33"/>
      <c r="I194" s="34"/>
      <c r="J194" s="34"/>
      <c r="K194" s="34"/>
      <c r="L194" s="34"/>
      <c r="M194" s="34"/>
      <c r="N194" s="34"/>
      <c r="O194" s="34"/>
      <c r="P194" s="35" t="str">
        <f aca="false">IF(COUNT(J194:L194)=0,"",SUM(J194:L194))</f>
        <v/>
      </c>
      <c r="Q194" s="35" t="str">
        <f aca="false">IF(COUNT(M194:O194)=0,"",SUM(M194:O194))</f>
        <v/>
      </c>
      <c r="R194" s="35" t="str">
        <f aca="false">IF($I194="","",$I194+IF($P194="",0,$P194))</f>
        <v/>
      </c>
      <c r="S194" s="35" t="str">
        <f aca="false">IF(OR($R194="",$E194="",$E194=0),"",ROUND($R194/$E194,0))</f>
        <v/>
      </c>
    </row>
    <row r="195" customFormat="false" ht="15" hidden="false" customHeight="true" outlineLevel="0" collapsed="false">
      <c r="A195" s="24" t="n">
        <f aca="false">ROW()-5</f>
        <v>190</v>
      </c>
      <c r="B195" s="17"/>
      <c r="C195" s="17"/>
      <c r="D195" s="17"/>
      <c r="E195" s="32"/>
      <c r="F195" s="17"/>
      <c r="G195" s="17"/>
      <c r="H195" s="33"/>
      <c r="I195" s="34"/>
      <c r="J195" s="34"/>
      <c r="K195" s="34"/>
      <c r="L195" s="34"/>
      <c r="M195" s="34"/>
      <c r="N195" s="34"/>
      <c r="O195" s="34"/>
      <c r="P195" s="35" t="str">
        <f aca="false">IF(COUNT(J195:L195)=0,"",SUM(J195:L195))</f>
        <v/>
      </c>
      <c r="Q195" s="35" t="str">
        <f aca="false">IF(COUNT(M195:O195)=0,"",SUM(M195:O195))</f>
        <v/>
      </c>
      <c r="R195" s="35" t="str">
        <f aca="false">IF($I195="","",$I195+IF($P195="",0,$P195))</f>
        <v/>
      </c>
      <c r="S195" s="35" t="str">
        <f aca="false">IF(OR($R195="",$E195="",$E195=0),"",ROUND($R195/$E195,0))</f>
        <v/>
      </c>
    </row>
    <row r="196" customFormat="false" ht="15" hidden="false" customHeight="true" outlineLevel="0" collapsed="false">
      <c r="A196" s="24" t="n">
        <f aca="false">ROW()-5</f>
        <v>191</v>
      </c>
      <c r="B196" s="17"/>
      <c r="C196" s="17"/>
      <c r="D196" s="17"/>
      <c r="E196" s="32"/>
      <c r="F196" s="17"/>
      <c r="G196" s="17"/>
      <c r="H196" s="33"/>
      <c r="I196" s="34"/>
      <c r="J196" s="34"/>
      <c r="K196" s="34"/>
      <c r="L196" s="34"/>
      <c r="M196" s="34"/>
      <c r="N196" s="34"/>
      <c r="O196" s="34"/>
      <c r="P196" s="35" t="str">
        <f aca="false">IF(COUNT(J196:L196)=0,"",SUM(J196:L196))</f>
        <v/>
      </c>
      <c r="Q196" s="35" t="str">
        <f aca="false">IF(COUNT(M196:O196)=0,"",SUM(M196:O196))</f>
        <v/>
      </c>
      <c r="R196" s="35" t="str">
        <f aca="false">IF($I196="","",$I196+IF($P196="",0,$P196))</f>
        <v/>
      </c>
      <c r="S196" s="35" t="str">
        <f aca="false">IF(OR($R196="",$E196="",$E196=0),"",ROUND($R196/$E196,0))</f>
        <v/>
      </c>
    </row>
    <row r="197" customFormat="false" ht="15" hidden="false" customHeight="true" outlineLevel="0" collapsed="false">
      <c r="A197" s="24" t="n">
        <f aca="false">ROW()-5</f>
        <v>192</v>
      </c>
      <c r="B197" s="17"/>
      <c r="C197" s="17"/>
      <c r="D197" s="17"/>
      <c r="E197" s="32"/>
      <c r="F197" s="17"/>
      <c r="G197" s="17"/>
      <c r="H197" s="33"/>
      <c r="I197" s="34"/>
      <c r="J197" s="34"/>
      <c r="K197" s="34"/>
      <c r="L197" s="34"/>
      <c r="M197" s="34"/>
      <c r="N197" s="34"/>
      <c r="O197" s="34"/>
      <c r="P197" s="35" t="str">
        <f aca="false">IF(COUNT(J197:L197)=0,"",SUM(J197:L197))</f>
        <v/>
      </c>
      <c r="Q197" s="35" t="str">
        <f aca="false">IF(COUNT(M197:O197)=0,"",SUM(M197:O197))</f>
        <v/>
      </c>
      <c r="R197" s="35" t="str">
        <f aca="false">IF($I197="","",$I197+IF($P197="",0,$P197))</f>
        <v/>
      </c>
      <c r="S197" s="35" t="str">
        <f aca="false">IF(OR($R197="",$E197="",$E197=0),"",ROUND($R197/$E197,0))</f>
        <v/>
      </c>
    </row>
    <row r="198" customFormat="false" ht="15" hidden="false" customHeight="true" outlineLevel="0" collapsed="false">
      <c r="A198" s="24" t="n">
        <f aca="false">ROW()-5</f>
        <v>193</v>
      </c>
      <c r="B198" s="17"/>
      <c r="C198" s="17"/>
      <c r="D198" s="17"/>
      <c r="E198" s="32"/>
      <c r="F198" s="17"/>
      <c r="G198" s="17"/>
      <c r="H198" s="33"/>
      <c r="I198" s="34"/>
      <c r="J198" s="34"/>
      <c r="K198" s="34"/>
      <c r="L198" s="34"/>
      <c r="M198" s="34"/>
      <c r="N198" s="34"/>
      <c r="O198" s="34"/>
      <c r="P198" s="35" t="str">
        <f aca="false">IF(COUNT(J198:L198)=0,"",SUM(J198:L198))</f>
        <v/>
      </c>
      <c r="Q198" s="35" t="str">
        <f aca="false">IF(COUNT(M198:O198)=0,"",SUM(M198:O198))</f>
        <v/>
      </c>
      <c r="R198" s="35" t="str">
        <f aca="false">IF($I198="","",$I198+IF($P198="",0,$P198))</f>
        <v/>
      </c>
      <c r="S198" s="35" t="str">
        <f aca="false">IF(OR($R198="",$E198="",$E198=0),"",ROUND($R198/$E198,0))</f>
        <v/>
      </c>
    </row>
    <row r="199" customFormat="false" ht="15" hidden="false" customHeight="true" outlineLevel="0" collapsed="false">
      <c r="A199" s="24" t="n">
        <f aca="false">ROW()-5</f>
        <v>194</v>
      </c>
      <c r="B199" s="17"/>
      <c r="C199" s="17"/>
      <c r="D199" s="17"/>
      <c r="E199" s="32"/>
      <c r="F199" s="17"/>
      <c r="G199" s="17"/>
      <c r="H199" s="33"/>
      <c r="I199" s="34"/>
      <c r="J199" s="34"/>
      <c r="K199" s="34"/>
      <c r="L199" s="34"/>
      <c r="M199" s="34"/>
      <c r="N199" s="34"/>
      <c r="O199" s="34"/>
      <c r="P199" s="35" t="str">
        <f aca="false">IF(COUNT(J199:L199)=0,"",SUM(J199:L199))</f>
        <v/>
      </c>
      <c r="Q199" s="35" t="str">
        <f aca="false">IF(COUNT(M199:O199)=0,"",SUM(M199:O199))</f>
        <v/>
      </c>
      <c r="R199" s="35" t="str">
        <f aca="false">IF($I199="","",$I199+IF($P199="",0,$P199))</f>
        <v/>
      </c>
      <c r="S199" s="35" t="str">
        <f aca="false">IF(OR($R199="",$E199="",$E199=0),"",ROUND($R199/$E199,0))</f>
        <v/>
      </c>
    </row>
    <row r="200" customFormat="false" ht="15" hidden="false" customHeight="true" outlineLevel="0" collapsed="false">
      <c r="A200" s="24" t="n">
        <f aca="false">ROW()-5</f>
        <v>195</v>
      </c>
      <c r="B200" s="17"/>
      <c r="C200" s="17"/>
      <c r="D200" s="17"/>
      <c r="E200" s="32"/>
      <c r="F200" s="17"/>
      <c r="G200" s="17"/>
      <c r="H200" s="33"/>
      <c r="I200" s="34"/>
      <c r="J200" s="34"/>
      <c r="K200" s="34"/>
      <c r="L200" s="34"/>
      <c r="M200" s="34"/>
      <c r="N200" s="34"/>
      <c r="O200" s="34"/>
      <c r="P200" s="35" t="str">
        <f aca="false">IF(COUNT(J200:L200)=0,"",SUM(J200:L200))</f>
        <v/>
      </c>
      <c r="Q200" s="35" t="str">
        <f aca="false">IF(COUNT(M200:O200)=0,"",SUM(M200:O200))</f>
        <v/>
      </c>
      <c r="R200" s="35" t="str">
        <f aca="false">IF($I200="","",$I200+IF($P200="",0,$P200))</f>
        <v/>
      </c>
      <c r="S200" s="35" t="str">
        <f aca="false">IF(OR($R200="",$E200="",$E200=0),"",ROUND($R200/$E200,0))</f>
        <v/>
      </c>
    </row>
    <row r="201" customFormat="false" ht="15" hidden="false" customHeight="true" outlineLevel="0" collapsed="false">
      <c r="A201" s="24" t="n">
        <f aca="false">ROW()-5</f>
        <v>196</v>
      </c>
      <c r="B201" s="17"/>
      <c r="C201" s="17"/>
      <c r="D201" s="17"/>
      <c r="E201" s="32"/>
      <c r="F201" s="17"/>
      <c r="G201" s="17"/>
      <c r="H201" s="33"/>
      <c r="I201" s="34"/>
      <c r="J201" s="34"/>
      <c r="K201" s="34"/>
      <c r="L201" s="34"/>
      <c r="M201" s="34"/>
      <c r="N201" s="34"/>
      <c r="O201" s="34"/>
      <c r="P201" s="35" t="str">
        <f aca="false">IF(COUNT(J201:L201)=0,"",SUM(J201:L201))</f>
        <v/>
      </c>
      <c r="Q201" s="35" t="str">
        <f aca="false">IF(COUNT(M201:O201)=0,"",SUM(M201:O201))</f>
        <v/>
      </c>
      <c r="R201" s="35" t="str">
        <f aca="false">IF($I201="","",$I201+IF($P201="",0,$P201))</f>
        <v/>
      </c>
      <c r="S201" s="35" t="str">
        <f aca="false">IF(OR($R201="",$E201="",$E201=0),"",ROUND($R201/$E201,0))</f>
        <v/>
      </c>
    </row>
    <row r="202" customFormat="false" ht="15" hidden="false" customHeight="true" outlineLevel="0" collapsed="false">
      <c r="A202" s="24" t="n">
        <f aca="false">ROW()-5</f>
        <v>197</v>
      </c>
      <c r="B202" s="17"/>
      <c r="C202" s="17"/>
      <c r="D202" s="17"/>
      <c r="E202" s="32"/>
      <c r="F202" s="17"/>
      <c r="G202" s="17"/>
      <c r="H202" s="33"/>
      <c r="I202" s="34"/>
      <c r="J202" s="34"/>
      <c r="K202" s="34"/>
      <c r="L202" s="34"/>
      <c r="M202" s="34"/>
      <c r="N202" s="34"/>
      <c r="O202" s="34"/>
      <c r="P202" s="35" t="str">
        <f aca="false">IF(COUNT(J202:L202)=0,"",SUM(J202:L202))</f>
        <v/>
      </c>
      <c r="Q202" s="35" t="str">
        <f aca="false">IF(COUNT(M202:O202)=0,"",SUM(M202:O202))</f>
        <v/>
      </c>
      <c r="R202" s="35" t="str">
        <f aca="false">IF($I202="","",$I202+IF($P202="",0,$P202))</f>
        <v/>
      </c>
      <c r="S202" s="35" t="str">
        <f aca="false">IF(OR($R202="",$E202="",$E202=0),"",ROUND($R202/$E202,0))</f>
        <v/>
      </c>
    </row>
    <row r="203" customFormat="false" ht="15" hidden="false" customHeight="true" outlineLevel="0" collapsed="false">
      <c r="A203" s="24" t="n">
        <f aca="false">ROW()-5</f>
        <v>198</v>
      </c>
      <c r="B203" s="17"/>
      <c r="C203" s="17"/>
      <c r="D203" s="17"/>
      <c r="E203" s="32"/>
      <c r="F203" s="17"/>
      <c r="G203" s="17"/>
      <c r="H203" s="33"/>
      <c r="I203" s="34"/>
      <c r="J203" s="34"/>
      <c r="K203" s="34"/>
      <c r="L203" s="34"/>
      <c r="M203" s="34"/>
      <c r="N203" s="34"/>
      <c r="O203" s="34"/>
      <c r="P203" s="35" t="str">
        <f aca="false">IF(COUNT(J203:L203)=0,"",SUM(J203:L203))</f>
        <v/>
      </c>
      <c r="Q203" s="35" t="str">
        <f aca="false">IF(COUNT(M203:O203)=0,"",SUM(M203:O203))</f>
        <v/>
      </c>
      <c r="R203" s="35" t="str">
        <f aca="false">IF($I203="","",$I203+IF($P203="",0,$P203))</f>
        <v/>
      </c>
      <c r="S203" s="35" t="str">
        <f aca="false">IF(OR($R203="",$E203="",$E203=0),"",ROUND($R203/$E203,0))</f>
        <v/>
      </c>
    </row>
    <row r="204" customFormat="false" ht="15" hidden="false" customHeight="true" outlineLevel="0" collapsed="false">
      <c r="A204" s="24" t="n">
        <f aca="false">ROW()-5</f>
        <v>199</v>
      </c>
      <c r="B204" s="17"/>
      <c r="C204" s="17"/>
      <c r="D204" s="17"/>
      <c r="E204" s="32"/>
      <c r="F204" s="17"/>
      <c r="G204" s="17"/>
      <c r="H204" s="33"/>
      <c r="I204" s="34"/>
      <c r="J204" s="34"/>
      <c r="K204" s="34"/>
      <c r="L204" s="34"/>
      <c r="M204" s="34"/>
      <c r="N204" s="34"/>
      <c r="O204" s="34"/>
      <c r="P204" s="35" t="str">
        <f aca="false">IF(COUNT(J204:L204)=0,"",SUM(J204:L204))</f>
        <v/>
      </c>
      <c r="Q204" s="35" t="str">
        <f aca="false">IF(COUNT(M204:O204)=0,"",SUM(M204:O204))</f>
        <v/>
      </c>
      <c r="R204" s="35" t="str">
        <f aca="false">IF($I204="","",$I204+IF($P204="",0,$P204))</f>
        <v/>
      </c>
      <c r="S204" s="35" t="str">
        <f aca="false">IF(OR($R204="",$E204="",$E204=0),"",ROUND($R204/$E204,0))</f>
        <v/>
      </c>
    </row>
    <row r="205" customFormat="false" ht="15" hidden="false" customHeight="true" outlineLevel="0" collapsed="false">
      <c r="A205" s="24" t="n">
        <f aca="false">ROW()-5</f>
        <v>200</v>
      </c>
      <c r="B205" s="17"/>
      <c r="C205" s="17"/>
      <c r="D205" s="17"/>
      <c r="E205" s="32"/>
      <c r="F205" s="17"/>
      <c r="G205" s="17"/>
      <c r="H205" s="33"/>
      <c r="I205" s="34"/>
      <c r="J205" s="34"/>
      <c r="K205" s="34"/>
      <c r="L205" s="34"/>
      <c r="M205" s="34"/>
      <c r="N205" s="34"/>
      <c r="O205" s="34"/>
      <c r="P205" s="35" t="str">
        <f aca="false">IF(COUNT(J205:L205)=0,"",SUM(J205:L205))</f>
        <v/>
      </c>
      <c r="Q205" s="35" t="str">
        <f aca="false">IF(COUNT(M205:O205)=0,"",SUM(M205:O205))</f>
        <v/>
      </c>
      <c r="R205" s="35" t="str">
        <f aca="false">IF($I205="","",$I205+IF($P205="",0,$P205))</f>
        <v/>
      </c>
      <c r="S205" s="35" t="str">
        <f aca="false">IF(OR($R205="",$E205="",$E205=0),"",ROUND($R205/$E205,0))</f>
        <v/>
      </c>
    </row>
    <row r="206" customFormat="false" ht="15" hidden="false" customHeight="true" outlineLevel="0" collapsed="false">
      <c r="A206" s="24" t="n">
        <f aca="false">ROW()-5</f>
        <v>201</v>
      </c>
      <c r="B206" s="17"/>
      <c r="C206" s="17"/>
      <c r="D206" s="17"/>
      <c r="E206" s="32"/>
      <c r="F206" s="17"/>
      <c r="G206" s="17"/>
      <c r="H206" s="33"/>
      <c r="I206" s="34"/>
      <c r="J206" s="34"/>
      <c r="K206" s="34"/>
      <c r="L206" s="34"/>
      <c r="M206" s="34"/>
      <c r="N206" s="34"/>
      <c r="O206" s="34"/>
      <c r="P206" s="35" t="str">
        <f aca="false">IF(COUNT(J206:L206)=0,"",SUM(J206:L206))</f>
        <v/>
      </c>
      <c r="Q206" s="35" t="str">
        <f aca="false">IF(COUNT(M206:O206)=0,"",SUM(M206:O206))</f>
        <v/>
      </c>
      <c r="R206" s="35" t="str">
        <f aca="false">IF($I206="","",$I206+IF($P206="",0,$P206))</f>
        <v/>
      </c>
      <c r="S206" s="35" t="str">
        <f aca="false">IF(OR($R206="",$E206="",$E206=0),"",ROUND($R206/$E206,0))</f>
        <v/>
      </c>
    </row>
    <row r="207" customFormat="false" ht="15" hidden="false" customHeight="true" outlineLevel="0" collapsed="false">
      <c r="A207" s="24" t="n">
        <f aca="false">ROW()-5</f>
        <v>202</v>
      </c>
      <c r="B207" s="17"/>
      <c r="C207" s="17"/>
      <c r="D207" s="17"/>
      <c r="E207" s="32"/>
      <c r="F207" s="17"/>
      <c r="G207" s="17"/>
      <c r="H207" s="33"/>
      <c r="I207" s="34"/>
      <c r="J207" s="34"/>
      <c r="K207" s="34"/>
      <c r="L207" s="34"/>
      <c r="M207" s="34"/>
      <c r="N207" s="34"/>
      <c r="O207" s="34"/>
      <c r="P207" s="35" t="str">
        <f aca="false">IF(COUNT(J207:L207)=0,"",SUM(J207:L207))</f>
        <v/>
      </c>
      <c r="Q207" s="35" t="str">
        <f aca="false">IF(COUNT(M207:O207)=0,"",SUM(M207:O207))</f>
        <v/>
      </c>
      <c r="R207" s="35" t="str">
        <f aca="false">IF($I207="","",$I207+IF($P207="",0,$P207))</f>
        <v/>
      </c>
      <c r="S207" s="35" t="str">
        <f aca="false">IF(OR($R207="",$E207="",$E207=0),"",ROUND($R207/$E207,0))</f>
        <v/>
      </c>
    </row>
    <row r="208" customFormat="false" ht="15" hidden="false" customHeight="true" outlineLevel="0" collapsed="false">
      <c r="A208" s="24" t="n">
        <f aca="false">ROW()-5</f>
        <v>203</v>
      </c>
      <c r="B208" s="17"/>
      <c r="C208" s="17"/>
      <c r="D208" s="17"/>
      <c r="E208" s="32"/>
      <c r="F208" s="17"/>
      <c r="G208" s="17"/>
      <c r="H208" s="33"/>
      <c r="I208" s="34"/>
      <c r="J208" s="34"/>
      <c r="K208" s="34"/>
      <c r="L208" s="34"/>
      <c r="M208" s="34"/>
      <c r="N208" s="34"/>
      <c r="O208" s="34"/>
      <c r="P208" s="35" t="str">
        <f aca="false">IF(COUNT(J208:L208)=0,"",SUM(J208:L208))</f>
        <v/>
      </c>
      <c r="Q208" s="35" t="str">
        <f aca="false">IF(COUNT(M208:O208)=0,"",SUM(M208:O208))</f>
        <v/>
      </c>
      <c r="R208" s="35" t="str">
        <f aca="false">IF($I208="","",$I208+IF($P208="",0,$P208))</f>
        <v/>
      </c>
      <c r="S208" s="35" t="str">
        <f aca="false">IF(OR($R208="",$E208="",$E208=0),"",ROUND($R208/$E208,0))</f>
        <v/>
      </c>
    </row>
    <row r="209" customFormat="false" ht="15" hidden="false" customHeight="true" outlineLevel="0" collapsed="false">
      <c r="A209" s="24" t="n">
        <f aca="false">ROW()-5</f>
        <v>204</v>
      </c>
      <c r="B209" s="17"/>
      <c r="C209" s="17"/>
      <c r="D209" s="17"/>
      <c r="E209" s="32"/>
      <c r="F209" s="17"/>
      <c r="G209" s="17"/>
      <c r="H209" s="33"/>
      <c r="I209" s="34"/>
      <c r="J209" s="34"/>
      <c r="K209" s="34"/>
      <c r="L209" s="34"/>
      <c r="M209" s="34"/>
      <c r="N209" s="34"/>
      <c r="O209" s="34"/>
      <c r="P209" s="35" t="str">
        <f aca="false">IF(COUNT(J209:L209)=0,"",SUM(J209:L209))</f>
        <v/>
      </c>
      <c r="Q209" s="35" t="str">
        <f aca="false">IF(COUNT(M209:O209)=0,"",SUM(M209:O209))</f>
        <v/>
      </c>
      <c r="R209" s="35" t="str">
        <f aca="false">IF($I209="","",$I209+IF($P209="",0,$P209))</f>
        <v/>
      </c>
      <c r="S209" s="35" t="str">
        <f aca="false">IF(OR($R209="",$E209="",$E209=0),"",ROUND($R209/$E209,0))</f>
        <v/>
      </c>
    </row>
    <row r="210" customFormat="false" ht="15" hidden="false" customHeight="true" outlineLevel="0" collapsed="false">
      <c r="A210" s="24" t="n">
        <f aca="false">ROW()-5</f>
        <v>205</v>
      </c>
      <c r="B210" s="17"/>
      <c r="C210" s="17"/>
      <c r="D210" s="17"/>
      <c r="E210" s="32"/>
      <c r="F210" s="17"/>
      <c r="G210" s="17"/>
      <c r="H210" s="33"/>
      <c r="I210" s="34"/>
      <c r="J210" s="34"/>
      <c r="K210" s="34"/>
      <c r="L210" s="34"/>
      <c r="M210" s="34"/>
      <c r="N210" s="34"/>
      <c r="O210" s="34"/>
      <c r="P210" s="35" t="str">
        <f aca="false">IF(COUNT(J210:L210)=0,"",SUM(J210:L210))</f>
        <v/>
      </c>
      <c r="Q210" s="35" t="str">
        <f aca="false">IF(COUNT(M210:O210)=0,"",SUM(M210:O210))</f>
        <v/>
      </c>
      <c r="R210" s="35" t="str">
        <f aca="false">IF($I210="","",$I210+IF($P210="",0,$P210))</f>
        <v/>
      </c>
      <c r="S210" s="35" t="str">
        <f aca="false">IF(OR($R210="",$E210="",$E210=0),"",ROUND($R210/$E210,0))</f>
        <v/>
      </c>
    </row>
    <row r="211" customFormat="false" ht="15" hidden="false" customHeight="true" outlineLevel="0" collapsed="false">
      <c r="A211" s="24" t="n">
        <f aca="false">ROW()-5</f>
        <v>206</v>
      </c>
      <c r="B211" s="17"/>
      <c r="C211" s="17"/>
      <c r="D211" s="17"/>
      <c r="E211" s="32"/>
      <c r="F211" s="17"/>
      <c r="G211" s="17"/>
      <c r="H211" s="33"/>
      <c r="I211" s="34"/>
      <c r="J211" s="34"/>
      <c r="K211" s="34"/>
      <c r="L211" s="34"/>
      <c r="M211" s="34"/>
      <c r="N211" s="34"/>
      <c r="O211" s="34"/>
      <c r="P211" s="35" t="str">
        <f aca="false">IF(COUNT(J211:L211)=0,"",SUM(J211:L211))</f>
        <v/>
      </c>
      <c r="Q211" s="35" t="str">
        <f aca="false">IF(COUNT(M211:O211)=0,"",SUM(M211:O211))</f>
        <v/>
      </c>
      <c r="R211" s="35" t="str">
        <f aca="false">IF($I211="","",$I211+IF($P211="",0,$P211))</f>
        <v/>
      </c>
      <c r="S211" s="35" t="str">
        <f aca="false">IF(OR($R211="",$E211="",$E211=0),"",ROUND($R211/$E211,0))</f>
        <v/>
      </c>
    </row>
    <row r="212" customFormat="false" ht="15" hidden="false" customHeight="true" outlineLevel="0" collapsed="false">
      <c r="A212" s="24" t="n">
        <f aca="false">ROW()-5</f>
        <v>207</v>
      </c>
      <c r="B212" s="17"/>
      <c r="C212" s="17"/>
      <c r="D212" s="17"/>
      <c r="E212" s="32"/>
      <c r="F212" s="17"/>
      <c r="G212" s="17"/>
      <c r="H212" s="33"/>
      <c r="I212" s="34"/>
      <c r="J212" s="34"/>
      <c r="K212" s="34"/>
      <c r="L212" s="34"/>
      <c r="M212" s="34"/>
      <c r="N212" s="34"/>
      <c r="O212" s="34"/>
      <c r="P212" s="35" t="str">
        <f aca="false">IF(COUNT(J212:L212)=0,"",SUM(J212:L212))</f>
        <v/>
      </c>
      <c r="Q212" s="35" t="str">
        <f aca="false">IF(COUNT(M212:O212)=0,"",SUM(M212:O212))</f>
        <v/>
      </c>
      <c r="R212" s="35" t="str">
        <f aca="false">IF($I212="","",$I212+IF($P212="",0,$P212))</f>
        <v/>
      </c>
      <c r="S212" s="35" t="str">
        <f aca="false">IF(OR($R212="",$E212="",$E212=0),"",ROUND($R212/$E212,0))</f>
        <v/>
      </c>
    </row>
    <row r="213" customFormat="false" ht="15" hidden="false" customHeight="true" outlineLevel="0" collapsed="false">
      <c r="A213" s="24" t="n">
        <f aca="false">ROW()-5</f>
        <v>208</v>
      </c>
      <c r="B213" s="17"/>
      <c r="C213" s="17"/>
      <c r="D213" s="17"/>
      <c r="E213" s="32"/>
      <c r="F213" s="17"/>
      <c r="G213" s="17"/>
      <c r="H213" s="33"/>
      <c r="I213" s="34"/>
      <c r="J213" s="34"/>
      <c r="K213" s="34"/>
      <c r="L213" s="34"/>
      <c r="M213" s="34"/>
      <c r="N213" s="34"/>
      <c r="O213" s="34"/>
      <c r="P213" s="35" t="str">
        <f aca="false">IF(COUNT(J213:L213)=0,"",SUM(J213:L213))</f>
        <v/>
      </c>
      <c r="Q213" s="35" t="str">
        <f aca="false">IF(COUNT(M213:O213)=0,"",SUM(M213:O213))</f>
        <v/>
      </c>
      <c r="R213" s="35" t="str">
        <f aca="false">IF($I213="","",$I213+IF($P213="",0,$P213))</f>
        <v/>
      </c>
      <c r="S213" s="35" t="str">
        <f aca="false">IF(OR($R213="",$E213="",$E213=0),"",ROUND($R213/$E213,0))</f>
        <v/>
      </c>
    </row>
    <row r="214" customFormat="false" ht="15" hidden="false" customHeight="true" outlineLevel="0" collapsed="false">
      <c r="A214" s="24" t="n">
        <f aca="false">ROW()-5</f>
        <v>209</v>
      </c>
      <c r="B214" s="17"/>
      <c r="C214" s="17"/>
      <c r="D214" s="17"/>
      <c r="E214" s="32"/>
      <c r="F214" s="17"/>
      <c r="G214" s="17"/>
      <c r="H214" s="33"/>
      <c r="I214" s="34"/>
      <c r="J214" s="34"/>
      <c r="K214" s="34"/>
      <c r="L214" s="34"/>
      <c r="M214" s="34"/>
      <c r="N214" s="34"/>
      <c r="O214" s="34"/>
      <c r="P214" s="35" t="str">
        <f aca="false">IF(COUNT(J214:L214)=0,"",SUM(J214:L214))</f>
        <v/>
      </c>
      <c r="Q214" s="35" t="str">
        <f aca="false">IF(COUNT(M214:O214)=0,"",SUM(M214:O214))</f>
        <v/>
      </c>
      <c r="R214" s="35" t="str">
        <f aca="false">IF($I214="","",$I214+IF($P214="",0,$P214))</f>
        <v/>
      </c>
      <c r="S214" s="35" t="str">
        <f aca="false">IF(OR($R214="",$E214="",$E214=0),"",ROUND($R214/$E214,0))</f>
        <v/>
      </c>
    </row>
    <row r="215" customFormat="false" ht="15" hidden="false" customHeight="true" outlineLevel="0" collapsed="false">
      <c r="A215" s="24" t="n">
        <f aca="false">ROW()-5</f>
        <v>210</v>
      </c>
      <c r="B215" s="17"/>
      <c r="C215" s="17"/>
      <c r="D215" s="17"/>
      <c r="E215" s="32"/>
      <c r="F215" s="17"/>
      <c r="G215" s="17"/>
      <c r="H215" s="33"/>
      <c r="I215" s="34"/>
      <c r="J215" s="34"/>
      <c r="K215" s="34"/>
      <c r="L215" s="34"/>
      <c r="M215" s="34"/>
      <c r="N215" s="34"/>
      <c r="O215" s="34"/>
      <c r="P215" s="35" t="str">
        <f aca="false">IF(COUNT(J215:L215)=0,"",SUM(J215:L215))</f>
        <v/>
      </c>
      <c r="Q215" s="35" t="str">
        <f aca="false">IF(COUNT(M215:O215)=0,"",SUM(M215:O215))</f>
        <v/>
      </c>
      <c r="R215" s="35" t="str">
        <f aca="false">IF($I215="","",$I215+IF($P215="",0,$P215))</f>
        <v/>
      </c>
      <c r="S215" s="35" t="str">
        <f aca="false">IF(OR($R215="",$E215="",$E215=0),"",ROUND($R215/$E215,0))</f>
        <v/>
      </c>
    </row>
    <row r="216" customFormat="false" ht="15" hidden="false" customHeight="true" outlineLevel="0" collapsed="false">
      <c r="A216" s="24" t="n">
        <f aca="false">ROW()-5</f>
        <v>211</v>
      </c>
      <c r="B216" s="17"/>
      <c r="C216" s="17"/>
      <c r="D216" s="17"/>
      <c r="E216" s="32"/>
      <c r="F216" s="17"/>
      <c r="G216" s="17"/>
      <c r="H216" s="33"/>
      <c r="I216" s="34"/>
      <c r="J216" s="34"/>
      <c r="K216" s="34"/>
      <c r="L216" s="34"/>
      <c r="M216" s="34"/>
      <c r="N216" s="34"/>
      <c r="O216" s="34"/>
      <c r="P216" s="35" t="str">
        <f aca="false">IF(COUNT(J216:L216)=0,"",SUM(J216:L216))</f>
        <v/>
      </c>
      <c r="Q216" s="35" t="str">
        <f aca="false">IF(COUNT(M216:O216)=0,"",SUM(M216:O216))</f>
        <v/>
      </c>
      <c r="R216" s="35" t="str">
        <f aca="false">IF($I216="","",$I216+IF($P216="",0,$P216))</f>
        <v/>
      </c>
      <c r="S216" s="35" t="str">
        <f aca="false">IF(OR($R216="",$E216="",$E216=0),"",ROUND($R216/$E216,0))</f>
        <v/>
      </c>
    </row>
    <row r="217" customFormat="false" ht="15" hidden="false" customHeight="true" outlineLevel="0" collapsed="false">
      <c r="A217" s="24" t="n">
        <f aca="false">ROW()-5</f>
        <v>212</v>
      </c>
      <c r="B217" s="17"/>
      <c r="C217" s="17"/>
      <c r="D217" s="17"/>
      <c r="E217" s="32"/>
      <c r="F217" s="17"/>
      <c r="G217" s="17"/>
      <c r="H217" s="33"/>
      <c r="I217" s="34"/>
      <c r="J217" s="34"/>
      <c r="K217" s="34"/>
      <c r="L217" s="34"/>
      <c r="M217" s="34"/>
      <c r="N217" s="34"/>
      <c r="O217" s="34"/>
      <c r="P217" s="35" t="str">
        <f aca="false">IF(COUNT(J217:L217)=0,"",SUM(J217:L217))</f>
        <v/>
      </c>
      <c r="Q217" s="35" t="str">
        <f aca="false">IF(COUNT(M217:O217)=0,"",SUM(M217:O217))</f>
        <v/>
      </c>
      <c r="R217" s="35" t="str">
        <f aca="false">IF($I217="","",$I217+IF($P217="",0,$P217))</f>
        <v/>
      </c>
      <c r="S217" s="35" t="str">
        <f aca="false">IF(OR($R217="",$E217="",$E217=0),"",ROUND($R217/$E217,0))</f>
        <v/>
      </c>
    </row>
    <row r="218" customFormat="false" ht="15" hidden="false" customHeight="true" outlineLevel="0" collapsed="false">
      <c r="A218" s="24" t="n">
        <f aca="false">ROW()-5</f>
        <v>213</v>
      </c>
      <c r="B218" s="17"/>
      <c r="C218" s="17"/>
      <c r="D218" s="17"/>
      <c r="E218" s="32"/>
      <c r="F218" s="17"/>
      <c r="G218" s="17"/>
      <c r="H218" s="33"/>
      <c r="I218" s="34"/>
      <c r="J218" s="34"/>
      <c r="K218" s="34"/>
      <c r="L218" s="34"/>
      <c r="M218" s="34"/>
      <c r="N218" s="34"/>
      <c r="O218" s="34"/>
      <c r="P218" s="35" t="str">
        <f aca="false">IF(COUNT(J218:L218)=0,"",SUM(J218:L218))</f>
        <v/>
      </c>
      <c r="Q218" s="35" t="str">
        <f aca="false">IF(COUNT(M218:O218)=0,"",SUM(M218:O218))</f>
        <v/>
      </c>
      <c r="R218" s="35" t="str">
        <f aca="false">IF($I218="","",$I218+IF($P218="",0,$P218))</f>
        <v/>
      </c>
      <c r="S218" s="35" t="str">
        <f aca="false">IF(OR($R218="",$E218="",$E218=0),"",ROUND($R218/$E218,0))</f>
        <v/>
      </c>
    </row>
    <row r="219" customFormat="false" ht="15" hidden="false" customHeight="true" outlineLevel="0" collapsed="false">
      <c r="A219" s="24" t="n">
        <f aca="false">ROW()-5</f>
        <v>214</v>
      </c>
      <c r="B219" s="17"/>
      <c r="C219" s="17"/>
      <c r="D219" s="17"/>
      <c r="E219" s="32"/>
      <c r="F219" s="17"/>
      <c r="G219" s="17"/>
      <c r="H219" s="33"/>
      <c r="I219" s="34"/>
      <c r="J219" s="34"/>
      <c r="K219" s="34"/>
      <c r="L219" s="34"/>
      <c r="M219" s="34"/>
      <c r="N219" s="34"/>
      <c r="O219" s="34"/>
      <c r="P219" s="35" t="str">
        <f aca="false">IF(COUNT(J219:L219)=0,"",SUM(J219:L219))</f>
        <v/>
      </c>
      <c r="Q219" s="35" t="str">
        <f aca="false">IF(COUNT(M219:O219)=0,"",SUM(M219:O219))</f>
        <v/>
      </c>
      <c r="R219" s="35" t="str">
        <f aca="false">IF($I219="","",$I219+IF($P219="",0,$P219))</f>
        <v/>
      </c>
      <c r="S219" s="35" t="str">
        <f aca="false">IF(OR($R219="",$E219="",$E219=0),"",ROUND($R219/$E219,0))</f>
        <v/>
      </c>
    </row>
    <row r="220" customFormat="false" ht="15" hidden="false" customHeight="true" outlineLevel="0" collapsed="false">
      <c r="A220" s="24" t="n">
        <f aca="false">ROW()-5</f>
        <v>215</v>
      </c>
      <c r="B220" s="17"/>
      <c r="C220" s="17"/>
      <c r="D220" s="17"/>
      <c r="E220" s="32"/>
      <c r="F220" s="17"/>
      <c r="G220" s="17"/>
      <c r="H220" s="33"/>
      <c r="I220" s="34"/>
      <c r="J220" s="34"/>
      <c r="K220" s="34"/>
      <c r="L220" s="34"/>
      <c r="M220" s="34"/>
      <c r="N220" s="34"/>
      <c r="O220" s="34"/>
      <c r="P220" s="35" t="str">
        <f aca="false">IF(COUNT(J220:L220)=0,"",SUM(J220:L220))</f>
        <v/>
      </c>
      <c r="Q220" s="35" t="str">
        <f aca="false">IF(COUNT(M220:O220)=0,"",SUM(M220:O220))</f>
        <v/>
      </c>
      <c r="R220" s="35" t="str">
        <f aca="false">IF($I220="","",$I220+IF($P220="",0,$P220))</f>
        <v/>
      </c>
      <c r="S220" s="35" t="str">
        <f aca="false">IF(OR($R220="",$E220="",$E220=0),"",ROUND($R220/$E220,0))</f>
        <v/>
      </c>
    </row>
    <row r="221" customFormat="false" ht="15" hidden="false" customHeight="true" outlineLevel="0" collapsed="false">
      <c r="A221" s="24" t="n">
        <f aca="false">ROW()-5</f>
        <v>216</v>
      </c>
      <c r="B221" s="17"/>
      <c r="C221" s="17"/>
      <c r="D221" s="17"/>
      <c r="E221" s="32"/>
      <c r="F221" s="17"/>
      <c r="G221" s="17"/>
      <c r="H221" s="33"/>
      <c r="I221" s="34"/>
      <c r="J221" s="34"/>
      <c r="K221" s="34"/>
      <c r="L221" s="34"/>
      <c r="M221" s="34"/>
      <c r="N221" s="34"/>
      <c r="O221" s="34"/>
      <c r="P221" s="35" t="str">
        <f aca="false">IF(COUNT(J221:L221)=0,"",SUM(J221:L221))</f>
        <v/>
      </c>
      <c r="Q221" s="35" t="str">
        <f aca="false">IF(COUNT(M221:O221)=0,"",SUM(M221:O221))</f>
        <v/>
      </c>
      <c r="R221" s="35" t="str">
        <f aca="false">IF($I221="","",$I221+IF($P221="",0,$P221))</f>
        <v/>
      </c>
      <c r="S221" s="35" t="str">
        <f aca="false">IF(OR($R221="",$E221="",$E221=0),"",ROUND($R221/$E221,0))</f>
        <v/>
      </c>
    </row>
    <row r="222" customFormat="false" ht="15" hidden="false" customHeight="true" outlineLevel="0" collapsed="false">
      <c r="A222" s="24" t="n">
        <f aca="false">ROW()-5</f>
        <v>217</v>
      </c>
      <c r="B222" s="17"/>
      <c r="C222" s="17"/>
      <c r="D222" s="17"/>
      <c r="E222" s="32"/>
      <c r="F222" s="17"/>
      <c r="G222" s="17"/>
      <c r="H222" s="33"/>
      <c r="I222" s="34"/>
      <c r="J222" s="34"/>
      <c r="K222" s="34"/>
      <c r="L222" s="34"/>
      <c r="M222" s="34"/>
      <c r="N222" s="34"/>
      <c r="O222" s="34"/>
      <c r="P222" s="35" t="str">
        <f aca="false">IF(COUNT(J222:L222)=0,"",SUM(J222:L222))</f>
        <v/>
      </c>
      <c r="Q222" s="35" t="str">
        <f aca="false">IF(COUNT(M222:O222)=0,"",SUM(M222:O222))</f>
        <v/>
      </c>
      <c r="R222" s="35" t="str">
        <f aca="false">IF($I222="","",$I222+IF($P222="",0,$P222))</f>
        <v/>
      </c>
      <c r="S222" s="35" t="str">
        <f aca="false">IF(OR($R222="",$E222="",$E222=0),"",ROUND($R222/$E222,0))</f>
        <v/>
      </c>
    </row>
    <row r="223" customFormat="false" ht="15" hidden="false" customHeight="true" outlineLevel="0" collapsed="false">
      <c r="A223" s="24" t="n">
        <f aca="false">ROW()-5</f>
        <v>218</v>
      </c>
      <c r="B223" s="17"/>
      <c r="C223" s="17"/>
      <c r="D223" s="17"/>
      <c r="E223" s="32"/>
      <c r="F223" s="17"/>
      <c r="G223" s="17"/>
      <c r="H223" s="33"/>
      <c r="I223" s="34"/>
      <c r="J223" s="34"/>
      <c r="K223" s="34"/>
      <c r="L223" s="34"/>
      <c r="M223" s="34"/>
      <c r="N223" s="34"/>
      <c r="O223" s="34"/>
      <c r="P223" s="35" t="str">
        <f aca="false">IF(COUNT(J223:L223)=0,"",SUM(J223:L223))</f>
        <v/>
      </c>
      <c r="Q223" s="35" t="str">
        <f aca="false">IF(COUNT(M223:O223)=0,"",SUM(M223:O223))</f>
        <v/>
      </c>
      <c r="R223" s="35" t="str">
        <f aca="false">IF($I223="","",$I223+IF($P223="",0,$P223))</f>
        <v/>
      </c>
      <c r="S223" s="35" t="str">
        <f aca="false">IF(OR($R223="",$E223="",$E223=0),"",ROUND($R223/$E223,0))</f>
        <v/>
      </c>
    </row>
    <row r="224" customFormat="false" ht="15" hidden="false" customHeight="true" outlineLevel="0" collapsed="false">
      <c r="A224" s="24" t="n">
        <f aca="false">ROW()-5</f>
        <v>219</v>
      </c>
      <c r="B224" s="17"/>
      <c r="C224" s="17"/>
      <c r="D224" s="17"/>
      <c r="E224" s="32"/>
      <c r="F224" s="17"/>
      <c r="G224" s="17"/>
      <c r="H224" s="33"/>
      <c r="I224" s="34"/>
      <c r="J224" s="34"/>
      <c r="K224" s="34"/>
      <c r="L224" s="34"/>
      <c r="M224" s="34"/>
      <c r="N224" s="34"/>
      <c r="O224" s="34"/>
      <c r="P224" s="35" t="str">
        <f aca="false">IF(COUNT(J224:L224)=0,"",SUM(J224:L224))</f>
        <v/>
      </c>
      <c r="Q224" s="35" t="str">
        <f aca="false">IF(COUNT(M224:O224)=0,"",SUM(M224:O224))</f>
        <v/>
      </c>
      <c r="R224" s="35" t="str">
        <f aca="false">IF($I224="","",$I224+IF($P224="",0,$P224))</f>
        <v/>
      </c>
      <c r="S224" s="35" t="str">
        <f aca="false">IF(OR($R224="",$E224="",$E224=0),"",ROUND($R224/$E224,0))</f>
        <v/>
      </c>
    </row>
    <row r="225" customFormat="false" ht="15" hidden="false" customHeight="true" outlineLevel="0" collapsed="false">
      <c r="A225" s="24" t="n">
        <f aca="false">ROW()-5</f>
        <v>220</v>
      </c>
      <c r="B225" s="17"/>
      <c r="C225" s="17"/>
      <c r="D225" s="17"/>
      <c r="E225" s="32"/>
      <c r="F225" s="17"/>
      <c r="G225" s="17"/>
      <c r="H225" s="33"/>
      <c r="I225" s="34"/>
      <c r="J225" s="34"/>
      <c r="K225" s="34"/>
      <c r="L225" s="34"/>
      <c r="M225" s="34"/>
      <c r="N225" s="34"/>
      <c r="O225" s="34"/>
      <c r="P225" s="35" t="str">
        <f aca="false">IF(COUNT(J225:L225)=0,"",SUM(J225:L225))</f>
        <v/>
      </c>
      <c r="Q225" s="35" t="str">
        <f aca="false">IF(COUNT(M225:O225)=0,"",SUM(M225:O225))</f>
        <v/>
      </c>
      <c r="R225" s="35" t="str">
        <f aca="false">IF($I225="","",$I225+IF($P225="",0,$P225))</f>
        <v/>
      </c>
      <c r="S225" s="35" t="str">
        <f aca="false">IF(OR($R225="",$E225="",$E225=0),"",ROUND($R225/$E225,0))</f>
        <v/>
      </c>
    </row>
    <row r="226" customFormat="false" ht="15" hidden="false" customHeight="true" outlineLevel="0" collapsed="false">
      <c r="A226" s="24" t="n">
        <f aca="false">ROW()-5</f>
        <v>221</v>
      </c>
      <c r="B226" s="17"/>
      <c r="C226" s="17"/>
      <c r="D226" s="17"/>
      <c r="E226" s="32"/>
      <c r="F226" s="17"/>
      <c r="G226" s="17"/>
      <c r="H226" s="33"/>
      <c r="I226" s="34"/>
      <c r="J226" s="34"/>
      <c r="K226" s="34"/>
      <c r="L226" s="34"/>
      <c r="M226" s="34"/>
      <c r="N226" s="34"/>
      <c r="O226" s="34"/>
      <c r="P226" s="35" t="str">
        <f aca="false">IF(COUNT(J226:L226)=0,"",SUM(J226:L226))</f>
        <v/>
      </c>
      <c r="Q226" s="35" t="str">
        <f aca="false">IF(COUNT(M226:O226)=0,"",SUM(M226:O226))</f>
        <v/>
      </c>
      <c r="R226" s="35" t="str">
        <f aca="false">IF($I226="","",$I226+IF($P226="",0,$P226))</f>
        <v/>
      </c>
      <c r="S226" s="35" t="str">
        <f aca="false">IF(OR($R226="",$E226="",$E226=0),"",ROUND($R226/$E226,0))</f>
        <v/>
      </c>
    </row>
    <row r="227" customFormat="false" ht="15" hidden="false" customHeight="true" outlineLevel="0" collapsed="false">
      <c r="A227" s="24" t="n">
        <f aca="false">ROW()-5</f>
        <v>222</v>
      </c>
      <c r="B227" s="17"/>
      <c r="C227" s="17"/>
      <c r="D227" s="17"/>
      <c r="E227" s="32"/>
      <c r="F227" s="17"/>
      <c r="G227" s="17"/>
      <c r="H227" s="33"/>
      <c r="I227" s="34"/>
      <c r="J227" s="34"/>
      <c r="K227" s="34"/>
      <c r="L227" s="34"/>
      <c r="M227" s="34"/>
      <c r="N227" s="34"/>
      <c r="O227" s="34"/>
      <c r="P227" s="35" t="str">
        <f aca="false">IF(COUNT(J227:L227)=0,"",SUM(J227:L227))</f>
        <v/>
      </c>
      <c r="Q227" s="35" t="str">
        <f aca="false">IF(COUNT(M227:O227)=0,"",SUM(M227:O227))</f>
        <v/>
      </c>
      <c r="R227" s="35" t="str">
        <f aca="false">IF($I227="","",$I227+IF($P227="",0,$P227))</f>
        <v/>
      </c>
      <c r="S227" s="35" t="str">
        <f aca="false">IF(OR($R227="",$E227="",$E227=0),"",ROUND($R227/$E227,0))</f>
        <v/>
      </c>
    </row>
    <row r="228" customFormat="false" ht="15" hidden="false" customHeight="true" outlineLevel="0" collapsed="false">
      <c r="A228" s="24" t="n">
        <f aca="false">ROW()-5</f>
        <v>223</v>
      </c>
      <c r="B228" s="17"/>
      <c r="C228" s="17"/>
      <c r="D228" s="17"/>
      <c r="E228" s="32"/>
      <c r="F228" s="17"/>
      <c r="G228" s="17"/>
      <c r="H228" s="33"/>
      <c r="I228" s="34"/>
      <c r="J228" s="34"/>
      <c r="K228" s="34"/>
      <c r="L228" s="34"/>
      <c r="M228" s="34"/>
      <c r="N228" s="34"/>
      <c r="O228" s="34"/>
      <c r="P228" s="35" t="str">
        <f aca="false">IF(COUNT(J228:L228)=0,"",SUM(J228:L228))</f>
        <v/>
      </c>
      <c r="Q228" s="35" t="str">
        <f aca="false">IF(COUNT(M228:O228)=0,"",SUM(M228:O228))</f>
        <v/>
      </c>
      <c r="R228" s="35" t="str">
        <f aca="false">IF($I228="","",$I228+IF($P228="",0,$P228))</f>
        <v/>
      </c>
      <c r="S228" s="35" t="str">
        <f aca="false">IF(OR($R228="",$E228="",$E228=0),"",ROUND($R228/$E228,0))</f>
        <v/>
      </c>
    </row>
    <row r="229" customFormat="false" ht="15" hidden="false" customHeight="true" outlineLevel="0" collapsed="false">
      <c r="A229" s="24" t="n">
        <f aca="false">ROW()-5</f>
        <v>224</v>
      </c>
      <c r="B229" s="17"/>
      <c r="C229" s="17"/>
      <c r="D229" s="17"/>
      <c r="E229" s="32"/>
      <c r="F229" s="17"/>
      <c r="G229" s="17"/>
      <c r="H229" s="33"/>
      <c r="I229" s="34"/>
      <c r="J229" s="34"/>
      <c r="K229" s="34"/>
      <c r="L229" s="34"/>
      <c r="M229" s="34"/>
      <c r="N229" s="34"/>
      <c r="O229" s="34"/>
      <c r="P229" s="35" t="str">
        <f aca="false">IF(COUNT(J229:L229)=0,"",SUM(J229:L229))</f>
        <v/>
      </c>
      <c r="Q229" s="35" t="str">
        <f aca="false">IF(COUNT(M229:O229)=0,"",SUM(M229:O229))</f>
        <v/>
      </c>
      <c r="R229" s="35" t="str">
        <f aca="false">IF($I229="","",$I229+IF($P229="",0,$P229))</f>
        <v/>
      </c>
      <c r="S229" s="35" t="str">
        <f aca="false">IF(OR($R229="",$E229="",$E229=0),"",ROUND($R229/$E229,0))</f>
        <v/>
      </c>
    </row>
    <row r="230" customFormat="false" ht="15" hidden="false" customHeight="true" outlineLevel="0" collapsed="false">
      <c r="A230" s="24" t="n">
        <f aca="false">ROW()-5</f>
        <v>225</v>
      </c>
      <c r="B230" s="17"/>
      <c r="C230" s="17"/>
      <c r="D230" s="17"/>
      <c r="E230" s="32"/>
      <c r="F230" s="17"/>
      <c r="G230" s="17"/>
      <c r="H230" s="33"/>
      <c r="I230" s="34"/>
      <c r="J230" s="34"/>
      <c r="K230" s="34"/>
      <c r="L230" s="34"/>
      <c r="M230" s="34"/>
      <c r="N230" s="34"/>
      <c r="O230" s="34"/>
      <c r="P230" s="35" t="str">
        <f aca="false">IF(COUNT(J230:L230)=0,"",SUM(J230:L230))</f>
        <v/>
      </c>
      <c r="Q230" s="35" t="str">
        <f aca="false">IF(COUNT(M230:O230)=0,"",SUM(M230:O230))</f>
        <v/>
      </c>
      <c r="R230" s="35" t="str">
        <f aca="false">IF($I230="","",$I230+IF($P230="",0,$P230))</f>
        <v/>
      </c>
      <c r="S230" s="35" t="str">
        <f aca="false">IF(OR($R230="",$E230="",$E230=0),"",ROUND($R230/$E230,0))</f>
        <v/>
      </c>
    </row>
    <row r="231" customFormat="false" ht="15" hidden="false" customHeight="true" outlineLevel="0" collapsed="false">
      <c r="A231" s="24" t="n">
        <f aca="false">ROW()-5</f>
        <v>226</v>
      </c>
      <c r="B231" s="17"/>
      <c r="C231" s="17"/>
      <c r="D231" s="17"/>
      <c r="E231" s="32"/>
      <c r="F231" s="17"/>
      <c r="G231" s="17"/>
      <c r="H231" s="33"/>
      <c r="I231" s="34"/>
      <c r="J231" s="34"/>
      <c r="K231" s="34"/>
      <c r="L231" s="34"/>
      <c r="M231" s="34"/>
      <c r="N231" s="34"/>
      <c r="O231" s="34"/>
      <c r="P231" s="35" t="str">
        <f aca="false">IF(COUNT(J231:L231)=0,"",SUM(J231:L231))</f>
        <v/>
      </c>
      <c r="Q231" s="35" t="str">
        <f aca="false">IF(COUNT(M231:O231)=0,"",SUM(M231:O231))</f>
        <v/>
      </c>
      <c r="R231" s="35" t="str">
        <f aca="false">IF($I231="","",$I231+IF($P231="",0,$P231))</f>
        <v/>
      </c>
      <c r="S231" s="35" t="str">
        <f aca="false">IF(OR($R231="",$E231="",$E231=0),"",ROUND($R231/$E231,0))</f>
        <v/>
      </c>
    </row>
    <row r="232" customFormat="false" ht="15" hidden="false" customHeight="true" outlineLevel="0" collapsed="false">
      <c r="A232" s="24" t="n">
        <f aca="false">ROW()-5</f>
        <v>227</v>
      </c>
      <c r="B232" s="17"/>
      <c r="C232" s="17"/>
      <c r="D232" s="17"/>
      <c r="E232" s="32"/>
      <c r="F232" s="17"/>
      <c r="G232" s="17"/>
      <c r="H232" s="33"/>
      <c r="I232" s="34"/>
      <c r="J232" s="34"/>
      <c r="K232" s="34"/>
      <c r="L232" s="34"/>
      <c r="M232" s="34"/>
      <c r="N232" s="34"/>
      <c r="O232" s="34"/>
      <c r="P232" s="35" t="str">
        <f aca="false">IF(COUNT(J232:L232)=0,"",SUM(J232:L232))</f>
        <v/>
      </c>
      <c r="Q232" s="35" t="str">
        <f aca="false">IF(COUNT(M232:O232)=0,"",SUM(M232:O232))</f>
        <v/>
      </c>
      <c r="R232" s="35" t="str">
        <f aca="false">IF($I232="","",$I232+IF($P232="",0,$P232))</f>
        <v/>
      </c>
      <c r="S232" s="35" t="str">
        <f aca="false">IF(OR($R232="",$E232="",$E232=0),"",ROUND($R232/$E232,0))</f>
        <v/>
      </c>
    </row>
    <row r="233" customFormat="false" ht="15" hidden="false" customHeight="true" outlineLevel="0" collapsed="false">
      <c r="A233" s="24" t="n">
        <f aca="false">ROW()-5</f>
        <v>228</v>
      </c>
      <c r="B233" s="17"/>
      <c r="C233" s="17"/>
      <c r="D233" s="17"/>
      <c r="E233" s="32"/>
      <c r="F233" s="17"/>
      <c r="G233" s="17"/>
      <c r="H233" s="33"/>
      <c r="I233" s="34"/>
      <c r="J233" s="34"/>
      <c r="K233" s="34"/>
      <c r="L233" s="34"/>
      <c r="M233" s="34"/>
      <c r="N233" s="34"/>
      <c r="O233" s="34"/>
      <c r="P233" s="35" t="str">
        <f aca="false">IF(COUNT(J233:L233)=0,"",SUM(J233:L233))</f>
        <v/>
      </c>
      <c r="Q233" s="35" t="str">
        <f aca="false">IF(COUNT(M233:O233)=0,"",SUM(M233:O233))</f>
        <v/>
      </c>
      <c r="R233" s="35" t="str">
        <f aca="false">IF($I233="","",$I233+IF($P233="",0,$P233))</f>
        <v/>
      </c>
      <c r="S233" s="35" t="str">
        <f aca="false">IF(OR($R233="",$E233="",$E233=0),"",ROUND($R233/$E233,0))</f>
        <v/>
      </c>
    </row>
    <row r="234" customFormat="false" ht="15" hidden="false" customHeight="true" outlineLevel="0" collapsed="false">
      <c r="A234" s="24" t="n">
        <f aca="false">ROW()-5</f>
        <v>229</v>
      </c>
      <c r="B234" s="17"/>
      <c r="C234" s="17"/>
      <c r="D234" s="17"/>
      <c r="E234" s="32"/>
      <c r="F234" s="17"/>
      <c r="G234" s="17"/>
      <c r="H234" s="33"/>
      <c r="I234" s="34"/>
      <c r="J234" s="34"/>
      <c r="K234" s="34"/>
      <c r="L234" s="34"/>
      <c r="M234" s="34"/>
      <c r="N234" s="34"/>
      <c r="O234" s="34"/>
      <c r="P234" s="35" t="str">
        <f aca="false">IF(COUNT(J234:L234)=0,"",SUM(J234:L234))</f>
        <v/>
      </c>
      <c r="Q234" s="35" t="str">
        <f aca="false">IF(COUNT(M234:O234)=0,"",SUM(M234:O234))</f>
        <v/>
      </c>
      <c r="R234" s="35" t="str">
        <f aca="false">IF($I234="","",$I234+IF($P234="",0,$P234))</f>
        <v/>
      </c>
      <c r="S234" s="35" t="str">
        <f aca="false">IF(OR($R234="",$E234="",$E234=0),"",ROUND($R234/$E234,0))</f>
        <v/>
      </c>
    </row>
    <row r="235" customFormat="false" ht="15" hidden="false" customHeight="true" outlineLevel="0" collapsed="false">
      <c r="A235" s="24" t="n">
        <f aca="false">ROW()-5</f>
        <v>230</v>
      </c>
      <c r="B235" s="17"/>
      <c r="C235" s="17"/>
      <c r="D235" s="17"/>
      <c r="E235" s="32"/>
      <c r="F235" s="17"/>
      <c r="G235" s="17"/>
      <c r="H235" s="33"/>
      <c r="I235" s="34"/>
      <c r="J235" s="34"/>
      <c r="K235" s="34"/>
      <c r="L235" s="34"/>
      <c r="M235" s="34"/>
      <c r="N235" s="34"/>
      <c r="O235" s="34"/>
      <c r="P235" s="35" t="str">
        <f aca="false">IF(COUNT(J235:L235)=0,"",SUM(J235:L235))</f>
        <v/>
      </c>
      <c r="Q235" s="35" t="str">
        <f aca="false">IF(COUNT(M235:O235)=0,"",SUM(M235:O235))</f>
        <v/>
      </c>
      <c r="R235" s="35" t="str">
        <f aca="false">IF($I235="","",$I235+IF($P235="",0,$P235))</f>
        <v/>
      </c>
      <c r="S235" s="35" t="str">
        <f aca="false">IF(OR($R235="",$E235="",$E235=0),"",ROUND($R235/$E235,0))</f>
        <v/>
      </c>
    </row>
    <row r="236" customFormat="false" ht="15" hidden="false" customHeight="true" outlineLevel="0" collapsed="false">
      <c r="A236" s="24" t="n">
        <f aca="false">ROW()-5</f>
        <v>231</v>
      </c>
      <c r="B236" s="17"/>
      <c r="C236" s="17"/>
      <c r="D236" s="17"/>
      <c r="E236" s="32"/>
      <c r="F236" s="17"/>
      <c r="G236" s="17"/>
      <c r="H236" s="33"/>
      <c r="I236" s="34"/>
      <c r="J236" s="34"/>
      <c r="K236" s="34"/>
      <c r="L236" s="34"/>
      <c r="M236" s="34"/>
      <c r="N236" s="34"/>
      <c r="O236" s="34"/>
      <c r="P236" s="35" t="str">
        <f aca="false">IF(COUNT(J236:L236)=0,"",SUM(J236:L236))</f>
        <v/>
      </c>
      <c r="Q236" s="35" t="str">
        <f aca="false">IF(COUNT(M236:O236)=0,"",SUM(M236:O236))</f>
        <v/>
      </c>
      <c r="R236" s="35" t="str">
        <f aca="false">IF($I236="","",$I236+IF($P236="",0,$P236))</f>
        <v/>
      </c>
      <c r="S236" s="35" t="str">
        <f aca="false">IF(OR($R236="",$E236="",$E236=0),"",ROUND($R236/$E236,0))</f>
        <v/>
      </c>
    </row>
    <row r="237" customFormat="false" ht="15" hidden="false" customHeight="true" outlineLevel="0" collapsed="false">
      <c r="A237" s="24" t="n">
        <f aca="false">ROW()-5</f>
        <v>232</v>
      </c>
      <c r="B237" s="17"/>
      <c r="C237" s="17"/>
      <c r="D237" s="17"/>
      <c r="E237" s="32"/>
      <c r="F237" s="17"/>
      <c r="G237" s="17"/>
      <c r="H237" s="33"/>
      <c r="I237" s="34"/>
      <c r="J237" s="34"/>
      <c r="K237" s="34"/>
      <c r="L237" s="34"/>
      <c r="M237" s="34"/>
      <c r="N237" s="34"/>
      <c r="O237" s="34"/>
      <c r="P237" s="35" t="str">
        <f aca="false">IF(COUNT(J237:L237)=0,"",SUM(J237:L237))</f>
        <v/>
      </c>
      <c r="Q237" s="35" t="str">
        <f aca="false">IF(COUNT(M237:O237)=0,"",SUM(M237:O237))</f>
        <v/>
      </c>
      <c r="R237" s="35" t="str">
        <f aca="false">IF($I237="","",$I237+IF($P237="",0,$P237))</f>
        <v/>
      </c>
      <c r="S237" s="35" t="str">
        <f aca="false">IF(OR($R237="",$E237="",$E237=0),"",ROUND($R237/$E237,0))</f>
        <v/>
      </c>
    </row>
    <row r="238" customFormat="false" ht="15" hidden="false" customHeight="true" outlineLevel="0" collapsed="false">
      <c r="A238" s="24" t="n">
        <f aca="false">ROW()-5</f>
        <v>233</v>
      </c>
      <c r="B238" s="17"/>
      <c r="C238" s="17"/>
      <c r="D238" s="17"/>
      <c r="E238" s="32"/>
      <c r="F238" s="17"/>
      <c r="G238" s="17"/>
      <c r="H238" s="33"/>
      <c r="I238" s="34"/>
      <c r="J238" s="34"/>
      <c r="K238" s="34"/>
      <c r="L238" s="34"/>
      <c r="M238" s="34"/>
      <c r="N238" s="34"/>
      <c r="O238" s="34"/>
      <c r="P238" s="35" t="str">
        <f aca="false">IF(COUNT(J238:L238)=0,"",SUM(J238:L238))</f>
        <v/>
      </c>
      <c r="Q238" s="35" t="str">
        <f aca="false">IF(COUNT(M238:O238)=0,"",SUM(M238:O238))</f>
        <v/>
      </c>
      <c r="R238" s="35" t="str">
        <f aca="false">IF($I238="","",$I238+IF($P238="",0,$P238))</f>
        <v/>
      </c>
      <c r="S238" s="35" t="str">
        <f aca="false">IF(OR($R238="",$E238="",$E238=0),"",ROUND($R238/$E238,0))</f>
        <v/>
      </c>
    </row>
    <row r="239" customFormat="false" ht="15" hidden="false" customHeight="true" outlineLevel="0" collapsed="false">
      <c r="A239" s="24" t="n">
        <f aca="false">ROW()-5</f>
        <v>234</v>
      </c>
      <c r="B239" s="17"/>
      <c r="C239" s="17"/>
      <c r="D239" s="17"/>
      <c r="E239" s="32"/>
      <c r="F239" s="17"/>
      <c r="G239" s="17"/>
      <c r="H239" s="33"/>
      <c r="I239" s="34"/>
      <c r="J239" s="34"/>
      <c r="K239" s="34"/>
      <c r="L239" s="34"/>
      <c r="M239" s="34"/>
      <c r="N239" s="34"/>
      <c r="O239" s="34"/>
      <c r="P239" s="35" t="str">
        <f aca="false">IF(COUNT(J239:L239)=0,"",SUM(J239:L239))</f>
        <v/>
      </c>
      <c r="Q239" s="35" t="str">
        <f aca="false">IF(COUNT(M239:O239)=0,"",SUM(M239:O239))</f>
        <v/>
      </c>
      <c r="R239" s="35" t="str">
        <f aca="false">IF($I239="","",$I239+IF($P239="",0,$P239))</f>
        <v/>
      </c>
      <c r="S239" s="35" t="str">
        <f aca="false">IF(OR($R239="",$E239="",$E239=0),"",ROUND($R239/$E239,0))</f>
        <v/>
      </c>
    </row>
    <row r="240" customFormat="false" ht="15" hidden="false" customHeight="true" outlineLevel="0" collapsed="false">
      <c r="A240" s="24" t="n">
        <f aca="false">ROW()-5</f>
        <v>235</v>
      </c>
      <c r="B240" s="17"/>
      <c r="C240" s="17"/>
      <c r="D240" s="17"/>
      <c r="E240" s="32"/>
      <c r="F240" s="17"/>
      <c r="G240" s="17"/>
      <c r="H240" s="33"/>
      <c r="I240" s="34"/>
      <c r="J240" s="34"/>
      <c r="K240" s="34"/>
      <c r="L240" s="34"/>
      <c r="M240" s="34"/>
      <c r="N240" s="34"/>
      <c r="O240" s="34"/>
      <c r="P240" s="35" t="str">
        <f aca="false">IF(COUNT(J240:L240)=0,"",SUM(J240:L240))</f>
        <v/>
      </c>
      <c r="Q240" s="35" t="str">
        <f aca="false">IF(COUNT(M240:O240)=0,"",SUM(M240:O240))</f>
        <v/>
      </c>
      <c r="R240" s="35" t="str">
        <f aca="false">IF($I240="","",$I240+IF($P240="",0,$P240))</f>
        <v/>
      </c>
      <c r="S240" s="35" t="str">
        <f aca="false">IF(OR($R240="",$E240="",$E240=0),"",ROUND($R240/$E240,0))</f>
        <v/>
      </c>
    </row>
    <row r="241" customFormat="false" ht="15" hidden="false" customHeight="true" outlineLevel="0" collapsed="false">
      <c r="A241" s="24" t="n">
        <f aca="false">ROW()-5</f>
        <v>236</v>
      </c>
      <c r="B241" s="17"/>
      <c r="C241" s="17"/>
      <c r="D241" s="17"/>
      <c r="E241" s="32"/>
      <c r="F241" s="17"/>
      <c r="G241" s="17"/>
      <c r="H241" s="33"/>
      <c r="I241" s="34"/>
      <c r="J241" s="34"/>
      <c r="K241" s="34"/>
      <c r="L241" s="34"/>
      <c r="M241" s="34"/>
      <c r="N241" s="34"/>
      <c r="O241" s="34"/>
      <c r="P241" s="35" t="str">
        <f aca="false">IF(COUNT(J241:L241)=0,"",SUM(J241:L241))</f>
        <v/>
      </c>
      <c r="Q241" s="35" t="str">
        <f aca="false">IF(COUNT(M241:O241)=0,"",SUM(M241:O241))</f>
        <v/>
      </c>
      <c r="R241" s="35" t="str">
        <f aca="false">IF($I241="","",$I241+IF($P241="",0,$P241))</f>
        <v/>
      </c>
      <c r="S241" s="35" t="str">
        <f aca="false">IF(OR($R241="",$E241="",$E241=0),"",ROUND($R241/$E241,0))</f>
        <v/>
      </c>
    </row>
    <row r="242" customFormat="false" ht="15" hidden="false" customHeight="true" outlineLevel="0" collapsed="false">
      <c r="A242" s="24" t="n">
        <f aca="false">ROW()-5</f>
        <v>237</v>
      </c>
      <c r="B242" s="17"/>
      <c r="C242" s="17"/>
      <c r="D242" s="17"/>
      <c r="E242" s="32"/>
      <c r="F242" s="17"/>
      <c r="G242" s="17"/>
      <c r="H242" s="33"/>
      <c r="I242" s="34"/>
      <c r="J242" s="34"/>
      <c r="K242" s="34"/>
      <c r="L242" s="34"/>
      <c r="M242" s="34"/>
      <c r="N242" s="34"/>
      <c r="O242" s="34"/>
      <c r="P242" s="35" t="str">
        <f aca="false">IF(COUNT(J242:L242)=0,"",SUM(J242:L242))</f>
        <v/>
      </c>
      <c r="Q242" s="35" t="str">
        <f aca="false">IF(COUNT(M242:O242)=0,"",SUM(M242:O242))</f>
        <v/>
      </c>
      <c r="R242" s="35" t="str">
        <f aca="false">IF($I242="","",$I242+IF($P242="",0,$P242))</f>
        <v/>
      </c>
      <c r="S242" s="35" t="str">
        <f aca="false">IF(OR($R242="",$E242="",$E242=0),"",ROUND($R242/$E242,0))</f>
        <v/>
      </c>
    </row>
    <row r="243" customFormat="false" ht="15" hidden="false" customHeight="true" outlineLevel="0" collapsed="false">
      <c r="A243" s="24" t="n">
        <f aca="false">ROW()-5</f>
        <v>238</v>
      </c>
      <c r="B243" s="17"/>
      <c r="C243" s="17"/>
      <c r="D243" s="17"/>
      <c r="E243" s="32"/>
      <c r="F243" s="17"/>
      <c r="G243" s="17"/>
      <c r="H243" s="33"/>
      <c r="I243" s="34"/>
      <c r="J243" s="34"/>
      <c r="K243" s="34"/>
      <c r="L243" s="34"/>
      <c r="M243" s="34"/>
      <c r="N243" s="34"/>
      <c r="O243" s="34"/>
      <c r="P243" s="35" t="str">
        <f aca="false">IF(COUNT(J243:L243)=0,"",SUM(J243:L243))</f>
        <v/>
      </c>
      <c r="Q243" s="35" t="str">
        <f aca="false">IF(COUNT(M243:O243)=0,"",SUM(M243:O243))</f>
        <v/>
      </c>
      <c r="R243" s="35" t="str">
        <f aca="false">IF($I243="","",$I243+IF($P243="",0,$P243))</f>
        <v/>
      </c>
      <c r="S243" s="35" t="str">
        <f aca="false">IF(OR($R243="",$E243="",$E243=0),"",ROUND($R243/$E243,0))</f>
        <v/>
      </c>
    </row>
    <row r="244" customFormat="false" ht="15" hidden="false" customHeight="true" outlineLevel="0" collapsed="false">
      <c r="A244" s="24" t="n">
        <f aca="false">ROW()-5</f>
        <v>239</v>
      </c>
      <c r="B244" s="17"/>
      <c r="C244" s="17"/>
      <c r="D244" s="17"/>
      <c r="E244" s="32"/>
      <c r="F244" s="17"/>
      <c r="G244" s="17"/>
      <c r="H244" s="33"/>
      <c r="I244" s="34"/>
      <c r="J244" s="34"/>
      <c r="K244" s="34"/>
      <c r="L244" s="34"/>
      <c r="M244" s="34"/>
      <c r="N244" s="34"/>
      <c r="O244" s="34"/>
      <c r="P244" s="35" t="str">
        <f aca="false">IF(COUNT(J244:L244)=0,"",SUM(J244:L244))</f>
        <v/>
      </c>
      <c r="Q244" s="35" t="str">
        <f aca="false">IF(COUNT(M244:O244)=0,"",SUM(M244:O244))</f>
        <v/>
      </c>
      <c r="R244" s="35" t="str">
        <f aca="false">IF($I244="","",$I244+IF($P244="",0,$P244))</f>
        <v/>
      </c>
      <c r="S244" s="35" t="str">
        <f aca="false">IF(OR($R244="",$E244="",$E244=0),"",ROUND($R244/$E244,0))</f>
        <v/>
      </c>
    </row>
    <row r="245" customFormat="false" ht="15" hidden="false" customHeight="true" outlineLevel="0" collapsed="false">
      <c r="A245" s="24" t="n">
        <f aca="false">ROW()-5</f>
        <v>240</v>
      </c>
      <c r="B245" s="17"/>
      <c r="C245" s="17"/>
      <c r="D245" s="17"/>
      <c r="E245" s="32"/>
      <c r="F245" s="17"/>
      <c r="G245" s="17"/>
      <c r="H245" s="33"/>
      <c r="I245" s="34"/>
      <c r="J245" s="34"/>
      <c r="K245" s="34"/>
      <c r="L245" s="34"/>
      <c r="M245" s="34"/>
      <c r="N245" s="34"/>
      <c r="O245" s="34"/>
      <c r="P245" s="35" t="str">
        <f aca="false">IF(COUNT(J245:L245)=0,"",SUM(J245:L245))</f>
        <v/>
      </c>
      <c r="Q245" s="35" t="str">
        <f aca="false">IF(COUNT(M245:O245)=0,"",SUM(M245:O245))</f>
        <v/>
      </c>
      <c r="R245" s="35" t="str">
        <f aca="false">IF($I245="","",$I245+IF($P245="",0,$P245))</f>
        <v/>
      </c>
      <c r="S245" s="35" t="str">
        <f aca="false">IF(OR($R245="",$E245="",$E245=0),"",ROUND($R245/$E245,0))</f>
        <v/>
      </c>
    </row>
    <row r="246" customFormat="false" ht="15" hidden="false" customHeight="true" outlineLevel="0" collapsed="false">
      <c r="A246" s="24" t="n">
        <f aca="false">ROW()-5</f>
        <v>241</v>
      </c>
      <c r="B246" s="17"/>
      <c r="C246" s="17"/>
      <c r="D246" s="17"/>
      <c r="E246" s="32"/>
      <c r="F246" s="17"/>
      <c r="G246" s="17"/>
      <c r="H246" s="33"/>
      <c r="I246" s="34"/>
      <c r="J246" s="34"/>
      <c r="K246" s="34"/>
      <c r="L246" s="34"/>
      <c r="M246" s="34"/>
      <c r="N246" s="34"/>
      <c r="O246" s="34"/>
      <c r="P246" s="35" t="str">
        <f aca="false">IF(COUNT(J246:L246)=0,"",SUM(J246:L246))</f>
        <v/>
      </c>
      <c r="Q246" s="35" t="str">
        <f aca="false">IF(COUNT(M246:O246)=0,"",SUM(M246:O246))</f>
        <v/>
      </c>
      <c r="R246" s="35" t="str">
        <f aca="false">IF($I246="","",$I246+IF($P246="",0,$P246))</f>
        <v/>
      </c>
      <c r="S246" s="35" t="str">
        <f aca="false">IF(OR($R246="",$E246="",$E246=0),"",ROUND($R246/$E246,0))</f>
        <v/>
      </c>
    </row>
    <row r="247" customFormat="false" ht="15" hidden="false" customHeight="true" outlineLevel="0" collapsed="false">
      <c r="A247" s="24" t="n">
        <f aca="false">ROW()-5</f>
        <v>242</v>
      </c>
      <c r="B247" s="17"/>
      <c r="C247" s="17"/>
      <c r="D247" s="17"/>
      <c r="E247" s="32"/>
      <c r="F247" s="17"/>
      <c r="G247" s="17"/>
      <c r="H247" s="33"/>
      <c r="I247" s="34"/>
      <c r="J247" s="34"/>
      <c r="K247" s="34"/>
      <c r="L247" s="34"/>
      <c r="M247" s="34"/>
      <c r="N247" s="34"/>
      <c r="O247" s="34"/>
      <c r="P247" s="35" t="str">
        <f aca="false">IF(COUNT(J247:L247)=0,"",SUM(J247:L247))</f>
        <v/>
      </c>
      <c r="Q247" s="35" t="str">
        <f aca="false">IF(COUNT(M247:O247)=0,"",SUM(M247:O247))</f>
        <v/>
      </c>
      <c r="R247" s="35" t="str">
        <f aca="false">IF($I247="","",$I247+IF($P247="",0,$P247))</f>
        <v/>
      </c>
      <c r="S247" s="35" t="str">
        <f aca="false">IF(OR($R247="",$E247="",$E247=0),"",ROUND($R247/$E247,0))</f>
        <v/>
      </c>
    </row>
    <row r="248" customFormat="false" ht="15" hidden="false" customHeight="true" outlineLevel="0" collapsed="false">
      <c r="A248" s="24" t="n">
        <f aca="false">ROW()-5</f>
        <v>243</v>
      </c>
      <c r="B248" s="17"/>
      <c r="C248" s="17"/>
      <c r="D248" s="17"/>
      <c r="E248" s="32"/>
      <c r="F248" s="17"/>
      <c r="G248" s="17"/>
      <c r="H248" s="33"/>
      <c r="I248" s="34"/>
      <c r="J248" s="34"/>
      <c r="K248" s="34"/>
      <c r="L248" s="34"/>
      <c r="M248" s="34"/>
      <c r="N248" s="34"/>
      <c r="O248" s="34"/>
      <c r="P248" s="35" t="str">
        <f aca="false">IF(COUNT(J248:L248)=0,"",SUM(J248:L248))</f>
        <v/>
      </c>
      <c r="Q248" s="35" t="str">
        <f aca="false">IF(COUNT(M248:O248)=0,"",SUM(M248:O248))</f>
        <v/>
      </c>
      <c r="R248" s="35" t="str">
        <f aca="false">IF($I248="","",$I248+IF($P248="",0,$P248))</f>
        <v/>
      </c>
      <c r="S248" s="35" t="str">
        <f aca="false">IF(OR($R248="",$E248="",$E248=0),"",ROUND($R248/$E248,0))</f>
        <v/>
      </c>
    </row>
    <row r="249" customFormat="false" ht="15" hidden="false" customHeight="true" outlineLevel="0" collapsed="false">
      <c r="A249" s="24" t="n">
        <f aca="false">ROW()-5</f>
        <v>244</v>
      </c>
      <c r="B249" s="17"/>
      <c r="C249" s="17"/>
      <c r="D249" s="17"/>
      <c r="E249" s="32"/>
      <c r="F249" s="17"/>
      <c r="G249" s="17"/>
      <c r="H249" s="33"/>
      <c r="I249" s="34"/>
      <c r="J249" s="34"/>
      <c r="K249" s="34"/>
      <c r="L249" s="34"/>
      <c r="M249" s="34"/>
      <c r="N249" s="34"/>
      <c r="O249" s="34"/>
      <c r="P249" s="35" t="str">
        <f aca="false">IF(COUNT(J249:L249)=0,"",SUM(J249:L249))</f>
        <v/>
      </c>
      <c r="Q249" s="35" t="str">
        <f aca="false">IF(COUNT(M249:O249)=0,"",SUM(M249:O249))</f>
        <v/>
      </c>
      <c r="R249" s="35" t="str">
        <f aca="false">IF($I249="","",$I249+IF($P249="",0,$P249))</f>
        <v/>
      </c>
      <c r="S249" s="35" t="str">
        <f aca="false">IF(OR($R249="",$E249="",$E249=0),"",ROUND($R249/$E249,0))</f>
        <v/>
      </c>
    </row>
    <row r="250" customFormat="false" ht="15" hidden="false" customHeight="true" outlineLevel="0" collapsed="false">
      <c r="A250" s="24" t="n">
        <f aca="false">ROW()-5</f>
        <v>245</v>
      </c>
      <c r="B250" s="17"/>
      <c r="C250" s="17"/>
      <c r="D250" s="17"/>
      <c r="E250" s="32"/>
      <c r="F250" s="17"/>
      <c r="G250" s="17"/>
      <c r="H250" s="33"/>
      <c r="I250" s="34"/>
      <c r="J250" s="34"/>
      <c r="K250" s="34"/>
      <c r="L250" s="34"/>
      <c r="M250" s="34"/>
      <c r="N250" s="34"/>
      <c r="O250" s="34"/>
      <c r="P250" s="35" t="str">
        <f aca="false">IF(COUNT(J250:L250)=0,"",SUM(J250:L250))</f>
        <v/>
      </c>
      <c r="Q250" s="35" t="str">
        <f aca="false">IF(COUNT(M250:O250)=0,"",SUM(M250:O250))</f>
        <v/>
      </c>
      <c r="R250" s="35" t="str">
        <f aca="false">IF($I250="","",$I250+IF($P250="",0,$P250))</f>
        <v/>
      </c>
      <c r="S250" s="35" t="str">
        <f aca="false">IF(OR($R250="",$E250="",$E250=0),"",ROUND($R250/$E250,0))</f>
        <v/>
      </c>
    </row>
    <row r="251" customFormat="false" ht="15" hidden="false" customHeight="true" outlineLevel="0" collapsed="false">
      <c r="A251" s="24" t="n">
        <f aca="false">ROW()-5</f>
        <v>246</v>
      </c>
      <c r="B251" s="17"/>
      <c r="C251" s="17"/>
      <c r="D251" s="17"/>
      <c r="E251" s="32"/>
      <c r="F251" s="17"/>
      <c r="G251" s="17"/>
      <c r="H251" s="33"/>
      <c r="I251" s="34"/>
      <c r="J251" s="34"/>
      <c r="K251" s="34"/>
      <c r="L251" s="34"/>
      <c r="M251" s="34"/>
      <c r="N251" s="34"/>
      <c r="O251" s="34"/>
      <c r="P251" s="35" t="str">
        <f aca="false">IF(COUNT(J251:L251)=0,"",SUM(J251:L251))</f>
        <v/>
      </c>
      <c r="Q251" s="35" t="str">
        <f aca="false">IF(COUNT(M251:O251)=0,"",SUM(M251:O251))</f>
        <v/>
      </c>
      <c r="R251" s="35" t="str">
        <f aca="false">IF($I251="","",$I251+IF($P251="",0,$P251))</f>
        <v/>
      </c>
      <c r="S251" s="35" t="str">
        <f aca="false">IF(OR($R251="",$E251="",$E251=0),"",ROUND($R251/$E251,0))</f>
        <v/>
      </c>
    </row>
    <row r="252" customFormat="false" ht="15" hidden="false" customHeight="true" outlineLevel="0" collapsed="false">
      <c r="A252" s="24" t="n">
        <f aca="false">ROW()-5</f>
        <v>247</v>
      </c>
      <c r="B252" s="17"/>
      <c r="C252" s="17"/>
      <c r="D252" s="17"/>
      <c r="E252" s="32"/>
      <c r="F252" s="17"/>
      <c r="G252" s="17"/>
      <c r="H252" s="33"/>
      <c r="I252" s="34"/>
      <c r="J252" s="34"/>
      <c r="K252" s="34"/>
      <c r="L252" s="34"/>
      <c r="M252" s="34"/>
      <c r="N252" s="34"/>
      <c r="O252" s="34"/>
      <c r="P252" s="35" t="str">
        <f aca="false">IF(COUNT(J252:L252)=0,"",SUM(J252:L252))</f>
        <v/>
      </c>
      <c r="Q252" s="35" t="str">
        <f aca="false">IF(COUNT(M252:O252)=0,"",SUM(M252:O252))</f>
        <v/>
      </c>
      <c r="R252" s="35" t="str">
        <f aca="false">IF($I252="","",$I252+IF($P252="",0,$P252))</f>
        <v/>
      </c>
      <c r="S252" s="35" t="str">
        <f aca="false">IF(OR($R252="",$E252="",$E252=0),"",ROUND($R252/$E252,0))</f>
        <v/>
      </c>
    </row>
    <row r="253" customFormat="false" ht="15" hidden="false" customHeight="true" outlineLevel="0" collapsed="false">
      <c r="A253" s="24" t="n">
        <f aca="false">ROW()-5</f>
        <v>248</v>
      </c>
      <c r="B253" s="17"/>
      <c r="C253" s="17"/>
      <c r="D253" s="17"/>
      <c r="E253" s="32"/>
      <c r="F253" s="17"/>
      <c r="G253" s="17"/>
      <c r="H253" s="33"/>
      <c r="I253" s="34"/>
      <c r="J253" s="34"/>
      <c r="K253" s="34"/>
      <c r="L253" s="34"/>
      <c r="M253" s="34"/>
      <c r="N253" s="34"/>
      <c r="O253" s="34"/>
      <c r="P253" s="35" t="str">
        <f aca="false">IF(COUNT(J253:L253)=0,"",SUM(J253:L253))</f>
        <v/>
      </c>
      <c r="Q253" s="35" t="str">
        <f aca="false">IF(COUNT(M253:O253)=0,"",SUM(M253:O253))</f>
        <v/>
      </c>
      <c r="R253" s="35" t="str">
        <f aca="false">IF($I253="","",$I253+IF($P253="",0,$P253))</f>
        <v/>
      </c>
      <c r="S253" s="35" t="str">
        <f aca="false">IF(OR($R253="",$E253="",$E253=0),"",ROUND($R253/$E253,0))</f>
        <v/>
      </c>
    </row>
    <row r="254" customFormat="false" ht="15" hidden="false" customHeight="true" outlineLevel="0" collapsed="false">
      <c r="A254" s="24" t="n">
        <f aca="false">ROW()-5</f>
        <v>249</v>
      </c>
      <c r="B254" s="17"/>
      <c r="C254" s="17"/>
      <c r="D254" s="17"/>
      <c r="E254" s="32"/>
      <c r="F254" s="17"/>
      <c r="G254" s="17"/>
      <c r="H254" s="33"/>
      <c r="I254" s="34"/>
      <c r="J254" s="34"/>
      <c r="K254" s="34"/>
      <c r="L254" s="34"/>
      <c r="M254" s="34"/>
      <c r="N254" s="34"/>
      <c r="O254" s="34"/>
      <c r="P254" s="35" t="str">
        <f aca="false">IF(COUNT(J254:L254)=0,"",SUM(J254:L254))</f>
        <v/>
      </c>
      <c r="Q254" s="35" t="str">
        <f aca="false">IF(COUNT(M254:O254)=0,"",SUM(M254:O254))</f>
        <v/>
      </c>
      <c r="R254" s="35" t="str">
        <f aca="false">IF($I254="","",$I254+IF($P254="",0,$P254))</f>
        <v/>
      </c>
      <c r="S254" s="35" t="str">
        <f aca="false">IF(OR($R254="",$E254="",$E254=0),"",ROUND($R254/$E254,0))</f>
        <v/>
      </c>
    </row>
    <row r="255" customFormat="false" ht="15" hidden="false" customHeight="true" outlineLevel="0" collapsed="false">
      <c r="A255" s="24" t="n">
        <f aca="false">ROW()-5</f>
        <v>250</v>
      </c>
      <c r="B255" s="17"/>
      <c r="C255" s="17"/>
      <c r="D255" s="17"/>
      <c r="E255" s="32"/>
      <c r="F255" s="17"/>
      <c r="G255" s="17"/>
      <c r="H255" s="33"/>
      <c r="I255" s="34"/>
      <c r="J255" s="34"/>
      <c r="K255" s="34"/>
      <c r="L255" s="34"/>
      <c r="M255" s="34"/>
      <c r="N255" s="34"/>
      <c r="O255" s="34"/>
      <c r="P255" s="35" t="str">
        <f aca="false">IF(COUNT(J255:L255)=0,"",SUM(J255:L255))</f>
        <v/>
      </c>
      <c r="Q255" s="35" t="str">
        <f aca="false">IF(COUNT(M255:O255)=0,"",SUM(M255:O255))</f>
        <v/>
      </c>
      <c r="R255" s="35" t="str">
        <f aca="false">IF($I255="","",$I255+IF($P255="",0,$P255))</f>
        <v/>
      </c>
      <c r="S255" s="35" t="str">
        <f aca="false">IF(OR($R255="",$E255="",$E255=0),"",ROUND($R255/$E255,0))</f>
        <v/>
      </c>
    </row>
    <row r="256" customFormat="false" ht="15" hidden="false" customHeight="true" outlineLevel="0" collapsed="false">
      <c r="A256" s="24" t="n">
        <f aca="false">ROW()-5</f>
        <v>251</v>
      </c>
      <c r="B256" s="17"/>
      <c r="C256" s="17"/>
      <c r="D256" s="17"/>
      <c r="E256" s="32"/>
      <c r="F256" s="17"/>
      <c r="G256" s="17"/>
      <c r="H256" s="33"/>
      <c r="I256" s="34"/>
      <c r="J256" s="34"/>
      <c r="K256" s="34"/>
      <c r="L256" s="34"/>
      <c r="M256" s="34"/>
      <c r="N256" s="34"/>
      <c r="O256" s="34"/>
      <c r="P256" s="35" t="str">
        <f aca="false">IF(COUNT(J256:L256)=0,"",SUM(J256:L256))</f>
        <v/>
      </c>
      <c r="Q256" s="35" t="str">
        <f aca="false">IF(COUNT(M256:O256)=0,"",SUM(M256:O256))</f>
        <v/>
      </c>
      <c r="R256" s="35" t="str">
        <f aca="false">IF($I256="","",$I256+IF($P256="",0,$P256))</f>
        <v/>
      </c>
      <c r="S256" s="35" t="str">
        <f aca="false">IF(OR($R256="",$E256="",$E256=0),"",ROUND($R256/$E256,0))</f>
        <v/>
      </c>
    </row>
    <row r="257" customFormat="false" ht="15" hidden="false" customHeight="true" outlineLevel="0" collapsed="false">
      <c r="A257" s="24" t="n">
        <f aca="false">ROW()-5</f>
        <v>252</v>
      </c>
      <c r="B257" s="17"/>
      <c r="C257" s="17"/>
      <c r="D257" s="17"/>
      <c r="E257" s="32"/>
      <c r="F257" s="17"/>
      <c r="G257" s="17"/>
      <c r="H257" s="33"/>
      <c r="I257" s="34"/>
      <c r="J257" s="34"/>
      <c r="K257" s="34"/>
      <c r="L257" s="34"/>
      <c r="M257" s="34"/>
      <c r="N257" s="34"/>
      <c r="O257" s="34"/>
      <c r="P257" s="35" t="str">
        <f aca="false">IF(COUNT(J257:L257)=0,"",SUM(J257:L257))</f>
        <v/>
      </c>
      <c r="Q257" s="35" t="str">
        <f aca="false">IF(COUNT(M257:O257)=0,"",SUM(M257:O257))</f>
        <v/>
      </c>
      <c r="R257" s="35" t="str">
        <f aca="false">IF($I257="","",$I257+IF($P257="",0,$P257))</f>
        <v/>
      </c>
      <c r="S257" s="35" t="str">
        <f aca="false">IF(OR($R257="",$E257="",$E257=0),"",ROUND($R257/$E257,0))</f>
        <v/>
      </c>
    </row>
    <row r="258" customFormat="false" ht="15" hidden="false" customHeight="true" outlineLevel="0" collapsed="false">
      <c r="A258" s="24" t="n">
        <f aca="false">ROW()-5</f>
        <v>253</v>
      </c>
      <c r="B258" s="17"/>
      <c r="C258" s="17"/>
      <c r="D258" s="17"/>
      <c r="E258" s="32"/>
      <c r="F258" s="17"/>
      <c r="G258" s="17"/>
      <c r="H258" s="33"/>
      <c r="I258" s="34"/>
      <c r="J258" s="34"/>
      <c r="K258" s="34"/>
      <c r="L258" s="34"/>
      <c r="M258" s="34"/>
      <c r="N258" s="34"/>
      <c r="O258" s="34"/>
      <c r="P258" s="35" t="str">
        <f aca="false">IF(COUNT(J258:L258)=0,"",SUM(J258:L258))</f>
        <v/>
      </c>
      <c r="Q258" s="35" t="str">
        <f aca="false">IF(COUNT(M258:O258)=0,"",SUM(M258:O258))</f>
        <v/>
      </c>
      <c r="R258" s="35" t="str">
        <f aca="false">IF($I258="","",$I258+IF($P258="",0,$P258))</f>
        <v/>
      </c>
      <c r="S258" s="35" t="str">
        <f aca="false">IF(OR($R258="",$E258="",$E258=0),"",ROUND($R258/$E258,0))</f>
        <v/>
      </c>
    </row>
    <row r="259" customFormat="false" ht="15" hidden="false" customHeight="true" outlineLevel="0" collapsed="false">
      <c r="A259" s="24" t="n">
        <f aca="false">ROW()-5</f>
        <v>254</v>
      </c>
      <c r="B259" s="17"/>
      <c r="C259" s="17"/>
      <c r="D259" s="17"/>
      <c r="E259" s="32"/>
      <c r="F259" s="17"/>
      <c r="G259" s="17"/>
      <c r="H259" s="33"/>
      <c r="I259" s="34"/>
      <c r="J259" s="34"/>
      <c r="K259" s="34"/>
      <c r="L259" s="34"/>
      <c r="M259" s="34"/>
      <c r="N259" s="34"/>
      <c r="O259" s="34"/>
      <c r="P259" s="35" t="str">
        <f aca="false">IF(COUNT(J259:L259)=0,"",SUM(J259:L259))</f>
        <v/>
      </c>
      <c r="Q259" s="35" t="str">
        <f aca="false">IF(COUNT(M259:O259)=0,"",SUM(M259:O259))</f>
        <v/>
      </c>
      <c r="R259" s="35" t="str">
        <f aca="false">IF($I259="","",$I259+IF($P259="",0,$P259))</f>
        <v/>
      </c>
      <c r="S259" s="35" t="str">
        <f aca="false">IF(OR($R259="",$E259="",$E259=0),"",ROUND($R259/$E259,0))</f>
        <v/>
      </c>
    </row>
    <row r="260" customFormat="false" ht="15" hidden="false" customHeight="true" outlineLevel="0" collapsed="false">
      <c r="A260" s="24" t="n">
        <f aca="false">ROW()-5</f>
        <v>255</v>
      </c>
      <c r="B260" s="17"/>
      <c r="C260" s="17"/>
      <c r="D260" s="17"/>
      <c r="E260" s="32"/>
      <c r="F260" s="17"/>
      <c r="G260" s="17"/>
      <c r="H260" s="33"/>
      <c r="I260" s="34"/>
      <c r="J260" s="34"/>
      <c r="K260" s="34"/>
      <c r="L260" s="34"/>
      <c r="M260" s="34"/>
      <c r="N260" s="34"/>
      <c r="O260" s="34"/>
      <c r="P260" s="35" t="str">
        <f aca="false">IF(COUNT(J260:L260)=0,"",SUM(J260:L260))</f>
        <v/>
      </c>
      <c r="Q260" s="35" t="str">
        <f aca="false">IF(COUNT(M260:O260)=0,"",SUM(M260:O260))</f>
        <v/>
      </c>
      <c r="R260" s="35" t="str">
        <f aca="false">IF($I260="","",$I260+IF($P260="",0,$P260))</f>
        <v/>
      </c>
      <c r="S260" s="35" t="str">
        <f aca="false">IF(OR($R260="",$E260="",$E260=0),"",ROUND($R260/$E260,0))</f>
        <v/>
      </c>
    </row>
    <row r="261" customFormat="false" ht="15" hidden="false" customHeight="true" outlineLevel="0" collapsed="false">
      <c r="A261" s="24" t="n">
        <f aca="false">ROW()-5</f>
        <v>256</v>
      </c>
      <c r="B261" s="17"/>
      <c r="C261" s="17"/>
      <c r="D261" s="17"/>
      <c r="E261" s="32"/>
      <c r="F261" s="17"/>
      <c r="G261" s="17"/>
      <c r="H261" s="33"/>
      <c r="I261" s="34"/>
      <c r="J261" s="34"/>
      <c r="K261" s="34"/>
      <c r="L261" s="34"/>
      <c r="M261" s="34"/>
      <c r="N261" s="34"/>
      <c r="O261" s="34"/>
      <c r="P261" s="35" t="str">
        <f aca="false">IF(COUNT(J261:L261)=0,"",SUM(J261:L261))</f>
        <v/>
      </c>
      <c r="Q261" s="35" t="str">
        <f aca="false">IF(COUNT(M261:O261)=0,"",SUM(M261:O261))</f>
        <v/>
      </c>
      <c r="R261" s="35" t="str">
        <f aca="false">IF($I261="","",$I261+IF($P261="",0,$P261))</f>
        <v/>
      </c>
      <c r="S261" s="35" t="str">
        <f aca="false">IF(OR($R261="",$E261="",$E261=0),"",ROUND($R261/$E261,0))</f>
        <v/>
      </c>
    </row>
    <row r="262" customFormat="false" ht="15" hidden="false" customHeight="true" outlineLevel="0" collapsed="false">
      <c r="A262" s="24" t="n">
        <f aca="false">ROW()-5</f>
        <v>257</v>
      </c>
      <c r="B262" s="17"/>
      <c r="C262" s="17"/>
      <c r="D262" s="17"/>
      <c r="E262" s="32"/>
      <c r="F262" s="17"/>
      <c r="G262" s="17"/>
      <c r="H262" s="33"/>
      <c r="I262" s="34"/>
      <c r="J262" s="34"/>
      <c r="K262" s="34"/>
      <c r="L262" s="34"/>
      <c r="M262" s="34"/>
      <c r="N262" s="34"/>
      <c r="O262" s="34"/>
      <c r="P262" s="35" t="str">
        <f aca="false">IF(COUNT(J262:L262)=0,"",SUM(J262:L262))</f>
        <v/>
      </c>
      <c r="Q262" s="35" t="str">
        <f aca="false">IF(COUNT(M262:O262)=0,"",SUM(M262:O262))</f>
        <v/>
      </c>
      <c r="R262" s="35" t="str">
        <f aca="false">IF($I262="","",$I262+IF($P262="",0,$P262))</f>
        <v/>
      </c>
      <c r="S262" s="35" t="str">
        <f aca="false">IF(OR($R262="",$E262="",$E262=0),"",ROUND($R262/$E262,0))</f>
        <v/>
      </c>
    </row>
    <row r="263" customFormat="false" ht="15" hidden="false" customHeight="true" outlineLevel="0" collapsed="false">
      <c r="A263" s="24" t="n">
        <f aca="false">ROW()-5</f>
        <v>258</v>
      </c>
      <c r="B263" s="17"/>
      <c r="C263" s="17"/>
      <c r="D263" s="17"/>
      <c r="E263" s="32"/>
      <c r="F263" s="17"/>
      <c r="G263" s="17"/>
      <c r="H263" s="33"/>
      <c r="I263" s="34"/>
      <c r="J263" s="34"/>
      <c r="K263" s="34"/>
      <c r="L263" s="34"/>
      <c r="M263" s="34"/>
      <c r="N263" s="34"/>
      <c r="O263" s="34"/>
      <c r="P263" s="35" t="str">
        <f aca="false">IF(COUNT(J263:L263)=0,"",SUM(J263:L263))</f>
        <v/>
      </c>
      <c r="Q263" s="35" t="str">
        <f aca="false">IF(COUNT(M263:O263)=0,"",SUM(M263:O263))</f>
        <v/>
      </c>
      <c r="R263" s="35" t="str">
        <f aca="false">IF($I263="","",$I263+IF($P263="",0,$P263))</f>
        <v/>
      </c>
      <c r="S263" s="35" t="str">
        <f aca="false">IF(OR($R263="",$E263="",$E263=0),"",ROUND($R263/$E263,0))</f>
        <v/>
      </c>
    </row>
    <row r="264" customFormat="false" ht="15" hidden="false" customHeight="true" outlineLevel="0" collapsed="false">
      <c r="A264" s="24" t="n">
        <f aca="false">ROW()-5</f>
        <v>259</v>
      </c>
      <c r="B264" s="17"/>
      <c r="C264" s="17"/>
      <c r="D264" s="17"/>
      <c r="E264" s="32"/>
      <c r="F264" s="17"/>
      <c r="G264" s="17"/>
      <c r="H264" s="33"/>
      <c r="I264" s="34"/>
      <c r="J264" s="34"/>
      <c r="K264" s="34"/>
      <c r="L264" s="34"/>
      <c r="M264" s="34"/>
      <c r="N264" s="34"/>
      <c r="O264" s="34"/>
      <c r="P264" s="35" t="str">
        <f aca="false">IF(COUNT(J264:L264)=0,"",SUM(J264:L264))</f>
        <v/>
      </c>
      <c r="Q264" s="35" t="str">
        <f aca="false">IF(COUNT(M264:O264)=0,"",SUM(M264:O264))</f>
        <v/>
      </c>
      <c r="R264" s="35" t="str">
        <f aca="false">IF($I264="","",$I264+IF($P264="",0,$P264))</f>
        <v/>
      </c>
      <c r="S264" s="35" t="str">
        <f aca="false">IF(OR($R264="",$E264="",$E264=0),"",ROUND($R264/$E264,0))</f>
        <v/>
      </c>
    </row>
    <row r="265" customFormat="false" ht="15" hidden="false" customHeight="true" outlineLevel="0" collapsed="false">
      <c r="A265" s="24" t="n">
        <f aca="false">ROW()-5</f>
        <v>260</v>
      </c>
      <c r="B265" s="17"/>
      <c r="C265" s="17"/>
      <c r="D265" s="17"/>
      <c r="E265" s="32"/>
      <c r="F265" s="17"/>
      <c r="G265" s="17"/>
      <c r="H265" s="33"/>
      <c r="I265" s="34"/>
      <c r="J265" s="34"/>
      <c r="K265" s="34"/>
      <c r="L265" s="34"/>
      <c r="M265" s="34"/>
      <c r="N265" s="34"/>
      <c r="O265" s="34"/>
      <c r="P265" s="35" t="str">
        <f aca="false">IF(COUNT(J265:L265)=0,"",SUM(J265:L265))</f>
        <v/>
      </c>
      <c r="Q265" s="35" t="str">
        <f aca="false">IF(COUNT(M265:O265)=0,"",SUM(M265:O265))</f>
        <v/>
      </c>
      <c r="R265" s="35" t="str">
        <f aca="false">IF($I265="","",$I265+IF($P265="",0,$P265))</f>
        <v/>
      </c>
      <c r="S265" s="35" t="str">
        <f aca="false">IF(OR($R265="",$E265="",$E265=0),"",ROUND($R265/$E265,0))</f>
        <v/>
      </c>
    </row>
    <row r="266" customFormat="false" ht="15" hidden="false" customHeight="true" outlineLevel="0" collapsed="false">
      <c r="A266" s="24" t="n">
        <f aca="false">ROW()-5</f>
        <v>261</v>
      </c>
      <c r="B266" s="17"/>
      <c r="C266" s="17"/>
      <c r="D266" s="17"/>
      <c r="E266" s="32"/>
      <c r="F266" s="17"/>
      <c r="G266" s="17"/>
      <c r="H266" s="33"/>
      <c r="I266" s="34"/>
      <c r="J266" s="34"/>
      <c r="K266" s="34"/>
      <c r="L266" s="34"/>
      <c r="M266" s="34"/>
      <c r="N266" s="34"/>
      <c r="O266" s="34"/>
      <c r="P266" s="35" t="str">
        <f aca="false">IF(COUNT(J266:L266)=0,"",SUM(J266:L266))</f>
        <v/>
      </c>
      <c r="Q266" s="35" t="str">
        <f aca="false">IF(COUNT(M266:O266)=0,"",SUM(M266:O266))</f>
        <v/>
      </c>
      <c r="R266" s="35" t="str">
        <f aca="false">IF($I266="","",$I266+IF($P266="",0,$P266))</f>
        <v/>
      </c>
      <c r="S266" s="35" t="str">
        <f aca="false">IF(OR($R266="",$E266="",$E266=0),"",ROUND($R266/$E266,0))</f>
        <v/>
      </c>
    </row>
    <row r="267" customFormat="false" ht="15" hidden="false" customHeight="true" outlineLevel="0" collapsed="false">
      <c r="A267" s="24" t="n">
        <f aca="false">ROW()-5</f>
        <v>262</v>
      </c>
      <c r="B267" s="17"/>
      <c r="C267" s="17"/>
      <c r="D267" s="17"/>
      <c r="E267" s="32"/>
      <c r="F267" s="17"/>
      <c r="G267" s="17"/>
      <c r="H267" s="33"/>
      <c r="I267" s="34"/>
      <c r="J267" s="34"/>
      <c r="K267" s="34"/>
      <c r="L267" s="34"/>
      <c r="M267" s="34"/>
      <c r="N267" s="34"/>
      <c r="O267" s="34"/>
      <c r="P267" s="35" t="str">
        <f aca="false">IF(COUNT(J267:L267)=0,"",SUM(J267:L267))</f>
        <v/>
      </c>
      <c r="Q267" s="35" t="str">
        <f aca="false">IF(COUNT(M267:O267)=0,"",SUM(M267:O267))</f>
        <v/>
      </c>
      <c r="R267" s="35" t="str">
        <f aca="false">IF($I267="","",$I267+IF($P267="",0,$P267))</f>
        <v/>
      </c>
      <c r="S267" s="35" t="str">
        <f aca="false">IF(OR($R267="",$E267="",$E267=0),"",ROUND($R267/$E267,0))</f>
        <v/>
      </c>
    </row>
    <row r="268" customFormat="false" ht="15" hidden="false" customHeight="true" outlineLevel="0" collapsed="false">
      <c r="A268" s="24" t="n">
        <f aca="false">ROW()-5</f>
        <v>263</v>
      </c>
      <c r="B268" s="17"/>
      <c r="C268" s="17"/>
      <c r="D268" s="17"/>
      <c r="E268" s="32"/>
      <c r="F268" s="17"/>
      <c r="G268" s="17"/>
      <c r="H268" s="33"/>
      <c r="I268" s="34"/>
      <c r="J268" s="34"/>
      <c r="K268" s="34"/>
      <c r="L268" s="34"/>
      <c r="M268" s="34"/>
      <c r="N268" s="34"/>
      <c r="O268" s="34"/>
      <c r="P268" s="35" t="str">
        <f aca="false">IF(COUNT(J268:L268)=0,"",SUM(J268:L268))</f>
        <v/>
      </c>
      <c r="Q268" s="35" t="str">
        <f aca="false">IF(COUNT(M268:O268)=0,"",SUM(M268:O268))</f>
        <v/>
      </c>
      <c r="R268" s="35" t="str">
        <f aca="false">IF($I268="","",$I268+IF($P268="",0,$P268))</f>
        <v/>
      </c>
      <c r="S268" s="35" t="str">
        <f aca="false">IF(OR($R268="",$E268="",$E268=0),"",ROUND($R268/$E268,0))</f>
        <v/>
      </c>
    </row>
    <row r="269" customFormat="false" ht="15" hidden="false" customHeight="true" outlineLevel="0" collapsed="false">
      <c r="A269" s="24" t="n">
        <f aca="false">ROW()-5</f>
        <v>264</v>
      </c>
      <c r="B269" s="17"/>
      <c r="C269" s="17"/>
      <c r="D269" s="17"/>
      <c r="E269" s="32"/>
      <c r="F269" s="17"/>
      <c r="G269" s="17"/>
      <c r="H269" s="33"/>
      <c r="I269" s="34"/>
      <c r="J269" s="34"/>
      <c r="K269" s="34"/>
      <c r="L269" s="34"/>
      <c r="M269" s="34"/>
      <c r="N269" s="34"/>
      <c r="O269" s="34"/>
      <c r="P269" s="35" t="str">
        <f aca="false">IF(COUNT(J269:L269)=0,"",SUM(J269:L269))</f>
        <v/>
      </c>
      <c r="Q269" s="35" t="str">
        <f aca="false">IF(COUNT(M269:O269)=0,"",SUM(M269:O269))</f>
        <v/>
      </c>
      <c r="R269" s="35" t="str">
        <f aca="false">IF($I269="","",$I269+IF($P269="",0,$P269))</f>
        <v/>
      </c>
      <c r="S269" s="35" t="str">
        <f aca="false">IF(OR($R269="",$E269="",$E269=0),"",ROUND($R269/$E269,0))</f>
        <v/>
      </c>
    </row>
    <row r="270" customFormat="false" ht="15" hidden="false" customHeight="true" outlineLevel="0" collapsed="false">
      <c r="A270" s="24" t="n">
        <f aca="false">ROW()-5</f>
        <v>265</v>
      </c>
      <c r="B270" s="17"/>
      <c r="C270" s="17"/>
      <c r="D270" s="17"/>
      <c r="E270" s="32"/>
      <c r="F270" s="17"/>
      <c r="G270" s="17"/>
      <c r="H270" s="33"/>
      <c r="I270" s="34"/>
      <c r="J270" s="34"/>
      <c r="K270" s="34"/>
      <c r="L270" s="34"/>
      <c r="M270" s="34"/>
      <c r="N270" s="34"/>
      <c r="O270" s="34"/>
      <c r="P270" s="35" t="str">
        <f aca="false">IF(COUNT(J270:L270)=0,"",SUM(J270:L270))</f>
        <v/>
      </c>
      <c r="Q270" s="35" t="str">
        <f aca="false">IF(COUNT(M270:O270)=0,"",SUM(M270:O270))</f>
        <v/>
      </c>
      <c r="R270" s="35" t="str">
        <f aca="false">IF($I270="","",$I270+IF($P270="",0,$P270))</f>
        <v/>
      </c>
      <c r="S270" s="35" t="str">
        <f aca="false">IF(OR($R270="",$E270="",$E270=0),"",ROUND($R270/$E270,0))</f>
        <v/>
      </c>
    </row>
    <row r="271" customFormat="false" ht="15" hidden="false" customHeight="true" outlineLevel="0" collapsed="false">
      <c r="A271" s="24" t="n">
        <f aca="false">ROW()-5</f>
        <v>266</v>
      </c>
      <c r="B271" s="17"/>
      <c r="C271" s="17"/>
      <c r="D271" s="17"/>
      <c r="E271" s="32"/>
      <c r="F271" s="17"/>
      <c r="G271" s="17"/>
      <c r="H271" s="33"/>
      <c r="I271" s="34"/>
      <c r="J271" s="34"/>
      <c r="K271" s="34"/>
      <c r="L271" s="34"/>
      <c r="M271" s="34"/>
      <c r="N271" s="34"/>
      <c r="O271" s="34"/>
      <c r="P271" s="35" t="str">
        <f aca="false">IF(COUNT(J271:L271)=0,"",SUM(J271:L271))</f>
        <v/>
      </c>
      <c r="Q271" s="35" t="str">
        <f aca="false">IF(COUNT(M271:O271)=0,"",SUM(M271:O271))</f>
        <v/>
      </c>
      <c r="R271" s="35" t="str">
        <f aca="false">IF($I271="","",$I271+IF($P271="",0,$P271))</f>
        <v/>
      </c>
      <c r="S271" s="35" t="str">
        <f aca="false">IF(OR($R271="",$E271="",$E271=0),"",ROUND($R271/$E271,0))</f>
        <v/>
      </c>
    </row>
    <row r="272" customFormat="false" ht="15" hidden="false" customHeight="true" outlineLevel="0" collapsed="false">
      <c r="A272" s="24" t="n">
        <f aca="false">ROW()-5</f>
        <v>267</v>
      </c>
      <c r="B272" s="17"/>
      <c r="C272" s="17"/>
      <c r="D272" s="17"/>
      <c r="E272" s="32"/>
      <c r="F272" s="17"/>
      <c r="G272" s="17"/>
      <c r="H272" s="33"/>
      <c r="I272" s="34"/>
      <c r="J272" s="34"/>
      <c r="K272" s="34"/>
      <c r="L272" s="34"/>
      <c r="M272" s="34"/>
      <c r="N272" s="34"/>
      <c r="O272" s="34"/>
      <c r="P272" s="35" t="str">
        <f aca="false">IF(COUNT(J272:L272)=0,"",SUM(J272:L272))</f>
        <v/>
      </c>
      <c r="Q272" s="35" t="str">
        <f aca="false">IF(COUNT(M272:O272)=0,"",SUM(M272:O272))</f>
        <v/>
      </c>
      <c r="R272" s="35" t="str">
        <f aca="false">IF($I272="","",$I272+IF($P272="",0,$P272))</f>
        <v/>
      </c>
      <c r="S272" s="35" t="str">
        <f aca="false">IF(OR($R272="",$E272="",$E272=0),"",ROUND($R272/$E272,0))</f>
        <v/>
      </c>
    </row>
    <row r="273" customFormat="false" ht="15" hidden="false" customHeight="true" outlineLevel="0" collapsed="false">
      <c r="A273" s="24" t="n">
        <f aca="false">ROW()-5</f>
        <v>268</v>
      </c>
      <c r="B273" s="17"/>
      <c r="C273" s="17"/>
      <c r="D273" s="17"/>
      <c r="E273" s="32"/>
      <c r="F273" s="17"/>
      <c r="G273" s="17"/>
      <c r="H273" s="33"/>
      <c r="I273" s="34"/>
      <c r="J273" s="34"/>
      <c r="K273" s="34"/>
      <c r="L273" s="34"/>
      <c r="M273" s="34"/>
      <c r="N273" s="34"/>
      <c r="O273" s="34"/>
      <c r="P273" s="35" t="str">
        <f aca="false">IF(COUNT(J273:L273)=0,"",SUM(J273:L273))</f>
        <v/>
      </c>
      <c r="Q273" s="35" t="str">
        <f aca="false">IF(COUNT(M273:O273)=0,"",SUM(M273:O273))</f>
        <v/>
      </c>
      <c r="R273" s="35" t="str">
        <f aca="false">IF($I273="","",$I273+IF($P273="",0,$P273))</f>
        <v/>
      </c>
      <c r="S273" s="35" t="str">
        <f aca="false">IF(OR($R273="",$E273="",$E273=0),"",ROUND($R273/$E273,0))</f>
        <v/>
      </c>
    </row>
    <row r="274" customFormat="false" ht="15" hidden="false" customHeight="true" outlineLevel="0" collapsed="false">
      <c r="A274" s="24" t="n">
        <f aca="false">ROW()-5</f>
        <v>269</v>
      </c>
      <c r="B274" s="17"/>
      <c r="C274" s="17"/>
      <c r="D274" s="17"/>
      <c r="E274" s="32"/>
      <c r="F274" s="17"/>
      <c r="G274" s="17"/>
      <c r="H274" s="33"/>
      <c r="I274" s="34"/>
      <c r="J274" s="34"/>
      <c r="K274" s="34"/>
      <c r="L274" s="34"/>
      <c r="M274" s="34"/>
      <c r="N274" s="34"/>
      <c r="O274" s="34"/>
      <c r="P274" s="35" t="str">
        <f aca="false">IF(COUNT(J274:L274)=0,"",SUM(J274:L274))</f>
        <v/>
      </c>
      <c r="Q274" s="35" t="str">
        <f aca="false">IF(COUNT(M274:O274)=0,"",SUM(M274:O274))</f>
        <v/>
      </c>
      <c r="R274" s="35" t="str">
        <f aca="false">IF($I274="","",$I274+IF($P274="",0,$P274))</f>
        <v/>
      </c>
      <c r="S274" s="35" t="str">
        <f aca="false">IF(OR($R274="",$E274="",$E274=0),"",ROUND($R274/$E274,0))</f>
        <v/>
      </c>
    </row>
    <row r="275" customFormat="false" ht="15" hidden="false" customHeight="true" outlineLevel="0" collapsed="false">
      <c r="A275" s="24" t="n">
        <f aca="false">ROW()-5</f>
        <v>270</v>
      </c>
      <c r="B275" s="17"/>
      <c r="C275" s="17"/>
      <c r="D275" s="17"/>
      <c r="E275" s="32"/>
      <c r="F275" s="17"/>
      <c r="G275" s="17"/>
      <c r="H275" s="33"/>
      <c r="I275" s="34"/>
      <c r="J275" s="34"/>
      <c r="K275" s="34"/>
      <c r="L275" s="34"/>
      <c r="M275" s="34"/>
      <c r="N275" s="34"/>
      <c r="O275" s="34"/>
      <c r="P275" s="35" t="str">
        <f aca="false">IF(COUNT(J275:L275)=0,"",SUM(J275:L275))</f>
        <v/>
      </c>
      <c r="Q275" s="35" t="str">
        <f aca="false">IF(COUNT(M275:O275)=0,"",SUM(M275:O275))</f>
        <v/>
      </c>
      <c r="R275" s="35" t="str">
        <f aca="false">IF($I275="","",$I275+IF($P275="",0,$P275))</f>
        <v/>
      </c>
      <c r="S275" s="35" t="str">
        <f aca="false">IF(OR($R275="",$E275="",$E275=0),"",ROUND($R275/$E275,0))</f>
        <v/>
      </c>
    </row>
    <row r="276" customFormat="false" ht="15" hidden="false" customHeight="true" outlineLevel="0" collapsed="false">
      <c r="A276" s="24" t="n">
        <f aca="false">ROW()-5</f>
        <v>271</v>
      </c>
      <c r="B276" s="17"/>
      <c r="C276" s="17"/>
      <c r="D276" s="17"/>
      <c r="E276" s="32"/>
      <c r="F276" s="17"/>
      <c r="G276" s="17"/>
      <c r="H276" s="33"/>
      <c r="I276" s="34"/>
      <c r="J276" s="34"/>
      <c r="K276" s="34"/>
      <c r="L276" s="34"/>
      <c r="M276" s="34"/>
      <c r="N276" s="34"/>
      <c r="O276" s="34"/>
      <c r="P276" s="35" t="str">
        <f aca="false">IF(COUNT(J276:L276)=0,"",SUM(J276:L276))</f>
        <v/>
      </c>
      <c r="Q276" s="35" t="str">
        <f aca="false">IF(COUNT(M276:O276)=0,"",SUM(M276:O276))</f>
        <v/>
      </c>
      <c r="R276" s="35" t="str">
        <f aca="false">IF($I276="","",$I276+IF($P276="",0,$P276))</f>
        <v/>
      </c>
      <c r="S276" s="35" t="str">
        <f aca="false">IF(OR($R276="",$E276="",$E276=0),"",ROUND($R276/$E276,0))</f>
        <v/>
      </c>
    </row>
    <row r="277" customFormat="false" ht="15" hidden="false" customHeight="true" outlineLevel="0" collapsed="false">
      <c r="A277" s="24" t="n">
        <f aca="false">ROW()-5</f>
        <v>272</v>
      </c>
      <c r="B277" s="17"/>
      <c r="C277" s="17"/>
      <c r="D277" s="17"/>
      <c r="E277" s="32"/>
      <c r="F277" s="17"/>
      <c r="G277" s="17"/>
      <c r="H277" s="33"/>
      <c r="I277" s="34"/>
      <c r="J277" s="34"/>
      <c r="K277" s="34"/>
      <c r="L277" s="34"/>
      <c r="M277" s="34"/>
      <c r="N277" s="34"/>
      <c r="O277" s="34"/>
      <c r="P277" s="35" t="str">
        <f aca="false">IF(COUNT(J277:L277)=0,"",SUM(J277:L277))</f>
        <v/>
      </c>
      <c r="Q277" s="35" t="str">
        <f aca="false">IF(COUNT(M277:O277)=0,"",SUM(M277:O277))</f>
        <v/>
      </c>
      <c r="R277" s="35" t="str">
        <f aca="false">IF($I277="","",$I277+IF($P277="",0,$P277))</f>
        <v/>
      </c>
      <c r="S277" s="35" t="str">
        <f aca="false">IF(OR($R277="",$E277="",$E277=0),"",ROUND($R277/$E277,0))</f>
        <v/>
      </c>
    </row>
    <row r="278" customFormat="false" ht="15" hidden="false" customHeight="true" outlineLevel="0" collapsed="false">
      <c r="A278" s="24" t="n">
        <f aca="false">ROW()-5</f>
        <v>273</v>
      </c>
      <c r="B278" s="17"/>
      <c r="C278" s="17"/>
      <c r="D278" s="17"/>
      <c r="E278" s="32"/>
      <c r="F278" s="17"/>
      <c r="G278" s="17"/>
      <c r="H278" s="33"/>
      <c r="I278" s="34"/>
      <c r="J278" s="34"/>
      <c r="K278" s="34"/>
      <c r="L278" s="34"/>
      <c r="M278" s="34"/>
      <c r="N278" s="34"/>
      <c r="O278" s="34"/>
      <c r="P278" s="35" t="str">
        <f aca="false">IF(COUNT(J278:L278)=0,"",SUM(J278:L278))</f>
        <v/>
      </c>
      <c r="Q278" s="35" t="str">
        <f aca="false">IF(COUNT(M278:O278)=0,"",SUM(M278:O278))</f>
        <v/>
      </c>
      <c r="R278" s="35" t="str">
        <f aca="false">IF($I278="","",$I278+IF($P278="",0,$P278))</f>
        <v/>
      </c>
      <c r="S278" s="35" t="str">
        <f aca="false">IF(OR($R278="",$E278="",$E278=0),"",ROUND($R278/$E278,0))</f>
        <v/>
      </c>
    </row>
    <row r="279" customFormat="false" ht="15" hidden="false" customHeight="true" outlineLevel="0" collapsed="false">
      <c r="A279" s="24" t="n">
        <f aca="false">ROW()-5</f>
        <v>274</v>
      </c>
      <c r="B279" s="17"/>
      <c r="C279" s="17"/>
      <c r="D279" s="17"/>
      <c r="E279" s="32"/>
      <c r="F279" s="17"/>
      <c r="G279" s="17"/>
      <c r="H279" s="33"/>
      <c r="I279" s="34"/>
      <c r="J279" s="34"/>
      <c r="K279" s="34"/>
      <c r="L279" s="34"/>
      <c r="M279" s="34"/>
      <c r="N279" s="34"/>
      <c r="O279" s="34"/>
      <c r="P279" s="35" t="str">
        <f aca="false">IF(COUNT(J279:L279)=0,"",SUM(J279:L279))</f>
        <v/>
      </c>
      <c r="Q279" s="35" t="str">
        <f aca="false">IF(COUNT(M279:O279)=0,"",SUM(M279:O279))</f>
        <v/>
      </c>
      <c r="R279" s="35" t="str">
        <f aca="false">IF($I279="","",$I279+IF($P279="",0,$P279))</f>
        <v/>
      </c>
      <c r="S279" s="35" t="str">
        <f aca="false">IF(OR($R279="",$E279="",$E279=0),"",ROUND($R279/$E279,0))</f>
        <v/>
      </c>
    </row>
    <row r="280" customFormat="false" ht="15" hidden="false" customHeight="true" outlineLevel="0" collapsed="false">
      <c r="A280" s="24" t="n">
        <f aca="false">ROW()-5</f>
        <v>275</v>
      </c>
      <c r="B280" s="17"/>
      <c r="C280" s="17"/>
      <c r="D280" s="17"/>
      <c r="E280" s="32"/>
      <c r="F280" s="17"/>
      <c r="G280" s="17"/>
      <c r="H280" s="33"/>
      <c r="I280" s="34"/>
      <c r="J280" s="34"/>
      <c r="K280" s="34"/>
      <c r="L280" s="34"/>
      <c r="M280" s="34"/>
      <c r="N280" s="34"/>
      <c r="O280" s="34"/>
      <c r="P280" s="35" t="str">
        <f aca="false">IF(COUNT(J280:L280)=0,"",SUM(J280:L280))</f>
        <v/>
      </c>
      <c r="Q280" s="35" t="str">
        <f aca="false">IF(COUNT(M280:O280)=0,"",SUM(M280:O280))</f>
        <v/>
      </c>
      <c r="R280" s="35" t="str">
        <f aca="false">IF($I280="","",$I280+IF($P280="",0,$P280))</f>
        <v/>
      </c>
      <c r="S280" s="35" t="str">
        <f aca="false">IF(OR($R280="",$E280="",$E280=0),"",ROUND($R280/$E280,0))</f>
        <v/>
      </c>
    </row>
    <row r="281" customFormat="false" ht="15" hidden="false" customHeight="true" outlineLevel="0" collapsed="false">
      <c r="A281" s="24" t="n">
        <f aca="false">ROW()-5</f>
        <v>276</v>
      </c>
      <c r="B281" s="17"/>
      <c r="C281" s="17"/>
      <c r="D281" s="17"/>
      <c r="E281" s="32"/>
      <c r="F281" s="17"/>
      <c r="G281" s="17"/>
      <c r="H281" s="33"/>
      <c r="I281" s="34"/>
      <c r="J281" s="34"/>
      <c r="K281" s="34"/>
      <c r="L281" s="34"/>
      <c r="M281" s="34"/>
      <c r="N281" s="34"/>
      <c r="O281" s="34"/>
      <c r="P281" s="35" t="str">
        <f aca="false">IF(COUNT(J281:L281)=0,"",SUM(J281:L281))</f>
        <v/>
      </c>
      <c r="Q281" s="35" t="str">
        <f aca="false">IF(COUNT(M281:O281)=0,"",SUM(M281:O281))</f>
        <v/>
      </c>
      <c r="R281" s="35" t="str">
        <f aca="false">IF($I281="","",$I281+IF($P281="",0,$P281))</f>
        <v/>
      </c>
      <c r="S281" s="35" t="str">
        <f aca="false">IF(OR($R281="",$E281="",$E281=0),"",ROUND($R281/$E281,0))</f>
        <v/>
      </c>
    </row>
    <row r="282" customFormat="false" ht="15" hidden="false" customHeight="true" outlineLevel="0" collapsed="false">
      <c r="A282" s="24" t="n">
        <f aca="false">ROW()-5</f>
        <v>277</v>
      </c>
      <c r="B282" s="17"/>
      <c r="C282" s="17"/>
      <c r="D282" s="17"/>
      <c r="E282" s="32"/>
      <c r="F282" s="17"/>
      <c r="G282" s="17"/>
      <c r="H282" s="33"/>
      <c r="I282" s="34"/>
      <c r="J282" s="34"/>
      <c r="K282" s="34"/>
      <c r="L282" s="34"/>
      <c r="M282" s="34"/>
      <c r="N282" s="34"/>
      <c r="O282" s="34"/>
      <c r="P282" s="35" t="str">
        <f aca="false">IF(COUNT(J282:L282)=0,"",SUM(J282:L282))</f>
        <v/>
      </c>
      <c r="Q282" s="35" t="str">
        <f aca="false">IF(COUNT(M282:O282)=0,"",SUM(M282:O282))</f>
        <v/>
      </c>
      <c r="R282" s="35" t="str">
        <f aca="false">IF($I282="","",$I282+IF($P282="",0,$P282))</f>
        <v/>
      </c>
      <c r="S282" s="35" t="str">
        <f aca="false">IF(OR($R282="",$E282="",$E282=0),"",ROUND($R282/$E282,0))</f>
        <v/>
      </c>
    </row>
    <row r="283" customFormat="false" ht="15" hidden="false" customHeight="true" outlineLevel="0" collapsed="false">
      <c r="A283" s="24" t="n">
        <f aca="false">ROW()-5</f>
        <v>278</v>
      </c>
      <c r="B283" s="17"/>
      <c r="C283" s="17"/>
      <c r="D283" s="17"/>
      <c r="E283" s="32"/>
      <c r="F283" s="17"/>
      <c r="G283" s="17"/>
      <c r="H283" s="33"/>
      <c r="I283" s="34"/>
      <c r="J283" s="34"/>
      <c r="K283" s="34"/>
      <c r="L283" s="34"/>
      <c r="M283" s="34"/>
      <c r="N283" s="34"/>
      <c r="O283" s="34"/>
      <c r="P283" s="35" t="str">
        <f aca="false">IF(COUNT(J283:L283)=0,"",SUM(J283:L283))</f>
        <v/>
      </c>
      <c r="Q283" s="35" t="str">
        <f aca="false">IF(COUNT(M283:O283)=0,"",SUM(M283:O283))</f>
        <v/>
      </c>
      <c r="R283" s="35" t="str">
        <f aca="false">IF($I283="","",$I283+IF($P283="",0,$P283))</f>
        <v/>
      </c>
      <c r="S283" s="35" t="str">
        <f aca="false">IF(OR($R283="",$E283="",$E283=0),"",ROUND($R283/$E283,0))</f>
        <v/>
      </c>
    </row>
    <row r="284" customFormat="false" ht="15" hidden="false" customHeight="true" outlineLevel="0" collapsed="false">
      <c r="A284" s="24" t="n">
        <f aca="false">ROW()-5</f>
        <v>279</v>
      </c>
      <c r="B284" s="17"/>
      <c r="C284" s="17"/>
      <c r="D284" s="17"/>
      <c r="E284" s="32"/>
      <c r="F284" s="17"/>
      <c r="G284" s="17"/>
      <c r="H284" s="33"/>
      <c r="I284" s="34"/>
      <c r="J284" s="34"/>
      <c r="K284" s="34"/>
      <c r="L284" s="34"/>
      <c r="M284" s="34"/>
      <c r="N284" s="34"/>
      <c r="O284" s="34"/>
      <c r="P284" s="35" t="str">
        <f aca="false">IF(COUNT(J284:L284)=0,"",SUM(J284:L284))</f>
        <v/>
      </c>
      <c r="Q284" s="35" t="str">
        <f aca="false">IF(COUNT(M284:O284)=0,"",SUM(M284:O284))</f>
        <v/>
      </c>
      <c r="R284" s="35" t="str">
        <f aca="false">IF($I284="","",$I284+IF($P284="",0,$P284))</f>
        <v/>
      </c>
      <c r="S284" s="35" t="str">
        <f aca="false">IF(OR($R284="",$E284="",$E284=0),"",ROUND($R284/$E284,0))</f>
        <v/>
      </c>
    </row>
    <row r="285" customFormat="false" ht="15" hidden="false" customHeight="true" outlineLevel="0" collapsed="false">
      <c r="A285" s="24" t="n">
        <f aca="false">ROW()-5</f>
        <v>280</v>
      </c>
      <c r="B285" s="17"/>
      <c r="C285" s="17"/>
      <c r="D285" s="17"/>
      <c r="E285" s="32"/>
      <c r="F285" s="17"/>
      <c r="G285" s="17"/>
      <c r="H285" s="33"/>
      <c r="I285" s="34"/>
      <c r="J285" s="34"/>
      <c r="K285" s="34"/>
      <c r="L285" s="34"/>
      <c r="M285" s="34"/>
      <c r="N285" s="34"/>
      <c r="O285" s="34"/>
      <c r="P285" s="35" t="str">
        <f aca="false">IF(COUNT(J285:L285)=0,"",SUM(J285:L285))</f>
        <v/>
      </c>
      <c r="Q285" s="35" t="str">
        <f aca="false">IF(COUNT(M285:O285)=0,"",SUM(M285:O285))</f>
        <v/>
      </c>
      <c r="R285" s="35" t="str">
        <f aca="false">IF($I285="","",$I285+IF($P285="",0,$P285))</f>
        <v/>
      </c>
      <c r="S285" s="35" t="str">
        <f aca="false">IF(OR($R285="",$E285="",$E285=0),"",ROUND($R285/$E285,0))</f>
        <v/>
      </c>
    </row>
    <row r="286" customFormat="false" ht="15" hidden="false" customHeight="true" outlineLevel="0" collapsed="false">
      <c r="A286" s="24" t="n">
        <f aca="false">ROW()-5</f>
        <v>281</v>
      </c>
      <c r="B286" s="17"/>
      <c r="C286" s="17"/>
      <c r="D286" s="17"/>
      <c r="E286" s="32"/>
      <c r="F286" s="17"/>
      <c r="G286" s="17"/>
      <c r="H286" s="33"/>
      <c r="I286" s="34"/>
      <c r="J286" s="34"/>
      <c r="K286" s="34"/>
      <c r="L286" s="34"/>
      <c r="M286" s="34"/>
      <c r="N286" s="34"/>
      <c r="O286" s="34"/>
      <c r="P286" s="35" t="str">
        <f aca="false">IF(COUNT(J286:L286)=0,"",SUM(J286:L286))</f>
        <v/>
      </c>
      <c r="Q286" s="35" t="str">
        <f aca="false">IF(COUNT(M286:O286)=0,"",SUM(M286:O286))</f>
        <v/>
      </c>
      <c r="R286" s="35" t="str">
        <f aca="false">IF($I286="","",$I286+IF($P286="",0,$P286))</f>
        <v/>
      </c>
      <c r="S286" s="35" t="str">
        <f aca="false">IF(OR($R286="",$E286="",$E286=0),"",ROUND($R286/$E286,0))</f>
        <v/>
      </c>
    </row>
    <row r="287" customFormat="false" ht="15" hidden="false" customHeight="true" outlineLevel="0" collapsed="false">
      <c r="A287" s="24" t="n">
        <f aca="false">ROW()-5</f>
        <v>282</v>
      </c>
      <c r="B287" s="17"/>
      <c r="C287" s="17"/>
      <c r="D287" s="17"/>
      <c r="E287" s="32"/>
      <c r="F287" s="17"/>
      <c r="G287" s="17"/>
      <c r="H287" s="33"/>
      <c r="I287" s="34"/>
      <c r="J287" s="34"/>
      <c r="K287" s="34"/>
      <c r="L287" s="34"/>
      <c r="M287" s="34"/>
      <c r="N287" s="34"/>
      <c r="O287" s="34"/>
      <c r="P287" s="35" t="str">
        <f aca="false">IF(COUNT(J287:L287)=0,"",SUM(J287:L287))</f>
        <v/>
      </c>
      <c r="Q287" s="35" t="str">
        <f aca="false">IF(COUNT(M287:O287)=0,"",SUM(M287:O287))</f>
        <v/>
      </c>
      <c r="R287" s="35" t="str">
        <f aca="false">IF($I287="","",$I287+IF($P287="",0,$P287))</f>
        <v/>
      </c>
      <c r="S287" s="35" t="str">
        <f aca="false">IF(OR($R287="",$E287="",$E287=0),"",ROUND($R287/$E287,0))</f>
        <v/>
      </c>
    </row>
    <row r="288" customFormat="false" ht="15" hidden="false" customHeight="true" outlineLevel="0" collapsed="false">
      <c r="A288" s="24" t="n">
        <f aca="false">ROW()-5</f>
        <v>283</v>
      </c>
      <c r="B288" s="17"/>
      <c r="C288" s="17"/>
      <c r="D288" s="17"/>
      <c r="E288" s="32"/>
      <c r="F288" s="17"/>
      <c r="G288" s="17"/>
      <c r="H288" s="33"/>
      <c r="I288" s="34"/>
      <c r="J288" s="34"/>
      <c r="K288" s="34"/>
      <c r="L288" s="34"/>
      <c r="M288" s="34"/>
      <c r="N288" s="34"/>
      <c r="O288" s="34"/>
      <c r="P288" s="35" t="str">
        <f aca="false">IF(COUNT(J288:L288)=0,"",SUM(J288:L288))</f>
        <v/>
      </c>
      <c r="Q288" s="35" t="str">
        <f aca="false">IF(COUNT(M288:O288)=0,"",SUM(M288:O288))</f>
        <v/>
      </c>
      <c r="R288" s="35" t="str">
        <f aca="false">IF($I288="","",$I288+IF($P288="",0,$P288))</f>
        <v/>
      </c>
      <c r="S288" s="35" t="str">
        <f aca="false">IF(OR($R288="",$E288="",$E288=0),"",ROUND($R288/$E288,0))</f>
        <v/>
      </c>
    </row>
    <row r="289" customFormat="false" ht="15" hidden="false" customHeight="true" outlineLevel="0" collapsed="false">
      <c r="A289" s="24" t="n">
        <f aca="false">ROW()-5</f>
        <v>284</v>
      </c>
      <c r="B289" s="17"/>
      <c r="C289" s="17"/>
      <c r="D289" s="17"/>
      <c r="E289" s="32"/>
      <c r="F289" s="17"/>
      <c r="G289" s="17"/>
      <c r="H289" s="33"/>
      <c r="I289" s="34"/>
      <c r="J289" s="34"/>
      <c r="K289" s="34"/>
      <c r="L289" s="34"/>
      <c r="M289" s="34"/>
      <c r="N289" s="34"/>
      <c r="O289" s="34"/>
      <c r="P289" s="35" t="str">
        <f aca="false">IF(COUNT(J289:L289)=0,"",SUM(J289:L289))</f>
        <v/>
      </c>
      <c r="Q289" s="35" t="str">
        <f aca="false">IF(COUNT(M289:O289)=0,"",SUM(M289:O289))</f>
        <v/>
      </c>
      <c r="R289" s="35" t="str">
        <f aca="false">IF($I289="","",$I289+IF($P289="",0,$P289))</f>
        <v/>
      </c>
      <c r="S289" s="35" t="str">
        <f aca="false">IF(OR($R289="",$E289="",$E289=0),"",ROUND($R289/$E289,0))</f>
        <v/>
      </c>
    </row>
    <row r="290" customFormat="false" ht="15" hidden="false" customHeight="true" outlineLevel="0" collapsed="false">
      <c r="A290" s="24" t="n">
        <f aca="false">ROW()-5</f>
        <v>285</v>
      </c>
      <c r="B290" s="17"/>
      <c r="C290" s="17"/>
      <c r="D290" s="17"/>
      <c r="E290" s="32"/>
      <c r="F290" s="17"/>
      <c r="G290" s="17"/>
      <c r="H290" s="33"/>
      <c r="I290" s="34"/>
      <c r="J290" s="34"/>
      <c r="K290" s="34"/>
      <c r="L290" s="34"/>
      <c r="M290" s="34"/>
      <c r="N290" s="34"/>
      <c r="O290" s="34"/>
      <c r="P290" s="35" t="str">
        <f aca="false">IF(COUNT(J290:L290)=0,"",SUM(J290:L290))</f>
        <v/>
      </c>
      <c r="Q290" s="35" t="str">
        <f aca="false">IF(COUNT(M290:O290)=0,"",SUM(M290:O290))</f>
        <v/>
      </c>
      <c r="R290" s="35" t="str">
        <f aca="false">IF($I290="","",$I290+IF($P290="",0,$P290))</f>
        <v/>
      </c>
      <c r="S290" s="35" t="str">
        <f aca="false">IF(OR($R290="",$E290="",$E290=0),"",ROUND($R290/$E290,0))</f>
        <v/>
      </c>
    </row>
    <row r="291" customFormat="false" ht="15" hidden="false" customHeight="true" outlineLevel="0" collapsed="false">
      <c r="A291" s="24" t="n">
        <f aca="false">ROW()-5</f>
        <v>286</v>
      </c>
      <c r="B291" s="17"/>
      <c r="C291" s="17"/>
      <c r="D291" s="17"/>
      <c r="E291" s="32"/>
      <c r="F291" s="17"/>
      <c r="G291" s="17"/>
      <c r="H291" s="33"/>
      <c r="I291" s="34"/>
      <c r="J291" s="34"/>
      <c r="K291" s="34"/>
      <c r="L291" s="34"/>
      <c r="M291" s="34"/>
      <c r="N291" s="34"/>
      <c r="O291" s="34"/>
      <c r="P291" s="35" t="str">
        <f aca="false">IF(COUNT(J291:L291)=0,"",SUM(J291:L291))</f>
        <v/>
      </c>
      <c r="Q291" s="35" t="str">
        <f aca="false">IF(COUNT(M291:O291)=0,"",SUM(M291:O291))</f>
        <v/>
      </c>
      <c r="R291" s="35" t="str">
        <f aca="false">IF($I291="","",$I291+IF($P291="",0,$P291))</f>
        <v/>
      </c>
      <c r="S291" s="35" t="str">
        <f aca="false">IF(OR($R291="",$E291="",$E291=0),"",ROUND($R291/$E291,0))</f>
        <v/>
      </c>
    </row>
    <row r="292" customFormat="false" ht="15" hidden="false" customHeight="true" outlineLevel="0" collapsed="false">
      <c r="A292" s="24" t="n">
        <f aca="false">ROW()-5</f>
        <v>287</v>
      </c>
      <c r="B292" s="17"/>
      <c r="C292" s="17"/>
      <c r="D292" s="17"/>
      <c r="E292" s="32"/>
      <c r="F292" s="17"/>
      <c r="G292" s="17"/>
      <c r="H292" s="33"/>
      <c r="I292" s="34"/>
      <c r="J292" s="34"/>
      <c r="K292" s="34"/>
      <c r="L292" s="34"/>
      <c r="M292" s="34"/>
      <c r="N292" s="34"/>
      <c r="O292" s="34"/>
      <c r="P292" s="35" t="str">
        <f aca="false">IF(COUNT(J292:L292)=0,"",SUM(J292:L292))</f>
        <v/>
      </c>
      <c r="Q292" s="35" t="str">
        <f aca="false">IF(COUNT(M292:O292)=0,"",SUM(M292:O292))</f>
        <v/>
      </c>
      <c r="R292" s="35" t="str">
        <f aca="false">IF($I292="","",$I292+IF($P292="",0,$P292))</f>
        <v/>
      </c>
      <c r="S292" s="35" t="str">
        <f aca="false">IF(OR($R292="",$E292="",$E292=0),"",ROUND($R292/$E292,0))</f>
        <v/>
      </c>
    </row>
    <row r="293" customFormat="false" ht="15" hidden="false" customHeight="true" outlineLevel="0" collapsed="false">
      <c r="A293" s="24" t="n">
        <f aca="false">ROW()-5</f>
        <v>288</v>
      </c>
      <c r="B293" s="17"/>
      <c r="C293" s="17"/>
      <c r="D293" s="17"/>
      <c r="E293" s="32"/>
      <c r="F293" s="17"/>
      <c r="G293" s="17"/>
      <c r="H293" s="33"/>
      <c r="I293" s="34"/>
      <c r="J293" s="34"/>
      <c r="K293" s="34"/>
      <c r="L293" s="34"/>
      <c r="M293" s="34"/>
      <c r="N293" s="34"/>
      <c r="O293" s="34"/>
      <c r="P293" s="35" t="str">
        <f aca="false">IF(COUNT(J293:L293)=0,"",SUM(J293:L293))</f>
        <v/>
      </c>
      <c r="Q293" s="35" t="str">
        <f aca="false">IF(COUNT(M293:O293)=0,"",SUM(M293:O293))</f>
        <v/>
      </c>
      <c r="R293" s="35" t="str">
        <f aca="false">IF($I293="","",$I293+IF($P293="",0,$P293))</f>
        <v/>
      </c>
      <c r="S293" s="35" t="str">
        <f aca="false">IF(OR($R293="",$E293="",$E293=0),"",ROUND($R293/$E293,0))</f>
        <v/>
      </c>
    </row>
    <row r="294" customFormat="false" ht="15" hidden="false" customHeight="true" outlineLevel="0" collapsed="false">
      <c r="A294" s="24" t="n">
        <f aca="false">ROW()-5</f>
        <v>289</v>
      </c>
      <c r="B294" s="17"/>
      <c r="C294" s="17"/>
      <c r="D294" s="17"/>
      <c r="E294" s="32"/>
      <c r="F294" s="17"/>
      <c r="G294" s="17"/>
      <c r="H294" s="33"/>
      <c r="I294" s="34"/>
      <c r="J294" s="34"/>
      <c r="K294" s="34"/>
      <c r="L294" s="34"/>
      <c r="M294" s="34"/>
      <c r="N294" s="34"/>
      <c r="O294" s="34"/>
      <c r="P294" s="35" t="str">
        <f aca="false">IF(COUNT(J294:L294)=0,"",SUM(J294:L294))</f>
        <v/>
      </c>
      <c r="Q294" s="35" t="str">
        <f aca="false">IF(COUNT(M294:O294)=0,"",SUM(M294:O294))</f>
        <v/>
      </c>
      <c r="R294" s="35" t="str">
        <f aca="false">IF($I294="","",$I294+IF($P294="",0,$P294))</f>
        <v/>
      </c>
      <c r="S294" s="35" t="str">
        <f aca="false">IF(OR($R294="",$E294="",$E294=0),"",ROUND($R294/$E294,0))</f>
        <v/>
      </c>
    </row>
    <row r="295" customFormat="false" ht="15" hidden="false" customHeight="true" outlineLevel="0" collapsed="false">
      <c r="A295" s="24" t="n">
        <f aca="false">ROW()-5</f>
        <v>290</v>
      </c>
      <c r="B295" s="17"/>
      <c r="C295" s="17"/>
      <c r="D295" s="17"/>
      <c r="E295" s="32"/>
      <c r="F295" s="17"/>
      <c r="G295" s="17"/>
      <c r="H295" s="33"/>
      <c r="I295" s="34"/>
      <c r="J295" s="34"/>
      <c r="K295" s="34"/>
      <c r="L295" s="34"/>
      <c r="M295" s="34"/>
      <c r="N295" s="34"/>
      <c r="O295" s="34"/>
      <c r="P295" s="35" t="str">
        <f aca="false">IF(COUNT(J295:L295)=0,"",SUM(J295:L295))</f>
        <v/>
      </c>
      <c r="Q295" s="35" t="str">
        <f aca="false">IF(COUNT(M295:O295)=0,"",SUM(M295:O295))</f>
        <v/>
      </c>
      <c r="R295" s="35" t="str">
        <f aca="false">IF($I295="","",$I295+IF($P295="",0,$P295))</f>
        <v/>
      </c>
      <c r="S295" s="35" t="str">
        <f aca="false">IF(OR($R295="",$E295="",$E295=0),"",ROUND($R295/$E295,0))</f>
        <v/>
      </c>
    </row>
    <row r="296" customFormat="false" ht="15" hidden="false" customHeight="true" outlineLevel="0" collapsed="false">
      <c r="A296" s="24" t="n">
        <f aca="false">ROW()-5</f>
        <v>291</v>
      </c>
      <c r="B296" s="17"/>
      <c r="C296" s="17"/>
      <c r="D296" s="17"/>
      <c r="E296" s="32"/>
      <c r="F296" s="17"/>
      <c r="G296" s="17"/>
      <c r="H296" s="33"/>
      <c r="I296" s="34"/>
      <c r="J296" s="34"/>
      <c r="K296" s="34"/>
      <c r="L296" s="34"/>
      <c r="M296" s="34"/>
      <c r="N296" s="34"/>
      <c r="O296" s="34"/>
      <c r="P296" s="35" t="str">
        <f aca="false">IF(COUNT(J296:L296)=0,"",SUM(J296:L296))</f>
        <v/>
      </c>
      <c r="Q296" s="35" t="str">
        <f aca="false">IF(COUNT(M296:O296)=0,"",SUM(M296:O296))</f>
        <v/>
      </c>
      <c r="R296" s="35" t="str">
        <f aca="false">IF($I296="","",$I296+IF($P296="",0,$P296))</f>
        <v/>
      </c>
      <c r="S296" s="35" t="str">
        <f aca="false">IF(OR($R296="",$E296="",$E296=0),"",ROUND($R296/$E296,0))</f>
        <v/>
      </c>
    </row>
    <row r="297" customFormat="false" ht="15" hidden="false" customHeight="true" outlineLevel="0" collapsed="false">
      <c r="A297" s="24" t="n">
        <f aca="false">ROW()-5</f>
        <v>292</v>
      </c>
      <c r="B297" s="17"/>
      <c r="C297" s="17"/>
      <c r="D297" s="17"/>
      <c r="E297" s="32"/>
      <c r="F297" s="17"/>
      <c r="G297" s="17"/>
      <c r="H297" s="33"/>
      <c r="I297" s="34"/>
      <c r="J297" s="34"/>
      <c r="K297" s="34"/>
      <c r="L297" s="34"/>
      <c r="M297" s="34"/>
      <c r="N297" s="34"/>
      <c r="O297" s="34"/>
      <c r="P297" s="35" t="str">
        <f aca="false">IF(COUNT(J297:L297)=0,"",SUM(J297:L297))</f>
        <v/>
      </c>
      <c r="Q297" s="35" t="str">
        <f aca="false">IF(COUNT(M297:O297)=0,"",SUM(M297:O297))</f>
        <v/>
      </c>
      <c r="R297" s="35" t="str">
        <f aca="false">IF($I297="","",$I297+IF($P297="",0,$P297))</f>
        <v/>
      </c>
      <c r="S297" s="35" t="str">
        <f aca="false">IF(OR($R297="",$E297="",$E297=0),"",ROUND($R297/$E297,0))</f>
        <v/>
      </c>
    </row>
    <row r="298" customFormat="false" ht="15" hidden="false" customHeight="true" outlineLevel="0" collapsed="false">
      <c r="A298" s="24" t="n">
        <f aca="false">ROW()-5</f>
        <v>293</v>
      </c>
      <c r="B298" s="17"/>
      <c r="C298" s="17"/>
      <c r="D298" s="17"/>
      <c r="E298" s="32"/>
      <c r="F298" s="17"/>
      <c r="G298" s="17"/>
      <c r="H298" s="33"/>
      <c r="I298" s="34"/>
      <c r="J298" s="34"/>
      <c r="K298" s="34"/>
      <c r="L298" s="34"/>
      <c r="M298" s="34"/>
      <c r="N298" s="34"/>
      <c r="O298" s="34"/>
      <c r="P298" s="35" t="str">
        <f aca="false">IF(COUNT(J298:L298)=0,"",SUM(J298:L298))</f>
        <v/>
      </c>
      <c r="Q298" s="35" t="str">
        <f aca="false">IF(COUNT(M298:O298)=0,"",SUM(M298:O298))</f>
        <v/>
      </c>
      <c r="R298" s="35" t="str">
        <f aca="false">IF($I298="","",$I298+IF($P298="",0,$P298))</f>
        <v/>
      </c>
      <c r="S298" s="35" t="str">
        <f aca="false">IF(OR($R298="",$E298="",$E298=0),"",ROUND($R298/$E298,0))</f>
        <v/>
      </c>
    </row>
    <row r="299" customFormat="false" ht="15" hidden="false" customHeight="true" outlineLevel="0" collapsed="false">
      <c r="A299" s="24" t="n">
        <f aca="false">ROW()-5</f>
        <v>294</v>
      </c>
      <c r="B299" s="17"/>
      <c r="C299" s="17"/>
      <c r="D299" s="17"/>
      <c r="E299" s="32"/>
      <c r="F299" s="17"/>
      <c r="G299" s="17"/>
      <c r="H299" s="33"/>
      <c r="I299" s="34"/>
      <c r="J299" s="34"/>
      <c r="K299" s="34"/>
      <c r="L299" s="34"/>
      <c r="M299" s="34"/>
      <c r="N299" s="34"/>
      <c r="O299" s="34"/>
      <c r="P299" s="35" t="str">
        <f aca="false">IF(COUNT(J299:L299)=0,"",SUM(J299:L299))</f>
        <v/>
      </c>
      <c r="Q299" s="35" t="str">
        <f aca="false">IF(COUNT(M299:O299)=0,"",SUM(M299:O299))</f>
        <v/>
      </c>
      <c r="R299" s="35" t="str">
        <f aca="false">IF($I299="","",$I299+IF($P299="",0,$P299))</f>
        <v/>
      </c>
      <c r="S299" s="35" t="str">
        <f aca="false">IF(OR($R299="",$E299="",$E299=0),"",ROUND($R299/$E299,0))</f>
        <v/>
      </c>
    </row>
    <row r="300" customFormat="false" ht="15" hidden="false" customHeight="true" outlineLevel="0" collapsed="false">
      <c r="A300" s="24" t="n">
        <f aca="false">ROW()-5</f>
        <v>295</v>
      </c>
      <c r="B300" s="17"/>
      <c r="C300" s="17"/>
      <c r="D300" s="17"/>
      <c r="E300" s="32"/>
      <c r="F300" s="17"/>
      <c r="G300" s="17"/>
      <c r="H300" s="33"/>
      <c r="I300" s="34"/>
      <c r="J300" s="34"/>
      <c r="K300" s="34"/>
      <c r="L300" s="34"/>
      <c r="M300" s="34"/>
      <c r="N300" s="34"/>
      <c r="O300" s="34"/>
      <c r="P300" s="35" t="str">
        <f aca="false">IF(COUNT(J300:L300)=0,"",SUM(J300:L300))</f>
        <v/>
      </c>
      <c r="Q300" s="35" t="str">
        <f aca="false">IF(COUNT(M300:O300)=0,"",SUM(M300:O300))</f>
        <v/>
      </c>
      <c r="R300" s="35" t="str">
        <f aca="false">IF($I300="","",$I300+IF($P300="",0,$P300))</f>
        <v/>
      </c>
      <c r="S300" s="35" t="str">
        <f aca="false">IF(OR($R300="",$E300="",$E300=0),"",ROUND($R300/$E300,0))</f>
        <v/>
      </c>
    </row>
    <row r="301" customFormat="false" ht="15" hidden="false" customHeight="true" outlineLevel="0" collapsed="false">
      <c r="A301" s="24" t="n">
        <f aca="false">ROW()-5</f>
        <v>296</v>
      </c>
      <c r="B301" s="17"/>
      <c r="C301" s="17"/>
      <c r="D301" s="17"/>
      <c r="E301" s="32"/>
      <c r="F301" s="17"/>
      <c r="G301" s="17"/>
      <c r="H301" s="33"/>
      <c r="I301" s="34"/>
      <c r="J301" s="34"/>
      <c r="K301" s="34"/>
      <c r="L301" s="34"/>
      <c r="M301" s="34"/>
      <c r="N301" s="34"/>
      <c r="O301" s="34"/>
      <c r="P301" s="35" t="str">
        <f aca="false">IF(COUNT(J301:L301)=0,"",SUM(J301:L301))</f>
        <v/>
      </c>
      <c r="Q301" s="35" t="str">
        <f aca="false">IF(COUNT(M301:O301)=0,"",SUM(M301:O301))</f>
        <v/>
      </c>
      <c r="R301" s="35" t="str">
        <f aca="false">IF($I301="","",$I301+IF($P301="",0,$P301))</f>
        <v/>
      </c>
      <c r="S301" s="35" t="str">
        <f aca="false">IF(OR($R301="",$E301="",$E301=0),"",ROUND($R301/$E301,0))</f>
        <v/>
      </c>
    </row>
    <row r="302" customFormat="false" ht="15" hidden="false" customHeight="true" outlineLevel="0" collapsed="false">
      <c r="A302" s="24" t="n">
        <f aca="false">ROW()-5</f>
        <v>297</v>
      </c>
      <c r="B302" s="17"/>
      <c r="C302" s="17"/>
      <c r="D302" s="17"/>
      <c r="E302" s="32"/>
      <c r="F302" s="17"/>
      <c r="G302" s="17"/>
      <c r="H302" s="33"/>
      <c r="I302" s="34"/>
      <c r="J302" s="34"/>
      <c r="K302" s="34"/>
      <c r="L302" s="34"/>
      <c r="M302" s="34"/>
      <c r="N302" s="34"/>
      <c r="O302" s="34"/>
      <c r="P302" s="35" t="str">
        <f aca="false">IF(COUNT(J302:L302)=0,"",SUM(J302:L302))</f>
        <v/>
      </c>
      <c r="Q302" s="35" t="str">
        <f aca="false">IF(COUNT(M302:O302)=0,"",SUM(M302:O302))</f>
        <v/>
      </c>
      <c r="R302" s="35" t="str">
        <f aca="false">IF($I302="","",$I302+IF($P302="",0,$P302))</f>
        <v/>
      </c>
      <c r="S302" s="35" t="str">
        <f aca="false">IF(OR($R302="",$E302="",$E302=0),"",ROUND($R302/$E302,0))</f>
        <v/>
      </c>
    </row>
    <row r="303" customFormat="false" ht="15" hidden="false" customHeight="true" outlineLevel="0" collapsed="false">
      <c r="A303" s="24" t="n">
        <f aca="false">ROW()-5</f>
        <v>298</v>
      </c>
      <c r="B303" s="17"/>
      <c r="C303" s="17"/>
      <c r="D303" s="17"/>
      <c r="E303" s="32"/>
      <c r="F303" s="17"/>
      <c r="G303" s="17"/>
      <c r="H303" s="33"/>
      <c r="I303" s="34"/>
      <c r="J303" s="34"/>
      <c r="K303" s="34"/>
      <c r="L303" s="34"/>
      <c r="M303" s="34"/>
      <c r="N303" s="34"/>
      <c r="O303" s="34"/>
      <c r="P303" s="35" t="str">
        <f aca="false">IF(COUNT(J303:L303)=0,"",SUM(J303:L303))</f>
        <v/>
      </c>
      <c r="Q303" s="35" t="str">
        <f aca="false">IF(COUNT(M303:O303)=0,"",SUM(M303:O303))</f>
        <v/>
      </c>
      <c r="R303" s="35" t="str">
        <f aca="false">IF($I303="","",$I303+IF($P303="",0,$P303))</f>
        <v/>
      </c>
      <c r="S303" s="35" t="str">
        <f aca="false">IF(OR($R303="",$E303="",$E303=0),"",ROUND($R303/$E303,0))</f>
        <v/>
      </c>
    </row>
    <row r="304" customFormat="false" ht="15" hidden="false" customHeight="true" outlineLevel="0" collapsed="false">
      <c r="A304" s="24" t="n">
        <f aca="false">ROW()-5</f>
        <v>299</v>
      </c>
      <c r="B304" s="17"/>
      <c r="C304" s="17"/>
      <c r="D304" s="17"/>
      <c r="E304" s="32"/>
      <c r="F304" s="17"/>
      <c r="G304" s="17"/>
      <c r="H304" s="33"/>
      <c r="I304" s="34"/>
      <c r="J304" s="34"/>
      <c r="K304" s="34"/>
      <c r="L304" s="34"/>
      <c r="M304" s="34"/>
      <c r="N304" s="34"/>
      <c r="O304" s="34"/>
      <c r="P304" s="35" t="str">
        <f aca="false">IF(COUNT(J304:L304)=0,"",SUM(J304:L304))</f>
        <v/>
      </c>
      <c r="Q304" s="35" t="str">
        <f aca="false">IF(COUNT(M304:O304)=0,"",SUM(M304:O304))</f>
        <v/>
      </c>
      <c r="R304" s="35" t="str">
        <f aca="false">IF($I304="","",$I304+IF($P304="",0,$P304))</f>
        <v/>
      </c>
      <c r="S304" s="35" t="str">
        <f aca="false">IF(OR($R304="",$E304="",$E304=0),"",ROUND($R304/$E304,0))</f>
        <v/>
      </c>
    </row>
    <row r="305" customFormat="false" ht="15" hidden="false" customHeight="true" outlineLevel="0" collapsed="false">
      <c r="A305" s="24" t="n">
        <f aca="false">ROW()-5</f>
        <v>300</v>
      </c>
      <c r="B305" s="17"/>
      <c r="C305" s="17"/>
      <c r="D305" s="17"/>
      <c r="E305" s="32"/>
      <c r="F305" s="17"/>
      <c r="G305" s="17"/>
      <c r="H305" s="33"/>
      <c r="I305" s="34"/>
      <c r="J305" s="34"/>
      <c r="K305" s="34"/>
      <c r="L305" s="34"/>
      <c r="M305" s="34"/>
      <c r="N305" s="34"/>
      <c r="O305" s="34"/>
      <c r="P305" s="35" t="str">
        <f aca="false">IF(COUNT(J305:L305)=0,"",SUM(J305:L305))</f>
        <v/>
      </c>
      <c r="Q305" s="35" t="str">
        <f aca="false">IF(COUNT(M305:O305)=0,"",SUM(M305:O305))</f>
        <v/>
      </c>
      <c r="R305" s="35" t="str">
        <f aca="false">IF($I305="","",$I305+IF($P305="",0,$P305))</f>
        <v/>
      </c>
      <c r="S305" s="35" t="str">
        <f aca="false">IF(OR($R305="",$E305="",$E305=0),"",ROUND($R305/$E305,0))</f>
        <v/>
      </c>
    </row>
    <row r="306" customFormat="false" ht="15" hidden="false" customHeight="true" outlineLevel="0" collapsed="false">
      <c r="A306" s="24" t="n">
        <f aca="false">ROW()-5</f>
        <v>301</v>
      </c>
      <c r="B306" s="17"/>
      <c r="C306" s="17"/>
      <c r="D306" s="17"/>
      <c r="E306" s="32"/>
      <c r="F306" s="17"/>
      <c r="G306" s="17"/>
      <c r="H306" s="33"/>
      <c r="I306" s="34"/>
      <c r="J306" s="34"/>
      <c r="K306" s="34"/>
      <c r="L306" s="34"/>
      <c r="M306" s="34"/>
      <c r="N306" s="34"/>
      <c r="O306" s="34"/>
      <c r="P306" s="35" t="str">
        <f aca="false">IF(COUNT(J306:L306)=0,"",SUM(J306:L306))</f>
        <v/>
      </c>
      <c r="Q306" s="35" t="str">
        <f aca="false">IF(COUNT(M306:O306)=0,"",SUM(M306:O306))</f>
        <v/>
      </c>
      <c r="R306" s="35" t="str">
        <f aca="false">IF($I306="","",$I306+IF($P306="",0,$P306))</f>
        <v/>
      </c>
      <c r="S306" s="35" t="str">
        <f aca="false">IF(OR($R306="",$E306="",$E306=0),"",ROUND($R306/$E306,0))</f>
        <v/>
      </c>
    </row>
    <row r="307" customFormat="false" ht="15" hidden="false" customHeight="true" outlineLevel="0" collapsed="false">
      <c r="A307" s="24" t="n">
        <f aca="false">ROW()-5</f>
        <v>302</v>
      </c>
      <c r="B307" s="17"/>
      <c r="C307" s="17"/>
      <c r="D307" s="17"/>
      <c r="E307" s="32"/>
      <c r="F307" s="17"/>
      <c r="G307" s="17"/>
      <c r="H307" s="33"/>
      <c r="I307" s="34"/>
      <c r="J307" s="34"/>
      <c r="K307" s="34"/>
      <c r="L307" s="34"/>
      <c r="M307" s="34"/>
      <c r="N307" s="34"/>
      <c r="O307" s="34"/>
      <c r="P307" s="35" t="str">
        <f aca="false">IF(COUNT(J307:L307)=0,"",SUM(J307:L307))</f>
        <v/>
      </c>
      <c r="Q307" s="35" t="str">
        <f aca="false">IF(COUNT(M307:O307)=0,"",SUM(M307:O307))</f>
        <v/>
      </c>
      <c r="R307" s="35" t="str">
        <f aca="false">IF($I307="","",$I307+IF($P307="",0,$P307))</f>
        <v/>
      </c>
      <c r="S307" s="35" t="str">
        <f aca="false">IF(OR($R307="",$E307="",$E307=0),"",ROUND($R307/$E307,0))</f>
        <v/>
      </c>
    </row>
    <row r="308" customFormat="false" ht="15" hidden="false" customHeight="true" outlineLevel="0" collapsed="false">
      <c r="A308" s="24" t="n">
        <f aca="false">ROW()-5</f>
        <v>303</v>
      </c>
      <c r="B308" s="17"/>
      <c r="C308" s="17"/>
      <c r="D308" s="17"/>
      <c r="E308" s="32"/>
      <c r="F308" s="17"/>
      <c r="G308" s="17"/>
      <c r="H308" s="33"/>
      <c r="I308" s="34"/>
      <c r="J308" s="34"/>
      <c r="K308" s="34"/>
      <c r="L308" s="34"/>
      <c r="M308" s="34"/>
      <c r="N308" s="34"/>
      <c r="O308" s="34"/>
      <c r="P308" s="35" t="str">
        <f aca="false">IF(COUNT(J308:L308)=0,"",SUM(J308:L308))</f>
        <v/>
      </c>
      <c r="Q308" s="35" t="str">
        <f aca="false">IF(COUNT(M308:O308)=0,"",SUM(M308:O308))</f>
        <v/>
      </c>
      <c r="R308" s="35" t="str">
        <f aca="false">IF($I308="","",$I308+IF($P308="",0,$P308))</f>
        <v/>
      </c>
      <c r="S308" s="35" t="str">
        <f aca="false">IF(OR($R308="",$E308="",$E308=0),"",ROUND($R308/$E308,0))</f>
        <v/>
      </c>
    </row>
    <row r="309" customFormat="false" ht="15" hidden="false" customHeight="true" outlineLevel="0" collapsed="false">
      <c r="A309" s="24" t="n">
        <f aca="false">ROW()-5</f>
        <v>304</v>
      </c>
      <c r="B309" s="17"/>
      <c r="C309" s="17"/>
      <c r="D309" s="17"/>
      <c r="E309" s="32"/>
      <c r="F309" s="17"/>
      <c r="G309" s="17"/>
      <c r="H309" s="33"/>
      <c r="I309" s="34"/>
      <c r="J309" s="34"/>
      <c r="K309" s="34"/>
      <c r="L309" s="34"/>
      <c r="M309" s="34"/>
      <c r="N309" s="34"/>
      <c r="O309" s="34"/>
      <c r="P309" s="35" t="str">
        <f aca="false">IF(COUNT(J309:L309)=0,"",SUM(J309:L309))</f>
        <v/>
      </c>
      <c r="Q309" s="35" t="str">
        <f aca="false">IF(COUNT(M309:O309)=0,"",SUM(M309:O309))</f>
        <v/>
      </c>
      <c r="R309" s="35" t="str">
        <f aca="false">IF($I309="","",$I309+IF($P309="",0,$P309))</f>
        <v/>
      </c>
      <c r="S309" s="35" t="str">
        <f aca="false">IF(OR($R309="",$E309="",$E309=0),"",ROUND($R309/$E309,0))</f>
        <v/>
      </c>
    </row>
    <row r="310" customFormat="false" ht="15" hidden="false" customHeight="true" outlineLevel="0" collapsed="false">
      <c r="A310" s="24" t="n">
        <f aca="false">ROW()-5</f>
        <v>305</v>
      </c>
      <c r="B310" s="17"/>
      <c r="C310" s="17"/>
      <c r="D310" s="17"/>
      <c r="E310" s="32"/>
      <c r="F310" s="17"/>
      <c r="G310" s="17"/>
      <c r="H310" s="33"/>
      <c r="I310" s="34"/>
      <c r="J310" s="34"/>
      <c r="K310" s="34"/>
      <c r="L310" s="34"/>
      <c r="M310" s="34"/>
      <c r="N310" s="34"/>
      <c r="O310" s="34"/>
      <c r="P310" s="35" t="str">
        <f aca="false">IF(COUNT(J310:L310)=0,"",SUM(J310:L310))</f>
        <v/>
      </c>
      <c r="Q310" s="35" t="str">
        <f aca="false">IF(COUNT(M310:O310)=0,"",SUM(M310:O310))</f>
        <v/>
      </c>
      <c r="R310" s="35" t="str">
        <f aca="false">IF($I310="","",$I310+IF($P310="",0,$P310))</f>
        <v/>
      </c>
      <c r="S310" s="35" t="str">
        <f aca="false">IF(OR($R310="",$E310="",$E310=0),"",ROUND($R310/$E310,0))</f>
        <v/>
      </c>
    </row>
    <row r="311" customFormat="false" ht="15" hidden="false" customHeight="true" outlineLevel="0" collapsed="false">
      <c r="A311" s="24" t="n">
        <f aca="false">ROW()-5</f>
        <v>306</v>
      </c>
      <c r="B311" s="17"/>
      <c r="C311" s="17"/>
      <c r="D311" s="17"/>
      <c r="E311" s="32"/>
      <c r="F311" s="17"/>
      <c r="G311" s="17"/>
      <c r="H311" s="33"/>
      <c r="I311" s="34"/>
      <c r="J311" s="34"/>
      <c r="K311" s="34"/>
      <c r="L311" s="34"/>
      <c r="M311" s="34"/>
      <c r="N311" s="34"/>
      <c r="O311" s="34"/>
      <c r="P311" s="35" t="str">
        <f aca="false">IF(COUNT(J311:L311)=0,"",SUM(J311:L311))</f>
        <v/>
      </c>
      <c r="Q311" s="35" t="str">
        <f aca="false">IF(COUNT(M311:O311)=0,"",SUM(M311:O311))</f>
        <v/>
      </c>
      <c r="R311" s="35" t="str">
        <f aca="false">IF($I311="","",$I311+IF($P311="",0,$P311))</f>
        <v/>
      </c>
      <c r="S311" s="35" t="str">
        <f aca="false">IF(OR($R311="",$E311="",$E311=0),"",ROUND($R311/$E311,0))</f>
        <v/>
      </c>
    </row>
    <row r="312" customFormat="false" ht="15" hidden="false" customHeight="true" outlineLevel="0" collapsed="false">
      <c r="A312" s="24" t="n">
        <f aca="false">ROW()-5</f>
        <v>307</v>
      </c>
      <c r="B312" s="17"/>
      <c r="C312" s="17"/>
      <c r="D312" s="17"/>
      <c r="E312" s="32"/>
      <c r="F312" s="17"/>
      <c r="G312" s="17"/>
      <c r="H312" s="33"/>
      <c r="I312" s="34"/>
      <c r="J312" s="34"/>
      <c r="K312" s="34"/>
      <c r="L312" s="34"/>
      <c r="M312" s="34"/>
      <c r="N312" s="34"/>
      <c r="O312" s="34"/>
      <c r="P312" s="35" t="str">
        <f aca="false">IF(COUNT(J312:L312)=0,"",SUM(J312:L312))</f>
        <v/>
      </c>
      <c r="Q312" s="35" t="str">
        <f aca="false">IF(COUNT(M312:O312)=0,"",SUM(M312:O312))</f>
        <v/>
      </c>
      <c r="R312" s="35" t="str">
        <f aca="false">IF($I312="","",$I312+IF($P312="",0,$P312))</f>
        <v/>
      </c>
      <c r="S312" s="35" t="str">
        <f aca="false">IF(OR($R312="",$E312="",$E312=0),"",ROUND($R312/$E312,0))</f>
        <v/>
      </c>
    </row>
    <row r="313" customFormat="false" ht="15" hidden="false" customHeight="true" outlineLevel="0" collapsed="false">
      <c r="A313" s="24" t="n">
        <f aca="false">ROW()-5</f>
        <v>308</v>
      </c>
      <c r="B313" s="17"/>
      <c r="C313" s="17"/>
      <c r="D313" s="17"/>
      <c r="E313" s="32"/>
      <c r="F313" s="17"/>
      <c r="G313" s="17"/>
      <c r="H313" s="33"/>
      <c r="I313" s="34"/>
      <c r="J313" s="34"/>
      <c r="K313" s="34"/>
      <c r="L313" s="34"/>
      <c r="M313" s="34"/>
      <c r="N313" s="34"/>
      <c r="O313" s="34"/>
      <c r="P313" s="35" t="str">
        <f aca="false">IF(COUNT(J313:L313)=0,"",SUM(J313:L313))</f>
        <v/>
      </c>
      <c r="Q313" s="35" t="str">
        <f aca="false">IF(COUNT(M313:O313)=0,"",SUM(M313:O313))</f>
        <v/>
      </c>
      <c r="R313" s="35" t="str">
        <f aca="false">IF($I313="","",$I313+IF($P313="",0,$P313))</f>
        <v/>
      </c>
      <c r="S313" s="35" t="str">
        <f aca="false">IF(OR($R313="",$E313="",$E313=0),"",ROUND($R313/$E313,0))</f>
        <v/>
      </c>
    </row>
    <row r="314" customFormat="false" ht="15" hidden="false" customHeight="true" outlineLevel="0" collapsed="false">
      <c r="A314" s="24" t="n">
        <f aca="false">ROW()-5</f>
        <v>309</v>
      </c>
      <c r="B314" s="17"/>
      <c r="C314" s="17"/>
      <c r="D314" s="17"/>
      <c r="E314" s="32"/>
      <c r="F314" s="17"/>
      <c r="G314" s="17"/>
      <c r="H314" s="33"/>
      <c r="I314" s="34"/>
      <c r="J314" s="34"/>
      <c r="K314" s="34"/>
      <c r="L314" s="34"/>
      <c r="M314" s="34"/>
      <c r="N314" s="34"/>
      <c r="O314" s="34"/>
      <c r="P314" s="35" t="str">
        <f aca="false">IF(COUNT(J314:L314)=0,"",SUM(J314:L314))</f>
        <v/>
      </c>
      <c r="Q314" s="35" t="str">
        <f aca="false">IF(COUNT(M314:O314)=0,"",SUM(M314:O314))</f>
        <v/>
      </c>
      <c r="R314" s="35" t="str">
        <f aca="false">IF($I314="","",$I314+IF($P314="",0,$P314))</f>
        <v/>
      </c>
      <c r="S314" s="35" t="str">
        <f aca="false">IF(OR($R314="",$E314="",$E314=0),"",ROUND($R314/$E314,0))</f>
        <v/>
      </c>
    </row>
    <row r="315" customFormat="false" ht="15" hidden="false" customHeight="true" outlineLevel="0" collapsed="false">
      <c r="A315" s="24" t="n">
        <f aca="false">ROW()-5</f>
        <v>310</v>
      </c>
      <c r="B315" s="17"/>
      <c r="C315" s="17"/>
      <c r="D315" s="17"/>
      <c r="E315" s="32"/>
      <c r="F315" s="17"/>
      <c r="G315" s="17"/>
      <c r="H315" s="33"/>
      <c r="I315" s="34"/>
      <c r="J315" s="34"/>
      <c r="K315" s="34"/>
      <c r="L315" s="34"/>
      <c r="M315" s="34"/>
      <c r="N315" s="34"/>
      <c r="O315" s="34"/>
      <c r="P315" s="35" t="str">
        <f aca="false">IF(COUNT(J315:L315)=0,"",SUM(J315:L315))</f>
        <v/>
      </c>
      <c r="Q315" s="35" t="str">
        <f aca="false">IF(COUNT(M315:O315)=0,"",SUM(M315:O315))</f>
        <v/>
      </c>
      <c r="R315" s="35" t="str">
        <f aca="false">IF($I315="","",$I315+IF($P315="",0,$P315))</f>
        <v/>
      </c>
      <c r="S315" s="35" t="str">
        <f aca="false">IF(OR($R315="",$E315="",$E315=0),"",ROUND($R315/$E315,0))</f>
        <v/>
      </c>
    </row>
    <row r="316" customFormat="false" ht="15" hidden="false" customHeight="true" outlineLevel="0" collapsed="false">
      <c r="A316" s="24" t="n">
        <f aca="false">ROW()-5</f>
        <v>311</v>
      </c>
      <c r="B316" s="17"/>
      <c r="C316" s="17"/>
      <c r="D316" s="17"/>
      <c r="E316" s="32"/>
      <c r="F316" s="17"/>
      <c r="G316" s="17"/>
      <c r="H316" s="33"/>
      <c r="I316" s="34"/>
      <c r="J316" s="34"/>
      <c r="K316" s="34"/>
      <c r="L316" s="34"/>
      <c r="M316" s="34"/>
      <c r="N316" s="34"/>
      <c r="O316" s="34"/>
      <c r="P316" s="35" t="str">
        <f aca="false">IF(COUNT(J316:L316)=0,"",SUM(J316:L316))</f>
        <v/>
      </c>
      <c r="Q316" s="35" t="str">
        <f aca="false">IF(COUNT(M316:O316)=0,"",SUM(M316:O316))</f>
        <v/>
      </c>
      <c r="R316" s="35" t="str">
        <f aca="false">IF($I316="","",$I316+IF($P316="",0,$P316))</f>
        <v/>
      </c>
      <c r="S316" s="35" t="str">
        <f aca="false">IF(OR($R316="",$E316="",$E316=0),"",ROUND($R316/$E316,0))</f>
        <v/>
      </c>
    </row>
    <row r="317" customFormat="false" ht="15" hidden="false" customHeight="true" outlineLevel="0" collapsed="false">
      <c r="A317" s="24" t="n">
        <f aca="false">ROW()-5</f>
        <v>312</v>
      </c>
      <c r="B317" s="17"/>
      <c r="C317" s="17"/>
      <c r="D317" s="17"/>
      <c r="E317" s="32"/>
      <c r="F317" s="17"/>
      <c r="G317" s="17"/>
      <c r="H317" s="33"/>
      <c r="I317" s="34"/>
      <c r="J317" s="34"/>
      <c r="K317" s="34"/>
      <c r="L317" s="34"/>
      <c r="M317" s="34"/>
      <c r="N317" s="34"/>
      <c r="O317" s="34"/>
      <c r="P317" s="35" t="str">
        <f aca="false">IF(COUNT(J317:L317)=0,"",SUM(J317:L317))</f>
        <v/>
      </c>
      <c r="Q317" s="35" t="str">
        <f aca="false">IF(COUNT(M317:O317)=0,"",SUM(M317:O317))</f>
        <v/>
      </c>
      <c r="R317" s="35" t="str">
        <f aca="false">IF($I317="","",$I317+IF($P317="",0,$P317))</f>
        <v/>
      </c>
      <c r="S317" s="35" t="str">
        <f aca="false">IF(OR($R317="",$E317="",$E317=0),"",ROUND($R317/$E317,0))</f>
        <v/>
      </c>
    </row>
    <row r="318" customFormat="false" ht="15" hidden="false" customHeight="true" outlineLevel="0" collapsed="false">
      <c r="A318" s="24" t="n">
        <f aca="false">ROW()-5</f>
        <v>313</v>
      </c>
      <c r="B318" s="17"/>
      <c r="C318" s="17"/>
      <c r="D318" s="17"/>
      <c r="E318" s="32"/>
      <c r="F318" s="17"/>
      <c r="G318" s="17"/>
      <c r="H318" s="33"/>
      <c r="I318" s="34"/>
      <c r="J318" s="34"/>
      <c r="K318" s="34"/>
      <c r="L318" s="34"/>
      <c r="M318" s="34"/>
      <c r="N318" s="34"/>
      <c r="O318" s="34"/>
      <c r="P318" s="35" t="str">
        <f aca="false">IF(COUNT(J318:L318)=0,"",SUM(J318:L318))</f>
        <v/>
      </c>
      <c r="Q318" s="35" t="str">
        <f aca="false">IF(COUNT(M318:O318)=0,"",SUM(M318:O318))</f>
        <v/>
      </c>
      <c r="R318" s="35" t="str">
        <f aca="false">IF($I318="","",$I318+IF($P318="",0,$P318))</f>
        <v/>
      </c>
      <c r="S318" s="35" t="str">
        <f aca="false">IF(OR($R318="",$E318="",$E318=0),"",ROUND($R318/$E318,0))</f>
        <v/>
      </c>
    </row>
    <row r="319" customFormat="false" ht="15" hidden="false" customHeight="true" outlineLevel="0" collapsed="false">
      <c r="A319" s="24" t="n">
        <f aca="false">ROW()-5</f>
        <v>314</v>
      </c>
      <c r="B319" s="17"/>
      <c r="C319" s="17"/>
      <c r="D319" s="17"/>
      <c r="E319" s="32"/>
      <c r="F319" s="17"/>
      <c r="G319" s="17"/>
      <c r="H319" s="33"/>
      <c r="I319" s="34"/>
      <c r="J319" s="34"/>
      <c r="K319" s="34"/>
      <c r="L319" s="34"/>
      <c r="M319" s="34"/>
      <c r="N319" s="34"/>
      <c r="O319" s="34"/>
      <c r="P319" s="35" t="str">
        <f aca="false">IF(COUNT(J319:L319)=0,"",SUM(J319:L319))</f>
        <v/>
      </c>
      <c r="Q319" s="35" t="str">
        <f aca="false">IF(COUNT(M319:O319)=0,"",SUM(M319:O319))</f>
        <v/>
      </c>
      <c r="R319" s="35" t="str">
        <f aca="false">IF($I319="","",$I319+IF($P319="",0,$P319))</f>
        <v/>
      </c>
      <c r="S319" s="35" t="str">
        <f aca="false">IF(OR($R319="",$E319="",$E319=0),"",ROUND($R319/$E319,0))</f>
        <v/>
      </c>
    </row>
    <row r="320" customFormat="false" ht="15" hidden="false" customHeight="true" outlineLevel="0" collapsed="false">
      <c r="A320" s="24" t="n">
        <f aca="false">ROW()-5</f>
        <v>315</v>
      </c>
      <c r="B320" s="17"/>
      <c r="C320" s="17"/>
      <c r="D320" s="17"/>
      <c r="E320" s="32"/>
      <c r="F320" s="17"/>
      <c r="G320" s="17"/>
      <c r="H320" s="33"/>
      <c r="I320" s="34"/>
      <c r="J320" s="34"/>
      <c r="K320" s="34"/>
      <c r="L320" s="34"/>
      <c r="M320" s="34"/>
      <c r="N320" s="34"/>
      <c r="O320" s="34"/>
      <c r="P320" s="35" t="str">
        <f aca="false">IF(COUNT(J320:L320)=0,"",SUM(J320:L320))</f>
        <v/>
      </c>
      <c r="Q320" s="35" t="str">
        <f aca="false">IF(COUNT(M320:O320)=0,"",SUM(M320:O320))</f>
        <v/>
      </c>
      <c r="R320" s="35" t="str">
        <f aca="false">IF($I320="","",$I320+IF($P320="",0,$P320))</f>
        <v/>
      </c>
      <c r="S320" s="35" t="str">
        <f aca="false">IF(OR($R320="",$E320="",$E320=0),"",ROUND($R320/$E320,0))</f>
        <v/>
      </c>
    </row>
    <row r="321" customFormat="false" ht="15" hidden="false" customHeight="true" outlineLevel="0" collapsed="false">
      <c r="A321" s="24" t="n">
        <f aca="false">ROW()-5</f>
        <v>316</v>
      </c>
      <c r="B321" s="17"/>
      <c r="C321" s="17"/>
      <c r="D321" s="17"/>
      <c r="E321" s="32"/>
      <c r="F321" s="17"/>
      <c r="G321" s="17"/>
      <c r="H321" s="33"/>
      <c r="I321" s="34"/>
      <c r="J321" s="34"/>
      <c r="K321" s="34"/>
      <c r="L321" s="34"/>
      <c r="M321" s="34"/>
      <c r="N321" s="34"/>
      <c r="O321" s="34"/>
      <c r="P321" s="35" t="str">
        <f aca="false">IF(COUNT(J321:L321)=0,"",SUM(J321:L321))</f>
        <v/>
      </c>
      <c r="Q321" s="35" t="str">
        <f aca="false">IF(COUNT(M321:O321)=0,"",SUM(M321:O321))</f>
        <v/>
      </c>
      <c r="R321" s="35" t="str">
        <f aca="false">IF($I321="","",$I321+IF($P321="",0,$P321))</f>
        <v/>
      </c>
      <c r="S321" s="35" t="str">
        <f aca="false">IF(OR($R321="",$E321="",$E321=0),"",ROUND($R321/$E321,0))</f>
        <v/>
      </c>
    </row>
    <row r="322" customFormat="false" ht="15" hidden="false" customHeight="true" outlineLevel="0" collapsed="false">
      <c r="A322" s="24" t="n">
        <f aca="false">ROW()-5</f>
        <v>317</v>
      </c>
      <c r="B322" s="17"/>
      <c r="C322" s="17"/>
      <c r="D322" s="17"/>
      <c r="E322" s="32"/>
      <c r="F322" s="17"/>
      <c r="G322" s="17"/>
      <c r="H322" s="33"/>
      <c r="I322" s="34"/>
      <c r="J322" s="34"/>
      <c r="K322" s="34"/>
      <c r="L322" s="34"/>
      <c r="M322" s="34"/>
      <c r="N322" s="34"/>
      <c r="O322" s="34"/>
      <c r="P322" s="35" t="str">
        <f aca="false">IF(COUNT(J322:L322)=0,"",SUM(J322:L322))</f>
        <v/>
      </c>
      <c r="Q322" s="35" t="str">
        <f aca="false">IF(COUNT(M322:O322)=0,"",SUM(M322:O322))</f>
        <v/>
      </c>
      <c r="R322" s="35" t="str">
        <f aca="false">IF($I322="","",$I322+IF($P322="",0,$P322))</f>
        <v/>
      </c>
      <c r="S322" s="35" t="str">
        <f aca="false">IF(OR($R322="",$E322="",$E322=0),"",ROUND($R322/$E322,0))</f>
        <v/>
      </c>
    </row>
    <row r="323" customFormat="false" ht="15" hidden="false" customHeight="true" outlineLevel="0" collapsed="false">
      <c r="A323" s="24" t="n">
        <f aca="false">ROW()-5</f>
        <v>318</v>
      </c>
      <c r="B323" s="17"/>
      <c r="C323" s="17"/>
      <c r="D323" s="17"/>
      <c r="E323" s="32"/>
      <c r="F323" s="17"/>
      <c r="G323" s="17"/>
      <c r="H323" s="33"/>
      <c r="I323" s="34"/>
      <c r="J323" s="34"/>
      <c r="K323" s="34"/>
      <c r="L323" s="34"/>
      <c r="M323" s="34"/>
      <c r="N323" s="34"/>
      <c r="O323" s="34"/>
      <c r="P323" s="35" t="str">
        <f aca="false">IF(COUNT(J323:L323)=0,"",SUM(J323:L323))</f>
        <v/>
      </c>
      <c r="Q323" s="35" t="str">
        <f aca="false">IF(COUNT(M323:O323)=0,"",SUM(M323:O323))</f>
        <v/>
      </c>
      <c r="R323" s="35" t="str">
        <f aca="false">IF($I323="","",$I323+IF($P323="",0,$P323))</f>
        <v/>
      </c>
      <c r="S323" s="35" t="str">
        <f aca="false">IF(OR($R323="",$E323="",$E323=0),"",ROUND($R323/$E323,0))</f>
        <v/>
      </c>
    </row>
    <row r="324" customFormat="false" ht="15" hidden="false" customHeight="true" outlineLevel="0" collapsed="false">
      <c r="A324" s="24" t="n">
        <f aca="false">ROW()-5</f>
        <v>319</v>
      </c>
      <c r="B324" s="17"/>
      <c r="C324" s="17"/>
      <c r="D324" s="17"/>
      <c r="E324" s="32"/>
      <c r="F324" s="17"/>
      <c r="G324" s="17"/>
      <c r="H324" s="33"/>
      <c r="I324" s="34"/>
      <c r="J324" s="34"/>
      <c r="K324" s="34"/>
      <c r="L324" s="34"/>
      <c r="M324" s="34"/>
      <c r="N324" s="34"/>
      <c r="O324" s="34"/>
      <c r="P324" s="35" t="str">
        <f aca="false">IF(COUNT(J324:L324)=0,"",SUM(J324:L324))</f>
        <v/>
      </c>
      <c r="Q324" s="35" t="str">
        <f aca="false">IF(COUNT(M324:O324)=0,"",SUM(M324:O324))</f>
        <v/>
      </c>
      <c r="R324" s="35" t="str">
        <f aca="false">IF($I324="","",$I324+IF($P324="",0,$P324))</f>
        <v/>
      </c>
      <c r="S324" s="35" t="str">
        <f aca="false">IF(OR($R324="",$E324="",$E324=0),"",ROUND($R324/$E324,0))</f>
        <v/>
      </c>
    </row>
    <row r="325" customFormat="false" ht="15" hidden="false" customHeight="true" outlineLevel="0" collapsed="false">
      <c r="A325" s="24" t="n">
        <f aca="false">ROW()-5</f>
        <v>320</v>
      </c>
      <c r="B325" s="17"/>
      <c r="C325" s="17"/>
      <c r="D325" s="17"/>
      <c r="E325" s="32"/>
      <c r="F325" s="17"/>
      <c r="G325" s="17"/>
      <c r="H325" s="33"/>
      <c r="I325" s="34"/>
      <c r="J325" s="34"/>
      <c r="K325" s="34"/>
      <c r="L325" s="34"/>
      <c r="M325" s="34"/>
      <c r="N325" s="34"/>
      <c r="O325" s="34"/>
      <c r="P325" s="35" t="str">
        <f aca="false">IF(COUNT(J325:L325)=0,"",SUM(J325:L325))</f>
        <v/>
      </c>
      <c r="Q325" s="35" t="str">
        <f aca="false">IF(COUNT(M325:O325)=0,"",SUM(M325:O325))</f>
        <v/>
      </c>
      <c r="R325" s="35" t="str">
        <f aca="false">IF($I325="","",$I325+IF($P325="",0,$P325))</f>
        <v/>
      </c>
      <c r="S325" s="35" t="str">
        <f aca="false">IF(OR($R325="",$E325="",$E325=0),"",ROUND($R325/$E325,0))</f>
        <v/>
      </c>
    </row>
    <row r="326" customFormat="false" ht="15" hidden="false" customHeight="true" outlineLevel="0" collapsed="false">
      <c r="A326" s="24" t="n">
        <f aca="false">ROW()-5</f>
        <v>321</v>
      </c>
      <c r="B326" s="17"/>
      <c r="C326" s="17"/>
      <c r="D326" s="17"/>
      <c r="E326" s="32"/>
      <c r="F326" s="17"/>
      <c r="G326" s="17"/>
      <c r="H326" s="33"/>
      <c r="I326" s="34"/>
      <c r="J326" s="34"/>
      <c r="K326" s="34"/>
      <c r="L326" s="34"/>
      <c r="M326" s="34"/>
      <c r="N326" s="34"/>
      <c r="O326" s="34"/>
      <c r="P326" s="35" t="str">
        <f aca="false">IF(COUNT(J326:L326)=0,"",SUM(J326:L326))</f>
        <v/>
      </c>
      <c r="Q326" s="35" t="str">
        <f aca="false">IF(COUNT(M326:O326)=0,"",SUM(M326:O326))</f>
        <v/>
      </c>
      <c r="R326" s="35" t="str">
        <f aca="false">IF($I326="","",$I326+IF($P326="",0,$P326))</f>
        <v/>
      </c>
      <c r="S326" s="35" t="str">
        <f aca="false">IF(OR($R326="",$E326="",$E326=0),"",ROUND($R326/$E326,0))</f>
        <v/>
      </c>
    </row>
    <row r="327" customFormat="false" ht="15" hidden="false" customHeight="true" outlineLevel="0" collapsed="false">
      <c r="A327" s="24" t="n">
        <f aca="false">ROW()-5</f>
        <v>322</v>
      </c>
      <c r="B327" s="17"/>
      <c r="C327" s="17"/>
      <c r="D327" s="17"/>
      <c r="E327" s="32"/>
      <c r="F327" s="17"/>
      <c r="G327" s="17"/>
      <c r="H327" s="33"/>
      <c r="I327" s="34"/>
      <c r="J327" s="34"/>
      <c r="K327" s="34"/>
      <c r="L327" s="34"/>
      <c r="M327" s="34"/>
      <c r="N327" s="34"/>
      <c r="O327" s="34"/>
      <c r="P327" s="35" t="str">
        <f aca="false">IF(COUNT(J327:L327)=0,"",SUM(J327:L327))</f>
        <v/>
      </c>
      <c r="Q327" s="35" t="str">
        <f aca="false">IF(COUNT(M327:O327)=0,"",SUM(M327:O327))</f>
        <v/>
      </c>
      <c r="R327" s="35" t="str">
        <f aca="false">IF($I327="","",$I327+IF($P327="",0,$P327))</f>
        <v/>
      </c>
      <c r="S327" s="35" t="str">
        <f aca="false">IF(OR($R327="",$E327="",$E327=0),"",ROUND($R327/$E327,0))</f>
        <v/>
      </c>
    </row>
    <row r="328" customFormat="false" ht="15" hidden="false" customHeight="true" outlineLevel="0" collapsed="false">
      <c r="A328" s="24" t="n">
        <f aca="false">ROW()-5</f>
        <v>323</v>
      </c>
      <c r="B328" s="17"/>
      <c r="C328" s="17"/>
      <c r="D328" s="17"/>
      <c r="E328" s="32"/>
      <c r="F328" s="17"/>
      <c r="G328" s="17"/>
      <c r="H328" s="33"/>
      <c r="I328" s="34"/>
      <c r="J328" s="34"/>
      <c r="K328" s="34"/>
      <c r="L328" s="34"/>
      <c r="M328" s="34"/>
      <c r="N328" s="34"/>
      <c r="O328" s="34"/>
      <c r="P328" s="35" t="str">
        <f aca="false">IF(COUNT(J328:L328)=0,"",SUM(J328:L328))</f>
        <v/>
      </c>
      <c r="Q328" s="35" t="str">
        <f aca="false">IF(COUNT(M328:O328)=0,"",SUM(M328:O328))</f>
        <v/>
      </c>
      <c r="R328" s="35" t="str">
        <f aca="false">IF($I328="","",$I328+IF($P328="",0,$P328))</f>
        <v/>
      </c>
      <c r="S328" s="35" t="str">
        <f aca="false">IF(OR($R328="",$E328="",$E328=0),"",ROUND($R328/$E328,0))</f>
        <v/>
      </c>
    </row>
    <row r="329" customFormat="false" ht="15" hidden="false" customHeight="true" outlineLevel="0" collapsed="false">
      <c r="A329" s="24" t="n">
        <f aca="false">ROW()-5</f>
        <v>324</v>
      </c>
      <c r="B329" s="17"/>
      <c r="C329" s="17"/>
      <c r="D329" s="17"/>
      <c r="E329" s="32"/>
      <c r="F329" s="17"/>
      <c r="G329" s="17"/>
      <c r="H329" s="33"/>
      <c r="I329" s="34"/>
      <c r="J329" s="34"/>
      <c r="K329" s="34"/>
      <c r="L329" s="34"/>
      <c r="M329" s="34"/>
      <c r="N329" s="34"/>
      <c r="O329" s="34"/>
      <c r="P329" s="35" t="str">
        <f aca="false">IF(COUNT(J329:L329)=0,"",SUM(J329:L329))</f>
        <v/>
      </c>
      <c r="Q329" s="35" t="str">
        <f aca="false">IF(COUNT(M329:O329)=0,"",SUM(M329:O329))</f>
        <v/>
      </c>
      <c r="R329" s="35" t="str">
        <f aca="false">IF($I329="","",$I329+IF($P329="",0,$P329))</f>
        <v/>
      </c>
      <c r="S329" s="35" t="str">
        <f aca="false">IF(OR($R329="",$E329="",$E329=0),"",ROUND($R329/$E329,0))</f>
        <v/>
      </c>
    </row>
    <row r="330" customFormat="false" ht="15" hidden="false" customHeight="true" outlineLevel="0" collapsed="false">
      <c r="A330" s="24" t="n">
        <f aca="false">ROW()-5</f>
        <v>325</v>
      </c>
      <c r="B330" s="17"/>
      <c r="C330" s="17"/>
      <c r="D330" s="17"/>
      <c r="E330" s="32"/>
      <c r="F330" s="17"/>
      <c r="G330" s="17"/>
      <c r="H330" s="33"/>
      <c r="I330" s="34"/>
      <c r="J330" s="34"/>
      <c r="K330" s="34"/>
      <c r="L330" s="34"/>
      <c r="M330" s="34"/>
      <c r="N330" s="34"/>
      <c r="O330" s="34"/>
      <c r="P330" s="35" t="str">
        <f aca="false">IF(COUNT(J330:L330)=0,"",SUM(J330:L330))</f>
        <v/>
      </c>
      <c r="Q330" s="35" t="str">
        <f aca="false">IF(COUNT(M330:O330)=0,"",SUM(M330:O330))</f>
        <v/>
      </c>
      <c r="R330" s="35" t="str">
        <f aca="false">IF($I330="","",$I330+IF($P330="",0,$P330))</f>
        <v/>
      </c>
      <c r="S330" s="35" t="str">
        <f aca="false">IF(OR($R330="",$E330="",$E330=0),"",ROUND($R330/$E330,0))</f>
        <v/>
      </c>
    </row>
    <row r="331" customFormat="false" ht="15" hidden="false" customHeight="true" outlineLevel="0" collapsed="false">
      <c r="A331" s="24" t="n">
        <f aca="false">ROW()-5</f>
        <v>326</v>
      </c>
      <c r="B331" s="17"/>
      <c r="C331" s="17"/>
      <c r="D331" s="17"/>
      <c r="E331" s="32"/>
      <c r="F331" s="17"/>
      <c r="G331" s="17"/>
      <c r="H331" s="33"/>
      <c r="I331" s="34"/>
      <c r="J331" s="34"/>
      <c r="K331" s="34"/>
      <c r="L331" s="34"/>
      <c r="M331" s="34"/>
      <c r="N331" s="34"/>
      <c r="O331" s="34"/>
      <c r="P331" s="35" t="str">
        <f aca="false">IF(COUNT(J331:L331)=0,"",SUM(J331:L331))</f>
        <v/>
      </c>
      <c r="Q331" s="35" t="str">
        <f aca="false">IF(COUNT(M331:O331)=0,"",SUM(M331:O331))</f>
        <v/>
      </c>
      <c r="R331" s="35" t="str">
        <f aca="false">IF($I331="","",$I331+IF($P331="",0,$P331))</f>
        <v/>
      </c>
      <c r="S331" s="35" t="str">
        <f aca="false">IF(OR($R331="",$E331="",$E331=0),"",ROUND($R331/$E331,0))</f>
        <v/>
      </c>
    </row>
    <row r="332" customFormat="false" ht="15" hidden="false" customHeight="true" outlineLevel="0" collapsed="false">
      <c r="A332" s="24" t="n">
        <f aca="false">ROW()-5</f>
        <v>327</v>
      </c>
      <c r="B332" s="17"/>
      <c r="C332" s="17"/>
      <c r="D332" s="17"/>
      <c r="E332" s="32"/>
      <c r="F332" s="17"/>
      <c r="G332" s="17"/>
      <c r="H332" s="33"/>
      <c r="I332" s="34"/>
      <c r="J332" s="34"/>
      <c r="K332" s="34"/>
      <c r="L332" s="34"/>
      <c r="M332" s="34"/>
      <c r="N332" s="34"/>
      <c r="O332" s="34"/>
      <c r="P332" s="35" t="str">
        <f aca="false">IF(COUNT(J332:L332)=0,"",SUM(J332:L332))</f>
        <v/>
      </c>
      <c r="Q332" s="35" t="str">
        <f aca="false">IF(COUNT(M332:O332)=0,"",SUM(M332:O332))</f>
        <v/>
      </c>
      <c r="R332" s="35" t="str">
        <f aca="false">IF($I332="","",$I332+IF($P332="",0,$P332))</f>
        <v/>
      </c>
      <c r="S332" s="35" t="str">
        <f aca="false">IF(OR($R332="",$E332="",$E332=0),"",ROUND($R332/$E332,0))</f>
        <v/>
      </c>
    </row>
    <row r="333" customFormat="false" ht="15" hidden="false" customHeight="true" outlineLevel="0" collapsed="false">
      <c r="A333" s="24" t="n">
        <f aca="false">ROW()-5</f>
        <v>328</v>
      </c>
      <c r="B333" s="17"/>
      <c r="C333" s="17"/>
      <c r="D333" s="17"/>
      <c r="E333" s="32"/>
      <c r="F333" s="17"/>
      <c r="G333" s="17"/>
      <c r="H333" s="33"/>
      <c r="I333" s="34"/>
      <c r="J333" s="34"/>
      <c r="K333" s="34"/>
      <c r="L333" s="34"/>
      <c r="M333" s="34"/>
      <c r="N333" s="34"/>
      <c r="O333" s="34"/>
      <c r="P333" s="35" t="str">
        <f aca="false">IF(COUNT(J333:L333)=0,"",SUM(J333:L333))</f>
        <v/>
      </c>
      <c r="Q333" s="35" t="str">
        <f aca="false">IF(COUNT(M333:O333)=0,"",SUM(M333:O333))</f>
        <v/>
      </c>
      <c r="R333" s="35" t="str">
        <f aca="false">IF($I333="","",$I333+IF($P333="",0,$P333))</f>
        <v/>
      </c>
      <c r="S333" s="35" t="str">
        <f aca="false">IF(OR($R333="",$E333="",$E333=0),"",ROUND($R333/$E333,0))</f>
        <v/>
      </c>
    </row>
    <row r="334" customFormat="false" ht="15" hidden="false" customHeight="true" outlineLevel="0" collapsed="false">
      <c r="A334" s="24" t="n">
        <f aca="false">ROW()-5</f>
        <v>329</v>
      </c>
      <c r="B334" s="17"/>
      <c r="C334" s="17"/>
      <c r="D334" s="17"/>
      <c r="E334" s="32"/>
      <c r="F334" s="17"/>
      <c r="G334" s="17"/>
      <c r="H334" s="33"/>
      <c r="I334" s="34"/>
      <c r="J334" s="34"/>
      <c r="K334" s="34"/>
      <c r="L334" s="34"/>
      <c r="M334" s="34"/>
      <c r="N334" s="34"/>
      <c r="O334" s="34"/>
      <c r="P334" s="35" t="str">
        <f aca="false">IF(COUNT(J334:L334)=0,"",SUM(J334:L334))</f>
        <v/>
      </c>
      <c r="Q334" s="35" t="str">
        <f aca="false">IF(COUNT(M334:O334)=0,"",SUM(M334:O334))</f>
        <v/>
      </c>
      <c r="R334" s="35" t="str">
        <f aca="false">IF($I334="","",$I334+IF($P334="",0,$P334))</f>
        <v/>
      </c>
      <c r="S334" s="35" t="str">
        <f aca="false">IF(OR($R334="",$E334="",$E334=0),"",ROUND($R334/$E334,0))</f>
        <v/>
      </c>
    </row>
    <row r="335" customFormat="false" ht="15" hidden="false" customHeight="true" outlineLevel="0" collapsed="false">
      <c r="A335" s="24" t="n">
        <f aca="false">ROW()-5</f>
        <v>330</v>
      </c>
      <c r="B335" s="17"/>
      <c r="C335" s="17"/>
      <c r="D335" s="17"/>
      <c r="E335" s="32"/>
      <c r="F335" s="17"/>
      <c r="G335" s="17"/>
      <c r="H335" s="33"/>
      <c r="I335" s="34"/>
      <c r="J335" s="34"/>
      <c r="K335" s="34"/>
      <c r="L335" s="34"/>
      <c r="M335" s="34"/>
      <c r="N335" s="34"/>
      <c r="O335" s="34"/>
      <c r="P335" s="35" t="str">
        <f aca="false">IF(COUNT(J335:L335)=0,"",SUM(J335:L335))</f>
        <v/>
      </c>
      <c r="Q335" s="35" t="str">
        <f aca="false">IF(COUNT(M335:O335)=0,"",SUM(M335:O335))</f>
        <v/>
      </c>
      <c r="R335" s="35" t="str">
        <f aca="false">IF($I335="","",$I335+IF($P335="",0,$P335))</f>
        <v/>
      </c>
      <c r="S335" s="35" t="str">
        <f aca="false">IF(OR($R335="",$E335="",$E335=0),"",ROUND($R335/$E335,0))</f>
        <v/>
      </c>
    </row>
    <row r="336" customFormat="false" ht="15" hidden="false" customHeight="true" outlineLevel="0" collapsed="false">
      <c r="A336" s="24" t="n">
        <f aca="false">ROW()-5</f>
        <v>331</v>
      </c>
      <c r="B336" s="17"/>
      <c r="C336" s="17"/>
      <c r="D336" s="17"/>
      <c r="E336" s="32"/>
      <c r="F336" s="17"/>
      <c r="G336" s="17"/>
      <c r="H336" s="33"/>
      <c r="I336" s="34"/>
      <c r="J336" s="34"/>
      <c r="K336" s="34"/>
      <c r="L336" s="34"/>
      <c r="M336" s="34"/>
      <c r="N336" s="34"/>
      <c r="O336" s="34"/>
      <c r="P336" s="35" t="str">
        <f aca="false">IF(COUNT(J336:L336)=0,"",SUM(J336:L336))</f>
        <v/>
      </c>
      <c r="Q336" s="35" t="str">
        <f aca="false">IF(COUNT(M336:O336)=0,"",SUM(M336:O336))</f>
        <v/>
      </c>
      <c r="R336" s="35" t="str">
        <f aca="false">IF($I336="","",$I336+IF($P336="",0,$P336))</f>
        <v/>
      </c>
      <c r="S336" s="35" t="str">
        <f aca="false">IF(OR($R336="",$E336="",$E336=0),"",ROUND($R336/$E336,0))</f>
        <v/>
      </c>
    </row>
    <row r="337" customFormat="false" ht="15" hidden="false" customHeight="true" outlineLevel="0" collapsed="false">
      <c r="A337" s="24" t="n">
        <f aca="false">ROW()-5</f>
        <v>332</v>
      </c>
      <c r="B337" s="17"/>
      <c r="C337" s="17"/>
      <c r="D337" s="17"/>
      <c r="E337" s="32"/>
      <c r="F337" s="17"/>
      <c r="G337" s="17"/>
      <c r="H337" s="33"/>
      <c r="I337" s="34"/>
      <c r="J337" s="34"/>
      <c r="K337" s="34"/>
      <c r="L337" s="34"/>
      <c r="M337" s="34"/>
      <c r="N337" s="34"/>
      <c r="O337" s="34"/>
      <c r="P337" s="35" t="str">
        <f aca="false">IF(COUNT(J337:L337)=0,"",SUM(J337:L337))</f>
        <v/>
      </c>
      <c r="Q337" s="35" t="str">
        <f aca="false">IF(COUNT(M337:O337)=0,"",SUM(M337:O337))</f>
        <v/>
      </c>
      <c r="R337" s="35" t="str">
        <f aca="false">IF($I337="","",$I337+IF($P337="",0,$P337))</f>
        <v/>
      </c>
      <c r="S337" s="35" t="str">
        <f aca="false">IF(OR($R337="",$E337="",$E337=0),"",ROUND($R337/$E337,0))</f>
        <v/>
      </c>
    </row>
    <row r="338" customFormat="false" ht="15" hidden="false" customHeight="true" outlineLevel="0" collapsed="false">
      <c r="A338" s="24" t="n">
        <f aca="false">ROW()-5</f>
        <v>333</v>
      </c>
      <c r="B338" s="17"/>
      <c r="C338" s="17"/>
      <c r="D338" s="17"/>
      <c r="E338" s="32"/>
      <c r="F338" s="17"/>
      <c r="G338" s="17"/>
      <c r="H338" s="33"/>
      <c r="I338" s="34"/>
      <c r="J338" s="34"/>
      <c r="K338" s="34"/>
      <c r="L338" s="34"/>
      <c r="M338" s="34"/>
      <c r="N338" s="34"/>
      <c r="O338" s="34"/>
      <c r="P338" s="35" t="str">
        <f aca="false">IF(COUNT(J338:L338)=0,"",SUM(J338:L338))</f>
        <v/>
      </c>
      <c r="Q338" s="35" t="str">
        <f aca="false">IF(COUNT(M338:O338)=0,"",SUM(M338:O338))</f>
        <v/>
      </c>
      <c r="R338" s="35" t="str">
        <f aca="false">IF($I338="","",$I338+IF($P338="",0,$P338))</f>
        <v/>
      </c>
      <c r="S338" s="35" t="str">
        <f aca="false">IF(OR($R338="",$E338="",$E338=0),"",ROUND($R338/$E338,0))</f>
        <v/>
      </c>
    </row>
    <row r="339" customFormat="false" ht="15" hidden="false" customHeight="true" outlineLevel="0" collapsed="false">
      <c r="A339" s="24" t="n">
        <f aca="false">ROW()-5</f>
        <v>334</v>
      </c>
      <c r="B339" s="17"/>
      <c r="C339" s="17"/>
      <c r="D339" s="17"/>
      <c r="E339" s="32"/>
      <c r="F339" s="17"/>
      <c r="G339" s="17"/>
      <c r="H339" s="33"/>
      <c r="I339" s="34"/>
      <c r="J339" s="34"/>
      <c r="K339" s="34"/>
      <c r="L339" s="34"/>
      <c r="M339" s="34"/>
      <c r="N339" s="34"/>
      <c r="O339" s="34"/>
      <c r="P339" s="35" t="str">
        <f aca="false">IF(COUNT(J339:L339)=0,"",SUM(J339:L339))</f>
        <v/>
      </c>
      <c r="Q339" s="35" t="str">
        <f aca="false">IF(COUNT(M339:O339)=0,"",SUM(M339:O339))</f>
        <v/>
      </c>
      <c r="R339" s="35" t="str">
        <f aca="false">IF($I339="","",$I339+IF($P339="",0,$P339))</f>
        <v/>
      </c>
      <c r="S339" s="35" t="str">
        <f aca="false">IF(OR($R339="",$E339="",$E339=0),"",ROUND($R339/$E339,0))</f>
        <v/>
      </c>
    </row>
    <row r="340" customFormat="false" ht="15" hidden="false" customHeight="true" outlineLevel="0" collapsed="false">
      <c r="A340" s="24" t="n">
        <f aca="false">ROW()-5</f>
        <v>335</v>
      </c>
      <c r="B340" s="17"/>
      <c r="C340" s="17"/>
      <c r="D340" s="17"/>
      <c r="E340" s="32"/>
      <c r="F340" s="17"/>
      <c r="G340" s="17"/>
      <c r="H340" s="33"/>
      <c r="I340" s="34"/>
      <c r="J340" s="34"/>
      <c r="K340" s="34"/>
      <c r="L340" s="34"/>
      <c r="M340" s="34"/>
      <c r="N340" s="34"/>
      <c r="O340" s="34"/>
      <c r="P340" s="35" t="str">
        <f aca="false">IF(COUNT(J340:L340)=0,"",SUM(J340:L340))</f>
        <v/>
      </c>
      <c r="Q340" s="35" t="str">
        <f aca="false">IF(COUNT(M340:O340)=0,"",SUM(M340:O340))</f>
        <v/>
      </c>
      <c r="R340" s="35" t="str">
        <f aca="false">IF($I340="","",$I340+IF($P340="",0,$P340))</f>
        <v/>
      </c>
      <c r="S340" s="35" t="str">
        <f aca="false">IF(OR($R340="",$E340="",$E340=0),"",ROUND($R340/$E340,0))</f>
        <v/>
      </c>
    </row>
    <row r="341" customFormat="false" ht="15" hidden="false" customHeight="true" outlineLevel="0" collapsed="false">
      <c r="A341" s="24" t="n">
        <f aca="false">ROW()-5</f>
        <v>336</v>
      </c>
      <c r="B341" s="17"/>
      <c r="C341" s="17"/>
      <c r="D341" s="17"/>
      <c r="E341" s="32"/>
      <c r="F341" s="17"/>
      <c r="G341" s="17"/>
      <c r="H341" s="33"/>
      <c r="I341" s="34"/>
      <c r="J341" s="34"/>
      <c r="K341" s="34"/>
      <c r="L341" s="34"/>
      <c r="M341" s="34"/>
      <c r="N341" s="34"/>
      <c r="O341" s="34"/>
      <c r="P341" s="35" t="str">
        <f aca="false">IF(COUNT(J341:L341)=0,"",SUM(J341:L341))</f>
        <v/>
      </c>
      <c r="Q341" s="35" t="str">
        <f aca="false">IF(COUNT(M341:O341)=0,"",SUM(M341:O341))</f>
        <v/>
      </c>
      <c r="R341" s="35" t="str">
        <f aca="false">IF($I341="","",$I341+IF($P341="",0,$P341))</f>
        <v/>
      </c>
      <c r="S341" s="35" t="str">
        <f aca="false">IF(OR($R341="",$E341="",$E341=0),"",ROUND($R341/$E341,0))</f>
        <v/>
      </c>
    </row>
    <row r="342" customFormat="false" ht="15" hidden="false" customHeight="true" outlineLevel="0" collapsed="false">
      <c r="A342" s="24" t="n">
        <f aca="false">ROW()-5</f>
        <v>337</v>
      </c>
      <c r="B342" s="17"/>
      <c r="C342" s="17"/>
      <c r="D342" s="17"/>
      <c r="E342" s="32"/>
      <c r="F342" s="17"/>
      <c r="G342" s="17"/>
      <c r="H342" s="33"/>
      <c r="I342" s="34"/>
      <c r="J342" s="34"/>
      <c r="K342" s="34"/>
      <c r="L342" s="34"/>
      <c r="M342" s="34"/>
      <c r="N342" s="34"/>
      <c r="O342" s="34"/>
      <c r="P342" s="35" t="str">
        <f aca="false">IF(COUNT(J342:L342)=0,"",SUM(J342:L342))</f>
        <v/>
      </c>
      <c r="Q342" s="35" t="str">
        <f aca="false">IF(COUNT(M342:O342)=0,"",SUM(M342:O342))</f>
        <v/>
      </c>
      <c r="R342" s="35" t="str">
        <f aca="false">IF($I342="","",$I342+IF($P342="",0,$P342))</f>
        <v/>
      </c>
      <c r="S342" s="35" t="str">
        <f aca="false">IF(OR($R342="",$E342="",$E342=0),"",ROUND($R342/$E342,0))</f>
        <v/>
      </c>
    </row>
    <row r="343" customFormat="false" ht="15" hidden="false" customHeight="true" outlineLevel="0" collapsed="false">
      <c r="A343" s="24" t="n">
        <f aca="false">ROW()-5</f>
        <v>338</v>
      </c>
      <c r="B343" s="17"/>
      <c r="C343" s="17"/>
      <c r="D343" s="17"/>
      <c r="E343" s="32"/>
      <c r="F343" s="17"/>
      <c r="G343" s="17"/>
      <c r="H343" s="33"/>
      <c r="I343" s="34"/>
      <c r="J343" s="34"/>
      <c r="K343" s="34"/>
      <c r="L343" s="34"/>
      <c r="M343" s="34"/>
      <c r="N343" s="34"/>
      <c r="O343" s="34"/>
      <c r="P343" s="35" t="str">
        <f aca="false">IF(COUNT(J343:L343)=0,"",SUM(J343:L343))</f>
        <v/>
      </c>
      <c r="Q343" s="35" t="str">
        <f aca="false">IF(COUNT(M343:O343)=0,"",SUM(M343:O343))</f>
        <v/>
      </c>
      <c r="R343" s="35" t="str">
        <f aca="false">IF($I343="","",$I343+IF($P343="",0,$P343))</f>
        <v/>
      </c>
      <c r="S343" s="35" t="str">
        <f aca="false">IF(OR($R343="",$E343="",$E343=0),"",ROUND($R343/$E343,0))</f>
        <v/>
      </c>
    </row>
    <row r="344" customFormat="false" ht="15" hidden="false" customHeight="true" outlineLevel="0" collapsed="false">
      <c r="A344" s="24" t="n">
        <f aca="false">ROW()-5</f>
        <v>339</v>
      </c>
      <c r="B344" s="17"/>
      <c r="C344" s="17"/>
      <c r="D344" s="17"/>
      <c r="E344" s="32"/>
      <c r="F344" s="17"/>
      <c r="G344" s="17"/>
      <c r="H344" s="33"/>
      <c r="I344" s="34"/>
      <c r="J344" s="34"/>
      <c r="K344" s="34"/>
      <c r="L344" s="34"/>
      <c r="M344" s="34"/>
      <c r="N344" s="34"/>
      <c r="O344" s="34"/>
      <c r="P344" s="35" t="str">
        <f aca="false">IF(COUNT(J344:L344)=0,"",SUM(J344:L344))</f>
        <v/>
      </c>
      <c r="Q344" s="35" t="str">
        <f aca="false">IF(COUNT(M344:O344)=0,"",SUM(M344:O344))</f>
        <v/>
      </c>
      <c r="R344" s="35" t="str">
        <f aca="false">IF($I344="","",$I344+IF($P344="",0,$P344))</f>
        <v/>
      </c>
      <c r="S344" s="35" t="str">
        <f aca="false">IF(OR($R344="",$E344="",$E344=0),"",ROUND($R344/$E344,0))</f>
        <v/>
      </c>
    </row>
    <row r="345" customFormat="false" ht="15" hidden="false" customHeight="true" outlineLevel="0" collapsed="false">
      <c r="A345" s="24" t="n">
        <f aca="false">ROW()-5</f>
        <v>340</v>
      </c>
      <c r="B345" s="17"/>
      <c r="C345" s="17"/>
      <c r="D345" s="17"/>
      <c r="E345" s="32"/>
      <c r="F345" s="17"/>
      <c r="G345" s="17"/>
      <c r="H345" s="33"/>
      <c r="I345" s="34"/>
      <c r="J345" s="34"/>
      <c r="K345" s="34"/>
      <c r="L345" s="34"/>
      <c r="M345" s="34"/>
      <c r="N345" s="34"/>
      <c r="O345" s="34"/>
      <c r="P345" s="35" t="str">
        <f aca="false">IF(COUNT(J345:L345)=0,"",SUM(J345:L345))</f>
        <v/>
      </c>
      <c r="Q345" s="35" t="str">
        <f aca="false">IF(COUNT(M345:O345)=0,"",SUM(M345:O345))</f>
        <v/>
      </c>
      <c r="R345" s="35" t="str">
        <f aca="false">IF($I345="","",$I345+IF($P345="",0,$P345))</f>
        <v/>
      </c>
      <c r="S345" s="35" t="str">
        <f aca="false">IF(OR($R345="",$E345="",$E345=0),"",ROUND($R345/$E345,0))</f>
        <v/>
      </c>
    </row>
    <row r="346" customFormat="false" ht="15" hidden="false" customHeight="true" outlineLevel="0" collapsed="false">
      <c r="A346" s="24" t="n">
        <f aca="false">ROW()-5</f>
        <v>341</v>
      </c>
      <c r="B346" s="17"/>
      <c r="C346" s="17"/>
      <c r="D346" s="17"/>
      <c r="E346" s="32"/>
      <c r="F346" s="17"/>
      <c r="G346" s="17"/>
      <c r="H346" s="33"/>
      <c r="I346" s="34"/>
      <c r="J346" s="34"/>
      <c r="K346" s="34"/>
      <c r="L346" s="34"/>
      <c r="M346" s="34"/>
      <c r="N346" s="34"/>
      <c r="O346" s="34"/>
      <c r="P346" s="35" t="str">
        <f aca="false">IF(COUNT(J346:L346)=0,"",SUM(J346:L346))</f>
        <v/>
      </c>
      <c r="Q346" s="35" t="str">
        <f aca="false">IF(COUNT(M346:O346)=0,"",SUM(M346:O346))</f>
        <v/>
      </c>
      <c r="R346" s="35" t="str">
        <f aca="false">IF($I346="","",$I346+IF($P346="",0,$P346))</f>
        <v/>
      </c>
      <c r="S346" s="35" t="str">
        <f aca="false">IF(OR($R346="",$E346="",$E346=0),"",ROUND($R346/$E346,0))</f>
        <v/>
      </c>
    </row>
    <row r="347" customFormat="false" ht="15" hidden="false" customHeight="true" outlineLevel="0" collapsed="false">
      <c r="A347" s="24" t="n">
        <f aca="false">ROW()-5</f>
        <v>342</v>
      </c>
      <c r="B347" s="17"/>
      <c r="C347" s="17"/>
      <c r="D347" s="17"/>
      <c r="E347" s="32"/>
      <c r="F347" s="17"/>
      <c r="G347" s="17"/>
      <c r="H347" s="33"/>
      <c r="I347" s="34"/>
      <c r="J347" s="34"/>
      <c r="K347" s="34"/>
      <c r="L347" s="34"/>
      <c r="M347" s="34"/>
      <c r="N347" s="34"/>
      <c r="O347" s="34"/>
      <c r="P347" s="35" t="str">
        <f aca="false">IF(COUNT(J347:L347)=0,"",SUM(J347:L347))</f>
        <v/>
      </c>
      <c r="Q347" s="35" t="str">
        <f aca="false">IF(COUNT(M347:O347)=0,"",SUM(M347:O347))</f>
        <v/>
      </c>
      <c r="R347" s="35" t="str">
        <f aca="false">IF($I347="","",$I347+IF($P347="",0,$P347))</f>
        <v/>
      </c>
      <c r="S347" s="35" t="str">
        <f aca="false">IF(OR($R347="",$E347="",$E347=0),"",ROUND($R347/$E347,0))</f>
        <v/>
      </c>
    </row>
    <row r="348" customFormat="false" ht="15" hidden="false" customHeight="true" outlineLevel="0" collapsed="false">
      <c r="A348" s="24" t="n">
        <f aca="false">ROW()-5</f>
        <v>343</v>
      </c>
      <c r="B348" s="17"/>
      <c r="C348" s="17"/>
      <c r="D348" s="17"/>
      <c r="E348" s="32"/>
      <c r="F348" s="17"/>
      <c r="G348" s="17"/>
      <c r="H348" s="33"/>
      <c r="I348" s="34"/>
      <c r="J348" s="34"/>
      <c r="K348" s="34"/>
      <c r="L348" s="34"/>
      <c r="M348" s="34"/>
      <c r="N348" s="34"/>
      <c r="O348" s="34"/>
      <c r="P348" s="35" t="str">
        <f aca="false">IF(COUNT(J348:L348)=0,"",SUM(J348:L348))</f>
        <v/>
      </c>
      <c r="Q348" s="35" t="str">
        <f aca="false">IF(COUNT(M348:O348)=0,"",SUM(M348:O348))</f>
        <v/>
      </c>
      <c r="R348" s="35" t="str">
        <f aca="false">IF($I348="","",$I348+IF($P348="",0,$P348))</f>
        <v/>
      </c>
      <c r="S348" s="35" t="str">
        <f aca="false">IF(OR($R348="",$E348="",$E348=0),"",ROUND($R348/$E348,0))</f>
        <v/>
      </c>
    </row>
    <row r="349" customFormat="false" ht="15" hidden="false" customHeight="true" outlineLevel="0" collapsed="false">
      <c r="A349" s="24" t="n">
        <f aca="false">ROW()-5</f>
        <v>344</v>
      </c>
      <c r="B349" s="17"/>
      <c r="C349" s="17"/>
      <c r="D349" s="17"/>
      <c r="E349" s="32"/>
      <c r="F349" s="17"/>
      <c r="G349" s="17"/>
      <c r="H349" s="33"/>
      <c r="I349" s="34"/>
      <c r="J349" s="34"/>
      <c r="K349" s="34"/>
      <c r="L349" s="34"/>
      <c r="M349" s="34"/>
      <c r="N349" s="34"/>
      <c r="O349" s="34"/>
      <c r="P349" s="35" t="str">
        <f aca="false">IF(COUNT(J349:L349)=0,"",SUM(J349:L349))</f>
        <v/>
      </c>
      <c r="Q349" s="35" t="str">
        <f aca="false">IF(COUNT(M349:O349)=0,"",SUM(M349:O349))</f>
        <v/>
      </c>
      <c r="R349" s="35" t="str">
        <f aca="false">IF($I349="","",$I349+IF($P349="",0,$P349))</f>
        <v/>
      </c>
      <c r="S349" s="35" t="str">
        <f aca="false">IF(OR($R349="",$E349="",$E349=0),"",ROUND($R349/$E349,0))</f>
        <v/>
      </c>
    </row>
    <row r="350" customFormat="false" ht="15" hidden="false" customHeight="true" outlineLevel="0" collapsed="false">
      <c r="A350" s="24" t="n">
        <f aca="false">ROW()-5</f>
        <v>345</v>
      </c>
      <c r="B350" s="17"/>
      <c r="C350" s="17"/>
      <c r="D350" s="17"/>
      <c r="E350" s="32"/>
      <c r="F350" s="17"/>
      <c r="G350" s="17"/>
      <c r="H350" s="33"/>
      <c r="I350" s="34"/>
      <c r="J350" s="34"/>
      <c r="K350" s="34"/>
      <c r="L350" s="34"/>
      <c r="M350" s="34"/>
      <c r="N350" s="34"/>
      <c r="O350" s="34"/>
      <c r="P350" s="35" t="str">
        <f aca="false">IF(COUNT(J350:L350)=0,"",SUM(J350:L350))</f>
        <v/>
      </c>
      <c r="Q350" s="35" t="str">
        <f aca="false">IF(COUNT(M350:O350)=0,"",SUM(M350:O350))</f>
        <v/>
      </c>
      <c r="R350" s="35" t="str">
        <f aca="false">IF($I350="","",$I350+IF($P350="",0,$P350))</f>
        <v/>
      </c>
      <c r="S350" s="35" t="str">
        <f aca="false">IF(OR($R350="",$E350="",$E350=0),"",ROUND($R350/$E350,0))</f>
        <v/>
      </c>
    </row>
    <row r="351" customFormat="false" ht="15" hidden="false" customHeight="true" outlineLevel="0" collapsed="false">
      <c r="A351" s="24" t="n">
        <f aca="false">ROW()-5</f>
        <v>346</v>
      </c>
      <c r="B351" s="17"/>
      <c r="C351" s="17"/>
      <c r="D351" s="17"/>
      <c r="E351" s="32"/>
      <c r="F351" s="17"/>
      <c r="G351" s="17"/>
      <c r="H351" s="33"/>
      <c r="I351" s="34"/>
      <c r="J351" s="34"/>
      <c r="K351" s="34"/>
      <c r="L351" s="34"/>
      <c r="M351" s="34"/>
      <c r="N351" s="34"/>
      <c r="O351" s="34"/>
      <c r="P351" s="35" t="str">
        <f aca="false">IF(COUNT(J351:L351)=0,"",SUM(J351:L351))</f>
        <v/>
      </c>
      <c r="Q351" s="35" t="str">
        <f aca="false">IF(COUNT(M351:O351)=0,"",SUM(M351:O351))</f>
        <v/>
      </c>
      <c r="R351" s="35" t="str">
        <f aca="false">IF($I351="","",$I351+IF($P351="",0,$P351))</f>
        <v/>
      </c>
      <c r="S351" s="35" t="str">
        <f aca="false">IF(OR($R351="",$E351="",$E351=0),"",ROUND($R351/$E351,0))</f>
        <v/>
      </c>
    </row>
    <row r="352" customFormat="false" ht="15" hidden="false" customHeight="true" outlineLevel="0" collapsed="false">
      <c r="A352" s="24" t="n">
        <f aca="false">ROW()-5</f>
        <v>347</v>
      </c>
      <c r="B352" s="17"/>
      <c r="C352" s="17"/>
      <c r="D352" s="17"/>
      <c r="E352" s="32"/>
      <c r="F352" s="17"/>
      <c r="G352" s="17"/>
      <c r="H352" s="33"/>
      <c r="I352" s="34"/>
      <c r="J352" s="34"/>
      <c r="K352" s="34"/>
      <c r="L352" s="34"/>
      <c r="M352" s="34"/>
      <c r="N352" s="34"/>
      <c r="O352" s="34"/>
      <c r="P352" s="35" t="str">
        <f aca="false">IF(COUNT(J352:L352)=0,"",SUM(J352:L352))</f>
        <v/>
      </c>
      <c r="Q352" s="35" t="str">
        <f aca="false">IF(COUNT(M352:O352)=0,"",SUM(M352:O352))</f>
        <v/>
      </c>
      <c r="R352" s="35" t="str">
        <f aca="false">IF($I352="","",$I352+IF($P352="",0,$P352))</f>
        <v/>
      </c>
      <c r="S352" s="35" t="str">
        <f aca="false">IF(OR($R352="",$E352="",$E352=0),"",ROUND($R352/$E352,0))</f>
        <v/>
      </c>
    </row>
    <row r="353" customFormat="false" ht="15" hidden="false" customHeight="true" outlineLevel="0" collapsed="false">
      <c r="A353" s="24" t="n">
        <f aca="false">ROW()-5</f>
        <v>348</v>
      </c>
      <c r="B353" s="17"/>
      <c r="C353" s="17"/>
      <c r="D353" s="17"/>
      <c r="E353" s="32"/>
      <c r="F353" s="17"/>
      <c r="G353" s="17"/>
      <c r="H353" s="33"/>
      <c r="I353" s="34"/>
      <c r="J353" s="34"/>
      <c r="K353" s="34"/>
      <c r="L353" s="34"/>
      <c r="M353" s="34"/>
      <c r="N353" s="34"/>
      <c r="O353" s="34"/>
      <c r="P353" s="35" t="str">
        <f aca="false">IF(COUNT(J353:L353)=0,"",SUM(J353:L353))</f>
        <v/>
      </c>
      <c r="Q353" s="35" t="str">
        <f aca="false">IF(COUNT(M353:O353)=0,"",SUM(M353:O353))</f>
        <v/>
      </c>
      <c r="R353" s="35" t="str">
        <f aca="false">IF($I353="","",$I353+IF($P353="",0,$P353))</f>
        <v/>
      </c>
      <c r="S353" s="35" t="str">
        <f aca="false">IF(OR($R353="",$E353="",$E353=0),"",ROUND($R353/$E353,0))</f>
        <v/>
      </c>
    </row>
    <row r="354" customFormat="false" ht="15" hidden="false" customHeight="true" outlineLevel="0" collapsed="false">
      <c r="A354" s="24" t="n">
        <f aca="false">ROW()-5</f>
        <v>349</v>
      </c>
      <c r="B354" s="17"/>
      <c r="C354" s="17"/>
      <c r="D354" s="17"/>
      <c r="E354" s="32"/>
      <c r="F354" s="17"/>
      <c r="G354" s="17"/>
      <c r="H354" s="33"/>
      <c r="I354" s="34"/>
      <c r="J354" s="34"/>
      <c r="K354" s="34"/>
      <c r="L354" s="34"/>
      <c r="M354" s="34"/>
      <c r="N354" s="34"/>
      <c r="O354" s="34"/>
      <c r="P354" s="35" t="str">
        <f aca="false">IF(COUNT(J354:L354)=0,"",SUM(J354:L354))</f>
        <v/>
      </c>
      <c r="Q354" s="35" t="str">
        <f aca="false">IF(COUNT(M354:O354)=0,"",SUM(M354:O354))</f>
        <v/>
      </c>
      <c r="R354" s="35" t="str">
        <f aca="false">IF($I354="","",$I354+IF($P354="",0,$P354))</f>
        <v/>
      </c>
      <c r="S354" s="35" t="str">
        <f aca="false">IF(OR($R354="",$E354="",$E354=0),"",ROUND($R354/$E354,0))</f>
        <v/>
      </c>
    </row>
    <row r="355" customFormat="false" ht="15" hidden="false" customHeight="true" outlineLevel="0" collapsed="false">
      <c r="A355" s="24" t="n">
        <f aca="false">ROW()-5</f>
        <v>350</v>
      </c>
      <c r="B355" s="17"/>
      <c r="C355" s="17"/>
      <c r="D355" s="17"/>
      <c r="E355" s="32"/>
      <c r="F355" s="17"/>
      <c r="G355" s="17"/>
      <c r="H355" s="33"/>
      <c r="I355" s="34"/>
      <c r="J355" s="34"/>
      <c r="K355" s="34"/>
      <c r="L355" s="34"/>
      <c r="M355" s="34"/>
      <c r="N355" s="34"/>
      <c r="O355" s="34"/>
      <c r="P355" s="35" t="str">
        <f aca="false">IF(COUNT(J355:L355)=0,"",SUM(J355:L355))</f>
        <v/>
      </c>
      <c r="Q355" s="35" t="str">
        <f aca="false">IF(COUNT(M355:O355)=0,"",SUM(M355:O355))</f>
        <v/>
      </c>
      <c r="R355" s="35" t="str">
        <f aca="false">IF($I355="","",$I355+IF($P355="",0,$P355))</f>
        <v/>
      </c>
      <c r="S355" s="35" t="str">
        <f aca="false">IF(OR($R355="",$E355="",$E355=0),"",ROUND($R355/$E355,0))</f>
        <v/>
      </c>
    </row>
    <row r="356" customFormat="false" ht="15" hidden="false" customHeight="true" outlineLevel="0" collapsed="false">
      <c r="A356" s="24" t="n">
        <f aca="false">ROW()-5</f>
        <v>351</v>
      </c>
      <c r="B356" s="17"/>
      <c r="C356" s="17"/>
      <c r="D356" s="17"/>
      <c r="E356" s="32"/>
      <c r="F356" s="17"/>
      <c r="G356" s="17"/>
      <c r="H356" s="33"/>
      <c r="I356" s="34"/>
      <c r="J356" s="34"/>
      <c r="K356" s="34"/>
      <c r="L356" s="34"/>
      <c r="M356" s="34"/>
      <c r="N356" s="34"/>
      <c r="O356" s="34"/>
      <c r="P356" s="35" t="str">
        <f aca="false">IF(COUNT(J356:L356)=0,"",SUM(J356:L356))</f>
        <v/>
      </c>
      <c r="Q356" s="35" t="str">
        <f aca="false">IF(COUNT(M356:O356)=0,"",SUM(M356:O356))</f>
        <v/>
      </c>
      <c r="R356" s="35" t="str">
        <f aca="false">IF($I356="","",$I356+IF($P356="",0,$P356))</f>
        <v/>
      </c>
      <c r="S356" s="35" t="str">
        <f aca="false">IF(OR($R356="",$E356="",$E356=0),"",ROUND($R356/$E356,0))</f>
        <v/>
      </c>
    </row>
    <row r="357" customFormat="false" ht="15" hidden="false" customHeight="true" outlineLevel="0" collapsed="false">
      <c r="A357" s="24" t="n">
        <f aca="false">ROW()-5</f>
        <v>352</v>
      </c>
      <c r="B357" s="17"/>
      <c r="C357" s="17"/>
      <c r="D357" s="17"/>
      <c r="E357" s="32"/>
      <c r="F357" s="17"/>
      <c r="G357" s="17"/>
      <c r="H357" s="33"/>
      <c r="I357" s="34"/>
      <c r="J357" s="34"/>
      <c r="K357" s="34"/>
      <c r="L357" s="34"/>
      <c r="M357" s="34"/>
      <c r="N357" s="34"/>
      <c r="O357" s="34"/>
      <c r="P357" s="35" t="str">
        <f aca="false">IF(COUNT(J357:L357)=0,"",SUM(J357:L357))</f>
        <v/>
      </c>
      <c r="Q357" s="35" t="str">
        <f aca="false">IF(COUNT(M357:O357)=0,"",SUM(M357:O357))</f>
        <v/>
      </c>
      <c r="R357" s="35" t="str">
        <f aca="false">IF($I357="","",$I357+IF($P357="",0,$P357))</f>
        <v/>
      </c>
      <c r="S357" s="35" t="str">
        <f aca="false">IF(OR($R357="",$E357="",$E357=0),"",ROUND($R357/$E357,0))</f>
        <v/>
      </c>
    </row>
    <row r="358" customFormat="false" ht="15" hidden="false" customHeight="true" outlineLevel="0" collapsed="false">
      <c r="A358" s="24" t="n">
        <f aca="false">ROW()-5</f>
        <v>353</v>
      </c>
      <c r="B358" s="17"/>
      <c r="C358" s="17"/>
      <c r="D358" s="17"/>
      <c r="E358" s="32"/>
      <c r="F358" s="17"/>
      <c r="G358" s="17"/>
      <c r="H358" s="33"/>
      <c r="I358" s="34"/>
      <c r="J358" s="34"/>
      <c r="K358" s="34"/>
      <c r="L358" s="34"/>
      <c r="M358" s="34"/>
      <c r="N358" s="34"/>
      <c r="O358" s="34"/>
      <c r="P358" s="35" t="str">
        <f aca="false">IF(COUNT(J358:L358)=0,"",SUM(J358:L358))</f>
        <v/>
      </c>
      <c r="Q358" s="35" t="str">
        <f aca="false">IF(COUNT(M358:O358)=0,"",SUM(M358:O358))</f>
        <v/>
      </c>
      <c r="R358" s="35" t="str">
        <f aca="false">IF($I358="","",$I358+IF($P358="",0,$P358))</f>
        <v/>
      </c>
      <c r="S358" s="35" t="str">
        <f aca="false">IF(OR($R358="",$E358="",$E358=0),"",ROUND($R358/$E358,0))</f>
        <v/>
      </c>
    </row>
    <row r="359" customFormat="false" ht="15" hidden="false" customHeight="true" outlineLevel="0" collapsed="false">
      <c r="A359" s="24" t="n">
        <f aca="false">ROW()-5</f>
        <v>354</v>
      </c>
      <c r="B359" s="17"/>
      <c r="C359" s="17"/>
      <c r="D359" s="17"/>
      <c r="E359" s="32"/>
      <c r="F359" s="17"/>
      <c r="G359" s="17"/>
      <c r="H359" s="33"/>
      <c r="I359" s="34"/>
      <c r="J359" s="34"/>
      <c r="K359" s="34"/>
      <c r="L359" s="34"/>
      <c r="M359" s="34"/>
      <c r="N359" s="34"/>
      <c r="O359" s="34"/>
      <c r="P359" s="35" t="str">
        <f aca="false">IF(COUNT(J359:L359)=0,"",SUM(J359:L359))</f>
        <v/>
      </c>
      <c r="Q359" s="35" t="str">
        <f aca="false">IF(COUNT(M359:O359)=0,"",SUM(M359:O359))</f>
        <v/>
      </c>
      <c r="R359" s="35" t="str">
        <f aca="false">IF($I359="","",$I359+IF($P359="",0,$P359))</f>
        <v/>
      </c>
      <c r="S359" s="35" t="str">
        <f aca="false">IF(OR($R359="",$E359="",$E359=0),"",ROUND($R359/$E359,0))</f>
        <v/>
      </c>
    </row>
    <row r="360" customFormat="false" ht="15" hidden="false" customHeight="true" outlineLevel="0" collapsed="false">
      <c r="A360" s="24" t="n">
        <f aca="false">ROW()-5</f>
        <v>355</v>
      </c>
      <c r="B360" s="17"/>
      <c r="C360" s="17"/>
      <c r="D360" s="17"/>
      <c r="E360" s="32"/>
      <c r="F360" s="17"/>
      <c r="G360" s="17"/>
      <c r="H360" s="33"/>
      <c r="I360" s="34"/>
      <c r="J360" s="34"/>
      <c r="K360" s="34"/>
      <c r="L360" s="34"/>
      <c r="M360" s="34"/>
      <c r="N360" s="34"/>
      <c r="O360" s="34"/>
      <c r="P360" s="35" t="str">
        <f aca="false">IF(COUNT(J360:L360)=0,"",SUM(J360:L360))</f>
        <v/>
      </c>
      <c r="Q360" s="35" t="str">
        <f aca="false">IF(COUNT(M360:O360)=0,"",SUM(M360:O360))</f>
        <v/>
      </c>
      <c r="R360" s="35" t="str">
        <f aca="false">IF($I360="","",$I360+IF($P360="",0,$P360))</f>
        <v/>
      </c>
      <c r="S360" s="35" t="str">
        <f aca="false">IF(OR($R360="",$E360="",$E360=0),"",ROUND($R360/$E360,0))</f>
        <v/>
      </c>
    </row>
    <row r="361" customFormat="false" ht="15" hidden="false" customHeight="true" outlineLevel="0" collapsed="false">
      <c r="A361" s="24" t="n">
        <f aca="false">ROW()-5</f>
        <v>356</v>
      </c>
      <c r="B361" s="17"/>
      <c r="C361" s="17"/>
      <c r="D361" s="17"/>
      <c r="E361" s="32"/>
      <c r="F361" s="17"/>
      <c r="G361" s="17"/>
      <c r="H361" s="33"/>
      <c r="I361" s="34"/>
      <c r="J361" s="34"/>
      <c r="K361" s="34"/>
      <c r="L361" s="34"/>
      <c r="M361" s="34"/>
      <c r="N361" s="34"/>
      <c r="O361" s="34"/>
      <c r="P361" s="35" t="str">
        <f aca="false">IF(COUNT(J361:L361)=0,"",SUM(J361:L361))</f>
        <v/>
      </c>
      <c r="Q361" s="35" t="str">
        <f aca="false">IF(COUNT(M361:O361)=0,"",SUM(M361:O361))</f>
        <v/>
      </c>
      <c r="R361" s="35" t="str">
        <f aca="false">IF($I361="","",$I361+IF($P361="",0,$P361))</f>
        <v/>
      </c>
      <c r="S361" s="35" t="str">
        <f aca="false">IF(OR($R361="",$E361="",$E361=0),"",ROUND($R361/$E361,0))</f>
        <v/>
      </c>
    </row>
    <row r="362" customFormat="false" ht="15" hidden="false" customHeight="true" outlineLevel="0" collapsed="false">
      <c r="A362" s="24" t="n">
        <f aca="false">ROW()-5</f>
        <v>357</v>
      </c>
      <c r="B362" s="17"/>
      <c r="C362" s="17"/>
      <c r="D362" s="17"/>
      <c r="E362" s="32"/>
      <c r="F362" s="17"/>
      <c r="G362" s="17"/>
      <c r="H362" s="33"/>
      <c r="I362" s="34"/>
      <c r="J362" s="34"/>
      <c r="K362" s="34"/>
      <c r="L362" s="34"/>
      <c r="M362" s="34"/>
      <c r="N362" s="34"/>
      <c r="O362" s="34"/>
      <c r="P362" s="35" t="str">
        <f aca="false">IF(COUNT(J362:L362)=0,"",SUM(J362:L362))</f>
        <v/>
      </c>
      <c r="Q362" s="35" t="str">
        <f aca="false">IF(COUNT(M362:O362)=0,"",SUM(M362:O362))</f>
        <v/>
      </c>
      <c r="R362" s="35" t="str">
        <f aca="false">IF($I362="","",$I362+IF($P362="",0,$P362))</f>
        <v/>
      </c>
      <c r="S362" s="35" t="str">
        <f aca="false">IF(OR($R362="",$E362="",$E362=0),"",ROUND($R362/$E362,0))</f>
        <v/>
      </c>
    </row>
    <row r="363" customFormat="false" ht="15" hidden="false" customHeight="true" outlineLevel="0" collapsed="false">
      <c r="A363" s="24" t="n">
        <f aca="false">ROW()-5</f>
        <v>358</v>
      </c>
      <c r="B363" s="17"/>
      <c r="C363" s="17"/>
      <c r="D363" s="17"/>
      <c r="E363" s="32"/>
      <c r="F363" s="17"/>
      <c r="G363" s="17"/>
      <c r="H363" s="33"/>
      <c r="I363" s="34"/>
      <c r="J363" s="34"/>
      <c r="K363" s="34"/>
      <c r="L363" s="34"/>
      <c r="M363" s="34"/>
      <c r="N363" s="34"/>
      <c r="O363" s="34"/>
      <c r="P363" s="35" t="str">
        <f aca="false">IF(COUNT(J363:L363)=0,"",SUM(J363:L363))</f>
        <v/>
      </c>
      <c r="Q363" s="35" t="str">
        <f aca="false">IF(COUNT(M363:O363)=0,"",SUM(M363:O363))</f>
        <v/>
      </c>
      <c r="R363" s="35" t="str">
        <f aca="false">IF($I363="","",$I363+IF($P363="",0,$P363))</f>
        <v/>
      </c>
      <c r="S363" s="35" t="str">
        <f aca="false">IF(OR($R363="",$E363="",$E363=0),"",ROUND($R363/$E363,0))</f>
        <v/>
      </c>
    </row>
    <row r="364" customFormat="false" ht="15" hidden="false" customHeight="true" outlineLevel="0" collapsed="false">
      <c r="A364" s="24" t="n">
        <f aca="false">ROW()-5</f>
        <v>359</v>
      </c>
      <c r="B364" s="17"/>
      <c r="C364" s="17"/>
      <c r="D364" s="17"/>
      <c r="E364" s="32"/>
      <c r="F364" s="17"/>
      <c r="G364" s="17"/>
      <c r="H364" s="33"/>
      <c r="I364" s="34"/>
      <c r="J364" s="34"/>
      <c r="K364" s="34"/>
      <c r="L364" s="34"/>
      <c r="M364" s="34"/>
      <c r="N364" s="34"/>
      <c r="O364" s="34"/>
      <c r="P364" s="35" t="str">
        <f aca="false">IF(COUNT(J364:L364)=0,"",SUM(J364:L364))</f>
        <v/>
      </c>
      <c r="Q364" s="35" t="str">
        <f aca="false">IF(COUNT(M364:O364)=0,"",SUM(M364:O364))</f>
        <v/>
      </c>
      <c r="R364" s="35" t="str">
        <f aca="false">IF($I364="","",$I364+IF($P364="",0,$P364))</f>
        <v/>
      </c>
      <c r="S364" s="35" t="str">
        <f aca="false">IF(OR($R364="",$E364="",$E364=0),"",ROUND($R364/$E364,0))</f>
        <v/>
      </c>
    </row>
    <row r="365" customFormat="false" ht="15" hidden="false" customHeight="true" outlineLevel="0" collapsed="false">
      <c r="A365" s="24" t="n">
        <f aca="false">ROW()-5</f>
        <v>360</v>
      </c>
      <c r="B365" s="17"/>
      <c r="C365" s="17"/>
      <c r="D365" s="17"/>
      <c r="E365" s="32"/>
      <c r="F365" s="17"/>
      <c r="G365" s="17"/>
      <c r="H365" s="33"/>
      <c r="I365" s="34"/>
      <c r="J365" s="34"/>
      <c r="K365" s="34"/>
      <c r="L365" s="34"/>
      <c r="M365" s="34"/>
      <c r="N365" s="34"/>
      <c r="O365" s="34"/>
      <c r="P365" s="35" t="str">
        <f aca="false">IF(COUNT(J365:L365)=0,"",SUM(J365:L365))</f>
        <v/>
      </c>
      <c r="Q365" s="35" t="str">
        <f aca="false">IF(COUNT(M365:O365)=0,"",SUM(M365:O365))</f>
        <v/>
      </c>
      <c r="R365" s="35" t="str">
        <f aca="false">IF($I365="","",$I365+IF($P365="",0,$P365))</f>
        <v/>
      </c>
      <c r="S365" s="35" t="str">
        <f aca="false">IF(OR($R365="",$E365="",$E365=0),"",ROUND($R365/$E365,0))</f>
        <v/>
      </c>
    </row>
    <row r="366" customFormat="false" ht="15" hidden="false" customHeight="true" outlineLevel="0" collapsed="false">
      <c r="A366" s="24" t="n">
        <f aca="false">ROW()-5</f>
        <v>361</v>
      </c>
      <c r="B366" s="17"/>
      <c r="C366" s="17"/>
      <c r="D366" s="17"/>
      <c r="E366" s="32"/>
      <c r="F366" s="17"/>
      <c r="G366" s="17"/>
      <c r="H366" s="33"/>
      <c r="I366" s="34"/>
      <c r="J366" s="34"/>
      <c r="K366" s="34"/>
      <c r="L366" s="34"/>
      <c r="M366" s="34"/>
      <c r="N366" s="34"/>
      <c r="O366" s="34"/>
      <c r="P366" s="35" t="str">
        <f aca="false">IF(COUNT(J366:L366)=0,"",SUM(J366:L366))</f>
        <v/>
      </c>
      <c r="Q366" s="35" t="str">
        <f aca="false">IF(COUNT(M366:O366)=0,"",SUM(M366:O366))</f>
        <v/>
      </c>
      <c r="R366" s="35" t="str">
        <f aca="false">IF($I366="","",$I366+IF($P366="",0,$P366))</f>
        <v/>
      </c>
      <c r="S366" s="35" t="str">
        <f aca="false">IF(OR($R366="",$E366="",$E366=0),"",ROUND($R366/$E366,0))</f>
        <v/>
      </c>
    </row>
    <row r="367" customFormat="false" ht="15" hidden="false" customHeight="true" outlineLevel="0" collapsed="false">
      <c r="A367" s="24" t="n">
        <f aca="false">ROW()-5</f>
        <v>362</v>
      </c>
      <c r="B367" s="17"/>
      <c r="C367" s="17"/>
      <c r="D367" s="17"/>
      <c r="E367" s="32"/>
      <c r="F367" s="17"/>
      <c r="G367" s="17"/>
      <c r="H367" s="33"/>
      <c r="I367" s="34"/>
      <c r="J367" s="34"/>
      <c r="K367" s="34"/>
      <c r="L367" s="34"/>
      <c r="M367" s="34"/>
      <c r="N367" s="34"/>
      <c r="O367" s="34"/>
      <c r="P367" s="35" t="str">
        <f aca="false">IF(COUNT(J367:L367)=0,"",SUM(J367:L367))</f>
        <v/>
      </c>
      <c r="Q367" s="35" t="str">
        <f aca="false">IF(COUNT(M367:O367)=0,"",SUM(M367:O367))</f>
        <v/>
      </c>
      <c r="R367" s="35" t="str">
        <f aca="false">IF($I367="","",$I367+IF($P367="",0,$P367))</f>
        <v/>
      </c>
      <c r="S367" s="35" t="str">
        <f aca="false">IF(OR($R367="",$E367="",$E367=0),"",ROUND($R367/$E367,0))</f>
        <v/>
      </c>
    </row>
    <row r="368" customFormat="false" ht="15" hidden="false" customHeight="true" outlineLevel="0" collapsed="false">
      <c r="A368" s="24" t="n">
        <f aca="false">ROW()-5</f>
        <v>363</v>
      </c>
      <c r="B368" s="17"/>
      <c r="C368" s="17"/>
      <c r="D368" s="17"/>
      <c r="E368" s="32"/>
      <c r="F368" s="17"/>
      <c r="G368" s="17"/>
      <c r="H368" s="33"/>
      <c r="I368" s="34"/>
      <c r="J368" s="34"/>
      <c r="K368" s="34"/>
      <c r="L368" s="34"/>
      <c r="M368" s="34"/>
      <c r="N368" s="34"/>
      <c r="O368" s="34"/>
      <c r="P368" s="35" t="str">
        <f aca="false">IF(COUNT(J368:L368)=0,"",SUM(J368:L368))</f>
        <v/>
      </c>
      <c r="Q368" s="35" t="str">
        <f aca="false">IF(COUNT(M368:O368)=0,"",SUM(M368:O368))</f>
        <v/>
      </c>
      <c r="R368" s="35" t="str">
        <f aca="false">IF($I368="","",$I368+IF($P368="",0,$P368))</f>
        <v/>
      </c>
      <c r="S368" s="35" t="str">
        <f aca="false">IF(OR($R368="",$E368="",$E368=0),"",ROUND($R368/$E368,0))</f>
        <v/>
      </c>
    </row>
    <row r="369" customFormat="false" ht="15" hidden="false" customHeight="true" outlineLevel="0" collapsed="false">
      <c r="A369" s="24" t="n">
        <f aca="false">ROW()-5</f>
        <v>364</v>
      </c>
      <c r="B369" s="17"/>
      <c r="C369" s="17"/>
      <c r="D369" s="17"/>
      <c r="E369" s="32"/>
      <c r="F369" s="17"/>
      <c r="G369" s="17"/>
      <c r="H369" s="33"/>
      <c r="I369" s="34"/>
      <c r="J369" s="34"/>
      <c r="K369" s="34"/>
      <c r="L369" s="34"/>
      <c r="M369" s="34"/>
      <c r="N369" s="34"/>
      <c r="O369" s="34"/>
      <c r="P369" s="35" t="str">
        <f aca="false">IF(COUNT(J369:L369)=0,"",SUM(J369:L369))</f>
        <v/>
      </c>
      <c r="Q369" s="35" t="str">
        <f aca="false">IF(COUNT(M369:O369)=0,"",SUM(M369:O369))</f>
        <v/>
      </c>
      <c r="R369" s="35" t="str">
        <f aca="false">IF($I369="","",$I369+IF($P369="",0,$P369))</f>
        <v/>
      </c>
      <c r="S369" s="35" t="str">
        <f aca="false">IF(OR($R369="",$E369="",$E369=0),"",ROUND($R369/$E369,0))</f>
        <v/>
      </c>
    </row>
    <row r="370" customFormat="false" ht="15" hidden="false" customHeight="true" outlineLevel="0" collapsed="false">
      <c r="A370" s="24" t="n">
        <f aca="false">ROW()-5</f>
        <v>365</v>
      </c>
      <c r="B370" s="17"/>
      <c r="C370" s="17"/>
      <c r="D370" s="17"/>
      <c r="E370" s="32"/>
      <c r="F370" s="17"/>
      <c r="G370" s="17"/>
      <c r="H370" s="33"/>
      <c r="I370" s="34"/>
      <c r="J370" s="34"/>
      <c r="K370" s="34"/>
      <c r="L370" s="34"/>
      <c r="M370" s="34"/>
      <c r="N370" s="34"/>
      <c r="O370" s="34"/>
      <c r="P370" s="35" t="str">
        <f aca="false">IF(COUNT(J370:L370)=0,"",SUM(J370:L370))</f>
        <v/>
      </c>
      <c r="Q370" s="35" t="str">
        <f aca="false">IF(COUNT(M370:O370)=0,"",SUM(M370:O370))</f>
        <v/>
      </c>
      <c r="R370" s="35" t="str">
        <f aca="false">IF($I370="","",$I370+IF($P370="",0,$P370))</f>
        <v/>
      </c>
      <c r="S370" s="35" t="str">
        <f aca="false">IF(OR($R370="",$E370="",$E370=0),"",ROUND($R370/$E370,0))</f>
        <v/>
      </c>
    </row>
    <row r="371" customFormat="false" ht="15" hidden="false" customHeight="true" outlineLevel="0" collapsed="false">
      <c r="A371" s="24" t="n">
        <f aca="false">ROW()-5</f>
        <v>366</v>
      </c>
      <c r="B371" s="17"/>
      <c r="C371" s="17"/>
      <c r="D371" s="17"/>
      <c r="E371" s="32"/>
      <c r="F371" s="17"/>
      <c r="G371" s="17"/>
      <c r="H371" s="33"/>
      <c r="I371" s="34"/>
      <c r="J371" s="34"/>
      <c r="K371" s="34"/>
      <c r="L371" s="34"/>
      <c r="M371" s="34"/>
      <c r="N371" s="34"/>
      <c r="O371" s="34"/>
      <c r="P371" s="35" t="str">
        <f aca="false">IF(COUNT(J371:L371)=0,"",SUM(J371:L371))</f>
        <v/>
      </c>
      <c r="Q371" s="35" t="str">
        <f aca="false">IF(COUNT(M371:O371)=0,"",SUM(M371:O371))</f>
        <v/>
      </c>
      <c r="R371" s="35" t="str">
        <f aca="false">IF($I371="","",$I371+IF($P371="",0,$P371))</f>
        <v/>
      </c>
      <c r="S371" s="35" t="str">
        <f aca="false">IF(OR($R371="",$E371="",$E371=0),"",ROUND($R371/$E371,0))</f>
        <v/>
      </c>
    </row>
    <row r="372" customFormat="false" ht="15" hidden="false" customHeight="true" outlineLevel="0" collapsed="false">
      <c r="A372" s="24" t="n">
        <f aca="false">ROW()-5</f>
        <v>367</v>
      </c>
      <c r="B372" s="17"/>
      <c r="C372" s="17"/>
      <c r="D372" s="17"/>
      <c r="E372" s="32"/>
      <c r="F372" s="17"/>
      <c r="G372" s="17"/>
      <c r="H372" s="33"/>
      <c r="I372" s="34"/>
      <c r="J372" s="34"/>
      <c r="K372" s="34"/>
      <c r="L372" s="34"/>
      <c r="M372" s="34"/>
      <c r="N372" s="34"/>
      <c r="O372" s="34"/>
      <c r="P372" s="35" t="str">
        <f aca="false">IF(COUNT(J372:L372)=0,"",SUM(J372:L372))</f>
        <v/>
      </c>
      <c r="Q372" s="35" t="str">
        <f aca="false">IF(COUNT(M372:O372)=0,"",SUM(M372:O372))</f>
        <v/>
      </c>
      <c r="R372" s="35" t="str">
        <f aca="false">IF($I372="","",$I372+IF($P372="",0,$P372))</f>
        <v/>
      </c>
      <c r="S372" s="35" t="str">
        <f aca="false">IF(OR($R372="",$E372="",$E372=0),"",ROUND($R372/$E372,0))</f>
        <v/>
      </c>
    </row>
    <row r="373" customFormat="false" ht="15" hidden="false" customHeight="true" outlineLevel="0" collapsed="false">
      <c r="A373" s="24" t="n">
        <f aca="false">ROW()-5</f>
        <v>368</v>
      </c>
      <c r="B373" s="17"/>
      <c r="C373" s="17"/>
      <c r="D373" s="17"/>
      <c r="E373" s="32"/>
      <c r="F373" s="17"/>
      <c r="G373" s="17"/>
      <c r="H373" s="33"/>
      <c r="I373" s="34"/>
      <c r="J373" s="34"/>
      <c r="K373" s="34"/>
      <c r="L373" s="34"/>
      <c r="M373" s="34"/>
      <c r="N373" s="34"/>
      <c r="O373" s="34"/>
      <c r="P373" s="35" t="str">
        <f aca="false">IF(COUNT(J373:L373)=0,"",SUM(J373:L373))</f>
        <v/>
      </c>
      <c r="Q373" s="35" t="str">
        <f aca="false">IF(COUNT(M373:O373)=0,"",SUM(M373:O373))</f>
        <v/>
      </c>
      <c r="R373" s="35" t="str">
        <f aca="false">IF($I373="","",$I373+IF($P373="",0,$P373))</f>
        <v/>
      </c>
      <c r="S373" s="35" t="str">
        <f aca="false">IF(OR($R373="",$E373="",$E373=0),"",ROUND($R373/$E373,0))</f>
        <v/>
      </c>
    </row>
    <row r="374" customFormat="false" ht="15" hidden="false" customHeight="true" outlineLevel="0" collapsed="false">
      <c r="A374" s="24" t="n">
        <f aca="false">ROW()-5</f>
        <v>369</v>
      </c>
      <c r="B374" s="17"/>
      <c r="C374" s="17"/>
      <c r="D374" s="17"/>
      <c r="E374" s="32"/>
      <c r="F374" s="17"/>
      <c r="G374" s="17"/>
      <c r="H374" s="33"/>
      <c r="I374" s="34"/>
      <c r="J374" s="34"/>
      <c r="K374" s="34"/>
      <c r="L374" s="34"/>
      <c r="M374" s="34"/>
      <c r="N374" s="34"/>
      <c r="O374" s="34"/>
      <c r="P374" s="35" t="str">
        <f aca="false">IF(COUNT(J374:L374)=0,"",SUM(J374:L374))</f>
        <v/>
      </c>
      <c r="Q374" s="35" t="str">
        <f aca="false">IF(COUNT(M374:O374)=0,"",SUM(M374:O374))</f>
        <v/>
      </c>
      <c r="R374" s="35" t="str">
        <f aca="false">IF($I374="","",$I374+IF($P374="",0,$P374))</f>
        <v/>
      </c>
      <c r="S374" s="35" t="str">
        <f aca="false">IF(OR($R374="",$E374="",$E374=0),"",ROUND($R374/$E374,0))</f>
        <v/>
      </c>
    </row>
    <row r="375" customFormat="false" ht="15" hidden="false" customHeight="true" outlineLevel="0" collapsed="false">
      <c r="A375" s="24" t="n">
        <f aca="false">ROW()-5</f>
        <v>370</v>
      </c>
      <c r="B375" s="17"/>
      <c r="C375" s="17"/>
      <c r="D375" s="17"/>
      <c r="E375" s="32"/>
      <c r="F375" s="17"/>
      <c r="G375" s="17"/>
      <c r="H375" s="33"/>
      <c r="I375" s="34"/>
      <c r="J375" s="34"/>
      <c r="K375" s="34"/>
      <c r="L375" s="34"/>
      <c r="M375" s="34"/>
      <c r="N375" s="34"/>
      <c r="O375" s="34"/>
      <c r="P375" s="35" t="str">
        <f aca="false">IF(COUNT(J375:L375)=0,"",SUM(J375:L375))</f>
        <v/>
      </c>
      <c r="Q375" s="35" t="str">
        <f aca="false">IF(COUNT(M375:O375)=0,"",SUM(M375:O375))</f>
        <v/>
      </c>
      <c r="R375" s="35" t="str">
        <f aca="false">IF($I375="","",$I375+IF($P375="",0,$P375))</f>
        <v/>
      </c>
      <c r="S375" s="35" t="str">
        <f aca="false">IF(OR($R375="",$E375="",$E375=0),"",ROUND($R375/$E375,0))</f>
        <v/>
      </c>
    </row>
    <row r="376" customFormat="false" ht="15" hidden="false" customHeight="true" outlineLevel="0" collapsed="false">
      <c r="A376" s="24" t="n">
        <f aca="false">ROW()-5</f>
        <v>371</v>
      </c>
      <c r="B376" s="17"/>
      <c r="C376" s="17"/>
      <c r="D376" s="17"/>
      <c r="E376" s="32"/>
      <c r="F376" s="17"/>
      <c r="G376" s="17"/>
      <c r="H376" s="33"/>
      <c r="I376" s="34"/>
      <c r="J376" s="34"/>
      <c r="K376" s="34"/>
      <c r="L376" s="34"/>
      <c r="M376" s="34"/>
      <c r="N376" s="34"/>
      <c r="O376" s="34"/>
      <c r="P376" s="35" t="str">
        <f aca="false">IF(COUNT(J376:L376)=0,"",SUM(J376:L376))</f>
        <v/>
      </c>
      <c r="Q376" s="35" t="str">
        <f aca="false">IF(COUNT(M376:O376)=0,"",SUM(M376:O376))</f>
        <v/>
      </c>
      <c r="R376" s="35" t="str">
        <f aca="false">IF($I376="","",$I376+IF($P376="",0,$P376))</f>
        <v/>
      </c>
      <c r="S376" s="35" t="str">
        <f aca="false">IF(OR($R376="",$E376="",$E376=0),"",ROUND($R376/$E376,0))</f>
        <v/>
      </c>
    </row>
    <row r="377" customFormat="false" ht="15" hidden="false" customHeight="true" outlineLevel="0" collapsed="false">
      <c r="A377" s="24" t="n">
        <f aca="false">ROW()-5</f>
        <v>372</v>
      </c>
      <c r="B377" s="17"/>
      <c r="C377" s="17"/>
      <c r="D377" s="17"/>
      <c r="E377" s="32"/>
      <c r="F377" s="17"/>
      <c r="G377" s="17"/>
      <c r="H377" s="33"/>
      <c r="I377" s="34"/>
      <c r="J377" s="34"/>
      <c r="K377" s="34"/>
      <c r="L377" s="34"/>
      <c r="M377" s="34"/>
      <c r="N377" s="34"/>
      <c r="O377" s="34"/>
      <c r="P377" s="35" t="str">
        <f aca="false">IF(COUNT(J377:L377)=0,"",SUM(J377:L377))</f>
        <v/>
      </c>
      <c r="Q377" s="35" t="str">
        <f aca="false">IF(COUNT(M377:O377)=0,"",SUM(M377:O377))</f>
        <v/>
      </c>
      <c r="R377" s="35" t="str">
        <f aca="false">IF($I377="","",$I377+IF($P377="",0,$P377))</f>
        <v/>
      </c>
      <c r="S377" s="35" t="str">
        <f aca="false">IF(OR($R377="",$E377="",$E377=0),"",ROUND($R377/$E377,0))</f>
        <v/>
      </c>
    </row>
    <row r="378" customFormat="false" ht="15" hidden="false" customHeight="true" outlineLevel="0" collapsed="false">
      <c r="A378" s="24" t="n">
        <f aca="false">ROW()-5</f>
        <v>373</v>
      </c>
      <c r="B378" s="17"/>
      <c r="C378" s="17"/>
      <c r="D378" s="17"/>
      <c r="E378" s="32"/>
      <c r="F378" s="17"/>
      <c r="G378" s="17"/>
      <c r="H378" s="33"/>
      <c r="I378" s="34"/>
      <c r="J378" s="34"/>
      <c r="K378" s="34"/>
      <c r="L378" s="34"/>
      <c r="M378" s="34"/>
      <c r="N378" s="34"/>
      <c r="O378" s="34"/>
      <c r="P378" s="35" t="str">
        <f aca="false">IF(COUNT(J378:L378)=0,"",SUM(J378:L378))</f>
        <v/>
      </c>
      <c r="Q378" s="35" t="str">
        <f aca="false">IF(COUNT(M378:O378)=0,"",SUM(M378:O378))</f>
        <v/>
      </c>
      <c r="R378" s="35" t="str">
        <f aca="false">IF($I378="","",$I378+IF($P378="",0,$P378))</f>
        <v/>
      </c>
      <c r="S378" s="35" t="str">
        <f aca="false">IF(OR($R378="",$E378="",$E378=0),"",ROUND($R378/$E378,0))</f>
        <v/>
      </c>
    </row>
    <row r="379" customFormat="false" ht="15" hidden="false" customHeight="true" outlineLevel="0" collapsed="false">
      <c r="A379" s="24" t="n">
        <f aca="false">ROW()-5</f>
        <v>374</v>
      </c>
      <c r="B379" s="17"/>
      <c r="C379" s="17"/>
      <c r="D379" s="17"/>
      <c r="E379" s="32"/>
      <c r="F379" s="17"/>
      <c r="G379" s="17"/>
      <c r="H379" s="33"/>
      <c r="I379" s="34"/>
      <c r="J379" s="34"/>
      <c r="K379" s="34"/>
      <c r="L379" s="34"/>
      <c r="M379" s="34"/>
      <c r="N379" s="34"/>
      <c r="O379" s="34"/>
      <c r="P379" s="35" t="str">
        <f aca="false">IF(COUNT(J379:L379)=0,"",SUM(J379:L379))</f>
        <v/>
      </c>
      <c r="Q379" s="35" t="str">
        <f aca="false">IF(COUNT(M379:O379)=0,"",SUM(M379:O379))</f>
        <v/>
      </c>
      <c r="R379" s="35" t="str">
        <f aca="false">IF($I379="","",$I379+IF($P379="",0,$P379))</f>
        <v/>
      </c>
      <c r="S379" s="35" t="str">
        <f aca="false">IF(OR($R379="",$E379="",$E379=0),"",ROUND($R379/$E379,0))</f>
        <v/>
      </c>
    </row>
    <row r="380" customFormat="false" ht="15" hidden="false" customHeight="true" outlineLevel="0" collapsed="false">
      <c r="A380" s="24" t="n">
        <f aca="false">ROW()-5</f>
        <v>375</v>
      </c>
      <c r="B380" s="17"/>
      <c r="C380" s="17"/>
      <c r="D380" s="17"/>
      <c r="E380" s="32"/>
      <c r="F380" s="17"/>
      <c r="G380" s="17"/>
      <c r="H380" s="33"/>
      <c r="I380" s="34"/>
      <c r="J380" s="34"/>
      <c r="K380" s="34"/>
      <c r="L380" s="34"/>
      <c r="M380" s="34"/>
      <c r="N380" s="34"/>
      <c r="O380" s="34"/>
      <c r="P380" s="35" t="str">
        <f aca="false">IF(COUNT(J380:L380)=0,"",SUM(J380:L380))</f>
        <v/>
      </c>
      <c r="Q380" s="35" t="str">
        <f aca="false">IF(COUNT(M380:O380)=0,"",SUM(M380:O380))</f>
        <v/>
      </c>
      <c r="R380" s="35" t="str">
        <f aca="false">IF($I380="","",$I380+IF($P380="",0,$P380))</f>
        <v/>
      </c>
      <c r="S380" s="35" t="str">
        <f aca="false">IF(OR($R380="",$E380="",$E380=0),"",ROUND($R380/$E380,0))</f>
        <v/>
      </c>
    </row>
    <row r="381" customFormat="false" ht="15" hidden="false" customHeight="true" outlineLevel="0" collapsed="false">
      <c r="A381" s="24" t="n">
        <f aca="false">ROW()-5</f>
        <v>376</v>
      </c>
      <c r="B381" s="17"/>
      <c r="C381" s="17"/>
      <c r="D381" s="17"/>
      <c r="E381" s="32"/>
      <c r="F381" s="17"/>
      <c r="G381" s="17"/>
      <c r="H381" s="33"/>
      <c r="I381" s="34"/>
      <c r="J381" s="34"/>
      <c r="K381" s="34"/>
      <c r="L381" s="34"/>
      <c r="M381" s="34"/>
      <c r="N381" s="34"/>
      <c r="O381" s="34"/>
      <c r="P381" s="35" t="str">
        <f aca="false">IF(COUNT(J381:L381)=0,"",SUM(J381:L381))</f>
        <v/>
      </c>
      <c r="Q381" s="35" t="str">
        <f aca="false">IF(COUNT(M381:O381)=0,"",SUM(M381:O381))</f>
        <v/>
      </c>
      <c r="R381" s="35" t="str">
        <f aca="false">IF($I381="","",$I381+IF($P381="",0,$P381))</f>
        <v/>
      </c>
      <c r="S381" s="35" t="str">
        <f aca="false">IF(OR($R381="",$E381="",$E381=0),"",ROUND($R381/$E381,0))</f>
        <v/>
      </c>
    </row>
    <row r="382" customFormat="false" ht="15" hidden="false" customHeight="true" outlineLevel="0" collapsed="false">
      <c r="A382" s="24" t="n">
        <f aca="false">ROW()-5</f>
        <v>377</v>
      </c>
      <c r="B382" s="17"/>
      <c r="C382" s="17"/>
      <c r="D382" s="17"/>
      <c r="E382" s="32"/>
      <c r="F382" s="17"/>
      <c r="G382" s="17"/>
      <c r="H382" s="33"/>
      <c r="I382" s="34"/>
      <c r="J382" s="34"/>
      <c r="K382" s="34"/>
      <c r="L382" s="34"/>
      <c r="M382" s="34"/>
      <c r="N382" s="34"/>
      <c r="O382" s="34"/>
      <c r="P382" s="35" t="str">
        <f aca="false">IF(COUNT(J382:L382)=0,"",SUM(J382:L382))</f>
        <v/>
      </c>
      <c r="Q382" s="35" t="str">
        <f aca="false">IF(COUNT(M382:O382)=0,"",SUM(M382:O382))</f>
        <v/>
      </c>
      <c r="R382" s="35" t="str">
        <f aca="false">IF($I382="","",$I382+IF($P382="",0,$P382))</f>
        <v/>
      </c>
      <c r="S382" s="35" t="str">
        <f aca="false">IF(OR($R382="",$E382="",$E382=0),"",ROUND($R382/$E382,0))</f>
        <v/>
      </c>
    </row>
    <row r="383" customFormat="false" ht="15" hidden="false" customHeight="true" outlineLevel="0" collapsed="false">
      <c r="A383" s="24" t="n">
        <f aca="false">ROW()-5</f>
        <v>378</v>
      </c>
      <c r="B383" s="17"/>
      <c r="C383" s="17"/>
      <c r="D383" s="17"/>
      <c r="E383" s="32"/>
      <c r="F383" s="17"/>
      <c r="G383" s="17"/>
      <c r="H383" s="33"/>
      <c r="I383" s="34"/>
      <c r="J383" s="34"/>
      <c r="K383" s="34"/>
      <c r="L383" s="34"/>
      <c r="M383" s="34"/>
      <c r="N383" s="34"/>
      <c r="O383" s="34"/>
      <c r="P383" s="35" t="str">
        <f aca="false">IF(COUNT(J383:L383)=0,"",SUM(J383:L383))</f>
        <v/>
      </c>
      <c r="Q383" s="35" t="str">
        <f aca="false">IF(COUNT(M383:O383)=0,"",SUM(M383:O383))</f>
        <v/>
      </c>
      <c r="R383" s="35" t="str">
        <f aca="false">IF($I383="","",$I383+IF($P383="",0,$P383))</f>
        <v/>
      </c>
      <c r="S383" s="35" t="str">
        <f aca="false">IF(OR($R383="",$E383="",$E383=0),"",ROUND($R383/$E383,0))</f>
        <v/>
      </c>
    </row>
    <row r="384" customFormat="false" ht="15" hidden="false" customHeight="true" outlineLevel="0" collapsed="false">
      <c r="A384" s="24" t="n">
        <f aca="false">ROW()-5</f>
        <v>379</v>
      </c>
      <c r="B384" s="17"/>
      <c r="C384" s="17"/>
      <c r="D384" s="17"/>
      <c r="E384" s="32"/>
      <c r="F384" s="17"/>
      <c r="G384" s="17"/>
      <c r="H384" s="33"/>
      <c r="I384" s="34"/>
      <c r="J384" s="34"/>
      <c r="K384" s="34"/>
      <c r="L384" s="34"/>
      <c r="M384" s="34"/>
      <c r="N384" s="34"/>
      <c r="O384" s="34"/>
      <c r="P384" s="35" t="str">
        <f aca="false">IF(COUNT(J384:L384)=0,"",SUM(J384:L384))</f>
        <v/>
      </c>
      <c r="Q384" s="35" t="str">
        <f aca="false">IF(COUNT(M384:O384)=0,"",SUM(M384:O384))</f>
        <v/>
      </c>
      <c r="R384" s="35" t="str">
        <f aca="false">IF($I384="","",$I384+IF($P384="",0,$P384))</f>
        <v/>
      </c>
      <c r="S384" s="35" t="str">
        <f aca="false">IF(OR($R384="",$E384="",$E384=0),"",ROUND($R384/$E384,0))</f>
        <v/>
      </c>
    </row>
    <row r="385" customFormat="false" ht="15" hidden="false" customHeight="true" outlineLevel="0" collapsed="false">
      <c r="A385" s="24" t="n">
        <f aca="false">ROW()-5</f>
        <v>380</v>
      </c>
      <c r="B385" s="17"/>
      <c r="C385" s="17"/>
      <c r="D385" s="17"/>
      <c r="E385" s="32"/>
      <c r="F385" s="17"/>
      <c r="G385" s="17"/>
      <c r="H385" s="33"/>
      <c r="I385" s="34"/>
      <c r="J385" s="34"/>
      <c r="K385" s="34"/>
      <c r="L385" s="34"/>
      <c r="M385" s="34"/>
      <c r="N385" s="34"/>
      <c r="O385" s="34"/>
      <c r="P385" s="35" t="str">
        <f aca="false">IF(COUNT(J385:L385)=0,"",SUM(J385:L385))</f>
        <v/>
      </c>
      <c r="Q385" s="35" t="str">
        <f aca="false">IF(COUNT(M385:O385)=0,"",SUM(M385:O385))</f>
        <v/>
      </c>
      <c r="R385" s="35" t="str">
        <f aca="false">IF($I385="","",$I385+IF($P385="",0,$P385))</f>
        <v/>
      </c>
      <c r="S385" s="35" t="str">
        <f aca="false">IF(OR($R385="",$E385="",$E385=0),"",ROUND($R385/$E385,0))</f>
        <v/>
      </c>
    </row>
    <row r="386" customFormat="false" ht="15" hidden="false" customHeight="true" outlineLevel="0" collapsed="false">
      <c r="A386" s="24" t="n">
        <f aca="false">ROW()-5</f>
        <v>381</v>
      </c>
      <c r="B386" s="17"/>
      <c r="C386" s="17"/>
      <c r="D386" s="17"/>
      <c r="E386" s="32"/>
      <c r="F386" s="17"/>
      <c r="G386" s="17"/>
      <c r="H386" s="33"/>
      <c r="I386" s="34"/>
      <c r="J386" s="34"/>
      <c r="K386" s="34"/>
      <c r="L386" s="34"/>
      <c r="M386" s="34"/>
      <c r="N386" s="34"/>
      <c r="O386" s="34"/>
      <c r="P386" s="35" t="str">
        <f aca="false">IF(COUNT(J386:L386)=0,"",SUM(J386:L386))</f>
        <v/>
      </c>
      <c r="Q386" s="35" t="str">
        <f aca="false">IF(COUNT(M386:O386)=0,"",SUM(M386:O386))</f>
        <v/>
      </c>
      <c r="R386" s="35" t="str">
        <f aca="false">IF($I386="","",$I386+IF($P386="",0,$P386))</f>
        <v/>
      </c>
      <c r="S386" s="35" t="str">
        <f aca="false">IF(OR($R386="",$E386="",$E386=0),"",ROUND($R386/$E386,0))</f>
        <v/>
      </c>
    </row>
    <row r="387" customFormat="false" ht="15" hidden="false" customHeight="true" outlineLevel="0" collapsed="false">
      <c r="A387" s="24" t="n">
        <f aca="false">ROW()-5</f>
        <v>382</v>
      </c>
      <c r="B387" s="17"/>
      <c r="C387" s="17"/>
      <c r="D387" s="17"/>
      <c r="E387" s="32"/>
      <c r="F387" s="17"/>
      <c r="G387" s="17"/>
      <c r="H387" s="33"/>
      <c r="I387" s="34"/>
      <c r="J387" s="34"/>
      <c r="K387" s="34"/>
      <c r="L387" s="34"/>
      <c r="M387" s="34"/>
      <c r="N387" s="34"/>
      <c r="O387" s="34"/>
      <c r="P387" s="35" t="str">
        <f aca="false">IF(COUNT(J387:L387)=0,"",SUM(J387:L387))</f>
        <v/>
      </c>
      <c r="Q387" s="35" t="str">
        <f aca="false">IF(COUNT(M387:O387)=0,"",SUM(M387:O387))</f>
        <v/>
      </c>
      <c r="R387" s="35" t="str">
        <f aca="false">IF($I387="","",$I387+IF($P387="",0,$P387))</f>
        <v/>
      </c>
      <c r="S387" s="35" t="str">
        <f aca="false">IF(OR($R387="",$E387="",$E387=0),"",ROUND($R387/$E387,0))</f>
        <v/>
      </c>
    </row>
    <row r="388" customFormat="false" ht="15" hidden="false" customHeight="true" outlineLevel="0" collapsed="false">
      <c r="A388" s="24" t="n">
        <f aca="false">ROW()-5</f>
        <v>383</v>
      </c>
      <c r="B388" s="17"/>
      <c r="C388" s="17"/>
      <c r="D388" s="17"/>
      <c r="E388" s="32"/>
      <c r="F388" s="17"/>
      <c r="G388" s="17"/>
      <c r="H388" s="33"/>
      <c r="I388" s="34"/>
      <c r="J388" s="34"/>
      <c r="K388" s="34"/>
      <c r="L388" s="34"/>
      <c r="M388" s="34"/>
      <c r="N388" s="34"/>
      <c r="O388" s="34"/>
      <c r="P388" s="35" t="str">
        <f aca="false">IF(COUNT(J388:L388)=0,"",SUM(J388:L388))</f>
        <v/>
      </c>
      <c r="Q388" s="35" t="str">
        <f aca="false">IF(COUNT(M388:O388)=0,"",SUM(M388:O388))</f>
        <v/>
      </c>
      <c r="R388" s="35" t="str">
        <f aca="false">IF($I388="","",$I388+IF($P388="",0,$P388))</f>
        <v/>
      </c>
      <c r="S388" s="35" t="str">
        <f aca="false">IF(OR($R388="",$E388="",$E388=0),"",ROUND($R388/$E388,0))</f>
        <v/>
      </c>
    </row>
    <row r="389" customFormat="false" ht="15" hidden="false" customHeight="true" outlineLevel="0" collapsed="false">
      <c r="A389" s="24" t="n">
        <f aca="false">ROW()-5</f>
        <v>384</v>
      </c>
      <c r="B389" s="17"/>
      <c r="C389" s="17"/>
      <c r="D389" s="17"/>
      <c r="E389" s="32"/>
      <c r="F389" s="17"/>
      <c r="G389" s="17"/>
      <c r="H389" s="33"/>
      <c r="I389" s="34"/>
      <c r="J389" s="34"/>
      <c r="K389" s="34"/>
      <c r="L389" s="34"/>
      <c r="M389" s="34"/>
      <c r="N389" s="34"/>
      <c r="O389" s="34"/>
      <c r="P389" s="35" t="str">
        <f aca="false">IF(COUNT(J389:L389)=0,"",SUM(J389:L389))</f>
        <v/>
      </c>
      <c r="Q389" s="35" t="str">
        <f aca="false">IF(COUNT(M389:O389)=0,"",SUM(M389:O389))</f>
        <v/>
      </c>
      <c r="R389" s="35" t="str">
        <f aca="false">IF($I389="","",$I389+IF($P389="",0,$P389))</f>
        <v/>
      </c>
      <c r="S389" s="35" t="str">
        <f aca="false">IF(OR($R389="",$E389="",$E389=0),"",ROUND($R389/$E389,0))</f>
        <v/>
      </c>
    </row>
    <row r="390" customFormat="false" ht="15" hidden="false" customHeight="true" outlineLevel="0" collapsed="false">
      <c r="A390" s="24" t="n">
        <f aca="false">ROW()-5</f>
        <v>385</v>
      </c>
      <c r="B390" s="17"/>
      <c r="C390" s="17"/>
      <c r="D390" s="17"/>
      <c r="E390" s="32"/>
      <c r="F390" s="17"/>
      <c r="G390" s="17"/>
      <c r="H390" s="33"/>
      <c r="I390" s="34"/>
      <c r="J390" s="34"/>
      <c r="K390" s="34"/>
      <c r="L390" s="34"/>
      <c r="M390" s="34"/>
      <c r="N390" s="34"/>
      <c r="O390" s="34"/>
      <c r="P390" s="35" t="str">
        <f aca="false">IF(COUNT(J390:L390)=0,"",SUM(J390:L390))</f>
        <v/>
      </c>
      <c r="Q390" s="35" t="str">
        <f aca="false">IF(COUNT(M390:O390)=0,"",SUM(M390:O390))</f>
        <v/>
      </c>
      <c r="R390" s="35" t="str">
        <f aca="false">IF($I390="","",$I390+IF($P390="",0,$P390))</f>
        <v/>
      </c>
      <c r="S390" s="35" t="str">
        <f aca="false">IF(OR($R390="",$E390="",$E390=0),"",ROUND($R390/$E390,0))</f>
        <v/>
      </c>
    </row>
    <row r="391" customFormat="false" ht="15" hidden="false" customHeight="true" outlineLevel="0" collapsed="false">
      <c r="A391" s="24" t="n">
        <f aca="false">ROW()-5</f>
        <v>386</v>
      </c>
      <c r="B391" s="17"/>
      <c r="C391" s="17"/>
      <c r="D391" s="17"/>
      <c r="E391" s="32"/>
      <c r="F391" s="17"/>
      <c r="G391" s="17"/>
      <c r="H391" s="33"/>
      <c r="I391" s="34"/>
      <c r="J391" s="34"/>
      <c r="K391" s="34"/>
      <c r="L391" s="34"/>
      <c r="M391" s="34"/>
      <c r="N391" s="34"/>
      <c r="O391" s="34"/>
      <c r="P391" s="35" t="str">
        <f aca="false">IF(COUNT(J391:L391)=0,"",SUM(J391:L391))</f>
        <v/>
      </c>
      <c r="Q391" s="35" t="str">
        <f aca="false">IF(COUNT(M391:O391)=0,"",SUM(M391:O391))</f>
        <v/>
      </c>
      <c r="R391" s="35" t="str">
        <f aca="false">IF($I391="","",$I391+IF($P391="",0,$P391))</f>
        <v/>
      </c>
      <c r="S391" s="35" t="str">
        <f aca="false">IF(OR($R391="",$E391="",$E391=0),"",ROUND($R391/$E391,0))</f>
        <v/>
      </c>
    </row>
    <row r="392" customFormat="false" ht="15" hidden="false" customHeight="true" outlineLevel="0" collapsed="false">
      <c r="A392" s="24" t="n">
        <f aca="false">ROW()-5</f>
        <v>387</v>
      </c>
      <c r="B392" s="17"/>
      <c r="C392" s="17"/>
      <c r="D392" s="17"/>
      <c r="E392" s="32"/>
      <c r="F392" s="17"/>
      <c r="G392" s="17"/>
      <c r="H392" s="33"/>
      <c r="I392" s="34"/>
      <c r="J392" s="34"/>
      <c r="K392" s="34"/>
      <c r="L392" s="34"/>
      <c r="M392" s="34"/>
      <c r="N392" s="34"/>
      <c r="O392" s="34"/>
      <c r="P392" s="35" t="str">
        <f aca="false">IF(COUNT(J392:L392)=0,"",SUM(J392:L392))</f>
        <v/>
      </c>
      <c r="Q392" s="35" t="str">
        <f aca="false">IF(COUNT(M392:O392)=0,"",SUM(M392:O392))</f>
        <v/>
      </c>
      <c r="R392" s="35" t="str">
        <f aca="false">IF($I392="","",$I392+IF($P392="",0,$P392))</f>
        <v/>
      </c>
      <c r="S392" s="35" t="str">
        <f aca="false">IF(OR($R392="",$E392="",$E392=0),"",ROUND($R392/$E392,0))</f>
        <v/>
      </c>
    </row>
    <row r="393" customFormat="false" ht="15" hidden="false" customHeight="true" outlineLevel="0" collapsed="false">
      <c r="A393" s="24" t="n">
        <f aca="false">ROW()-5</f>
        <v>388</v>
      </c>
      <c r="B393" s="17"/>
      <c r="C393" s="17"/>
      <c r="D393" s="17"/>
      <c r="E393" s="32"/>
      <c r="F393" s="17"/>
      <c r="G393" s="17"/>
      <c r="H393" s="33"/>
      <c r="I393" s="34"/>
      <c r="J393" s="34"/>
      <c r="K393" s="34"/>
      <c r="L393" s="34"/>
      <c r="M393" s="34"/>
      <c r="N393" s="34"/>
      <c r="O393" s="34"/>
      <c r="P393" s="35" t="str">
        <f aca="false">IF(COUNT(J393:L393)=0,"",SUM(J393:L393))</f>
        <v/>
      </c>
      <c r="Q393" s="35" t="str">
        <f aca="false">IF(COUNT(M393:O393)=0,"",SUM(M393:O393))</f>
        <v/>
      </c>
      <c r="R393" s="35" t="str">
        <f aca="false">IF($I393="","",$I393+IF($P393="",0,$P393))</f>
        <v/>
      </c>
      <c r="S393" s="35" t="str">
        <f aca="false">IF(OR($R393="",$E393="",$E393=0),"",ROUND($R393/$E393,0))</f>
        <v/>
      </c>
    </row>
    <row r="394" customFormat="false" ht="15" hidden="false" customHeight="true" outlineLevel="0" collapsed="false">
      <c r="A394" s="24" t="n">
        <f aca="false">ROW()-5</f>
        <v>389</v>
      </c>
      <c r="B394" s="17"/>
      <c r="C394" s="17"/>
      <c r="D394" s="17"/>
      <c r="E394" s="32"/>
      <c r="F394" s="17"/>
      <c r="G394" s="17"/>
      <c r="H394" s="33"/>
      <c r="I394" s="34"/>
      <c r="J394" s="34"/>
      <c r="K394" s="34"/>
      <c r="L394" s="34"/>
      <c r="M394" s="34"/>
      <c r="N394" s="34"/>
      <c r="O394" s="34"/>
      <c r="P394" s="35" t="str">
        <f aca="false">IF(COUNT(J394:L394)=0,"",SUM(J394:L394))</f>
        <v/>
      </c>
      <c r="Q394" s="35" t="str">
        <f aca="false">IF(COUNT(M394:O394)=0,"",SUM(M394:O394))</f>
        <v/>
      </c>
      <c r="R394" s="35" t="str">
        <f aca="false">IF($I394="","",$I394+IF($P394="",0,$P394))</f>
        <v/>
      </c>
      <c r="S394" s="35" t="str">
        <f aca="false">IF(OR($R394="",$E394="",$E394=0),"",ROUND($R394/$E394,0))</f>
        <v/>
      </c>
    </row>
    <row r="395" customFormat="false" ht="15" hidden="false" customHeight="true" outlineLevel="0" collapsed="false">
      <c r="A395" s="24" t="n">
        <f aca="false">ROW()-5</f>
        <v>390</v>
      </c>
      <c r="B395" s="17"/>
      <c r="C395" s="17"/>
      <c r="D395" s="17"/>
      <c r="E395" s="32"/>
      <c r="F395" s="17"/>
      <c r="G395" s="17"/>
      <c r="H395" s="33"/>
      <c r="I395" s="34"/>
      <c r="J395" s="34"/>
      <c r="K395" s="34"/>
      <c r="L395" s="34"/>
      <c r="M395" s="34"/>
      <c r="N395" s="34"/>
      <c r="O395" s="34"/>
      <c r="P395" s="35" t="str">
        <f aca="false">IF(COUNT(J395:L395)=0,"",SUM(J395:L395))</f>
        <v/>
      </c>
      <c r="Q395" s="35" t="str">
        <f aca="false">IF(COUNT(M395:O395)=0,"",SUM(M395:O395))</f>
        <v/>
      </c>
      <c r="R395" s="35" t="str">
        <f aca="false">IF($I395="","",$I395+IF($P395="",0,$P395))</f>
        <v/>
      </c>
      <c r="S395" s="35" t="str">
        <f aca="false">IF(OR($R395="",$E395="",$E395=0),"",ROUND($R395/$E395,0))</f>
        <v/>
      </c>
    </row>
    <row r="396" customFormat="false" ht="15" hidden="false" customHeight="true" outlineLevel="0" collapsed="false">
      <c r="A396" s="24" t="n">
        <f aca="false">ROW()-5</f>
        <v>391</v>
      </c>
      <c r="B396" s="17"/>
      <c r="C396" s="17"/>
      <c r="D396" s="17"/>
      <c r="E396" s="32"/>
      <c r="F396" s="17"/>
      <c r="G396" s="17"/>
      <c r="H396" s="33"/>
      <c r="I396" s="34"/>
      <c r="J396" s="34"/>
      <c r="K396" s="34"/>
      <c r="L396" s="34"/>
      <c r="M396" s="34"/>
      <c r="N396" s="34"/>
      <c r="O396" s="34"/>
      <c r="P396" s="35" t="str">
        <f aca="false">IF(COUNT(J396:L396)=0,"",SUM(J396:L396))</f>
        <v/>
      </c>
      <c r="Q396" s="35" t="str">
        <f aca="false">IF(COUNT(M396:O396)=0,"",SUM(M396:O396))</f>
        <v/>
      </c>
      <c r="R396" s="35" t="str">
        <f aca="false">IF($I396="","",$I396+IF($P396="",0,$P396))</f>
        <v/>
      </c>
      <c r="S396" s="35" t="str">
        <f aca="false">IF(OR($R396="",$E396="",$E396=0),"",ROUND($R396/$E396,0))</f>
        <v/>
      </c>
    </row>
    <row r="397" customFormat="false" ht="15" hidden="false" customHeight="true" outlineLevel="0" collapsed="false">
      <c r="A397" s="24" t="n">
        <f aca="false">ROW()-5</f>
        <v>392</v>
      </c>
      <c r="B397" s="17"/>
      <c r="C397" s="17"/>
      <c r="D397" s="17"/>
      <c r="E397" s="32"/>
      <c r="F397" s="17"/>
      <c r="G397" s="17"/>
      <c r="H397" s="33"/>
      <c r="I397" s="34"/>
      <c r="J397" s="34"/>
      <c r="K397" s="34"/>
      <c r="L397" s="34"/>
      <c r="M397" s="34"/>
      <c r="N397" s="34"/>
      <c r="O397" s="34"/>
      <c r="P397" s="35" t="str">
        <f aca="false">IF(COUNT(J397:L397)=0,"",SUM(J397:L397))</f>
        <v/>
      </c>
      <c r="Q397" s="35" t="str">
        <f aca="false">IF(COUNT(M397:O397)=0,"",SUM(M397:O397))</f>
        <v/>
      </c>
      <c r="R397" s="35" t="str">
        <f aca="false">IF($I397="","",$I397+IF($P397="",0,$P397))</f>
        <v/>
      </c>
      <c r="S397" s="35" t="str">
        <f aca="false">IF(OR($R397="",$E397="",$E397=0),"",ROUND($R397/$E397,0))</f>
        <v/>
      </c>
    </row>
    <row r="398" customFormat="false" ht="15" hidden="false" customHeight="true" outlineLevel="0" collapsed="false">
      <c r="A398" s="24" t="n">
        <f aca="false">ROW()-5</f>
        <v>393</v>
      </c>
      <c r="B398" s="17"/>
      <c r="C398" s="17"/>
      <c r="D398" s="17"/>
      <c r="E398" s="32"/>
      <c r="F398" s="17"/>
      <c r="G398" s="17"/>
      <c r="H398" s="33"/>
      <c r="I398" s="34"/>
      <c r="J398" s="34"/>
      <c r="K398" s="34"/>
      <c r="L398" s="34"/>
      <c r="M398" s="34"/>
      <c r="N398" s="34"/>
      <c r="O398" s="34"/>
      <c r="P398" s="35" t="str">
        <f aca="false">IF(COUNT(J398:L398)=0,"",SUM(J398:L398))</f>
        <v/>
      </c>
      <c r="Q398" s="35" t="str">
        <f aca="false">IF(COUNT(M398:O398)=0,"",SUM(M398:O398))</f>
        <v/>
      </c>
      <c r="R398" s="35" t="str">
        <f aca="false">IF($I398="","",$I398+IF($P398="",0,$P398))</f>
        <v/>
      </c>
      <c r="S398" s="35" t="str">
        <f aca="false">IF(OR($R398="",$E398="",$E398=0),"",ROUND($R398/$E398,0))</f>
        <v/>
      </c>
    </row>
    <row r="399" customFormat="false" ht="15" hidden="false" customHeight="true" outlineLevel="0" collapsed="false">
      <c r="A399" s="24" t="n">
        <f aca="false">ROW()-5</f>
        <v>394</v>
      </c>
      <c r="B399" s="17"/>
      <c r="C399" s="17"/>
      <c r="D399" s="17"/>
      <c r="E399" s="32"/>
      <c r="F399" s="17"/>
      <c r="G399" s="17"/>
      <c r="H399" s="33"/>
      <c r="I399" s="34"/>
      <c r="J399" s="34"/>
      <c r="K399" s="34"/>
      <c r="L399" s="34"/>
      <c r="M399" s="34"/>
      <c r="N399" s="34"/>
      <c r="O399" s="34"/>
      <c r="P399" s="35" t="str">
        <f aca="false">IF(COUNT(J399:L399)=0,"",SUM(J399:L399))</f>
        <v/>
      </c>
      <c r="Q399" s="35" t="str">
        <f aca="false">IF(COUNT(M399:O399)=0,"",SUM(M399:O399))</f>
        <v/>
      </c>
      <c r="R399" s="35" t="str">
        <f aca="false">IF($I399="","",$I399+IF($P399="",0,$P399))</f>
        <v/>
      </c>
      <c r="S399" s="35" t="str">
        <f aca="false">IF(OR($R399="",$E399="",$E399=0),"",ROUND($R399/$E399,0))</f>
        <v/>
      </c>
    </row>
    <row r="400" customFormat="false" ht="15" hidden="false" customHeight="true" outlineLevel="0" collapsed="false">
      <c r="A400" s="24" t="n">
        <f aca="false">ROW()-5</f>
        <v>395</v>
      </c>
      <c r="B400" s="17"/>
      <c r="C400" s="17"/>
      <c r="D400" s="17"/>
      <c r="E400" s="32"/>
      <c r="F400" s="17"/>
      <c r="G400" s="17"/>
      <c r="H400" s="33"/>
      <c r="I400" s="34"/>
      <c r="J400" s="34"/>
      <c r="K400" s="34"/>
      <c r="L400" s="34"/>
      <c r="M400" s="34"/>
      <c r="N400" s="34"/>
      <c r="O400" s="34"/>
      <c r="P400" s="35" t="str">
        <f aca="false">IF(COUNT(J400:L400)=0,"",SUM(J400:L400))</f>
        <v/>
      </c>
      <c r="Q400" s="35" t="str">
        <f aca="false">IF(COUNT(M400:O400)=0,"",SUM(M400:O400))</f>
        <v/>
      </c>
      <c r="R400" s="35" t="str">
        <f aca="false">IF($I400="","",$I400+IF($P400="",0,$P400))</f>
        <v/>
      </c>
      <c r="S400" s="35" t="str">
        <f aca="false">IF(OR($R400="",$E400="",$E400=0),"",ROUND($R400/$E400,0))</f>
        <v/>
      </c>
    </row>
    <row r="401" customFormat="false" ht="15" hidden="false" customHeight="true" outlineLevel="0" collapsed="false">
      <c r="A401" s="24" t="n">
        <f aca="false">ROW()-5</f>
        <v>396</v>
      </c>
      <c r="B401" s="17"/>
      <c r="C401" s="17"/>
      <c r="D401" s="17"/>
      <c r="E401" s="32"/>
      <c r="F401" s="17"/>
      <c r="G401" s="17"/>
      <c r="H401" s="33"/>
      <c r="I401" s="34"/>
      <c r="J401" s="34"/>
      <c r="K401" s="34"/>
      <c r="L401" s="34"/>
      <c r="M401" s="34"/>
      <c r="N401" s="34"/>
      <c r="O401" s="34"/>
      <c r="P401" s="35" t="str">
        <f aca="false">IF(COUNT(J401:L401)=0,"",SUM(J401:L401))</f>
        <v/>
      </c>
      <c r="Q401" s="35" t="str">
        <f aca="false">IF(COUNT(M401:O401)=0,"",SUM(M401:O401))</f>
        <v/>
      </c>
      <c r="R401" s="35" t="str">
        <f aca="false">IF($I401="","",$I401+IF($P401="",0,$P401))</f>
        <v/>
      </c>
      <c r="S401" s="35" t="str">
        <f aca="false">IF(OR($R401="",$E401="",$E401=0),"",ROUND($R401/$E401,0))</f>
        <v/>
      </c>
    </row>
    <row r="402" customFormat="false" ht="15" hidden="false" customHeight="true" outlineLevel="0" collapsed="false">
      <c r="A402" s="24" t="n">
        <f aca="false">ROW()-5</f>
        <v>397</v>
      </c>
      <c r="B402" s="17"/>
      <c r="C402" s="17"/>
      <c r="D402" s="17"/>
      <c r="E402" s="32"/>
      <c r="F402" s="17"/>
      <c r="G402" s="17"/>
      <c r="H402" s="33"/>
      <c r="I402" s="34"/>
      <c r="J402" s="34"/>
      <c r="K402" s="34"/>
      <c r="L402" s="34"/>
      <c r="M402" s="34"/>
      <c r="N402" s="34"/>
      <c r="O402" s="34"/>
      <c r="P402" s="35" t="str">
        <f aca="false">IF(COUNT(J402:L402)=0,"",SUM(J402:L402))</f>
        <v/>
      </c>
      <c r="Q402" s="35" t="str">
        <f aca="false">IF(COUNT(M402:O402)=0,"",SUM(M402:O402))</f>
        <v/>
      </c>
      <c r="R402" s="35" t="str">
        <f aca="false">IF($I402="","",$I402+IF($P402="",0,$P402))</f>
        <v/>
      </c>
      <c r="S402" s="35" t="str">
        <f aca="false">IF(OR($R402="",$E402="",$E402=0),"",ROUND($R402/$E402,0))</f>
        <v/>
      </c>
    </row>
    <row r="403" customFormat="false" ht="15" hidden="false" customHeight="true" outlineLevel="0" collapsed="false">
      <c r="A403" s="24" t="n">
        <f aca="false">ROW()-5</f>
        <v>398</v>
      </c>
      <c r="B403" s="17"/>
      <c r="C403" s="17"/>
      <c r="D403" s="17"/>
      <c r="E403" s="32"/>
      <c r="F403" s="17"/>
      <c r="G403" s="17"/>
      <c r="H403" s="33"/>
      <c r="I403" s="34"/>
      <c r="J403" s="34"/>
      <c r="K403" s="34"/>
      <c r="L403" s="34"/>
      <c r="M403" s="34"/>
      <c r="N403" s="34"/>
      <c r="O403" s="34"/>
      <c r="P403" s="35" t="str">
        <f aca="false">IF(COUNT(J403:L403)=0,"",SUM(J403:L403))</f>
        <v/>
      </c>
      <c r="Q403" s="35" t="str">
        <f aca="false">IF(COUNT(M403:O403)=0,"",SUM(M403:O403))</f>
        <v/>
      </c>
      <c r="R403" s="35" t="str">
        <f aca="false">IF($I403="","",$I403+IF($P403="",0,$P403))</f>
        <v/>
      </c>
      <c r="S403" s="35" t="str">
        <f aca="false">IF(OR($R403="",$E403="",$E403=0),"",ROUND($R403/$E403,0))</f>
        <v/>
      </c>
    </row>
    <row r="404" customFormat="false" ht="15" hidden="false" customHeight="true" outlineLevel="0" collapsed="false">
      <c r="A404" s="24" t="n">
        <f aca="false">ROW()-5</f>
        <v>399</v>
      </c>
      <c r="B404" s="17"/>
      <c r="C404" s="17"/>
      <c r="D404" s="17"/>
      <c r="E404" s="32"/>
      <c r="F404" s="17"/>
      <c r="G404" s="17"/>
      <c r="H404" s="33"/>
      <c r="I404" s="34"/>
      <c r="J404" s="34"/>
      <c r="K404" s="34"/>
      <c r="L404" s="34"/>
      <c r="M404" s="34"/>
      <c r="N404" s="34"/>
      <c r="O404" s="34"/>
      <c r="P404" s="35" t="str">
        <f aca="false">IF(COUNT(J404:L404)=0,"",SUM(J404:L404))</f>
        <v/>
      </c>
      <c r="Q404" s="35" t="str">
        <f aca="false">IF(COUNT(M404:O404)=0,"",SUM(M404:O404))</f>
        <v/>
      </c>
      <c r="R404" s="35" t="str">
        <f aca="false">IF($I404="","",$I404+IF($P404="",0,$P404))</f>
        <v/>
      </c>
      <c r="S404" s="35" t="str">
        <f aca="false">IF(OR($R404="",$E404="",$E404=0),"",ROUND($R404/$E404,0))</f>
        <v/>
      </c>
    </row>
    <row r="405" customFormat="false" ht="15" hidden="false" customHeight="true" outlineLevel="0" collapsed="false">
      <c r="A405" s="24" t="n">
        <f aca="false">ROW()-5</f>
        <v>400</v>
      </c>
      <c r="B405" s="17"/>
      <c r="C405" s="17"/>
      <c r="D405" s="17"/>
      <c r="E405" s="32"/>
      <c r="F405" s="17"/>
      <c r="G405" s="17"/>
      <c r="H405" s="33"/>
      <c r="I405" s="34"/>
      <c r="J405" s="34"/>
      <c r="K405" s="34"/>
      <c r="L405" s="34"/>
      <c r="M405" s="34"/>
      <c r="N405" s="34"/>
      <c r="O405" s="34"/>
      <c r="P405" s="35" t="str">
        <f aca="false">IF(COUNT(J405:L405)=0,"",SUM(J405:L405))</f>
        <v/>
      </c>
      <c r="Q405" s="35" t="str">
        <f aca="false">IF(COUNT(M405:O405)=0,"",SUM(M405:O405))</f>
        <v/>
      </c>
      <c r="R405" s="35" t="str">
        <f aca="false">IF($I405="","",$I405+IF($P405="",0,$P405))</f>
        <v/>
      </c>
      <c r="S405" s="35" t="str">
        <f aca="false">IF(OR($R405="",$E405="",$E405=0),"",ROUND($R405/$E405,0))</f>
        <v/>
      </c>
    </row>
    <row r="406" customFormat="false" ht="15" hidden="false" customHeight="true" outlineLevel="0" collapsed="false">
      <c r="A406" s="24" t="n">
        <f aca="false">ROW()-5</f>
        <v>401</v>
      </c>
      <c r="B406" s="17"/>
      <c r="C406" s="17"/>
      <c r="D406" s="17"/>
      <c r="E406" s="32"/>
      <c r="F406" s="17"/>
      <c r="G406" s="17"/>
      <c r="H406" s="33"/>
      <c r="I406" s="34"/>
      <c r="J406" s="34"/>
      <c r="K406" s="34"/>
      <c r="L406" s="34"/>
      <c r="M406" s="34"/>
      <c r="N406" s="34"/>
      <c r="O406" s="34"/>
      <c r="P406" s="35" t="str">
        <f aca="false">IF(COUNT(J406:L406)=0,"",SUM(J406:L406))</f>
        <v/>
      </c>
      <c r="Q406" s="35" t="str">
        <f aca="false">IF(COUNT(M406:O406)=0,"",SUM(M406:O406))</f>
        <v/>
      </c>
      <c r="R406" s="35" t="str">
        <f aca="false">IF($I406="","",$I406+IF($P406="",0,$P406))</f>
        <v/>
      </c>
      <c r="S406" s="35" t="str">
        <f aca="false">IF(OR($R406="",$E406="",$E406=0),"",ROUND($R406/$E406,0))</f>
        <v/>
      </c>
    </row>
    <row r="407" customFormat="false" ht="15" hidden="false" customHeight="true" outlineLevel="0" collapsed="false">
      <c r="A407" s="24" t="n">
        <f aca="false">ROW()-5</f>
        <v>402</v>
      </c>
      <c r="B407" s="17"/>
      <c r="C407" s="17"/>
      <c r="D407" s="17"/>
      <c r="E407" s="32"/>
      <c r="F407" s="17"/>
      <c r="G407" s="17"/>
      <c r="H407" s="33"/>
      <c r="I407" s="34"/>
      <c r="J407" s="34"/>
      <c r="K407" s="34"/>
      <c r="L407" s="34"/>
      <c r="M407" s="34"/>
      <c r="N407" s="34"/>
      <c r="O407" s="34"/>
      <c r="P407" s="35" t="str">
        <f aca="false">IF(COUNT(J407:L407)=0,"",SUM(J407:L407))</f>
        <v/>
      </c>
      <c r="Q407" s="35" t="str">
        <f aca="false">IF(COUNT(M407:O407)=0,"",SUM(M407:O407))</f>
        <v/>
      </c>
      <c r="R407" s="35" t="str">
        <f aca="false">IF($I407="","",$I407+IF($P407="",0,$P407))</f>
        <v/>
      </c>
      <c r="S407" s="35" t="str">
        <f aca="false">IF(OR($R407="",$E407="",$E407=0),"",ROUND($R407/$E407,0))</f>
        <v/>
      </c>
    </row>
    <row r="408" customFormat="false" ht="15" hidden="false" customHeight="true" outlineLevel="0" collapsed="false">
      <c r="A408" s="24" t="n">
        <f aca="false">ROW()-5</f>
        <v>403</v>
      </c>
      <c r="B408" s="17"/>
      <c r="C408" s="17"/>
      <c r="D408" s="17"/>
      <c r="E408" s="32"/>
      <c r="F408" s="17"/>
      <c r="G408" s="17"/>
      <c r="H408" s="33"/>
      <c r="I408" s="34"/>
      <c r="J408" s="34"/>
      <c r="K408" s="34"/>
      <c r="L408" s="34"/>
      <c r="M408" s="34"/>
      <c r="N408" s="34"/>
      <c r="O408" s="34"/>
      <c r="P408" s="35" t="str">
        <f aca="false">IF(COUNT(J408:L408)=0,"",SUM(J408:L408))</f>
        <v/>
      </c>
      <c r="Q408" s="35" t="str">
        <f aca="false">IF(COUNT(M408:O408)=0,"",SUM(M408:O408))</f>
        <v/>
      </c>
      <c r="R408" s="35" t="str">
        <f aca="false">IF($I408="","",$I408+IF($P408="",0,$P408))</f>
        <v/>
      </c>
      <c r="S408" s="35" t="str">
        <f aca="false">IF(OR($R408="",$E408="",$E408=0),"",ROUND($R408/$E408,0))</f>
        <v/>
      </c>
    </row>
    <row r="409" customFormat="false" ht="15" hidden="false" customHeight="true" outlineLevel="0" collapsed="false">
      <c r="A409" s="24" t="n">
        <f aca="false">ROW()-5</f>
        <v>404</v>
      </c>
      <c r="B409" s="17"/>
      <c r="C409" s="17"/>
      <c r="D409" s="17"/>
      <c r="E409" s="32"/>
      <c r="F409" s="17"/>
      <c r="G409" s="17"/>
      <c r="H409" s="33"/>
      <c r="I409" s="34"/>
      <c r="J409" s="34"/>
      <c r="K409" s="34"/>
      <c r="L409" s="34"/>
      <c r="M409" s="34"/>
      <c r="N409" s="34"/>
      <c r="O409" s="34"/>
      <c r="P409" s="35" t="str">
        <f aca="false">IF(COUNT(J409:L409)=0,"",SUM(J409:L409))</f>
        <v/>
      </c>
      <c r="Q409" s="35" t="str">
        <f aca="false">IF(COUNT(M409:O409)=0,"",SUM(M409:O409))</f>
        <v/>
      </c>
      <c r="R409" s="35" t="str">
        <f aca="false">IF($I409="","",$I409+IF($P409="",0,$P409))</f>
        <v/>
      </c>
      <c r="S409" s="35" t="str">
        <f aca="false">IF(OR($R409="",$E409="",$E409=0),"",ROUND($R409/$E409,0))</f>
        <v/>
      </c>
    </row>
    <row r="410" customFormat="false" ht="15" hidden="false" customHeight="true" outlineLevel="0" collapsed="false">
      <c r="A410" s="24" t="n">
        <f aca="false">ROW()-5</f>
        <v>405</v>
      </c>
      <c r="B410" s="17"/>
      <c r="C410" s="17"/>
      <c r="D410" s="17"/>
      <c r="E410" s="32"/>
      <c r="F410" s="17"/>
      <c r="G410" s="17"/>
      <c r="H410" s="33"/>
      <c r="I410" s="34"/>
      <c r="J410" s="34"/>
      <c r="K410" s="34"/>
      <c r="L410" s="34"/>
      <c r="M410" s="34"/>
      <c r="N410" s="34"/>
      <c r="O410" s="34"/>
      <c r="P410" s="35" t="str">
        <f aca="false">IF(COUNT(J410:L410)=0,"",SUM(J410:L410))</f>
        <v/>
      </c>
      <c r="Q410" s="35" t="str">
        <f aca="false">IF(COUNT(M410:O410)=0,"",SUM(M410:O410))</f>
        <v/>
      </c>
      <c r="R410" s="35" t="str">
        <f aca="false">IF($I410="","",$I410+IF($P410="",0,$P410))</f>
        <v/>
      </c>
      <c r="S410" s="35" t="str">
        <f aca="false">IF(OR($R410="",$E410="",$E410=0),"",ROUND($R410/$E410,0))</f>
        <v/>
      </c>
    </row>
    <row r="411" customFormat="false" ht="15" hidden="false" customHeight="true" outlineLevel="0" collapsed="false">
      <c r="A411" s="24" t="n">
        <f aca="false">ROW()-5</f>
        <v>406</v>
      </c>
      <c r="B411" s="17"/>
      <c r="C411" s="17"/>
      <c r="D411" s="17"/>
      <c r="E411" s="32"/>
      <c r="F411" s="17"/>
      <c r="G411" s="17"/>
      <c r="H411" s="33"/>
      <c r="I411" s="34"/>
      <c r="J411" s="34"/>
      <c r="K411" s="34"/>
      <c r="L411" s="34"/>
      <c r="M411" s="34"/>
      <c r="N411" s="34"/>
      <c r="O411" s="34"/>
      <c r="P411" s="35" t="str">
        <f aca="false">IF(COUNT(J411:L411)=0,"",SUM(J411:L411))</f>
        <v/>
      </c>
      <c r="Q411" s="35" t="str">
        <f aca="false">IF(COUNT(M411:O411)=0,"",SUM(M411:O411))</f>
        <v/>
      </c>
      <c r="R411" s="35" t="str">
        <f aca="false">IF($I411="","",$I411+IF($P411="",0,$P411))</f>
        <v/>
      </c>
      <c r="S411" s="35" t="str">
        <f aca="false">IF(OR($R411="",$E411="",$E411=0),"",ROUND($R411/$E411,0))</f>
        <v/>
      </c>
    </row>
    <row r="412" customFormat="false" ht="15" hidden="false" customHeight="true" outlineLevel="0" collapsed="false">
      <c r="A412" s="24" t="n">
        <f aca="false">ROW()-5</f>
        <v>407</v>
      </c>
      <c r="B412" s="17"/>
      <c r="C412" s="17"/>
      <c r="D412" s="17"/>
      <c r="E412" s="32"/>
      <c r="F412" s="17"/>
      <c r="G412" s="17"/>
      <c r="H412" s="33"/>
      <c r="I412" s="34"/>
      <c r="J412" s="34"/>
      <c r="K412" s="34"/>
      <c r="L412" s="34"/>
      <c r="M412" s="34"/>
      <c r="N412" s="34"/>
      <c r="O412" s="34"/>
      <c r="P412" s="35" t="str">
        <f aca="false">IF(COUNT(J412:L412)=0,"",SUM(J412:L412))</f>
        <v/>
      </c>
      <c r="Q412" s="35" t="str">
        <f aca="false">IF(COUNT(M412:O412)=0,"",SUM(M412:O412))</f>
        <v/>
      </c>
      <c r="R412" s="35" t="str">
        <f aca="false">IF($I412="","",$I412+IF($P412="",0,$P412))</f>
        <v/>
      </c>
      <c r="S412" s="35" t="str">
        <f aca="false">IF(OR($R412="",$E412="",$E412=0),"",ROUND($R412/$E412,0))</f>
        <v/>
      </c>
    </row>
    <row r="413" customFormat="false" ht="15" hidden="false" customHeight="true" outlineLevel="0" collapsed="false">
      <c r="A413" s="24" t="n">
        <f aca="false">ROW()-5</f>
        <v>408</v>
      </c>
      <c r="B413" s="17"/>
      <c r="C413" s="17"/>
      <c r="D413" s="17"/>
      <c r="E413" s="32"/>
      <c r="F413" s="17"/>
      <c r="G413" s="17"/>
      <c r="H413" s="33"/>
      <c r="I413" s="34"/>
      <c r="J413" s="34"/>
      <c r="K413" s="34"/>
      <c r="L413" s="34"/>
      <c r="M413" s="34"/>
      <c r="N413" s="34"/>
      <c r="O413" s="34"/>
      <c r="P413" s="35" t="str">
        <f aca="false">IF(COUNT(J413:L413)=0,"",SUM(J413:L413))</f>
        <v/>
      </c>
      <c r="Q413" s="35" t="str">
        <f aca="false">IF(COUNT(M413:O413)=0,"",SUM(M413:O413))</f>
        <v/>
      </c>
      <c r="R413" s="35" t="str">
        <f aca="false">IF($I413="","",$I413+IF($P413="",0,$P413))</f>
        <v/>
      </c>
      <c r="S413" s="35" t="str">
        <f aca="false">IF(OR($R413="",$E413="",$E413=0),"",ROUND($R413/$E413,0))</f>
        <v/>
      </c>
    </row>
    <row r="414" customFormat="false" ht="15" hidden="false" customHeight="true" outlineLevel="0" collapsed="false">
      <c r="A414" s="24" t="n">
        <f aca="false">ROW()-5</f>
        <v>409</v>
      </c>
      <c r="B414" s="17"/>
      <c r="C414" s="17"/>
      <c r="D414" s="17"/>
      <c r="E414" s="32"/>
      <c r="F414" s="17"/>
      <c r="G414" s="17"/>
      <c r="H414" s="33"/>
      <c r="I414" s="34"/>
      <c r="J414" s="34"/>
      <c r="K414" s="34"/>
      <c r="L414" s="34"/>
      <c r="M414" s="34"/>
      <c r="N414" s="34"/>
      <c r="O414" s="34"/>
      <c r="P414" s="35" t="str">
        <f aca="false">IF(COUNT(J414:L414)=0,"",SUM(J414:L414))</f>
        <v/>
      </c>
      <c r="Q414" s="35" t="str">
        <f aca="false">IF(COUNT(M414:O414)=0,"",SUM(M414:O414))</f>
        <v/>
      </c>
      <c r="R414" s="35" t="str">
        <f aca="false">IF($I414="","",$I414+IF($P414="",0,$P414))</f>
        <v/>
      </c>
      <c r="S414" s="35" t="str">
        <f aca="false">IF(OR($R414="",$E414="",$E414=0),"",ROUND($R414/$E414,0))</f>
        <v/>
      </c>
    </row>
    <row r="415" customFormat="false" ht="15" hidden="false" customHeight="true" outlineLevel="0" collapsed="false">
      <c r="A415" s="24" t="n">
        <f aca="false">ROW()-5</f>
        <v>410</v>
      </c>
      <c r="B415" s="17"/>
      <c r="C415" s="17"/>
      <c r="D415" s="17"/>
      <c r="E415" s="32"/>
      <c r="F415" s="17"/>
      <c r="G415" s="17"/>
      <c r="H415" s="33"/>
      <c r="I415" s="34"/>
      <c r="J415" s="34"/>
      <c r="K415" s="34"/>
      <c r="L415" s="34"/>
      <c r="M415" s="34"/>
      <c r="N415" s="34"/>
      <c r="O415" s="34"/>
      <c r="P415" s="35" t="str">
        <f aca="false">IF(COUNT(J415:L415)=0,"",SUM(J415:L415))</f>
        <v/>
      </c>
      <c r="Q415" s="35" t="str">
        <f aca="false">IF(COUNT(M415:O415)=0,"",SUM(M415:O415))</f>
        <v/>
      </c>
      <c r="R415" s="35" t="str">
        <f aca="false">IF($I415="","",$I415+IF($P415="",0,$P415))</f>
        <v/>
      </c>
      <c r="S415" s="35" t="str">
        <f aca="false">IF(OR($R415="",$E415="",$E415=0),"",ROUND($R415/$E415,0))</f>
        <v/>
      </c>
    </row>
    <row r="416" customFormat="false" ht="15" hidden="false" customHeight="true" outlineLevel="0" collapsed="false">
      <c r="A416" s="24" t="n">
        <f aca="false">ROW()-5</f>
        <v>411</v>
      </c>
      <c r="B416" s="17"/>
      <c r="C416" s="17"/>
      <c r="D416" s="17"/>
      <c r="E416" s="32"/>
      <c r="F416" s="17"/>
      <c r="G416" s="17"/>
      <c r="H416" s="33"/>
      <c r="I416" s="34"/>
      <c r="J416" s="34"/>
      <c r="K416" s="34"/>
      <c r="L416" s="34"/>
      <c r="M416" s="34"/>
      <c r="N416" s="34"/>
      <c r="O416" s="34"/>
      <c r="P416" s="35" t="str">
        <f aca="false">IF(COUNT(J416:L416)=0,"",SUM(J416:L416))</f>
        <v/>
      </c>
      <c r="Q416" s="35" t="str">
        <f aca="false">IF(COUNT(M416:O416)=0,"",SUM(M416:O416))</f>
        <v/>
      </c>
      <c r="R416" s="35" t="str">
        <f aca="false">IF($I416="","",$I416+IF($P416="",0,$P416))</f>
        <v/>
      </c>
      <c r="S416" s="35" t="str">
        <f aca="false">IF(OR($R416="",$E416="",$E416=0),"",ROUND($R416/$E416,0))</f>
        <v/>
      </c>
    </row>
    <row r="417" customFormat="false" ht="15" hidden="false" customHeight="true" outlineLevel="0" collapsed="false">
      <c r="A417" s="24" t="n">
        <f aca="false">ROW()-5</f>
        <v>412</v>
      </c>
      <c r="B417" s="17"/>
      <c r="C417" s="17"/>
      <c r="D417" s="17"/>
      <c r="E417" s="32"/>
      <c r="F417" s="17"/>
      <c r="G417" s="17"/>
      <c r="H417" s="33"/>
      <c r="I417" s="34"/>
      <c r="J417" s="34"/>
      <c r="K417" s="34"/>
      <c r="L417" s="34"/>
      <c r="M417" s="34"/>
      <c r="N417" s="34"/>
      <c r="O417" s="34"/>
      <c r="P417" s="35" t="str">
        <f aca="false">IF(COUNT(J417:L417)=0,"",SUM(J417:L417))</f>
        <v/>
      </c>
      <c r="Q417" s="35" t="str">
        <f aca="false">IF(COUNT(M417:O417)=0,"",SUM(M417:O417))</f>
        <v/>
      </c>
      <c r="R417" s="35" t="str">
        <f aca="false">IF($I417="","",$I417+IF($P417="",0,$P417))</f>
        <v/>
      </c>
      <c r="S417" s="35" t="str">
        <f aca="false">IF(OR($R417="",$E417="",$E417=0),"",ROUND($R417/$E417,0))</f>
        <v/>
      </c>
    </row>
    <row r="418" customFormat="false" ht="15" hidden="false" customHeight="true" outlineLevel="0" collapsed="false">
      <c r="A418" s="24" t="n">
        <f aca="false">ROW()-5</f>
        <v>413</v>
      </c>
      <c r="B418" s="17"/>
      <c r="C418" s="17"/>
      <c r="D418" s="17"/>
      <c r="E418" s="32"/>
      <c r="F418" s="17"/>
      <c r="G418" s="17"/>
      <c r="H418" s="33"/>
      <c r="I418" s="34"/>
      <c r="J418" s="34"/>
      <c r="K418" s="34"/>
      <c r="L418" s="34"/>
      <c r="M418" s="34"/>
      <c r="N418" s="34"/>
      <c r="O418" s="34"/>
      <c r="P418" s="35" t="str">
        <f aca="false">IF(COUNT(J418:L418)=0,"",SUM(J418:L418))</f>
        <v/>
      </c>
      <c r="Q418" s="35" t="str">
        <f aca="false">IF(COUNT(M418:O418)=0,"",SUM(M418:O418))</f>
        <v/>
      </c>
      <c r="R418" s="35" t="str">
        <f aca="false">IF($I418="","",$I418+IF($P418="",0,$P418))</f>
        <v/>
      </c>
      <c r="S418" s="35" t="str">
        <f aca="false">IF(OR($R418="",$E418="",$E418=0),"",ROUND($R418/$E418,0))</f>
        <v/>
      </c>
    </row>
    <row r="419" customFormat="false" ht="15" hidden="false" customHeight="true" outlineLevel="0" collapsed="false">
      <c r="A419" s="24" t="n">
        <f aca="false">ROW()-5</f>
        <v>414</v>
      </c>
      <c r="B419" s="17"/>
      <c r="C419" s="17"/>
      <c r="D419" s="17"/>
      <c r="E419" s="32"/>
      <c r="F419" s="17"/>
      <c r="G419" s="17"/>
      <c r="H419" s="33"/>
      <c r="I419" s="34"/>
      <c r="J419" s="34"/>
      <c r="K419" s="34"/>
      <c r="L419" s="34"/>
      <c r="M419" s="34"/>
      <c r="N419" s="34"/>
      <c r="O419" s="34"/>
      <c r="P419" s="35" t="str">
        <f aca="false">IF(COUNT(J419:L419)=0,"",SUM(J419:L419))</f>
        <v/>
      </c>
      <c r="Q419" s="35" t="str">
        <f aca="false">IF(COUNT(M419:O419)=0,"",SUM(M419:O419))</f>
        <v/>
      </c>
      <c r="R419" s="35" t="str">
        <f aca="false">IF($I419="","",$I419+IF($P419="",0,$P419))</f>
        <v/>
      </c>
      <c r="S419" s="35" t="str">
        <f aca="false">IF(OR($R419="",$E419="",$E419=0),"",ROUND($R419/$E419,0))</f>
        <v/>
      </c>
    </row>
    <row r="420" customFormat="false" ht="15" hidden="false" customHeight="true" outlineLevel="0" collapsed="false">
      <c r="A420" s="24" t="n">
        <f aca="false">ROW()-5</f>
        <v>415</v>
      </c>
      <c r="B420" s="17"/>
      <c r="C420" s="17"/>
      <c r="D420" s="17"/>
      <c r="E420" s="32"/>
      <c r="F420" s="17"/>
      <c r="G420" s="17"/>
      <c r="H420" s="33"/>
      <c r="I420" s="34"/>
      <c r="J420" s="34"/>
      <c r="K420" s="34"/>
      <c r="L420" s="34"/>
      <c r="M420" s="34"/>
      <c r="N420" s="34"/>
      <c r="O420" s="34"/>
      <c r="P420" s="35" t="str">
        <f aca="false">IF(COUNT(J420:L420)=0,"",SUM(J420:L420))</f>
        <v/>
      </c>
      <c r="Q420" s="35" t="str">
        <f aca="false">IF(COUNT(M420:O420)=0,"",SUM(M420:O420))</f>
        <v/>
      </c>
      <c r="R420" s="35" t="str">
        <f aca="false">IF($I420="","",$I420+IF($P420="",0,$P420))</f>
        <v/>
      </c>
      <c r="S420" s="35" t="str">
        <f aca="false">IF(OR($R420="",$E420="",$E420=0),"",ROUND($R420/$E420,0))</f>
        <v/>
      </c>
    </row>
    <row r="421" customFormat="false" ht="15" hidden="false" customHeight="true" outlineLevel="0" collapsed="false">
      <c r="A421" s="24" t="n">
        <f aca="false">ROW()-5</f>
        <v>416</v>
      </c>
      <c r="B421" s="17"/>
      <c r="C421" s="17"/>
      <c r="D421" s="17"/>
      <c r="E421" s="32"/>
      <c r="F421" s="17"/>
      <c r="G421" s="17"/>
      <c r="H421" s="33"/>
      <c r="I421" s="34"/>
      <c r="J421" s="34"/>
      <c r="K421" s="34"/>
      <c r="L421" s="34"/>
      <c r="M421" s="34"/>
      <c r="N421" s="34"/>
      <c r="O421" s="34"/>
      <c r="P421" s="35" t="str">
        <f aca="false">IF(COUNT(J421:L421)=0,"",SUM(J421:L421))</f>
        <v/>
      </c>
      <c r="Q421" s="35" t="str">
        <f aca="false">IF(COUNT(M421:O421)=0,"",SUM(M421:O421))</f>
        <v/>
      </c>
      <c r="R421" s="35" t="str">
        <f aca="false">IF($I421="","",$I421+IF($P421="",0,$P421))</f>
        <v/>
      </c>
      <c r="S421" s="35" t="str">
        <f aca="false">IF(OR($R421="",$E421="",$E421=0),"",ROUND($R421/$E421,0))</f>
        <v/>
      </c>
    </row>
    <row r="422" customFormat="false" ht="15" hidden="false" customHeight="true" outlineLevel="0" collapsed="false">
      <c r="A422" s="24" t="n">
        <f aca="false">ROW()-5</f>
        <v>417</v>
      </c>
      <c r="B422" s="17"/>
      <c r="C422" s="17"/>
      <c r="D422" s="17"/>
      <c r="E422" s="32"/>
      <c r="F422" s="17"/>
      <c r="G422" s="17"/>
      <c r="H422" s="33"/>
      <c r="I422" s="34"/>
      <c r="J422" s="34"/>
      <c r="K422" s="34"/>
      <c r="L422" s="34"/>
      <c r="M422" s="34"/>
      <c r="N422" s="34"/>
      <c r="O422" s="34"/>
      <c r="P422" s="35" t="str">
        <f aca="false">IF(COUNT(J422:L422)=0,"",SUM(J422:L422))</f>
        <v/>
      </c>
      <c r="Q422" s="35" t="str">
        <f aca="false">IF(COUNT(M422:O422)=0,"",SUM(M422:O422))</f>
        <v/>
      </c>
      <c r="R422" s="35" t="str">
        <f aca="false">IF($I422="","",$I422+IF($P422="",0,$P422))</f>
        <v/>
      </c>
      <c r="S422" s="35" t="str">
        <f aca="false">IF(OR($R422="",$E422="",$E422=0),"",ROUND($R422/$E422,0))</f>
        <v/>
      </c>
    </row>
    <row r="423" customFormat="false" ht="15" hidden="false" customHeight="true" outlineLevel="0" collapsed="false">
      <c r="A423" s="24" t="n">
        <f aca="false">ROW()-5</f>
        <v>418</v>
      </c>
      <c r="B423" s="17"/>
      <c r="C423" s="17"/>
      <c r="D423" s="17"/>
      <c r="E423" s="32"/>
      <c r="F423" s="17"/>
      <c r="G423" s="17"/>
      <c r="H423" s="33"/>
      <c r="I423" s="34"/>
      <c r="J423" s="34"/>
      <c r="K423" s="34"/>
      <c r="L423" s="34"/>
      <c r="M423" s="34"/>
      <c r="N423" s="34"/>
      <c r="O423" s="34"/>
      <c r="P423" s="35" t="str">
        <f aca="false">IF(COUNT(J423:L423)=0,"",SUM(J423:L423))</f>
        <v/>
      </c>
      <c r="Q423" s="35" t="str">
        <f aca="false">IF(COUNT(M423:O423)=0,"",SUM(M423:O423))</f>
        <v/>
      </c>
      <c r="R423" s="35" t="str">
        <f aca="false">IF($I423="","",$I423+IF($P423="",0,$P423))</f>
        <v/>
      </c>
      <c r="S423" s="35" t="str">
        <f aca="false">IF(OR($R423="",$E423="",$E423=0),"",ROUND($R423/$E423,0))</f>
        <v/>
      </c>
    </row>
    <row r="424" customFormat="false" ht="15" hidden="false" customHeight="true" outlineLevel="0" collapsed="false">
      <c r="A424" s="24" t="n">
        <f aca="false">ROW()-5</f>
        <v>419</v>
      </c>
      <c r="B424" s="17"/>
      <c r="C424" s="17"/>
      <c r="D424" s="17"/>
      <c r="E424" s="32"/>
      <c r="F424" s="17"/>
      <c r="G424" s="17"/>
      <c r="H424" s="33"/>
      <c r="I424" s="34"/>
      <c r="J424" s="34"/>
      <c r="K424" s="34"/>
      <c r="L424" s="34"/>
      <c r="M424" s="34"/>
      <c r="N424" s="34"/>
      <c r="O424" s="34"/>
      <c r="P424" s="35" t="str">
        <f aca="false">IF(COUNT(J424:L424)=0,"",SUM(J424:L424))</f>
        <v/>
      </c>
      <c r="Q424" s="35" t="str">
        <f aca="false">IF(COUNT(M424:O424)=0,"",SUM(M424:O424))</f>
        <v/>
      </c>
      <c r="R424" s="35" t="str">
        <f aca="false">IF($I424="","",$I424+IF($P424="",0,$P424))</f>
        <v/>
      </c>
      <c r="S424" s="35" t="str">
        <f aca="false">IF(OR($R424="",$E424="",$E424=0),"",ROUND($R424/$E424,0))</f>
        <v/>
      </c>
    </row>
    <row r="425" customFormat="false" ht="15" hidden="false" customHeight="true" outlineLevel="0" collapsed="false">
      <c r="A425" s="24" t="n">
        <f aca="false">ROW()-5</f>
        <v>420</v>
      </c>
      <c r="B425" s="17"/>
      <c r="C425" s="17"/>
      <c r="D425" s="17"/>
      <c r="E425" s="32"/>
      <c r="F425" s="17"/>
      <c r="G425" s="17"/>
      <c r="H425" s="33"/>
      <c r="I425" s="34"/>
      <c r="J425" s="34"/>
      <c r="K425" s="34"/>
      <c r="L425" s="34"/>
      <c r="M425" s="34"/>
      <c r="N425" s="34"/>
      <c r="O425" s="34"/>
      <c r="P425" s="35" t="str">
        <f aca="false">IF(COUNT(J425:L425)=0,"",SUM(J425:L425))</f>
        <v/>
      </c>
      <c r="Q425" s="35" t="str">
        <f aca="false">IF(COUNT(M425:O425)=0,"",SUM(M425:O425))</f>
        <v/>
      </c>
      <c r="R425" s="35" t="str">
        <f aca="false">IF($I425="","",$I425+IF($P425="",0,$P425))</f>
        <v/>
      </c>
      <c r="S425" s="35" t="str">
        <f aca="false">IF(OR($R425="",$E425="",$E425=0),"",ROUND($R425/$E425,0))</f>
        <v/>
      </c>
    </row>
    <row r="426" customFormat="false" ht="15" hidden="false" customHeight="true" outlineLevel="0" collapsed="false">
      <c r="A426" s="24" t="n">
        <f aca="false">ROW()-5</f>
        <v>421</v>
      </c>
      <c r="B426" s="17"/>
      <c r="C426" s="17"/>
      <c r="D426" s="17"/>
      <c r="E426" s="32"/>
      <c r="F426" s="17"/>
      <c r="G426" s="17"/>
      <c r="H426" s="33"/>
      <c r="I426" s="34"/>
      <c r="J426" s="34"/>
      <c r="K426" s="34"/>
      <c r="L426" s="34"/>
      <c r="M426" s="34"/>
      <c r="N426" s="34"/>
      <c r="O426" s="34"/>
      <c r="P426" s="35" t="str">
        <f aca="false">IF(COUNT(J426:L426)=0,"",SUM(J426:L426))</f>
        <v/>
      </c>
      <c r="Q426" s="35" t="str">
        <f aca="false">IF(COUNT(M426:O426)=0,"",SUM(M426:O426))</f>
        <v/>
      </c>
      <c r="R426" s="35" t="str">
        <f aca="false">IF($I426="","",$I426+IF($P426="",0,$P426))</f>
        <v/>
      </c>
      <c r="S426" s="35" t="str">
        <f aca="false">IF(OR($R426="",$E426="",$E426=0),"",ROUND($R426/$E426,0))</f>
        <v/>
      </c>
    </row>
    <row r="427" customFormat="false" ht="15" hidden="false" customHeight="true" outlineLevel="0" collapsed="false">
      <c r="A427" s="24" t="n">
        <f aca="false">ROW()-5</f>
        <v>422</v>
      </c>
      <c r="B427" s="17"/>
      <c r="C427" s="17"/>
      <c r="D427" s="17"/>
      <c r="E427" s="32"/>
      <c r="F427" s="17"/>
      <c r="G427" s="17"/>
      <c r="H427" s="33"/>
      <c r="I427" s="34"/>
      <c r="J427" s="34"/>
      <c r="K427" s="34"/>
      <c r="L427" s="34"/>
      <c r="M427" s="34"/>
      <c r="N427" s="34"/>
      <c r="O427" s="34"/>
      <c r="P427" s="35" t="str">
        <f aca="false">IF(COUNT(J427:L427)=0,"",SUM(J427:L427))</f>
        <v/>
      </c>
      <c r="Q427" s="35" t="str">
        <f aca="false">IF(COUNT(M427:O427)=0,"",SUM(M427:O427))</f>
        <v/>
      </c>
      <c r="R427" s="35" t="str">
        <f aca="false">IF($I427="","",$I427+IF($P427="",0,$P427))</f>
        <v/>
      </c>
      <c r="S427" s="35" t="str">
        <f aca="false">IF(OR($R427="",$E427="",$E427=0),"",ROUND($R427/$E427,0))</f>
        <v/>
      </c>
    </row>
    <row r="428" customFormat="false" ht="15" hidden="false" customHeight="true" outlineLevel="0" collapsed="false">
      <c r="A428" s="24" t="n">
        <f aca="false">ROW()-5</f>
        <v>423</v>
      </c>
      <c r="B428" s="17"/>
      <c r="C428" s="17"/>
      <c r="D428" s="17"/>
      <c r="E428" s="32"/>
      <c r="F428" s="17"/>
      <c r="G428" s="17"/>
      <c r="H428" s="33"/>
      <c r="I428" s="34"/>
      <c r="J428" s="34"/>
      <c r="K428" s="34"/>
      <c r="L428" s="34"/>
      <c r="M428" s="34"/>
      <c r="N428" s="34"/>
      <c r="O428" s="34"/>
      <c r="P428" s="35" t="str">
        <f aca="false">IF(COUNT(J428:L428)=0,"",SUM(J428:L428))</f>
        <v/>
      </c>
      <c r="Q428" s="35" t="str">
        <f aca="false">IF(COUNT(M428:O428)=0,"",SUM(M428:O428))</f>
        <v/>
      </c>
      <c r="R428" s="35" t="str">
        <f aca="false">IF($I428="","",$I428+IF($P428="",0,$P428))</f>
        <v/>
      </c>
      <c r="S428" s="35" t="str">
        <f aca="false">IF(OR($R428="",$E428="",$E428=0),"",ROUND($R428/$E428,0))</f>
        <v/>
      </c>
    </row>
    <row r="429" customFormat="false" ht="15" hidden="false" customHeight="true" outlineLevel="0" collapsed="false">
      <c r="A429" s="24" t="n">
        <f aca="false">ROW()-5</f>
        <v>424</v>
      </c>
      <c r="B429" s="17"/>
      <c r="C429" s="17"/>
      <c r="D429" s="17"/>
      <c r="E429" s="32"/>
      <c r="F429" s="17"/>
      <c r="G429" s="17"/>
      <c r="H429" s="33"/>
      <c r="I429" s="34"/>
      <c r="J429" s="34"/>
      <c r="K429" s="34"/>
      <c r="L429" s="34"/>
      <c r="M429" s="34"/>
      <c r="N429" s="34"/>
      <c r="O429" s="34"/>
      <c r="P429" s="35" t="str">
        <f aca="false">IF(COUNT(J429:L429)=0,"",SUM(J429:L429))</f>
        <v/>
      </c>
      <c r="Q429" s="35" t="str">
        <f aca="false">IF(COUNT(M429:O429)=0,"",SUM(M429:O429))</f>
        <v/>
      </c>
      <c r="R429" s="35" t="str">
        <f aca="false">IF($I429="","",$I429+IF($P429="",0,$P429))</f>
        <v/>
      </c>
      <c r="S429" s="35" t="str">
        <f aca="false">IF(OR($R429="",$E429="",$E429=0),"",ROUND($R429/$E429,0))</f>
        <v/>
      </c>
    </row>
    <row r="430" customFormat="false" ht="15" hidden="false" customHeight="true" outlineLevel="0" collapsed="false">
      <c r="A430" s="24" t="n">
        <f aca="false">ROW()-5</f>
        <v>425</v>
      </c>
      <c r="B430" s="17"/>
      <c r="C430" s="17"/>
      <c r="D430" s="17"/>
      <c r="E430" s="32"/>
      <c r="F430" s="17"/>
      <c r="G430" s="17"/>
      <c r="H430" s="33"/>
      <c r="I430" s="34"/>
      <c r="J430" s="34"/>
      <c r="K430" s="34"/>
      <c r="L430" s="34"/>
      <c r="M430" s="34"/>
      <c r="N430" s="34"/>
      <c r="O430" s="34"/>
      <c r="P430" s="35" t="str">
        <f aca="false">IF(COUNT(J430:L430)=0,"",SUM(J430:L430))</f>
        <v/>
      </c>
      <c r="Q430" s="35" t="str">
        <f aca="false">IF(COUNT(M430:O430)=0,"",SUM(M430:O430))</f>
        <v/>
      </c>
      <c r="R430" s="35" t="str">
        <f aca="false">IF($I430="","",$I430+IF($P430="",0,$P430))</f>
        <v/>
      </c>
      <c r="S430" s="35" t="str">
        <f aca="false">IF(OR($R430="",$E430="",$E430=0),"",ROUND($R430/$E430,0))</f>
        <v/>
      </c>
    </row>
    <row r="431" customFormat="false" ht="15" hidden="false" customHeight="true" outlineLevel="0" collapsed="false">
      <c r="A431" s="24" t="n">
        <f aca="false">ROW()-5</f>
        <v>426</v>
      </c>
      <c r="B431" s="17"/>
      <c r="C431" s="17"/>
      <c r="D431" s="17"/>
      <c r="E431" s="32"/>
      <c r="F431" s="17"/>
      <c r="G431" s="17"/>
      <c r="H431" s="33"/>
      <c r="I431" s="34"/>
      <c r="J431" s="34"/>
      <c r="K431" s="34"/>
      <c r="L431" s="34"/>
      <c r="M431" s="34"/>
      <c r="N431" s="34"/>
      <c r="O431" s="34"/>
      <c r="P431" s="35" t="str">
        <f aca="false">IF(COUNT(J431:L431)=0,"",SUM(J431:L431))</f>
        <v/>
      </c>
      <c r="Q431" s="35" t="str">
        <f aca="false">IF(COUNT(M431:O431)=0,"",SUM(M431:O431))</f>
        <v/>
      </c>
      <c r="R431" s="35" t="str">
        <f aca="false">IF($I431="","",$I431+IF($P431="",0,$P431))</f>
        <v/>
      </c>
      <c r="S431" s="35" t="str">
        <f aca="false">IF(OR($R431="",$E431="",$E431=0),"",ROUND($R431/$E431,0))</f>
        <v/>
      </c>
    </row>
    <row r="432" customFormat="false" ht="15" hidden="false" customHeight="true" outlineLevel="0" collapsed="false">
      <c r="A432" s="24" t="n">
        <f aca="false">ROW()-5</f>
        <v>427</v>
      </c>
      <c r="B432" s="17"/>
      <c r="C432" s="17"/>
      <c r="D432" s="17"/>
      <c r="E432" s="32"/>
      <c r="F432" s="17"/>
      <c r="G432" s="17"/>
      <c r="H432" s="33"/>
      <c r="I432" s="34"/>
      <c r="J432" s="34"/>
      <c r="K432" s="34"/>
      <c r="L432" s="34"/>
      <c r="M432" s="34"/>
      <c r="N432" s="34"/>
      <c r="O432" s="34"/>
      <c r="P432" s="35" t="str">
        <f aca="false">IF(COUNT(J432:L432)=0,"",SUM(J432:L432))</f>
        <v/>
      </c>
      <c r="Q432" s="35" t="str">
        <f aca="false">IF(COUNT(M432:O432)=0,"",SUM(M432:O432))</f>
        <v/>
      </c>
      <c r="R432" s="35" t="str">
        <f aca="false">IF($I432="","",$I432+IF($P432="",0,$P432))</f>
        <v/>
      </c>
      <c r="S432" s="35" t="str">
        <f aca="false">IF(OR($R432="",$E432="",$E432=0),"",ROUND($R432/$E432,0))</f>
        <v/>
      </c>
    </row>
    <row r="433" customFormat="false" ht="15" hidden="false" customHeight="true" outlineLevel="0" collapsed="false">
      <c r="A433" s="24" t="n">
        <f aca="false">ROW()-5</f>
        <v>428</v>
      </c>
      <c r="B433" s="17"/>
      <c r="C433" s="17"/>
      <c r="D433" s="17"/>
      <c r="E433" s="32"/>
      <c r="F433" s="17"/>
      <c r="G433" s="17"/>
      <c r="H433" s="33"/>
      <c r="I433" s="34"/>
      <c r="J433" s="34"/>
      <c r="K433" s="34"/>
      <c r="L433" s="34"/>
      <c r="M433" s="34"/>
      <c r="N433" s="34"/>
      <c r="O433" s="34"/>
      <c r="P433" s="35" t="str">
        <f aca="false">IF(COUNT(J433:L433)=0,"",SUM(J433:L433))</f>
        <v/>
      </c>
      <c r="Q433" s="35" t="str">
        <f aca="false">IF(COUNT(M433:O433)=0,"",SUM(M433:O433))</f>
        <v/>
      </c>
      <c r="R433" s="35" t="str">
        <f aca="false">IF($I433="","",$I433+IF($P433="",0,$P433))</f>
        <v/>
      </c>
      <c r="S433" s="35" t="str">
        <f aca="false">IF(OR($R433="",$E433="",$E433=0),"",ROUND($R433/$E433,0))</f>
        <v/>
      </c>
    </row>
    <row r="434" customFormat="false" ht="15" hidden="false" customHeight="true" outlineLevel="0" collapsed="false">
      <c r="A434" s="24" t="n">
        <f aca="false">ROW()-5</f>
        <v>429</v>
      </c>
      <c r="B434" s="17"/>
      <c r="C434" s="17"/>
      <c r="D434" s="17"/>
      <c r="E434" s="32"/>
      <c r="F434" s="17"/>
      <c r="G434" s="17"/>
      <c r="H434" s="33"/>
      <c r="I434" s="34"/>
      <c r="J434" s="34"/>
      <c r="K434" s="34"/>
      <c r="L434" s="34"/>
      <c r="M434" s="34"/>
      <c r="N434" s="34"/>
      <c r="O434" s="34"/>
      <c r="P434" s="35" t="str">
        <f aca="false">IF(COUNT(J434:L434)=0,"",SUM(J434:L434))</f>
        <v/>
      </c>
      <c r="Q434" s="35" t="str">
        <f aca="false">IF(COUNT(M434:O434)=0,"",SUM(M434:O434))</f>
        <v/>
      </c>
      <c r="R434" s="35" t="str">
        <f aca="false">IF($I434="","",$I434+IF($P434="",0,$P434))</f>
        <v/>
      </c>
      <c r="S434" s="35" t="str">
        <f aca="false">IF(OR($R434="",$E434="",$E434=0),"",ROUND($R434/$E434,0))</f>
        <v/>
      </c>
    </row>
    <row r="435" customFormat="false" ht="15" hidden="false" customHeight="true" outlineLevel="0" collapsed="false">
      <c r="A435" s="24" t="n">
        <f aca="false">ROW()-5</f>
        <v>430</v>
      </c>
      <c r="B435" s="17"/>
      <c r="C435" s="17"/>
      <c r="D435" s="17"/>
      <c r="E435" s="32"/>
      <c r="F435" s="17"/>
      <c r="G435" s="17"/>
      <c r="H435" s="33"/>
      <c r="I435" s="34"/>
      <c r="J435" s="34"/>
      <c r="K435" s="34"/>
      <c r="L435" s="34"/>
      <c r="M435" s="34"/>
      <c r="N435" s="34"/>
      <c r="O435" s="34"/>
      <c r="P435" s="35" t="str">
        <f aca="false">IF(COUNT(J435:L435)=0,"",SUM(J435:L435))</f>
        <v/>
      </c>
      <c r="Q435" s="35" t="str">
        <f aca="false">IF(COUNT(M435:O435)=0,"",SUM(M435:O435))</f>
        <v/>
      </c>
      <c r="R435" s="35" t="str">
        <f aca="false">IF($I435="","",$I435+IF($P435="",0,$P435))</f>
        <v/>
      </c>
      <c r="S435" s="35" t="str">
        <f aca="false">IF(OR($R435="",$E435="",$E435=0),"",ROUND($R435/$E435,0))</f>
        <v/>
      </c>
    </row>
    <row r="436" customFormat="false" ht="15" hidden="false" customHeight="true" outlineLevel="0" collapsed="false">
      <c r="A436" s="24" t="n">
        <f aca="false">ROW()-5</f>
        <v>431</v>
      </c>
      <c r="B436" s="17"/>
      <c r="C436" s="17"/>
      <c r="D436" s="17"/>
      <c r="E436" s="32"/>
      <c r="F436" s="17"/>
      <c r="G436" s="17"/>
      <c r="H436" s="33"/>
      <c r="I436" s="34"/>
      <c r="J436" s="34"/>
      <c r="K436" s="34"/>
      <c r="L436" s="34"/>
      <c r="M436" s="34"/>
      <c r="N436" s="34"/>
      <c r="O436" s="34"/>
      <c r="P436" s="35" t="str">
        <f aca="false">IF(COUNT(J436:L436)=0,"",SUM(J436:L436))</f>
        <v/>
      </c>
      <c r="Q436" s="35" t="str">
        <f aca="false">IF(COUNT(M436:O436)=0,"",SUM(M436:O436))</f>
        <v/>
      </c>
      <c r="R436" s="35" t="str">
        <f aca="false">IF($I436="","",$I436+IF($P436="",0,$P436))</f>
        <v/>
      </c>
      <c r="S436" s="35" t="str">
        <f aca="false">IF(OR($R436="",$E436="",$E436=0),"",ROUND($R436/$E436,0))</f>
        <v/>
      </c>
    </row>
    <row r="437" customFormat="false" ht="15" hidden="false" customHeight="true" outlineLevel="0" collapsed="false">
      <c r="A437" s="24" t="n">
        <f aca="false">ROW()-5</f>
        <v>432</v>
      </c>
      <c r="B437" s="17"/>
      <c r="C437" s="17"/>
      <c r="D437" s="17"/>
      <c r="E437" s="32"/>
      <c r="F437" s="17"/>
      <c r="G437" s="17"/>
      <c r="H437" s="33"/>
      <c r="I437" s="34"/>
      <c r="J437" s="34"/>
      <c r="K437" s="34"/>
      <c r="L437" s="34"/>
      <c r="M437" s="34"/>
      <c r="N437" s="34"/>
      <c r="O437" s="34"/>
      <c r="P437" s="35" t="str">
        <f aca="false">IF(COUNT(J437:L437)=0,"",SUM(J437:L437))</f>
        <v/>
      </c>
      <c r="Q437" s="35" t="str">
        <f aca="false">IF(COUNT(M437:O437)=0,"",SUM(M437:O437))</f>
        <v/>
      </c>
      <c r="R437" s="35" t="str">
        <f aca="false">IF($I437="","",$I437+IF($P437="",0,$P437))</f>
        <v/>
      </c>
      <c r="S437" s="35" t="str">
        <f aca="false">IF(OR($R437="",$E437="",$E437=0),"",ROUND($R437/$E437,0))</f>
        <v/>
      </c>
    </row>
    <row r="438" customFormat="false" ht="15" hidden="false" customHeight="true" outlineLevel="0" collapsed="false">
      <c r="A438" s="24" t="n">
        <f aca="false">ROW()-5</f>
        <v>433</v>
      </c>
      <c r="B438" s="17"/>
      <c r="C438" s="17"/>
      <c r="D438" s="17"/>
      <c r="E438" s="32"/>
      <c r="F438" s="17"/>
      <c r="G438" s="17"/>
      <c r="H438" s="33"/>
      <c r="I438" s="34"/>
      <c r="J438" s="34"/>
      <c r="K438" s="34"/>
      <c r="L438" s="34"/>
      <c r="M438" s="34"/>
      <c r="N438" s="34"/>
      <c r="O438" s="34"/>
      <c r="P438" s="35" t="str">
        <f aca="false">IF(COUNT(J438:L438)=0,"",SUM(J438:L438))</f>
        <v/>
      </c>
      <c r="Q438" s="35" t="str">
        <f aca="false">IF(COUNT(M438:O438)=0,"",SUM(M438:O438))</f>
        <v/>
      </c>
      <c r="R438" s="35" t="str">
        <f aca="false">IF($I438="","",$I438+IF($P438="",0,$P438))</f>
        <v/>
      </c>
      <c r="S438" s="35" t="str">
        <f aca="false">IF(OR($R438="",$E438="",$E438=0),"",ROUND($R438/$E438,0))</f>
        <v/>
      </c>
    </row>
    <row r="439" customFormat="false" ht="15" hidden="false" customHeight="true" outlineLevel="0" collapsed="false">
      <c r="A439" s="24" t="n">
        <f aca="false">ROW()-5</f>
        <v>434</v>
      </c>
      <c r="B439" s="17"/>
      <c r="C439" s="17"/>
      <c r="D439" s="17"/>
      <c r="E439" s="32"/>
      <c r="F439" s="17"/>
      <c r="G439" s="17"/>
      <c r="H439" s="33"/>
      <c r="I439" s="34"/>
      <c r="J439" s="34"/>
      <c r="K439" s="34"/>
      <c r="L439" s="34"/>
      <c r="M439" s="34"/>
      <c r="N439" s="34"/>
      <c r="O439" s="34"/>
      <c r="P439" s="35" t="str">
        <f aca="false">IF(COUNT(J439:L439)=0,"",SUM(J439:L439))</f>
        <v/>
      </c>
      <c r="Q439" s="35" t="str">
        <f aca="false">IF(COUNT(M439:O439)=0,"",SUM(M439:O439))</f>
        <v/>
      </c>
      <c r="R439" s="35" t="str">
        <f aca="false">IF($I439="","",$I439+IF($P439="",0,$P439))</f>
        <v/>
      </c>
      <c r="S439" s="35" t="str">
        <f aca="false">IF(OR($R439="",$E439="",$E439=0),"",ROUND($R439/$E439,0))</f>
        <v/>
      </c>
    </row>
    <row r="440" customFormat="false" ht="15" hidden="false" customHeight="true" outlineLevel="0" collapsed="false">
      <c r="A440" s="24" t="n">
        <f aca="false">ROW()-5</f>
        <v>435</v>
      </c>
      <c r="B440" s="17"/>
      <c r="C440" s="17"/>
      <c r="D440" s="17"/>
      <c r="E440" s="32"/>
      <c r="F440" s="17"/>
      <c r="G440" s="17"/>
      <c r="H440" s="33"/>
      <c r="I440" s="34"/>
      <c r="J440" s="34"/>
      <c r="K440" s="34"/>
      <c r="L440" s="34"/>
      <c r="M440" s="34"/>
      <c r="N440" s="34"/>
      <c r="O440" s="34"/>
      <c r="P440" s="35" t="str">
        <f aca="false">IF(COUNT(J440:L440)=0,"",SUM(J440:L440))</f>
        <v/>
      </c>
      <c r="Q440" s="35" t="str">
        <f aca="false">IF(COUNT(M440:O440)=0,"",SUM(M440:O440))</f>
        <v/>
      </c>
      <c r="R440" s="35" t="str">
        <f aca="false">IF($I440="","",$I440+IF($P440="",0,$P440))</f>
        <v/>
      </c>
      <c r="S440" s="35" t="str">
        <f aca="false">IF(OR($R440="",$E440="",$E440=0),"",ROUND($R440/$E440,0))</f>
        <v/>
      </c>
    </row>
    <row r="441" customFormat="false" ht="15" hidden="false" customHeight="true" outlineLevel="0" collapsed="false">
      <c r="A441" s="24" t="n">
        <f aca="false">ROW()-5</f>
        <v>436</v>
      </c>
      <c r="B441" s="17"/>
      <c r="C441" s="17"/>
      <c r="D441" s="17"/>
      <c r="E441" s="32"/>
      <c r="F441" s="17"/>
      <c r="G441" s="17"/>
      <c r="H441" s="33"/>
      <c r="I441" s="34"/>
      <c r="J441" s="34"/>
      <c r="K441" s="34"/>
      <c r="L441" s="34"/>
      <c r="M441" s="34"/>
      <c r="N441" s="34"/>
      <c r="O441" s="34"/>
      <c r="P441" s="35" t="str">
        <f aca="false">IF(COUNT(J441:L441)=0,"",SUM(J441:L441))</f>
        <v/>
      </c>
      <c r="Q441" s="35" t="str">
        <f aca="false">IF(COUNT(M441:O441)=0,"",SUM(M441:O441))</f>
        <v/>
      </c>
      <c r="R441" s="35" t="str">
        <f aca="false">IF($I441="","",$I441+IF($P441="",0,$P441))</f>
        <v/>
      </c>
      <c r="S441" s="35" t="str">
        <f aca="false">IF(OR($R441="",$E441="",$E441=0),"",ROUND($R441/$E441,0))</f>
        <v/>
      </c>
    </row>
    <row r="442" customFormat="false" ht="15" hidden="false" customHeight="true" outlineLevel="0" collapsed="false">
      <c r="A442" s="24" t="n">
        <f aca="false">ROW()-5</f>
        <v>437</v>
      </c>
      <c r="B442" s="17"/>
      <c r="C442" s="17"/>
      <c r="D442" s="17"/>
      <c r="E442" s="32"/>
      <c r="F442" s="17"/>
      <c r="G442" s="17"/>
      <c r="H442" s="33"/>
      <c r="I442" s="34"/>
      <c r="J442" s="34"/>
      <c r="K442" s="34"/>
      <c r="L442" s="34"/>
      <c r="M442" s="34"/>
      <c r="N442" s="34"/>
      <c r="O442" s="34"/>
      <c r="P442" s="35" t="str">
        <f aca="false">IF(COUNT(J442:L442)=0,"",SUM(J442:L442))</f>
        <v/>
      </c>
      <c r="Q442" s="35" t="str">
        <f aca="false">IF(COUNT(M442:O442)=0,"",SUM(M442:O442))</f>
        <v/>
      </c>
      <c r="R442" s="35" t="str">
        <f aca="false">IF($I442="","",$I442+IF($P442="",0,$P442))</f>
        <v/>
      </c>
      <c r="S442" s="35" t="str">
        <f aca="false">IF(OR($R442="",$E442="",$E442=0),"",ROUND($R442/$E442,0))</f>
        <v/>
      </c>
    </row>
    <row r="443" customFormat="false" ht="15" hidden="false" customHeight="true" outlineLevel="0" collapsed="false">
      <c r="A443" s="24" t="n">
        <f aca="false">ROW()-5</f>
        <v>438</v>
      </c>
      <c r="B443" s="17"/>
      <c r="C443" s="17"/>
      <c r="D443" s="17"/>
      <c r="E443" s="32"/>
      <c r="F443" s="17"/>
      <c r="G443" s="17"/>
      <c r="H443" s="33"/>
      <c r="I443" s="34"/>
      <c r="J443" s="34"/>
      <c r="K443" s="34"/>
      <c r="L443" s="34"/>
      <c r="M443" s="34"/>
      <c r="N443" s="34"/>
      <c r="O443" s="34"/>
      <c r="P443" s="35" t="str">
        <f aca="false">IF(COUNT(J443:L443)=0,"",SUM(J443:L443))</f>
        <v/>
      </c>
      <c r="Q443" s="35" t="str">
        <f aca="false">IF(COUNT(M443:O443)=0,"",SUM(M443:O443))</f>
        <v/>
      </c>
      <c r="R443" s="35" t="str">
        <f aca="false">IF($I443="","",$I443+IF($P443="",0,$P443))</f>
        <v/>
      </c>
      <c r="S443" s="35" t="str">
        <f aca="false">IF(OR($R443="",$E443="",$E443=0),"",ROUND($R443/$E443,0))</f>
        <v/>
      </c>
    </row>
    <row r="444" customFormat="false" ht="15" hidden="false" customHeight="true" outlineLevel="0" collapsed="false">
      <c r="A444" s="24" t="n">
        <f aca="false">ROW()-5</f>
        <v>439</v>
      </c>
      <c r="B444" s="17"/>
      <c r="C444" s="17"/>
      <c r="D444" s="17"/>
      <c r="E444" s="32"/>
      <c r="F444" s="17"/>
      <c r="G444" s="17"/>
      <c r="H444" s="33"/>
      <c r="I444" s="34"/>
      <c r="J444" s="34"/>
      <c r="K444" s="34"/>
      <c r="L444" s="34"/>
      <c r="M444" s="34"/>
      <c r="N444" s="34"/>
      <c r="O444" s="34"/>
      <c r="P444" s="35" t="str">
        <f aca="false">IF(COUNT(J444:L444)=0,"",SUM(J444:L444))</f>
        <v/>
      </c>
      <c r="Q444" s="35" t="str">
        <f aca="false">IF(COUNT(M444:O444)=0,"",SUM(M444:O444))</f>
        <v/>
      </c>
      <c r="R444" s="35" t="str">
        <f aca="false">IF($I444="","",$I444+IF($P444="",0,$P444))</f>
        <v/>
      </c>
      <c r="S444" s="35" t="str">
        <f aca="false">IF(OR($R444="",$E444="",$E444=0),"",ROUND($R444/$E444,0))</f>
        <v/>
      </c>
    </row>
    <row r="445" customFormat="false" ht="15" hidden="false" customHeight="true" outlineLevel="0" collapsed="false">
      <c r="A445" s="24" t="n">
        <f aca="false">ROW()-5</f>
        <v>440</v>
      </c>
      <c r="B445" s="17"/>
      <c r="C445" s="17"/>
      <c r="D445" s="17"/>
      <c r="E445" s="32"/>
      <c r="F445" s="17"/>
      <c r="G445" s="17"/>
      <c r="H445" s="33"/>
      <c r="I445" s="34"/>
      <c r="J445" s="34"/>
      <c r="K445" s="34"/>
      <c r="L445" s="34"/>
      <c r="M445" s="34"/>
      <c r="N445" s="34"/>
      <c r="O445" s="34"/>
      <c r="P445" s="35" t="str">
        <f aca="false">IF(COUNT(J445:L445)=0,"",SUM(J445:L445))</f>
        <v/>
      </c>
      <c r="Q445" s="35" t="str">
        <f aca="false">IF(COUNT(M445:O445)=0,"",SUM(M445:O445))</f>
        <v/>
      </c>
      <c r="R445" s="35" t="str">
        <f aca="false">IF($I445="","",$I445+IF($P445="",0,$P445))</f>
        <v/>
      </c>
      <c r="S445" s="35" t="str">
        <f aca="false">IF(OR($R445="",$E445="",$E445=0),"",ROUND($R445/$E445,0))</f>
        <v/>
      </c>
    </row>
    <row r="446" customFormat="false" ht="15" hidden="false" customHeight="true" outlineLevel="0" collapsed="false">
      <c r="A446" s="24" t="n">
        <f aca="false">ROW()-5</f>
        <v>441</v>
      </c>
      <c r="B446" s="17"/>
      <c r="C446" s="17"/>
      <c r="D446" s="17"/>
      <c r="E446" s="32"/>
      <c r="F446" s="17"/>
      <c r="G446" s="17"/>
      <c r="H446" s="33"/>
      <c r="I446" s="34"/>
      <c r="J446" s="34"/>
      <c r="K446" s="34"/>
      <c r="L446" s="34"/>
      <c r="M446" s="34"/>
      <c r="N446" s="34"/>
      <c r="O446" s="34"/>
      <c r="P446" s="35" t="str">
        <f aca="false">IF(COUNT(J446:L446)=0,"",SUM(J446:L446))</f>
        <v/>
      </c>
      <c r="Q446" s="35" t="str">
        <f aca="false">IF(COUNT(M446:O446)=0,"",SUM(M446:O446))</f>
        <v/>
      </c>
      <c r="R446" s="35" t="str">
        <f aca="false">IF($I446="","",$I446+IF($P446="",0,$P446))</f>
        <v/>
      </c>
      <c r="S446" s="35" t="str">
        <f aca="false">IF(OR($R446="",$E446="",$E446=0),"",ROUND($R446/$E446,0))</f>
        <v/>
      </c>
    </row>
    <row r="447" customFormat="false" ht="15" hidden="false" customHeight="true" outlineLevel="0" collapsed="false">
      <c r="A447" s="24" t="n">
        <f aca="false">ROW()-5</f>
        <v>442</v>
      </c>
      <c r="B447" s="17"/>
      <c r="C447" s="17"/>
      <c r="D447" s="17"/>
      <c r="E447" s="32"/>
      <c r="F447" s="17"/>
      <c r="G447" s="17"/>
      <c r="H447" s="33"/>
      <c r="I447" s="34"/>
      <c r="J447" s="34"/>
      <c r="K447" s="34"/>
      <c r="L447" s="34"/>
      <c r="M447" s="34"/>
      <c r="N447" s="34"/>
      <c r="O447" s="34"/>
      <c r="P447" s="35" t="str">
        <f aca="false">IF(COUNT(J447:L447)=0,"",SUM(J447:L447))</f>
        <v/>
      </c>
      <c r="Q447" s="35" t="str">
        <f aca="false">IF(COUNT(M447:O447)=0,"",SUM(M447:O447))</f>
        <v/>
      </c>
      <c r="R447" s="35" t="str">
        <f aca="false">IF($I447="","",$I447+IF($P447="",0,$P447))</f>
        <v/>
      </c>
      <c r="S447" s="35" t="str">
        <f aca="false">IF(OR($R447="",$E447="",$E447=0),"",ROUND($R447/$E447,0))</f>
        <v/>
      </c>
    </row>
    <row r="448" customFormat="false" ht="15" hidden="false" customHeight="true" outlineLevel="0" collapsed="false">
      <c r="A448" s="24" t="n">
        <f aca="false">ROW()-5</f>
        <v>443</v>
      </c>
      <c r="B448" s="17"/>
      <c r="C448" s="17"/>
      <c r="D448" s="17"/>
      <c r="E448" s="32"/>
      <c r="F448" s="17"/>
      <c r="G448" s="17"/>
      <c r="H448" s="33"/>
      <c r="I448" s="34"/>
      <c r="J448" s="34"/>
      <c r="K448" s="34"/>
      <c r="L448" s="34"/>
      <c r="M448" s="34"/>
      <c r="N448" s="34"/>
      <c r="O448" s="34"/>
      <c r="P448" s="35" t="str">
        <f aca="false">IF(COUNT(J448:L448)=0,"",SUM(J448:L448))</f>
        <v/>
      </c>
      <c r="Q448" s="35" t="str">
        <f aca="false">IF(COUNT(M448:O448)=0,"",SUM(M448:O448))</f>
        <v/>
      </c>
      <c r="R448" s="35" t="str">
        <f aca="false">IF($I448="","",$I448+IF($P448="",0,$P448))</f>
        <v/>
      </c>
      <c r="S448" s="35" t="str">
        <f aca="false">IF(OR($R448="",$E448="",$E448=0),"",ROUND($R448/$E448,0))</f>
        <v/>
      </c>
    </row>
    <row r="449" customFormat="false" ht="15" hidden="false" customHeight="true" outlineLevel="0" collapsed="false">
      <c r="A449" s="24" t="n">
        <f aca="false">ROW()-5</f>
        <v>444</v>
      </c>
      <c r="B449" s="17"/>
      <c r="C449" s="17"/>
      <c r="D449" s="17"/>
      <c r="E449" s="32"/>
      <c r="F449" s="17"/>
      <c r="G449" s="17"/>
      <c r="H449" s="33"/>
      <c r="I449" s="34"/>
      <c r="J449" s="34"/>
      <c r="K449" s="34"/>
      <c r="L449" s="34"/>
      <c r="M449" s="34"/>
      <c r="N449" s="34"/>
      <c r="O449" s="34"/>
      <c r="P449" s="35" t="str">
        <f aca="false">IF(COUNT(J449:L449)=0,"",SUM(J449:L449))</f>
        <v/>
      </c>
      <c r="Q449" s="35" t="str">
        <f aca="false">IF(COUNT(M449:O449)=0,"",SUM(M449:O449))</f>
        <v/>
      </c>
      <c r="R449" s="35" t="str">
        <f aca="false">IF($I449="","",$I449+IF($P449="",0,$P449))</f>
        <v/>
      </c>
      <c r="S449" s="35" t="str">
        <f aca="false">IF(OR($R449="",$E449="",$E449=0),"",ROUND($R449/$E449,0))</f>
        <v/>
      </c>
    </row>
    <row r="450" customFormat="false" ht="15" hidden="false" customHeight="true" outlineLevel="0" collapsed="false">
      <c r="A450" s="24" t="n">
        <f aca="false">ROW()-5</f>
        <v>445</v>
      </c>
      <c r="B450" s="17"/>
      <c r="C450" s="17"/>
      <c r="D450" s="17"/>
      <c r="E450" s="32"/>
      <c r="F450" s="17"/>
      <c r="G450" s="17"/>
      <c r="H450" s="33"/>
      <c r="I450" s="34"/>
      <c r="J450" s="34"/>
      <c r="K450" s="34"/>
      <c r="L450" s="34"/>
      <c r="M450" s="34"/>
      <c r="N450" s="34"/>
      <c r="O450" s="34"/>
      <c r="P450" s="35" t="str">
        <f aca="false">IF(COUNT(J450:L450)=0,"",SUM(J450:L450))</f>
        <v/>
      </c>
      <c r="Q450" s="35" t="str">
        <f aca="false">IF(COUNT(M450:O450)=0,"",SUM(M450:O450))</f>
        <v/>
      </c>
      <c r="R450" s="35" t="str">
        <f aca="false">IF($I450="","",$I450+IF($P450="",0,$P450))</f>
        <v/>
      </c>
      <c r="S450" s="35" t="str">
        <f aca="false">IF(OR($R450="",$E450="",$E450=0),"",ROUND($R450/$E450,0))</f>
        <v/>
      </c>
    </row>
    <row r="451" customFormat="false" ht="15" hidden="false" customHeight="true" outlineLevel="0" collapsed="false">
      <c r="A451" s="24" t="n">
        <f aca="false">ROW()-5</f>
        <v>446</v>
      </c>
      <c r="B451" s="17"/>
      <c r="C451" s="17"/>
      <c r="D451" s="17"/>
      <c r="E451" s="32"/>
      <c r="F451" s="17"/>
      <c r="G451" s="17"/>
      <c r="H451" s="33"/>
      <c r="I451" s="34"/>
      <c r="J451" s="34"/>
      <c r="K451" s="34"/>
      <c r="L451" s="34"/>
      <c r="M451" s="34"/>
      <c r="N451" s="34"/>
      <c r="O451" s="34"/>
      <c r="P451" s="35" t="str">
        <f aca="false">IF(COUNT(J451:L451)=0,"",SUM(J451:L451))</f>
        <v/>
      </c>
      <c r="Q451" s="35" t="str">
        <f aca="false">IF(COUNT(M451:O451)=0,"",SUM(M451:O451))</f>
        <v/>
      </c>
      <c r="R451" s="35" t="str">
        <f aca="false">IF($I451="","",$I451+IF($P451="",0,$P451))</f>
        <v/>
      </c>
      <c r="S451" s="35" t="str">
        <f aca="false">IF(OR($R451="",$E451="",$E451=0),"",ROUND($R451/$E451,0))</f>
        <v/>
      </c>
    </row>
    <row r="452" customFormat="false" ht="15" hidden="false" customHeight="true" outlineLevel="0" collapsed="false">
      <c r="A452" s="24" t="n">
        <f aca="false">ROW()-5</f>
        <v>447</v>
      </c>
      <c r="B452" s="17"/>
      <c r="C452" s="17"/>
      <c r="D452" s="17"/>
      <c r="E452" s="32"/>
      <c r="F452" s="17"/>
      <c r="G452" s="17"/>
      <c r="H452" s="33"/>
      <c r="I452" s="34"/>
      <c r="J452" s="34"/>
      <c r="K452" s="34"/>
      <c r="L452" s="34"/>
      <c r="M452" s="34"/>
      <c r="N452" s="34"/>
      <c r="O452" s="34"/>
      <c r="P452" s="35" t="str">
        <f aca="false">IF(COUNT(J452:L452)=0,"",SUM(J452:L452))</f>
        <v/>
      </c>
      <c r="Q452" s="35" t="str">
        <f aca="false">IF(COUNT(M452:O452)=0,"",SUM(M452:O452))</f>
        <v/>
      </c>
      <c r="R452" s="35" t="str">
        <f aca="false">IF($I452="","",$I452+IF($P452="",0,$P452))</f>
        <v/>
      </c>
      <c r="S452" s="35" t="str">
        <f aca="false">IF(OR($R452="",$E452="",$E452=0),"",ROUND($R452/$E452,0))</f>
        <v/>
      </c>
    </row>
    <row r="453" customFormat="false" ht="15" hidden="false" customHeight="true" outlineLevel="0" collapsed="false">
      <c r="A453" s="24" t="n">
        <f aca="false">ROW()-5</f>
        <v>448</v>
      </c>
      <c r="B453" s="17"/>
      <c r="C453" s="17"/>
      <c r="D453" s="17"/>
      <c r="E453" s="32"/>
      <c r="F453" s="17"/>
      <c r="G453" s="17"/>
      <c r="H453" s="33"/>
      <c r="I453" s="34"/>
      <c r="J453" s="34"/>
      <c r="K453" s="34"/>
      <c r="L453" s="34"/>
      <c r="M453" s="34"/>
      <c r="N453" s="34"/>
      <c r="O453" s="34"/>
      <c r="P453" s="35" t="str">
        <f aca="false">IF(COUNT(J453:L453)=0,"",SUM(J453:L453))</f>
        <v/>
      </c>
      <c r="Q453" s="35" t="str">
        <f aca="false">IF(COUNT(M453:O453)=0,"",SUM(M453:O453))</f>
        <v/>
      </c>
      <c r="R453" s="35" t="str">
        <f aca="false">IF($I453="","",$I453+IF($P453="",0,$P453))</f>
        <v/>
      </c>
      <c r="S453" s="35" t="str">
        <f aca="false">IF(OR($R453="",$E453="",$E453=0),"",ROUND($R453/$E453,0))</f>
        <v/>
      </c>
    </row>
    <row r="454" customFormat="false" ht="15" hidden="false" customHeight="true" outlineLevel="0" collapsed="false">
      <c r="A454" s="24" t="n">
        <f aca="false">ROW()-5</f>
        <v>449</v>
      </c>
      <c r="B454" s="17"/>
      <c r="C454" s="17"/>
      <c r="D454" s="17"/>
      <c r="E454" s="32"/>
      <c r="F454" s="17"/>
      <c r="G454" s="17"/>
      <c r="H454" s="33"/>
      <c r="I454" s="34"/>
      <c r="J454" s="34"/>
      <c r="K454" s="34"/>
      <c r="L454" s="34"/>
      <c r="M454" s="34"/>
      <c r="N454" s="34"/>
      <c r="O454" s="34"/>
      <c r="P454" s="35" t="str">
        <f aca="false">IF(COUNT(J454:L454)=0,"",SUM(J454:L454))</f>
        <v/>
      </c>
      <c r="Q454" s="35" t="str">
        <f aca="false">IF(COUNT(M454:O454)=0,"",SUM(M454:O454))</f>
        <v/>
      </c>
      <c r="R454" s="35" t="str">
        <f aca="false">IF($I454="","",$I454+IF($P454="",0,$P454))</f>
        <v/>
      </c>
      <c r="S454" s="35" t="str">
        <f aca="false">IF(OR($R454="",$E454="",$E454=0),"",ROUND($R454/$E454,0))</f>
        <v/>
      </c>
    </row>
    <row r="455" customFormat="false" ht="15" hidden="false" customHeight="true" outlineLevel="0" collapsed="false">
      <c r="A455" s="24" t="n">
        <f aca="false">ROW()-5</f>
        <v>450</v>
      </c>
      <c r="B455" s="17"/>
      <c r="C455" s="17"/>
      <c r="D455" s="17"/>
      <c r="E455" s="32"/>
      <c r="F455" s="17"/>
      <c r="G455" s="17"/>
      <c r="H455" s="33"/>
      <c r="I455" s="34"/>
      <c r="J455" s="34"/>
      <c r="K455" s="34"/>
      <c r="L455" s="34"/>
      <c r="M455" s="34"/>
      <c r="N455" s="34"/>
      <c r="O455" s="34"/>
      <c r="P455" s="35" t="str">
        <f aca="false">IF(COUNT(J455:L455)=0,"",SUM(J455:L455))</f>
        <v/>
      </c>
      <c r="Q455" s="35" t="str">
        <f aca="false">IF(COUNT(M455:O455)=0,"",SUM(M455:O455))</f>
        <v/>
      </c>
      <c r="R455" s="35" t="str">
        <f aca="false">IF($I455="","",$I455+IF($P455="",0,$P455))</f>
        <v/>
      </c>
      <c r="S455" s="35" t="str">
        <f aca="false">IF(OR($R455="",$E455="",$E455=0),"",ROUND($R455/$E455,0))</f>
        <v/>
      </c>
    </row>
    <row r="456" customFormat="false" ht="15" hidden="false" customHeight="true" outlineLevel="0" collapsed="false">
      <c r="A456" s="24" t="n">
        <f aca="false">ROW()-5</f>
        <v>451</v>
      </c>
      <c r="B456" s="17"/>
      <c r="C456" s="17"/>
      <c r="D456" s="17"/>
      <c r="E456" s="32"/>
      <c r="F456" s="17"/>
      <c r="G456" s="17"/>
      <c r="H456" s="33"/>
      <c r="I456" s="34"/>
      <c r="J456" s="34"/>
      <c r="K456" s="34"/>
      <c r="L456" s="34"/>
      <c r="M456" s="34"/>
      <c r="N456" s="34"/>
      <c r="O456" s="34"/>
      <c r="P456" s="35" t="str">
        <f aca="false">IF(COUNT(J456:L456)=0,"",SUM(J456:L456))</f>
        <v/>
      </c>
      <c r="Q456" s="35" t="str">
        <f aca="false">IF(COUNT(M456:O456)=0,"",SUM(M456:O456))</f>
        <v/>
      </c>
      <c r="R456" s="35" t="str">
        <f aca="false">IF($I456="","",$I456+IF($P456="",0,$P456))</f>
        <v/>
      </c>
      <c r="S456" s="35" t="str">
        <f aca="false">IF(OR($R456="",$E456="",$E456=0),"",ROUND($R456/$E456,0))</f>
        <v/>
      </c>
    </row>
    <row r="457" customFormat="false" ht="15" hidden="false" customHeight="true" outlineLevel="0" collapsed="false">
      <c r="A457" s="24" t="n">
        <f aca="false">ROW()-5</f>
        <v>452</v>
      </c>
      <c r="B457" s="17"/>
      <c r="C457" s="17"/>
      <c r="D457" s="17"/>
      <c r="E457" s="32"/>
      <c r="F457" s="17"/>
      <c r="G457" s="17"/>
      <c r="H457" s="33"/>
      <c r="I457" s="34"/>
      <c r="J457" s="34"/>
      <c r="K457" s="34"/>
      <c r="L457" s="34"/>
      <c r="M457" s="34"/>
      <c r="N457" s="34"/>
      <c r="O457" s="34"/>
      <c r="P457" s="35" t="str">
        <f aca="false">IF(COUNT(J457:L457)=0,"",SUM(J457:L457))</f>
        <v/>
      </c>
      <c r="Q457" s="35" t="str">
        <f aca="false">IF(COUNT(M457:O457)=0,"",SUM(M457:O457))</f>
        <v/>
      </c>
      <c r="R457" s="35" t="str">
        <f aca="false">IF($I457="","",$I457+IF($P457="",0,$P457))</f>
        <v/>
      </c>
      <c r="S457" s="35" t="str">
        <f aca="false">IF(OR($R457="",$E457="",$E457=0),"",ROUND($R457/$E457,0))</f>
        <v/>
      </c>
    </row>
    <row r="458" customFormat="false" ht="15" hidden="false" customHeight="true" outlineLevel="0" collapsed="false">
      <c r="A458" s="24" t="n">
        <f aca="false">ROW()-5</f>
        <v>453</v>
      </c>
      <c r="B458" s="17"/>
      <c r="C458" s="17"/>
      <c r="D458" s="17"/>
      <c r="E458" s="32"/>
      <c r="F458" s="17"/>
      <c r="G458" s="17"/>
      <c r="H458" s="33"/>
      <c r="I458" s="34"/>
      <c r="J458" s="34"/>
      <c r="K458" s="34"/>
      <c r="L458" s="34"/>
      <c r="M458" s="34"/>
      <c r="N458" s="34"/>
      <c r="O458" s="34"/>
      <c r="P458" s="35" t="str">
        <f aca="false">IF(COUNT(J458:L458)=0,"",SUM(J458:L458))</f>
        <v/>
      </c>
      <c r="Q458" s="35" t="str">
        <f aca="false">IF(COUNT(M458:O458)=0,"",SUM(M458:O458))</f>
        <v/>
      </c>
      <c r="R458" s="35" t="str">
        <f aca="false">IF($I458="","",$I458+IF($P458="",0,$P458))</f>
        <v/>
      </c>
      <c r="S458" s="35" t="str">
        <f aca="false">IF(OR($R458="",$E458="",$E458=0),"",ROUND($R458/$E458,0))</f>
        <v/>
      </c>
    </row>
    <row r="459" customFormat="false" ht="15" hidden="false" customHeight="true" outlineLevel="0" collapsed="false">
      <c r="A459" s="24" t="n">
        <f aca="false">ROW()-5</f>
        <v>454</v>
      </c>
      <c r="B459" s="17"/>
      <c r="C459" s="17"/>
      <c r="D459" s="17"/>
      <c r="E459" s="32"/>
      <c r="F459" s="17"/>
      <c r="G459" s="17"/>
      <c r="H459" s="33"/>
      <c r="I459" s="34"/>
      <c r="J459" s="34"/>
      <c r="K459" s="34"/>
      <c r="L459" s="34"/>
      <c r="M459" s="34"/>
      <c r="N459" s="34"/>
      <c r="O459" s="34"/>
      <c r="P459" s="35" t="str">
        <f aca="false">IF(COUNT(J459:L459)=0,"",SUM(J459:L459))</f>
        <v/>
      </c>
      <c r="Q459" s="35" t="str">
        <f aca="false">IF(COUNT(M459:O459)=0,"",SUM(M459:O459))</f>
        <v/>
      </c>
      <c r="R459" s="35" t="str">
        <f aca="false">IF($I459="","",$I459+IF($P459="",0,$P459))</f>
        <v/>
      </c>
      <c r="S459" s="35" t="str">
        <f aca="false">IF(OR($R459="",$E459="",$E459=0),"",ROUND($R459/$E459,0))</f>
        <v/>
      </c>
    </row>
    <row r="460" customFormat="false" ht="15" hidden="false" customHeight="true" outlineLevel="0" collapsed="false">
      <c r="A460" s="24" t="n">
        <f aca="false">ROW()-5</f>
        <v>455</v>
      </c>
      <c r="B460" s="17"/>
      <c r="C460" s="17"/>
      <c r="D460" s="17"/>
      <c r="E460" s="32"/>
      <c r="F460" s="17"/>
      <c r="G460" s="17"/>
      <c r="H460" s="33"/>
      <c r="I460" s="34"/>
      <c r="J460" s="34"/>
      <c r="K460" s="34"/>
      <c r="L460" s="34"/>
      <c r="M460" s="34"/>
      <c r="N460" s="34"/>
      <c r="O460" s="34"/>
      <c r="P460" s="35" t="str">
        <f aca="false">IF(COUNT(J460:L460)=0,"",SUM(J460:L460))</f>
        <v/>
      </c>
      <c r="Q460" s="35" t="str">
        <f aca="false">IF(COUNT(M460:O460)=0,"",SUM(M460:O460))</f>
        <v/>
      </c>
      <c r="R460" s="35" t="str">
        <f aca="false">IF($I460="","",$I460+IF($P460="",0,$P460))</f>
        <v/>
      </c>
      <c r="S460" s="35" t="str">
        <f aca="false">IF(OR($R460="",$E460="",$E460=0),"",ROUND($R460/$E460,0))</f>
        <v/>
      </c>
    </row>
    <row r="461" customFormat="false" ht="15" hidden="false" customHeight="true" outlineLevel="0" collapsed="false">
      <c r="A461" s="24" t="n">
        <f aca="false">ROW()-5</f>
        <v>456</v>
      </c>
      <c r="B461" s="17"/>
      <c r="C461" s="17"/>
      <c r="D461" s="17"/>
      <c r="E461" s="32"/>
      <c r="F461" s="17"/>
      <c r="G461" s="17"/>
      <c r="H461" s="33"/>
      <c r="I461" s="34"/>
      <c r="J461" s="34"/>
      <c r="K461" s="34"/>
      <c r="L461" s="34"/>
      <c r="M461" s="34"/>
      <c r="N461" s="34"/>
      <c r="O461" s="34"/>
      <c r="P461" s="35" t="str">
        <f aca="false">IF(COUNT(J461:L461)=0,"",SUM(J461:L461))</f>
        <v/>
      </c>
      <c r="Q461" s="35" t="str">
        <f aca="false">IF(COUNT(M461:O461)=0,"",SUM(M461:O461))</f>
        <v/>
      </c>
      <c r="R461" s="35" t="str">
        <f aca="false">IF($I461="","",$I461+IF($P461="",0,$P461))</f>
        <v/>
      </c>
      <c r="S461" s="35" t="str">
        <f aca="false">IF(OR($R461="",$E461="",$E461=0),"",ROUND($R461/$E461,0))</f>
        <v/>
      </c>
    </row>
    <row r="462" customFormat="false" ht="15" hidden="false" customHeight="true" outlineLevel="0" collapsed="false">
      <c r="A462" s="24" t="n">
        <f aca="false">ROW()-5</f>
        <v>457</v>
      </c>
      <c r="B462" s="17"/>
      <c r="C462" s="17"/>
      <c r="D462" s="17"/>
      <c r="E462" s="32"/>
      <c r="F462" s="17"/>
      <c r="G462" s="17"/>
      <c r="H462" s="33"/>
      <c r="I462" s="34"/>
      <c r="J462" s="34"/>
      <c r="K462" s="34"/>
      <c r="L462" s="34"/>
      <c r="M462" s="34"/>
      <c r="N462" s="34"/>
      <c r="O462" s="34"/>
      <c r="P462" s="35" t="str">
        <f aca="false">IF(COUNT(J462:L462)=0,"",SUM(J462:L462))</f>
        <v/>
      </c>
      <c r="Q462" s="35" t="str">
        <f aca="false">IF(COUNT(M462:O462)=0,"",SUM(M462:O462))</f>
        <v/>
      </c>
      <c r="R462" s="35" t="str">
        <f aca="false">IF($I462="","",$I462+IF($P462="",0,$P462))</f>
        <v/>
      </c>
      <c r="S462" s="35" t="str">
        <f aca="false">IF(OR($R462="",$E462="",$E462=0),"",ROUND($R462/$E462,0))</f>
        <v/>
      </c>
    </row>
    <row r="463" customFormat="false" ht="15" hidden="false" customHeight="true" outlineLevel="0" collapsed="false">
      <c r="A463" s="24" t="n">
        <f aca="false">ROW()-5</f>
        <v>458</v>
      </c>
      <c r="B463" s="17"/>
      <c r="C463" s="17"/>
      <c r="D463" s="17"/>
      <c r="E463" s="32"/>
      <c r="F463" s="17"/>
      <c r="G463" s="17"/>
      <c r="H463" s="33"/>
      <c r="I463" s="34"/>
      <c r="J463" s="34"/>
      <c r="K463" s="34"/>
      <c r="L463" s="34"/>
      <c r="M463" s="34"/>
      <c r="N463" s="34"/>
      <c r="O463" s="34"/>
      <c r="P463" s="35" t="str">
        <f aca="false">IF(COUNT(J463:L463)=0,"",SUM(J463:L463))</f>
        <v/>
      </c>
      <c r="Q463" s="35" t="str">
        <f aca="false">IF(COUNT(M463:O463)=0,"",SUM(M463:O463))</f>
        <v/>
      </c>
      <c r="R463" s="35" t="str">
        <f aca="false">IF($I463="","",$I463+IF($P463="",0,$P463))</f>
        <v/>
      </c>
      <c r="S463" s="35" t="str">
        <f aca="false">IF(OR($R463="",$E463="",$E463=0),"",ROUND($R463/$E463,0))</f>
        <v/>
      </c>
    </row>
    <row r="464" customFormat="false" ht="15" hidden="false" customHeight="true" outlineLevel="0" collapsed="false">
      <c r="A464" s="24" t="n">
        <f aca="false">ROW()-5</f>
        <v>459</v>
      </c>
      <c r="B464" s="17"/>
      <c r="C464" s="17"/>
      <c r="D464" s="17"/>
      <c r="E464" s="32"/>
      <c r="F464" s="17"/>
      <c r="G464" s="17"/>
      <c r="H464" s="33"/>
      <c r="I464" s="34"/>
      <c r="J464" s="34"/>
      <c r="K464" s="34"/>
      <c r="L464" s="34"/>
      <c r="M464" s="34"/>
      <c r="N464" s="34"/>
      <c r="O464" s="34"/>
      <c r="P464" s="35" t="str">
        <f aca="false">IF(COUNT(J464:L464)=0,"",SUM(J464:L464))</f>
        <v/>
      </c>
      <c r="Q464" s="35" t="str">
        <f aca="false">IF(COUNT(M464:O464)=0,"",SUM(M464:O464))</f>
        <v/>
      </c>
      <c r="R464" s="35" t="str">
        <f aca="false">IF($I464="","",$I464+IF($P464="",0,$P464))</f>
        <v/>
      </c>
      <c r="S464" s="35" t="str">
        <f aca="false">IF(OR($R464="",$E464="",$E464=0),"",ROUND($R464/$E464,0))</f>
        <v/>
      </c>
    </row>
    <row r="465" customFormat="false" ht="15" hidden="false" customHeight="true" outlineLevel="0" collapsed="false">
      <c r="A465" s="24" t="n">
        <f aca="false">ROW()-5</f>
        <v>460</v>
      </c>
      <c r="B465" s="17"/>
      <c r="C465" s="17"/>
      <c r="D465" s="17"/>
      <c r="E465" s="32"/>
      <c r="F465" s="17"/>
      <c r="G465" s="17"/>
      <c r="H465" s="33"/>
      <c r="I465" s="34"/>
      <c r="J465" s="34"/>
      <c r="K465" s="34"/>
      <c r="L465" s="34"/>
      <c r="M465" s="34"/>
      <c r="N465" s="34"/>
      <c r="O465" s="34"/>
      <c r="P465" s="35" t="str">
        <f aca="false">IF(COUNT(J465:L465)=0,"",SUM(J465:L465))</f>
        <v/>
      </c>
      <c r="Q465" s="35" t="str">
        <f aca="false">IF(COUNT(M465:O465)=0,"",SUM(M465:O465))</f>
        <v/>
      </c>
      <c r="R465" s="35" t="str">
        <f aca="false">IF($I465="","",$I465+IF($P465="",0,$P465))</f>
        <v/>
      </c>
      <c r="S465" s="35" t="str">
        <f aca="false">IF(OR($R465="",$E465="",$E465=0),"",ROUND($R465/$E465,0))</f>
        <v/>
      </c>
    </row>
    <row r="466" customFormat="false" ht="15" hidden="false" customHeight="true" outlineLevel="0" collapsed="false">
      <c r="A466" s="24" t="n">
        <f aca="false">ROW()-5</f>
        <v>461</v>
      </c>
      <c r="B466" s="17"/>
      <c r="C466" s="17"/>
      <c r="D466" s="17"/>
      <c r="E466" s="32"/>
      <c r="F466" s="17"/>
      <c r="G466" s="17"/>
      <c r="H466" s="33"/>
      <c r="I466" s="34"/>
      <c r="J466" s="34"/>
      <c r="K466" s="34"/>
      <c r="L466" s="34"/>
      <c r="M466" s="34"/>
      <c r="N466" s="34"/>
      <c r="O466" s="34"/>
      <c r="P466" s="35" t="str">
        <f aca="false">IF(COUNT(J466:L466)=0,"",SUM(J466:L466))</f>
        <v/>
      </c>
      <c r="Q466" s="35" t="str">
        <f aca="false">IF(COUNT(M466:O466)=0,"",SUM(M466:O466))</f>
        <v/>
      </c>
      <c r="R466" s="35" t="str">
        <f aca="false">IF($I466="","",$I466+IF($P466="",0,$P466))</f>
        <v/>
      </c>
      <c r="S466" s="35" t="str">
        <f aca="false">IF(OR($R466="",$E466="",$E466=0),"",ROUND($R466/$E466,0))</f>
        <v/>
      </c>
    </row>
    <row r="467" customFormat="false" ht="15" hidden="false" customHeight="true" outlineLevel="0" collapsed="false">
      <c r="A467" s="24" t="n">
        <f aca="false">ROW()-5</f>
        <v>462</v>
      </c>
      <c r="B467" s="17"/>
      <c r="C467" s="17"/>
      <c r="D467" s="17"/>
      <c r="E467" s="32"/>
      <c r="F467" s="17"/>
      <c r="G467" s="17"/>
      <c r="H467" s="33"/>
      <c r="I467" s="34"/>
      <c r="J467" s="34"/>
      <c r="K467" s="34"/>
      <c r="L467" s="34"/>
      <c r="M467" s="34"/>
      <c r="N467" s="34"/>
      <c r="O467" s="34"/>
      <c r="P467" s="35" t="str">
        <f aca="false">IF(COUNT(J467:L467)=0,"",SUM(J467:L467))</f>
        <v/>
      </c>
      <c r="Q467" s="35" t="str">
        <f aca="false">IF(COUNT(M467:O467)=0,"",SUM(M467:O467))</f>
        <v/>
      </c>
      <c r="R467" s="35" t="str">
        <f aca="false">IF($I467="","",$I467+IF($P467="",0,$P467))</f>
        <v/>
      </c>
      <c r="S467" s="35" t="str">
        <f aca="false">IF(OR($R467="",$E467="",$E467=0),"",ROUND($R467/$E467,0))</f>
        <v/>
      </c>
    </row>
    <row r="468" customFormat="false" ht="15" hidden="false" customHeight="true" outlineLevel="0" collapsed="false">
      <c r="A468" s="24" t="n">
        <f aca="false">ROW()-5</f>
        <v>463</v>
      </c>
      <c r="B468" s="17"/>
      <c r="C468" s="17"/>
      <c r="D468" s="17"/>
      <c r="E468" s="32"/>
      <c r="F468" s="17"/>
      <c r="G468" s="17"/>
      <c r="H468" s="33"/>
      <c r="I468" s="34"/>
      <c r="J468" s="34"/>
      <c r="K468" s="34"/>
      <c r="L468" s="34"/>
      <c r="M468" s="34"/>
      <c r="N468" s="34"/>
      <c r="O468" s="34"/>
      <c r="P468" s="35" t="str">
        <f aca="false">IF(COUNT(J468:L468)=0,"",SUM(J468:L468))</f>
        <v/>
      </c>
      <c r="Q468" s="35" t="str">
        <f aca="false">IF(COUNT(M468:O468)=0,"",SUM(M468:O468))</f>
        <v/>
      </c>
      <c r="R468" s="35" t="str">
        <f aca="false">IF($I468="","",$I468+IF($P468="",0,$P468))</f>
        <v/>
      </c>
      <c r="S468" s="35" t="str">
        <f aca="false">IF(OR($R468="",$E468="",$E468=0),"",ROUND($R468/$E468,0))</f>
        <v/>
      </c>
    </row>
    <row r="469" customFormat="false" ht="15" hidden="false" customHeight="true" outlineLevel="0" collapsed="false">
      <c r="A469" s="24" t="n">
        <f aca="false">ROW()-5</f>
        <v>464</v>
      </c>
      <c r="B469" s="17"/>
      <c r="C469" s="17"/>
      <c r="D469" s="17"/>
      <c r="E469" s="32"/>
      <c r="F469" s="17"/>
      <c r="G469" s="17"/>
      <c r="H469" s="33"/>
      <c r="I469" s="34"/>
      <c r="J469" s="34"/>
      <c r="K469" s="34"/>
      <c r="L469" s="34"/>
      <c r="M469" s="34"/>
      <c r="N469" s="34"/>
      <c r="O469" s="34"/>
      <c r="P469" s="35" t="str">
        <f aca="false">IF(COUNT(J469:L469)=0,"",SUM(J469:L469))</f>
        <v/>
      </c>
      <c r="Q469" s="35" t="str">
        <f aca="false">IF(COUNT(M469:O469)=0,"",SUM(M469:O469))</f>
        <v/>
      </c>
      <c r="R469" s="35" t="str">
        <f aca="false">IF($I469="","",$I469+IF($P469="",0,$P469))</f>
        <v/>
      </c>
      <c r="S469" s="35" t="str">
        <f aca="false">IF(OR($R469="",$E469="",$E469=0),"",ROUND($R469/$E469,0))</f>
        <v/>
      </c>
    </row>
    <row r="470" customFormat="false" ht="15" hidden="false" customHeight="true" outlineLevel="0" collapsed="false">
      <c r="A470" s="24" t="n">
        <f aca="false">ROW()-5</f>
        <v>465</v>
      </c>
      <c r="B470" s="17"/>
      <c r="C470" s="17"/>
      <c r="D470" s="17"/>
      <c r="E470" s="32"/>
      <c r="F470" s="17"/>
      <c r="G470" s="17"/>
      <c r="H470" s="33"/>
      <c r="I470" s="34"/>
      <c r="J470" s="34"/>
      <c r="K470" s="34"/>
      <c r="L470" s="34"/>
      <c r="M470" s="34"/>
      <c r="N470" s="34"/>
      <c r="O470" s="34"/>
      <c r="P470" s="35" t="str">
        <f aca="false">IF(COUNT(J470:L470)=0,"",SUM(J470:L470))</f>
        <v/>
      </c>
      <c r="Q470" s="35" t="str">
        <f aca="false">IF(COUNT(M470:O470)=0,"",SUM(M470:O470))</f>
        <v/>
      </c>
      <c r="R470" s="35" t="str">
        <f aca="false">IF($I470="","",$I470+IF($P470="",0,$P470))</f>
        <v/>
      </c>
      <c r="S470" s="35" t="str">
        <f aca="false">IF(OR($R470="",$E470="",$E470=0),"",ROUND($R470/$E470,0))</f>
        <v/>
      </c>
    </row>
    <row r="471" customFormat="false" ht="15" hidden="false" customHeight="true" outlineLevel="0" collapsed="false">
      <c r="A471" s="24" t="n">
        <f aca="false">ROW()-5</f>
        <v>466</v>
      </c>
      <c r="B471" s="17"/>
      <c r="C471" s="17"/>
      <c r="D471" s="17"/>
      <c r="E471" s="32"/>
      <c r="F471" s="17"/>
      <c r="G471" s="17"/>
      <c r="H471" s="33"/>
      <c r="I471" s="34"/>
      <c r="J471" s="34"/>
      <c r="K471" s="34"/>
      <c r="L471" s="34"/>
      <c r="M471" s="34"/>
      <c r="N471" s="34"/>
      <c r="O471" s="34"/>
      <c r="P471" s="35" t="str">
        <f aca="false">IF(COUNT(J471:L471)=0,"",SUM(J471:L471))</f>
        <v/>
      </c>
      <c r="Q471" s="35" t="str">
        <f aca="false">IF(COUNT(M471:O471)=0,"",SUM(M471:O471))</f>
        <v/>
      </c>
      <c r="R471" s="35" t="str">
        <f aca="false">IF($I471="","",$I471+IF($P471="",0,$P471))</f>
        <v/>
      </c>
      <c r="S471" s="35" t="str">
        <f aca="false">IF(OR($R471="",$E471="",$E471=0),"",ROUND($R471/$E471,0))</f>
        <v/>
      </c>
    </row>
    <row r="472" customFormat="false" ht="15" hidden="false" customHeight="true" outlineLevel="0" collapsed="false">
      <c r="A472" s="24" t="n">
        <f aca="false">ROW()-5</f>
        <v>467</v>
      </c>
      <c r="B472" s="17"/>
      <c r="C472" s="17"/>
      <c r="D472" s="17"/>
      <c r="E472" s="32"/>
      <c r="F472" s="17"/>
      <c r="G472" s="17"/>
      <c r="H472" s="33"/>
      <c r="I472" s="34"/>
      <c r="J472" s="34"/>
      <c r="K472" s="34"/>
      <c r="L472" s="34"/>
      <c r="M472" s="34"/>
      <c r="N472" s="34"/>
      <c r="O472" s="34"/>
      <c r="P472" s="35" t="str">
        <f aca="false">IF(COUNT(J472:L472)=0,"",SUM(J472:L472))</f>
        <v/>
      </c>
      <c r="Q472" s="35" t="str">
        <f aca="false">IF(COUNT(M472:O472)=0,"",SUM(M472:O472))</f>
        <v/>
      </c>
      <c r="R472" s="35" t="str">
        <f aca="false">IF($I472="","",$I472+IF($P472="",0,$P472))</f>
        <v/>
      </c>
      <c r="S472" s="35" t="str">
        <f aca="false">IF(OR($R472="",$E472="",$E472=0),"",ROUND($R472/$E472,0))</f>
        <v/>
      </c>
    </row>
    <row r="473" customFormat="false" ht="15" hidden="false" customHeight="true" outlineLevel="0" collapsed="false">
      <c r="A473" s="24" t="n">
        <f aca="false">ROW()-5</f>
        <v>468</v>
      </c>
      <c r="B473" s="17"/>
      <c r="C473" s="17"/>
      <c r="D473" s="17"/>
      <c r="E473" s="32"/>
      <c r="F473" s="17"/>
      <c r="G473" s="17"/>
      <c r="H473" s="33"/>
      <c r="I473" s="34"/>
      <c r="J473" s="34"/>
      <c r="K473" s="34"/>
      <c r="L473" s="34"/>
      <c r="M473" s="34"/>
      <c r="N473" s="34"/>
      <c r="O473" s="34"/>
      <c r="P473" s="35" t="str">
        <f aca="false">IF(COUNT(J473:L473)=0,"",SUM(J473:L473))</f>
        <v/>
      </c>
      <c r="Q473" s="35" t="str">
        <f aca="false">IF(COUNT(M473:O473)=0,"",SUM(M473:O473))</f>
        <v/>
      </c>
      <c r="R473" s="35" t="str">
        <f aca="false">IF($I473="","",$I473+IF($P473="",0,$P473))</f>
        <v/>
      </c>
      <c r="S473" s="35" t="str">
        <f aca="false">IF(OR($R473="",$E473="",$E473=0),"",ROUND($R473/$E473,0))</f>
        <v/>
      </c>
    </row>
    <row r="474" customFormat="false" ht="15" hidden="false" customHeight="true" outlineLevel="0" collapsed="false">
      <c r="A474" s="24" t="n">
        <f aca="false">ROW()-5</f>
        <v>469</v>
      </c>
      <c r="B474" s="17"/>
      <c r="C474" s="17"/>
      <c r="D474" s="17"/>
      <c r="E474" s="32"/>
      <c r="F474" s="17"/>
      <c r="G474" s="17"/>
      <c r="H474" s="33"/>
      <c r="I474" s="34"/>
      <c r="J474" s="34"/>
      <c r="K474" s="34"/>
      <c r="L474" s="34"/>
      <c r="M474" s="34"/>
      <c r="N474" s="34"/>
      <c r="O474" s="34"/>
      <c r="P474" s="35" t="str">
        <f aca="false">IF(COUNT(J474:L474)=0,"",SUM(J474:L474))</f>
        <v/>
      </c>
      <c r="Q474" s="35" t="str">
        <f aca="false">IF(COUNT(M474:O474)=0,"",SUM(M474:O474))</f>
        <v/>
      </c>
      <c r="R474" s="35" t="str">
        <f aca="false">IF($I474="","",$I474+IF($P474="",0,$P474))</f>
        <v/>
      </c>
      <c r="S474" s="35" t="str">
        <f aca="false">IF(OR($R474="",$E474="",$E474=0),"",ROUND($R474/$E474,0))</f>
        <v/>
      </c>
    </row>
    <row r="475" customFormat="false" ht="15" hidden="false" customHeight="true" outlineLevel="0" collapsed="false">
      <c r="A475" s="24" t="n">
        <f aca="false">ROW()-5</f>
        <v>470</v>
      </c>
      <c r="B475" s="17"/>
      <c r="C475" s="17"/>
      <c r="D475" s="17"/>
      <c r="E475" s="32"/>
      <c r="F475" s="17"/>
      <c r="G475" s="17"/>
      <c r="H475" s="33"/>
      <c r="I475" s="34"/>
      <c r="J475" s="34"/>
      <c r="K475" s="34"/>
      <c r="L475" s="34"/>
      <c r="M475" s="34"/>
      <c r="N475" s="34"/>
      <c r="O475" s="34"/>
      <c r="P475" s="35" t="str">
        <f aca="false">IF(COUNT(J475:L475)=0,"",SUM(J475:L475))</f>
        <v/>
      </c>
      <c r="Q475" s="35" t="str">
        <f aca="false">IF(COUNT(M475:O475)=0,"",SUM(M475:O475))</f>
        <v/>
      </c>
      <c r="R475" s="35" t="str">
        <f aca="false">IF($I475="","",$I475+IF($P475="",0,$P475))</f>
        <v/>
      </c>
      <c r="S475" s="35" t="str">
        <f aca="false">IF(OR($R475="",$E475="",$E475=0),"",ROUND($R475/$E475,0))</f>
        <v/>
      </c>
    </row>
    <row r="476" customFormat="false" ht="15" hidden="false" customHeight="true" outlineLevel="0" collapsed="false">
      <c r="A476" s="24" t="n">
        <f aca="false">ROW()-5</f>
        <v>471</v>
      </c>
      <c r="B476" s="17"/>
      <c r="C476" s="17"/>
      <c r="D476" s="17"/>
      <c r="E476" s="32"/>
      <c r="F476" s="17"/>
      <c r="G476" s="17"/>
      <c r="H476" s="33"/>
      <c r="I476" s="34"/>
      <c r="J476" s="34"/>
      <c r="K476" s="34"/>
      <c r="L476" s="34"/>
      <c r="M476" s="34"/>
      <c r="N476" s="34"/>
      <c r="O476" s="34"/>
      <c r="P476" s="35" t="str">
        <f aca="false">IF(COUNT(J476:L476)=0,"",SUM(J476:L476))</f>
        <v/>
      </c>
      <c r="Q476" s="35" t="str">
        <f aca="false">IF(COUNT(M476:O476)=0,"",SUM(M476:O476))</f>
        <v/>
      </c>
      <c r="R476" s="35" t="str">
        <f aca="false">IF($I476="","",$I476+IF($P476="",0,$P476))</f>
        <v/>
      </c>
      <c r="S476" s="35" t="str">
        <f aca="false">IF(OR($R476="",$E476="",$E476=0),"",ROUND($R476/$E476,0))</f>
        <v/>
      </c>
    </row>
    <row r="477" customFormat="false" ht="15" hidden="false" customHeight="true" outlineLevel="0" collapsed="false">
      <c r="A477" s="24" t="n">
        <f aca="false">ROW()-5</f>
        <v>472</v>
      </c>
      <c r="B477" s="17"/>
      <c r="C477" s="17"/>
      <c r="D477" s="17"/>
      <c r="E477" s="32"/>
      <c r="F477" s="17"/>
      <c r="G477" s="17"/>
      <c r="H477" s="33"/>
      <c r="I477" s="34"/>
      <c r="J477" s="34"/>
      <c r="K477" s="34"/>
      <c r="L477" s="34"/>
      <c r="M477" s="34"/>
      <c r="N477" s="34"/>
      <c r="O477" s="34"/>
      <c r="P477" s="35" t="str">
        <f aca="false">IF(COUNT(J477:L477)=0,"",SUM(J477:L477))</f>
        <v/>
      </c>
      <c r="Q477" s="35" t="str">
        <f aca="false">IF(COUNT(M477:O477)=0,"",SUM(M477:O477))</f>
        <v/>
      </c>
      <c r="R477" s="35" t="str">
        <f aca="false">IF($I477="","",$I477+IF($P477="",0,$P477))</f>
        <v/>
      </c>
      <c r="S477" s="35" t="str">
        <f aca="false">IF(OR($R477="",$E477="",$E477=0),"",ROUND($R477/$E477,0))</f>
        <v/>
      </c>
    </row>
    <row r="478" customFormat="false" ht="15" hidden="false" customHeight="true" outlineLevel="0" collapsed="false">
      <c r="A478" s="24" t="n">
        <f aca="false">ROW()-5</f>
        <v>473</v>
      </c>
      <c r="B478" s="17"/>
      <c r="C478" s="17"/>
      <c r="D478" s="17"/>
      <c r="E478" s="32"/>
      <c r="F478" s="17"/>
      <c r="G478" s="17"/>
      <c r="H478" s="33"/>
      <c r="I478" s="34"/>
      <c r="J478" s="34"/>
      <c r="K478" s="34"/>
      <c r="L478" s="34"/>
      <c r="M478" s="34"/>
      <c r="N478" s="34"/>
      <c r="O478" s="34"/>
      <c r="P478" s="35" t="str">
        <f aca="false">IF(COUNT(J478:L478)=0,"",SUM(J478:L478))</f>
        <v/>
      </c>
      <c r="Q478" s="35" t="str">
        <f aca="false">IF(COUNT(M478:O478)=0,"",SUM(M478:O478))</f>
        <v/>
      </c>
      <c r="R478" s="35" t="str">
        <f aca="false">IF($I478="","",$I478+IF($P478="",0,$P478))</f>
        <v/>
      </c>
      <c r="S478" s="35" t="str">
        <f aca="false">IF(OR($R478="",$E478="",$E478=0),"",ROUND($R478/$E478,0))</f>
        <v/>
      </c>
    </row>
    <row r="479" customFormat="false" ht="15" hidden="false" customHeight="true" outlineLevel="0" collapsed="false">
      <c r="A479" s="24" t="n">
        <f aca="false">ROW()-5</f>
        <v>474</v>
      </c>
      <c r="B479" s="17"/>
      <c r="C479" s="17"/>
      <c r="D479" s="17"/>
      <c r="E479" s="32"/>
      <c r="F479" s="17"/>
      <c r="G479" s="17"/>
      <c r="H479" s="33"/>
      <c r="I479" s="34"/>
      <c r="J479" s="34"/>
      <c r="K479" s="34"/>
      <c r="L479" s="34"/>
      <c r="M479" s="34"/>
      <c r="N479" s="34"/>
      <c r="O479" s="34"/>
      <c r="P479" s="35" t="str">
        <f aca="false">IF(COUNT(J479:L479)=0,"",SUM(J479:L479))</f>
        <v/>
      </c>
      <c r="Q479" s="35" t="str">
        <f aca="false">IF(COUNT(M479:O479)=0,"",SUM(M479:O479))</f>
        <v/>
      </c>
      <c r="R479" s="35" t="str">
        <f aca="false">IF($I479="","",$I479+IF($P479="",0,$P479))</f>
        <v/>
      </c>
      <c r="S479" s="35" t="str">
        <f aca="false">IF(OR($R479="",$E479="",$E479=0),"",ROUND($R479/$E479,0))</f>
        <v/>
      </c>
    </row>
    <row r="480" customFormat="false" ht="15" hidden="false" customHeight="true" outlineLevel="0" collapsed="false">
      <c r="A480" s="24" t="n">
        <f aca="false">ROW()-5</f>
        <v>475</v>
      </c>
      <c r="B480" s="17"/>
      <c r="C480" s="17"/>
      <c r="D480" s="17"/>
      <c r="E480" s="32"/>
      <c r="F480" s="17"/>
      <c r="G480" s="17"/>
      <c r="H480" s="33"/>
      <c r="I480" s="34"/>
      <c r="J480" s="34"/>
      <c r="K480" s="34"/>
      <c r="L480" s="34"/>
      <c r="M480" s="34"/>
      <c r="N480" s="34"/>
      <c r="O480" s="34"/>
      <c r="P480" s="35" t="str">
        <f aca="false">IF(COUNT(J480:L480)=0,"",SUM(J480:L480))</f>
        <v/>
      </c>
      <c r="Q480" s="35" t="str">
        <f aca="false">IF(COUNT(M480:O480)=0,"",SUM(M480:O480))</f>
        <v/>
      </c>
      <c r="R480" s="35" t="str">
        <f aca="false">IF($I480="","",$I480+IF($P480="",0,$P480))</f>
        <v/>
      </c>
      <c r="S480" s="35" t="str">
        <f aca="false">IF(OR($R480="",$E480="",$E480=0),"",ROUND($R480/$E480,0))</f>
        <v/>
      </c>
    </row>
    <row r="481" customFormat="false" ht="15" hidden="false" customHeight="true" outlineLevel="0" collapsed="false">
      <c r="A481" s="24" t="n">
        <f aca="false">ROW()-5</f>
        <v>476</v>
      </c>
      <c r="B481" s="17"/>
      <c r="C481" s="17"/>
      <c r="D481" s="17"/>
      <c r="E481" s="32"/>
      <c r="F481" s="17"/>
      <c r="G481" s="17"/>
      <c r="H481" s="33"/>
      <c r="I481" s="34"/>
      <c r="J481" s="34"/>
      <c r="K481" s="34"/>
      <c r="L481" s="34"/>
      <c r="M481" s="34"/>
      <c r="N481" s="34"/>
      <c r="O481" s="34"/>
      <c r="P481" s="35" t="str">
        <f aca="false">IF(COUNT(J481:L481)=0,"",SUM(J481:L481))</f>
        <v/>
      </c>
      <c r="Q481" s="35" t="str">
        <f aca="false">IF(COUNT(M481:O481)=0,"",SUM(M481:O481))</f>
        <v/>
      </c>
      <c r="R481" s="35" t="str">
        <f aca="false">IF($I481="","",$I481+IF($P481="",0,$P481))</f>
        <v/>
      </c>
      <c r="S481" s="35" t="str">
        <f aca="false">IF(OR($R481="",$E481="",$E481=0),"",ROUND($R481/$E481,0))</f>
        <v/>
      </c>
    </row>
    <row r="482" customFormat="false" ht="15" hidden="false" customHeight="true" outlineLevel="0" collapsed="false">
      <c r="A482" s="24" t="n">
        <f aca="false">ROW()-5</f>
        <v>477</v>
      </c>
      <c r="B482" s="17"/>
      <c r="C482" s="17"/>
      <c r="D482" s="17"/>
      <c r="E482" s="32"/>
      <c r="F482" s="17"/>
      <c r="G482" s="17"/>
      <c r="H482" s="33"/>
      <c r="I482" s="34"/>
      <c r="J482" s="34"/>
      <c r="K482" s="34"/>
      <c r="L482" s="34"/>
      <c r="M482" s="34"/>
      <c r="N482" s="34"/>
      <c r="O482" s="34"/>
      <c r="P482" s="35" t="str">
        <f aca="false">IF(COUNT(J482:L482)=0,"",SUM(J482:L482))</f>
        <v/>
      </c>
      <c r="Q482" s="35" t="str">
        <f aca="false">IF(COUNT(M482:O482)=0,"",SUM(M482:O482))</f>
        <v/>
      </c>
      <c r="R482" s="35" t="str">
        <f aca="false">IF($I482="","",$I482+IF($P482="",0,$P482))</f>
        <v/>
      </c>
      <c r="S482" s="35" t="str">
        <f aca="false">IF(OR($R482="",$E482="",$E482=0),"",ROUND($R482/$E482,0))</f>
        <v/>
      </c>
    </row>
    <row r="483" customFormat="false" ht="15" hidden="false" customHeight="true" outlineLevel="0" collapsed="false">
      <c r="A483" s="24" t="n">
        <f aca="false">ROW()-5</f>
        <v>478</v>
      </c>
      <c r="B483" s="17"/>
      <c r="C483" s="17"/>
      <c r="D483" s="17"/>
      <c r="E483" s="32"/>
      <c r="F483" s="17"/>
      <c r="G483" s="17"/>
      <c r="H483" s="33"/>
      <c r="I483" s="34"/>
      <c r="J483" s="34"/>
      <c r="K483" s="34"/>
      <c r="L483" s="34"/>
      <c r="M483" s="34"/>
      <c r="N483" s="34"/>
      <c r="O483" s="34"/>
      <c r="P483" s="35" t="str">
        <f aca="false">IF(COUNT(J483:L483)=0,"",SUM(J483:L483))</f>
        <v/>
      </c>
      <c r="Q483" s="35" t="str">
        <f aca="false">IF(COUNT(M483:O483)=0,"",SUM(M483:O483))</f>
        <v/>
      </c>
      <c r="R483" s="35" t="str">
        <f aca="false">IF($I483="","",$I483+IF($P483="",0,$P483))</f>
        <v/>
      </c>
      <c r="S483" s="35" t="str">
        <f aca="false">IF(OR($R483="",$E483="",$E483=0),"",ROUND($R483/$E483,0))</f>
        <v/>
      </c>
    </row>
    <row r="484" customFormat="false" ht="15" hidden="false" customHeight="true" outlineLevel="0" collapsed="false">
      <c r="A484" s="24" t="n">
        <f aca="false">ROW()-5</f>
        <v>479</v>
      </c>
      <c r="B484" s="17"/>
      <c r="C484" s="17"/>
      <c r="D484" s="17"/>
      <c r="E484" s="32"/>
      <c r="F484" s="17"/>
      <c r="G484" s="17"/>
      <c r="H484" s="33"/>
      <c r="I484" s="34"/>
      <c r="J484" s="34"/>
      <c r="K484" s="34"/>
      <c r="L484" s="34"/>
      <c r="M484" s="34"/>
      <c r="N484" s="34"/>
      <c r="O484" s="34"/>
      <c r="P484" s="35" t="str">
        <f aca="false">IF(COUNT(J484:L484)=0,"",SUM(J484:L484))</f>
        <v/>
      </c>
      <c r="Q484" s="35" t="str">
        <f aca="false">IF(COUNT(M484:O484)=0,"",SUM(M484:O484))</f>
        <v/>
      </c>
      <c r="R484" s="35" t="str">
        <f aca="false">IF($I484="","",$I484+IF($P484="",0,$P484))</f>
        <v/>
      </c>
      <c r="S484" s="35" t="str">
        <f aca="false">IF(OR($R484="",$E484="",$E484=0),"",ROUND($R484/$E484,0))</f>
        <v/>
      </c>
    </row>
    <row r="485" customFormat="false" ht="15" hidden="false" customHeight="true" outlineLevel="0" collapsed="false">
      <c r="A485" s="24" t="n">
        <f aca="false">ROW()-5</f>
        <v>480</v>
      </c>
      <c r="B485" s="17"/>
      <c r="C485" s="17"/>
      <c r="D485" s="17"/>
      <c r="E485" s="32"/>
      <c r="F485" s="17"/>
      <c r="G485" s="17"/>
      <c r="H485" s="33"/>
      <c r="I485" s="34"/>
      <c r="J485" s="34"/>
      <c r="K485" s="34"/>
      <c r="L485" s="34"/>
      <c r="M485" s="34"/>
      <c r="N485" s="34"/>
      <c r="O485" s="34"/>
      <c r="P485" s="35" t="str">
        <f aca="false">IF(COUNT(J485:L485)=0,"",SUM(J485:L485))</f>
        <v/>
      </c>
      <c r="Q485" s="35" t="str">
        <f aca="false">IF(COUNT(M485:O485)=0,"",SUM(M485:O485))</f>
        <v/>
      </c>
      <c r="R485" s="35" t="str">
        <f aca="false">IF($I485="","",$I485+IF($P485="",0,$P485))</f>
        <v/>
      </c>
      <c r="S485" s="35" t="str">
        <f aca="false">IF(OR($R485="",$E485="",$E485=0),"",ROUND($R485/$E485,0))</f>
        <v/>
      </c>
    </row>
    <row r="486" customFormat="false" ht="15" hidden="false" customHeight="true" outlineLevel="0" collapsed="false">
      <c r="A486" s="24" t="n">
        <f aca="false">ROW()-5</f>
        <v>481</v>
      </c>
      <c r="B486" s="17"/>
      <c r="C486" s="17"/>
      <c r="D486" s="17"/>
      <c r="E486" s="32"/>
      <c r="F486" s="17"/>
      <c r="G486" s="17"/>
      <c r="H486" s="33"/>
      <c r="I486" s="34"/>
      <c r="J486" s="34"/>
      <c r="K486" s="34"/>
      <c r="L486" s="34"/>
      <c r="M486" s="34"/>
      <c r="N486" s="34"/>
      <c r="O486" s="34"/>
      <c r="P486" s="35" t="str">
        <f aca="false">IF(COUNT(J486:L486)=0,"",SUM(J486:L486))</f>
        <v/>
      </c>
      <c r="Q486" s="35" t="str">
        <f aca="false">IF(COUNT(M486:O486)=0,"",SUM(M486:O486))</f>
        <v/>
      </c>
      <c r="R486" s="35" t="str">
        <f aca="false">IF($I486="","",$I486+IF($P486="",0,$P486))</f>
        <v/>
      </c>
      <c r="S486" s="35" t="str">
        <f aca="false">IF(OR($R486="",$E486="",$E486=0),"",ROUND($R486/$E486,0))</f>
        <v/>
      </c>
    </row>
    <row r="487" customFormat="false" ht="15" hidden="false" customHeight="true" outlineLevel="0" collapsed="false">
      <c r="A487" s="24" t="n">
        <f aca="false">ROW()-5</f>
        <v>482</v>
      </c>
      <c r="B487" s="17"/>
      <c r="C487" s="17"/>
      <c r="D487" s="17"/>
      <c r="E487" s="32"/>
      <c r="F487" s="17"/>
      <c r="G487" s="17"/>
      <c r="H487" s="33"/>
      <c r="I487" s="34"/>
      <c r="J487" s="34"/>
      <c r="K487" s="34"/>
      <c r="L487" s="34"/>
      <c r="M487" s="34"/>
      <c r="N487" s="34"/>
      <c r="O487" s="34"/>
      <c r="P487" s="35" t="str">
        <f aca="false">IF(COUNT(J487:L487)=0,"",SUM(J487:L487))</f>
        <v/>
      </c>
      <c r="Q487" s="35" t="str">
        <f aca="false">IF(COUNT(M487:O487)=0,"",SUM(M487:O487))</f>
        <v/>
      </c>
      <c r="R487" s="35" t="str">
        <f aca="false">IF($I487="","",$I487+IF($P487="",0,$P487))</f>
        <v/>
      </c>
      <c r="S487" s="35" t="str">
        <f aca="false">IF(OR($R487="",$E487="",$E487=0),"",ROUND($R487/$E487,0))</f>
        <v/>
      </c>
    </row>
    <row r="488" customFormat="false" ht="15" hidden="false" customHeight="true" outlineLevel="0" collapsed="false">
      <c r="A488" s="24" t="n">
        <f aca="false">ROW()-5</f>
        <v>483</v>
      </c>
      <c r="B488" s="17"/>
      <c r="C488" s="17"/>
      <c r="D488" s="17"/>
      <c r="E488" s="32"/>
      <c r="F488" s="17"/>
      <c r="G488" s="17"/>
      <c r="H488" s="33"/>
      <c r="I488" s="34"/>
      <c r="J488" s="34"/>
      <c r="K488" s="34"/>
      <c r="L488" s="34"/>
      <c r="M488" s="34"/>
      <c r="N488" s="34"/>
      <c r="O488" s="34"/>
      <c r="P488" s="35" t="str">
        <f aca="false">IF(COUNT(J488:L488)=0,"",SUM(J488:L488))</f>
        <v/>
      </c>
      <c r="Q488" s="35" t="str">
        <f aca="false">IF(COUNT(M488:O488)=0,"",SUM(M488:O488))</f>
        <v/>
      </c>
      <c r="R488" s="35" t="str">
        <f aca="false">IF($I488="","",$I488+IF($P488="",0,$P488))</f>
        <v/>
      </c>
      <c r="S488" s="35" t="str">
        <f aca="false">IF(OR($R488="",$E488="",$E488=0),"",ROUND($R488/$E488,0))</f>
        <v/>
      </c>
    </row>
    <row r="489" customFormat="false" ht="15" hidden="false" customHeight="true" outlineLevel="0" collapsed="false">
      <c r="A489" s="24" t="n">
        <f aca="false">ROW()-5</f>
        <v>484</v>
      </c>
      <c r="B489" s="17"/>
      <c r="C489" s="17"/>
      <c r="D489" s="17"/>
      <c r="E489" s="32"/>
      <c r="F489" s="17"/>
      <c r="G489" s="17"/>
      <c r="H489" s="33"/>
      <c r="I489" s="34"/>
      <c r="J489" s="34"/>
      <c r="K489" s="34"/>
      <c r="L489" s="34"/>
      <c r="M489" s="34"/>
      <c r="N489" s="34"/>
      <c r="O489" s="34"/>
      <c r="P489" s="35" t="str">
        <f aca="false">IF(COUNT(J489:L489)=0,"",SUM(J489:L489))</f>
        <v/>
      </c>
      <c r="Q489" s="35" t="str">
        <f aca="false">IF(COUNT(M489:O489)=0,"",SUM(M489:O489))</f>
        <v/>
      </c>
      <c r="R489" s="35" t="str">
        <f aca="false">IF($I489="","",$I489+IF($P489="",0,$P489))</f>
        <v/>
      </c>
      <c r="S489" s="35" t="str">
        <f aca="false">IF(OR($R489="",$E489="",$E489=0),"",ROUND($R489/$E489,0))</f>
        <v/>
      </c>
    </row>
    <row r="490" customFormat="false" ht="15" hidden="false" customHeight="true" outlineLevel="0" collapsed="false">
      <c r="A490" s="24" t="n">
        <f aca="false">ROW()-5</f>
        <v>485</v>
      </c>
      <c r="B490" s="17"/>
      <c r="C490" s="17"/>
      <c r="D490" s="17"/>
      <c r="E490" s="32"/>
      <c r="F490" s="17"/>
      <c r="G490" s="17"/>
      <c r="H490" s="33"/>
      <c r="I490" s="34"/>
      <c r="J490" s="34"/>
      <c r="K490" s="34"/>
      <c r="L490" s="34"/>
      <c r="M490" s="34"/>
      <c r="N490" s="34"/>
      <c r="O490" s="34"/>
      <c r="P490" s="35" t="str">
        <f aca="false">IF(COUNT(J490:L490)=0,"",SUM(J490:L490))</f>
        <v/>
      </c>
      <c r="Q490" s="35" t="str">
        <f aca="false">IF(COUNT(M490:O490)=0,"",SUM(M490:O490))</f>
        <v/>
      </c>
      <c r="R490" s="35" t="str">
        <f aca="false">IF($I490="","",$I490+IF($P490="",0,$P490))</f>
        <v/>
      </c>
      <c r="S490" s="35" t="str">
        <f aca="false">IF(OR($R490="",$E490="",$E490=0),"",ROUND($R490/$E490,0))</f>
        <v/>
      </c>
    </row>
    <row r="491" customFormat="false" ht="15" hidden="false" customHeight="true" outlineLevel="0" collapsed="false">
      <c r="A491" s="24" t="n">
        <f aca="false">ROW()-5</f>
        <v>486</v>
      </c>
      <c r="B491" s="17"/>
      <c r="C491" s="17"/>
      <c r="D491" s="17"/>
      <c r="E491" s="32"/>
      <c r="F491" s="17"/>
      <c r="G491" s="17"/>
      <c r="H491" s="33"/>
      <c r="I491" s="34"/>
      <c r="J491" s="34"/>
      <c r="K491" s="34"/>
      <c r="L491" s="34"/>
      <c r="M491" s="34"/>
      <c r="N491" s="34"/>
      <c r="O491" s="34"/>
      <c r="P491" s="35" t="str">
        <f aca="false">IF(COUNT(J491:L491)=0,"",SUM(J491:L491))</f>
        <v/>
      </c>
      <c r="Q491" s="35" t="str">
        <f aca="false">IF(COUNT(M491:O491)=0,"",SUM(M491:O491))</f>
        <v/>
      </c>
      <c r="R491" s="35" t="str">
        <f aca="false">IF($I491="","",$I491+IF($P491="",0,$P491))</f>
        <v/>
      </c>
      <c r="S491" s="35" t="str">
        <f aca="false">IF(OR($R491="",$E491="",$E491=0),"",ROUND($R491/$E491,0))</f>
        <v/>
      </c>
    </row>
    <row r="492" customFormat="false" ht="15" hidden="false" customHeight="true" outlineLevel="0" collapsed="false">
      <c r="A492" s="24" t="n">
        <f aca="false">ROW()-5</f>
        <v>487</v>
      </c>
      <c r="B492" s="17"/>
      <c r="C492" s="17"/>
      <c r="D492" s="17"/>
      <c r="E492" s="32"/>
      <c r="F492" s="17"/>
      <c r="G492" s="17"/>
      <c r="H492" s="33"/>
      <c r="I492" s="34"/>
      <c r="J492" s="34"/>
      <c r="K492" s="34"/>
      <c r="L492" s="34"/>
      <c r="M492" s="34"/>
      <c r="N492" s="34"/>
      <c r="O492" s="34"/>
      <c r="P492" s="35" t="str">
        <f aca="false">IF(COUNT(J492:L492)=0,"",SUM(J492:L492))</f>
        <v/>
      </c>
      <c r="Q492" s="35" t="str">
        <f aca="false">IF(COUNT(M492:O492)=0,"",SUM(M492:O492))</f>
        <v/>
      </c>
      <c r="R492" s="35" t="str">
        <f aca="false">IF($I492="","",$I492+IF($P492="",0,$P492))</f>
        <v/>
      </c>
      <c r="S492" s="35" t="str">
        <f aca="false">IF(OR($R492="",$E492="",$E492=0),"",ROUND($R492/$E492,0))</f>
        <v/>
      </c>
    </row>
    <row r="493" customFormat="false" ht="15" hidden="false" customHeight="true" outlineLevel="0" collapsed="false">
      <c r="A493" s="24" t="n">
        <f aca="false">ROW()-5</f>
        <v>488</v>
      </c>
      <c r="B493" s="17"/>
      <c r="C493" s="17"/>
      <c r="D493" s="17"/>
      <c r="E493" s="32"/>
      <c r="F493" s="17"/>
      <c r="G493" s="17"/>
      <c r="H493" s="33"/>
      <c r="I493" s="34"/>
      <c r="J493" s="34"/>
      <c r="K493" s="34"/>
      <c r="L493" s="34"/>
      <c r="M493" s="34"/>
      <c r="N493" s="34"/>
      <c r="O493" s="34"/>
      <c r="P493" s="35" t="str">
        <f aca="false">IF(COUNT(J493:L493)=0,"",SUM(J493:L493))</f>
        <v/>
      </c>
      <c r="Q493" s="35" t="str">
        <f aca="false">IF(COUNT(M493:O493)=0,"",SUM(M493:O493))</f>
        <v/>
      </c>
      <c r="R493" s="35" t="str">
        <f aca="false">IF($I493="","",$I493+IF($P493="",0,$P493))</f>
        <v/>
      </c>
      <c r="S493" s="35" t="str">
        <f aca="false">IF(OR($R493="",$E493="",$E493=0),"",ROUND($R493/$E493,0))</f>
        <v/>
      </c>
    </row>
    <row r="494" customFormat="false" ht="15" hidden="false" customHeight="true" outlineLevel="0" collapsed="false">
      <c r="A494" s="24" t="n">
        <f aca="false">ROW()-5</f>
        <v>489</v>
      </c>
      <c r="B494" s="17"/>
      <c r="C494" s="17"/>
      <c r="D494" s="17"/>
      <c r="E494" s="32"/>
      <c r="F494" s="17"/>
      <c r="G494" s="17"/>
      <c r="H494" s="33"/>
      <c r="I494" s="34"/>
      <c r="J494" s="34"/>
      <c r="K494" s="34"/>
      <c r="L494" s="34"/>
      <c r="M494" s="34"/>
      <c r="N494" s="34"/>
      <c r="O494" s="34"/>
      <c r="P494" s="35" t="str">
        <f aca="false">IF(COUNT(J494:L494)=0,"",SUM(J494:L494))</f>
        <v/>
      </c>
      <c r="Q494" s="35" t="str">
        <f aca="false">IF(COUNT(M494:O494)=0,"",SUM(M494:O494))</f>
        <v/>
      </c>
      <c r="R494" s="35" t="str">
        <f aca="false">IF($I494="","",$I494+IF($P494="",0,$P494))</f>
        <v/>
      </c>
      <c r="S494" s="35" t="str">
        <f aca="false">IF(OR($R494="",$E494="",$E494=0),"",ROUND($R494/$E494,0))</f>
        <v/>
      </c>
    </row>
    <row r="495" customFormat="false" ht="15" hidden="false" customHeight="true" outlineLevel="0" collapsed="false">
      <c r="A495" s="24" t="n">
        <f aca="false">ROW()-5</f>
        <v>490</v>
      </c>
      <c r="B495" s="17"/>
      <c r="C495" s="17"/>
      <c r="D495" s="17"/>
      <c r="E495" s="32"/>
      <c r="F495" s="17"/>
      <c r="G495" s="17"/>
      <c r="H495" s="33"/>
      <c r="I495" s="34"/>
      <c r="J495" s="34"/>
      <c r="K495" s="34"/>
      <c r="L495" s="34"/>
      <c r="M495" s="34"/>
      <c r="N495" s="34"/>
      <c r="O495" s="34"/>
      <c r="P495" s="35" t="str">
        <f aca="false">IF(COUNT(J495:L495)=0,"",SUM(J495:L495))</f>
        <v/>
      </c>
      <c r="Q495" s="35" t="str">
        <f aca="false">IF(COUNT(M495:O495)=0,"",SUM(M495:O495))</f>
        <v/>
      </c>
      <c r="R495" s="35" t="str">
        <f aca="false">IF($I495="","",$I495+IF($P495="",0,$P495))</f>
        <v/>
      </c>
      <c r="S495" s="35" t="str">
        <f aca="false">IF(OR($R495="",$E495="",$E495=0),"",ROUND($R495/$E495,0))</f>
        <v/>
      </c>
    </row>
    <row r="496" customFormat="false" ht="15" hidden="false" customHeight="true" outlineLevel="0" collapsed="false">
      <c r="A496" s="24" t="n">
        <f aca="false">ROW()-5</f>
        <v>491</v>
      </c>
      <c r="B496" s="17"/>
      <c r="C496" s="17"/>
      <c r="D496" s="17"/>
      <c r="E496" s="32"/>
      <c r="F496" s="17"/>
      <c r="G496" s="17"/>
      <c r="H496" s="33"/>
      <c r="I496" s="34"/>
      <c r="J496" s="34"/>
      <c r="K496" s="34"/>
      <c r="L496" s="34"/>
      <c r="M496" s="34"/>
      <c r="N496" s="34"/>
      <c r="O496" s="34"/>
      <c r="P496" s="35" t="str">
        <f aca="false">IF(COUNT(J496:L496)=0,"",SUM(J496:L496))</f>
        <v/>
      </c>
      <c r="Q496" s="35" t="str">
        <f aca="false">IF(COUNT(M496:O496)=0,"",SUM(M496:O496))</f>
        <v/>
      </c>
      <c r="R496" s="35" t="str">
        <f aca="false">IF($I496="","",$I496+IF($P496="",0,$P496))</f>
        <v/>
      </c>
      <c r="S496" s="35" t="str">
        <f aca="false">IF(OR($R496="",$E496="",$E496=0),"",ROUND($R496/$E496,0))</f>
        <v/>
      </c>
    </row>
    <row r="497" customFormat="false" ht="15" hidden="false" customHeight="true" outlineLevel="0" collapsed="false">
      <c r="A497" s="24" t="n">
        <f aca="false">ROW()-5</f>
        <v>492</v>
      </c>
      <c r="B497" s="17"/>
      <c r="C497" s="17"/>
      <c r="D497" s="17"/>
      <c r="E497" s="32"/>
      <c r="F497" s="17"/>
      <c r="G497" s="17"/>
      <c r="H497" s="33"/>
      <c r="I497" s="34"/>
      <c r="J497" s="34"/>
      <c r="K497" s="34"/>
      <c r="L497" s="34"/>
      <c r="M497" s="34"/>
      <c r="N497" s="34"/>
      <c r="O497" s="34"/>
      <c r="P497" s="35" t="str">
        <f aca="false">IF(COUNT(J497:L497)=0,"",SUM(J497:L497))</f>
        <v/>
      </c>
      <c r="Q497" s="35" t="str">
        <f aca="false">IF(COUNT(M497:O497)=0,"",SUM(M497:O497))</f>
        <v/>
      </c>
      <c r="R497" s="35" t="str">
        <f aca="false">IF($I497="","",$I497+IF($P497="",0,$P497))</f>
        <v/>
      </c>
      <c r="S497" s="35" t="str">
        <f aca="false">IF(OR($R497="",$E497="",$E497=0),"",ROUND($R497/$E497,0))</f>
        <v/>
      </c>
    </row>
    <row r="498" customFormat="false" ht="15" hidden="false" customHeight="true" outlineLevel="0" collapsed="false">
      <c r="A498" s="24" t="n">
        <f aca="false">ROW()-5</f>
        <v>493</v>
      </c>
      <c r="B498" s="17"/>
      <c r="C498" s="17"/>
      <c r="D498" s="17"/>
      <c r="E498" s="32"/>
      <c r="F498" s="17"/>
      <c r="G498" s="17"/>
      <c r="H498" s="33"/>
      <c r="I498" s="34"/>
      <c r="J498" s="34"/>
      <c r="K498" s="34"/>
      <c r="L498" s="34"/>
      <c r="M498" s="34"/>
      <c r="N498" s="34"/>
      <c r="O498" s="34"/>
      <c r="P498" s="35" t="str">
        <f aca="false">IF(COUNT(J498:L498)=0,"",SUM(J498:L498))</f>
        <v/>
      </c>
      <c r="Q498" s="35" t="str">
        <f aca="false">IF(COUNT(M498:O498)=0,"",SUM(M498:O498))</f>
        <v/>
      </c>
      <c r="R498" s="35" t="str">
        <f aca="false">IF($I498="","",$I498+IF($P498="",0,$P498))</f>
        <v/>
      </c>
      <c r="S498" s="35" t="str">
        <f aca="false">IF(OR($R498="",$E498="",$E498=0),"",ROUND($R498/$E498,0))</f>
        <v/>
      </c>
    </row>
    <row r="499" customFormat="false" ht="15" hidden="false" customHeight="true" outlineLevel="0" collapsed="false">
      <c r="A499" s="24" t="n">
        <f aca="false">ROW()-5</f>
        <v>494</v>
      </c>
      <c r="B499" s="17"/>
      <c r="C499" s="17"/>
      <c r="D499" s="17"/>
      <c r="E499" s="32"/>
      <c r="F499" s="17"/>
      <c r="G499" s="17"/>
      <c r="H499" s="33"/>
      <c r="I499" s="34"/>
      <c r="J499" s="34"/>
      <c r="K499" s="34"/>
      <c r="L499" s="34"/>
      <c r="M499" s="34"/>
      <c r="N499" s="34"/>
      <c r="O499" s="34"/>
      <c r="P499" s="35" t="str">
        <f aca="false">IF(COUNT(J499:L499)=0,"",SUM(J499:L499))</f>
        <v/>
      </c>
      <c r="Q499" s="35" t="str">
        <f aca="false">IF(COUNT(M499:O499)=0,"",SUM(M499:O499))</f>
        <v/>
      </c>
      <c r="R499" s="35" t="str">
        <f aca="false">IF($I499="","",$I499+IF($P499="",0,$P499))</f>
        <v/>
      </c>
      <c r="S499" s="35" t="str">
        <f aca="false">IF(OR($R499="",$E499="",$E499=0),"",ROUND($R499/$E499,0))</f>
        <v/>
      </c>
    </row>
    <row r="500" customFormat="false" ht="15" hidden="false" customHeight="true" outlineLevel="0" collapsed="false">
      <c r="A500" s="24" t="n">
        <f aca="false">ROW()-5</f>
        <v>495</v>
      </c>
      <c r="B500" s="17"/>
      <c r="C500" s="17"/>
      <c r="D500" s="17"/>
      <c r="E500" s="32"/>
      <c r="F500" s="17"/>
      <c r="G500" s="17"/>
      <c r="H500" s="33"/>
      <c r="I500" s="34"/>
      <c r="J500" s="34"/>
      <c r="K500" s="34"/>
      <c r="L500" s="34"/>
      <c r="M500" s="34"/>
      <c r="N500" s="34"/>
      <c r="O500" s="34"/>
      <c r="P500" s="35" t="str">
        <f aca="false">IF(COUNT(J500:L500)=0,"",SUM(J500:L500))</f>
        <v/>
      </c>
      <c r="Q500" s="35" t="str">
        <f aca="false">IF(COUNT(M500:O500)=0,"",SUM(M500:O500))</f>
        <v/>
      </c>
      <c r="R500" s="35" t="str">
        <f aca="false">IF($I500="","",$I500+IF($P500="",0,$P500))</f>
        <v/>
      </c>
      <c r="S500" s="35" t="str">
        <f aca="false">IF(OR($R500="",$E500="",$E500=0),"",ROUND($R500/$E500,0))</f>
        <v/>
      </c>
    </row>
    <row r="501" customFormat="false" ht="15" hidden="false" customHeight="true" outlineLevel="0" collapsed="false">
      <c r="A501" s="24" t="n">
        <f aca="false">ROW()-5</f>
        <v>496</v>
      </c>
      <c r="B501" s="17"/>
      <c r="C501" s="17"/>
      <c r="D501" s="17"/>
      <c r="E501" s="32"/>
      <c r="F501" s="17"/>
      <c r="G501" s="17"/>
      <c r="H501" s="33"/>
      <c r="I501" s="34"/>
      <c r="J501" s="34"/>
      <c r="K501" s="34"/>
      <c r="L501" s="34"/>
      <c r="M501" s="34"/>
      <c r="N501" s="34"/>
      <c r="O501" s="34"/>
      <c r="P501" s="35" t="str">
        <f aca="false">IF(COUNT(J501:L501)=0,"",SUM(J501:L501))</f>
        <v/>
      </c>
      <c r="Q501" s="35" t="str">
        <f aca="false">IF(COUNT(M501:O501)=0,"",SUM(M501:O501))</f>
        <v/>
      </c>
      <c r="R501" s="35" t="str">
        <f aca="false">IF($I501="","",$I501+IF($P501="",0,$P501))</f>
        <v/>
      </c>
      <c r="S501" s="35" t="str">
        <f aca="false">IF(OR($R501="",$E501="",$E501=0),"",ROUND($R501/$E501,0))</f>
        <v/>
      </c>
    </row>
    <row r="502" customFormat="false" ht="15" hidden="false" customHeight="true" outlineLevel="0" collapsed="false">
      <c r="A502" s="24" t="n">
        <f aca="false">ROW()-5</f>
        <v>497</v>
      </c>
      <c r="B502" s="17"/>
      <c r="C502" s="17"/>
      <c r="D502" s="17"/>
      <c r="E502" s="32"/>
      <c r="F502" s="17"/>
      <c r="G502" s="17"/>
      <c r="H502" s="33"/>
      <c r="I502" s="34"/>
      <c r="J502" s="34"/>
      <c r="K502" s="34"/>
      <c r="L502" s="34"/>
      <c r="M502" s="34"/>
      <c r="N502" s="34"/>
      <c r="O502" s="34"/>
      <c r="P502" s="35" t="str">
        <f aca="false">IF(COUNT(J502:L502)=0,"",SUM(J502:L502))</f>
        <v/>
      </c>
      <c r="Q502" s="35" t="str">
        <f aca="false">IF(COUNT(M502:O502)=0,"",SUM(M502:O502))</f>
        <v/>
      </c>
      <c r="R502" s="35" t="str">
        <f aca="false">IF($I502="","",$I502+IF($P502="",0,$P502))</f>
        <v/>
      </c>
      <c r="S502" s="35" t="str">
        <f aca="false">IF(OR($R502="",$E502="",$E502=0),"",ROUND($R502/$E502,0))</f>
        <v/>
      </c>
    </row>
    <row r="503" customFormat="false" ht="15" hidden="false" customHeight="true" outlineLevel="0" collapsed="false">
      <c r="A503" s="24" t="n">
        <f aca="false">ROW()-5</f>
        <v>498</v>
      </c>
      <c r="B503" s="17"/>
      <c r="C503" s="17"/>
      <c r="D503" s="17"/>
      <c r="E503" s="32"/>
      <c r="F503" s="17"/>
      <c r="G503" s="17"/>
      <c r="H503" s="33"/>
      <c r="I503" s="34"/>
      <c r="J503" s="34"/>
      <c r="K503" s="34"/>
      <c r="L503" s="34"/>
      <c r="M503" s="34"/>
      <c r="N503" s="34"/>
      <c r="O503" s="34"/>
      <c r="P503" s="35" t="str">
        <f aca="false">IF(COUNT(J503:L503)=0,"",SUM(J503:L503))</f>
        <v/>
      </c>
      <c r="Q503" s="35" t="str">
        <f aca="false">IF(COUNT(M503:O503)=0,"",SUM(M503:O503))</f>
        <v/>
      </c>
      <c r="R503" s="35" t="str">
        <f aca="false">IF($I503="","",$I503+IF($P503="",0,$P503))</f>
        <v/>
      </c>
      <c r="S503" s="35" t="str">
        <f aca="false">IF(OR($R503="",$E503="",$E503=0),"",ROUND($R503/$E503,0))</f>
        <v/>
      </c>
    </row>
    <row r="504" customFormat="false" ht="15" hidden="false" customHeight="true" outlineLevel="0" collapsed="false">
      <c r="A504" s="24" t="n">
        <f aca="false">ROW()-5</f>
        <v>499</v>
      </c>
      <c r="B504" s="17"/>
      <c r="C504" s="17"/>
      <c r="D504" s="17"/>
      <c r="E504" s="32"/>
      <c r="F504" s="17"/>
      <c r="G504" s="17"/>
      <c r="H504" s="33"/>
      <c r="I504" s="34"/>
      <c r="J504" s="34"/>
      <c r="K504" s="34"/>
      <c r="L504" s="34"/>
      <c r="M504" s="34"/>
      <c r="N504" s="34"/>
      <c r="O504" s="34"/>
      <c r="P504" s="35" t="str">
        <f aca="false">IF(COUNT(J504:L504)=0,"",SUM(J504:L504))</f>
        <v/>
      </c>
      <c r="Q504" s="35" t="str">
        <f aca="false">IF(COUNT(M504:O504)=0,"",SUM(M504:O504))</f>
        <v/>
      </c>
      <c r="R504" s="35" t="str">
        <f aca="false">IF($I504="","",$I504+IF($P504="",0,$P504))</f>
        <v/>
      </c>
      <c r="S504" s="35" t="str">
        <f aca="false">IF(OR($R504="",$E504="",$E504=0),"",ROUND($R504/$E504,0))</f>
        <v/>
      </c>
    </row>
    <row r="505" customFormat="false" ht="15" hidden="false" customHeight="true" outlineLevel="0" collapsed="false">
      <c r="A505" s="24" t="n">
        <f aca="false">ROW()-5</f>
        <v>500</v>
      </c>
      <c r="B505" s="17"/>
      <c r="C505" s="17"/>
      <c r="D505" s="17"/>
      <c r="E505" s="32"/>
      <c r="F505" s="17"/>
      <c r="G505" s="17"/>
      <c r="H505" s="33"/>
      <c r="I505" s="34"/>
      <c r="J505" s="34"/>
      <c r="K505" s="34"/>
      <c r="L505" s="34"/>
      <c r="M505" s="34"/>
      <c r="N505" s="34"/>
      <c r="O505" s="34"/>
      <c r="P505" s="35" t="str">
        <f aca="false">IF(COUNT(J505:L505)=0,"",SUM(J505:L505))</f>
        <v/>
      </c>
      <c r="Q505" s="35" t="str">
        <f aca="false">IF(COUNT(M505:O505)=0,"",SUM(M505:O505))</f>
        <v/>
      </c>
      <c r="R505" s="35" t="str">
        <f aca="false">IF($I505="","",$I505+IF($P505="",0,$P505))</f>
        <v/>
      </c>
      <c r="S505" s="35" t="str">
        <f aca="false">IF(OR($R505="",$E505="",$E505=0),"",ROUND($R505/$E505,0))</f>
        <v/>
      </c>
    </row>
  </sheetData>
  <mergeCells count="4">
    <mergeCell ref="B2:D2"/>
    <mergeCell ref="B3:S3"/>
    <mergeCell ref="I4:L4"/>
    <mergeCell ref="M4:O4"/>
  </mergeCells>
  <conditionalFormatting sqref="E6:E505 I6:I505 J6:J505 K6:K505 L6:L505 M6:M505 N6:N505 O6:O505">
    <cfRule type="expression" priority="2" aboveAverage="0" equalAverage="0" bottom="0" percent="0" rank="0" text="" dxfId="1">
      <formula>AND(E6&lt;&gt;"",ISTEXT(E6))</formula>
    </cfRule>
  </conditionalFormatting>
  <conditionalFormatting sqref="H6:H505">
    <cfRule type="expression" priority="3" aboveAverage="0" equalAverage="0" bottom="0" percent="0" rank="0" text="" dxfId="1">
      <formula>AND(H6&lt;&gt;"",OR(ISTEXT(H6),NOT(ISNUMBER(H6)),H6&lt;DATE(1950,1,1),H6&gt;DATE(2100,12,31)))</formula>
    </cfRule>
  </conditionalFormatting>
  <dataValidations count="4">
    <dataValidation allowBlank="true" error="Veldu úr listanum." errorStyle="stop" errorTitle="Ógilt kyn" operator="between" showDropDown="false" showErrorMessage="true" showInputMessage="false" sqref="D6:D1055" type="list">
      <formula1>"Karl,Kona,Kynsegin"</formula1>
      <formula2>0</formula2>
    </dataValidation>
    <dataValidation allowBlank="true" error="Greiddar stundir eru fjöldi greiddra vinnustunda á tímabilinu, að yfirvinnustundum meðtöldum (t.d. 173,33 fyrir fullt starf í mánuði). Sláðu inn tölu á bilinu 0–750." errorStyle="stop" errorTitle="Ógildar stundir" operator="between" prompt="Fjöldi greiddra stunda, að yfirvinnu meðtalinni. Aukastafir leyfðir." promptTitle="Greiddar stundir" showDropDown="false" showErrorMessage="true" showInputMessage="true" sqref="E6:E1055" type="decimal">
      <formula1>0</formula1>
      <formula2>750</formula2>
    </dataValidation>
    <dataValidation allowBlank="true" error="Sláðu inn gilda dagsetningu (á bilinu 1950–2100). Notaðu dagsetningarsnið tölvunnar þinnar, t.d. 10.10.2025, eða ISO-snið 2025-10-10. Dagsetning sem er slegin inn sem texti reiknast ekki og litast rauð." errorStyle="stop" errorTitle="Ógild ráðningardagsetning" operator="between" prompt="Dagsetning ráðningar. Skildu eftir autt ef á ekki við." promptTitle="Ráðningardagsetning" showDropDown="false" showErrorMessage="true" showInputMessage="true" sqref="H6:H505" type="date">
      <formula1>18264</formula1>
      <formula2>73415</formula2>
    </dataValidation>
    <dataValidation allowBlank="true" error="Sláðu inn tölu (0 eða hærri) án krónumerkis og án þúsundaskila, t.d. 600000. Tölur sem berast sem texti við afritun reiknast ekki og litast rauðar." errorStyle="stop" errorTitle="Ógild launatala" operator="greaterThanOrEqual" prompt="Krónur á tímabilinu. Skildu eftir autt ef á ekki við." promptTitle="Launatala" showDropDown="false" showErrorMessage="true" showInputMessage="true" sqref="I6:O505" type="decimal">
      <formula1>0</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tableParts>
    <tablePart r:id="rId1"/>
  </tablePar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E09F3E"/>
    <pageSetUpPr fitToPage="false"/>
  </sheetPr>
  <dimension ref="B2:GZ11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6" ySplit="10" topLeftCell="G11" activePane="bottomRight" state="frozen"/>
      <selection pane="topLeft" activeCell="A1" activeCellId="0" sqref="A1"/>
      <selection pane="topRight" activeCell="G1" activeCellId="0" sqref="G1"/>
      <selection pane="bottomLeft" activeCell="A11" activeCellId="0" sqref="A11"/>
      <selection pane="bottomRight" activeCell="A1" activeCellId="0" sqref="A1"/>
    </sheetView>
  </sheetViews>
  <sheetFormatPr defaultColWidth="8.6796875" defaultRowHeight="15" zeroHeight="false" outlineLevelRow="1" outlineLevelCol="0"/>
  <cols>
    <col collapsed="false" customWidth="true" hidden="false" outlineLevel="0" max="2" min="2" style="1" width="24"/>
    <col collapsed="false" customWidth="true" hidden="false" outlineLevel="0" max="3" min="3" style="1" width="14"/>
    <col collapsed="false" customWidth="true" hidden="true" outlineLevel="0" max="6" min="4" style="1" width="2"/>
    <col collapsed="false" customWidth="true" hidden="false" outlineLevel="0" max="7" min="7" style="1" width="10"/>
    <col collapsed="false" customWidth="true" hidden="false" outlineLevel="0" max="8" min="8" style="1" width="13"/>
    <col collapsed="false" customWidth="true" hidden="false" outlineLevel="0" max="9" min="9" style="1" width="10"/>
    <col collapsed="false" customWidth="true" hidden="false" outlineLevel="0" max="10" min="10" style="1" width="13"/>
    <col collapsed="false" customWidth="true" hidden="false" outlineLevel="0" max="11" min="11" style="1" width="10"/>
    <col collapsed="false" customWidth="true" hidden="false" outlineLevel="0" max="12" min="12" style="1" width="13"/>
    <col collapsed="false" customWidth="true" hidden="false" outlineLevel="0" max="13" min="13" style="1" width="10"/>
    <col collapsed="false" customWidth="true" hidden="false" outlineLevel="0" max="14" min="14" style="1" width="13"/>
    <col collapsed="false" customWidth="true" hidden="false" outlineLevel="0" max="15" min="15" style="1" width="10"/>
    <col collapsed="false" customWidth="true" hidden="false" outlineLevel="0" max="16" min="16" style="1" width="13"/>
    <col collapsed="false" customWidth="true" hidden="false" outlineLevel="0" max="17" min="17" style="1" width="10"/>
    <col collapsed="false" customWidth="true" hidden="false" outlineLevel="0" max="18" min="18" style="1" width="13"/>
    <col collapsed="false" customWidth="true" hidden="false" outlineLevel="0" max="19" min="19" style="1" width="10"/>
    <col collapsed="false" customWidth="true" hidden="false" outlineLevel="0" max="20" min="20" style="1" width="13"/>
    <col collapsed="false" customWidth="true" hidden="false" outlineLevel="0" max="21" min="21" style="1" width="10"/>
    <col collapsed="false" customWidth="true" hidden="false" outlineLevel="0" max="22" min="22" style="1" width="13"/>
    <col collapsed="false" customWidth="true" hidden="false" outlineLevel="0" max="23" min="23" style="1" width="10"/>
    <col collapsed="false" customWidth="true" hidden="false" outlineLevel="0" max="24" min="24" style="1" width="13"/>
    <col collapsed="false" customWidth="true" hidden="false" outlineLevel="0" max="25" min="25" style="1" width="10"/>
    <col collapsed="false" customWidth="true" hidden="false" outlineLevel="0" max="26" min="26" style="1" width="13"/>
    <col collapsed="false" customWidth="true" hidden="false" outlineLevel="0" max="27" min="27" style="1" width="10"/>
    <col collapsed="false" customWidth="true" hidden="false" outlineLevel="0" max="28" min="28" style="1" width="13"/>
    <col collapsed="false" customWidth="true" hidden="false" outlineLevel="0" max="29" min="29" style="1" width="10"/>
    <col collapsed="false" customWidth="true" hidden="false" outlineLevel="0" max="30" min="30" style="1" width="13"/>
    <col collapsed="false" customWidth="true" hidden="false" outlineLevel="0" max="31" min="31" style="1" width="10"/>
    <col collapsed="false" customWidth="true" hidden="false" outlineLevel="0" max="32" min="32" style="1" width="13"/>
    <col collapsed="false" customWidth="true" hidden="false" outlineLevel="0" max="33" min="33" style="1" width="10"/>
    <col collapsed="false" customWidth="true" hidden="false" outlineLevel="0" max="34" min="34" style="1" width="13"/>
    <col collapsed="false" customWidth="true" hidden="false" outlineLevel="0" max="35" min="35" style="1" width="10"/>
    <col collapsed="false" customWidth="true" hidden="false" outlineLevel="0" max="36" min="36" style="1" width="13"/>
    <col collapsed="false" customWidth="true" hidden="false" outlineLevel="0" max="37" min="37" style="1" width="10"/>
    <col collapsed="false" customWidth="true" hidden="false" outlineLevel="0" max="38" min="38" style="1" width="13"/>
    <col collapsed="false" customWidth="true" hidden="false" outlineLevel="0" max="39" min="39" style="1" width="10"/>
    <col collapsed="false" customWidth="true" hidden="false" outlineLevel="0" max="40" min="40" style="1" width="13"/>
    <col collapsed="false" customWidth="true" hidden="false" outlineLevel="0" max="41" min="41" style="1" width="10"/>
    <col collapsed="false" customWidth="true" hidden="false" outlineLevel="0" max="42" min="42" style="1" width="13"/>
    <col collapsed="false" customWidth="true" hidden="false" outlineLevel="0" max="43" min="43" style="1" width="10"/>
    <col collapsed="false" customWidth="true" hidden="false" outlineLevel="0" max="44" min="44" style="1" width="13"/>
    <col collapsed="false" customWidth="true" hidden="false" outlineLevel="0" max="45" min="45" style="1" width="10"/>
    <col collapsed="false" customWidth="true" hidden="false" outlineLevel="0" max="46" min="46" style="1" width="13"/>
    <col collapsed="false" customWidth="true" hidden="false" outlineLevel="0" max="47" min="47" style="1" width="10"/>
    <col collapsed="false" customWidth="true" hidden="false" outlineLevel="0" max="48" min="48" style="1" width="13"/>
    <col collapsed="false" customWidth="true" hidden="false" outlineLevel="0" max="49" min="49" style="1" width="10"/>
    <col collapsed="false" customWidth="true" hidden="false" outlineLevel="0" max="50" min="50" style="1" width="13"/>
    <col collapsed="false" customWidth="true" hidden="false" outlineLevel="0" max="51" min="51" style="1" width="10"/>
    <col collapsed="false" customWidth="true" hidden="false" outlineLevel="0" max="52" min="52" style="1" width="13"/>
    <col collapsed="false" customWidth="true" hidden="false" outlineLevel="0" max="53" min="53" style="1" width="10"/>
    <col collapsed="false" customWidth="true" hidden="false" outlineLevel="0" max="54" min="54" style="1" width="13"/>
    <col collapsed="false" customWidth="true" hidden="false" outlineLevel="0" max="55" min="55" style="1" width="10"/>
    <col collapsed="false" customWidth="true" hidden="false" outlineLevel="0" max="56" min="56" style="1" width="13"/>
    <col collapsed="false" customWidth="true" hidden="false" outlineLevel="0" max="57" min="57" style="1" width="10"/>
    <col collapsed="false" customWidth="true" hidden="false" outlineLevel="0" max="58" min="58" style="1" width="13"/>
    <col collapsed="false" customWidth="true" hidden="false" outlineLevel="0" max="59" min="59" style="1" width="10"/>
    <col collapsed="false" customWidth="true" hidden="false" outlineLevel="0" max="60" min="60" style="1" width="13"/>
    <col collapsed="false" customWidth="true" hidden="false" outlineLevel="0" max="61" min="61" style="1" width="10"/>
    <col collapsed="false" customWidth="true" hidden="false" outlineLevel="0" max="62" min="62" style="1" width="13"/>
    <col collapsed="false" customWidth="true" hidden="false" outlineLevel="0" max="63" min="63" style="1" width="10"/>
    <col collapsed="false" customWidth="true" hidden="false" outlineLevel="0" max="64" min="64" style="1" width="13"/>
    <col collapsed="false" customWidth="true" hidden="false" outlineLevel="0" max="65" min="65" style="1" width="10"/>
    <col collapsed="false" customWidth="true" hidden="false" outlineLevel="0" max="66" min="66" style="1" width="13"/>
    <col collapsed="false" customWidth="true" hidden="false" outlineLevel="0" max="67" min="67" style="1" width="10"/>
    <col collapsed="false" customWidth="true" hidden="false" outlineLevel="0" max="68" min="68" style="1" width="13"/>
    <col collapsed="false" customWidth="true" hidden="false" outlineLevel="0" max="69" min="69" style="1" width="10"/>
    <col collapsed="false" customWidth="true" hidden="false" outlineLevel="0" max="70" min="70" style="1" width="13"/>
    <col collapsed="false" customWidth="true" hidden="false" outlineLevel="0" max="71" min="71" style="1" width="10"/>
    <col collapsed="false" customWidth="true" hidden="false" outlineLevel="0" max="72" min="72" style="1" width="13"/>
    <col collapsed="false" customWidth="true" hidden="false" outlineLevel="0" max="73" min="73" style="1" width="10"/>
    <col collapsed="false" customWidth="true" hidden="false" outlineLevel="0" max="74" min="74" style="1" width="13"/>
    <col collapsed="false" customWidth="true" hidden="false" outlineLevel="0" max="75" min="75" style="1" width="10"/>
    <col collapsed="false" customWidth="true" hidden="false" outlineLevel="0" max="76" min="76" style="1" width="13"/>
    <col collapsed="false" customWidth="true" hidden="false" outlineLevel="0" max="77" min="77" style="1" width="10"/>
    <col collapsed="false" customWidth="true" hidden="false" outlineLevel="0" max="78" min="78" style="1" width="13"/>
    <col collapsed="false" customWidth="true" hidden="false" outlineLevel="0" max="79" min="79" style="1" width="10"/>
    <col collapsed="false" customWidth="true" hidden="false" outlineLevel="0" max="80" min="80" style="1" width="13"/>
    <col collapsed="false" customWidth="true" hidden="false" outlineLevel="0" max="81" min="81" style="1" width="10"/>
    <col collapsed="false" customWidth="true" hidden="false" outlineLevel="0" max="82" min="82" style="1" width="13"/>
    <col collapsed="false" customWidth="true" hidden="false" outlineLevel="0" max="83" min="83" style="1" width="10"/>
    <col collapsed="false" customWidth="true" hidden="false" outlineLevel="0" max="84" min="84" style="1" width="13"/>
    <col collapsed="false" customWidth="true" hidden="false" outlineLevel="0" max="85" min="85" style="1" width="10"/>
    <col collapsed="false" customWidth="true" hidden="false" outlineLevel="0" max="86" min="86" style="1" width="13"/>
    <col collapsed="false" customWidth="true" hidden="false" outlineLevel="0" max="87" min="87" style="1" width="10"/>
    <col collapsed="false" customWidth="true" hidden="false" outlineLevel="0" max="88" min="88" style="1" width="13"/>
    <col collapsed="false" customWidth="true" hidden="false" outlineLevel="0" max="89" min="89" style="1" width="10"/>
    <col collapsed="false" customWidth="true" hidden="false" outlineLevel="0" max="90" min="90" style="1" width="13"/>
    <col collapsed="false" customWidth="true" hidden="false" outlineLevel="0" max="91" min="91" style="1" width="10"/>
    <col collapsed="false" customWidth="true" hidden="false" outlineLevel="0" max="92" min="92" style="1" width="13"/>
    <col collapsed="false" customWidth="true" hidden="false" outlineLevel="0" max="93" min="93" style="1" width="10"/>
    <col collapsed="false" customWidth="true" hidden="false" outlineLevel="0" max="94" min="94" style="1" width="13"/>
    <col collapsed="false" customWidth="true" hidden="false" outlineLevel="0" max="95" min="95" style="1" width="10"/>
    <col collapsed="false" customWidth="true" hidden="false" outlineLevel="0" max="96" min="96" style="1" width="13"/>
    <col collapsed="false" customWidth="true" hidden="false" outlineLevel="0" max="97" min="97" style="1" width="10"/>
    <col collapsed="false" customWidth="true" hidden="false" outlineLevel="0" max="98" min="98" style="1" width="13"/>
    <col collapsed="false" customWidth="true" hidden="false" outlineLevel="0" max="99" min="99" style="1" width="10"/>
    <col collapsed="false" customWidth="true" hidden="false" outlineLevel="0" max="100" min="100" style="1" width="13"/>
    <col collapsed="false" customWidth="true" hidden="false" outlineLevel="0" max="101" min="101" style="1" width="10"/>
    <col collapsed="false" customWidth="true" hidden="false" outlineLevel="0" max="102" min="102" style="1" width="13"/>
    <col collapsed="false" customWidth="true" hidden="false" outlineLevel="0" max="103" min="103" style="1" width="10"/>
    <col collapsed="false" customWidth="true" hidden="false" outlineLevel="0" max="104" min="104" style="1" width="13"/>
    <col collapsed="false" customWidth="true" hidden="false" outlineLevel="0" max="105" min="105" style="1" width="10"/>
    <col collapsed="false" customWidth="true" hidden="false" outlineLevel="0" max="106" min="106" style="1" width="13"/>
    <col collapsed="false" customWidth="true" hidden="false" outlineLevel="0" max="107" min="107" style="1" width="10"/>
    <col collapsed="false" customWidth="true" hidden="false" outlineLevel="0" max="108" min="108" style="1" width="13"/>
    <col collapsed="false" customWidth="true" hidden="false" outlineLevel="0" max="109" min="109" style="1" width="10"/>
    <col collapsed="false" customWidth="true" hidden="false" outlineLevel="0" max="110" min="110" style="1" width="13"/>
    <col collapsed="false" customWidth="true" hidden="false" outlineLevel="0" max="111" min="111" style="1" width="10"/>
    <col collapsed="false" customWidth="true" hidden="false" outlineLevel="0" max="112" min="112" style="1" width="13"/>
    <col collapsed="false" customWidth="true" hidden="false" outlineLevel="0" max="113" min="113" style="1" width="10"/>
    <col collapsed="false" customWidth="true" hidden="false" outlineLevel="0" max="114" min="114" style="1" width="13"/>
    <col collapsed="false" customWidth="true" hidden="false" outlineLevel="0" max="115" min="115" style="1" width="10"/>
    <col collapsed="false" customWidth="true" hidden="false" outlineLevel="0" max="116" min="116" style="1" width="13"/>
    <col collapsed="false" customWidth="true" hidden="false" outlineLevel="0" max="117" min="117" style="1" width="10"/>
    <col collapsed="false" customWidth="true" hidden="false" outlineLevel="0" max="118" min="118" style="1" width="13"/>
    <col collapsed="false" customWidth="true" hidden="false" outlineLevel="0" max="119" min="119" style="1" width="10"/>
    <col collapsed="false" customWidth="true" hidden="false" outlineLevel="0" max="120" min="120" style="1" width="13"/>
    <col collapsed="false" customWidth="true" hidden="false" outlineLevel="0" max="121" min="121" style="1" width="10"/>
    <col collapsed="false" customWidth="true" hidden="false" outlineLevel="0" max="122" min="122" style="1" width="13"/>
    <col collapsed="false" customWidth="true" hidden="false" outlineLevel="0" max="123" min="123" style="1" width="10"/>
    <col collapsed="false" customWidth="true" hidden="false" outlineLevel="0" max="124" min="124" style="1" width="13"/>
    <col collapsed="false" customWidth="true" hidden="false" outlineLevel="0" max="125" min="125" style="1" width="10"/>
    <col collapsed="false" customWidth="true" hidden="false" outlineLevel="0" max="126" min="126" style="1" width="13"/>
    <col collapsed="false" customWidth="true" hidden="false" outlineLevel="0" max="127" min="127" style="1" width="10"/>
    <col collapsed="false" customWidth="true" hidden="false" outlineLevel="0" max="128" min="128" style="1" width="13"/>
    <col collapsed="false" customWidth="true" hidden="false" outlineLevel="0" max="129" min="129" style="1" width="10"/>
    <col collapsed="false" customWidth="true" hidden="false" outlineLevel="0" max="130" min="130" style="1" width="13"/>
    <col collapsed="false" customWidth="true" hidden="false" outlineLevel="0" max="131" min="131" style="1" width="10"/>
    <col collapsed="false" customWidth="true" hidden="false" outlineLevel="0" max="132" min="132" style="1" width="13"/>
    <col collapsed="false" customWidth="true" hidden="false" outlineLevel="0" max="133" min="133" style="1" width="10"/>
    <col collapsed="false" customWidth="true" hidden="false" outlineLevel="0" max="134" min="134" style="1" width="13"/>
    <col collapsed="false" customWidth="true" hidden="false" outlineLevel="0" max="135" min="135" style="1" width="10"/>
    <col collapsed="false" customWidth="true" hidden="false" outlineLevel="0" max="136" min="136" style="1" width="13"/>
    <col collapsed="false" customWidth="true" hidden="false" outlineLevel="0" max="137" min="137" style="1" width="10"/>
    <col collapsed="false" customWidth="true" hidden="false" outlineLevel="0" max="138" min="138" style="1" width="13"/>
    <col collapsed="false" customWidth="true" hidden="false" outlineLevel="0" max="139" min="139" style="1" width="10"/>
    <col collapsed="false" customWidth="true" hidden="false" outlineLevel="0" max="140" min="140" style="1" width="13"/>
    <col collapsed="false" customWidth="true" hidden="false" outlineLevel="0" max="141" min="141" style="1" width="10"/>
    <col collapsed="false" customWidth="true" hidden="false" outlineLevel="0" max="142" min="142" style="1" width="13"/>
    <col collapsed="false" customWidth="true" hidden="false" outlineLevel="0" max="143" min="143" style="1" width="10"/>
    <col collapsed="false" customWidth="true" hidden="false" outlineLevel="0" max="144" min="144" style="1" width="13"/>
    <col collapsed="false" customWidth="true" hidden="false" outlineLevel="0" max="145" min="145" style="1" width="10"/>
    <col collapsed="false" customWidth="true" hidden="false" outlineLevel="0" max="146" min="146" style="1" width="13"/>
    <col collapsed="false" customWidth="true" hidden="false" outlineLevel="0" max="147" min="147" style="1" width="10"/>
    <col collapsed="false" customWidth="true" hidden="false" outlineLevel="0" max="148" min="148" style="1" width="13"/>
    <col collapsed="false" customWidth="true" hidden="false" outlineLevel="0" max="149" min="149" style="1" width="10"/>
    <col collapsed="false" customWidth="true" hidden="false" outlineLevel="0" max="150" min="150" style="1" width="13"/>
    <col collapsed="false" customWidth="true" hidden="false" outlineLevel="0" max="151" min="151" style="1" width="10"/>
    <col collapsed="false" customWidth="true" hidden="false" outlineLevel="0" max="152" min="152" style="1" width="13"/>
    <col collapsed="false" customWidth="true" hidden="false" outlineLevel="0" max="153" min="153" style="1" width="10"/>
    <col collapsed="false" customWidth="true" hidden="false" outlineLevel="0" max="154" min="154" style="1" width="13"/>
    <col collapsed="false" customWidth="true" hidden="false" outlineLevel="0" max="155" min="155" style="1" width="10"/>
    <col collapsed="false" customWidth="true" hidden="false" outlineLevel="0" max="156" min="156" style="1" width="13"/>
    <col collapsed="false" customWidth="true" hidden="false" outlineLevel="0" max="157" min="157" style="1" width="10"/>
    <col collapsed="false" customWidth="true" hidden="false" outlineLevel="0" max="158" min="158" style="1" width="13"/>
    <col collapsed="false" customWidth="true" hidden="false" outlineLevel="0" max="159" min="159" style="1" width="10"/>
    <col collapsed="false" customWidth="true" hidden="false" outlineLevel="0" max="160" min="160" style="1" width="13"/>
    <col collapsed="false" customWidth="true" hidden="false" outlineLevel="0" max="161" min="161" style="1" width="10"/>
    <col collapsed="false" customWidth="true" hidden="false" outlineLevel="0" max="162" min="162" style="1" width="13"/>
    <col collapsed="false" customWidth="true" hidden="false" outlineLevel="0" max="163" min="163" style="1" width="10"/>
    <col collapsed="false" customWidth="true" hidden="false" outlineLevel="0" max="164" min="164" style="1" width="13"/>
    <col collapsed="false" customWidth="true" hidden="false" outlineLevel="0" max="165" min="165" style="1" width="10"/>
    <col collapsed="false" customWidth="true" hidden="false" outlineLevel="0" max="166" min="166" style="1" width="13"/>
    <col collapsed="false" customWidth="true" hidden="false" outlineLevel="0" max="167" min="167" style="1" width="10"/>
    <col collapsed="false" customWidth="true" hidden="false" outlineLevel="0" max="168" min="168" style="1" width="13"/>
    <col collapsed="false" customWidth="true" hidden="false" outlineLevel="0" max="169" min="169" style="1" width="10"/>
    <col collapsed="false" customWidth="true" hidden="false" outlineLevel="0" max="170" min="170" style="1" width="13"/>
    <col collapsed="false" customWidth="true" hidden="false" outlineLevel="0" max="171" min="171" style="1" width="10"/>
    <col collapsed="false" customWidth="true" hidden="false" outlineLevel="0" max="172" min="172" style="1" width="13"/>
    <col collapsed="false" customWidth="true" hidden="false" outlineLevel="0" max="173" min="173" style="1" width="10"/>
    <col collapsed="false" customWidth="true" hidden="false" outlineLevel="0" max="174" min="174" style="1" width="13"/>
    <col collapsed="false" customWidth="true" hidden="false" outlineLevel="0" max="175" min="175" style="1" width="10"/>
    <col collapsed="false" customWidth="true" hidden="false" outlineLevel="0" max="176" min="176" style="1" width="13"/>
    <col collapsed="false" customWidth="true" hidden="false" outlineLevel="0" max="177" min="177" style="1" width="10"/>
    <col collapsed="false" customWidth="true" hidden="false" outlineLevel="0" max="178" min="178" style="1" width="13"/>
    <col collapsed="false" customWidth="true" hidden="false" outlineLevel="0" max="179" min="179" style="1" width="10"/>
    <col collapsed="false" customWidth="true" hidden="false" outlineLevel="0" max="180" min="180" style="1" width="13"/>
    <col collapsed="false" customWidth="true" hidden="false" outlineLevel="0" max="181" min="181" style="1" width="10"/>
    <col collapsed="false" customWidth="true" hidden="false" outlineLevel="0" max="182" min="182" style="1" width="13"/>
    <col collapsed="false" customWidth="true" hidden="false" outlineLevel="0" max="183" min="183" style="1" width="10"/>
    <col collapsed="false" customWidth="true" hidden="false" outlineLevel="0" max="184" min="184" style="1" width="13"/>
    <col collapsed="false" customWidth="true" hidden="false" outlineLevel="0" max="185" min="185" style="1" width="10"/>
    <col collapsed="false" customWidth="true" hidden="false" outlineLevel="0" max="186" min="186" style="1" width="13"/>
    <col collapsed="false" customWidth="true" hidden="false" outlineLevel="0" max="187" min="187" style="1" width="10"/>
    <col collapsed="false" customWidth="true" hidden="false" outlineLevel="0" max="188" min="188" style="1" width="13"/>
    <col collapsed="false" customWidth="true" hidden="false" outlineLevel="0" max="189" min="189" style="1" width="10"/>
    <col collapsed="false" customWidth="true" hidden="false" outlineLevel="0" max="190" min="190" style="1" width="13"/>
    <col collapsed="false" customWidth="true" hidden="false" outlineLevel="0" max="191" min="191" style="1" width="10"/>
    <col collapsed="false" customWidth="true" hidden="false" outlineLevel="0" max="192" min="192" style="1" width="13"/>
    <col collapsed="false" customWidth="true" hidden="false" outlineLevel="0" max="193" min="193" style="1" width="10"/>
    <col collapsed="false" customWidth="true" hidden="false" outlineLevel="0" max="194" min="194" style="1" width="13"/>
    <col collapsed="false" customWidth="true" hidden="false" outlineLevel="0" max="195" min="195" style="1" width="10"/>
    <col collapsed="false" customWidth="true" hidden="false" outlineLevel="0" max="196" min="196" style="1" width="13"/>
    <col collapsed="false" customWidth="true" hidden="false" outlineLevel="0" max="197" min="197" style="1" width="10"/>
    <col collapsed="false" customWidth="true" hidden="false" outlineLevel="0" max="198" min="198" style="1" width="13"/>
    <col collapsed="false" customWidth="true" hidden="false" outlineLevel="0" max="199" min="199" style="1" width="10"/>
    <col collapsed="false" customWidth="true" hidden="false" outlineLevel="0" max="200" min="200" style="1" width="13"/>
    <col collapsed="false" customWidth="true" hidden="false" outlineLevel="0" max="201" min="201" style="1" width="10"/>
    <col collapsed="false" customWidth="true" hidden="false" outlineLevel="0" max="202" min="202" style="1" width="13"/>
    <col collapsed="false" customWidth="true" hidden="false" outlineLevel="0" max="203" min="203" style="1" width="10"/>
    <col collapsed="false" customWidth="true" hidden="false" outlineLevel="0" max="204" min="204" style="1" width="13"/>
    <col collapsed="false" customWidth="true" hidden="false" outlineLevel="0" max="205" min="205" style="1" width="10"/>
    <col collapsed="false" customWidth="true" hidden="false" outlineLevel="0" max="206" min="206" style="1" width="13"/>
  </cols>
  <sheetData>
    <row r="2" customFormat="false" ht="19.5" hidden="false" customHeight="true" outlineLevel="0" collapsed="false">
      <c r="B2" s="12" t="s">
        <v>11</v>
      </c>
      <c r="C2" s="12"/>
      <c r="D2" s="12"/>
      <c r="E2" s="12"/>
      <c r="F2" s="12"/>
    </row>
    <row r="3" customFormat="false" ht="15" hidden="false" customHeight="true" outlineLevel="0" collapsed="false">
      <c r="B3" s="13" t="s">
        <v>137</v>
      </c>
      <c r="C3" s="13"/>
      <c r="D3" s="13"/>
      <c r="E3" s="13"/>
      <c r="F3" s="13"/>
      <c r="G3" s="13"/>
      <c r="H3" s="13"/>
      <c r="I3" s="13"/>
      <c r="J3" s="13"/>
      <c r="K3" s="13"/>
      <c r="L3" s="13"/>
      <c r="M3" s="13"/>
      <c r="N3" s="13"/>
    </row>
    <row r="4" customFormat="false" ht="77.25" hidden="true" customHeight="true" outlineLevel="0" collapsed="false">
      <c r="G4" s="22" t="n">
        <f aca="false" t="array" ref="G4:G4">IFERROR(SMALL(IF(Undirviðmið!$D$6:$D$205="Starfsbundið",ROW(Undirviðmið!$D$6:$D$205)-5),(COLUMN()-5)/2),0)</f>
        <v>0</v>
      </c>
      <c r="I4" s="1" t="n">
        <f aca="false" t="array" ref="I4:I4">IFERROR(SMALL(IF(Undirviðmið!$D$6:$D$205="Starfsbundið",ROW(Undirviðmið!$D$6:$D$205)-5),(COLUMN()-5)/2),0)</f>
        <v>0</v>
      </c>
      <c r="K4" s="1" t="n">
        <f aca="false" t="array" ref="K4:K4">IFERROR(SMALL(IF(Undirviðmið!$D$6:$D$205="Starfsbundið",ROW(Undirviðmið!$D$6:$D$205)-5),(COLUMN()-5)/2),0)</f>
        <v>0</v>
      </c>
      <c r="M4" s="1" t="n">
        <f aca="false" t="array" ref="M4:M4">IFERROR(SMALL(IF(Undirviðmið!$D$6:$D$205="Starfsbundið",ROW(Undirviðmið!$D$6:$D$205)-5),(COLUMN()-5)/2),0)</f>
        <v>0</v>
      </c>
      <c r="O4" s="1" t="n">
        <f aca="false" t="array" ref="O4:O4">IFERROR(SMALL(IF(Undirviðmið!$D$6:$D$205="Starfsbundið",ROW(Undirviðmið!$D$6:$D$205)-5),(COLUMN()-5)/2),0)</f>
        <v>0</v>
      </c>
      <c r="Q4" s="1" t="n">
        <f aca="false" t="array" ref="Q4:Q4">IFERROR(SMALL(IF(Undirviðmið!$D$6:$D$205="Starfsbundið",ROW(Undirviðmið!$D$6:$D$205)-5),(COLUMN()-5)/2),0)</f>
        <v>0</v>
      </c>
      <c r="S4" s="1" t="n">
        <f aca="false" t="array" ref="S4:S4">IFERROR(SMALL(IF(Undirviðmið!$D$6:$D$205="Starfsbundið",ROW(Undirviðmið!$D$6:$D$205)-5),(COLUMN()-5)/2),0)</f>
        <v>0</v>
      </c>
      <c r="U4" s="1" t="n">
        <f aca="false" t="array" ref="U4:U4">IFERROR(SMALL(IF(Undirviðmið!$D$6:$D$205="Starfsbundið",ROW(Undirviðmið!$D$6:$D$205)-5),(COLUMN()-5)/2),0)</f>
        <v>0</v>
      </c>
      <c r="W4" s="1" t="n">
        <f aca="false" t="array" ref="W4:W4">IFERROR(SMALL(IF(Undirviðmið!$D$6:$D$205="Starfsbundið",ROW(Undirviðmið!$D$6:$D$205)-5),(COLUMN()-5)/2),0)</f>
        <v>0</v>
      </c>
      <c r="Y4" s="1" t="n">
        <f aca="false" t="array" ref="Y4:Y4">IFERROR(SMALL(IF(Undirviðmið!$D$6:$D$205="Starfsbundið",ROW(Undirviðmið!$D$6:$D$205)-5),(COLUMN()-5)/2),0)</f>
        <v>0</v>
      </c>
      <c r="AA4" s="1" t="n">
        <f aca="false" t="array" ref="AA4:AA4">IFERROR(SMALL(IF(Undirviðmið!$D$6:$D$205="Starfsbundið",ROW(Undirviðmið!$D$6:$D$205)-5),(COLUMN()-5)/2),0)</f>
        <v>0</v>
      </c>
      <c r="AC4" s="1" t="n">
        <f aca="false" t="array" ref="AC4:AC4">IFERROR(SMALL(IF(Undirviðmið!$D$6:$D$205="Starfsbundið",ROW(Undirviðmið!$D$6:$D$205)-5),(COLUMN()-5)/2),0)</f>
        <v>0</v>
      </c>
      <c r="AE4" s="1" t="n">
        <f aca="false" t="array" ref="AE4:AE4">IFERROR(SMALL(IF(Undirviðmið!$D$6:$D$205="Starfsbundið",ROW(Undirviðmið!$D$6:$D$205)-5),(COLUMN()-5)/2),0)</f>
        <v>0</v>
      </c>
      <c r="AG4" s="1" t="n">
        <f aca="false" t="array" ref="AG4:AG4">IFERROR(SMALL(IF(Undirviðmið!$D$6:$D$205="Starfsbundið",ROW(Undirviðmið!$D$6:$D$205)-5),(COLUMN()-5)/2),0)</f>
        <v>0</v>
      </c>
      <c r="AI4" s="1" t="n">
        <f aca="false" t="array" ref="AI4:AI4">IFERROR(SMALL(IF(Undirviðmið!$D$6:$D$205="Starfsbundið",ROW(Undirviðmið!$D$6:$D$205)-5),(COLUMN()-5)/2),0)</f>
        <v>0</v>
      </c>
      <c r="AK4" s="1" t="n">
        <f aca="false" t="array" ref="AK4:AK4">IFERROR(SMALL(IF(Undirviðmið!$D$6:$D$205="Starfsbundið",ROW(Undirviðmið!$D$6:$D$205)-5),(COLUMN()-5)/2),0)</f>
        <v>0</v>
      </c>
      <c r="AM4" s="1" t="n">
        <f aca="false" t="array" ref="AM4:AM4">IFERROR(SMALL(IF(Undirviðmið!$D$6:$D$205="Starfsbundið",ROW(Undirviðmið!$D$6:$D$205)-5),(COLUMN()-5)/2),0)</f>
        <v>0</v>
      </c>
      <c r="AO4" s="1" t="n">
        <f aca="false" t="array" ref="AO4:AO4">IFERROR(SMALL(IF(Undirviðmið!$D$6:$D$205="Starfsbundið",ROW(Undirviðmið!$D$6:$D$205)-5),(COLUMN()-5)/2),0)</f>
        <v>0</v>
      </c>
      <c r="AQ4" s="1" t="n">
        <f aca="false" t="array" ref="AQ4:AQ4">IFERROR(SMALL(IF(Undirviðmið!$D$6:$D$205="Starfsbundið",ROW(Undirviðmið!$D$6:$D$205)-5),(COLUMN()-5)/2),0)</f>
        <v>0</v>
      </c>
      <c r="AS4" s="1" t="n">
        <f aca="false" t="array" ref="AS4:AS4">IFERROR(SMALL(IF(Undirviðmið!$D$6:$D$205="Starfsbundið",ROW(Undirviðmið!$D$6:$D$205)-5),(COLUMN()-5)/2),0)</f>
        <v>0</v>
      </c>
      <c r="AU4" s="1" t="n">
        <f aca="false" t="array" ref="AU4:AU4">IFERROR(SMALL(IF(Undirviðmið!$D$6:$D$205="Starfsbundið",ROW(Undirviðmið!$D$6:$D$205)-5),(COLUMN()-5)/2),0)</f>
        <v>0</v>
      </c>
      <c r="AW4" s="1" t="n">
        <f aca="false" t="array" ref="AW4:AW4">IFERROR(SMALL(IF(Undirviðmið!$D$6:$D$205="Starfsbundið",ROW(Undirviðmið!$D$6:$D$205)-5),(COLUMN()-5)/2),0)</f>
        <v>0</v>
      </c>
      <c r="AY4" s="1" t="n">
        <f aca="false" t="array" ref="AY4:AY4">IFERROR(SMALL(IF(Undirviðmið!$D$6:$D$205="Starfsbundið",ROW(Undirviðmið!$D$6:$D$205)-5),(COLUMN()-5)/2),0)</f>
        <v>0</v>
      </c>
      <c r="BA4" s="1" t="n">
        <f aca="false" t="array" ref="BA4:BA4">IFERROR(SMALL(IF(Undirviðmið!$D$6:$D$205="Starfsbundið",ROW(Undirviðmið!$D$6:$D$205)-5),(COLUMN()-5)/2),0)</f>
        <v>0</v>
      </c>
      <c r="BC4" s="1" t="n">
        <f aca="false" t="array" ref="BC4:BC4">IFERROR(SMALL(IF(Undirviðmið!$D$6:$D$205="Starfsbundið",ROW(Undirviðmið!$D$6:$D$205)-5),(COLUMN()-5)/2),0)</f>
        <v>0</v>
      </c>
      <c r="BE4" s="1" t="n">
        <f aca="false" t="array" ref="BE4:BE4">IFERROR(SMALL(IF(Undirviðmið!$D$6:$D$205="Starfsbundið",ROW(Undirviðmið!$D$6:$D$205)-5),(COLUMN()-5)/2),0)</f>
        <v>0</v>
      </c>
      <c r="BG4" s="1" t="n">
        <f aca="false" t="array" ref="BG4:BG4">IFERROR(SMALL(IF(Undirviðmið!$D$6:$D$205="Starfsbundið",ROW(Undirviðmið!$D$6:$D$205)-5),(COLUMN()-5)/2),0)</f>
        <v>0</v>
      </c>
      <c r="BI4" s="1" t="n">
        <f aca="false" t="array" ref="BI4:BI4">IFERROR(SMALL(IF(Undirviðmið!$D$6:$D$205="Starfsbundið",ROW(Undirviðmið!$D$6:$D$205)-5),(COLUMN()-5)/2),0)</f>
        <v>0</v>
      </c>
      <c r="BK4" s="1" t="n">
        <f aca="false" t="array" ref="BK4:BK4">IFERROR(SMALL(IF(Undirviðmið!$D$6:$D$205="Starfsbundið",ROW(Undirviðmið!$D$6:$D$205)-5),(COLUMN()-5)/2),0)</f>
        <v>0</v>
      </c>
      <c r="BM4" s="1" t="n">
        <f aca="false" t="array" ref="BM4:BM4">IFERROR(SMALL(IF(Undirviðmið!$D$6:$D$205="Starfsbundið",ROW(Undirviðmið!$D$6:$D$205)-5),(COLUMN()-5)/2),0)</f>
        <v>0</v>
      </c>
      <c r="BO4" s="1" t="n">
        <f aca="false" t="array" ref="BO4:BO4">IFERROR(SMALL(IF(Undirviðmið!$D$6:$D$205="Starfsbundið",ROW(Undirviðmið!$D$6:$D$205)-5),(COLUMN()-5)/2),0)</f>
        <v>0</v>
      </c>
      <c r="BQ4" s="1" t="n">
        <f aca="false" t="array" ref="BQ4:BQ4">IFERROR(SMALL(IF(Undirviðmið!$D$6:$D$205="Starfsbundið",ROW(Undirviðmið!$D$6:$D$205)-5),(COLUMN()-5)/2),0)</f>
        <v>0</v>
      </c>
      <c r="BS4" s="1" t="n">
        <f aca="false" t="array" ref="BS4:BS4">IFERROR(SMALL(IF(Undirviðmið!$D$6:$D$205="Starfsbundið",ROW(Undirviðmið!$D$6:$D$205)-5),(COLUMN()-5)/2),0)</f>
        <v>0</v>
      </c>
      <c r="BU4" s="1" t="n">
        <f aca="false" t="array" ref="BU4:BU4">IFERROR(SMALL(IF(Undirviðmið!$D$6:$D$205="Starfsbundið",ROW(Undirviðmið!$D$6:$D$205)-5),(COLUMN()-5)/2),0)</f>
        <v>0</v>
      </c>
      <c r="BW4" s="1" t="n">
        <f aca="false" t="array" ref="BW4:BW4">IFERROR(SMALL(IF(Undirviðmið!$D$6:$D$205="Starfsbundið",ROW(Undirviðmið!$D$6:$D$205)-5),(COLUMN()-5)/2),0)</f>
        <v>0</v>
      </c>
      <c r="BY4" s="1" t="n">
        <f aca="false" t="array" ref="BY4:BY4">IFERROR(SMALL(IF(Undirviðmið!$D$6:$D$205="Starfsbundið",ROW(Undirviðmið!$D$6:$D$205)-5),(COLUMN()-5)/2),0)</f>
        <v>0</v>
      </c>
      <c r="CA4" s="1" t="n">
        <f aca="false" t="array" ref="CA4:CA4">IFERROR(SMALL(IF(Undirviðmið!$D$6:$D$205="Starfsbundið",ROW(Undirviðmið!$D$6:$D$205)-5),(COLUMN()-5)/2),0)</f>
        <v>0</v>
      </c>
      <c r="CC4" s="1" t="n">
        <f aca="false" t="array" ref="CC4:CC4">IFERROR(SMALL(IF(Undirviðmið!$D$6:$D$205="Starfsbundið",ROW(Undirviðmið!$D$6:$D$205)-5),(COLUMN()-5)/2),0)</f>
        <v>0</v>
      </c>
      <c r="CE4" s="1" t="n">
        <f aca="false" t="array" ref="CE4:CE4">IFERROR(SMALL(IF(Undirviðmið!$D$6:$D$205="Starfsbundið",ROW(Undirviðmið!$D$6:$D$205)-5),(COLUMN()-5)/2),0)</f>
        <v>0</v>
      </c>
      <c r="CG4" s="1" t="n">
        <f aca="false" t="array" ref="CG4:CG4">IFERROR(SMALL(IF(Undirviðmið!$D$6:$D$205="Starfsbundið",ROW(Undirviðmið!$D$6:$D$205)-5),(COLUMN()-5)/2),0)</f>
        <v>0</v>
      </c>
      <c r="CI4" s="1" t="n">
        <f aca="false" t="array" ref="CI4:CI4">IFERROR(SMALL(IF(Undirviðmið!$D$6:$D$205="Starfsbundið",ROW(Undirviðmið!$D$6:$D$205)-5),(COLUMN()-5)/2),0)</f>
        <v>0</v>
      </c>
      <c r="CK4" s="1" t="n">
        <f aca="false" t="array" ref="CK4:CK4">IFERROR(SMALL(IF(Undirviðmið!$D$6:$D$205="Starfsbundið",ROW(Undirviðmið!$D$6:$D$205)-5),(COLUMN()-5)/2),0)</f>
        <v>0</v>
      </c>
      <c r="CM4" s="1" t="n">
        <f aca="false" t="array" ref="CM4:CM4">IFERROR(SMALL(IF(Undirviðmið!$D$6:$D$205="Starfsbundið",ROW(Undirviðmið!$D$6:$D$205)-5),(COLUMN()-5)/2),0)</f>
        <v>0</v>
      </c>
      <c r="CO4" s="1" t="n">
        <f aca="false" t="array" ref="CO4:CO4">IFERROR(SMALL(IF(Undirviðmið!$D$6:$D$205="Starfsbundið",ROW(Undirviðmið!$D$6:$D$205)-5),(COLUMN()-5)/2),0)</f>
        <v>0</v>
      </c>
      <c r="CQ4" s="1" t="n">
        <f aca="false" t="array" ref="CQ4:CQ4">IFERROR(SMALL(IF(Undirviðmið!$D$6:$D$205="Starfsbundið",ROW(Undirviðmið!$D$6:$D$205)-5),(COLUMN()-5)/2),0)</f>
        <v>0</v>
      </c>
      <c r="CS4" s="1" t="n">
        <f aca="false" t="array" ref="CS4:CS4">IFERROR(SMALL(IF(Undirviðmið!$D$6:$D$205="Starfsbundið",ROW(Undirviðmið!$D$6:$D$205)-5),(COLUMN()-5)/2),0)</f>
        <v>0</v>
      </c>
      <c r="CU4" s="1" t="n">
        <f aca="false" t="array" ref="CU4:CU4">IFERROR(SMALL(IF(Undirviðmið!$D$6:$D$205="Starfsbundið",ROW(Undirviðmið!$D$6:$D$205)-5),(COLUMN()-5)/2),0)</f>
        <v>0</v>
      </c>
      <c r="CW4" s="1" t="n">
        <f aca="false" t="array" ref="CW4:CW4">IFERROR(SMALL(IF(Undirviðmið!$D$6:$D$205="Starfsbundið",ROW(Undirviðmið!$D$6:$D$205)-5),(COLUMN()-5)/2),0)</f>
        <v>0</v>
      </c>
      <c r="CY4" s="1" t="n">
        <f aca="false" t="array" ref="CY4:CY4">IFERROR(SMALL(IF(Undirviðmið!$D$6:$D$205="Starfsbundið",ROW(Undirviðmið!$D$6:$D$205)-5),(COLUMN()-5)/2),0)</f>
        <v>0</v>
      </c>
      <c r="DA4" s="1" t="n">
        <f aca="false" t="array" ref="DA4:DA4">IFERROR(SMALL(IF(Undirviðmið!$D$6:$D$205="Starfsbundið",ROW(Undirviðmið!$D$6:$D$205)-5),(COLUMN()-5)/2),0)</f>
        <v>0</v>
      </c>
      <c r="DC4" s="1" t="n">
        <f aca="false" t="array" ref="DC4:DC4">IFERROR(SMALL(IF(Undirviðmið!$D$6:$D$205="Starfsbundið",ROW(Undirviðmið!$D$6:$D$205)-5),(COLUMN()-5)/2),0)</f>
        <v>0</v>
      </c>
      <c r="DE4" s="1" t="n">
        <f aca="false" t="array" ref="DE4:DE4">IFERROR(SMALL(IF(Undirviðmið!$D$6:$D$205="Starfsbundið",ROW(Undirviðmið!$D$6:$D$205)-5),(COLUMN()-5)/2),0)</f>
        <v>0</v>
      </c>
      <c r="DG4" s="1" t="n">
        <f aca="false" t="array" ref="DG4:DG4">IFERROR(SMALL(IF(Undirviðmið!$D$6:$D$205="Starfsbundið",ROW(Undirviðmið!$D$6:$D$205)-5),(COLUMN()-5)/2),0)</f>
        <v>0</v>
      </c>
      <c r="DI4" s="1" t="n">
        <f aca="false" t="array" ref="DI4:DI4">IFERROR(SMALL(IF(Undirviðmið!$D$6:$D$205="Starfsbundið",ROW(Undirviðmið!$D$6:$D$205)-5),(COLUMN()-5)/2),0)</f>
        <v>0</v>
      </c>
      <c r="DK4" s="1" t="n">
        <f aca="false" t="array" ref="DK4:DK4">IFERROR(SMALL(IF(Undirviðmið!$D$6:$D$205="Starfsbundið",ROW(Undirviðmið!$D$6:$D$205)-5),(COLUMN()-5)/2),0)</f>
        <v>0</v>
      </c>
      <c r="DM4" s="1" t="n">
        <f aca="false" t="array" ref="DM4:DM4">IFERROR(SMALL(IF(Undirviðmið!$D$6:$D$205="Starfsbundið",ROW(Undirviðmið!$D$6:$D$205)-5),(COLUMN()-5)/2),0)</f>
        <v>0</v>
      </c>
      <c r="DO4" s="1" t="n">
        <f aca="false" t="array" ref="DO4:DO4">IFERROR(SMALL(IF(Undirviðmið!$D$6:$D$205="Starfsbundið",ROW(Undirviðmið!$D$6:$D$205)-5),(COLUMN()-5)/2),0)</f>
        <v>0</v>
      </c>
      <c r="DQ4" s="1" t="n">
        <f aca="false" t="array" ref="DQ4:DQ4">IFERROR(SMALL(IF(Undirviðmið!$D$6:$D$205="Starfsbundið",ROW(Undirviðmið!$D$6:$D$205)-5),(COLUMN()-5)/2),0)</f>
        <v>0</v>
      </c>
      <c r="DS4" s="1" t="n">
        <f aca="false" t="array" ref="DS4:DS4">IFERROR(SMALL(IF(Undirviðmið!$D$6:$D$205="Starfsbundið",ROW(Undirviðmið!$D$6:$D$205)-5),(COLUMN()-5)/2),0)</f>
        <v>0</v>
      </c>
      <c r="DU4" s="1" t="n">
        <f aca="false" t="array" ref="DU4:DU4">IFERROR(SMALL(IF(Undirviðmið!$D$6:$D$205="Starfsbundið",ROW(Undirviðmið!$D$6:$D$205)-5),(COLUMN()-5)/2),0)</f>
        <v>0</v>
      </c>
      <c r="DW4" s="1" t="n">
        <f aca="false" t="array" ref="DW4:DW4">IFERROR(SMALL(IF(Undirviðmið!$D$6:$D$205="Starfsbundið",ROW(Undirviðmið!$D$6:$D$205)-5),(COLUMN()-5)/2),0)</f>
        <v>0</v>
      </c>
      <c r="DY4" s="1" t="n">
        <f aca="false" t="array" ref="DY4:DY4">IFERROR(SMALL(IF(Undirviðmið!$D$6:$D$205="Starfsbundið",ROW(Undirviðmið!$D$6:$D$205)-5),(COLUMN()-5)/2),0)</f>
        <v>0</v>
      </c>
      <c r="EA4" s="1" t="n">
        <f aca="false" t="array" ref="EA4:EA4">IFERROR(SMALL(IF(Undirviðmið!$D$6:$D$205="Starfsbundið",ROW(Undirviðmið!$D$6:$D$205)-5),(COLUMN()-5)/2),0)</f>
        <v>0</v>
      </c>
      <c r="EC4" s="1" t="n">
        <f aca="false" t="array" ref="EC4:EC4">IFERROR(SMALL(IF(Undirviðmið!$D$6:$D$205="Starfsbundið",ROW(Undirviðmið!$D$6:$D$205)-5),(COLUMN()-5)/2),0)</f>
        <v>0</v>
      </c>
      <c r="EE4" s="1" t="n">
        <f aca="false" t="array" ref="EE4:EE4">IFERROR(SMALL(IF(Undirviðmið!$D$6:$D$205="Starfsbundið",ROW(Undirviðmið!$D$6:$D$205)-5),(COLUMN()-5)/2),0)</f>
        <v>0</v>
      </c>
      <c r="EG4" s="1" t="n">
        <f aca="false" t="array" ref="EG4:EG4">IFERROR(SMALL(IF(Undirviðmið!$D$6:$D$205="Starfsbundið",ROW(Undirviðmið!$D$6:$D$205)-5),(COLUMN()-5)/2),0)</f>
        <v>0</v>
      </c>
      <c r="EI4" s="1" t="n">
        <f aca="false" t="array" ref="EI4:EI4">IFERROR(SMALL(IF(Undirviðmið!$D$6:$D$205="Starfsbundið",ROW(Undirviðmið!$D$6:$D$205)-5),(COLUMN()-5)/2),0)</f>
        <v>0</v>
      </c>
      <c r="EK4" s="1" t="n">
        <f aca="false" t="array" ref="EK4:EK4">IFERROR(SMALL(IF(Undirviðmið!$D$6:$D$205="Starfsbundið",ROW(Undirviðmið!$D$6:$D$205)-5),(COLUMN()-5)/2),0)</f>
        <v>0</v>
      </c>
      <c r="EM4" s="1" t="n">
        <f aca="false" t="array" ref="EM4:EM4">IFERROR(SMALL(IF(Undirviðmið!$D$6:$D$205="Starfsbundið",ROW(Undirviðmið!$D$6:$D$205)-5),(COLUMN()-5)/2),0)</f>
        <v>0</v>
      </c>
      <c r="EO4" s="1" t="n">
        <f aca="false" t="array" ref="EO4:EO4">IFERROR(SMALL(IF(Undirviðmið!$D$6:$D$205="Starfsbundið",ROW(Undirviðmið!$D$6:$D$205)-5),(COLUMN()-5)/2),0)</f>
        <v>0</v>
      </c>
      <c r="EQ4" s="1" t="n">
        <f aca="false" t="array" ref="EQ4:EQ4">IFERROR(SMALL(IF(Undirviðmið!$D$6:$D$205="Starfsbundið",ROW(Undirviðmið!$D$6:$D$205)-5),(COLUMN()-5)/2),0)</f>
        <v>0</v>
      </c>
      <c r="ES4" s="1" t="n">
        <f aca="false" t="array" ref="ES4:ES4">IFERROR(SMALL(IF(Undirviðmið!$D$6:$D$205="Starfsbundið",ROW(Undirviðmið!$D$6:$D$205)-5),(COLUMN()-5)/2),0)</f>
        <v>0</v>
      </c>
      <c r="EU4" s="1" t="n">
        <f aca="false" t="array" ref="EU4:EU4">IFERROR(SMALL(IF(Undirviðmið!$D$6:$D$205="Starfsbundið",ROW(Undirviðmið!$D$6:$D$205)-5),(COLUMN()-5)/2),0)</f>
        <v>0</v>
      </c>
      <c r="EW4" s="1" t="n">
        <f aca="false" t="array" ref="EW4:EW4">IFERROR(SMALL(IF(Undirviðmið!$D$6:$D$205="Starfsbundið",ROW(Undirviðmið!$D$6:$D$205)-5),(COLUMN()-5)/2),0)</f>
        <v>0</v>
      </c>
      <c r="EY4" s="1" t="n">
        <f aca="false" t="array" ref="EY4:EY4">IFERROR(SMALL(IF(Undirviðmið!$D$6:$D$205="Starfsbundið",ROW(Undirviðmið!$D$6:$D$205)-5),(COLUMN()-5)/2),0)</f>
        <v>0</v>
      </c>
      <c r="FA4" s="1" t="n">
        <f aca="false" t="array" ref="FA4:FA4">IFERROR(SMALL(IF(Undirviðmið!$D$6:$D$205="Starfsbundið",ROW(Undirviðmið!$D$6:$D$205)-5),(COLUMN()-5)/2),0)</f>
        <v>0</v>
      </c>
      <c r="FC4" s="1" t="n">
        <f aca="false" t="array" ref="FC4:FC4">IFERROR(SMALL(IF(Undirviðmið!$D$6:$D$205="Starfsbundið",ROW(Undirviðmið!$D$6:$D$205)-5),(COLUMN()-5)/2),0)</f>
        <v>0</v>
      </c>
      <c r="FE4" s="1" t="n">
        <f aca="false" t="array" ref="FE4:FE4">IFERROR(SMALL(IF(Undirviðmið!$D$6:$D$205="Starfsbundið",ROW(Undirviðmið!$D$6:$D$205)-5),(COLUMN()-5)/2),0)</f>
        <v>0</v>
      </c>
      <c r="FG4" s="1" t="n">
        <f aca="false" t="array" ref="FG4:FG4">IFERROR(SMALL(IF(Undirviðmið!$D$6:$D$205="Starfsbundið",ROW(Undirviðmið!$D$6:$D$205)-5),(COLUMN()-5)/2),0)</f>
        <v>0</v>
      </c>
      <c r="FI4" s="1" t="n">
        <f aca="false" t="array" ref="FI4:FI4">IFERROR(SMALL(IF(Undirviðmið!$D$6:$D$205="Starfsbundið",ROW(Undirviðmið!$D$6:$D$205)-5),(COLUMN()-5)/2),0)</f>
        <v>0</v>
      </c>
      <c r="FK4" s="1" t="n">
        <f aca="false" t="array" ref="FK4:FK4">IFERROR(SMALL(IF(Undirviðmið!$D$6:$D$205="Starfsbundið",ROW(Undirviðmið!$D$6:$D$205)-5),(COLUMN()-5)/2),0)</f>
        <v>0</v>
      </c>
      <c r="FM4" s="1" t="n">
        <f aca="false" t="array" ref="FM4:FM4">IFERROR(SMALL(IF(Undirviðmið!$D$6:$D$205="Starfsbundið",ROW(Undirviðmið!$D$6:$D$205)-5),(COLUMN()-5)/2),0)</f>
        <v>0</v>
      </c>
      <c r="FO4" s="1" t="n">
        <f aca="false" t="array" ref="FO4:FO4">IFERROR(SMALL(IF(Undirviðmið!$D$6:$D$205="Starfsbundið",ROW(Undirviðmið!$D$6:$D$205)-5),(COLUMN()-5)/2),0)</f>
        <v>0</v>
      </c>
      <c r="FQ4" s="1" t="n">
        <f aca="false" t="array" ref="FQ4:FQ4">IFERROR(SMALL(IF(Undirviðmið!$D$6:$D$205="Starfsbundið",ROW(Undirviðmið!$D$6:$D$205)-5),(COLUMN()-5)/2),0)</f>
        <v>0</v>
      </c>
      <c r="FS4" s="1" t="n">
        <f aca="false" t="array" ref="FS4:FS4">IFERROR(SMALL(IF(Undirviðmið!$D$6:$D$205="Starfsbundið",ROW(Undirviðmið!$D$6:$D$205)-5),(COLUMN()-5)/2),0)</f>
        <v>0</v>
      </c>
      <c r="FU4" s="1" t="n">
        <f aca="false" t="array" ref="FU4:FU4">IFERROR(SMALL(IF(Undirviðmið!$D$6:$D$205="Starfsbundið",ROW(Undirviðmið!$D$6:$D$205)-5),(COLUMN()-5)/2),0)</f>
        <v>0</v>
      </c>
      <c r="FW4" s="1" t="n">
        <f aca="false" t="array" ref="FW4:FW4">IFERROR(SMALL(IF(Undirviðmið!$D$6:$D$205="Starfsbundið",ROW(Undirviðmið!$D$6:$D$205)-5),(COLUMN()-5)/2),0)</f>
        <v>0</v>
      </c>
      <c r="FY4" s="1" t="n">
        <f aca="false" t="array" ref="FY4:FY4">IFERROR(SMALL(IF(Undirviðmið!$D$6:$D$205="Starfsbundið",ROW(Undirviðmið!$D$6:$D$205)-5),(COLUMN()-5)/2),0)</f>
        <v>0</v>
      </c>
      <c r="GA4" s="1" t="n">
        <f aca="false" t="array" ref="GA4:GA4">IFERROR(SMALL(IF(Undirviðmið!$D$6:$D$205="Starfsbundið",ROW(Undirviðmið!$D$6:$D$205)-5),(COLUMN()-5)/2),0)</f>
        <v>0</v>
      </c>
      <c r="GC4" s="1" t="n">
        <f aca="false" t="array" ref="GC4:GC4">IFERROR(SMALL(IF(Undirviðmið!$D$6:$D$205="Starfsbundið",ROW(Undirviðmið!$D$6:$D$205)-5),(COLUMN()-5)/2),0)</f>
        <v>0</v>
      </c>
      <c r="GE4" s="1" t="n">
        <f aca="false" t="array" ref="GE4:GE4">IFERROR(SMALL(IF(Undirviðmið!$D$6:$D$205="Starfsbundið",ROW(Undirviðmið!$D$6:$D$205)-5),(COLUMN()-5)/2),0)</f>
        <v>0</v>
      </c>
      <c r="GG4" s="1" t="n">
        <f aca="false" t="array" ref="GG4:GG4">IFERROR(SMALL(IF(Undirviðmið!$D$6:$D$205="Starfsbundið",ROW(Undirviðmið!$D$6:$D$205)-5),(COLUMN()-5)/2),0)</f>
        <v>0</v>
      </c>
      <c r="GI4" s="1" t="n">
        <f aca="false" t="array" ref="GI4:GI4">IFERROR(SMALL(IF(Undirviðmið!$D$6:$D$205="Starfsbundið",ROW(Undirviðmið!$D$6:$D$205)-5),(COLUMN()-5)/2),0)</f>
        <v>0</v>
      </c>
      <c r="GK4" s="1" t="n">
        <f aca="false" t="array" ref="GK4:GK4">IFERROR(SMALL(IF(Undirviðmið!$D$6:$D$205="Starfsbundið",ROW(Undirviðmið!$D$6:$D$205)-5),(COLUMN()-5)/2),0)</f>
        <v>0</v>
      </c>
      <c r="GM4" s="1" t="n">
        <f aca="false" t="array" ref="GM4:GM4">IFERROR(SMALL(IF(Undirviðmið!$D$6:$D$205="Starfsbundið",ROW(Undirviðmið!$D$6:$D$205)-5),(COLUMN()-5)/2),0)</f>
        <v>0</v>
      </c>
      <c r="GO4" s="1" t="n">
        <f aca="false" t="array" ref="GO4:GO4">IFERROR(SMALL(IF(Undirviðmið!$D$6:$D$205="Starfsbundið",ROW(Undirviðmið!$D$6:$D$205)-5),(COLUMN()-5)/2),0)</f>
        <v>0</v>
      </c>
      <c r="GQ4" s="1" t="n">
        <f aca="false" t="array" ref="GQ4:GQ4">IFERROR(SMALL(IF(Undirviðmið!$D$6:$D$205="Starfsbundið",ROW(Undirviðmið!$D$6:$D$205)-5),(COLUMN()-5)/2),0)</f>
        <v>0</v>
      </c>
      <c r="GS4" s="1" t="n">
        <f aca="false" t="array" ref="GS4:GS4">IFERROR(SMALL(IF(Undirviðmið!$D$6:$D$205="Starfsbundið",ROW(Undirviðmið!$D$6:$D$205)-5),(COLUMN()-5)/2),0)</f>
        <v>0</v>
      </c>
      <c r="GU4" s="1" t="n">
        <f aca="false" t="array" ref="GU4:GU4">IFERROR(SMALL(IF(Undirviðmið!$D$6:$D$205="Starfsbundið",ROW(Undirviðmið!$D$6:$D$205)-5),(COLUMN()-5)/2),0)</f>
        <v>0</v>
      </c>
      <c r="GW4" s="1" t="n">
        <f aca="false" t="array" ref="GW4:GW4">IFERROR(SMALL(IF(Undirviðmið!$D$6:$D$205="Starfsbundið",ROW(Undirviðmið!$D$6:$D$205)-5),(COLUMN()-5)/2),0)</f>
        <v>0</v>
      </c>
    </row>
    <row r="5" customFormat="false" ht="15" hidden="false" customHeight="true" outlineLevel="0" collapsed="false">
      <c r="B5" s="36" t="s">
        <v>104</v>
      </c>
      <c r="C5" s="36"/>
      <c r="D5" s="22"/>
      <c r="E5" s="22"/>
      <c r="F5" s="22"/>
      <c r="G5" s="25" t="str">
        <f aca="false">IF(G$4=0,"",INDEX(Undirviðmið!$B$6:$B$205,G$4))</f>
        <v/>
      </c>
      <c r="H5" s="25"/>
      <c r="I5" s="25" t="str">
        <f aca="false">IF(I$4=0,"",INDEX(Undirviðmið!$B$6:$B$205,I$4))</f>
        <v/>
      </c>
      <c r="J5" s="25"/>
      <c r="K5" s="25" t="str">
        <f aca="false">IF(K$4=0,"",INDEX(Undirviðmið!$B$6:$B$205,K$4))</f>
        <v/>
      </c>
      <c r="L5" s="25"/>
      <c r="M5" s="25" t="str">
        <f aca="false">IF(M$4=0,"",INDEX(Undirviðmið!$B$6:$B$205,M$4))</f>
        <v/>
      </c>
      <c r="N5" s="25"/>
      <c r="O5" s="25" t="str">
        <f aca="false">IF(O$4=0,"",INDEX(Undirviðmið!$B$6:$B$205,O$4))</f>
        <v/>
      </c>
      <c r="P5" s="25"/>
      <c r="Q5" s="25" t="str">
        <f aca="false">IF(Q$4=0,"",INDEX(Undirviðmið!$B$6:$B$205,Q$4))</f>
        <v/>
      </c>
      <c r="R5" s="25"/>
      <c r="S5" s="25" t="str">
        <f aca="false">IF(S$4=0,"",INDEX(Undirviðmið!$B$6:$B$205,S$4))</f>
        <v/>
      </c>
      <c r="T5" s="25"/>
      <c r="U5" s="25" t="str">
        <f aca="false">IF(U$4=0,"",INDEX(Undirviðmið!$B$6:$B$205,U$4))</f>
        <v/>
      </c>
      <c r="V5" s="25"/>
      <c r="W5" s="25" t="str">
        <f aca="false">IF(W$4=0,"",INDEX(Undirviðmið!$B$6:$B$205,W$4))</f>
        <v/>
      </c>
      <c r="X5" s="25"/>
      <c r="Y5" s="25" t="str">
        <f aca="false">IF(Y$4=0,"",INDEX(Undirviðmið!$B$6:$B$205,Y$4))</f>
        <v/>
      </c>
      <c r="Z5" s="25"/>
      <c r="AA5" s="25" t="str">
        <f aca="false">IF(AA$4=0,"",INDEX(Undirviðmið!$B$6:$B$205,AA$4))</f>
        <v/>
      </c>
      <c r="AB5" s="25"/>
      <c r="AC5" s="25" t="str">
        <f aca="false">IF(AC$4=0,"",INDEX(Undirviðmið!$B$6:$B$205,AC$4))</f>
        <v/>
      </c>
      <c r="AD5" s="25"/>
      <c r="AE5" s="25" t="str">
        <f aca="false">IF(AE$4=0,"",INDEX(Undirviðmið!$B$6:$B$205,AE$4))</f>
        <v/>
      </c>
      <c r="AF5" s="25"/>
      <c r="AG5" s="25" t="str">
        <f aca="false">IF(AG$4=0,"",INDEX(Undirviðmið!$B$6:$B$205,AG$4))</f>
        <v/>
      </c>
      <c r="AH5" s="25"/>
      <c r="AI5" s="25" t="str">
        <f aca="false">IF(AI$4=0,"",INDEX(Undirviðmið!$B$6:$B$205,AI$4))</f>
        <v/>
      </c>
      <c r="AJ5" s="25"/>
      <c r="AK5" s="25" t="str">
        <f aca="false">IF(AK$4=0,"",INDEX(Undirviðmið!$B$6:$B$205,AK$4))</f>
        <v/>
      </c>
      <c r="AL5" s="25"/>
      <c r="AM5" s="25" t="str">
        <f aca="false">IF(AM$4=0,"",INDEX(Undirviðmið!$B$6:$B$205,AM$4))</f>
        <v/>
      </c>
      <c r="AN5" s="25"/>
      <c r="AO5" s="25" t="str">
        <f aca="false">IF(AO$4=0,"",INDEX(Undirviðmið!$B$6:$B$205,AO$4))</f>
        <v/>
      </c>
      <c r="AP5" s="25"/>
      <c r="AQ5" s="25" t="str">
        <f aca="false">IF(AQ$4=0,"",INDEX(Undirviðmið!$B$6:$B$205,AQ$4))</f>
        <v/>
      </c>
      <c r="AR5" s="25"/>
      <c r="AS5" s="25" t="str">
        <f aca="false">IF(AS$4=0,"",INDEX(Undirviðmið!$B$6:$B$205,AS$4))</f>
        <v/>
      </c>
      <c r="AT5" s="25"/>
      <c r="AU5" s="25" t="str">
        <f aca="false">IF(AU$4=0,"",INDEX(Undirviðmið!$B$6:$B$205,AU$4))</f>
        <v/>
      </c>
      <c r="AV5" s="25"/>
      <c r="AW5" s="25" t="str">
        <f aca="false">IF(AW$4=0,"",INDEX(Undirviðmið!$B$6:$B$205,AW$4))</f>
        <v/>
      </c>
      <c r="AX5" s="25"/>
      <c r="AY5" s="25" t="str">
        <f aca="false">IF(AY$4=0,"",INDEX(Undirviðmið!$B$6:$B$205,AY$4))</f>
        <v/>
      </c>
      <c r="AZ5" s="25"/>
      <c r="BA5" s="25" t="str">
        <f aca="false">IF(BA$4=0,"",INDEX(Undirviðmið!$B$6:$B$205,BA$4))</f>
        <v/>
      </c>
      <c r="BB5" s="25"/>
      <c r="BC5" s="25" t="str">
        <f aca="false">IF(BC$4=0,"",INDEX(Undirviðmið!$B$6:$B$205,BC$4))</f>
        <v/>
      </c>
      <c r="BD5" s="25"/>
      <c r="BE5" s="25" t="str">
        <f aca="false">IF(BE$4=0,"",INDEX(Undirviðmið!$B$6:$B$205,BE$4))</f>
        <v/>
      </c>
      <c r="BF5" s="25"/>
      <c r="BG5" s="25" t="str">
        <f aca="false">IF(BG$4=0,"",INDEX(Undirviðmið!$B$6:$B$205,BG$4))</f>
        <v/>
      </c>
      <c r="BH5" s="25"/>
      <c r="BI5" s="25" t="str">
        <f aca="false">IF(BI$4=0,"",INDEX(Undirviðmið!$B$6:$B$205,BI$4))</f>
        <v/>
      </c>
      <c r="BJ5" s="25"/>
      <c r="BK5" s="25" t="str">
        <f aca="false">IF(BK$4=0,"",INDEX(Undirviðmið!$B$6:$B$205,BK$4))</f>
        <v/>
      </c>
      <c r="BL5" s="25"/>
      <c r="BM5" s="25" t="str">
        <f aca="false">IF(BM$4=0,"",INDEX(Undirviðmið!$B$6:$B$205,BM$4))</f>
        <v/>
      </c>
      <c r="BN5" s="25"/>
      <c r="BO5" s="25" t="str">
        <f aca="false">IF(BO$4=0,"",INDEX(Undirviðmið!$B$6:$B$205,BO$4))</f>
        <v/>
      </c>
      <c r="BP5" s="25"/>
      <c r="BQ5" s="25" t="str">
        <f aca="false">IF(BQ$4=0,"",INDEX(Undirviðmið!$B$6:$B$205,BQ$4))</f>
        <v/>
      </c>
      <c r="BR5" s="25"/>
      <c r="BS5" s="25" t="str">
        <f aca="false">IF(BS$4=0,"",INDEX(Undirviðmið!$B$6:$B$205,BS$4))</f>
        <v/>
      </c>
      <c r="BT5" s="25"/>
      <c r="BU5" s="25" t="str">
        <f aca="false">IF(BU$4=0,"",INDEX(Undirviðmið!$B$6:$B$205,BU$4))</f>
        <v/>
      </c>
      <c r="BV5" s="25"/>
      <c r="BW5" s="25" t="str">
        <f aca="false">IF(BW$4=0,"",INDEX(Undirviðmið!$B$6:$B$205,BW$4))</f>
        <v/>
      </c>
      <c r="BX5" s="25"/>
      <c r="BY5" s="25" t="str">
        <f aca="false">IF(BY$4=0,"",INDEX(Undirviðmið!$B$6:$B$205,BY$4))</f>
        <v/>
      </c>
      <c r="BZ5" s="25"/>
      <c r="CA5" s="25" t="str">
        <f aca="false">IF(CA$4=0,"",INDEX(Undirviðmið!$B$6:$B$205,CA$4))</f>
        <v/>
      </c>
      <c r="CB5" s="25"/>
      <c r="CC5" s="25" t="str">
        <f aca="false">IF(CC$4=0,"",INDEX(Undirviðmið!$B$6:$B$205,CC$4))</f>
        <v/>
      </c>
      <c r="CD5" s="25"/>
      <c r="CE5" s="25" t="str">
        <f aca="false">IF(CE$4=0,"",INDEX(Undirviðmið!$B$6:$B$205,CE$4))</f>
        <v/>
      </c>
      <c r="CF5" s="25"/>
      <c r="CG5" s="25" t="str">
        <f aca="false">IF(CG$4=0,"",INDEX(Undirviðmið!$B$6:$B$205,CG$4))</f>
        <v/>
      </c>
      <c r="CH5" s="25"/>
      <c r="CI5" s="25" t="str">
        <f aca="false">IF(CI$4=0,"",INDEX(Undirviðmið!$B$6:$B$205,CI$4))</f>
        <v/>
      </c>
      <c r="CJ5" s="25"/>
      <c r="CK5" s="25" t="str">
        <f aca="false">IF(CK$4=0,"",INDEX(Undirviðmið!$B$6:$B$205,CK$4))</f>
        <v/>
      </c>
      <c r="CL5" s="25"/>
      <c r="CM5" s="25" t="str">
        <f aca="false">IF(CM$4=0,"",INDEX(Undirviðmið!$B$6:$B$205,CM$4))</f>
        <v/>
      </c>
      <c r="CN5" s="25"/>
      <c r="CO5" s="25" t="str">
        <f aca="false">IF(CO$4=0,"",INDEX(Undirviðmið!$B$6:$B$205,CO$4))</f>
        <v/>
      </c>
      <c r="CP5" s="25"/>
      <c r="CQ5" s="25" t="str">
        <f aca="false">IF(CQ$4=0,"",INDEX(Undirviðmið!$B$6:$B$205,CQ$4))</f>
        <v/>
      </c>
      <c r="CR5" s="25"/>
      <c r="CS5" s="25" t="str">
        <f aca="false">IF(CS$4=0,"",INDEX(Undirviðmið!$B$6:$B$205,CS$4))</f>
        <v/>
      </c>
      <c r="CT5" s="25"/>
      <c r="CU5" s="25" t="str">
        <f aca="false">IF(CU$4=0,"",INDEX(Undirviðmið!$B$6:$B$205,CU$4))</f>
        <v/>
      </c>
      <c r="CV5" s="25"/>
      <c r="CW5" s="25" t="str">
        <f aca="false">IF(CW$4=0,"",INDEX(Undirviðmið!$B$6:$B$205,CW$4))</f>
        <v/>
      </c>
      <c r="CX5" s="25"/>
      <c r="CY5" s="25" t="str">
        <f aca="false">IF(CY$4=0,"",INDEX(Undirviðmið!$B$6:$B$205,CY$4))</f>
        <v/>
      </c>
      <c r="CZ5" s="25"/>
      <c r="DA5" s="25" t="str">
        <f aca="false">IF(DA$4=0,"",INDEX(Undirviðmið!$B$6:$B$205,DA$4))</f>
        <v/>
      </c>
      <c r="DB5" s="25"/>
      <c r="DC5" s="25" t="str">
        <f aca="false">IF(DC$4=0,"",INDEX(Undirviðmið!$B$6:$B$205,DC$4))</f>
        <v/>
      </c>
      <c r="DD5" s="25"/>
      <c r="DE5" s="25" t="str">
        <f aca="false">IF(DE$4=0,"",INDEX(Undirviðmið!$B$6:$B$205,DE$4))</f>
        <v/>
      </c>
      <c r="DF5" s="25"/>
      <c r="DG5" s="25" t="str">
        <f aca="false">IF(DG$4=0,"",INDEX(Undirviðmið!$B$6:$B$205,DG$4))</f>
        <v/>
      </c>
      <c r="DH5" s="25"/>
      <c r="DI5" s="25" t="str">
        <f aca="false">IF(DI$4=0,"",INDEX(Undirviðmið!$B$6:$B$205,DI$4))</f>
        <v/>
      </c>
      <c r="DJ5" s="25"/>
      <c r="DK5" s="25" t="str">
        <f aca="false">IF(DK$4=0,"",INDEX(Undirviðmið!$B$6:$B$205,DK$4))</f>
        <v/>
      </c>
      <c r="DL5" s="25"/>
      <c r="DM5" s="25" t="str">
        <f aca="false">IF(DM$4=0,"",INDEX(Undirviðmið!$B$6:$B$205,DM$4))</f>
        <v/>
      </c>
      <c r="DN5" s="25"/>
      <c r="DO5" s="25" t="str">
        <f aca="false">IF(DO$4=0,"",INDEX(Undirviðmið!$B$6:$B$205,DO$4))</f>
        <v/>
      </c>
      <c r="DP5" s="25"/>
      <c r="DQ5" s="25" t="str">
        <f aca="false">IF(DQ$4=0,"",INDEX(Undirviðmið!$B$6:$B$205,DQ$4))</f>
        <v/>
      </c>
      <c r="DR5" s="25"/>
      <c r="DS5" s="25" t="str">
        <f aca="false">IF(DS$4=0,"",INDEX(Undirviðmið!$B$6:$B$205,DS$4))</f>
        <v/>
      </c>
      <c r="DT5" s="25"/>
      <c r="DU5" s="25" t="str">
        <f aca="false">IF(DU$4=0,"",INDEX(Undirviðmið!$B$6:$B$205,DU$4))</f>
        <v/>
      </c>
      <c r="DV5" s="25"/>
      <c r="DW5" s="25" t="str">
        <f aca="false">IF(DW$4=0,"",INDEX(Undirviðmið!$B$6:$B$205,DW$4))</f>
        <v/>
      </c>
      <c r="DX5" s="25"/>
      <c r="DY5" s="25" t="str">
        <f aca="false">IF(DY$4=0,"",INDEX(Undirviðmið!$B$6:$B$205,DY$4))</f>
        <v/>
      </c>
      <c r="DZ5" s="25"/>
      <c r="EA5" s="25" t="str">
        <f aca="false">IF(EA$4=0,"",INDEX(Undirviðmið!$B$6:$B$205,EA$4))</f>
        <v/>
      </c>
      <c r="EB5" s="25"/>
      <c r="EC5" s="25" t="str">
        <f aca="false">IF(EC$4=0,"",INDEX(Undirviðmið!$B$6:$B$205,EC$4))</f>
        <v/>
      </c>
      <c r="ED5" s="25"/>
      <c r="EE5" s="25" t="str">
        <f aca="false">IF(EE$4=0,"",INDEX(Undirviðmið!$B$6:$B$205,EE$4))</f>
        <v/>
      </c>
      <c r="EF5" s="25"/>
      <c r="EG5" s="25" t="str">
        <f aca="false">IF(EG$4=0,"",INDEX(Undirviðmið!$B$6:$B$205,EG$4))</f>
        <v/>
      </c>
      <c r="EH5" s="25"/>
      <c r="EI5" s="25" t="str">
        <f aca="false">IF(EI$4=0,"",INDEX(Undirviðmið!$B$6:$B$205,EI$4))</f>
        <v/>
      </c>
      <c r="EJ5" s="25"/>
      <c r="EK5" s="25" t="str">
        <f aca="false">IF(EK$4=0,"",INDEX(Undirviðmið!$B$6:$B$205,EK$4))</f>
        <v/>
      </c>
      <c r="EL5" s="25"/>
      <c r="EM5" s="25" t="str">
        <f aca="false">IF(EM$4=0,"",INDEX(Undirviðmið!$B$6:$B$205,EM$4))</f>
        <v/>
      </c>
      <c r="EN5" s="25"/>
      <c r="EO5" s="25" t="str">
        <f aca="false">IF(EO$4=0,"",INDEX(Undirviðmið!$B$6:$B$205,EO$4))</f>
        <v/>
      </c>
      <c r="EP5" s="25"/>
      <c r="EQ5" s="25" t="str">
        <f aca="false">IF(EQ$4=0,"",INDEX(Undirviðmið!$B$6:$B$205,EQ$4))</f>
        <v/>
      </c>
      <c r="ER5" s="25"/>
      <c r="ES5" s="25" t="str">
        <f aca="false">IF(ES$4=0,"",INDEX(Undirviðmið!$B$6:$B$205,ES$4))</f>
        <v/>
      </c>
      <c r="ET5" s="25"/>
      <c r="EU5" s="25" t="str">
        <f aca="false">IF(EU$4=0,"",INDEX(Undirviðmið!$B$6:$B$205,EU$4))</f>
        <v/>
      </c>
      <c r="EV5" s="25"/>
      <c r="EW5" s="25" t="str">
        <f aca="false">IF(EW$4=0,"",INDEX(Undirviðmið!$B$6:$B$205,EW$4))</f>
        <v/>
      </c>
      <c r="EX5" s="25"/>
      <c r="EY5" s="25" t="str">
        <f aca="false">IF(EY$4=0,"",INDEX(Undirviðmið!$B$6:$B$205,EY$4))</f>
        <v/>
      </c>
      <c r="EZ5" s="25"/>
      <c r="FA5" s="25" t="str">
        <f aca="false">IF(FA$4=0,"",INDEX(Undirviðmið!$B$6:$B$205,FA$4))</f>
        <v/>
      </c>
      <c r="FB5" s="25"/>
      <c r="FC5" s="25" t="str">
        <f aca="false">IF(FC$4=0,"",INDEX(Undirviðmið!$B$6:$B$205,FC$4))</f>
        <v/>
      </c>
      <c r="FD5" s="25"/>
      <c r="FE5" s="25" t="str">
        <f aca="false">IF(FE$4=0,"",INDEX(Undirviðmið!$B$6:$B$205,FE$4))</f>
        <v/>
      </c>
      <c r="FF5" s="25"/>
      <c r="FG5" s="25" t="str">
        <f aca="false">IF(FG$4=0,"",INDEX(Undirviðmið!$B$6:$B$205,FG$4))</f>
        <v/>
      </c>
      <c r="FH5" s="25"/>
      <c r="FI5" s="25" t="str">
        <f aca="false">IF(FI$4=0,"",INDEX(Undirviðmið!$B$6:$B$205,FI$4))</f>
        <v/>
      </c>
      <c r="FJ5" s="25"/>
      <c r="FK5" s="25" t="str">
        <f aca="false">IF(FK$4=0,"",INDEX(Undirviðmið!$B$6:$B$205,FK$4))</f>
        <v/>
      </c>
      <c r="FL5" s="25"/>
      <c r="FM5" s="25" t="str">
        <f aca="false">IF(FM$4=0,"",INDEX(Undirviðmið!$B$6:$B$205,FM$4))</f>
        <v/>
      </c>
      <c r="FN5" s="25"/>
      <c r="FO5" s="25" t="str">
        <f aca="false">IF(FO$4=0,"",INDEX(Undirviðmið!$B$6:$B$205,FO$4))</f>
        <v/>
      </c>
      <c r="FP5" s="25"/>
      <c r="FQ5" s="25" t="str">
        <f aca="false">IF(FQ$4=0,"",INDEX(Undirviðmið!$B$6:$B$205,FQ$4))</f>
        <v/>
      </c>
      <c r="FR5" s="25"/>
      <c r="FS5" s="25" t="str">
        <f aca="false">IF(FS$4=0,"",INDEX(Undirviðmið!$B$6:$B$205,FS$4))</f>
        <v/>
      </c>
      <c r="FT5" s="25"/>
      <c r="FU5" s="25" t="str">
        <f aca="false">IF(FU$4=0,"",INDEX(Undirviðmið!$B$6:$B$205,FU$4))</f>
        <v/>
      </c>
      <c r="FV5" s="25"/>
      <c r="FW5" s="25" t="str">
        <f aca="false">IF(FW$4=0,"",INDEX(Undirviðmið!$B$6:$B$205,FW$4))</f>
        <v/>
      </c>
      <c r="FX5" s="25"/>
      <c r="FY5" s="25" t="str">
        <f aca="false">IF(FY$4=0,"",INDEX(Undirviðmið!$B$6:$B$205,FY$4))</f>
        <v/>
      </c>
      <c r="FZ5" s="25"/>
      <c r="GA5" s="25" t="str">
        <f aca="false">IF(GA$4=0,"",INDEX(Undirviðmið!$B$6:$B$205,GA$4))</f>
        <v/>
      </c>
      <c r="GB5" s="25"/>
      <c r="GC5" s="25" t="str">
        <f aca="false">IF(GC$4=0,"",INDEX(Undirviðmið!$B$6:$B$205,GC$4))</f>
        <v/>
      </c>
      <c r="GD5" s="25"/>
      <c r="GE5" s="25" t="str">
        <f aca="false">IF(GE$4=0,"",INDEX(Undirviðmið!$B$6:$B$205,GE$4))</f>
        <v/>
      </c>
      <c r="GF5" s="25"/>
      <c r="GG5" s="25" t="str">
        <f aca="false">IF(GG$4=0,"",INDEX(Undirviðmið!$B$6:$B$205,GG$4))</f>
        <v/>
      </c>
      <c r="GH5" s="25"/>
      <c r="GI5" s="25" t="str">
        <f aca="false">IF(GI$4=0,"",INDEX(Undirviðmið!$B$6:$B$205,GI$4))</f>
        <v/>
      </c>
      <c r="GJ5" s="25"/>
      <c r="GK5" s="25" t="str">
        <f aca="false">IF(GK$4=0,"",INDEX(Undirviðmið!$B$6:$B$205,GK$4))</f>
        <v/>
      </c>
      <c r="GL5" s="25"/>
      <c r="GM5" s="25" t="str">
        <f aca="false">IF(GM$4=0,"",INDEX(Undirviðmið!$B$6:$B$205,GM$4))</f>
        <v/>
      </c>
      <c r="GN5" s="25"/>
      <c r="GO5" s="25" t="str">
        <f aca="false">IF(GO$4=0,"",INDEX(Undirviðmið!$B$6:$B$205,GO$4))</f>
        <v/>
      </c>
      <c r="GP5" s="25"/>
      <c r="GQ5" s="25" t="str">
        <f aca="false">IF(GQ$4=0,"",INDEX(Undirviðmið!$B$6:$B$205,GQ$4))</f>
        <v/>
      </c>
      <c r="GR5" s="25"/>
      <c r="GS5" s="25" t="str">
        <f aca="false">IF(GS$4=0,"",INDEX(Undirviðmið!$B$6:$B$205,GS$4))</f>
        <v/>
      </c>
      <c r="GT5" s="25"/>
      <c r="GU5" s="25" t="str">
        <f aca="false">IF(GU$4=0,"",INDEX(Undirviðmið!$B$6:$B$205,GU$4))</f>
        <v/>
      </c>
      <c r="GV5" s="25"/>
      <c r="GW5" s="25" t="str">
        <f aca="false">IF(GW$4=0,"",INDEX(Undirviðmið!$B$6:$B$205,GW$4))</f>
        <v/>
      </c>
      <c r="GX5" s="25"/>
    </row>
    <row r="6" customFormat="false" ht="15" hidden="false" customHeight="true" outlineLevel="0" collapsed="false">
      <c r="B6" s="36" t="s">
        <v>7</v>
      </c>
      <c r="C6" s="36"/>
      <c r="D6" s="22"/>
      <c r="E6" s="22"/>
      <c r="F6" s="22"/>
      <c r="G6" s="25" t="str">
        <f aca="false">IF(G$4=0,"",INDEX(Undirviðmið!$C$6:$C$205,G$4))</f>
        <v/>
      </c>
      <c r="H6" s="25"/>
      <c r="I6" s="25" t="str">
        <f aca="false">IF(I$4=0,"",INDEX(Undirviðmið!$C$6:$C$205,I$4))</f>
        <v/>
      </c>
      <c r="J6" s="25"/>
      <c r="K6" s="25" t="str">
        <f aca="false">IF(K$4=0,"",INDEX(Undirviðmið!$C$6:$C$205,K$4))</f>
        <v/>
      </c>
      <c r="L6" s="25"/>
      <c r="M6" s="25" t="str">
        <f aca="false">IF(M$4=0,"",INDEX(Undirviðmið!$C$6:$C$205,M$4))</f>
        <v/>
      </c>
      <c r="N6" s="25"/>
      <c r="O6" s="25" t="str">
        <f aca="false">IF(O$4=0,"",INDEX(Undirviðmið!$C$6:$C$205,O$4))</f>
        <v/>
      </c>
      <c r="P6" s="25"/>
      <c r="Q6" s="25" t="str">
        <f aca="false">IF(Q$4=0,"",INDEX(Undirviðmið!$C$6:$C$205,Q$4))</f>
        <v/>
      </c>
      <c r="R6" s="25"/>
      <c r="S6" s="25" t="str">
        <f aca="false">IF(S$4=0,"",INDEX(Undirviðmið!$C$6:$C$205,S$4))</f>
        <v/>
      </c>
      <c r="T6" s="25"/>
      <c r="U6" s="25" t="str">
        <f aca="false">IF(U$4=0,"",INDEX(Undirviðmið!$C$6:$C$205,U$4))</f>
        <v/>
      </c>
      <c r="V6" s="25"/>
      <c r="W6" s="25" t="str">
        <f aca="false">IF(W$4=0,"",INDEX(Undirviðmið!$C$6:$C$205,W$4))</f>
        <v/>
      </c>
      <c r="X6" s="25"/>
      <c r="Y6" s="25" t="str">
        <f aca="false">IF(Y$4=0,"",INDEX(Undirviðmið!$C$6:$C$205,Y$4))</f>
        <v/>
      </c>
      <c r="Z6" s="25"/>
      <c r="AA6" s="25" t="str">
        <f aca="false">IF(AA$4=0,"",INDEX(Undirviðmið!$C$6:$C$205,AA$4))</f>
        <v/>
      </c>
      <c r="AB6" s="25"/>
      <c r="AC6" s="25" t="str">
        <f aca="false">IF(AC$4=0,"",INDEX(Undirviðmið!$C$6:$C$205,AC$4))</f>
        <v/>
      </c>
      <c r="AD6" s="25"/>
      <c r="AE6" s="25" t="str">
        <f aca="false">IF(AE$4=0,"",INDEX(Undirviðmið!$C$6:$C$205,AE$4))</f>
        <v/>
      </c>
      <c r="AF6" s="25"/>
      <c r="AG6" s="25" t="str">
        <f aca="false">IF(AG$4=0,"",INDEX(Undirviðmið!$C$6:$C$205,AG$4))</f>
        <v/>
      </c>
      <c r="AH6" s="25"/>
      <c r="AI6" s="25" t="str">
        <f aca="false">IF(AI$4=0,"",INDEX(Undirviðmið!$C$6:$C$205,AI$4))</f>
        <v/>
      </c>
      <c r="AJ6" s="25"/>
      <c r="AK6" s="25" t="str">
        <f aca="false">IF(AK$4=0,"",INDEX(Undirviðmið!$C$6:$C$205,AK$4))</f>
        <v/>
      </c>
      <c r="AL6" s="25"/>
      <c r="AM6" s="25" t="str">
        <f aca="false">IF(AM$4=0,"",INDEX(Undirviðmið!$C$6:$C$205,AM$4))</f>
        <v/>
      </c>
      <c r="AN6" s="25"/>
      <c r="AO6" s="25" t="str">
        <f aca="false">IF(AO$4=0,"",INDEX(Undirviðmið!$C$6:$C$205,AO$4))</f>
        <v/>
      </c>
      <c r="AP6" s="25"/>
      <c r="AQ6" s="25" t="str">
        <f aca="false">IF(AQ$4=0,"",INDEX(Undirviðmið!$C$6:$C$205,AQ$4))</f>
        <v/>
      </c>
      <c r="AR6" s="25"/>
      <c r="AS6" s="25" t="str">
        <f aca="false">IF(AS$4=0,"",INDEX(Undirviðmið!$C$6:$C$205,AS$4))</f>
        <v/>
      </c>
      <c r="AT6" s="25"/>
      <c r="AU6" s="25" t="str">
        <f aca="false">IF(AU$4=0,"",INDEX(Undirviðmið!$C$6:$C$205,AU$4))</f>
        <v/>
      </c>
      <c r="AV6" s="25"/>
      <c r="AW6" s="25" t="str">
        <f aca="false">IF(AW$4=0,"",INDEX(Undirviðmið!$C$6:$C$205,AW$4))</f>
        <v/>
      </c>
      <c r="AX6" s="25"/>
      <c r="AY6" s="25" t="str">
        <f aca="false">IF(AY$4=0,"",INDEX(Undirviðmið!$C$6:$C$205,AY$4))</f>
        <v/>
      </c>
      <c r="AZ6" s="25"/>
      <c r="BA6" s="25" t="str">
        <f aca="false">IF(BA$4=0,"",INDEX(Undirviðmið!$C$6:$C$205,BA$4))</f>
        <v/>
      </c>
      <c r="BB6" s="25"/>
      <c r="BC6" s="25" t="str">
        <f aca="false">IF(BC$4=0,"",INDEX(Undirviðmið!$C$6:$C$205,BC$4))</f>
        <v/>
      </c>
      <c r="BD6" s="25"/>
      <c r="BE6" s="25" t="str">
        <f aca="false">IF(BE$4=0,"",INDEX(Undirviðmið!$C$6:$C$205,BE$4))</f>
        <v/>
      </c>
      <c r="BF6" s="25"/>
      <c r="BG6" s="25" t="str">
        <f aca="false">IF(BG$4=0,"",INDEX(Undirviðmið!$C$6:$C$205,BG$4))</f>
        <v/>
      </c>
      <c r="BH6" s="25"/>
      <c r="BI6" s="25" t="str">
        <f aca="false">IF(BI$4=0,"",INDEX(Undirviðmið!$C$6:$C$205,BI$4))</f>
        <v/>
      </c>
      <c r="BJ6" s="25"/>
      <c r="BK6" s="25" t="str">
        <f aca="false">IF(BK$4=0,"",INDEX(Undirviðmið!$C$6:$C$205,BK$4))</f>
        <v/>
      </c>
      <c r="BL6" s="25"/>
      <c r="BM6" s="25" t="str">
        <f aca="false">IF(BM$4=0,"",INDEX(Undirviðmið!$C$6:$C$205,BM$4))</f>
        <v/>
      </c>
      <c r="BN6" s="25"/>
      <c r="BO6" s="25" t="str">
        <f aca="false">IF(BO$4=0,"",INDEX(Undirviðmið!$C$6:$C$205,BO$4))</f>
        <v/>
      </c>
      <c r="BP6" s="25"/>
      <c r="BQ6" s="25" t="str">
        <f aca="false">IF(BQ$4=0,"",INDEX(Undirviðmið!$C$6:$C$205,BQ$4))</f>
        <v/>
      </c>
      <c r="BR6" s="25"/>
      <c r="BS6" s="25" t="str">
        <f aca="false">IF(BS$4=0,"",INDEX(Undirviðmið!$C$6:$C$205,BS$4))</f>
        <v/>
      </c>
      <c r="BT6" s="25"/>
      <c r="BU6" s="25" t="str">
        <f aca="false">IF(BU$4=0,"",INDEX(Undirviðmið!$C$6:$C$205,BU$4))</f>
        <v/>
      </c>
      <c r="BV6" s="25"/>
      <c r="BW6" s="25" t="str">
        <f aca="false">IF(BW$4=0,"",INDEX(Undirviðmið!$C$6:$C$205,BW$4))</f>
        <v/>
      </c>
      <c r="BX6" s="25"/>
      <c r="BY6" s="25" t="str">
        <f aca="false">IF(BY$4=0,"",INDEX(Undirviðmið!$C$6:$C$205,BY$4))</f>
        <v/>
      </c>
      <c r="BZ6" s="25"/>
      <c r="CA6" s="25" t="str">
        <f aca="false">IF(CA$4=0,"",INDEX(Undirviðmið!$C$6:$C$205,CA$4))</f>
        <v/>
      </c>
      <c r="CB6" s="25"/>
      <c r="CC6" s="25" t="str">
        <f aca="false">IF(CC$4=0,"",INDEX(Undirviðmið!$C$6:$C$205,CC$4))</f>
        <v/>
      </c>
      <c r="CD6" s="25"/>
      <c r="CE6" s="25" t="str">
        <f aca="false">IF(CE$4=0,"",INDEX(Undirviðmið!$C$6:$C$205,CE$4))</f>
        <v/>
      </c>
      <c r="CF6" s="25"/>
      <c r="CG6" s="25" t="str">
        <f aca="false">IF(CG$4=0,"",INDEX(Undirviðmið!$C$6:$C$205,CG$4))</f>
        <v/>
      </c>
      <c r="CH6" s="25"/>
      <c r="CI6" s="25" t="str">
        <f aca="false">IF(CI$4=0,"",INDEX(Undirviðmið!$C$6:$C$205,CI$4))</f>
        <v/>
      </c>
      <c r="CJ6" s="25"/>
      <c r="CK6" s="25" t="str">
        <f aca="false">IF(CK$4=0,"",INDEX(Undirviðmið!$C$6:$C$205,CK$4))</f>
        <v/>
      </c>
      <c r="CL6" s="25"/>
      <c r="CM6" s="25" t="str">
        <f aca="false">IF(CM$4=0,"",INDEX(Undirviðmið!$C$6:$C$205,CM$4))</f>
        <v/>
      </c>
      <c r="CN6" s="25"/>
      <c r="CO6" s="25" t="str">
        <f aca="false">IF(CO$4=0,"",INDEX(Undirviðmið!$C$6:$C$205,CO$4))</f>
        <v/>
      </c>
      <c r="CP6" s="25"/>
      <c r="CQ6" s="25" t="str">
        <f aca="false">IF(CQ$4=0,"",INDEX(Undirviðmið!$C$6:$C$205,CQ$4))</f>
        <v/>
      </c>
      <c r="CR6" s="25"/>
      <c r="CS6" s="25" t="str">
        <f aca="false">IF(CS$4=0,"",INDEX(Undirviðmið!$C$6:$C$205,CS$4))</f>
        <v/>
      </c>
      <c r="CT6" s="25"/>
      <c r="CU6" s="25" t="str">
        <f aca="false">IF(CU$4=0,"",INDEX(Undirviðmið!$C$6:$C$205,CU$4))</f>
        <v/>
      </c>
      <c r="CV6" s="25"/>
      <c r="CW6" s="25" t="str">
        <f aca="false">IF(CW$4=0,"",INDEX(Undirviðmið!$C$6:$C$205,CW$4))</f>
        <v/>
      </c>
      <c r="CX6" s="25"/>
      <c r="CY6" s="25" t="str">
        <f aca="false">IF(CY$4=0,"",INDEX(Undirviðmið!$C$6:$C$205,CY$4))</f>
        <v/>
      </c>
      <c r="CZ6" s="25"/>
      <c r="DA6" s="25" t="str">
        <f aca="false">IF(DA$4=0,"",INDEX(Undirviðmið!$C$6:$C$205,DA$4))</f>
        <v/>
      </c>
      <c r="DB6" s="25"/>
      <c r="DC6" s="25" t="str">
        <f aca="false">IF(DC$4=0,"",INDEX(Undirviðmið!$C$6:$C$205,DC$4))</f>
        <v/>
      </c>
      <c r="DD6" s="25"/>
      <c r="DE6" s="25" t="str">
        <f aca="false">IF(DE$4=0,"",INDEX(Undirviðmið!$C$6:$C$205,DE$4))</f>
        <v/>
      </c>
      <c r="DF6" s="25"/>
      <c r="DG6" s="25" t="str">
        <f aca="false">IF(DG$4=0,"",INDEX(Undirviðmið!$C$6:$C$205,DG$4))</f>
        <v/>
      </c>
      <c r="DH6" s="25"/>
      <c r="DI6" s="25" t="str">
        <f aca="false">IF(DI$4=0,"",INDEX(Undirviðmið!$C$6:$C$205,DI$4))</f>
        <v/>
      </c>
      <c r="DJ6" s="25"/>
      <c r="DK6" s="25" t="str">
        <f aca="false">IF(DK$4=0,"",INDEX(Undirviðmið!$C$6:$C$205,DK$4))</f>
        <v/>
      </c>
      <c r="DL6" s="25"/>
      <c r="DM6" s="25" t="str">
        <f aca="false">IF(DM$4=0,"",INDEX(Undirviðmið!$C$6:$C$205,DM$4))</f>
        <v/>
      </c>
      <c r="DN6" s="25"/>
      <c r="DO6" s="25" t="str">
        <f aca="false">IF(DO$4=0,"",INDEX(Undirviðmið!$C$6:$C$205,DO$4))</f>
        <v/>
      </c>
      <c r="DP6" s="25"/>
      <c r="DQ6" s="25" t="str">
        <f aca="false">IF(DQ$4=0,"",INDEX(Undirviðmið!$C$6:$C$205,DQ$4))</f>
        <v/>
      </c>
      <c r="DR6" s="25"/>
      <c r="DS6" s="25" t="str">
        <f aca="false">IF(DS$4=0,"",INDEX(Undirviðmið!$C$6:$C$205,DS$4))</f>
        <v/>
      </c>
      <c r="DT6" s="25"/>
      <c r="DU6" s="25" t="str">
        <f aca="false">IF(DU$4=0,"",INDEX(Undirviðmið!$C$6:$C$205,DU$4))</f>
        <v/>
      </c>
      <c r="DV6" s="25"/>
      <c r="DW6" s="25" t="str">
        <f aca="false">IF(DW$4=0,"",INDEX(Undirviðmið!$C$6:$C$205,DW$4))</f>
        <v/>
      </c>
      <c r="DX6" s="25"/>
      <c r="DY6" s="25" t="str">
        <f aca="false">IF(DY$4=0,"",INDEX(Undirviðmið!$C$6:$C$205,DY$4))</f>
        <v/>
      </c>
      <c r="DZ6" s="25"/>
      <c r="EA6" s="25" t="str">
        <f aca="false">IF(EA$4=0,"",INDEX(Undirviðmið!$C$6:$C$205,EA$4))</f>
        <v/>
      </c>
      <c r="EB6" s="25"/>
      <c r="EC6" s="25" t="str">
        <f aca="false">IF(EC$4=0,"",INDEX(Undirviðmið!$C$6:$C$205,EC$4))</f>
        <v/>
      </c>
      <c r="ED6" s="25"/>
      <c r="EE6" s="25" t="str">
        <f aca="false">IF(EE$4=0,"",INDEX(Undirviðmið!$C$6:$C$205,EE$4))</f>
        <v/>
      </c>
      <c r="EF6" s="25"/>
      <c r="EG6" s="25" t="str">
        <f aca="false">IF(EG$4=0,"",INDEX(Undirviðmið!$C$6:$C$205,EG$4))</f>
        <v/>
      </c>
      <c r="EH6" s="25"/>
      <c r="EI6" s="25" t="str">
        <f aca="false">IF(EI$4=0,"",INDEX(Undirviðmið!$C$6:$C$205,EI$4))</f>
        <v/>
      </c>
      <c r="EJ6" s="25"/>
      <c r="EK6" s="25" t="str">
        <f aca="false">IF(EK$4=0,"",INDEX(Undirviðmið!$C$6:$C$205,EK$4))</f>
        <v/>
      </c>
      <c r="EL6" s="25"/>
      <c r="EM6" s="25" t="str">
        <f aca="false">IF(EM$4=0,"",INDEX(Undirviðmið!$C$6:$C$205,EM$4))</f>
        <v/>
      </c>
      <c r="EN6" s="25"/>
      <c r="EO6" s="25" t="str">
        <f aca="false">IF(EO$4=0,"",INDEX(Undirviðmið!$C$6:$C$205,EO$4))</f>
        <v/>
      </c>
      <c r="EP6" s="25"/>
      <c r="EQ6" s="25" t="str">
        <f aca="false">IF(EQ$4=0,"",INDEX(Undirviðmið!$C$6:$C$205,EQ$4))</f>
        <v/>
      </c>
      <c r="ER6" s="25"/>
      <c r="ES6" s="25" t="str">
        <f aca="false">IF(ES$4=0,"",INDEX(Undirviðmið!$C$6:$C$205,ES$4))</f>
        <v/>
      </c>
      <c r="ET6" s="25"/>
      <c r="EU6" s="25" t="str">
        <f aca="false">IF(EU$4=0,"",INDEX(Undirviðmið!$C$6:$C$205,EU$4))</f>
        <v/>
      </c>
      <c r="EV6" s="25"/>
      <c r="EW6" s="25" t="str">
        <f aca="false">IF(EW$4=0,"",INDEX(Undirviðmið!$C$6:$C$205,EW$4))</f>
        <v/>
      </c>
      <c r="EX6" s="25"/>
      <c r="EY6" s="25" t="str">
        <f aca="false">IF(EY$4=0,"",INDEX(Undirviðmið!$C$6:$C$205,EY$4))</f>
        <v/>
      </c>
      <c r="EZ6" s="25"/>
      <c r="FA6" s="25" t="str">
        <f aca="false">IF(FA$4=0,"",INDEX(Undirviðmið!$C$6:$C$205,FA$4))</f>
        <v/>
      </c>
      <c r="FB6" s="25"/>
      <c r="FC6" s="25" t="str">
        <f aca="false">IF(FC$4=0,"",INDEX(Undirviðmið!$C$6:$C$205,FC$4))</f>
        <v/>
      </c>
      <c r="FD6" s="25"/>
      <c r="FE6" s="25" t="str">
        <f aca="false">IF(FE$4=0,"",INDEX(Undirviðmið!$C$6:$C$205,FE$4))</f>
        <v/>
      </c>
      <c r="FF6" s="25"/>
      <c r="FG6" s="25" t="str">
        <f aca="false">IF(FG$4=0,"",INDEX(Undirviðmið!$C$6:$C$205,FG$4))</f>
        <v/>
      </c>
      <c r="FH6" s="25"/>
      <c r="FI6" s="25" t="str">
        <f aca="false">IF(FI$4=0,"",INDEX(Undirviðmið!$C$6:$C$205,FI$4))</f>
        <v/>
      </c>
      <c r="FJ6" s="25"/>
      <c r="FK6" s="25" t="str">
        <f aca="false">IF(FK$4=0,"",INDEX(Undirviðmið!$C$6:$C$205,FK$4))</f>
        <v/>
      </c>
      <c r="FL6" s="25"/>
      <c r="FM6" s="25" t="str">
        <f aca="false">IF(FM$4=0,"",INDEX(Undirviðmið!$C$6:$C$205,FM$4))</f>
        <v/>
      </c>
      <c r="FN6" s="25"/>
      <c r="FO6" s="25" t="str">
        <f aca="false">IF(FO$4=0,"",INDEX(Undirviðmið!$C$6:$C$205,FO$4))</f>
        <v/>
      </c>
      <c r="FP6" s="25"/>
      <c r="FQ6" s="25" t="str">
        <f aca="false">IF(FQ$4=0,"",INDEX(Undirviðmið!$C$6:$C$205,FQ$4))</f>
        <v/>
      </c>
      <c r="FR6" s="25"/>
      <c r="FS6" s="25" t="str">
        <f aca="false">IF(FS$4=0,"",INDEX(Undirviðmið!$C$6:$C$205,FS$4))</f>
        <v/>
      </c>
      <c r="FT6" s="25"/>
      <c r="FU6" s="25" t="str">
        <f aca="false">IF(FU$4=0,"",INDEX(Undirviðmið!$C$6:$C$205,FU$4))</f>
        <v/>
      </c>
      <c r="FV6" s="25"/>
      <c r="FW6" s="25" t="str">
        <f aca="false">IF(FW$4=0,"",INDEX(Undirviðmið!$C$6:$C$205,FW$4))</f>
        <v/>
      </c>
      <c r="FX6" s="25"/>
      <c r="FY6" s="25" t="str">
        <f aca="false">IF(FY$4=0,"",INDEX(Undirviðmið!$C$6:$C$205,FY$4))</f>
        <v/>
      </c>
      <c r="FZ6" s="25"/>
      <c r="GA6" s="25" t="str">
        <f aca="false">IF(GA$4=0,"",INDEX(Undirviðmið!$C$6:$C$205,GA$4))</f>
        <v/>
      </c>
      <c r="GB6" s="25"/>
      <c r="GC6" s="25" t="str">
        <f aca="false">IF(GC$4=0,"",INDEX(Undirviðmið!$C$6:$C$205,GC$4))</f>
        <v/>
      </c>
      <c r="GD6" s="25"/>
      <c r="GE6" s="25" t="str">
        <f aca="false">IF(GE$4=0,"",INDEX(Undirviðmið!$C$6:$C$205,GE$4))</f>
        <v/>
      </c>
      <c r="GF6" s="25"/>
      <c r="GG6" s="25" t="str">
        <f aca="false">IF(GG$4=0,"",INDEX(Undirviðmið!$C$6:$C$205,GG$4))</f>
        <v/>
      </c>
      <c r="GH6" s="25"/>
      <c r="GI6" s="25" t="str">
        <f aca="false">IF(GI$4=0,"",INDEX(Undirviðmið!$C$6:$C$205,GI$4))</f>
        <v/>
      </c>
      <c r="GJ6" s="25"/>
      <c r="GK6" s="25" t="str">
        <f aca="false">IF(GK$4=0,"",INDEX(Undirviðmið!$C$6:$C$205,GK$4))</f>
        <v/>
      </c>
      <c r="GL6" s="25"/>
      <c r="GM6" s="25" t="str">
        <f aca="false">IF(GM$4=0,"",INDEX(Undirviðmið!$C$6:$C$205,GM$4))</f>
        <v/>
      </c>
      <c r="GN6" s="25"/>
      <c r="GO6" s="25" t="str">
        <f aca="false">IF(GO$4=0,"",INDEX(Undirviðmið!$C$6:$C$205,GO$4))</f>
        <v/>
      </c>
      <c r="GP6" s="25"/>
      <c r="GQ6" s="25" t="str">
        <f aca="false">IF(GQ$4=0,"",INDEX(Undirviðmið!$C$6:$C$205,GQ$4))</f>
        <v/>
      </c>
      <c r="GR6" s="25"/>
      <c r="GS6" s="25" t="str">
        <f aca="false">IF(GS$4=0,"",INDEX(Undirviðmið!$C$6:$C$205,GS$4))</f>
        <v/>
      </c>
      <c r="GT6" s="25"/>
      <c r="GU6" s="25" t="str">
        <f aca="false">IF(GU$4=0,"",INDEX(Undirviðmið!$C$6:$C$205,GU$4))</f>
        <v/>
      </c>
      <c r="GV6" s="25"/>
      <c r="GW6" s="25" t="str">
        <f aca="false">IF(GW$4=0,"",INDEX(Undirviðmið!$C$6:$C$205,GW$4))</f>
        <v/>
      </c>
      <c r="GX6" s="25"/>
    </row>
    <row r="7" customFormat="false" ht="15" hidden="false" customHeight="true" outlineLevel="0" collapsed="false">
      <c r="B7" s="36" t="s">
        <v>86</v>
      </c>
      <c r="C7" s="36"/>
      <c r="D7" s="22"/>
      <c r="E7" s="22"/>
      <c r="F7" s="22"/>
      <c r="G7" s="37" t="str">
        <f aca="false">IF(G$4=0,"",INDEX(Undirviðmið!$F$6:$F$205,G$4))</f>
        <v/>
      </c>
      <c r="H7" s="37"/>
      <c r="I7" s="37" t="str">
        <f aca="false">IF(I$4=0,"",INDEX(Undirviðmið!$F$6:$F$205,I$4))</f>
        <v/>
      </c>
      <c r="J7" s="37"/>
      <c r="K7" s="37" t="str">
        <f aca="false">IF(K$4=0,"",INDEX(Undirviðmið!$F$6:$F$205,K$4))</f>
        <v/>
      </c>
      <c r="L7" s="37"/>
      <c r="M7" s="37" t="str">
        <f aca="false">IF(M$4=0,"",INDEX(Undirviðmið!$F$6:$F$205,M$4))</f>
        <v/>
      </c>
      <c r="N7" s="37"/>
      <c r="O7" s="37" t="str">
        <f aca="false">IF(O$4=0,"",INDEX(Undirviðmið!$F$6:$F$205,O$4))</f>
        <v/>
      </c>
      <c r="P7" s="37"/>
      <c r="Q7" s="37" t="str">
        <f aca="false">IF(Q$4=0,"",INDEX(Undirviðmið!$F$6:$F$205,Q$4))</f>
        <v/>
      </c>
      <c r="R7" s="37"/>
      <c r="S7" s="37" t="str">
        <f aca="false">IF(S$4=0,"",INDEX(Undirviðmið!$F$6:$F$205,S$4))</f>
        <v/>
      </c>
      <c r="T7" s="37"/>
      <c r="U7" s="37" t="str">
        <f aca="false">IF(U$4=0,"",INDEX(Undirviðmið!$F$6:$F$205,U$4))</f>
        <v/>
      </c>
      <c r="V7" s="37"/>
      <c r="W7" s="37" t="str">
        <f aca="false">IF(W$4=0,"",INDEX(Undirviðmið!$F$6:$F$205,W$4))</f>
        <v/>
      </c>
      <c r="X7" s="37"/>
      <c r="Y7" s="37" t="str">
        <f aca="false">IF(Y$4=0,"",INDEX(Undirviðmið!$F$6:$F$205,Y$4))</f>
        <v/>
      </c>
      <c r="Z7" s="37"/>
      <c r="AA7" s="37" t="str">
        <f aca="false">IF(AA$4=0,"",INDEX(Undirviðmið!$F$6:$F$205,AA$4))</f>
        <v/>
      </c>
      <c r="AB7" s="37"/>
      <c r="AC7" s="37" t="str">
        <f aca="false">IF(AC$4=0,"",INDEX(Undirviðmið!$F$6:$F$205,AC$4))</f>
        <v/>
      </c>
      <c r="AD7" s="37"/>
      <c r="AE7" s="37" t="str">
        <f aca="false">IF(AE$4=0,"",INDEX(Undirviðmið!$F$6:$F$205,AE$4))</f>
        <v/>
      </c>
      <c r="AF7" s="37"/>
      <c r="AG7" s="37" t="str">
        <f aca="false">IF(AG$4=0,"",INDEX(Undirviðmið!$F$6:$F$205,AG$4))</f>
        <v/>
      </c>
      <c r="AH7" s="37"/>
      <c r="AI7" s="37" t="str">
        <f aca="false">IF(AI$4=0,"",INDEX(Undirviðmið!$F$6:$F$205,AI$4))</f>
        <v/>
      </c>
      <c r="AJ7" s="37"/>
      <c r="AK7" s="37" t="str">
        <f aca="false">IF(AK$4=0,"",INDEX(Undirviðmið!$F$6:$F$205,AK$4))</f>
        <v/>
      </c>
      <c r="AL7" s="37"/>
      <c r="AM7" s="37" t="str">
        <f aca="false">IF(AM$4=0,"",INDEX(Undirviðmið!$F$6:$F$205,AM$4))</f>
        <v/>
      </c>
      <c r="AN7" s="37"/>
      <c r="AO7" s="37" t="str">
        <f aca="false">IF(AO$4=0,"",INDEX(Undirviðmið!$F$6:$F$205,AO$4))</f>
        <v/>
      </c>
      <c r="AP7" s="37"/>
      <c r="AQ7" s="37" t="str">
        <f aca="false">IF(AQ$4=0,"",INDEX(Undirviðmið!$F$6:$F$205,AQ$4))</f>
        <v/>
      </c>
      <c r="AR7" s="37"/>
      <c r="AS7" s="37" t="str">
        <f aca="false">IF(AS$4=0,"",INDEX(Undirviðmið!$F$6:$F$205,AS$4))</f>
        <v/>
      </c>
      <c r="AT7" s="37"/>
      <c r="AU7" s="37" t="str">
        <f aca="false">IF(AU$4=0,"",INDEX(Undirviðmið!$F$6:$F$205,AU$4))</f>
        <v/>
      </c>
      <c r="AV7" s="37"/>
      <c r="AW7" s="37" t="str">
        <f aca="false">IF(AW$4=0,"",INDEX(Undirviðmið!$F$6:$F$205,AW$4))</f>
        <v/>
      </c>
      <c r="AX7" s="37"/>
      <c r="AY7" s="37" t="str">
        <f aca="false">IF(AY$4=0,"",INDEX(Undirviðmið!$F$6:$F$205,AY$4))</f>
        <v/>
      </c>
      <c r="AZ7" s="37"/>
      <c r="BA7" s="37" t="str">
        <f aca="false">IF(BA$4=0,"",INDEX(Undirviðmið!$F$6:$F$205,BA$4))</f>
        <v/>
      </c>
      <c r="BB7" s="37"/>
      <c r="BC7" s="37" t="str">
        <f aca="false">IF(BC$4=0,"",INDEX(Undirviðmið!$F$6:$F$205,BC$4))</f>
        <v/>
      </c>
      <c r="BD7" s="37"/>
      <c r="BE7" s="37" t="str">
        <f aca="false">IF(BE$4=0,"",INDEX(Undirviðmið!$F$6:$F$205,BE$4))</f>
        <v/>
      </c>
      <c r="BF7" s="37"/>
      <c r="BG7" s="37" t="str">
        <f aca="false">IF(BG$4=0,"",INDEX(Undirviðmið!$F$6:$F$205,BG$4))</f>
        <v/>
      </c>
      <c r="BH7" s="37"/>
      <c r="BI7" s="37" t="str">
        <f aca="false">IF(BI$4=0,"",INDEX(Undirviðmið!$F$6:$F$205,BI$4))</f>
        <v/>
      </c>
      <c r="BJ7" s="37"/>
      <c r="BK7" s="37" t="str">
        <f aca="false">IF(BK$4=0,"",INDEX(Undirviðmið!$F$6:$F$205,BK$4))</f>
        <v/>
      </c>
      <c r="BL7" s="37"/>
      <c r="BM7" s="37" t="str">
        <f aca="false">IF(BM$4=0,"",INDEX(Undirviðmið!$F$6:$F$205,BM$4))</f>
        <v/>
      </c>
      <c r="BN7" s="37"/>
      <c r="BO7" s="37" t="str">
        <f aca="false">IF(BO$4=0,"",INDEX(Undirviðmið!$F$6:$F$205,BO$4))</f>
        <v/>
      </c>
      <c r="BP7" s="37"/>
      <c r="BQ7" s="37" t="str">
        <f aca="false">IF(BQ$4=0,"",INDEX(Undirviðmið!$F$6:$F$205,BQ$4))</f>
        <v/>
      </c>
      <c r="BR7" s="37"/>
      <c r="BS7" s="37" t="str">
        <f aca="false">IF(BS$4=0,"",INDEX(Undirviðmið!$F$6:$F$205,BS$4))</f>
        <v/>
      </c>
      <c r="BT7" s="37"/>
      <c r="BU7" s="37" t="str">
        <f aca="false">IF(BU$4=0,"",INDEX(Undirviðmið!$F$6:$F$205,BU$4))</f>
        <v/>
      </c>
      <c r="BV7" s="37"/>
      <c r="BW7" s="37" t="str">
        <f aca="false">IF(BW$4=0,"",INDEX(Undirviðmið!$F$6:$F$205,BW$4))</f>
        <v/>
      </c>
      <c r="BX7" s="37"/>
      <c r="BY7" s="37" t="str">
        <f aca="false">IF(BY$4=0,"",INDEX(Undirviðmið!$F$6:$F$205,BY$4))</f>
        <v/>
      </c>
      <c r="BZ7" s="37"/>
      <c r="CA7" s="37" t="str">
        <f aca="false">IF(CA$4=0,"",INDEX(Undirviðmið!$F$6:$F$205,CA$4))</f>
        <v/>
      </c>
      <c r="CB7" s="37"/>
      <c r="CC7" s="37" t="str">
        <f aca="false">IF(CC$4=0,"",INDEX(Undirviðmið!$F$6:$F$205,CC$4))</f>
        <v/>
      </c>
      <c r="CD7" s="37"/>
      <c r="CE7" s="37" t="str">
        <f aca="false">IF(CE$4=0,"",INDEX(Undirviðmið!$F$6:$F$205,CE$4))</f>
        <v/>
      </c>
      <c r="CF7" s="37"/>
      <c r="CG7" s="37" t="str">
        <f aca="false">IF(CG$4=0,"",INDEX(Undirviðmið!$F$6:$F$205,CG$4))</f>
        <v/>
      </c>
      <c r="CH7" s="37"/>
      <c r="CI7" s="37" t="str">
        <f aca="false">IF(CI$4=0,"",INDEX(Undirviðmið!$F$6:$F$205,CI$4))</f>
        <v/>
      </c>
      <c r="CJ7" s="37"/>
      <c r="CK7" s="37" t="str">
        <f aca="false">IF(CK$4=0,"",INDEX(Undirviðmið!$F$6:$F$205,CK$4))</f>
        <v/>
      </c>
      <c r="CL7" s="37"/>
      <c r="CM7" s="37" t="str">
        <f aca="false">IF(CM$4=0,"",INDEX(Undirviðmið!$F$6:$F$205,CM$4))</f>
        <v/>
      </c>
      <c r="CN7" s="37"/>
      <c r="CO7" s="37" t="str">
        <f aca="false">IF(CO$4=0,"",INDEX(Undirviðmið!$F$6:$F$205,CO$4))</f>
        <v/>
      </c>
      <c r="CP7" s="37"/>
      <c r="CQ7" s="37" t="str">
        <f aca="false">IF(CQ$4=0,"",INDEX(Undirviðmið!$F$6:$F$205,CQ$4))</f>
        <v/>
      </c>
      <c r="CR7" s="37"/>
      <c r="CS7" s="37" t="str">
        <f aca="false">IF(CS$4=0,"",INDEX(Undirviðmið!$F$6:$F$205,CS$4))</f>
        <v/>
      </c>
      <c r="CT7" s="37"/>
      <c r="CU7" s="37" t="str">
        <f aca="false">IF(CU$4=0,"",INDEX(Undirviðmið!$F$6:$F$205,CU$4))</f>
        <v/>
      </c>
      <c r="CV7" s="37"/>
      <c r="CW7" s="37" t="str">
        <f aca="false">IF(CW$4=0,"",INDEX(Undirviðmið!$F$6:$F$205,CW$4))</f>
        <v/>
      </c>
      <c r="CX7" s="37"/>
      <c r="CY7" s="37" t="str">
        <f aca="false">IF(CY$4=0,"",INDEX(Undirviðmið!$F$6:$F$205,CY$4))</f>
        <v/>
      </c>
      <c r="CZ7" s="37"/>
      <c r="DA7" s="37" t="str">
        <f aca="false">IF(DA$4=0,"",INDEX(Undirviðmið!$F$6:$F$205,DA$4))</f>
        <v/>
      </c>
      <c r="DB7" s="37"/>
      <c r="DC7" s="37" t="str">
        <f aca="false">IF(DC$4=0,"",INDEX(Undirviðmið!$F$6:$F$205,DC$4))</f>
        <v/>
      </c>
      <c r="DD7" s="37"/>
      <c r="DE7" s="37" t="str">
        <f aca="false">IF(DE$4=0,"",INDEX(Undirviðmið!$F$6:$F$205,DE$4))</f>
        <v/>
      </c>
      <c r="DF7" s="37"/>
      <c r="DG7" s="37" t="str">
        <f aca="false">IF(DG$4=0,"",INDEX(Undirviðmið!$F$6:$F$205,DG$4))</f>
        <v/>
      </c>
      <c r="DH7" s="37"/>
      <c r="DI7" s="37" t="str">
        <f aca="false">IF(DI$4=0,"",INDEX(Undirviðmið!$F$6:$F$205,DI$4))</f>
        <v/>
      </c>
      <c r="DJ7" s="37"/>
      <c r="DK7" s="37" t="str">
        <f aca="false">IF(DK$4=0,"",INDEX(Undirviðmið!$F$6:$F$205,DK$4))</f>
        <v/>
      </c>
      <c r="DL7" s="37"/>
      <c r="DM7" s="37" t="str">
        <f aca="false">IF(DM$4=0,"",INDEX(Undirviðmið!$F$6:$F$205,DM$4))</f>
        <v/>
      </c>
      <c r="DN7" s="37"/>
      <c r="DO7" s="37" t="str">
        <f aca="false">IF(DO$4=0,"",INDEX(Undirviðmið!$F$6:$F$205,DO$4))</f>
        <v/>
      </c>
      <c r="DP7" s="37"/>
      <c r="DQ7" s="37" t="str">
        <f aca="false">IF(DQ$4=0,"",INDEX(Undirviðmið!$F$6:$F$205,DQ$4))</f>
        <v/>
      </c>
      <c r="DR7" s="37"/>
      <c r="DS7" s="37" t="str">
        <f aca="false">IF(DS$4=0,"",INDEX(Undirviðmið!$F$6:$F$205,DS$4))</f>
        <v/>
      </c>
      <c r="DT7" s="37"/>
      <c r="DU7" s="37" t="str">
        <f aca="false">IF(DU$4=0,"",INDEX(Undirviðmið!$F$6:$F$205,DU$4))</f>
        <v/>
      </c>
      <c r="DV7" s="37"/>
      <c r="DW7" s="37" t="str">
        <f aca="false">IF(DW$4=0,"",INDEX(Undirviðmið!$F$6:$F$205,DW$4))</f>
        <v/>
      </c>
      <c r="DX7" s="37"/>
      <c r="DY7" s="37" t="str">
        <f aca="false">IF(DY$4=0,"",INDEX(Undirviðmið!$F$6:$F$205,DY$4))</f>
        <v/>
      </c>
      <c r="DZ7" s="37"/>
      <c r="EA7" s="37" t="str">
        <f aca="false">IF(EA$4=0,"",INDEX(Undirviðmið!$F$6:$F$205,EA$4))</f>
        <v/>
      </c>
      <c r="EB7" s="37"/>
      <c r="EC7" s="37" t="str">
        <f aca="false">IF(EC$4=0,"",INDEX(Undirviðmið!$F$6:$F$205,EC$4))</f>
        <v/>
      </c>
      <c r="ED7" s="37"/>
      <c r="EE7" s="37" t="str">
        <f aca="false">IF(EE$4=0,"",INDEX(Undirviðmið!$F$6:$F$205,EE$4))</f>
        <v/>
      </c>
      <c r="EF7" s="37"/>
      <c r="EG7" s="37" t="str">
        <f aca="false">IF(EG$4=0,"",INDEX(Undirviðmið!$F$6:$F$205,EG$4))</f>
        <v/>
      </c>
      <c r="EH7" s="37"/>
      <c r="EI7" s="37" t="str">
        <f aca="false">IF(EI$4=0,"",INDEX(Undirviðmið!$F$6:$F$205,EI$4))</f>
        <v/>
      </c>
      <c r="EJ7" s="37"/>
      <c r="EK7" s="37" t="str">
        <f aca="false">IF(EK$4=0,"",INDEX(Undirviðmið!$F$6:$F$205,EK$4))</f>
        <v/>
      </c>
      <c r="EL7" s="37"/>
      <c r="EM7" s="37" t="str">
        <f aca="false">IF(EM$4=0,"",INDEX(Undirviðmið!$F$6:$F$205,EM$4))</f>
        <v/>
      </c>
      <c r="EN7" s="37"/>
      <c r="EO7" s="37" t="str">
        <f aca="false">IF(EO$4=0,"",INDEX(Undirviðmið!$F$6:$F$205,EO$4))</f>
        <v/>
      </c>
      <c r="EP7" s="37"/>
      <c r="EQ7" s="37" t="str">
        <f aca="false">IF(EQ$4=0,"",INDEX(Undirviðmið!$F$6:$F$205,EQ$4))</f>
        <v/>
      </c>
      <c r="ER7" s="37"/>
      <c r="ES7" s="37" t="str">
        <f aca="false">IF(ES$4=0,"",INDEX(Undirviðmið!$F$6:$F$205,ES$4))</f>
        <v/>
      </c>
      <c r="ET7" s="37"/>
      <c r="EU7" s="37" t="str">
        <f aca="false">IF(EU$4=0,"",INDEX(Undirviðmið!$F$6:$F$205,EU$4))</f>
        <v/>
      </c>
      <c r="EV7" s="37"/>
      <c r="EW7" s="37" t="str">
        <f aca="false">IF(EW$4=0,"",INDEX(Undirviðmið!$F$6:$F$205,EW$4))</f>
        <v/>
      </c>
      <c r="EX7" s="37"/>
      <c r="EY7" s="37" t="str">
        <f aca="false">IF(EY$4=0,"",INDEX(Undirviðmið!$F$6:$F$205,EY$4))</f>
        <v/>
      </c>
      <c r="EZ7" s="37"/>
      <c r="FA7" s="37" t="str">
        <f aca="false">IF(FA$4=0,"",INDEX(Undirviðmið!$F$6:$F$205,FA$4))</f>
        <v/>
      </c>
      <c r="FB7" s="37"/>
      <c r="FC7" s="37" t="str">
        <f aca="false">IF(FC$4=0,"",INDEX(Undirviðmið!$F$6:$F$205,FC$4))</f>
        <v/>
      </c>
      <c r="FD7" s="37"/>
      <c r="FE7" s="37" t="str">
        <f aca="false">IF(FE$4=0,"",INDEX(Undirviðmið!$F$6:$F$205,FE$4))</f>
        <v/>
      </c>
      <c r="FF7" s="37"/>
      <c r="FG7" s="37" t="str">
        <f aca="false">IF(FG$4=0,"",INDEX(Undirviðmið!$F$6:$F$205,FG$4))</f>
        <v/>
      </c>
      <c r="FH7" s="37"/>
      <c r="FI7" s="37" t="str">
        <f aca="false">IF(FI$4=0,"",INDEX(Undirviðmið!$F$6:$F$205,FI$4))</f>
        <v/>
      </c>
      <c r="FJ7" s="37"/>
      <c r="FK7" s="37" t="str">
        <f aca="false">IF(FK$4=0,"",INDEX(Undirviðmið!$F$6:$F$205,FK$4))</f>
        <v/>
      </c>
      <c r="FL7" s="37"/>
      <c r="FM7" s="37" t="str">
        <f aca="false">IF(FM$4=0,"",INDEX(Undirviðmið!$F$6:$F$205,FM$4))</f>
        <v/>
      </c>
      <c r="FN7" s="37"/>
      <c r="FO7" s="37" t="str">
        <f aca="false">IF(FO$4=0,"",INDEX(Undirviðmið!$F$6:$F$205,FO$4))</f>
        <v/>
      </c>
      <c r="FP7" s="37"/>
      <c r="FQ7" s="37" t="str">
        <f aca="false">IF(FQ$4=0,"",INDEX(Undirviðmið!$F$6:$F$205,FQ$4))</f>
        <v/>
      </c>
      <c r="FR7" s="37"/>
      <c r="FS7" s="37" t="str">
        <f aca="false">IF(FS$4=0,"",INDEX(Undirviðmið!$F$6:$F$205,FS$4))</f>
        <v/>
      </c>
      <c r="FT7" s="37"/>
      <c r="FU7" s="37" t="str">
        <f aca="false">IF(FU$4=0,"",INDEX(Undirviðmið!$F$6:$F$205,FU$4))</f>
        <v/>
      </c>
      <c r="FV7" s="37"/>
      <c r="FW7" s="37" t="str">
        <f aca="false">IF(FW$4=0,"",INDEX(Undirviðmið!$F$6:$F$205,FW$4))</f>
        <v/>
      </c>
      <c r="FX7" s="37"/>
      <c r="FY7" s="37" t="str">
        <f aca="false">IF(FY$4=0,"",INDEX(Undirviðmið!$F$6:$F$205,FY$4))</f>
        <v/>
      </c>
      <c r="FZ7" s="37"/>
      <c r="GA7" s="37" t="str">
        <f aca="false">IF(GA$4=0,"",INDEX(Undirviðmið!$F$6:$F$205,GA$4))</f>
        <v/>
      </c>
      <c r="GB7" s="37"/>
      <c r="GC7" s="37" t="str">
        <f aca="false">IF(GC$4=0,"",INDEX(Undirviðmið!$F$6:$F$205,GC$4))</f>
        <v/>
      </c>
      <c r="GD7" s="37"/>
      <c r="GE7" s="37" t="str">
        <f aca="false">IF(GE$4=0,"",INDEX(Undirviðmið!$F$6:$F$205,GE$4))</f>
        <v/>
      </c>
      <c r="GF7" s="37"/>
      <c r="GG7" s="37" t="str">
        <f aca="false">IF(GG$4=0,"",INDEX(Undirviðmið!$F$6:$F$205,GG$4))</f>
        <v/>
      </c>
      <c r="GH7" s="37"/>
      <c r="GI7" s="37" t="str">
        <f aca="false">IF(GI$4=0,"",INDEX(Undirviðmið!$F$6:$F$205,GI$4))</f>
        <v/>
      </c>
      <c r="GJ7" s="37"/>
      <c r="GK7" s="37" t="str">
        <f aca="false">IF(GK$4=0,"",INDEX(Undirviðmið!$F$6:$F$205,GK$4))</f>
        <v/>
      </c>
      <c r="GL7" s="37"/>
      <c r="GM7" s="37" t="str">
        <f aca="false">IF(GM$4=0,"",INDEX(Undirviðmið!$F$6:$F$205,GM$4))</f>
        <v/>
      </c>
      <c r="GN7" s="37"/>
      <c r="GO7" s="37" t="str">
        <f aca="false">IF(GO$4=0,"",INDEX(Undirviðmið!$F$6:$F$205,GO$4))</f>
        <v/>
      </c>
      <c r="GP7" s="37"/>
      <c r="GQ7" s="37" t="str">
        <f aca="false">IF(GQ$4=0,"",INDEX(Undirviðmið!$F$6:$F$205,GQ$4))</f>
        <v/>
      </c>
      <c r="GR7" s="37"/>
      <c r="GS7" s="37" t="str">
        <f aca="false">IF(GS$4=0,"",INDEX(Undirviðmið!$F$6:$F$205,GS$4))</f>
        <v/>
      </c>
      <c r="GT7" s="37"/>
      <c r="GU7" s="37" t="str">
        <f aca="false">IF(GU$4=0,"",INDEX(Undirviðmið!$F$6:$F$205,GU$4))</f>
        <v/>
      </c>
      <c r="GV7" s="37"/>
      <c r="GW7" s="37" t="str">
        <f aca="false">IF(GW$4=0,"",INDEX(Undirviðmið!$F$6:$F$205,GW$4))</f>
        <v/>
      </c>
      <c r="GX7" s="37"/>
    </row>
    <row r="8" customFormat="false" ht="15" hidden="false" customHeight="true" outlineLevel="0" collapsed="false">
      <c r="B8" s="36" t="s">
        <v>107</v>
      </c>
      <c r="C8" s="36"/>
      <c r="D8" s="22"/>
      <c r="E8" s="22"/>
      <c r="F8" s="22"/>
      <c r="G8" s="37" t="str">
        <f aca="false">IF(G$4=0,"",INDEX(Undirviðmið!$G$6:$G$205,G$4))</f>
        <v/>
      </c>
      <c r="H8" s="37"/>
      <c r="I8" s="37" t="str">
        <f aca="false">IF(I$4=0,"",INDEX(Undirviðmið!$G$6:$G$205,I$4))</f>
        <v/>
      </c>
      <c r="J8" s="37"/>
      <c r="K8" s="37" t="str">
        <f aca="false">IF(K$4=0,"",INDEX(Undirviðmið!$G$6:$G$205,K$4))</f>
        <v/>
      </c>
      <c r="L8" s="37"/>
      <c r="M8" s="37" t="str">
        <f aca="false">IF(M$4=0,"",INDEX(Undirviðmið!$G$6:$G$205,M$4))</f>
        <v/>
      </c>
      <c r="N8" s="37"/>
      <c r="O8" s="37" t="str">
        <f aca="false">IF(O$4=0,"",INDEX(Undirviðmið!$G$6:$G$205,O$4))</f>
        <v/>
      </c>
      <c r="P8" s="37"/>
      <c r="Q8" s="37" t="str">
        <f aca="false">IF(Q$4=0,"",INDEX(Undirviðmið!$G$6:$G$205,Q$4))</f>
        <v/>
      </c>
      <c r="R8" s="37"/>
      <c r="S8" s="37" t="str">
        <f aca="false">IF(S$4=0,"",INDEX(Undirviðmið!$G$6:$G$205,S$4))</f>
        <v/>
      </c>
      <c r="T8" s="37"/>
      <c r="U8" s="37" t="str">
        <f aca="false">IF(U$4=0,"",INDEX(Undirviðmið!$G$6:$G$205,U$4))</f>
        <v/>
      </c>
      <c r="V8" s="37"/>
      <c r="W8" s="37" t="str">
        <f aca="false">IF(W$4=0,"",INDEX(Undirviðmið!$G$6:$G$205,W$4))</f>
        <v/>
      </c>
      <c r="X8" s="37"/>
      <c r="Y8" s="37" t="str">
        <f aca="false">IF(Y$4=0,"",INDEX(Undirviðmið!$G$6:$G$205,Y$4))</f>
        <v/>
      </c>
      <c r="Z8" s="37"/>
      <c r="AA8" s="37" t="str">
        <f aca="false">IF(AA$4=0,"",INDEX(Undirviðmið!$G$6:$G$205,AA$4))</f>
        <v/>
      </c>
      <c r="AB8" s="37"/>
      <c r="AC8" s="37" t="str">
        <f aca="false">IF(AC$4=0,"",INDEX(Undirviðmið!$G$6:$G$205,AC$4))</f>
        <v/>
      </c>
      <c r="AD8" s="37"/>
      <c r="AE8" s="37" t="str">
        <f aca="false">IF(AE$4=0,"",INDEX(Undirviðmið!$G$6:$G$205,AE$4))</f>
        <v/>
      </c>
      <c r="AF8" s="37"/>
      <c r="AG8" s="37" t="str">
        <f aca="false">IF(AG$4=0,"",INDEX(Undirviðmið!$G$6:$G$205,AG$4))</f>
        <v/>
      </c>
      <c r="AH8" s="37"/>
      <c r="AI8" s="37" t="str">
        <f aca="false">IF(AI$4=0,"",INDEX(Undirviðmið!$G$6:$G$205,AI$4))</f>
        <v/>
      </c>
      <c r="AJ8" s="37"/>
      <c r="AK8" s="37" t="str">
        <f aca="false">IF(AK$4=0,"",INDEX(Undirviðmið!$G$6:$G$205,AK$4))</f>
        <v/>
      </c>
      <c r="AL8" s="37"/>
      <c r="AM8" s="37" t="str">
        <f aca="false">IF(AM$4=0,"",INDEX(Undirviðmið!$G$6:$G$205,AM$4))</f>
        <v/>
      </c>
      <c r="AN8" s="37"/>
      <c r="AO8" s="37" t="str">
        <f aca="false">IF(AO$4=0,"",INDEX(Undirviðmið!$G$6:$G$205,AO$4))</f>
        <v/>
      </c>
      <c r="AP8" s="37"/>
      <c r="AQ8" s="37" t="str">
        <f aca="false">IF(AQ$4=0,"",INDEX(Undirviðmið!$G$6:$G$205,AQ$4))</f>
        <v/>
      </c>
      <c r="AR8" s="37"/>
      <c r="AS8" s="37" t="str">
        <f aca="false">IF(AS$4=0,"",INDEX(Undirviðmið!$G$6:$G$205,AS$4))</f>
        <v/>
      </c>
      <c r="AT8" s="37"/>
      <c r="AU8" s="37" t="str">
        <f aca="false">IF(AU$4=0,"",INDEX(Undirviðmið!$G$6:$G$205,AU$4))</f>
        <v/>
      </c>
      <c r="AV8" s="37"/>
      <c r="AW8" s="37" t="str">
        <f aca="false">IF(AW$4=0,"",INDEX(Undirviðmið!$G$6:$G$205,AW$4))</f>
        <v/>
      </c>
      <c r="AX8" s="37"/>
      <c r="AY8" s="37" t="str">
        <f aca="false">IF(AY$4=0,"",INDEX(Undirviðmið!$G$6:$G$205,AY$4))</f>
        <v/>
      </c>
      <c r="AZ8" s="37"/>
      <c r="BA8" s="37" t="str">
        <f aca="false">IF(BA$4=0,"",INDEX(Undirviðmið!$G$6:$G$205,BA$4))</f>
        <v/>
      </c>
      <c r="BB8" s="37"/>
      <c r="BC8" s="37" t="str">
        <f aca="false">IF(BC$4=0,"",INDEX(Undirviðmið!$G$6:$G$205,BC$4))</f>
        <v/>
      </c>
      <c r="BD8" s="37"/>
      <c r="BE8" s="37" t="str">
        <f aca="false">IF(BE$4=0,"",INDEX(Undirviðmið!$G$6:$G$205,BE$4))</f>
        <v/>
      </c>
      <c r="BF8" s="37"/>
      <c r="BG8" s="37" t="str">
        <f aca="false">IF(BG$4=0,"",INDEX(Undirviðmið!$G$6:$G$205,BG$4))</f>
        <v/>
      </c>
      <c r="BH8" s="37"/>
      <c r="BI8" s="37" t="str">
        <f aca="false">IF(BI$4=0,"",INDEX(Undirviðmið!$G$6:$G$205,BI$4))</f>
        <v/>
      </c>
      <c r="BJ8" s="37"/>
      <c r="BK8" s="37" t="str">
        <f aca="false">IF(BK$4=0,"",INDEX(Undirviðmið!$G$6:$G$205,BK$4))</f>
        <v/>
      </c>
      <c r="BL8" s="37"/>
      <c r="BM8" s="37" t="str">
        <f aca="false">IF(BM$4=0,"",INDEX(Undirviðmið!$G$6:$G$205,BM$4))</f>
        <v/>
      </c>
      <c r="BN8" s="37"/>
      <c r="BO8" s="37" t="str">
        <f aca="false">IF(BO$4=0,"",INDEX(Undirviðmið!$G$6:$G$205,BO$4))</f>
        <v/>
      </c>
      <c r="BP8" s="37"/>
      <c r="BQ8" s="37" t="str">
        <f aca="false">IF(BQ$4=0,"",INDEX(Undirviðmið!$G$6:$G$205,BQ$4))</f>
        <v/>
      </c>
      <c r="BR8" s="37"/>
      <c r="BS8" s="37" t="str">
        <f aca="false">IF(BS$4=0,"",INDEX(Undirviðmið!$G$6:$G$205,BS$4))</f>
        <v/>
      </c>
      <c r="BT8" s="37"/>
      <c r="BU8" s="37" t="str">
        <f aca="false">IF(BU$4=0,"",INDEX(Undirviðmið!$G$6:$G$205,BU$4))</f>
        <v/>
      </c>
      <c r="BV8" s="37"/>
      <c r="BW8" s="37" t="str">
        <f aca="false">IF(BW$4=0,"",INDEX(Undirviðmið!$G$6:$G$205,BW$4))</f>
        <v/>
      </c>
      <c r="BX8" s="37"/>
      <c r="BY8" s="37" t="str">
        <f aca="false">IF(BY$4=0,"",INDEX(Undirviðmið!$G$6:$G$205,BY$4))</f>
        <v/>
      </c>
      <c r="BZ8" s="37"/>
      <c r="CA8" s="37" t="str">
        <f aca="false">IF(CA$4=0,"",INDEX(Undirviðmið!$G$6:$G$205,CA$4))</f>
        <v/>
      </c>
      <c r="CB8" s="37"/>
      <c r="CC8" s="37" t="str">
        <f aca="false">IF(CC$4=0,"",INDEX(Undirviðmið!$G$6:$G$205,CC$4))</f>
        <v/>
      </c>
      <c r="CD8" s="37"/>
      <c r="CE8" s="37" t="str">
        <f aca="false">IF(CE$4=0,"",INDEX(Undirviðmið!$G$6:$G$205,CE$4))</f>
        <v/>
      </c>
      <c r="CF8" s="37"/>
      <c r="CG8" s="37" t="str">
        <f aca="false">IF(CG$4=0,"",INDEX(Undirviðmið!$G$6:$G$205,CG$4))</f>
        <v/>
      </c>
      <c r="CH8" s="37"/>
      <c r="CI8" s="37" t="str">
        <f aca="false">IF(CI$4=0,"",INDEX(Undirviðmið!$G$6:$G$205,CI$4))</f>
        <v/>
      </c>
      <c r="CJ8" s="37"/>
      <c r="CK8" s="37" t="str">
        <f aca="false">IF(CK$4=0,"",INDEX(Undirviðmið!$G$6:$G$205,CK$4))</f>
        <v/>
      </c>
      <c r="CL8" s="37"/>
      <c r="CM8" s="37" t="str">
        <f aca="false">IF(CM$4=0,"",INDEX(Undirviðmið!$G$6:$G$205,CM$4))</f>
        <v/>
      </c>
      <c r="CN8" s="37"/>
      <c r="CO8" s="37" t="str">
        <f aca="false">IF(CO$4=0,"",INDEX(Undirviðmið!$G$6:$G$205,CO$4))</f>
        <v/>
      </c>
      <c r="CP8" s="37"/>
      <c r="CQ8" s="37" t="str">
        <f aca="false">IF(CQ$4=0,"",INDEX(Undirviðmið!$G$6:$G$205,CQ$4))</f>
        <v/>
      </c>
      <c r="CR8" s="37"/>
      <c r="CS8" s="37" t="str">
        <f aca="false">IF(CS$4=0,"",INDEX(Undirviðmið!$G$6:$G$205,CS$4))</f>
        <v/>
      </c>
      <c r="CT8" s="37"/>
      <c r="CU8" s="37" t="str">
        <f aca="false">IF(CU$4=0,"",INDEX(Undirviðmið!$G$6:$G$205,CU$4))</f>
        <v/>
      </c>
      <c r="CV8" s="37"/>
      <c r="CW8" s="37" t="str">
        <f aca="false">IF(CW$4=0,"",INDEX(Undirviðmið!$G$6:$G$205,CW$4))</f>
        <v/>
      </c>
      <c r="CX8" s="37"/>
      <c r="CY8" s="37" t="str">
        <f aca="false">IF(CY$4=0,"",INDEX(Undirviðmið!$G$6:$G$205,CY$4))</f>
        <v/>
      </c>
      <c r="CZ8" s="37"/>
      <c r="DA8" s="37" t="str">
        <f aca="false">IF(DA$4=0,"",INDEX(Undirviðmið!$G$6:$G$205,DA$4))</f>
        <v/>
      </c>
      <c r="DB8" s="37"/>
      <c r="DC8" s="37" t="str">
        <f aca="false">IF(DC$4=0,"",INDEX(Undirviðmið!$G$6:$G$205,DC$4))</f>
        <v/>
      </c>
      <c r="DD8" s="37"/>
      <c r="DE8" s="37" t="str">
        <f aca="false">IF(DE$4=0,"",INDEX(Undirviðmið!$G$6:$G$205,DE$4))</f>
        <v/>
      </c>
      <c r="DF8" s="37"/>
      <c r="DG8" s="37" t="str">
        <f aca="false">IF(DG$4=0,"",INDEX(Undirviðmið!$G$6:$G$205,DG$4))</f>
        <v/>
      </c>
      <c r="DH8" s="37"/>
      <c r="DI8" s="37" t="str">
        <f aca="false">IF(DI$4=0,"",INDEX(Undirviðmið!$G$6:$G$205,DI$4))</f>
        <v/>
      </c>
      <c r="DJ8" s="37"/>
      <c r="DK8" s="37" t="str">
        <f aca="false">IF(DK$4=0,"",INDEX(Undirviðmið!$G$6:$G$205,DK$4))</f>
        <v/>
      </c>
      <c r="DL8" s="37"/>
      <c r="DM8" s="37" t="str">
        <f aca="false">IF(DM$4=0,"",INDEX(Undirviðmið!$G$6:$G$205,DM$4))</f>
        <v/>
      </c>
      <c r="DN8" s="37"/>
      <c r="DO8" s="37" t="str">
        <f aca="false">IF(DO$4=0,"",INDEX(Undirviðmið!$G$6:$G$205,DO$4))</f>
        <v/>
      </c>
      <c r="DP8" s="37"/>
      <c r="DQ8" s="37" t="str">
        <f aca="false">IF(DQ$4=0,"",INDEX(Undirviðmið!$G$6:$G$205,DQ$4))</f>
        <v/>
      </c>
      <c r="DR8" s="37"/>
      <c r="DS8" s="37" t="str">
        <f aca="false">IF(DS$4=0,"",INDEX(Undirviðmið!$G$6:$G$205,DS$4))</f>
        <v/>
      </c>
      <c r="DT8" s="37"/>
      <c r="DU8" s="37" t="str">
        <f aca="false">IF(DU$4=0,"",INDEX(Undirviðmið!$G$6:$G$205,DU$4))</f>
        <v/>
      </c>
      <c r="DV8" s="37"/>
      <c r="DW8" s="37" t="str">
        <f aca="false">IF(DW$4=0,"",INDEX(Undirviðmið!$G$6:$G$205,DW$4))</f>
        <v/>
      </c>
      <c r="DX8" s="37"/>
      <c r="DY8" s="37" t="str">
        <f aca="false">IF(DY$4=0,"",INDEX(Undirviðmið!$G$6:$G$205,DY$4))</f>
        <v/>
      </c>
      <c r="DZ8" s="37"/>
      <c r="EA8" s="37" t="str">
        <f aca="false">IF(EA$4=0,"",INDEX(Undirviðmið!$G$6:$G$205,EA$4))</f>
        <v/>
      </c>
      <c r="EB8" s="37"/>
      <c r="EC8" s="37" t="str">
        <f aca="false">IF(EC$4=0,"",INDEX(Undirviðmið!$G$6:$G$205,EC$4))</f>
        <v/>
      </c>
      <c r="ED8" s="37"/>
      <c r="EE8" s="37" t="str">
        <f aca="false">IF(EE$4=0,"",INDEX(Undirviðmið!$G$6:$G$205,EE$4))</f>
        <v/>
      </c>
      <c r="EF8" s="37"/>
      <c r="EG8" s="37" t="str">
        <f aca="false">IF(EG$4=0,"",INDEX(Undirviðmið!$G$6:$G$205,EG$4))</f>
        <v/>
      </c>
      <c r="EH8" s="37"/>
      <c r="EI8" s="37" t="str">
        <f aca="false">IF(EI$4=0,"",INDEX(Undirviðmið!$G$6:$G$205,EI$4))</f>
        <v/>
      </c>
      <c r="EJ8" s="37"/>
      <c r="EK8" s="37" t="str">
        <f aca="false">IF(EK$4=0,"",INDEX(Undirviðmið!$G$6:$G$205,EK$4))</f>
        <v/>
      </c>
      <c r="EL8" s="37"/>
      <c r="EM8" s="37" t="str">
        <f aca="false">IF(EM$4=0,"",INDEX(Undirviðmið!$G$6:$G$205,EM$4))</f>
        <v/>
      </c>
      <c r="EN8" s="37"/>
      <c r="EO8" s="37" t="str">
        <f aca="false">IF(EO$4=0,"",INDEX(Undirviðmið!$G$6:$G$205,EO$4))</f>
        <v/>
      </c>
      <c r="EP8" s="37"/>
      <c r="EQ8" s="37" t="str">
        <f aca="false">IF(EQ$4=0,"",INDEX(Undirviðmið!$G$6:$G$205,EQ$4))</f>
        <v/>
      </c>
      <c r="ER8" s="37"/>
      <c r="ES8" s="37" t="str">
        <f aca="false">IF(ES$4=0,"",INDEX(Undirviðmið!$G$6:$G$205,ES$4))</f>
        <v/>
      </c>
      <c r="ET8" s="37"/>
      <c r="EU8" s="37" t="str">
        <f aca="false">IF(EU$4=0,"",INDEX(Undirviðmið!$G$6:$G$205,EU$4))</f>
        <v/>
      </c>
      <c r="EV8" s="37"/>
      <c r="EW8" s="37" t="str">
        <f aca="false">IF(EW$4=0,"",INDEX(Undirviðmið!$G$6:$G$205,EW$4))</f>
        <v/>
      </c>
      <c r="EX8" s="37"/>
      <c r="EY8" s="37" t="str">
        <f aca="false">IF(EY$4=0,"",INDEX(Undirviðmið!$G$6:$G$205,EY$4))</f>
        <v/>
      </c>
      <c r="EZ8" s="37"/>
      <c r="FA8" s="37" t="str">
        <f aca="false">IF(FA$4=0,"",INDEX(Undirviðmið!$G$6:$G$205,FA$4))</f>
        <v/>
      </c>
      <c r="FB8" s="37"/>
      <c r="FC8" s="37" t="str">
        <f aca="false">IF(FC$4=0,"",INDEX(Undirviðmið!$G$6:$G$205,FC$4))</f>
        <v/>
      </c>
      <c r="FD8" s="37"/>
      <c r="FE8" s="37" t="str">
        <f aca="false">IF(FE$4=0,"",INDEX(Undirviðmið!$G$6:$G$205,FE$4))</f>
        <v/>
      </c>
      <c r="FF8" s="37"/>
      <c r="FG8" s="37" t="str">
        <f aca="false">IF(FG$4=0,"",INDEX(Undirviðmið!$G$6:$G$205,FG$4))</f>
        <v/>
      </c>
      <c r="FH8" s="37"/>
      <c r="FI8" s="37" t="str">
        <f aca="false">IF(FI$4=0,"",INDEX(Undirviðmið!$G$6:$G$205,FI$4))</f>
        <v/>
      </c>
      <c r="FJ8" s="37"/>
      <c r="FK8" s="37" t="str">
        <f aca="false">IF(FK$4=0,"",INDEX(Undirviðmið!$G$6:$G$205,FK$4))</f>
        <v/>
      </c>
      <c r="FL8" s="37"/>
      <c r="FM8" s="37" t="str">
        <f aca="false">IF(FM$4=0,"",INDEX(Undirviðmið!$G$6:$G$205,FM$4))</f>
        <v/>
      </c>
      <c r="FN8" s="37"/>
      <c r="FO8" s="37" t="str">
        <f aca="false">IF(FO$4=0,"",INDEX(Undirviðmið!$G$6:$G$205,FO$4))</f>
        <v/>
      </c>
      <c r="FP8" s="37"/>
      <c r="FQ8" s="37" t="str">
        <f aca="false">IF(FQ$4=0,"",INDEX(Undirviðmið!$G$6:$G$205,FQ$4))</f>
        <v/>
      </c>
      <c r="FR8" s="37"/>
      <c r="FS8" s="37" t="str">
        <f aca="false">IF(FS$4=0,"",INDEX(Undirviðmið!$G$6:$G$205,FS$4))</f>
        <v/>
      </c>
      <c r="FT8" s="37"/>
      <c r="FU8" s="37" t="str">
        <f aca="false">IF(FU$4=0,"",INDEX(Undirviðmið!$G$6:$G$205,FU$4))</f>
        <v/>
      </c>
      <c r="FV8" s="37"/>
      <c r="FW8" s="37" t="str">
        <f aca="false">IF(FW$4=0,"",INDEX(Undirviðmið!$G$6:$G$205,FW$4))</f>
        <v/>
      </c>
      <c r="FX8" s="37"/>
      <c r="FY8" s="37" t="str">
        <f aca="false">IF(FY$4=0,"",INDEX(Undirviðmið!$G$6:$G$205,FY$4))</f>
        <v/>
      </c>
      <c r="FZ8" s="37"/>
      <c r="GA8" s="37" t="str">
        <f aca="false">IF(GA$4=0,"",INDEX(Undirviðmið!$G$6:$G$205,GA$4))</f>
        <v/>
      </c>
      <c r="GB8" s="37"/>
      <c r="GC8" s="37" t="str">
        <f aca="false">IF(GC$4=0,"",INDEX(Undirviðmið!$G$6:$G$205,GC$4))</f>
        <v/>
      </c>
      <c r="GD8" s="37"/>
      <c r="GE8" s="37" t="str">
        <f aca="false">IF(GE$4=0,"",INDEX(Undirviðmið!$G$6:$G$205,GE$4))</f>
        <v/>
      </c>
      <c r="GF8" s="37"/>
      <c r="GG8" s="37" t="str">
        <f aca="false">IF(GG$4=0,"",INDEX(Undirviðmið!$G$6:$G$205,GG$4))</f>
        <v/>
      </c>
      <c r="GH8" s="37"/>
      <c r="GI8" s="37" t="str">
        <f aca="false">IF(GI$4=0,"",INDEX(Undirviðmið!$G$6:$G$205,GI$4))</f>
        <v/>
      </c>
      <c r="GJ8" s="37"/>
      <c r="GK8" s="37" t="str">
        <f aca="false">IF(GK$4=0,"",INDEX(Undirviðmið!$G$6:$G$205,GK$4))</f>
        <v/>
      </c>
      <c r="GL8" s="37"/>
      <c r="GM8" s="37" t="str">
        <f aca="false">IF(GM$4=0,"",INDEX(Undirviðmið!$G$6:$G$205,GM$4))</f>
        <v/>
      </c>
      <c r="GN8" s="37"/>
      <c r="GO8" s="37" t="str">
        <f aca="false">IF(GO$4=0,"",INDEX(Undirviðmið!$G$6:$G$205,GO$4))</f>
        <v/>
      </c>
      <c r="GP8" s="37"/>
      <c r="GQ8" s="37" t="str">
        <f aca="false">IF(GQ$4=0,"",INDEX(Undirviðmið!$G$6:$G$205,GQ$4))</f>
        <v/>
      </c>
      <c r="GR8" s="37"/>
      <c r="GS8" s="37" t="str">
        <f aca="false">IF(GS$4=0,"",INDEX(Undirviðmið!$G$6:$G$205,GS$4))</f>
        <v/>
      </c>
      <c r="GT8" s="37"/>
      <c r="GU8" s="37" t="str">
        <f aca="false">IF(GU$4=0,"",INDEX(Undirviðmið!$G$6:$G$205,GU$4))</f>
        <v/>
      </c>
      <c r="GV8" s="37"/>
      <c r="GW8" s="37" t="str">
        <f aca="false">IF(GW$4=0,"",INDEX(Undirviðmið!$G$6:$G$205,GW$4))</f>
        <v/>
      </c>
      <c r="GX8" s="37"/>
    </row>
    <row r="9" customFormat="false" ht="15" hidden="false" customHeight="true" outlineLevel="0" collapsed="false">
      <c r="B9" s="38" t="s">
        <v>138</v>
      </c>
      <c r="C9" s="38"/>
      <c r="D9" s="22"/>
      <c r="E9" s="22"/>
      <c r="F9" s="22"/>
      <c r="G9" s="37" t="str">
        <f aca="false">IF(G$4=0,"",IFERROR(INDEX(Undirviðmið!$F$6:$F$205,G$4)*KVARDI,""))</f>
        <v/>
      </c>
      <c r="H9" s="37"/>
      <c r="I9" s="37" t="str">
        <f aca="false">IF(I$4=0,"",IFERROR(INDEX(Undirviðmið!$F$6:$F$205,I$4)*KVARDI,""))</f>
        <v/>
      </c>
      <c r="J9" s="37"/>
      <c r="K9" s="37" t="str">
        <f aca="false">IF(K$4=0,"",IFERROR(INDEX(Undirviðmið!$F$6:$F$205,K$4)*KVARDI,""))</f>
        <v/>
      </c>
      <c r="L9" s="37"/>
      <c r="M9" s="37" t="str">
        <f aca="false">IF(M$4=0,"",IFERROR(INDEX(Undirviðmið!$F$6:$F$205,M$4)*KVARDI,""))</f>
        <v/>
      </c>
      <c r="N9" s="37"/>
      <c r="O9" s="37" t="str">
        <f aca="false">IF(O$4=0,"",IFERROR(INDEX(Undirviðmið!$F$6:$F$205,O$4)*KVARDI,""))</f>
        <v/>
      </c>
      <c r="P9" s="37"/>
      <c r="Q9" s="37" t="str">
        <f aca="false">IF(Q$4=0,"",IFERROR(INDEX(Undirviðmið!$F$6:$F$205,Q$4)*KVARDI,""))</f>
        <v/>
      </c>
      <c r="R9" s="37"/>
      <c r="S9" s="37" t="str">
        <f aca="false">IF(S$4=0,"",IFERROR(INDEX(Undirviðmið!$F$6:$F$205,S$4)*KVARDI,""))</f>
        <v/>
      </c>
      <c r="T9" s="37"/>
      <c r="U9" s="37" t="str">
        <f aca="false">IF(U$4=0,"",IFERROR(INDEX(Undirviðmið!$F$6:$F$205,U$4)*KVARDI,""))</f>
        <v/>
      </c>
      <c r="V9" s="37"/>
      <c r="W9" s="37" t="str">
        <f aca="false">IF(W$4=0,"",IFERROR(INDEX(Undirviðmið!$F$6:$F$205,W$4)*KVARDI,""))</f>
        <v/>
      </c>
      <c r="X9" s="37"/>
      <c r="Y9" s="37" t="str">
        <f aca="false">IF(Y$4=0,"",IFERROR(INDEX(Undirviðmið!$F$6:$F$205,Y$4)*KVARDI,""))</f>
        <v/>
      </c>
      <c r="Z9" s="37"/>
      <c r="AA9" s="37" t="str">
        <f aca="false">IF(AA$4=0,"",IFERROR(INDEX(Undirviðmið!$F$6:$F$205,AA$4)*KVARDI,""))</f>
        <v/>
      </c>
      <c r="AB9" s="37"/>
      <c r="AC9" s="37" t="str">
        <f aca="false">IF(AC$4=0,"",IFERROR(INDEX(Undirviðmið!$F$6:$F$205,AC$4)*KVARDI,""))</f>
        <v/>
      </c>
      <c r="AD9" s="37"/>
      <c r="AE9" s="37" t="str">
        <f aca="false">IF(AE$4=0,"",IFERROR(INDEX(Undirviðmið!$F$6:$F$205,AE$4)*KVARDI,""))</f>
        <v/>
      </c>
      <c r="AF9" s="37"/>
      <c r="AG9" s="37" t="str">
        <f aca="false">IF(AG$4=0,"",IFERROR(INDEX(Undirviðmið!$F$6:$F$205,AG$4)*KVARDI,""))</f>
        <v/>
      </c>
      <c r="AH9" s="37"/>
      <c r="AI9" s="37" t="str">
        <f aca="false">IF(AI$4=0,"",IFERROR(INDEX(Undirviðmið!$F$6:$F$205,AI$4)*KVARDI,""))</f>
        <v/>
      </c>
      <c r="AJ9" s="37"/>
      <c r="AK9" s="37" t="str">
        <f aca="false">IF(AK$4=0,"",IFERROR(INDEX(Undirviðmið!$F$6:$F$205,AK$4)*KVARDI,""))</f>
        <v/>
      </c>
      <c r="AL9" s="37"/>
      <c r="AM9" s="37" t="str">
        <f aca="false">IF(AM$4=0,"",IFERROR(INDEX(Undirviðmið!$F$6:$F$205,AM$4)*KVARDI,""))</f>
        <v/>
      </c>
      <c r="AN9" s="37"/>
      <c r="AO9" s="37" t="str">
        <f aca="false">IF(AO$4=0,"",IFERROR(INDEX(Undirviðmið!$F$6:$F$205,AO$4)*KVARDI,""))</f>
        <v/>
      </c>
      <c r="AP9" s="37"/>
      <c r="AQ9" s="37" t="str">
        <f aca="false">IF(AQ$4=0,"",IFERROR(INDEX(Undirviðmið!$F$6:$F$205,AQ$4)*KVARDI,""))</f>
        <v/>
      </c>
      <c r="AR9" s="37"/>
      <c r="AS9" s="37" t="str">
        <f aca="false">IF(AS$4=0,"",IFERROR(INDEX(Undirviðmið!$F$6:$F$205,AS$4)*KVARDI,""))</f>
        <v/>
      </c>
      <c r="AT9" s="37"/>
      <c r="AU9" s="37" t="str">
        <f aca="false">IF(AU$4=0,"",IFERROR(INDEX(Undirviðmið!$F$6:$F$205,AU$4)*KVARDI,""))</f>
        <v/>
      </c>
      <c r="AV9" s="37"/>
      <c r="AW9" s="37" t="str">
        <f aca="false">IF(AW$4=0,"",IFERROR(INDEX(Undirviðmið!$F$6:$F$205,AW$4)*KVARDI,""))</f>
        <v/>
      </c>
      <c r="AX9" s="37"/>
      <c r="AY9" s="37" t="str">
        <f aca="false">IF(AY$4=0,"",IFERROR(INDEX(Undirviðmið!$F$6:$F$205,AY$4)*KVARDI,""))</f>
        <v/>
      </c>
      <c r="AZ9" s="37"/>
      <c r="BA9" s="37" t="str">
        <f aca="false">IF(BA$4=0,"",IFERROR(INDEX(Undirviðmið!$F$6:$F$205,BA$4)*KVARDI,""))</f>
        <v/>
      </c>
      <c r="BB9" s="37"/>
      <c r="BC9" s="37" t="str">
        <f aca="false">IF(BC$4=0,"",IFERROR(INDEX(Undirviðmið!$F$6:$F$205,BC$4)*KVARDI,""))</f>
        <v/>
      </c>
      <c r="BD9" s="37"/>
      <c r="BE9" s="37" t="str">
        <f aca="false">IF(BE$4=0,"",IFERROR(INDEX(Undirviðmið!$F$6:$F$205,BE$4)*KVARDI,""))</f>
        <v/>
      </c>
      <c r="BF9" s="37"/>
      <c r="BG9" s="37" t="str">
        <f aca="false">IF(BG$4=0,"",IFERROR(INDEX(Undirviðmið!$F$6:$F$205,BG$4)*KVARDI,""))</f>
        <v/>
      </c>
      <c r="BH9" s="37"/>
      <c r="BI9" s="37" t="str">
        <f aca="false">IF(BI$4=0,"",IFERROR(INDEX(Undirviðmið!$F$6:$F$205,BI$4)*KVARDI,""))</f>
        <v/>
      </c>
      <c r="BJ9" s="37"/>
      <c r="BK9" s="37" t="str">
        <f aca="false">IF(BK$4=0,"",IFERROR(INDEX(Undirviðmið!$F$6:$F$205,BK$4)*KVARDI,""))</f>
        <v/>
      </c>
      <c r="BL9" s="37"/>
      <c r="BM9" s="37" t="str">
        <f aca="false">IF(BM$4=0,"",IFERROR(INDEX(Undirviðmið!$F$6:$F$205,BM$4)*KVARDI,""))</f>
        <v/>
      </c>
      <c r="BN9" s="37"/>
      <c r="BO9" s="37" t="str">
        <f aca="false">IF(BO$4=0,"",IFERROR(INDEX(Undirviðmið!$F$6:$F$205,BO$4)*KVARDI,""))</f>
        <v/>
      </c>
      <c r="BP9" s="37"/>
      <c r="BQ9" s="37" t="str">
        <f aca="false">IF(BQ$4=0,"",IFERROR(INDEX(Undirviðmið!$F$6:$F$205,BQ$4)*KVARDI,""))</f>
        <v/>
      </c>
      <c r="BR9" s="37"/>
      <c r="BS9" s="37" t="str">
        <f aca="false">IF(BS$4=0,"",IFERROR(INDEX(Undirviðmið!$F$6:$F$205,BS$4)*KVARDI,""))</f>
        <v/>
      </c>
      <c r="BT9" s="37"/>
      <c r="BU9" s="37" t="str">
        <f aca="false">IF(BU$4=0,"",IFERROR(INDEX(Undirviðmið!$F$6:$F$205,BU$4)*KVARDI,""))</f>
        <v/>
      </c>
      <c r="BV9" s="37"/>
      <c r="BW9" s="37" t="str">
        <f aca="false">IF(BW$4=0,"",IFERROR(INDEX(Undirviðmið!$F$6:$F$205,BW$4)*KVARDI,""))</f>
        <v/>
      </c>
      <c r="BX9" s="37"/>
      <c r="BY9" s="37" t="str">
        <f aca="false">IF(BY$4=0,"",IFERROR(INDEX(Undirviðmið!$F$6:$F$205,BY$4)*KVARDI,""))</f>
        <v/>
      </c>
      <c r="BZ9" s="37"/>
      <c r="CA9" s="37" t="str">
        <f aca="false">IF(CA$4=0,"",IFERROR(INDEX(Undirviðmið!$F$6:$F$205,CA$4)*KVARDI,""))</f>
        <v/>
      </c>
      <c r="CB9" s="37"/>
      <c r="CC9" s="37" t="str">
        <f aca="false">IF(CC$4=0,"",IFERROR(INDEX(Undirviðmið!$F$6:$F$205,CC$4)*KVARDI,""))</f>
        <v/>
      </c>
      <c r="CD9" s="37"/>
      <c r="CE9" s="37" t="str">
        <f aca="false">IF(CE$4=0,"",IFERROR(INDEX(Undirviðmið!$F$6:$F$205,CE$4)*KVARDI,""))</f>
        <v/>
      </c>
      <c r="CF9" s="37"/>
      <c r="CG9" s="37" t="str">
        <f aca="false">IF(CG$4=0,"",IFERROR(INDEX(Undirviðmið!$F$6:$F$205,CG$4)*KVARDI,""))</f>
        <v/>
      </c>
      <c r="CH9" s="37"/>
      <c r="CI9" s="37" t="str">
        <f aca="false">IF(CI$4=0,"",IFERROR(INDEX(Undirviðmið!$F$6:$F$205,CI$4)*KVARDI,""))</f>
        <v/>
      </c>
      <c r="CJ9" s="37"/>
      <c r="CK9" s="37" t="str">
        <f aca="false">IF(CK$4=0,"",IFERROR(INDEX(Undirviðmið!$F$6:$F$205,CK$4)*KVARDI,""))</f>
        <v/>
      </c>
      <c r="CL9" s="37"/>
      <c r="CM9" s="37" t="str">
        <f aca="false">IF(CM$4=0,"",IFERROR(INDEX(Undirviðmið!$F$6:$F$205,CM$4)*KVARDI,""))</f>
        <v/>
      </c>
      <c r="CN9" s="37"/>
      <c r="CO9" s="37" t="str">
        <f aca="false">IF(CO$4=0,"",IFERROR(INDEX(Undirviðmið!$F$6:$F$205,CO$4)*KVARDI,""))</f>
        <v/>
      </c>
      <c r="CP9" s="37"/>
      <c r="CQ9" s="37" t="str">
        <f aca="false">IF(CQ$4=0,"",IFERROR(INDEX(Undirviðmið!$F$6:$F$205,CQ$4)*KVARDI,""))</f>
        <v/>
      </c>
      <c r="CR9" s="37"/>
      <c r="CS9" s="37" t="str">
        <f aca="false">IF(CS$4=0,"",IFERROR(INDEX(Undirviðmið!$F$6:$F$205,CS$4)*KVARDI,""))</f>
        <v/>
      </c>
      <c r="CT9" s="37"/>
      <c r="CU9" s="37" t="str">
        <f aca="false">IF(CU$4=0,"",IFERROR(INDEX(Undirviðmið!$F$6:$F$205,CU$4)*KVARDI,""))</f>
        <v/>
      </c>
      <c r="CV9" s="37"/>
      <c r="CW9" s="37" t="str">
        <f aca="false">IF(CW$4=0,"",IFERROR(INDEX(Undirviðmið!$F$6:$F$205,CW$4)*KVARDI,""))</f>
        <v/>
      </c>
      <c r="CX9" s="37"/>
      <c r="CY9" s="37" t="str">
        <f aca="false">IF(CY$4=0,"",IFERROR(INDEX(Undirviðmið!$F$6:$F$205,CY$4)*KVARDI,""))</f>
        <v/>
      </c>
      <c r="CZ9" s="37"/>
      <c r="DA9" s="37" t="str">
        <f aca="false">IF(DA$4=0,"",IFERROR(INDEX(Undirviðmið!$F$6:$F$205,DA$4)*KVARDI,""))</f>
        <v/>
      </c>
      <c r="DB9" s="37"/>
      <c r="DC9" s="37" t="str">
        <f aca="false">IF(DC$4=0,"",IFERROR(INDEX(Undirviðmið!$F$6:$F$205,DC$4)*KVARDI,""))</f>
        <v/>
      </c>
      <c r="DD9" s="37"/>
      <c r="DE9" s="37" t="str">
        <f aca="false">IF(DE$4=0,"",IFERROR(INDEX(Undirviðmið!$F$6:$F$205,DE$4)*KVARDI,""))</f>
        <v/>
      </c>
      <c r="DF9" s="37"/>
      <c r="DG9" s="37" t="str">
        <f aca="false">IF(DG$4=0,"",IFERROR(INDEX(Undirviðmið!$F$6:$F$205,DG$4)*KVARDI,""))</f>
        <v/>
      </c>
      <c r="DH9" s="37"/>
      <c r="DI9" s="37" t="str">
        <f aca="false">IF(DI$4=0,"",IFERROR(INDEX(Undirviðmið!$F$6:$F$205,DI$4)*KVARDI,""))</f>
        <v/>
      </c>
      <c r="DJ9" s="37"/>
      <c r="DK9" s="37" t="str">
        <f aca="false">IF(DK$4=0,"",IFERROR(INDEX(Undirviðmið!$F$6:$F$205,DK$4)*KVARDI,""))</f>
        <v/>
      </c>
      <c r="DL9" s="37"/>
      <c r="DM9" s="37" t="str">
        <f aca="false">IF(DM$4=0,"",IFERROR(INDEX(Undirviðmið!$F$6:$F$205,DM$4)*KVARDI,""))</f>
        <v/>
      </c>
      <c r="DN9" s="37"/>
      <c r="DO9" s="37" t="str">
        <f aca="false">IF(DO$4=0,"",IFERROR(INDEX(Undirviðmið!$F$6:$F$205,DO$4)*KVARDI,""))</f>
        <v/>
      </c>
      <c r="DP9" s="37"/>
      <c r="DQ9" s="37" t="str">
        <f aca="false">IF(DQ$4=0,"",IFERROR(INDEX(Undirviðmið!$F$6:$F$205,DQ$4)*KVARDI,""))</f>
        <v/>
      </c>
      <c r="DR9" s="37"/>
      <c r="DS9" s="37" t="str">
        <f aca="false">IF(DS$4=0,"",IFERROR(INDEX(Undirviðmið!$F$6:$F$205,DS$4)*KVARDI,""))</f>
        <v/>
      </c>
      <c r="DT9" s="37"/>
      <c r="DU9" s="37" t="str">
        <f aca="false">IF(DU$4=0,"",IFERROR(INDEX(Undirviðmið!$F$6:$F$205,DU$4)*KVARDI,""))</f>
        <v/>
      </c>
      <c r="DV9" s="37"/>
      <c r="DW9" s="37" t="str">
        <f aca="false">IF(DW$4=0,"",IFERROR(INDEX(Undirviðmið!$F$6:$F$205,DW$4)*KVARDI,""))</f>
        <v/>
      </c>
      <c r="DX9" s="37"/>
      <c r="DY9" s="37" t="str">
        <f aca="false">IF(DY$4=0,"",IFERROR(INDEX(Undirviðmið!$F$6:$F$205,DY$4)*KVARDI,""))</f>
        <v/>
      </c>
      <c r="DZ9" s="37"/>
      <c r="EA9" s="37" t="str">
        <f aca="false">IF(EA$4=0,"",IFERROR(INDEX(Undirviðmið!$F$6:$F$205,EA$4)*KVARDI,""))</f>
        <v/>
      </c>
      <c r="EB9" s="37"/>
      <c r="EC9" s="37" t="str">
        <f aca="false">IF(EC$4=0,"",IFERROR(INDEX(Undirviðmið!$F$6:$F$205,EC$4)*KVARDI,""))</f>
        <v/>
      </c>
      <c r="ED9" s="37"/>
      <c r="EE9" s="37" t="str">
        <f aca="false">IF(EE$4=0,"",IFERROR(INDEX(Undirviðmið!$F$6:$F$205,EE$4)*KVARDI,""))</f>
        <v/>
      </c>
      <c r="EF9" s="37"/>
      <c r="EG9" s="37" t="str">
        <f aca="false">IF(EG$4=0,"",IFERROR(INDEX(Undirviðmið!$F$6:$F$205,EG$4)*KVARDI,""))</f>
        <v/>
      </c>
      <c r="EH9" s="37"/>
      <c r="EI9" s="37" t="str">
        <f aca="false">IF(EI$4=0,"",IFERROR(INDEX(Undirviðmið!$F$6:$F$205,EI$4)*KVARDI,""))</f>
        <v/>
      </c>
      <c r="EJ9" s="37"/>
      <c r="EK9" s="37" t="str">
        <f aca="false">IF(EK$4=0,"",IFERROR(INDEX(Undirviðmið!$F$6:$F$205,EK$4)*KVARDI,""))</f>
        <v/>
      </c>
      <c r="EL9" s="37"/>
      <c r="EM9" s="37" t="str">
        <f aca="false">IF(EM$4=0,"",IFERROR(INDEX(Undirviðmið!$F$6:$F$205,EM$4)*KVARDI,""))</f>
        <v/>
      </c>
      <c r="EN9" s="37"/>
      <c r="EO9" s="37" t="str">
        <f aca="false">IF(EO$4=0,"",IFERROR(INDEX(Undirviðmið!$F$6:$F$205,EO$4)*KVARDI,""))</f>
        <v/>
      </c>
      <c r="EP9" s="37"/>
      <c r="EQ9" s="37" t="str">
        <f aca="false">IF(EQ$4=0,"",IFERROR(INDEX(Undirviðmið!$F$6:$F$205,EQ$4)*KVARDI,""))</f>
        <v/>
      </c>
      <c r="ER9" s="37"/>
      <c r="ES9" s="37" t="str">
        <f aca="false">IF(ES$4=0,"",IFERROR(INDEX(Undirviðmið!$F$6:$F$205,ES$4)*KVARDI,""))</f>
        <v/>
      </c>
      <c r="ET9" s="37"/>
      <c r="EU9" s="37" t="str">
        <f aca="false">IF(EU$4=0,"",IFERROR(INDEX(Undirviðmið!$F$6:$F$205,EU$4)*KVARDI,""))</f>
        <v/>
      </c>
      <c r="EV9" s="37"/>
      <c r="EW9" s="37" t="str">
        <f aca="false">IF(EW$4=0,"",IFERROR(INDEX(Undirviðmið!$F$6:$F$205,EW$4)*KVARDI,""))</f>
        <v/>
      </c>
      <c r="EX9" s="37"/>
      <c r="EY9" s="37" t="str">
        <f aca="false">IF(EY$4=0,"",IFERROR(INDEX(Undirviðmið!$F$6:$F$205,EY$4)*KVARDI,""))</f>
        <v/>
      </c>
      <c r="EZ9" s="37"/>
      <c r="FA9" s="37" t="str">
        <f aca="false">IF(FA$4=0,"",IFERROR(INDEX(Undirviðmið!$F$6:$F$205,FA$4)*KVARDI,""))</f>
        <v/>
      </c>
      <c r="FB9" s="37"/>
      <c r="FC9" s="37" t="str">
        <f aca="false">IF(FC$4=0,"",IFERROR(INDEX(Undirviðmið!$F$6:$F$205,FC$4)*KVARDI,""))</f>
        <v/>
      </c>
      <c r="FD9" s="37"/>
      <c r="FE9" s="37" t="str">
        <f aca="false">IF(FE$4=0,"",IFERROR(INDEX(Undirviðmið!$F$6:$F$205,FE$4)*KVARDI,""))</f>
        <v/>
      </c>
      <c r="FF9" s="37"/>
      <c r="FG9" s="37" t="str">
        <f aca="false">IF(FG$4=0,"",IFERROR(INDEX(Undirviðmið!$F$6:$F$205,FG$4)*KVARDI,""))</f>
        <v/>
      </c>
      <c r="FH9" s="37"/>
      <c r="FI9" s="37" t="str">
        <f aca="false">IF(FI$4=0,"",IFERROR(INDEX(Undirviðmið!$F$6:$F$205,FI$4)*KVARDI,""))</f>
        <v/>
      </c>
      <c r="FJ9" s="37"/>
      <c r="FK9" s="37" t="str">
        <f aca="false">IF(FK$4=0,"",IFERROR(INDEX(Undirviðmið!$F$6:$F$205,FK$4)*KVARDI,""))</f>
        <v/>
      </c>
      <c r="FL9" s="37"/>
      <c r="FM9" s="37" t="str">
        <f aca="false">IF(FM$4=0,"",IFERROR(INDEX(Undirviðmið!$F$6:$F$205,FM$4)*KVARDI,""))</f>
        <v/>
      </c>
      <c r="FN9" s="37"/>
      <c r="FO9" s="37" t="str">
        <f aca="false">IF(FO$4=0,"",IFERROR(INDEX(Undirviðmið!$F$6:$F$205,FO$4)*KVARDI,""))</f>
        <v/>
      </c>
      <c r="FP9" s="37"/>
      <c r="FQ9" s="37" t="str">
        <f aca="false">IF(FQ$4=0,"",IFERROR(INDEX(Undirviðmið!$F$6:$F$205,FQ$4)*KVARDI,""))</f>
        <v/>
      </c>
      <c r="FR9" s="37"/>
      <c r="FS9" s="37" t="str">
        <f aca="false">IF(FS$4=0,"",IFERROR(INDEX(Undirviðmið!$F$6:$F$205,FS$4)*KVARDI,""))</f>
        <v/>
      </c>
      <c r="FT9" s="37"/>
      <c r="FU9" s="37" t="str">
        <f aca="false">IF(FU$4=0,"",IFERROR(INDEX(Undirviðmið!$F$6:$F$205,FU$4)*KVARDI,""))</f>
        <v/>
      </c>
      <c r="FV9" s="37"/>
      <c r="FW9" s="37" t="str">
        <f aca="false">IF(FW$4=0,"",IFERROR(INDEX(Undirviðmið!$F$6:$F$205,FW$4)*KVARDI,""))</f>
        <v/>
      </c>
      <c r="FX9" s="37"/>
      <c r="FY9" s="37" t="str">
        <f aca="false">IF(FY$4=0,"",IFERROR(INDEX(Undirviðmið!$F$6:$F$205,FY$4)*KVARDI,""))</f>
        <v/>
      </c>
      <c r="FZ9" s="37"/>
      <c r="GA9" s="37" t="str">
        <f aca="false">IF(GA$4=0,"",IFERROR(INDEX(Undirviðmið!$F$6:$F$205,GA$4)*KVARDI,""))</f>
        <v/>
      </c>
      <c r="GB9" s="37"/>
      <c r="GC9" s="37" t="str">
        <f aca="false">IF(GC$4=0,"",IFERROR(INDEX(Undirviðmið!$F$6:$F$205,GC$4)*KVARDI,""))</f>
        <v/>
      </c>
      <c r="GD9" s="37"/>
      <c r="GE9" s="37" t="str">
        <f aca="false">IF(GE$4=0,"",IFERROR(INDEX(Undirviðmið!$F$6:$F$205,GE$4)*KVARDI,""))</f>
        <v/>
      </c>
      <c r="GF9" s="37"/>
      <c r="GG9" s="37" t="str">
        <f aca="false">IF(GG$4=0,"",IFERROR(INDEX(Undirviðmið!$F$6:$F$205,GG$4)*KVARDI,""))</f>
        <v/>
      </c>
      <c r="GH9" s="37"/>
      <c r="GI9" s="37" t="str">
        <f aca="false">IF(GI$4=0,"",IFERROR(INDEX(Undirviðmið!$F$6:$F$205,GI$4)*KVARDI,""))</f>
        <v/>
      </c>
      <c r="GJ9" s="37"/>
      <c r="GK9" s="37" t="str">
        <f aca="false">IF(GK$4=0,"",IFERROR(INDEX(Undirviðmið!$F$6:$F$205,GK$4)*KVARDI,""))</f>
        <v/>
      </c>
      <c r="GL9" s="37"/>
      <c r="GM9" s="37" t="str">
        <f aca="false">IF(GM$4=0,"",IFERROR(INDEX(Undirviðmið!$F$6:$F$205,GM$4)*KVARDI,""))</f>
        <v/>
      </c>
      <c r="GN9" s="37"/>
      <c r="GO9" s="37" t="str">
        <f aca="false">IF(GO$4=0,"",IFERROR(INDEX(Undirviðmið!$F$6:$F$205,GO$4)*KVARDI,""))</f>
        <v/>
      </c>
      <c r="GP9" s="37"/>
      <c r="GQ9" s="37" t="str">
        <f aca="false">IF(GQ$4=0,"",IFERROR(INDEX(Undirviðmið!$F$6:$F$205,GQ$4)*KVARDI,""))</f>
        <v/>
      </c>
      <c r="GR9" s="37"/>
      <c r="GS9" s="37" t="str">
        <f aca="false">IF(GS$4=0,"",IFERROR(INDEX(Undirviðmið!$F$6:$F$205,GS$4)*KVARDI,""))</f>
        <v/>
      </c>
      <c r="GT9" s="37"/>
      <c r="GU9" s="37" t="str">
        <f aca="false">IF(GU$4=0,"",IFERROR(INDEX(Undirviðmið!$F$6:$F$205,GU$4)*KVARDI,""))</f>
        <v/>
      </c>
      <c r="GV9" s="37"/>
      <c r="GW9" s="37" t="str">
        <f aca="false">IF(GW$4=0,"",IFERROR(INDEX(Undirviðmið!$F$6:$F$205,GW$4)*KVARDI,""))</f>
        <v/>
      </c>
      <c r="GX9" s="37"/>
    </row>
    <row r="10" customFormat="false" ht="15" hidden="false" customHeight="true" outlineLevel="0" collapsed="false">
      <c r="B10" s="14" t="s">
        <v>139</v>
      </c>
      <c r="C10" s="39" t="s">
        <v>140</v>
      </c>
      <c r="G10" s="40" t="str">
        <f aca="false">IF(G$4=0,"","Þrep")</f>
        <v/>
      </c>
      <c r="H10" s="40" t="str">
        <f aca="false">IF(G$4=0,"","Stig")</f>
        <v/>
      </c>
      <c r="I10" s="40" t="str">
        <f aca="false">IF(I$4=0,"","Þrep")</f>
        <v/>
      </c>
      <c r="J10" s="40" t="str">
        <f aca="false">IF(I$4=0,"","Stig")</f>
        <v/>
      </c>
      <c r="K10" s="40" t="str">
        <f aca="false">IF(K$4=0,"","Þrep")</f>
        <v/>
      </c>
      <c r="L10" s="40" t="str">
        <f aca="false">IF(K$4=0,"","Stig")</f>
        <v/>
      </c>
      <c r="M10" s="40" t="str">
        <f aca="false">IF(M$4=0,"","Þrep")</f>
        <v/>
      </c>
      <c r="N10" s="40" t="str">
        <f aca="false">IF(M$4=0,"","Stig")</f>
        <v/>
      </c>
      <c r="O10" s="40" t="str">
        <f aca="false">IF(O$4=0,"","Þrep")</f>
        <v/>
      </c>
      <c r="P10" s="40" t="str">
        <f aca="false">IF(O$4=0,"","Stig")</f>
        <v/>
      </c>
      <c r="Q10" s="40" t="str">
        <f aca="false">IF(Q$4=0,"","Þrep")</f>
        <v/>
      </c>
      <c r="R10" s="40" t="str">
        <f aca="false">IF(Q$4=0,"","Stig")</f>
        <v/>
      </c>
      <c r="S10" s="40" t="str">
        <f aca="false">IF(S$4=0,"","Þrep")</f>
        <v/>
      </c>
      <c r="T10" s="40" t="str">
        <f aca="false">IF(S$4=0,"","Stig")</f>
        <v/>
      </c>
      <c r="U10" s="40" t="str">
        <f aca="false">IF(U$4=0,"","Þrep")</f>
        <v/>
      </c>
      <c r="V10" s="40" t="str">
        <f aca="false">IF(U$4=0,"","Stig")</f>
        <v/>
      </c>
      <c r="W10" s="40" t="str">
        <f aca="false">IF(W$4=0,"","Þrep")</f>
        <v/>
      </c>
      <c r="X10" s="40" t="str">
        <f aca="false">IF(W$4=0,"","Stig")</f>
        <v/>
      </c>
      <c r="Y10" s="40" t="str">
        <f aca="false">IF(Y$4=0,"","Þrep")</f>
        <v/>
      </c>
      <c r="Z10" s="40" t="str">
        <f aca="false">IF(Y$4=0,"","Stig")</f>
        <v/>
      </c>
      <c r="AA10" s="40" t="str">
        <f aca="false">IF(AA$4=0,"","Þrep")</f>
        <v/>
      </c>
      <c r="AB10" s="40" t="str">
        <f aca="false">IF(AA$4=0,"","Stig")</f>
        <v/>
      </c>
      <c r="AC10" s="40" t="str">
        <f aca="false">IF(AC$4=0,"","Þrep")</f>
        <v/>
      </c>
      <c r="AD10" s="40" t="str">
        <f aca="false">IF(AC$4=0,"","Stig")</f>
        <v/>
      </c>
      <c r="AE10" s="40" t="str">
        <f aca="false">IF(AE$4=0,"","Þrep")</f>
        <v/>
      </c>
      <c r="AF10" s="40" t="str">
        <f aca="false">IF(AE$4=0,"","Stig")</f>
        <v/>
      </c>
      <c r="AG10" s="40" t="str">
        <f aca="false">IF(AG$4=0,"","Þrep")</f>
        <v/>
      </c>
      <c r="AH10" s="40" t="str">
        <f aca="false">IF(AG$4=0,"","Stig")</f>
        <v/>
      </c>
      <c r="AI10" s="40" t="str">
        <f aca="false">IF(AI$4=0,"","Þrep")</f>
        <v/>
      </c>
      <c r="AJ10" s="40" t="str">
        <f aca="false">IF(AI$4=0,"","Stig")</f>
        <v/>
      </c>
      <c r="AK10" s="40" t="str">
        <f aca="false">IF(AK$4=0,"","Þrep")</f>
        <v/>
      </c>
      <c r="AL10" s="40" t="str">
        <f aca="false">IF(AK$4=0,"","Stig")</f>
        <v/>
      </c>
      <c r="AM10" s="40" t="str">
        <f aca="false">IF(AM$4=0,"","Þrep")</f>
        <v/>
      </c>
      <c r="AN10" s="40" t="str">
        <f aca="false">IF(AM$4=0,"","Stig")</f>
        <v/>
      </c>
      <c r="AO10" s="40" t="str">
        <f aca="false">IF(AO$4=0,"","Þrep")</f>
        <v/>
      </c>
      <c r="AP10" s="40" t="str">
        <f aca="false">IF(AO$4=0,"","Stig")</f>
        <v/>
      </c>
      <c r="AQ10" s="40" t="str">
        <f aca="false">IF(AQ$4=0,"","Þrep")</f>
        <v/>
      </c>
      <c r="AR10" s="40" t="str">
        <f aca="false">IF(AQ$4=0,"","Stig")</f>
        <v/>
      </c>
      <c r="AS10" s="40" t="str">
        <f aca="false">IF(AS$4=0,"","Þrep")</f>
        <v/>
      </c>
      <c r="AT10" s="40" t="str">
        <f aca="false">IF(AS$4=0,"","Stig")</f>
        <v/>
      </c>
      <c r="AU10" s="40" t="str">
        <f aca="false">IF(AU$4=0,"","Þrep")</f>
        <v/>
      </c>
      <c r="AV10" s="40" t="str">
        <f aca="false">IF(AU$4=0,"","Stig")</f>
        <v/>
      </c>
      <c r="AW10" s="40" t="str">
        <f aca="false">IF(AW$4=0,"","Þrep")</f>
        <v/>
      </c>
      <c r="AX10" s="40" t="str">
        <f aca="false">IF(AW$4=0,"","Stig")</f>
        <v/>
      </c>
      <c r="AY10" s="40" t="str">
        <f aca="false">IF(AY$4=0,"","Þrep")</f>
        <v/>
      </c>
      <c r="AZ10" s="40" t="str">
        <f aca="false">IF(AY$4=0,"","Stig")</f>
        <v/>
      </c>
      <c r="BA10" s="40" t="str">
        <f aca="false">IF(BA$4=0,"","Þrep")</f>
        <v/>
      </c>
      <c r="BB10" s="40" t="str">
        <f aca="false">IF(BA$4=0,"","Stig")</f>
        <v/>
      </c>
      <c r="BC10" s="40" t="str">
        <f aca="false">IF(BC$4=0,"","Þrep")</f>
        <v/>
      </c>
      <c r="BD10" s="40" t="str">
        <f aca="false">IF(BC$4=0,"","Stig")</f>
        <v/>
      </c>
      <c r="BE10" s="40" t="str">
        <f aca="false">IF(BE$4=0,"","Þrep")</f>
        <v/>
      </c>
      <c r="BF10" s="40" t="str">
        <f aca="false">IF(BE$4=0,"","Stig")</f>
        <v/>
      </c>
      <c r="BG10" s="40" t="str">
        <f aca="false">IF(BG$4=0,"","Þrep")</f>
        <v/>
      </c>
      <c r="BH10" s="40" t="str">
        <f aca="false">IF(BG$4=0,"","Stig")</f>
        <v/>
      </c>
      <c r="BI10" s="40" t="str">
        <f aca="false">IF(BI$4=0,"","Þrep")</f>
        <v/>
      </c>
      <c r="BJ10" s="40" t="str">
        <f aca="false">IF(BI$4=0,"","Stig")</f>
        <v/>
      </c>
      <c r="BK10" s="40" t="str">
        <f aca="false">IF(BK$4=0,"","Þrep")</f>
        <v/>
      </c>
      <c r="BL10" s="40" t="str">
        <f aca="false">IF(BK$4=0,"","Stig")</f>
        <v/>
      </c>
      <c r="BM10" s="40" t="str">
        <f aca="false">IF(BM$4=0,"","Þrep")</f>
        <v/>
      </c>
      <c r="BN10" s="40" t="str">
        <f aca="false">IF(BM$4=0,"","Stig")</f>
        <v/>
      </c>
      <c r="BO10" s="40" t="str">
        <f aca="false">IF(BO$4=0,"","Þrep")</f>
        <v/>
      </c>
      <c r="BP10" s="40" t="str">
        <f aca="false">IF(BO$4=0,"","Stig")</f>
        <v/>
      </c>
      <c r="BQ10" s="40" t="str">
        <f aca="false">IF(BQ$4=0,"","Þrep")</f>
        <v/>
      </c>
      <c r="BR10" s="40" t="str">
        <f aca="false">IF(BQ$4=0,"","Stig")</f>
        <v/>
      </c>
      <c r="BS10" s="40" t="str">
        <f aca="false">IF(BS$4=0,"","Þrep")</f>
        <v/>
      </c>
      <c r="BT10" s="40" t="str">
        <f aca="false">IF(BS$4=0,"","Stig")</f>
        <v/>
      </c>
      <c r="BU10" s="40" t="str">
        <f aca="false">IF(BU$4=0,"","Þrep")</f>
        <v/>
      </c>
      <c r="BV10" s="40" t="str">
        <f aca="false">IF(BU$4=0,"","Stig")</f>
        <v/>
      </c>
      <c r="BW10" s="40" t="str">
        <f aca="false">IF(BW$4=0,"","Þrep")</f>
        <v/>
      </c>
      <c r="BX10" s="40" t="str">
        <f aca="false">IF(BW$4=0,"","Stig")</f>
        <v/>
      </c>
      <c r="BY10" s="40" t="str">
        <f aca="false">IF(BY$4=0,"","Þrep")</f>
        <v/>
      </c>
      <c r="BZ10" s="40" t="str">
        <f aca="false">IF(BY$4=0,"","Stig")</f>
        <v/>
      </c>
      <c r="CA10" s="40" t="str">
        <f aca="false">IF(CA$4=0,"","Þrep")</f>
        <v/>
      </c>
      <c r="CB10" s="40" t="str">
        <f aca="false">IF(CA$4=0,"","Stig")</f>
        <v/>
      </c>
      <c r="CC10" s="40" t="str">
        <f aca="false">IF(CC$4=0,"","Þrep")</f>
        <v/>
      </c>
      <c r="CD10" s="40" t="str">
        <f aca="false">IF(CC$4=0,"","Stig")</f>
        <v/>
      </c>
      <c r="CE10" s="40" t="str">
        <f aca="false">IF(CE$4=0,"","Þrep")</f>
        <v/>
      </c>
      <c r="CF10" s="40" t="str">
        <f aca="false">IF(CE$4=0,"","Stig")</f>
        <v/>
      </c>
      <c r="CG10" s="40" t="str">
        <f aca="false">IF(CG$4=0,"","Þrep")</f>
        <v/>
      </c>
      <c r="CH10" s="40" t="str">
        <f aca="false">IF(CG$4=0,"","Stig")</f>
        <v/>
      </c>
      <c r="CI10" s="40" t="str">
        <f aca="false">IF(CI$4=0,"","Þrep")</f>
        <v/>
      </c>
      <c r="CJ10" s="40" t="str">
        <f aca="false">IF(CI$4=0,"","Stig")</f>
        <v/>
      </c>
      <c r="CK10" s="40" t="str">
        <f aca="false">IF(CK$4=0,"","Þrep")</f>
        <v/>
      </c>
      <c r="CL10" s="40" t="str">
        <f aca="false">IF(CK$4=0,"","Stig")</f>
        <v/>
      </c>
      <c r="CM10" s="40" t="str">
        <f aca="false">IF(CM$4=0,"","Þrep")</f>
        <v/>
      </c>
      <c r="CN10" s="40" t="str">
        <f aca="false">IF(CM$4=0,"","Stig")</f>
        <v/>
      </c>
      <c r="CO10" s="40" t="str">
        <f aca="false">IF(CO$4=0,"","Þrep")</f>
        <v/>
      </c>
      <c r="CP10" s="40" t="str">
        <f aca="false">IF(CO$4=0,"","Stig")</f>
        <v/>
      </c>
      <c r="CQ10" s="40" t="str">
        <f aca="false">IF(CQ$4=0,"","Þrep")</f>
        <v/>
      </c>
      <c r="CR10" s="40" t="str">
        <f aca="false">IF(CQ$4=0,"","Stig")</f>
        <v/>
      </c>
      <c r="CS10" s="40" t="str">
        <f aca="false">IF(CS$4=0,"","Þrep")</f>
        <v/>
      </c>
      <c r="CT10" s="40" t="str">
        <f aca="false">IF(CS$4=0,"","Stig")</f>
        <v/>
      </c>
      <c r="CU10" s="40" t="str">
        <f aca="false">IF(CU$4=0,"","Þrep")</f>
        <v/>
      </c>
      <c r="CV10" s="40" t="str">
        <f aca="false">IF(CU$4=0,"","Stig")</f>
        <v/>
      </c>
      <c r="CW10" s="40" t="str">
        <f aca="false">IF(CW$4=0,"","Þrep")</f>
        <v/>
      </c>
      <c r="CX10" s="40" t="str">
        <f aca="false">IF(CW$4=0,"","Stig")</f>
        <v/>
      </c>
      <c r="CY10" s="40" t="str">
        <f aca="false">IF(CY$4=0,"","Þrep")</f>
        <v/>
      </c>
      <c r="CZ10" s="40" t="str">
        <f aca="false">IF(CY$4=0,"","Stig")</f>
        <v/>
      </c>
      <c r="DA10" s="40" t="str">
        <f aca="false">IF(DA$4=0,"","Þrep")</f>
        <v/>
      </c>
      <c r="DB10" s="40" t="str">
        <f aca="false">IF(DA$4=0,"","Stig")</f>
        <v/>
      </c>
      <c r="DC10" s="40" t="str">
        <f aca="false">IF(DC$4=0,"","Þrep")</f>
        <v/>
      </c>
      <c r="DD10" s="40" t="str">
        <f aca="false">IF(DC$4=0,"","Stig")</f>
        <v/>
      </c>
      <c r="DE10" s="40" t="str">
        <f aca="false">IF(DE$4=0,"","Þrep")</f>
        <v/>
      </c>
      <c r="DF10" s="40" t="str">
        <f aca="false">IF(DE$4=0,"","Stig")</f>
        <v/>
      </c>
      <c r="DG10" s="40" t="str">
        <f aca="false">IF(DG$4=0,"","Þrep")</f>
        <v/>
      </c>
      <c r="DH10" s="40" t="str">
        <f aca="false">IF(DG$4=0,"","Stig")</f>
        <v/>
      </c>
      <c r="DI10" s="40" t="str">
        <f aca="false">IF(DI$4=0,"","Þrep")</f>
        <v/>
      </c>
      <c r="DJ10" s="40" t="str">
        <f aca="false">IF(DI$4=0,"","Stig")</f>
        <v/>
      </c>
      <c r="DK10" s="40" t="str">
        <f aca="false">IF(DK$4=0,"","Þrep")</f>
        <v/>
      </c>
      <c r="DL10" s="40" t="str">
        <f aca="false">IF(DK$4=0,"","Stig")</f>
        <v/>
      </c>
      <c r="DM10" s="40" t="str">
        <f aca="false">IF(DM$4=0,"","Þrep")</f>
        <v/>
      </c>
      <c r="DN10" s="40" t="str">
        <f aca="false">IF(DM$4=0,"","Stig")</f>
        <v/>
      </c>
      <c r="DO10" s="40" t="str">
        <f aca="false">IF(DO$4=0,"","Þrep")</f>
        <v/>
      </c>
      <c r="DP10" s="40" t="str">
        <f aca="false">IF(DO$4=0,"","Stig")</f>
        <v/>
      </c>
      <c r="DQ10" s="40" t="str">
        <f aca="false">IF(DQ$4=0,"","Þrep")</f>
        <v/>
      </c>
      <c r="DR10" s="40" t="str">
        <f aca="false">IF(DQ$4=0,"","Stig")</f>
        <v/>
      </c>
      <c r="DS10" s="40" t="str">
        <f aca="false">IF(DS$4=0,"","Þrep")</f>
        <v/>
      </c>
      <c r="DT10" s="40" t="str">
        <f aca="false">IF(DS$4=0,"","Stig")</f>
        <v/>
      </c>
      <c r="DU10" s="40" t="str">
        <f aca="false">IF(DU$4=0,"","Þrep")</f>
        <v/>
      </c>
      <c r="DV10" s="40" t="str">
        <f aca="false">IF(DU$4=0,"","Stig")</f>
        <v/>
      </c>
      <c r="DW10" s="40" t="str">
        <f aca="false">IF(DW$4=0,"","Þrep")</f>
        <v/>
      </c>
      <c r="DX10" s="40" t="str">
        <f aca="false">IF(DW$4=0,"","Stig")</f>
        <v/>
      </c>
      <c r="DY10" s="40" t="str">
        <f aca="false">IF(DY$4=0,"","Þrep")</f>
        <v/>
      </c>
      <c r="DZ10" s="40" t="str">
        <f aca="false">IF(DY$4=0,"","Stig")</f>
        <v/>
      </c>
      <c r="EA10" s="40" t="str">
        <f aca="false">IF(EA$4=0,"","Þrep")</f>
        <v/>
      </c>
      <c r="EB10" s="40" t="str">
        <f aca="false">IF(EA$4=0,"","Stig")</f>
        <v/>
      </c>
      <c r="EC10" s="40" t="str">
        <f aca="false">IF(EC$4=0,"","Þrep")</f>
        <v/>
      </c>
      <c r="ED10" s="40" t="str">
        <f aca="false">IF(EC$4=0,"","Stig")</f>
        <v/>
      </c>
      <c r="EE10" s="40" t="str">
        <f aca="false">IF(EE$4=0,"","Þrep")</f>
        <v/>
      </c>
      <c r="EF10" s="40" t="str">
        <f aca="false">IF(EE$4=0,"","Stig")</f>
        <v/>
      </c>
      <c r="EG10" s="40" t="str">
        <f aca="false">IF(EG$4=0,"","Þrep")</f>
        <v/>
      </c>
      <c r="EH10" s="40" t="str">
        <f aca="false">IF(EG$4=0,"","Stig")</f>
        <v/>
      </c>
      <c r="EI10" s="40" t="str">
        <f aca="false">IF(EI$4=0,"","Þrep")</f>
        <v/>
      </c>
      <c r="EJ10" s="40" t="str">
        <f aca="false">IF(EI$4=0,"","Stig")</f>
        <v/>
      </c>
      <c r="EK10" s="40" t="str">
        <f aca="false">IF(EK$4=0,"","Þrep")</f>
        <v/>
      </c>
      <c r="EL10" s="40" t="str">
        <f aca="false">IF(EK$4=0,"","Stig")</f>
        <v/>
      </c>
      <c r="EM10" s="40" t="str">
        <f aca="false">IF(EM$4=0,"","Þrep")</f>
        <v/>
      </c>
      <c r="EN10" s="40" t="str">
        <f aca="false">IF(EM$4=0,"","Stig")</f>
        <v/>
      </c>
      <c r="EO10" s="40" t="str">
        <f aca="false">IF(EO$4=0,"","Þrep")</f>
        <v/>
      </c>
      <c r="EP10" s="40" t="str">
        <f aca="false">IF(EO$4=0,"","Stig")</f>
        <v/>
      </c>
      <c r="EQ10" s="40" t="str">
        <f aca="false">IF(EQ$4=0,"","Þrep")</f>
        <v/>
      </c>
      <c r="ER10" s="40" t="str">
        <f aca="false">IF(EQ$4=0,"","Stig")</f>
        <v/>
      </c>
      <c r="ES10" s="40" t="str">
        <f aca="false">IF(ES$4=0,"","Þrep")</f>
        <v/>
      </c>
      <c r="ET10" s="40" t="str">
        <f aca="false">IF(ES$4=0,"","Stig")</f>
        <v/>
      </c>
      <c r="EU10" s="40" t="str">
        <f aca="false">IF(EU$4=0,"","Þrep")</f>
        <v/>
      </c>
      <c r="EV10" s="40" t="str">
        <f aca="false">IF(EU$4=0,"","Stig")</f>
        <v/>
      </c>
      <c r="EW10" s="40" t="str">
        <f aca="false">IF(EW$4=0,"","Þrep")</f>
        <v/>
      </c>
      <c r="EX10" s="40" t="str">
        <f aca="false">IF(EW$4=0,"","Stig")</f>
        <v/>
      </c>
      <c r="EY10" s="40" t="str">
        <f aca="false">IF(EY$4=0,"","Þrep")</f>
        <v/>
      </c>
      <c r="EZ10" s="40" t="str">
        <f aca="false">IF(EY$4=0,"","Stig")</f>
        <v/>
      </c>
      <c r="FA10" s="40" t="str">
        <f aca="false">IF(FA$4=0,"","Þrep")</f>
        <v/>
      </c>
      <c r="FB10" s="40" t="str">
        <f aca="false">IF(FA$4=0,"","Stig")</f>
        <v/>
      </c>
      <c r="FC10" s="40" t="str">
        <f aca="false">IF(FC$4=0,"","Þrep")</f>
        <v/>
      </c>
      <c r="FD10" s="40" t="str">
        <f aca="false">IF(FC$4=0,"","Stig")</f>
        <v/>
      </c>
      <c r="FE10" s="40" t="str">
        <f aca="false">IF(FE$4=0,"","Þrep")</f>
        <v/>
      </c>
      <c r="FF10" s="40" t="str">
        <f aca="false">IF(FE$4=0,"","Stig")</f>
        <v/>
      </c>
      <c r="FG10" s="40" t="str">
        <f aca="false">IF(FG$4=0,"","Þrep")</f>
        <v/>
      </c>
      <c r="FH10" s="40" t="str">
        <f aca="false">IF(FG$4=0,"","Stig")</f>
        <v/>
      </c>
      <c r="FI10" s="40" t="str">
        <f aca="false">IF(FI$4=0,"","Þrep")</f>
        <v/>
      </c>
      <c r="FJ10" s="40" t="str">
        <f aca="false">IF(FI$4=0,"","Stig")</f>
        <v/>
      </c>
      <c r="FK10" s="40" t="str">
        <f aca="false">IF(FK$4=0,"","Þrep")</f>
        <v/>
      </c>
      <c r="FL10" s="40" t="str">
        <f aca="false">IF(FK$4=0,"","Stig")</f>
        <v/>
      </c>
      <c r="FM10" s="40" t="str">
        <f aca="false">IF(FM$4=0,"","Þrep")</f>
        <v/>
      </c>
      <c r="FN10" s="40" t="str">
        <f aca="false">IF(FM$4=0,"","Stig")</f>
        <v/>
      </c>
      <c r="FO10" s="40" t="str">
        <f aca="false">IF(FO$4=0,"","Þrep")</f>
        <v/>
      </c>
      <c r="FP10" s="40" t="str">
        <f aca="false">IF(FO$4=0,"","Stig")</f>
        <v/>
      </c>
      <c r="FQ10" s="40" t="str">
        <f aca="false">IF(FQ$4=0,"","Þrep")</f>
        <v/>
      </c>
      <c r="FR10" s="40" t="str">
        <f aca="false">IF(FQ$4=0,"","Stig")</f>
        <v/>
      </c>
      <c r="FS10" s="40" t="str">
        <f aca="false">IF(FS$4=0,"","Þrep")</f>
        <v/>
      </c>
      <c r="FT10" s="40" t="str">
        <f aca="false">IF(FS$4=0,"","Stig")</f>
        <v/>
      </c>
      <c r="FU10" s="40" t="str">
        <f aca="false">IF(FU$4=0,"","Þrep")</f>
        <v/>
      </c>
      <c r="FV10" s="40" t="str">
        <f aca="false">IF(FU$4=0,"","Stig")</f>
        <v/>
      </c>
      <c r="FW10" s="40" t="str">
        <f aca="false">IF(FW$4=0,"","Þrep")</f>
        <v/>
      </c>
      <c r="FX10" s="40" t="str">
        <f aca="false">IF(FW$4=0,"","Stig")</f>
        <v/>
      </c>
      <c r="FY10" s="40" t="str">
        <f aca="false">IF(FY$4=0,"","Þrep")</f>
        <v/>
      </c>
      <c r="FZ10" s="40" t="str">
        <f aca="false">IF(FY$4=0,"","Stig")</f>
        <v/>
      </c>
      <c r="GA10" s="40" t="str">
        <f aca="false">IF(GA$4=0,"","Þrep")</f>
        <v/>
      </c>
      <c r="GB10" s="40" t="str">
        <f aca="false">IF(GA$4=0,"","Stig")</f>
        <v/>
      </c>
      <c r="GC10" s="40" t="str">
        <f aca="false">IF(GC$4=0,"","Þrep")</f>
        <v/>
      </c>
      <c r="GD10" s="40" t="str">
        <f aca="false">IF(GC$4=0,"","Stig")</f>
        <v/>
      </c>
      <c r="GE10" s="40" t="str">
        <f aca="false">IF(GE$4=0,"","Þrep")</f>
        <v/>
      </c>
      <c r="GF10" s="40" t="str">
        <f aca="false">IF(GE$4=0,"","Stig")</f>
        <v/>
      </c>
      <c r="GG10" s="40" t="str">
        <f aca="false">IF(GG$4=0,"","Þrep")</f>
        <v/>
      </c>
      <c r="GH10" s="40" t="str">
        <f aca="false">IF(GG$4=0,"","Stig")</f>
        <v/>
      </c>
      <c r="GI10" s="40" t="str">
        <f aca="false">IF(GI$4=0,"","Þrep")</f>
        <v/>
      </c>
      <c r="GJ10" s="40" t="str">
        <f aca="false">IF(GI$4=0,"","Stig")</f>
        <v/>
      </c>
      <c r="GK10" s="40" t="str">
        <f aca="false">IF(GK$4=0,"","Þrep")</f>
        <v/>
      </c>
      <c r="GL10" s="40" t="str">
        <f aca="false">IF(GK$4=0,"","Stig")</f>
        <v/>
      </c>
      <c r="GM10" s="40" t="str">
        <f aca="false">IF(GM$4=0,"","Þrep")</f>
        <v/>
      </c>
      <c r="GN10" s="40" t="str">
        <f aca="false">IF(GM$4=0,"","Stig")</f>
        <v/>
      </c>
      <c r="GO10" s="40" t="str">
        <f aca="false">IF(GO$4=0,"","Þrep")</f>
        <v/>
      </c>
      <c r="GP10" s="40" t="str">
        <f aca="false">IF(GO$4=0,"","Stig")</f>
        <v/>
      </c>
      <c r="GQ10" s="40" t="str">
        <f aca="false">IF(GQ$4=0,"","Þrep")</f>
        <v/>
      </c>
      <c r="GR10" s="40" t="str">
        <f aca="false">IF(GQ$4=0,"","Stig")</f>
        <v/>
      </c>
      <c r="GS10" s="40" t="str">
        <f aca="false">IF(GS$4=0,"","Þrep")</f>
        <v/>
      </c>
      <c r="GT10" s="40" t="str">
        <f aca="false">IF(GS$4=0,"","Stig")</f>
        <v/>
      </c>
      <c r="GU10" s="40" t="str">
        <f aca="false">IF(GU$4=0,"","Þrep")</f>
        <v/>
      </c>
      <c r="GV10" s="40" t="str">
        <f aca="false">IF(GU$4=0,"","Stig")</f>
        <v/>
      </c>
      <c r="GW10" s="40" t="str">
        <f aca="false">IF(GW$4=0,"","Þrep")</f>
        <v/>
      </c>
      <c r="GX10" s="40" t="str">
        <f aca="false">IF(GW$4=0,"","Stig")</f>
        <v/>
      </c>
      <c r="GZ10" s="22"/>
    </row>
    <row r="11" customFormat="false" ht="15" hidden="false" customHeight="true" outlineLevel="0" collapsed="false">
      <c r="B11" s="41" t="str">
        <f aca="false" t="array" ref="B11:B11">IFERROR(INDEX(Launagögn!$C$6:$C$10005,MATCH(1,(Launagögn!$C$6:$C$10005&lt;&gt;"")*1,0)),"")</f>
        <v/>
      </c>
      <c r="C11" s="42" t="n">
        <f aca="false">IFERROR(SUMIF($G$10:$GX$10,"Stig",$G11:$GX11),0)</f>
        <v>0</v>
      </c>
      <c r="D11" s="22"/>
      <c r="E11" s="22"/>
      <c r="F11" s="22"/>
      <c r="G11" s="43"/>
      <c r="H11" s="44" t="str">
        <f aca="false">IF(OR(G$4=0,G11="",G$8="",G$7=""),"",ROUND(G11/G$8*G$7*KVARDI,2))</f>
        <v/>
      </c>
      <c r="I11" s="43"/>
      <c r="J11" s="44" t="str">
        <f aca="false">IF(OR(I$4=0,I11="",I$8="",I$7=""),"",ROUND(I11/I$8*I$7*KVARDI,2))</f>
        <v/>
      </c>
      <c r="K11" s="43"/>
      <c r="L11" s="44" t="str">
        <f aca="false">IF(OR(K$4=0,K11="",K$8="",K$7=""),"",ROUND(K11/K$8*K$7*KVARDI,2))</f>
        <v/>
      </c>
      <c r="M11" s="43"/>
      <c r="N11" s="44" t="str">
        <f aca="false">IF(OR(M$4=0,M11="",M$8="",M$7=""),"",ROUND(M11/M$8*M$7*KVARDI,2))</f>
        <v/>
      </c>
      <c r="O11" s="43"/>
      <c r="P11" s="44" t="str">
        <f aca="false">IF(OR(O$4=0,O11="",O$8="",O$7=""),"",ROUND(O11/O$8*O$7*KVARDI,2))</f>
        <v/>
      </c>
      <c r="Q11" s="43"/>
      <c r="R11" s="44" t="str">
        <f aca="false">IF(OR(Q$4=0,Q11="",Q$8="",Q$7=""),"",ROUND(Q11/Q$8*Q$7*KVARDI,2))</f>
        <v/>
      </c>
      <c r="S11" s="43"/>
      <c r="T11" s="44" t="str">
        <f aca="false">IF(OR(S$4=0,S11="",S$8="",S$7=""),"",ROUND(S11/S$8*S$7*KVARDI,2))</f>
        <v/>
      </c>
      <c r="U11" s="43"/>
      <c r="V11" s="44" t="str">
        <f aca="false">IF(OR(U$4=0,U11="",U$8="",U$7=""),"",ROUND(U11/U$8*U$7*KVARDI,2))</f>
        <v/>
      </c>
      <c r="W11" s="43"/>
      <c r="X11" s="44" t="str">
        <f aca="false">IF(OR(W$4=0,W11="",W$8="",W$7=""),"",ROUND(W11/W$8*W$7*KVARDI,2))</f>
        <v/>
      </c>
      <c r="Y11" s="43"/>
      <c r="Z11" s="44" t="str">
        <f aca="false">IF(OR(Y$4=0,Y11="",Y$8="",Y$7=""),"",ROUND(Y11/Y$8*Y$7*KVARDI,2))</f>
        <v/>
      </c>
      <c r="AA11" s="43"/>
      <c r="AB11" s="44" t="str">
        <f aca="false">IF(OR(AA$4=0,AA11="",AA$8="",AA$7=""),"",ROUND(AA11/AA$8*AA$7*KVARDI,2))</f>
        <v/>
      </c>
      <c r="AC11" s="43"/>
      <c r="AD11" s="44" t="str">
        <f aca="false">IF(OR(AC$4=0,AC11="",AC$8="",AC$7=""),"",ROUND(AC11/AC$8*AC$7*KVARDI,2))</f>
        <v/>
      </c>
      <c r="AE11" s="43"/>
      <c r="AF11" s="44" t="str">
        <f aca="false">IF(OR(AE$4=0,AE11="",AE$8="",AE$7=""),"",ROUND(AE11/AE$8*AE$7*KVARDI,2))</f>
        <v/>
      </c>
      <c r="AG11" s="43"/>
      <c r="AH11" s="44" t="str">
        <f aca="false">IF(OR(AG$4=0,AG11="",AG$8="",AG$7=""),"",ROUND(AG11/AG$8*AG$7*KVARDI,2))</f>
        <v/>
      </c>
      <c r="AI11" s="43"/>
      <c r="AJ11" s="44" t="str">
        <f aca="false">IF(OR(AI$4=0,AI11="",AI$8="",AI$7=""),"",ROUND(AI11/AI$8*AI$7*KVARDI,2))</f>
        <v/>
      </c>
      <c r="AK11" s="43"/>
      <c r="AL11" s="44" t="str">
        <f aca="false">IF(OR(AK$4=0,AK11="",AK$8="",AK$7=""),"",ROUND(AK11/AK$8*AK$7*KVARDI,2))</f>
        <v/>
      </c>
      <c r="AM11" s="43"/>
      <c r="AN11" s="44" t="str">
        <f aca="false">IF(OR(AM$4=0,AM11="",AM$8="",AM$7=""),"",ROUND(AM11/AM$8*AM$7*KVARDI,2))</f>
        <v/>
      </c>
      <c r="AO11" s="43"/>
      <c r="AP11" s="44" t="str">
        <f aca="false">IF(OR(AO$4=0,AO11="",AO$8="",AO$7=""),"",ROUND(AO11/AO$8*AO$7*KVARDI,2))</f>
        <v/>
      </c>
      <c r="AQ11" s="43"/>
      <c r="AR11" s="44" t="str">
        <f aca="false">IF(OR(AQ$4=0,AQ11="",AQ$8="",AQ$7=""),"",ROUND(AQ11/AQ$8*AQ$7*KVARDI,2))</f>
        <v/>
      </c>
      <c r="AS11" s="43"/>
      <c r="AT11" s="44" t="str">
        <f aca="false">IF(OR(AS$4=0,AS11="",AS$8="",AS$7=""),"",ROUND(AS11/AS$8*AS$7*KVARDI,2))</f>
        <v/>
      </c>
      <c r="AU11" s="43"/>
      <c r="AV11" s="44" t="str">
        <f aca="false">IF(OR(AU$4=0,AU11="",AU$8="",AU$7=""),"",ROUND(AU11/AU$8*AU$7*KVARDI,2))</f>
        <v/>
      </c>
      <c r="AW11" s="43"/>
      <c r="AX11" s="44" t="str">
        <f aca="false">IF(OR(AW$4=0,AW11="",AW$8="",AW$7=""),"",ROUND(AW11/AW$8*AW$7*KVARDI,2))</f>
        <v/>
      </c>
      <c r="AY11" s="43"/>
      <c r="AZ11" s="44" t="str">
        <f aca="false">IF(OR(AY$4=0,AY11="",AY$8="",AY$7=""),"",ROUND(AY11/AY$8*AY$7*KVARDI,2))</f>
        <v/>
      </c>
      <c r="BA11" s="43"/>
      <c r="BB11" s="44" t="str">
        <f aca="false">IF(OR(BA$4=0,BA11="",BA$8="",BA$7=""),"",ROUND(BA11/BA$8*BA$7*KVARDI,2))</f>
        <v/>
      </c>
      <c r="BC11" s="43"/>
      <c r="BD11" s="44" t="str">
        <f aca="false">IF(OR(BC$4=0,BC11="",BC$8="",BC$7=""),"",ROUND(BC11/BC$8*BC$7*KVARDI,2))</f>
        <v/>
      </c>
      <c r="BE11" s="43"/>
      <c r="BF11" s="44" t="str">
        <f aca="false">IF(OR(BE$4=0,BE11="",BE$8="",BE$7=""),"",ROUND(BE11/BE$8*BE$7*KVARDI,2))</f>
        <v/>
      </c>
      <c r="BG11" s="43"/>
      <c r="BH11" s="44" t="str">
        <f aca="false">IF(OR(BG$4=0,BG11="",BG$8="",BG$7=""),"",ROUND(BG11/BG$8*BG$7*KVARDI,2))</f>
        <v/>
      </c>
      <c r="BI11" s="43"/>
      <c r="BJ11" s="44" t="str">
        <f aca="false">IF(OR(BI$4=0,BI11="",BI$8="",BI$7=""),"",ROUND(BI11/BI$8*BI$7*KVARDI,2))</f>
        <v/>
      </c>
      <c r="BK11" s="43"/>
      <c r="BL11" s="44" t="str">
        <f aca="false">IF(OR(BK$4=0,BK11="",BK$8="",BK$7=""),"",ROUND(BK11/BK$8*BK$7*KVARDI,2))</f>
        <v/>
      </c>
      <c r="BM11" s="43"/>
      <c r="BN11" s="44" t="str">
        <f aca="false">IF(OR(BM$4=0,BM11="",BM$8="",BM$7=""),"",ROUND(BM11/BM$8*BM$7*KVARDI,2))</f>
        <v/>
      </c>
      <c r="BO11" s="43"/>
      <c r="BP11" s="44" t="str">
        <f aca="false">IF(OR(BO$4=0,BO11="",BO$8="",BO$7=""),"",ROUND(BO11/BO$8*BO$7*KVARDI,2))</f>
        <v/>
      </c>
      <c r="BQ11" s="43"/>
      <c r="BR11" s="44" t="str">
        <f aca="false">IF(OR(BQ$4=0,BQ11="",BQ$8="",BQ$7=""),"",ROUND(BQ11/BQ$8*BQ$7*KVARDI,2))</f>
        <v/>
      </c>
      <c r="BS11" s="43"/>
      <c r="BT11" s="44" t="str">
        <f aca="false">IF(OR(BS$4=0,BS11="",BS$8="",BS$7=""),"",ROUND(BS11/BS$8*BS$7*KVARDI,2))</f>
        <v/>
      </c>
      <c r="BU11" s="43"/>
      <c r="BV11" s="44" t="str">
        <f aca="false">IF(OR(BU$4=0,BU11="",BU$8="",BU$7=""),"",ROUND(BU11/BU$8*BU$7*KVARDI,2))</f>
        <v/>
      </c>
      <c r="BW11" s="43"/>
      <c r="BX11" s="44" t="str">
        <f aca="false">IF(OR(BW$4=0,BW11="",BW$8="",BW$7=""),"",ROUND(BW11/BW$8*BW$7*KVARDI,2))</f>
        <v/>
      </c>
      <c r="BY11" s="43"/>
      <c r="BZ11" s="44" t="str">
        <f aca="false">IF(OR(BY$4=0,BY11="",BY$8="",BY$7=""),"",ROUND(BY11/BY$8*BY$7*KVARDI,2))</f>
        <v/>
      </c>
      <c r="CA11" s="43"/>
      <c r="CB11" s="44" t="str">
        <f aca="false">IF(OR(CA$4=0,CA11="",CA$8="",CA$7=""),"",ROUND(CA11/CA$8*CA$7*KVARDI,2))</f>
        <v/>
      </c>
      <c r="CC11" s="43"/>
      <c r="CD11" s="44" t="str">
        <f aca="false">IF(OR(CC$4=0,CC11="",CC$8="",CC$7=""),"",ROUND(CC11/CC$8*CC$7*KVARDI,2))</f>
        <v/>
      </c>
      <c r="CE11" s="43"/>
      <c r="CF11" s="44" t="str">
        <f aca="false">IF(OR(CE$4=0,CE11="",CE$8="",CE$7=""),"",ROUND(CE11/CE$8*CE$7*KVARDI,2))</f>
        <v/>
      </c>
      <c r="CG11" s="43"/>
      <c r="CH11" s="44" t="str">
        <f aca="false">IF(OR(CG$4=0,CG11="",CG$8="",CG$7=""),"",ROUND(CG11/CG$8*CG$7*KVARDI,2))</f>
        <v/>
      </c>
      <c r="CI11" s="43"/>
      <c r="CJ11" s="44" t="str">
        <f aca="false">IF(OR(CI$4=0,CI11="",CI$8="",CI$7=""),"",ROUND(CI11/CI$8*CI$7*KVARDI,2))</f>
        <v/>
      </c>
      <c r="CK11" s="43"/>
      <c r="CL11" s="44" t="str">
        <f aca="false">IF(OR(CK$4=0,CK11="",CK$8="",CK$7=""),"",ROUND(CK11/CK$8*CK$7*KVARDI,2))</f>
        <v/>
      </c>
      <c r="CM11" s="43"/>
      <c r="CN11" s="44" t="str">
        <f aca="false">IF(OR(CM$4=0,CM11="",CM$8="",CM$7=""),"",ROUND(CM11/CM$8*CM$7*KVARDI,2))</f>
        <v/>
      </c>
      <c r="CO11" s="43"/>
      <c r="CP11" s="44" t="str">
        <f aca="false">IF(OR(CO$4=0,CO11="",CO$8="",CO$7=""),"",ROUND(CO11/CO$8*CO$7*KVARDI,2))</f>
        <v/>
      </c>
      <c r="CQ11" s="43"/>
      <c r="CR11" s="44" t="str">
        <f aca="false">IF(OR(CQ$4=0,CQ11="",CQ$8="",CQ$7=""),"",ROUND(CQ11/CQ$8*CQ$7*KVARDI,2))</f>
        <v/>
      </c>
      <c r="CS11" s="43"/>
      <c r="CT11" s="44" t="str">
        <f aca="false">IF(OR(CS$4=0,CS11="",CS$8="",CS$7=""),"",ROUND(CS11/CS$8*CS$7*KVARDI,2))</f>
        <v/>
      </c>
      <c r="CU11" s="43"/>
      <c r="CV11" s="44" t="str">
        <f aca="false">IF(OR(CU$4=0,CU11="",CU$8="",CU$7=""),"",ROUND(CU11/CU$8*CU$7*KVARDI,2))</f>
        <v/>
      </c>
      <c r="CW11" s="43"/>
      <c r="CX11" s="44" t="str">
        <f aca="false">IF(OR(CW$4=0,CW11="",CW$8="",CW$7=""),"",ROUND(CW11/CW$8*CW$7*KVARDI,2))</f>
        <v/>
      </c>
      <c r="CY11" s="43"/>
      <c r="CZ11" s="44" t="str">
        <f aca="false">IF(OR(CY$4=0,CY11="",CY$8="",CY$7=""),"",ROUND(CY11/CY$8*CY$7*KVARDI,2))</f>
        <v/>
      </c>
      <c r="DA11" s="43"/>
      <c r="DB11" s="44" t="str">
        <f aca="false">IF(OR(DA$4=0,DA11="",DA$8="",DA$7=""),"",ROUND(DA11/DA$8*DA$7*KVARDI,2))</f>
        <v/>
      </c>
      <c r="DC11" s="43"/>
      <c r="DD11" s="44" t="str">
        <f aca="false">IF(OR(DC$4=0,DC11="",DC$8="",DC$7=""),"",ROUND(DC11/DC$8*DC$7*KVARDI,2))</f>
        <v/>
      </c>
      <c r="DE11" s="43"/>
      <c r="DF11" s="44" t="str">
        <f aca="false">IF(OR(DE$4=0,DE11="",DE$8="",DE$7=""),"",ROUND(DE11/DE$8*DE$7*KVARDI,2))</f>
        <v/>
      </c>
      <c r="DG11" s="43"/>
      <c r="DH11" s="44" t="str">
        <f aca="false">IF(OR(DG$4=0,DG11="",DG$8="",DG$7=""),"",ROUND(DG11/DG$8*DG$7*KVARDI,2))</f>
        <v/>
      </c>
      <c r="DI11" s="43"/>
      <c r="DJ11" s="44" t="str">
        <f aca="false">IF(OR(DI$4=0,DI11="",DI$8="",DI$7=""),"",ROUND(DI11/DI$8*DI$7*KVARDI,2))</f>
        <v/>
      </c>
      <c r="DK11" s="43"/>
      <c r="DL11" s="44" t="str">
        <f aca="false">IF(OR(DK$4=0,DK11="",DK$8="",DK$7=""),"",ROUND(DK11/DK$8*DK$7*KVARDI,2))</f>
        <v/>
      </c>
      <c r="DM11" s="43"/>
      <c r="DN11" s="44" t="str">
        <f aca="false">IF(OR(DM$4=0,DM11="",DM$8="",DM$7=""),"",ROUND(DM11/DM$8*DM$7*KVARDI,2))</f>
        <v/>
      </c>
      <c r="DO11" s="43"/>
      <c r="DP11" s="44" t="str">
        <f aca="false">IF(OR(DO$4=0,DO11="",DO$8="",DO$7=""),"",ROUND(DO11/DO$8*DO$7*KVARDI,2))</f>
        <v/>
      </c>
      <c r="DQ11" s="43"/>
      <c r="DR11" s="44" t="str">
        <f aca="false">IF(OR(DQ$4=0,DQ11="",DQ$8="",DQ$7=""),"",ROUND(DQ11/DQ$8*DQ$7*KVARDI,2))</f>
        <v/>
      </c>
      <c r="DS11" s="43"/>
      <c r="DT11" s="44" t="str">
        <f aca="false">IF(OR(DS$4=0,DS11="",DS$8="",DS$7=""),"",ROUND(DS11/DS$8*DS$7*KVARDI,2))</f>
        <v/>
      </c>
      <c r="DU11" s="43"/>
      <c r="DV11" s="44" t="str">
        <f aca="false">IF(OR(DU$4=0,DU11="",DU$8="",DU$7=""),"",ROUND(DU11/DU$8*DU$7*KVARDI,2))</f>
        <v/>
      </c>
      <c r="DW11" s="43"/>
      <c r="DX11" s="44" t="str">
        <f aca="false">IF(OR(DW$4=0,DW11="",DW$8="",DW$7=""),"",ROUND(DW11/DW$8*DW$7*KVARDI,2))</f>
        <v/>
      </c>
      <c r="DY11" s="43"/>
      <c r="DZ11" s="44" t="str">
        <f aca="false">IF(OR(DY$4=0,DY11="",DY$8="",DY$7=""),"",ROUND(DY11/DY$8*DY$7*KVARDI,2))</f>
        <v/>
      </c>
      <c r="EA11" s="43"/>
      <c r="EB11" s="44" t="str">
        <f aca="false">IF(OR(EA$4=0,EA11="",EA$8="",EA$7=""),"",ROUND(EA11/EA$8*EA$7*KVARDI,2))</f>
        <v/>
      </c>
      <c r="EC11" s="43"/>
      <c r="ED11" s="44" t="str">
        <f aca="false">IF(OR(EC$4=0,EC11="",EC$8="",EC$7=""),"",ROUND(EC11/EC$8*EC$7*KVARDI,2))</f>
        <v/>
      </c>
      <c r="EE11" s="43"/>
      <c r="EF11" s="44" t="str">
        <f aca="false">IF(OR(EE$4=0,EE11="",EE$8="",EE$7=""),"",ROUND(EE11/EE$8*EE$7*KVARDI,2))</f>
        <v/>
      </c>
      <c r="EG11" s="43"/>
      <c r="EH11" s="44" t="str">
        <f aca="false">IF(OR(EG$4=0,EG11="",EG$8="",EG$7=""),"",ROUND(EG11/EG$8*EG$7*KVARDI,2))</f>
        <v/>
      </c>
      <c r="EI11" s="43"/>
      <c r="EJ11" s="44" t="str">
        <f aca="false">IF(OR(EI$4=0,EI11="",EI$8="",EI$7=""),"",ROUND(EI11/EI$8*EI$7*KVARDI,2))</f>
        <v/>
      </c>
      <c r="EK11" s="43"/>
      <c r="EL11" s="44" t="str">
        <f aca="false">IF(OR(EK$4=0,EK11="",EK$8="",EK$7=""),"",ROUND(EK11/EK$8*EK$7*KVARDI,2))</f>
        <v/>
      </c>
      <c r="EM11" s="43"/>
      <c r="EN11" s="44" t="str">
        <f aca="false">IF(OR(EM$4=0,EM11="",EM$8="",EM$7=""),"",ROUND(EM11/EM$8*EM$7*KVARDI,2))</f>
        <v/>
      </c>
      <c r="EO11" s="43"/>
      <c r="EP11" s="44" t="str">
        <f aca="false">IF(OR(EO$4=0,EO11="",EO$8="",EO$7=""),"",ROUND(EO11/EO$8*EO$7*KVARDI,2))</f>
        <v/>
      </c>
      <c r="EQ11" s="43"/>
      <c r="ER11" s="44" t="str">
        <f aca="false">IF(OR(EQ$4=0,EQ11="",EQ$8="",EQ$7=""),"",ROUND(EQ11/EQ$8*EQ$7*KVARDI,2))</f>
        <v/>
      </c>
      <c r="ES11" s="43"/>
      <c r="ET11" s="44" t="str">
        <f aca="false">IF(OR(ES$4=0,ES11="",ES$8="",ES$7=""),"",ROUND(ES11/ES$8*ES$7*KVARDI,2))</f>
        <v/>
      </c>
      <c r="EU11" s="43"/>
      <c r="EV11" s="44" t="str">
        <f aca="false">IF(OR(EU$4=0,EU11="",EU$8="",EU$7=""),"",ROUND(EU11/EU$8*EU$7*KVARDI,2))</f>
        <v/>
      </c>
      <c r="EW11" s="43"/>
      <c r="EX11" s="44" t="str">
        <f aca="false">IF(OR(EW$4=0,EW11="",EW$8="",EW$7=""),"",ROUND(EW11/EW$8*EW$7*KVARDI,2))</f>
        <v/>
      </c>
      <c r="EY11" s="43"/>
      <c r="EZ11" s="44" t="str">
        <f aca="false">IF(OR(EY$4=0,EY11="",EY$8="",EY$7=""),"",ROUND(EY11/EY$8*EY$7*KVARDI,2))</f>
        <v/>
      </c>
      <c r="FA11" s="43"/>
      <c r="FB11" s="44" t="str">
        <f aca="false">IF(OR(FA$4=0,FA11="",FA$8="",FA$7=""),"",ROUND(FA11/FA$8*FA$7*KVARDI,2))</f>
        <v/>
      </c>
      <c r="FC11" s="43"/>
      <c r="FD11" s="44" t="str">
        <f aca="false">IF(OR(FC$4=0,FC11="",FC$8="",FC$7=""),"",ROUND(FC11/FC$8*FC$7*KVARDI,2))</f>
        <v/>
      </c>
      <c r="FE11" s="43"/>
      <c r="FF11" s="44" t="str">
        <f aca="false">IF(OR(FE$4=0,FE11="",FE$8="",FE$7=""),"",ROUND(FE11/FE$8*FE$7*KVARDI,2))</f>
        <v/>
      </c>
      <c r="FG11" s="43"/>
      <c r="FH11" s="44" t="str">
        <f aca="false">IF(OR(FG$4=0,FG11="",FG$8="",FG$7=""),"",ROUND(FG11/FG$8*FG$7*KVARDI,2))</f>
        <v/>
      </c>
      <c r="FI11" s="43"/>
      <c r="FJ11" s="44" t="str">
        <f aca="false">IF(OR(FI$4=0,FI11="",FI$8="",FI$7=""),"",ROUND(FI11/FI$8*FI$7*KVARDI,2))</f>
        <v/>
      </c>
      <c r="FK11" s="43"/>
      <c r="FL11" s="44" t="str">
        <f aca="false">IF(OR(FK$4=0,FK11="",FK$8="",FK$7=""),"",ROUND(FK11/FK$8*FK$7*KVARDI,2))</f>
        <v/>
      </c>
      <c r="FM11" s="43"/>
      <c r="FN11" s="44" t="str">
        <f aca="false">IF(OR(FM$4=0,FM11="",FM$8="",FM$7=""),"",ROUND(FM11/FM$8*FM$7*KVARDI,2))</f>
        <v/>
      </c>
      <c r="FO11" s="43"/>
      <c r="FP11" s="44" t="str">
        <f aca="false">IF(OR(FO$4=0,FO11="",FO$8="",FO$7=""),"",ROUND(FO11/FO$8*FO$7*KVARDI,2))</f>
        <v/>
      </c>
      <c r="FQ11" s="43"/>
      <c r="FR11" s="44" t="str">
        <f aca="false">IF(OR(FQ$4=0,FQ11="",FQ$8="",FQ$7=""),"",ROUND(FQ11/FQ$8*FQ$7*KVARDI,2))</f>
        <v/>
      </c>
      <c r="FS11" s="43"/>
      <c r="FT11" s="44" t="str">
        <f aca="false">IF(OR(FS$4=0,FS11="",FS$8="",FS$7=""),"",ROUND(FS11/FS$8*FS$7*KVARDI,2))</f>
        <v/>
      </c>
      <c r="FU11" s="43"/>
      <c r="FV11" s="44" t="str">
        <f aca="false">IF(OR(FU$4=0,FU11="",FU$8="",FU$7=""),"",ROUND(FU11/FU$8*FU$7*KVARDI,2))</f>
        <v/>
      </c>
      <c r="FW11" s="43"/>
      <c r="FX11" s="44" t="str">
        <f aca="false">IF(OR(FW$4=0,FW11="",FW$8="",FW$7=""),"",ROUND(FW11/FW$8*FW$7*KVARDI,2))</f>
        <v/>
      </c>
      <c r="FY11" s="43"/>
      <c r="FZ11" s="44" t="str">
        <f aca="false">IF(OR(FY$4=0,FY11="",FY$8="",FY$7=""),"",ROUND(FY11/FY$8*FY$7*KVARDI,2))</f>
        <v/>
      </c>
      <c r="GA11" s="43"/>
      <c r="GB11" s="44" t="str">
        <f aca="false">IF(OR(GA$4=0,GA11="",GA$8="",GA$7=""),"",ROUND(GA11/GA$8*GA$7*KVARDI,2))</f>
        <v/>
      </c>
      <c r="GC11" s="43"/>
      <c r="GD11" s="44" t="str">
        <f aca="false">IF(OR(GC$4=0,GC11="",GC$8="",GC$7=""),"",ROUND(GC11/GC$8*GC$7*KVARDI,2))</f>
        <v/>
      </c>
      <c r="GE11" s="43"/>
      <c r="GF11" s="44" t="str">
        <f aca="false">IF(OR(GE$4=0,GE11="",GE$8="",GE$7=""),"",ROUND(GE11/GE$8*GE$7*KVARDI,2))</f>
        <v/>
      </c>
      <c r="GG11" s="43"/>
      <c r="GH11" s="44" t="str">
        <f aca="false">IF(OR(GG$4=0,GG11="",GG$8="",GG$7=""),"",ROUND(GG11/GG$8*GG$7*KVARDI,2))</f>
        <v/>
      </c>
      <c r="GI11" s="43"/>
      <c r="GJ11" s="44" t="str">
        <f aca="false">IF(OR(GI$4=0,GI11="",GI$8="",GI$7=""),"",ROUND(GI11/GI$8*GI$7*KVARDI,2))</f>
        <v/>
      </c>
      <c r="GK11" s="43"/>
      <c r="GL11" s="44" t="str">
        <f aca="false">IF(OR(GK$4=0,GK11="",GK$8="",GK$7=""),"",ROUND(GK11/GK$8*GK$7*KVARDI,2))</f>
        <v/>
      </c>
      <c r="GM11" s="43"/>
      <c r="GN11" s="44" t="str">
        <f aca="false">IF(OR(GM$4=0,GM11="",GM$8="",GM$7=""),"",ROUND(GM11/GM$8*GM$7*KVARDI,2))</f>
        <v/>
      </c>
      <c r="GO11" s="43"/>
      <c r="GP11" s="44" t="str">
        <f aca="false">IF(OR(GO$4=0,GO11="",GO$8="",GO$7=""),"",ROUND(GO11/GO$8*GO$7*KVARDI,2))</f>
        <v/>
      </c>
      <c r="GQ11" s="43"/>
      <c r="GR11" s="44" t="str">
        <f aca="false">IF(OR(GQ$4=0,GQ11="",GQ$8="",GQ$7=""),"",ROUND(GQ11/GQ$8*GQ$7*KVARDI,2))</f>
        <v/>
      </c>
      <c r="GS11" s="43"/>
      <c r="GT11" s="44" t="str">
        <f aca="false">IF(OR(GS$4=0,GS11="",GS$8="",GS$7=""),"",ROUND(GS11/GS$8*GS$7*KVARDI,2))</f>
        <v/>
      </c>
      <c r="GU11" s="43"/>
      <c r="GV11" s="44" t="str">
        <f aca="false">IF(OR(GU$4=0,GU11="",GU$8="",GU$7=""),"",ROUND(GU11/GU$8*GU$7*KVARDI,2))</f>
        <v/>
      </c>
      <c r="GW11" s="43"/>
      <c r="GX11" s="44" t="str">
        <f aca="false">IF(OR(GW$4=0,GW11="",GW$8="",GW$7=""),"",ROUND(GW11/GW$8*GW$7*KVARDI,2))</f>
        <v/>
      </c>
      <c r="GZ11" s="22"/>
    </row>
    <row r="12" customFormat="false" ht="15" hidden="false" customHeight="true" outlineLevel="0" collapsed="false">
      <c r="B12" s="41" t="str">
        <f aca="false" t="array" ref="B12:B12">IFERROR(INDEX(Launagögn!$C$6:$C$10005,MATCH(0,COUNTIF($B$11:B11,Launagögn!$C$6:$C$10005)+(Launagögn!$C$6:$C$10005=""),0)),"")</f>
        <v/>
      </c>
      <c r="C12" s="42" t="n">
        <f aca="false">IFERROR(SUMIF($G$10:$GX$10,"Stig",$G12:$GX12),0)</f>
        <v>0</v>
      </c>
      <c r="D12" s="22"/>
      <c r="E12" s="22"/>
      <c r="F12" s="22"/>
      <c r="G12" s="43"/>
      <c r="H12" s="44" t="str">
        <f aca="false">IF(OR(G$4=0,G12="",G$8="",G$7=""),"",ROUND(G12/G$8*G$7*KVARDI,2))</f>
        <v/>
      </c>
      <c r="I12" s="43"/>
      <c r="J12" s="44" t="str">
        <f aca="false">IF(OR(I$4=0,I12="",I$8="",I$7=""),"",ROUND(I12/I$8*I$7*KVARDI,2))</f>
        <v/>
      </c>
      <c r="K12" s="43"/>
      <c r="L12" s="44" t="str">
        <f aca="false">IF(OR(K$4=0,K12="",K$8="",K$7=""),"",ROUND(K12/K$8*K$7*KVARDI,2))</f>
        <v/>
      </c>
      <c r="M12" s="43"/>
      <c r="N12" s="44" t="str">
        <f aca="false">IF(OR(M$4=0,M12="",M$8="",M$7=""),"",ROUND(M12/M$8*M$7*KVARDI,2))</f>
        <v/>
      </c>
      <c r="O12" s="43"/>
      <c r="P12" s="44" t="str">
        <f aca="false">IF(OR(O$4=0,O12="",O$8="",O$7=""),"",ROUND(O12/O$8*O$7*KVARDI,2))</f>
        <v/>
      </c>
      <c r="Q12" s="43"/>
      <c r="R12" s="44" t="str">
        <f aca="false">IF(OR(Q$4=0,Q12="",Q$8="",Q$7=""),"",ROUND(Q12/Q$8*Q$7*KVARDI,2))</f>
        <v/>
      </c>
      <c r="S12" s="43"/>
      <c r="T12" s="44" t="str">
        <f aca="false">IF(OR(S$4=0,S12="",S$8="",S$7=""),"",ROUND(S12/S$8*S$7*KVARDI,2))</f>
        <v/>
      </c>
      <c r="U12" s="43"/>
      <c r="V12" s="44" t="str">
        <f aca="false">IF(OR(U$4=0,U12="",U$8="",U$7=""),"",ROUND(U12/U$8*U$7*KVARDI,2))</f>
        <v/>
      </c>
      <c r="W12" s="43"/>
      <c r="X12" s="44" t="str">
        <f aca="false">IF(OR(W$4=0,W12="",W$8="",W$7=""),"",ROUND(W12/W$8*W$7*KVARDI,2))</f>
        <v/>
      </c>
      <c r="Y12" s="43"/>
      <c r="Z12" s="44" t="str">
        <f aca="false">IF(OR(Y$4=0,Y12="",Y$8="",Y$7=""),"",ROUND(Y12/Y$8*Y$7*KVARDI,2))</f>
        <v/>
      </c>
      <c r="AA12" s="43"/>
      <c r="AB12" s="44" t="str">
        <f aca="false">IF(OR(AA$4=0,AA12="",AA$8="",AA$7=""),"",ROUND(AA12/AA$8*AA$7*KVARDI,2))</f>
        <v/>
      </c>
      <c r="AC12" s="43"/>
      <c r="AD12" s="44" t="str">
        <f aca="false">IF(OR(AC$4=0,AC12="",AC$8="",AC$7=""),"",ROUND(AC12/AC$8*AC$7*KVARDI,2))</f>
        <v/>
      </c>
      <c r="AE12" s="43"/>
      <c r="AF12" s="44" t="str">
        <f aca="false">IF(OR(AE$4=0,AE12="",AE$8="",AE$7=""),"",ROUND(AE12/AE$8*AE$7*KVARDI,2))</f>
        <v/>
      </c>
      <c r="AG12" s="43"/>
      <c r="AH12" s="44" t="str">
        <f aca="false">IF(OR(AG$4=0,AG12="",AG$8="",AG$7=""),"",ROUND(AG12/AG$8*AG$7*KVARDI,2))</f>
        <v/>
      </c>
      <c r="AI12" s="43"/>
      <c r="AJ12" s="44" t="str">
        <f aca="false">IF(OR(AI$4=0,AI12="",AI$8="",AI$7=""),"",ROUND(AI12/AI$8*AI$7*KVARDI,2))</f>
        <v/>
      </c>
      <c r="AK12" s="43"/>
      <c r="AL12" s="44" t="str">
        <f aca="false">IF(OR(AK$4=0,AK12="",AK$8="",AK$7=""),"",ROUND(AK12/AK$8*AK$7*KVARDI,2))</f>
        <v/>
      </c>
      <c r="AM12" s="43"/>
      <c r="AN12" s="44" t="str">
        <f aca="false">IF(OR(AM$4=0,AM12="",AM$8="",AM$7=""),"",ROUND(AM12/AM$8*AM$7*KVARDI,2))</f>
        <v/>
      </c>
      <c r="AO12" s="43"/>
      <c r="AP12" s="44" t="str">
        <f aca="false">IF(OR(AO$4=0,AO12="",AO$8="",AO$7=""),"",ROUND(AO12/AO$8*AO$7*KVARDI,2))</f>
        <v/>
      </c>
      <c r="AQ12" s="43"/>
      <c r="AR12" s="44" t="str">
        <f aca="false">IF(OR(AQ$4=0,AQ12="",AQ$8="",AQ$7=""),"",ROUND(AQ12/AQ$8*AQ$7*KVARDI,2))</f>
        <v/>
      </c>
      <c r="AS12" s="43"/>
      <c r="AT12" s="44" t="str">
        <f aca="false">IF(OR(AS$4=0,AS12="",AS$8="",AS$7=""),"",ROUND(AS12/AS$8*AS$7*KVARDI,2))</f>
        <v/>
      </c>
      <c r="AU12" s="43"/>
      <c r="AV12" s="44" t="str">
        <f aca="false">IF(OR(AU$4=0,AU12="",AU$8="",AU$7=""),"",ROUND(AU12/AU$8*AU$7*KVARDI,2))</f>
        <v/>
      </c>
      <c r="AW12" s="43"/>
      <c r="AX12" s="44" t="str">
        <f aca="false">IF(OR(AW$4=0,AW12="",AW$8="",AW$7=""),"",ROUND(AW12/AW$8*AW$7*KVARDI,2))</f>
        <v/>
      </c>
      <c r="AY12" s="43"/>
      <c r="AZ12" s="44" t="str">
        <f aca="false">IF(OR(AY$4=0,AY12="",AY$8="",AY$7=""),"",ROUND(AY12/AY$8*AY$7*KVARDI,2))</f>
        <v/>
      </c>
      <c r="BA12" s="43"/>
      <c r="BB12" s="44" t="str">
        <f aca="false">IF(OR(BA$4=0,BA12="",BA$8="",BA$7=""),"",ROUND(BA12/BA$8*BA$7*KVARDI,2))</f>
        <v/>
      </c>
      <c r="BC12" s="43"/>
      <c r="BD12" s="44" t="str">
        <f aca="false">IF(OR(BC$4=0,BC12="",BC$8="",BC$7=""),"",ROUND(BC12/BC$8*BC$7*KVARDI,2))</f>
        <v/>
      </c>
      <c r="BE12" s="43"/>
      <c r="BF12" s="44" t="str">
        <f aca="false">IF(OR(BE$4=0,BE12="",BE$8="",BE$7=""),"",ROUND(BE12/BE$8*BE$7*KVARDI,2))</f>
        <v/>
      </c>
      <c r="BG12" s="43"/>
      <c r="BH12" s="44" t="str">
        <f aca="false">IF(OR(BG$4=0,BG12="",BG$8="",BG$7=""),"",ROUND(BG12/BG$8*BG$7*KVARDI,2))</f>
        <v/>
      </c>
      <c r="BI12" s="43"/>
      <c r="BJ12" s="44" t="str">
        <f aca="false">IF(OR(BI$4=0,BI12="",BI$8="",BI$7=""),"",ROUND(BI12/BI$8*BI$7*KVARDI,2))</f>
        <v/>
      </c>
      <c r="BK12" s="43"/>
      <c r="BL12" s="44" t="str">
        <f aca="false">IF(OR(BK$4=0,BK12="",BK$8="",BK$7=""),"",ROUND(BK12/BK$8*BK$7*KVARDI,2))</f>
        <v/>
      </c>
      <c r="BM12" s="43"/>
      <c r="BN12" s="44" t="str">
        <f aca="false">IF(OR(BM$4=0,BM12="",BM$8="",BM$7=""),"",ROUND(BM12/BM$8*BM$7*KVARDI,2))</f>
        <v/>
      </c>
      <c r="BO12" s="43"/>
      <c r="BP12" s="44" t="str">
        <f aca="false">IF(OR(BO$4=0,BO12="",BO$8="",BO$7=""),"",ROUND(BO12/BO$8*BO$7*KVARDI,2))</f>
        <v/>
      </c>
      <c r="BQ12" s="43"/>
      <c r="BR12" s="44" t="str">
        <f aca="false">IF(OR(BQ$4=0,BQ12="",BQ$8="",BQ$7=""),"",ROUND(BQ12/BQ$8*BQ$7*KVARDI,2))</f>
        <v/>
      </c>
      <c r="BS12" s="43"/>
      <c r="BT12" s="44" t="str">
        <f aca="false">IF(OR(BS$4=0,BS12="",BS$8="",BS$7=""),"",ROUND(BS12/BS$8*BS$7*KVARDI,2))</f>
        <v/>
      </c>
      <c r="BU12" s="43"/>
      <c r="BV12" s="44" t="str">
        <f aca="false">IF(OR(BU$4=0,BU12="",BU$8="",BU$7=""),"",ROUND(BU12/BU$8*BU$7*KVARDI,2))</f>
        <v/>
      </c>
      <c r="BW12" s="43"/>
      <c r="BX12" s="44" t="str">
        <f aca="false">IF(OR(BW$4=0,BW12="",BW$8="",BW$7=""),"",ROUND(BW12/BW$8*BW$7*KVARDI,2))</f>
        <v/>
      </c>
      <c r="BY12" s="43"/>
      <c r="BZ12" s="44" t="str">
        <f aca="false">IF(OR(BY$4=0,BY12="",BY$8="",BY$7=""),"",ROUND(BY12/BY$8*BY$7*KVARDI,2))</f>
        <v/>
      </c>
      <c r="CA12" s="43"/>
      <c r="CB12" s="44" t="str">
        <f aca="false">IF(OR(CA$4=0,CA12="",CA$8="",CA$7=""),"",ROUND(CA12/CA$8*CA$7*KVARDI,2))</f>
        <v/>
      </c>
      <c r="CC12" s="43"/>
      <c r="CD12" s="44" t="str">
        <f aca="false">IF(OR(CC$4=0,CC12="",CC$8="",CC$7=""),"",ROUND(CC12/CC$8*CC$7*KVARDI,2))</f>
        <v/>
      </c>
      <c r="CE12" s="43"/>
      <c r="CF12" s="44" t="str">
        <f aca="false">IF(OR(CE$4=0,CE12="",CE$8="",CE$7=""),"",ROUND(CE12/CE$8*CE$7*KVARDI,2))</f>
        <v/>
      </c>
      <c r="CG12" s="43"/>
      <c r="CH12" s="44" t="str">
        <f aca="false">IF(OR(CG$4=0,CG12="",CG$8="",CG$7=""),"",ROUND(CG12/CG$8*CG$7*KVARDI,2))</f>
        <v/>
      </c>
      <c r="CI12" s="43"/>
      <c r="CJ12" s="44" t="str">
        <f aca="false">IF(OR(CI$4=0,CI12="",CI$8="",CI$7=""),"",ROUND(CI12/CI$8*CI$7*KVARDI,2))</f>
        <v/>
      </c>
      <c r="CK12" s="43"/>
      <c r="CL12" s="44" t="str">
        <f aca="false">IF(OR(CK$4=0,CK12="",CK$8="",CK$7=""),"",ROUND(CK12/CK$8*CK$7*KVARDI,2))</f>
        <v/>
      </c>
      <c r="CM12" s="43"/>
      <c r="CN12" s="44" t="str">
        <f aca="false">IF(OR(CM$4=0,CM12="",CM$8="",CM$7=""),"",ROUND(CM12/CM$8*CM$7*KVARDI,2))</f>
        <v/>
      </c>
      <c r="CO12" s="43"/>
      <c r="CP12" s="44" t="str">
        <f aca="false">IF(OR(CO$4=0,CO12="",CO$8="",CO$7=""),"",ROUND(CO12/CO$8*CO$7*KVARDI,2))</f>
        <v/>
      </c>
      <c r="CQ12" s="43"/>
      <c r="CR12" s="44" t="str">
        <f aca="false">IF(OR(CQ$4=0,CQ12="",CQ$8="",CQ$7=""),"",ROUND(CQ12/CQ$8*CQ$7*KVARDI,2))</f>
        <v/>
      </c>
      <c r="CS12" s="43"/>
      <c r="CT12" s="44" t="str">
        <f aca="false">IF(OR(CS$4=0,CS12="",CS$8="",CS$7=""),"",ROUND(CS12/CS$8*CS$7*KVARDI,2))</f>
        <v/>
      </c>
      <c r="CU12" s="43"/>
      <c r="CV12" s="44" t="str">
        <f aca="false">IF(OR(CU$4=0,CU12="",CU$8="",CU$7=""),"",ROUND(CU12/CU$8*CU$7*KVARDI,2))</f>
        <v/>
      </c>
      <c r="CW12" s="43"/>
      <c r="CX12" s="44" t="str">
        <f aca="false">IF(OR(CW$4=0,CW12="",CW$8="",CW$7=""),"",ROUND(CW12/CW$8*CW$7*KVARDI,2))</f>
        <v/>
      </c>
      <c r="CY12" s="43"/>
      <c r="CZ12" s="44" t="str">
        <f aca="false">IF(OR(CY$4=0,CY12="",CY$8="",CY$7=""),"",ROUND(CY12/CY$8*CY$7*KVARDI,2))</f>
        <v/>
      </c>
      <c r="DA12" s="43"/>
      <c r="DB12" s="44" t="str">
        <f aca="false">IF(OR(DA$4=0,DA12="",DA$8="",DA$7=""),"",ROUND(DA12/DA$8*DA$7*KVARDI,2))</f>
        <v/>
      </c>
      <c r="DC12" s="43"/>
      <c r="DD12" s="44" t="str">
        <f aca="false">IF(OR(DC$4=0,DC12="",DC$8="",DC$7=""),"",ROUND(DC12/DC$8*DC$7*KVARDI,2))</f>
        <v/>
      </c>
      <c r="DE12" s="43"/>
      <c r="DF12" s="44" t="str">
        <f aca="false">IF(OR(DE$4=0,DE12="",DE$8="",DE$7=""),"",ROUND(DE12/DE$8*DE$7*KVARDI,2))</f>
        <v/>
      </c>
      <c r="DG12" s="43"/>
      <c r="DH12" s="44" t="str">
        <f aca="false">IF(OR(DG$4=0,DG12="",DG$8="",DG$7=""),"",ROUND(DG12/DG$8*DG$7*KVARDI,2))</f>
        <v/>
      </c>
      <c r="DI12" s="43"/>
      <c r="DJ12" s="44" t="str">
        <f aca="false">IF(OR(DI$4=0,DI12="",DI$8="",DI$7=""),"",ROUND(DI12/DI$8*DI$7*KVARDI,2))</f>
        <v/>
      </c>
      <c r="DK12" s="43"/>
      <c r="DL12" s="44" t="str">
        <f aca="false">IF(OR(DK$4=0,DK12="",DK$8="",DK$7=""),"",ROUND(DK12/DK$8*DK$7*KVARDI,2))</f>
        <v/>
      </c>
      <c r="DM12" s="43"/>
      <c r="DN12" s="44" t="str">
        <f aca="false">IF(OR(DM$4=0,DM12="",DM$8="",DM$7=""),"",ROUND(DM12/DM$8*DM$7*KVARDI,2))</f>
        <v/>
      </c>
      <c r="DO12" s="43"/>
      <c r="DP12" s="44" t="str">
        <f aca="false">IF(OR(DO$4=0,DO12="",DO$8="",DO$7=""),"",ROUND(DO12/DO$8*DO$7*KVARDI,2))</f>
        <v/>
      </c>
      <c r="DQ12" s="43"/>
      <c r="DR12" s="44" t="str">
        <f aca="false">IF(OR(DQ$4=0,DQ12="",DQ$8="",DQ$7=""),"",ROUND(DQ12/DQ$8*DQ$7*KVARDI,2))</f>
        <v/>
      </c>
      <c r="DS12" s="43"/>
      <c r="DT12" s="44" t="str">
        <f aca="false">IF(OR(DS$4=0,DS12="",DS$8="",DS$7=""),"",ROUND(DS12/DS$8*DS$7*KVARDI,2))</f>
        <v/>
      </c>
      <c r="DU12" s="43"/>
      <c r="DV12" s="44" t="str">
        <f aca="false">IF(OR(DU$4=0,DU12="",DU$8="",DU$7=""),"",ROUND(DU12/DU$8*DU$7*KVARDI,2))</f>
        <v/>
      </c>
      <c r="DW12" s="43"/>
      <c r="DX12" s="44" t="str">
        <f aca="false">IF(OR(DW$4=0,DW12="",DW$8="",DW$7=""),"",ROUND(DW12/DW$8*DW$7*KVARDI,2))</f>
        <v/>
      </c>
      <c r="DY12" s="43"/>
      <c r="DZ12" s="44" t="str">
        <f aca="false">IF(OR(DY$4=0,DY12="",DY$8="",DY$7=""),"",ROUND(DY12/DY$8*DY$7*KVARDI,2))</f>
        <v/>
      </c>
      <c r="EA12" s="43"/>
      <c r="EB12" s="44" t="str">
        <f aca="false">IF(OR(EA$4=0,EA12="",EA$8="",EA$7=""),"",ROUND(EA12/EA$8*EA$7*KVARDI,2))</f>
        <v/>
      </c>
      <c r="EC12" s="43"/>
      <c r="ED12" s="44" t="str">
        <f aca="false">IF(OR(EC$4=0,EC12="",EC$8="",EC$7=""),"",ROUND(EC12/EC$8*EC$7*KVARDI,2))</f>
        <v/>
      </c>
      <c r="EE12" s="43"/>
      <c r="EF12" s="44" t="str">
        <f aca="false">IF(OR(EE$4=0,EE12="",EE$8="",EE$7=""),"",ROUND(EE12/EE$8*EE$7*KVARDI,2))</f>
        <v/>
      </c>
      <c r="EG12" s="43"/>
      <c r="EH12" s="44" t="str">
        <f aca="false">IF(OR(EG$4=0,EG12="",EG$8="",EG$7=""),"",ROUND(EG12/EG$8*EG$7*KVARDI,2))</f>
        <v/>
      </c>
      <c r="EI12" s="43"/>
      <c r="EJ12" s="44" t="str">
        <f aca="false">IF(OR(EI$4=0,EI12="",EI$8="",EI$7=""),"",ROUND(EI12/EI$8*EI$7*KVARDI,2))</f>
        <v/>
      </c>
      <c r="EK12" s="43"/>
      <c r="EL12" s="44" t="str">
        <f aca="false">IF(OR(EK$4=0,EK12="",EK$8="",EK$7=""),"",ROUND(EK12/EK$8*EK$7*KVARDI,2))</f>
        <v/>
      </c>
      <c r="EM12" s="43"/>
      <c r="EN12" s="44" t="str">
        <f aca="false">IF(OR(EM$4=0,EM12="",EM$8="",EM$7=""),"",ROUND(EM12/EM$8*EM$7*KVARDI,2))</f>
        <v/>
      </c>
      <c r="EO12" s="43"/>
      <c r="EP12" s="44" t="str">
        <f aca="false">IF(OR(EO$4=0,EO12="",EO$8="",EO$7=""),"",ROUND(EO12/EO$8*EO$7*KVARDI,2))</f>
        <v/>
      </c>
      <c r="EQ12" s="43"/>
      <c r="ER12" s="44" t="str">
        <f aca="false">IF(OR(EQ$4=0,EQ12="",EQ$8="",EQ$7=""),"",ROUND(EQ12/EQ$8*EQ$7*KVARDI,2))</f>
        <v/>
      </c>
      <c r="ES12" s="43"/>
      <c r="ET12" s="44" t="str">
        <f aca="false">IF(OR(ES$4=0,ES12="",ES$8="",ES$7=""),"",ROUND(ES12/ES$8*ES$7*KVARDI,2))</f>
        <v/>
      </c>
      <c r="EU12" s="43"/>
      <c r="EV12" s="44" t="str">
        <f aca="false">IF(OR(EU$4=0,EU12="",EU$8="",EU$7=""),"",ROUND(EU12/EU$8*EU$7*KVARDI,2))</f>
        <v/>
      </c>
      <c r="EW12" s="43"/>
      <c r="EX12" s="44" t="str">
        <f aca="false">IF(OR(EW$4=0,EW12="",EW$8="",EW$7=""),"",ROUND(EW12/EW$8*EW$7*KVARDI,2))</f>
        <v/>
      </c>
      <c r="EY12" s="43"/>
      <c r="EZ12" s="44" t="str">
        <f aca="false">IF(OR(EY$4=0,EY12="",EY$8="",EY$7=""),"",ROUND(EY12/EY$8*EY$7*KVARDI,2))</f>
        <v/>
      </c>
      <c r="FA12" s="43"/>
      <c r="FB12" s="44" t="str">
        <f aca="false">IF(OR(FA$4=0,FA12="",FA$8="",FA$7=""),"",ROUND(FA12/FA$8*FA$7*KVARDI,2))</f>
        <v/>
      </c>
      <c r="FC12" s="43"/>
      <c r="FD12" s="44" t="str">
        <f aca="false">IF(OR(FC$4=0,FC12="",FC$8="",FC$7=""),"",ROUND(FC12/FC$8*FC$7*KVARDI,2))</f>
        <v/>
      </c>
      <c r="FE12" s="43"/>
      <c r="FF12" s="44" t="str">
        <f aca="false">IF(OR(FE$4=0,FE12="",FE$8="",FE$7=""),"",ROUND(FE12/FE$8*FE$7*KVARDI,2))</f>
        <v/>
      </c>
      <c r="FG12" s="43"/>
      <c r="FH12" s="44" t="str">
        <f aca="false">IF(OR(FG$4=0,FG12="",FG$8="",FG$7=""),"",ROUND(FG12/FG$8*FG$7*KVARDI,2))</f>
        <v/>
      </c>
      <c r="FI12" s="43"/>
      <c r="FJ12" s="44" t="str">
        <f aca="false">IF(OR(FI$4=0,FI12="",FI$8="",FI$7=""),"",ROUND(FI12/FI$8*FI$7*KVARDI,2))</f>
        <v/>
      </c>
      <c r="FK12" s="43"/>
      <c r="FL12" s="44" t="str">
        <f aca="false">IF(OR(FK$4=0,FK12="",FK$8="",FK$7=""),"",ROUND(FK12/FK$8*FK$7*KVARDI,2))</f>
        <v/>
      </c>
      <c r="FM12" s="43"/>
      <c r="FN12" s="44" t="str">
        <f aca="false">IF(OR(FM$4=0,FM12="",FM$8="",FM$7=""),"",ROUND(FM12/FM$8*FM$7*KVARDI,2))</f>
        <v/>
      </c>
      <c r="FO12" s="43"/>
      <c r="FP12" s="44" t="str">
        <f aca="false">IF(OR(FO$4=0,FO12="",FO$8="",FO$7=""),"",ROUND(FO12/FO$8*FO$7*KVARDI,2))</f>
        <v/>
      </c>
      <c r="FQ12" s="43"/>
      <c r="FR12" s="44" t="str">
        <f aca="false">IF(OR(FQ$4=0,FQ12="",FQ$8="",FQ$7=""),"",ROUND(FQ12/FQ$8*FQ$7*KVARDI,2))</f>
        <v/>
      </c>
      <c r="FS12" s="43"/>
      <c r="FT12" s="44" t="str">
        <f aca="false">IF(OR(FS$4=0,FS12="",FS$8="",FS$7=""),"",ROUND(FS12/FS$8*FS$7*KVARDI,2))</f>
        <v/>
      </c>
      <c r="FU12" s="43"/>
      <c r="FV12" s="44" t="str">
        <f aca="false">IF(OR(FU$4=0,FU12="",FU$8="",FU$7=""),"",ROUND(FU12/FU$8*FU$7*KVARDI,2))</f>
        <v/>
      </c>
      <c r="FW12" s="43"/>
      <c r="FX12" s="44" t="str">
        <f aca="false">IF(OR(FW$4=0,FW12="",FW$8="",FW$7=""),"",ROUND(FW12/FW$8*FW$7*KVARDI,2))</f>
        <v/>
      </c>
      <c r="FY12" s="43"/>
      <c r="FZ12" s="44" t="str">
        <f aca="false">IF(OR(FY$4=0,FY12="",FY$8="",FY$7=""),"",ROUND(FY12/FY$8*FY$7*KVARDI,2))</f>
        <v/>
      </c>
      <c r="GA12" s="43"/>
      <c r="GB12" s="44" t="str">
        <f aca="false">IF(OR(GA$4=0,GA12="",GA$8="",GA$7=""),"",ROUND(GA12/GA$8*GA$7*KVARDI,2))</f>
        <v/>
      </c>
      <c r="GC12" s="43"/>
      <c r="GD12" s="44" t="str">
        <f aca="false">IF(OR(GC$4=0,GC12="",GC$8="",GC$7=""),"",ROUND(GC12/GC$8*GC$7*KVARDI,2))</f>
        <v/>
      </c>
      <c r="GE12" s="43"/>
      <c r="GF12" s="44" t="str">
        <f aca="false">IF(OR(GE$4=0,GE12="",GE$8="",GE$7=""),"",ROUND(GE12/GE$8*GE$7*KVARDI,2))</f>
        <v/>
      </c>
      <c r="GG12" s="43"/>
      <c r="GH12" s="44" t="str">
        <f aca="false">IF(OR(GG$4=0,GG12="",GG$8="",GG$7=""),"",ROUND(GG12/GG$8*GG$7*KVARDI,2))</f>
        <v/>
      </c>
      <c r="GI12" s="43"/>
      <c r="GJ12" s="44" t="str">
        <f aca="false">IF(OR(GI$4=0,GI12="",GI$8="",GI$7=""),"",ROUND(GI12/GI$8*GI$7*KVARDI,2))</f>
        <v/>
      </c>
      <c r="GK12" s="43"/>
      <c r="GL12" s="44" t="str">
        <f aca="false">IF(OR(GK$4=0,GK12="",GK$8="",GK$7=""),"",ROUND(GK12/GK$8*GK$7*KVARDI,2))</f>
        <v/>
      </c>
      <c r="GM12" s="43"/>
      <c r="GN12" s="44" t="str">
        <f aca="false">IF(OR(GM$4=0,GM12="",GM$8="",GM$7=""),"",ROUND(GM12/GM$8*GM$7*KVARDI,2))</f>
        <v/>
      </c>
      <c r="GO12" s="43"/>
      <c r="GP12" s="44" t="str">
        <f aca="false">IF(OR(GO$4=0,GO12="",GO$8="",GO$7=""),"",ROUND(GO12/GO$8*GO$7*KVARDI,2))</f>
        <v/>
      </c>
      <c r="GQ12" s="43"/>
      <c r="GR12" s="44" t="str">
        <f aca="false">IF(OR(GQ$4=0,GQ12="",GQ$8="",GQ$7=""),"",ROUND(GQ12/GQ$8*GQ$7*KVARDI,2))</f>
        <v/>
      </c>
      <c r="GS12" s="43"/>
      <c r="GT12" s="44" t="str">
        <f aca="false">IF(OR(GS$4=0,GS12="",GS$8="",GS$7=""),"",ROUND(GS12/GS$8*GS$7*KVARDI,2))</f>
        <v/>
      </c>
      <c r="GU12" s="43"/>
      <c r="GV12" s="44" t="str">
        <f aca="false">IF(OR(GU$4=0,GU12="",GU$8="",GU$7=""),"",ROUND(GU12/GU$8*GU$7*KVARDI,2))</f>
        <v/>
      </c>
      <c r="GW12" s="43"/>
      <c r="GX12" s="44" t="str">
        <f aca="false">IF(OR(GW$4=0,GW12="",GW$8="",GW$7=""),"",ROUND(GW12/GW$8*GW$7*KVARDI,2))</f>
        <v/>
      </c>
      <c r="GZ12" s="22"/>
    </row>
    <row r="13" customFormat="false" ht="15" hidden="false" customHeight="true" outlineLevel="0" collapsed="false">
      <c r="B13" s="41" t="str">
        <f aca="false" t="array" ref="B13:B13">IFERROR(INDEX(Launagögn!$C$6:$C$10005,MATCH(0,COUNTIF($B$11:B12,Launagögn!$C$6:$C$10005)+(Launagögn!$C$6:$C$10005=""),0)),"")</f>
        <v/>
      </c>
      <c r="C13" s="42" t="n">
        <f aca="false">IFERROR(SUMIF($G$10:$GX$10,"Stig",$G13:$GX13),0)</f>
        <v>0</v>
      </c>
      <c r="D13" s="22"/>
      <c r="E13" s="22"/>
      <c r="F13" s="22"/>
      <c r="G13" s="43"/>
      <c r="H13" s="44" t="str">
        <f aca="false">IF(OR(G$4=0,G13="",G$8="",G$7=""),"",ROUND(G13/G$8*G$7*KVARDI,2))</f>
        <v/>
      </c>
      <c r="I13" s="43"/>
      <c r="J13" s="44" t="str">
        <f aca="false">IF(OR(I$4=0,I13="",I$8="",I$7=""),"",ROUND(I13/I$8*I$7*KVARDI,2))</f>
        <v/>
      </c>
      <c r="K13" s="43"/>
      <c r="L13" s="44" t="str">
        <f aca="false">IF(OR(K$4=0,K13="",K$8="",K$7=""),"",ROUND(K13/K$8*K$7*KVARDI,2))</f>
        <v/>
      </c>
      <c r="M13" s="43"/>
      <c r="N13" s="44" t="str">
        <f aca="false">IF(OR(M$4=0,M13="",M$8="",M$7=""),"",ROUND(M13/M$8*M$7*KVARDI,2))</f>
        <v/>
      </c>
      <c r="O13" s="43"/>
      <c r="P13" s="44" t="str">
        <f aca="false">IF(OR(O$4=0,O13="",O$8="",O$7=""),"",ROUND(O13/O$8*O$7*KVARDI,2))</f>
        <v/>
      </c>
      <c r="Q13" s="43"/>
      <c r="R13" s="44" t="str">
        <f aca="false">IF(OR(Q$4=0,Q13="",Q$8="",Q$7=""),"",ROUND(Q13/Q$8*Q$7*KVARDI,2))</f>
        <v/>
      </c>
      <c r="S13" s="43"/>
      <c r="T13" s="44" t="str">
        <f aca="false">IF(OR(S$4=0,S13="",S$8="",S$7=""),"",ROUND(S13/S$8*S$7*KVARDI,2))</f>
        <v/>
      </c>
      <c r="U13" s="43"/>
      <c r="V13" s="44" t="str">
        <f aca="false">IF(OR(U$4=0,U13="",U$8="",U$7=""),"",ROUND(U13/U$8*U$7*KVARDI,2))</f>
        <v/>
      </c>
      <c r="W13" s="43"/>
      <c r="X13" s="44" t="str">
        <f aca="false">IF(OR(W$4=0,W13="",W$8="",W$7=""),"",ROUND(W13/W$8*W$7*KVARDI,2))</f>
        <v/>
      </c>
      <c r="Y13" s="43"/>
      <c r="Z13" s="44" t="str">
        <f aca="false">IF(OR(Y$4=0,Y13="",Y$8="",Y$7=""),"",ROUND(Y13/Y$8*Y$7*KVARDI,2))</f>
        <v/>
      </c>
      <c r="AA13" s="43"/>
      <c r="AB13" s="44" t="str">
        <f aca="false">IF(OR(AA$4=0,AA13="",AA$8="",AA$7=""),"",ROUND(AA13/AA$8*AA$7*KVARDI,2))</f>
        <v/>
      </c>
      <c r="AC13" s="43"/>
      <c r="AD13" s="44" t="str">
        <f aca="false">IF(OR(AC$4=0,AC13="",AC$8="",AC$7=""),"",ROUND(AC13/AC$8*AC$7*KVARDI,2))</f>
        <v/>
      </c>
      <c r="AE13" s="43"/>
      <c r="AF13" s="44" t="str">
        <f aca="false">IF(OR(AE$4=0,AE13="",AE$8="",AE$7=""),"",ROUND(AE13/AE$8*AE$7*KVARDI,2))</f>
        <v/>
      </c>
      <c r="AG13" s="43"/>
      <c r="AH13" s="44" t="str">
        <f aca="false">IF(OR(AG$4=0,AG13="",AG$8="",AG$7=""),"",ROUND(AG13/AG$8*AG$7*KVARDI,2))</f>
        <v/>
      </c>
      <c r="AI13" s="43"/>
      <c r="AJ13" s="44" t="str">
        <f aca="false">IF(OR(AI$4=0,AI13="",AI$8="",AI$7=""),"",ROUND(AI13/AI$8*AI$7*KVARDI,2))</f>
        <v/>
      </c>
      <c r="AK13" s="43"/>
      <c r="AL13" s="44" t="str">
        <f aca="false">IF(OR(AK$4=0,AK13="",AK$8="",AK$7=""),"",ROUND(AK13/AK$8*AK$7*KVARDI,2))</f>
        <v/>
      </c>
      <c r="AM13" s="43"/>
      <c r="AN13" s="44" t="str">
        <f aca="false">IF(OR(AM$4=0,AM13="",AM$8="",AM$7=""),"",ROUND(AM13/AM$8*AM$7*KVARDI,2))</f>
        <v/>
      </c>
      <c r="AO13" s="43"/>
      <c r="AP13" s="44" t="str">
        <f aca="false">IF(OR(AO$4=0,AO13="",AO$8="",AO$7=""),"",ROUND(AO13/AO$8*AO$7*KVARDI,2))</f>
        <v/>
      </c>
      <c r="AQ13" s="43"/>
      <c r="AR13" s="44" t="str">
        <f aca="false">IF(OR(AQ$4=0,AQ13="",AQ$8="",AQ$7=""),"",ROUND(AQ13/AQ$8*AQ$7*KVARDI,2))</f>
        <v/>
      </c>
      <c r="AS13" s="43"/>
      <c r="AT13" s="44" t="str">
        <f aca="false">IF(OR(AS$4=0,AS13="",AS$8="",AS$7=""),"",ROUND(AS13/AS$8*AS$7*KVARDI,2))</f>
        <v/>
      </c>
      <c r="AU13" s="43"/>
      <c r="AV13" s="44" t="str">
        <f aca="false">IF(OR(AU$4=0,AU13="",AU$8="",AU$7=""),"",ROUND(AU13/AU$8*AU$7*KVARDI,2))</f>
        <v/>
      </c>
      <c r="AW13" s="43"/>
      <c r="AX13" s="44" t="str">
        <f aca="false">IF(OR(AW$4=0,AW13="",AW$8="",AW$7=""),"",ROUND(AW13/AW$8*AW$7*KVARDI,2))</f>
        <v/>
      </c>
      <c r="AY13" s="43"/>
      <c r="AZ13" s="44" t="str">
        <f aca="false">IF(OR(AY$4=0,AY13="",AY$8="",AY$7=""),"",ROUND(AY13/AY$8*AY$7*KVARDI,2))</f>
        <v/>
      </c>
      <c r="BA13" s="43"/>
      <c r="BB13" s="44" t="str">
        <f aca="false">IF(OR(BA$4=0,BA13="",BA$8="",BA$7=""),"",ROUND(BA13/BA$8*BA$7*KVARDI,2))</f>
        <v/>
      </c>
      <c r="BC13" s="43"/>
      <c r="BD13" s="44" t="str">
        <f aca="false">IF(OR(BC$4=0,BC13="",BC$8="",BC$7=""),"",ROUND(BC13/BC$8*BC$7*KVARDI,2))</f>
        <v/>
      </c>
      <c r="BE13" s="43"/>
      <c r="BF13" s="44" t="str">
        <f aca="false">IF(OR(BE$4=0,BE13="",BE$8="",BE$7=""),"",ROUND(BE13/BE$8*BE$7*KVARDI,2))</f>
        <v/>
      </c>
      <c r="BG13" s="43"/>
      <c r="BH13" s="44" t="str">
        <f aca="false">IF(OR(BG$4=0,BG13="",BG$8="",BG$7=""),"",ROUND(BG13/BG$8*BG$7*KVARDI,2))</f>
        <v/>
      </c>
      <c r="BI13" s="43"/>
      <c r="BJ13" s="44" t="str">
        <f aca="false">IF(OR(BI$4=0,BI13="",BI$8="",BI$7=""),"",ROUND(BI13/BI$8*BI$7*KVARDI,2))</f>
        <v/>
      </c>
      <c r="BK13" s="43"/>
      <c r="BL13" s="44" t="str">
        <f aca="false">IF(OR(BK$4=0,BK13="",BK$8="",BK$7=""),"",ROUND(BK13/BK$8*BK$7*KVARDI,2))</f>
        <v/>
      </c>
      <c r="BM13" s="43"/>
      <c r="BN13" s="44" t="str">
        <f aca="false">IF(OR(BM$4=0,BM13="",BM$8="",BM$7=""),"",ROUND(BM13/BM$8*BM$7*KVARDI,2))</f>
        <v/>
      </c>
      <c r="BO13" s="43"/>
      <c r="BP13" s="44" t="str">
        <f aca="false">IF(OR(BO$4=0,BO13="",BO$8="",BO$7=""),"",ROUND(BO13/BO$8*BO$7*KVARDI,2))</f>
        <v/>
      </c>
      <c r="BQ13" s="43"/>
      <c r="BR13" s="44" t="str">
        <f aca="false">IF(OR(BQ$4=0,BQ13="",BQ$8="",BQ$7=""),"",ROUND(BQ13/BQ$8*BQ$7*KVARDI,2))</f>
        <v/>
      </c>
      <c r="BS13" s="43"/>
      <c r="BT13" s="44" t="str">
        <f aca="false">IF(OR(BS$4=0,BS13="",BS$8="",BS$7=""),"",ROUND(BS13/BS$8*BS$7*KVARDI,2))</f>
        <v/>
      </c>
      <c r="BU13" s="43"/>
      <c r="BV13" s="44" t="str">
        <f aca="false">IF(OR(BU$4=0,BU13="",BU$8="",BU$7=""),"",ROUND(BU13/BU$8*BU$7*KVARDI,2))</f>
        <v/>
      </c>
      <c r="BW13" s="43"/>
      <c r="BX13" s="44" t="str">
        <f aca="false">IF(OR(BW$4=0,BW13="",BW$8="",BW$7=""),"",ROUND(BW13/BW$8*BW$7*KVARDI,2))</f>
        <v/>
      </c>
      <c r="BY13" s="43"/>
      <c r="BZ13" s="44" t="str">
        <f aca="false">IF(OR(BY$4=0,BY13="",BY$8="",BY$7=""),"",ROUND(BY13/BY$8*BY$7*KVARDI,2))</f>
        <v/>
      </c>
      <c r="CA13" s="43"/>
      <c r="CB13" s="44" t="str">
        <f aca="false">IF(OR(CA$4=0,CA13="",CA$8="",CA$7=""),"",ROUND(CA13/CA$8*CA$7*KVARDI,2))</f>
        <v/>
      </c>
      <c r="CC13" s="43"/>
      <c r="CD13" s="44" t="str">
        <f aca="false">IF(OR(CC$4=0,CC13="",CC$8="",CC$7=""),"",ROUND(CC13/CC$8*CC$7*KVARDI,2))</f>
        <v/>
      </c>
      <c r="CE13" s="43"/>
      <c r="CF13" s="44" t="str">
        <f aca="false">IF(OR(CE$4=0,CE13="",CE$8="",CE$7=""),"",ROUND(CE13/CE$8*CE$7*KVARDI,2))</f>
        <v/>
      </c>
      <c r="CG13" s="43"/>
      <c r="CH13" s="44" t="str">
        <f aca="false">IF(OR(CG$4=0,CG13="",CG$8="",CG$7=""),"",ROUND(CG13/CG$8*CG$7*KVARDI,2))</f>
        <v/>
      </c>
      <c r="CI13" s="43"/>
      <c r="CJ13" s="44" t="str">
        <f aca="false">IF(OR(CI$4=0,CI13="",CI$8="",CI$7=""),"",ROUND(CI13/CI$8*CI$7*KVARDI,2))</f>
        <v/>
      </c>
      <c r="CK13" s="43"/>
      <c r="CL13" s="44" t="str">
        <f aca="false">IF(OR(CK$4=0,CK13="",CK$8="",CK$7=""),"",ROUND(CK13/CK$8*CK$7*KVARDI,2))</f>
        <v/>
      </c>
      <c r="CM13" s="43"/>
      <c r="CN13" s="44" t="str">
        <f aca="false">IF(OR(CM$4=0,CM13="",CM$8="",CM$7=""),"",ROUND(CM13/CM$8*CM$7*KVARDI,2))</f>
        <v/>
      </c>
      <c r="CO13" s="43"/>
      <c r="CP13" s="44" t="str">
        <f aca="false">IF(OR(CO$4=0,CO13="",CO$8="",CO$7=""),"",ROUND(CO13/CO$8*CO$7*KVARDI,2))</f>
        <v/>
      </c>
      <c r="CQ13" s="43"/>
      <c r="CR13" s="44" t="str">
        <f aca="false">IF(OR(CQ$4=0,CQ13="",CQ$8="",CQ$7=""),"",ROUND(CQ13/CQ$8*CQ$7*KVARDI,2))</f>
        <v/>
      </c>
      <c r="CS13" s="43"/>
      <c r="CT13" s="44" t="str">
        <f aca="false">IF(OR(CS$4=0,CS13="",CS$8="",CS$7=""),"",ROUND(CS13/CS$8*CS$7*KVARDI,2))</f>
        <v/>
      </c>
      <c r="CU13" s="43"/>
      <c r="CV13" s="44" t="str">
        <f aca="false">IF(OR(CU$4=0,CU13="",CU$8="",CU$7=""),"",ROUND(CU13/CU$8*CU$7*KVARDI,2))</f>
        <v/>
      </c>
      <c r="CW13" s="43"/>
      <c r="CX13" s="44" t="str">
        <f aca="false">IF(OR(CW$4=0,CW13="",CW$8="",CW$7=""),"",ROUND(CW13/CW$8*CW$7*KVARDI,2))</f>
        <v/>
      </c>
      <c r="CY13" s="43"/>
      <c r="CZ13" s="44" t="str">
        <f aca="false">IF(OR(CY$4=0,CY13="",CY$8="",CY$7=""),"",ROUND(CY13/CY$8*CY$7*KVARDI,2))</f>
        <v/>
      </c>
      <c r="DA13" s="43"/>
      <c r="DB13" s="44" t="str">
        <f aca="false">IF(OR(DA$4=0,DA13="",DA$8="",DA$7=""),"",ROUND(DA13/DA$8*DA$7*KVARDI,2))</f>
        <v/>
      </c>
      <c r="DC13" s="43"/>
      <c r="DD13" s="44" t="str">
        <f aca="false">IF(OR(DC$4=0,DC13="",DC$8="",DC$7=""),"",ROUND(DC13/DC$8*DC$7*KVARDI,2))</f>
        <v/>
      </c>
      <c r="DE13" s="43"/>
      <c r="DF13" s="44" t="str">
        <f aca="false">IF(OR(DE$4=0,DE13="",DE$8="",DE$7=""),"",ROUND(DE13/DE$8*DE$7*KVARDI,2))</f>
        <v/>
      </c>
      <c r="DG13" s="43"/>
      <c r="DH13" s="44" t="str">
        <f aca="false">IF(OR(DG$4=0,DG13="",DG$8="",DG$7=""),"",ROUND(DG13/DG$8*DG$7*KVARDI,2))</f>
        <v/>
      </c>
      <c r="DI13" s="43"/>
      <c r="DJ13" s="44" t="str">
        <f aca="false">IF(OR(DI$4=0,DI13="",DI$8="",DI$7=""),"",ROUND(DI13/DI$8*DI$7*KVARDI,2))</f>
        <v/>
      </c>
      <c r="DK13" s="43"/>
      <c r="DL13" s="44" t="str">
        <f aca="false">IF(OR(DK$4=0,DK13="",DK$8="",DK$7=""),"",ROUND(DK13/DK$8*DK$7*KVARDI,2))</f>
        <v/>
      </c>
      <c r="DM13" s="43"/>
      <c r="DN13" s="44" t="str">
        <f aca="false">IF(OR(DM$4=0,DM13="",DM$8="",DM$7=""),"",ROUND(DM13/DM$8*DM$7*KVARDI,2))</f>
        <v/>
      </c>
      <c r="DO13" s="43"/>
      <c r="DP13" s="44" t="str">
        <f aca="false">IF(OR(DO$4=0,DO13="",DO$8="",DO$7=""),"",ROUND(DO13/DO$8*DO$7*KVARDI,2))</f>
        <v/>
      </c>
      <c r="DQ13" s="43"/>
      <c r="DR13" s="44" t="str">
        <f aca="false">IF(OR(DQ$4=0,DQ13="",DQ$8="",DQ$7=""),"",ROUND(DQ13/DQ$8*DQ$7*KVARDI,2))</f>
        <v/>
      </c>
      <c r="DS13" s="43"/>
      <c r="DT13" s="44" t="str">
        <f aca="false">IF(OR(DS$4=0,DS13="",DS$8="",DS$7=""),"",ROUND(DS13/DS$8*DS$7*KVARDI,2))</f>
        <v/>
      </c>
      <c r="DU13" s="43"/>
      <c r="DV13" s="44" t="str">
        <f aca="false">IF(OR(DU$4=0,DU13="",DU$8="",DU$7=""),"",ROUND(DU13/DU$8*DU$7*KVARDI,2))</f>
        <v/>
      </c>
      <c r="DW13" s="43"/>
      <c r="DX13" s="44" t="str">
        <f aca="false">IF(OR(DW$4=0,DW13="",DW$8="",DW$7=""),"",ROUND(DW13/DW$8*DW$7*KVARDI,2))</f>
        <v/>
      </c>
      <c r="DY13" s="43"/>
      <c r="DZ13" s="44" t="str">
        <f aca="false">IF(OR(DY$4=0,DY13="",DY$8="",DY$7=""),"",ROUND(DY13/DY$8*DY$7*KVARDI,2))</f>
        <v/>
      </c>
      <c r="EA13" s="43"/>
      <c r="EB13" s="44" t="str">
        <f aca="false">IF(OR(EA$4=0,EA13="",EA$8="",EA$7=""),"",ROUND(EA13/EA$8*EA$7*KVARDI,2))</f>
        <v/>
      </c>
      <c r="EC13" s="43"/>
      <c r="ED13" s="44" t="str">
        <f aca="false">IF(OR(EC$4=0,EC13="",EC$8="",EC$7=""),"",ROUND(EC13/EC$8*EC$7*KVARDI,2))</f>
        <v/>
      </c>
      <c r="EE13" s="43"/>
      <c r="EF13" s="44" t="str">
        <f aca="false">IF(OR(EE$4=0,EE13="",EE$8="",EE$7=""),"",ROUND(EE13/EE$8*EE$7*KVARDI,2))</f>
        <v/>
      </c>
      <c r="EG13" s="43"/>
      <c r="EH13" s="44" t="str">
        <f aca="false">IF(OR(EG$4=0,EG13="",EG$8="",EG$7=""),"",ROUND(EG13/EG$8*EG$7*KVARDI,2))</f>
        <v/>
      </c>
      <c r="EI13" s="43"/>
      <c r="EJ13" s="44" t="str">
        <f aca="false">IF(OR(EI$4=0,EI13="",EI$8="",EI$7=""),"",ROUND(EI13/EI$8*EI$7*KVARDI,2))</f>
        <v/>
      </c>
      <c r="EK13" s="43"/>
      <c r="EL13" s="44" t="str">
        <f aca="false">IF(OR(EK$4=0,EK13="",EK$8="",EK$7=""),"",ROUND(EK13/EK$8*EK$7*KVARDI,2))</f>
        <v/>
      </c>
      <c r="EM13" s="43"/>
      <c r="EN13" s="44" t="str">
        <f aca="false">IF(OR(EM$4=0,EM13="",EM$8="",EM$7=""),"",ROUND(EM13/EM$8*EM$7*KVARDI,2))</f>
        <v/>
      </c>
      <c r="EO13" s="43"/>
      <c r="EP13" s="44" t="str">
        <f aca="false">IF(OR(EO$4=0,EO13="",EO$8="",EO$7=""),"",ROUND(EO13/EO$8*EO$7*KVARDI,2))</f>
        <v/>
      </c>
      <c r="EQ13" s="43"/>
      <c r="ER13" s="44" t="str">
        <f aca="false">IF(OR(EQ$4=0,EQ13="",EQ$8="",EQ$7=""),"",ROUND(EQ13/EQ$8*EQ$7*KVARDI,2))</f>
        <v/>
      </c>
      <c r="ES13" s="43"/>
      <c r="ET13" s="44" t="str">
        <f aca="false">IF(OR(ES$4=0,ES13="",ES$8="",ES$7=""),"",ROUND(ES13/ES$8*ES$7*KVARDI,2))</f>
        <v/>
      </c>
      <c r="EU13" s="43"/>
      <c r="EV13" s="44" t="str">
        <f aca="false">IF(OR(EU$4=0,EU13="",EU$8="",EU$7=""),"",ROUND(EU13/EU$8*EU$7*KVARDI,2))</f>
        <v/>
      </c>
      <c r="EW13" s="43"/>
      <c r="EX13" s="44" t="str">
        <f aca="false">IF(OR(EW$4=0,EW13="",EW$8="",EW$7=""),"",ROUND(EW13/EW$8*EW$7*KVARDI,2))</f>
        <v/>
      </c>
      <c r="EY13" s="43"/>
      <c r="EZ13" s="44" t="str">
        <f aca="false">IF(OR(EY$4=0,EY13="",EY$8="",EY$7=""),"",ROUND(EY13/EY$8*EY$7*KVARDI,2))</f>
        <v/>
      </c>
      <c r="FA13" s="43"/>
      <c r="FB13" s="44" t="str">
        <f aca="false">IF(OR(FA$4=0,FA13="",FA$8="",FA$7=""),"",ROUND(FA13/FA$8*FA$7*KVARDI,2))</f>
        <v/>
      </c>
      <c r="FC13" s="43"/>
      <c r="FD13" s="44" t="str">
        <f aca="false">IF(OR(FC$4=0,FC13="",FC$8="",FC$7=""),"",ROUND(FC13/FC$8*FC$7*KVARDI,2))</f>
        <v/>
      </c>
      <c r="FE13" s="43"/>
      <c r="FF13" s="44" t="str">
        <f aca="false">IF(OR(FE$4=0,FE13="",FE$8="",FE$7=""),"",ROUND(FE13/FE$8*FE$7*KVARDI,2))</f>
        <v/>
      </c>
      <c r="FG13" s="43"/>
      <c r="FH13" s="44" t="str">
        <f aca="false">IF(OR(FG$4=0,FG13="",FG$8="",FG$7=""),"",ROUND(FG13/FG$8*FG$7*KVARDI,2))</f>
        <v/>
      </c>
      <c r="FI13" s="43"/>
      <c r="FJ13" s="44" t="str">
        <f aca="false">IF(OR(FI$4=0,FI13="",FI$8="",FI$7=""),"",ROUND(FI13/FI$8*FI$7*KVARDI,2))</f>
        <v/>
      </c>
      <c r="FK13" s="43"/>
      <c r="FL13" s="44" t="str">
        <f aca="false">IF(OR(FK$4=0,FK13="",FK$8="",FK$7=""),"",ROUND(FK13/FK$8*FK$7*KVARDI,2))</f>
        <v/>
      </c>
      <c r="FM13" s="43"/>
      <c r="FN13" s="44" t="str">
        <f aca="false">IF(OR(FM$4=0,FM13="",FM$8="",FM$7=""),"",ROUND(FM13/FM$8*FM$7*KVARDI,2))</f>
        <v/>
      </c>
      <c r="FO13" s="43"/>
      <c r="FP13" s="44" t="str">
        <f aca="false">IF(OR(FO$4=0,FO13="",FO$8="",FO$7=""),"",ROUND(FO13/FO$8*FO$7*KVARDI,2))</f>
        <v/>
      </c>
      <c r="FQ13" s="43"/>
      <c r="FR13" s="44" t="str">
        <f aca="false">IF(OR(FQ$4=0,FQ13="",FQ$8="",FQ$7=""),"",ROUND(FQ13/FQ$8*FQ$7*KVARDI,2))</f>
        <v/>
      </c>
      <c r="FS13" s="43"/>
      <c r="FT13" s="44" t="str">
        <f aca="false">IF(OR(FS$4=0,FS13="",FS$8="",FS$7=""),"",ROUND(FS13/FS$8*FS$7*KVARDI,2))</f>
        <v/>
      </c>
      <c r="FU13" s="43"/>
      <c r="FV13" s="44" t="str">
        <f aca="false">IF(OR(FU$4=0,FU13="",FU$8="",FU$7=""),"",ROUND(FU13/FU$8*FU$7*KVARDI,2))</f>
        <v/>
      </c>
      <c r="FW13" s="43"/>
      <c r="FX13" s="44" t="str">
        <f aca="false">IF(OR(FW$4=0,FW13="",FW$8="",FW$7=""),"",ROUND(FW13/FW$8*FW$7*KVARDI,2))</f>
        <v/>
      </c>
      <c r="FY13" s="43"/>
      <c r="FZ13" s="44" t="str">
        <f aca="false">IF(OR(FY$4=0,FY13="",FY$8="",FY$7=""),"",ROUND(FY13/FY$8*FY$7*KVARDI,2))</f>
        <v/>
      </c>
      <c r="GA13" s="43"/>
      <c r="GB13" s="44" t="str">
        <f aca="false">IF(OR(GA$4=0,GA13="",GA$8="",GA$7=""),"",ROUND(GA13/GA$8*GA$7*KVARDI,2))</f>
        <v/>
      </c>
      <c r="GC13" s="43"/>
      <c r="GD13" s="44" t="str">
        <f aca="false">IF(OR(GC$4=0,GC13="",GC$8="",GC$7=""),"",ROUND(GC13/GC$8*GC$7*KVARDI,2))</f>
        <v/>
      </c>
      <c r="GE13" s="43"/>
      <c r="GF13" s="44" t="str">
        <f aca="false">IF(OR(GE$4=0,GE13="",GE$8="",GE$7=""),"",ROUND(GE13/GE$8*GE$7*KVARDI,2))</f>
        <v/>
      </c>
      <c r="GG13" s="43"/>
      <c r="GH13" s="44" t="str">
        <f aca="false">IF(OR(GG$4=0,GG13="",GG$8="",GG$7=""),"",ROUND(GG13/GG$8*GG$7*KVARDI,2))</f>
        <v/>
      </c>
      <c r="GI13" s="43"/>
      <c r="GJ13" s="44" t="str">
        <f aca="false">IF(OR(GI$4=0,GI13="",GI$8="",GI$7=""),"",ROUND(GI13/GI$8*GI$7*KVARDI,2))</f>
        <v/>
      </c>
      <c r="GK13" s="43"/>
      <c r="GL13" s="44" t="str">
        <f aca="false">IF(OR(GK$4=0,GK13="",GK$8="",GK$7=""),"",ROUND(GK13/GK$8*GK$7*KVARDI,2))</f>
        <v/>
      </c>
      <c r="GM13" s="43"/>
      <c r="GN13" s="44" t="str">
        <f aca="false">IF(OR(GM$4=0,GM13="",GM$8="",GM$7=""),"",ROUND(GM13/GM$8*GM$7*KVARDI,2))</f>
        <v/>
      </c>
      <c r="GO13" s="43"/>
      <c r="GP13" s="44" t="str">
        <f aca="false">IF(OR(GO$4=0,GO13="",GO$8="",GO$7=""),"",ROUND(GO13/GO$8*GO$7*KVARDI,2))</f>
        <v/>
      </c>
      <c r="GQ13" s="43"/>
      <c r="GR13" s="44" t="str">
        <f aca="false">IF(OR(GQ$4=0,GQ13="",GQ$8="",GQ$7=""),"",ROUND(GQ13/GQ$8*GQ$7*KVARDI,2))</f>
        <v/>
      </c>
      <c r="GS13" s="43"/>
      <c r="GT13" s="44" t="str">
        <f aca="false">IF(OR(GS$4=0,GS13="",GS$8="",GS$7=""),"",ROUND(GS13/GS$8*GS$7*KVARDI,2))</f>
        <v/>
      </c>
      <c r="GU13" s="43"/>
      <c r="GV13" s="44" t="str">
        <f aca="false">IF(OR(GU$4=0,GU13="",GU$8="",GU$7=""),"",ROUND(GU13/GU$8*GU$7*KVARDI,2))</f>
        <v/>
      </c>
      <c r="GW13" s="43"/>
      <c r="GX13" s="44" t="str">
        <f aca="false">IF(OR(GW$4=0,GW13="",GW$8="",GW$7=""),"",ROUND(GW13/GW$8*GW$7*KVARDI,2))</f>
        <v/>
      </c>
      <c r="GZ13" s="22"/>
    </row>
    <row r="14" customFormat="false" ht="15" hidden="false" customHeight="true" outlineLevel="0" collapsed="false">
      <c r="B14" s="41" t="str">
        <f aca="false" t="array" ref="B14:B14">IFERROR(INDEX(Launagögn!$C$6:$C$10005,MATCH(0,COUNTIF($B$11:B13,Launagögn!$C$6:$C$10005)+(Launagögn!$C$6:$C$10005=""),0)),"")</f>
        <v/>
      </c>
      <c r="C14" s="42" t="n">
        <f aca="false">IFERROR(SUMIF($G$10:$GX$10,"Stig",$G14:$GX14),0)</f>
        <v>0</v>
      </c>
      <c r="D14" s="22"/>
      <c r="E14" s="22"/>
      <c r="F14" s="22"/>
      <c r="G14" s="43"/>
      <c r="H14" s="44" t="str">
        <f aca="false">IF(OR(G$4=0,G14="",G$8="",G$7=""),"",ROUND(G14/G$8*G$7*KVARDI,2))</f>
        <v/>
      </c>
      <c r="I14" s="43"/>
      <c r="J14" s="44" t="str">
        <f aca="false">IF(OR(I$4=0,I14="",I$8="",I$7=""),"",ROUND(I14/I$8*I$7*KVARDI,2))</f>
        <v/>
      </c>
      <c r="K14" s="43"/>
      <c r="L14" s="44" t="str">
        <f aca="false">IF(OR(K$4=0,K14="",K$8="",K$7=""),"",ROUND(K14/K$8*K$7*KVARDI,2))</f>
        <v/>
      </c>
      <c r="M14" s="43"/>
      <c r="N14" s="44" t="str">
        <f aca="false">IF(OR(M$4=0,M14="",M$8="",M$7=""),"",ROUND(M14/M$8*M$7*KVARDI,2))</f>
        <v/>
      </c>
      <c r="O14" s="43"/>
      <c r="P14" s="44" t="str">
        <f aca="false">IF(OR(O$4=0,O14="",O$8="",O$7=""),"",ROUND(O14/O$8*O$7*KVARDI,2))</f>
        <v/>
      </c>
      <c r="Q14" s="43"/>
      <c r="R14" s="44" t="str">
        <f aca="false">IF(OR(Q$4=0,Q14="",Q$8="",Q$7=""),"",ROUND(Q14/Q$8*Q$7*KVARDI,2))</f>
        <v/>
      </c>
      <c r="S14" s="43"/>
      <c r="T14" s="44" t="str">
        <f aca="false">IF(OR(S$4=0,S14="",S$8="",S$7=""),"",ROUND(S14/S$8*S$7*KVARDI,2))</f>
        <v/>
      </c>
      <c r="U14" s="43"/>
      <c r="V14" s="44" t="str">
        <f aca="false">IF(OR(U$4=0,U14="",U$8="",U$7=""),"",ROUND(U14/U$8*U$7*KVARDI,2))</f>
        <v/>
      </c>
      <c r="W14" s="43"/>
      <c r="X14" s="44" t="str">
        <f aca="false">IF(OR(W$4=0,W14="",W$8="",W$7=""),"",ROUND(W14/W$8*W$7*KVARDI,2))</f>
        <v/>
      </c>
      <c r="Y14" s="43"/>
      <c r="Z14" s="44" t="str">
        <f aca="false">IF(OR(Y$4=0,Y14="",Y$8="",Y$7=""),"",ROUND(Y14/Y$8*Y$7*KVARDI,2))</f>
        <v/>
      </c>
      <c r="AA14" s="43"/>
      <c r="AB14" s="44" t="str">
        <f aca="false">IF(OR(AA$4=0,AA14="",AA$8="",AA$7=""),"",ROUND(AA14/AA$8*AA$7*KVARDI,2))</f>
        <v/>
      </c>
      <c r="AC14" s="43"/>
      <c r="AD14" s="44" t="str">
        <f aca="false">IF(OR(AC$4=0,AC14="",AC$8="",AC$7=""),"",ROUND(AC14/AC$8*AC$7*KVARDI,2))</f>
        <v/>
      </c>
      <c r="AE14" s="43"/>
      <c r="AF14" s="44" t="str">
        <f aca="false">IF(OR(AE$4=0,AE14="",AE$8="",AE$7=""),"",ROUND(AE14/AE$8*AE$7*KVARDI,2))</f>
        <v/>
      </c>
      <c r="AG14" s="43"/>
      <c r="AH14" s="44" t="str">
        <f aca="false">IF(OR(AG$4=0,AG14="",AG$8="",AG$7=""),"",ROUND(AG14/AG$8*AG$7*KVARDI,2))</f>
        <v/>
      </c>
      <c r="AI14" s="43"/>
      <c r="AJ14" s="44" t="str">
        <f aca="false">IF(OR(AI$4=0,AI14="",AI$8="",AI$7=""),"",ROUND(AI14/AI$8*AI$7*KVARDI,2))</f>
        <v/>
      </c>
      <c r="AK14" s="43"/>
      <c r="AL14" s="44" t="str">
        <f aca="false">IF(OR(AK$4=0,AK14="",AK$8="",AK$7=""),"",ROUND(AK14/AK$8*AK$7*KVARDI,2))</f>
        <v/>
      </c>
      <c r="AM14" s="43"/>
      <c r="AN14" s="44" t="str">
        <f aca="false">IF(OR(AM$4=0,AM14="",AM$8="",AM$7=""),"",ROUND(AM14/AM$8*AM$7*KVARDI,2))</f>
        <v/>
      </c>
      <c r="AO14" s="43"/>
      <c r="AP14" s="44" t="str">
        <f aca="false">IF(OR(AO$4=0,AO14="",AO$8="",AO$7=""),"",ROUND(AO14/AO$8*AO$7*KVARDI,2))</f>
        <v/>
      </c>
      <c r="AQ14" s="43"/>
      <c r="AR14" s="44" t="str">
        <f aca="false">IF(OR(AQ$4=0,AQ14="",AQ$8="",AQ$7=""),"",ROUND(AQ14/AQ$8*AQ$7*KVARDI,2))</f>
        <v/>
      </c>
      <c r="AS14" s="43"/>
      <c r="AT14" s="44" t="str">
        <f aca="false">IF(OR(AS$4=0,AS14="",AS$8="",AS$7=""),"",ROUND(AS14/AS$8*AS$7*KVARDI,2))</f>
        <v/>
      </c>
      <c r="AU14" s="43"/>
      <c r="AV14" s="44" t="str">
        <f aca="false">IF(OR(AU$4=0,AU14="",AU$8="",AU$7=""),"",ROUND(AU14/AU$8*AU$7*KVARDI,2))</f>
        <v/>
      </c>
      <c r="AW14" s="43"/>
      <c r="AX14" s="44" t="str">
        <f aca="false">IF(OR(AW$4=0,AW14="",AW$8="",AW$7=""),"",ROUND(AW14/AW$8*AW$7*KVARDI,2))</f>
        <v/>
      </c>
      <c r="AY14" s="43"/>
      <c r="AZ14" s="44" t="str">
        <f aca="false">IF(OR(AY$4=0,AY14="",AY$8="",AY$7=""),"",ROUND(AY14/AY$8*AY$7*KVARDI,2))</f>
        <v/>
      </c>
      <c r="BA14" s="43"/>
      <c r="BB14" s="44" t="str">
        <f aca="false">IF(OR(BA$4=0,BA14="",BA$8="",BA$7=""),"",ROUND(BA14/BA$8*BA$7*KVARDI,2))</f>
        <v/>
      </c>
      <c r="BC14" s="43"/>
      <c r="BD14" s="44" t="str">
        <f aca="false">IF(OR(BC$4=0,BC14="",BC$8="",BC$7=""),"",ROUND(BC14/BC$8*BC$7*KVARDI,2))</f>
        <v/>
      </c>
      <c r="BE14" s="43"/>
      <c r="BF14" s="44" t="str">
        <f aca="false">IF(OR(BE$4=0,BE14="",BE$8="",BE$7=""),"",ROUND(BE14/BE$8*BE$7*KVARDI,2))</f>
        <v/>
      </c>
      <c r="BG14" s="43"/>
      <c r="BH14" s="44" t="str">
        <f aca="false">IF(OR(BG$4=0,BG14="",BG$8="",BG$7=""),"",ROUND(BG14/BG$8*BG$7*KVARDI,2))</f>
        <v/>
      </c>
      <c r="BI14" s="43"/>
      <c r="BJ14" s="44" t="str">
        <f aca="false">IF(OR(BI$4=0,BI14="",BI$8="",BI$7=""),"",ROUND(BI14/BI$8*BI$7*KVARDI,2))</f>
        <v/>
      </c>
      <c r="BK14" s="43"/>
      <c r="BL14" s="44" t="str">
        <f aca="false">IF(OR(BK$4=0,BK14="",BK$8="",BK$7=""),"",ROUND(BK14/BK$8*BK$7*KVARDI,2))</f>
        <v/>
      </c>
      <c r="BM14" s="43"/>
      <c r="BN14" s="44" t="str">
        <f aca="false">IF(OR(BM$4=0,BM14="",BM$8="",BM$7=""),"",ROUND(BM14/BM$8*BM$7*KVARDI,2))</f>
        <v/>
      </c>
      <c r="BO14" s="43"/>
      <c r="BP14" s="44" t="str">
        <f aca="false">IF(OR(BO$4=0,BO14="",BO$8="",BO$7=""),"",ROUND(BO14/BO$8*BO$7*KVARDI,2))</f>
        <v/>
      </c>
      <c r="BQ14" s="43"/>
      <c r="BR14" s="44" t="str">
        <f aca="false">IF(OR(BQ$4=0,BQ14="",BQ$8="",BQ$7=""),"",ROUND(BQ14/BQ$8*BQ$7*KVARDI,2))</f>
        <v/>
      </c>
      <c r="BS14" s="43"/>
      <c r="BT14" s="44" t="str">
        <f aca="false">IF(OR(BS$4=0,BS14="",BS$8="",BS$7=""),"",ROUND(BS14/BS$8*BS$7*KVARDI,2))</f>
        <v/>
      </c>
      <c r="BU14" s="43"/>
      <c r="BV14" s="44" t="str">
        <f aca="false">IF(OR(BU$4=0,BU14="",BU$8="",BU$7=""),"",ROUND(BU14/BU$8*BU$7*KVARDI,2))</f>
        <v/>
      </c>
      <c r="BW14" s="43"/>
      <c r="BX14" s="44" t="str">
        <f aca="false">IF(OR(BW$4=0,BW14="",BW$8="",BW$7=""),"",ROUND(BW14/BW$8*BW$7*KVARDI,2))</f>
        <v/>
      </c>
      <c r="BY14" s="43"/>
      <c r="BZ14" s="44" t="str">
        <f aca="false">IF(OR(BY$4=0,BY14="",BY$8="",BY$7=""),"",ROUND(BY14/BY$8*BY$7*KVARDI,2))</f>
        <v/>
      </c>
      <c r="CA14" s="43"/>
      <c r="CB14" s="44" t="str">
        <f aca="false">IF(OR(CA$4=0,CA14="",CA$8="",CA$7=""),"",ROUND(CA14/CA$8*CA$7*KVARDI,2))</f>
        <v/>
      </c>
      <c r="CC14" s="43"/>
      <c r="CD14" s="44" t="str">
        <f aca="false">IF(OR(CC$4=0,CC14="",CC$8="",CC$7=""),"",ROUND(CC14/CC$8*CC$7*KVARDI,2))</f>
        <v/>
      </c>
      <c r="CE14" s="43"/>
      <c r="CF14" s="44" t="str">
        <f aca="false">IF(OR(CE$4=0,CE14="",CE$8="",CE$7=""),"",ROUND(CE14/CE$8*CE$7*KVARDI,2))</f>
        <v/>
      </c>
      <c r="CG14" s="43"/>
      <c r="CH14" s="44" t="str">
        <f aca="false">IF(OR(CG$4=0,CG14="",CG$8="",CG$7=""),"",ROUND(CG14/CG$8*CG$7*KVARDI,2))</f>
        <v/>
      </c>
      <c r="CI14" s="43"/>
      <c r="CJ14" s="44" t="str">
        <f aca="false">IF(OR(CI$4=0,CI14="",CI$8="",CI$7=""),"",ROUND(CI14/CI$8*CI$7*KVARDI,2))</f>
        <v/>
      </c>
      <c r="CK14" s="43"/>
      <c r="CL14" s="44" t="str">
        <f aca="false">IF(OR(CK$4=0,CK14="",CK$8="",CK$7=""),"",ROUND(CK14/CK$8*CK$7*KVARDI,2))</f>
        <v/>
      </c>
      <c r="CM14" s="43"/>
      <c r="CN14" s="44" t="str">
        <f aca="false">IF(OR(CM$4=0,CM14="",CM$8="",CM$7=""),"",ROUND(CM14/CM$8*CM$7*KVARDI,2))</f>
        <v/>
      </c>
      <c r="CO14" s="43"/>
      <c r="CP14" s="44" t="str">
        <f aca="false">IF(OR(CO$4=0,CO14="",CO$8="",CO$7=""),"",ROUND(CO14/CO$8*CO$7*KVARDI,2))</f>
        <v/>
      </c>
      <c r="CQ14" s="43"/>
      <c r="CR14" s="44" t="str">
        <f aca="false">IF(OR(CQ$4=0,CQ14="",CQ$8="",CQ$7=""),"",ROUND(CQ14/CQ$8*CQ$7*KVARDI,2))</f>
        <v/>
      </c>
      <c r="CS14" s="43"/>
      <c r="CT14" s="44" t="str">
        <f aca="false">IF(OR(CS$4=0,CS14="",CS$8="",CS$7=""),"",ROUND(CS14/CS$8*CS$7*KVARDI,2))</f>
        <v/>
      </c>
      <c r="CU14" s="43"/>
      <c r="CV14" s="44" t="str">
        <f aca="false">IF(OR(CU$4=0,CU14="",CU$8="",CU$7=""),"",ROUND(CU14/CU$8*CU$7*KVARDI,2))</f>
        <v/>
      </c>
      <c r="CW14" s="43"/>
      <c r="CX14" s="44" t="str">
        <f aca="false">IF(OR(CW$4=0,CW14="",CW$8="",CW$7=""),"",ROUND(CW14/CW$8*CW$7*KVARDI,2))</f>
        <v/>
      </c>
      <c r="CY14" s="43"/>
      <c r="CZ14" s="44" t="str">
        <f aca="false">IF(OR(CY$4=0,CY14="",CY$8="",CY$7=""),"",ROUND(CY14/CY$8*CY$7*KVARDI,2))</f>
        <v/>
      </c>
      <c r="DA14" s="43"/>
      <c r="DB14" s="44" t="str">
        <f aca="false">IF(OR(DA$4=0,DA14="",DA$8="",DA$7=""),"",ROUND(DA14/DA$8*DA$7*KVARDI,2))</f>
        <v/>
      </c>
      <c r="DC14" s="43"/>
      <c r="DD14" s="44" t="str">
        <f aca="false">IF(OR(DC$4=0,DC14="",DC$8="",DC$7=""),"",ROUND(DC14/DC$8*DC$7*KVARDI,2))</f>
        <v/>
      </c>
      <c r="DE14" s="43"/>
      <c r="DF14" s="44" t="str">
        <f aca="false">IF(OR(DE$4=0,DE14="",DE$8="",DE$7=""),"",ROUND(DE14/DE$8*DE$7*KVARDI,2))</f>
        <v/>
      </c>
      <c r="DG14" s="43"/>
      <c r="DH14" s="44" t="str">
        <f aca="false">IF(OR(DG$4=0,DG14="",DG$8="",DG$7=""),"",ROUND(DG14/DG$8*DG$7*KVARDI,2))</f>
        <v/>
      </c>
      <c r="DI14" s="43"/>
      <c r="DJ14" s="44" t="str">
        <f aca="false">IF(OR(DI$4=0,DI14="",DI$8="",DI$7=""),"",ROUND(DI14/DI$8*DI$7*KVARDI,2))</f>
        <v/>
      </c>
      <c r="DK14" s="43"/>
      <c r="DL14" s="44" t="str">
        <f aca="false">IF(OR(DK$4=0,DK14="",DK$8="",DK$7=""),"",ROUND(DK14/DK$8*DK$7*KVARDI,2))</f>
        <v/>
      </c>
      <c r="DM14" s="43"/>
      <c r="DN14" s="44" t="str">
        <f aca="false">IF(OR(DM$4=0,DM14="",DM$8="",DM$7=""),"",ROUND(DM14/DM$8*DM$7*KVARDI,2))</f>
        <v/>
      </c>
      <c r="DO14" s="43"/>
      <c r="DP14" s="44" t="str">
        <f aca="false">IF(OR(DO$4=0,DO14="",DO$8="",DO$7=""),"",ROUND(DO14/DO$8*DO$7*KVARDI,2))</f>
        <v/>
      </c>
      <c r="DQ14" s="43"/>
      <c r="DR14" s="44" t="str">
        <f aca="false">IF(OR(DQ$4=0,DQ14="",DQ$8="",DQ$7=""),"",ROUND(DQ14/DQ$8*DQ$7*KVARDI,2))</f>
        <v/>
      </c>
      <c r="DS14" s="43"/>
      <c r="DT14" s="44" t="str">
        <f aca="false">IF(OR(DS$4=0,DS14="",DS$8="",DS$7=""),"",ROUND(DS14/DS$8*DS$7*KVARDI,2))</f>
        <v/>
      </c>
      <c r="DU14" s="43"/>
      <c r="DV14" s="44" t="str">
        <f aca="false">IF(OR(DU$4=0,DU14="",DU$8="",DU$7=""),"",ROUND(DU14/DU$8*DU$7*KVARDI,2))</f>
        <v/>
      </c>
      <c r="DW14" s="43"/>
      <c r="DX14" s="44" t="str">
        <f aca="false">IF(OR(DW$4=0,DW14="",DW$8="",DW$7=""),"",ROUND(DW14/DW$8*DW$7*KVARDI,2))</f>
        <v/>
      </c>
      <c r="DY14" s="43"/>
      <c r="DZ14" s="44" t="str">
        <f aca="false">IF(OR(DY$4=0,DY14="",DY$8="",DY$7=""),"",ROUND(DY14/DY$8*DY$7*KVARDI,2))</f>
        <v/>
      </c>
      <c r="EA14" s="43"/>
      <c r="EB14" s="44" t="str">
        <f aca="false">IF(OR(EA$4=0,EA14="",EA$8="",EA$7=""),"",ROUND(EA14/EA$8*EA$7*KVARDI,2))</f>
        <v/>
      </c>
      <c r="EC14" s="43"/>
      <c r="ED14" s="44" t="str">
        <f aca="false">IF(OR(EC$4=0,EC14="",EC$8="",EC$7=""),"",ROUND(EC14/EC$8*EC$7*KVARDI,2))</f>
        <v/>
      </c>
      <c r="EE14" s="43"/>
      <c r="EF14" s="44" t="str">
        <f aca="false">IF(OR(EE$4=0,EE14="",EE$8="",EE$7=""),"",ROUND(EE14/EE$8*EE$7*KVARDI,2))</f>
        <v/>
      </c>
      <c r="EG14" s="43"/>
      <c r="EH14" s="44" t="str">
        <f aca="false">IF(OR(EG$4=0,EG14="",EG$8="",EG$7=""),"",ROUND(EG14/EG$8*EG$7*KVARDI,2))</f>
        <v/>
      </c>
      <c r="EI14" s="43"/>
      <c r="EJ14" s="44" t="str">
        <f aca="false">IF(OR(EI$4=0,EI14="",EI$8="",EI$7=""),"",ROUND(EI14/EI$8*EI$7*KVARDI,2))</f>
        <v/>
      </c>
      <c r="EK14" s="43"/>
      <c r="EL14" s="44" t="str">
        <f aca="false">IF(OR(EK$4=0,EK14="",EK$8="",EK$7=""),"",ROUND(EK14/EK$8*EK$7*KVARDI,2))</f>
        <v/>
      </c>
      <c r="EM14" s="43"/>
      <c r="EN14" s="44" t="str">
        <f aca="false">IF(OR(EM$4=0,EM14="",EM$8="",EM$7=""),"",ROUND(EM14/EM$8*EM$7*KVARDI,2))</f>
        <v/>
      </c>
      <c r="EO14" s="43"/>
      <c r="EP14" s="44" t="str">
        <f aca="false">IF(OR(EO$4=0,EO14="",EO$8="",EO$7=""),"",ROUND(EO14/EO$8*EO$7*KVARDI,2))</f>
        <v/>
      </c>
      <c r="EQ14" s="43"/>
      <c r="ER14" s="44" t="str">
        <f aca="false">IF(OR(EQ$4=0,EQ14="",EQ$8="",EQ$7=""),"",ROUND(EQ14/EQ$8*EQ$7*KVARDI,2))</f>
        <v/>
      </c>
      <c r="ES14" s="43"/>
      <c r="ET14" s="44" t="str">
        <f aca="false">IF(OR(ES$4=0,ES14="",ES$8="",ES$7=""),"",ROUND(ES14/ES$8*ES$7*KVARDI,2))</f>
        <v/>
      </c>
      <c r="EU14" s="43"/>
      <c r="EV14" s="44" t="str">
        <f aca="false">IF(OR(EU$4=0,EU14="",EU$8="",EU$7=""),"",ROUND(EU14/EU$8*EU$7*KVARDI,2))</f>
        <v/>
      </c>
      <c r="EW14" s="43"/>
      <c r="EX14" s="44" t="str">
        <f aca="false">IF(OR(EW$4=0,EW14="",EW$8="",EW$7=""),"",ROUND(EW14/EW$8*EW$7*KVARDI,2))</f>
        <v/>
      </c>
      <c r="EY14" s="43"/>
      <c r="EZ14" s="44" t="str">
        <f aca="false">IF(OR(EY$4=0,EY14="",EY$8="",EY$7=""),"",ROUND(EY14/EY$8*EY$7*KVARDI,2))</f>
        <v/>
      </c>
      <c r="FA14" s="43"/>
      <c r="FB14" s="44" t="str">
        <f aca="false">IF(OR(FA$4=0,FA14="",FA$8="",FA$7=""),"",ROUND(FA14/FA$8*FA$7*KVARDI,2))</f>
        <v/>
      </c>
      <c r="FC14" s="43"/>
      <c r="FD14" s="44" t="str">
        <f aca="false">IF(OR(FC$4=0,FC14="",FC$8="",FC$7=""),"",ROUND(FC14/FC$8*FC$7*KVARDI,2))</f>
        <v/>
      </c>
      <c r="FE14" s="43"/>
      <c r="FF14" s="44" t="str">
        <f aca="false">IF(OR(FE$4=0,FE14="",FE$8="",FE$7=""),"",ROUND(FE14/FE$8*FE$7*KVARDI,2))</f>
        <v/>
      </c>
      <c r="FG14" s="43"/>
      <c r="FH14" s="44" t="str">
        <f aca="false">IF(OR(FG$4=0,FG14="",FG$8="",FG$7=""),"",ROUND(FG14/FG$8*FG$7*KVARDI,2))</f>
        <v/>
      </c>
      <c r="FI14" s="43"/>
      <c r="FJ14" s="44" t="str">
        <f aca="false">IF(OR(FI$4=0,FI14="",FI$8="",FI$7=""),"",ROUND(FI14/FI$8*FI$7*KVARDI,2))</f>
        <v/>
      </c>
      <c r="FK14" s="43"/>
      <c r="FL14" s="44" t="str">
        <f aca="false">IF(OR(FK$4=0,FK14="",FK$8="",FK$7=""),"",ROUND(FK14/FK$8*FK$7*KVARDI,2))</f>
        <v/>
      </c>
      <c r="FM14" s="43"/>
      <c r="FN14" s="44" t="str">
        <f aca="false">IF(OR(FM$4=0,FM14="",FM$8="",FM$7=""),"",ROUND(FM14/FM$8*FM$7*KVARDI,2))</f>
        <v/>
      </c>
      <c r="FO14" s="43"/>
      <c r="FP14" s="44" t="str">
        <f aca="false">IF(OR(FO$4=0,FO14="",FO$8="",FO$7=""),"",ROUND(FO14/FO$8*FO$7*KVARDI,2))</f>
        <v/>
      </c>
      <c r="FQ14" s="43"/>
      <c r="FR14" s="44" t="str">
        <f aca="false">IF(OR(FQ$4=0,FQ14="",FQ$8="",FQ$7=""),"",ROUND(FQ14/FQ$8*FQ$7*KVARDI,2))</f>
        <v/>
      </c>
      <c r="FS14" s="43"/>
      <c r="FT14" s="44" t="str">
        <f aca="false">IF(OR(FS$4=0,FS14="",FS$8="",FS$7=""),"",ROUND(FS14/FS$8*FS$7*KVARDI,2))</f>
        <v/>
      </c>
      <c r="FU14" s="43"/>
      <c r="FV14" s="44" t="str">
        <f aca="false">IF(OR(FU$4=0,FU14="",FU$8="",FU$7=""),"",ROUND(FU14/FU$8*FU$7*KVARDI,2))</f>
        <v/>
      </c>
      <c r="FW14" s="43"/>
      <c r="FX14" s="44" t="str">
        <f aca="false">IF(OR(FW$4=0,FW14="",FW$8="",FW$7=""),"",ROUND(FW14/FW$8*FW$7*KVARDI,2))</f>
        <v/>
      </c>
      <c r="FY14" s="43"/>
      <c r="FZ14" s="44" t="str">
        <f aca="false">IF(OR(FY$4=0,FY14="",FY$8="",FY$7=""),"",ROUND(FY14/FY$8*FY$7*KVARDI,2))</f>
        <v/>
      </c>
      <c r="GA14" s="43"/>
      <c r="GB14" s="44" t="str">
        <f aca="false">IF(OR(GA$4=0,GA14="",GA$8="",GA$7=""),"",ROUND(GA14/GA$8*GA$7*KVARDI,2))</f>
        <v/>
      </c>
      <c r="GC14" s="43"/>
      <c r="GD14" s="44" t="str">
        <f aca="false">IF(OR(GC$4=0,GC14="",GC$8="",GC$7=""),"",ROUND(GC14/GC$8*GC$7*KVARDI,2))</f>
        <v/>
      </c>
      <c r="GE14" s="43"/>
      <c r="GF14" s="44" t="str">
        <f aca="false">IF(OR(GE$4=0,GE14="",GE$8="",GE$7=""),"",ROUND(GE14/GE$8*GE$7*KVARDI,2))</f>
        <v/>
      </c>
      <c r="GG14" s="43"/>
      <c r="GH14" s="44" t="str">
        <f aca="false">IF(OR(GG$4=0,GG14="",GG$8="",GG$7=""),"",ROUND(GG14/GG$8*GG$7*KVARDI,2))</f>
        <v/>
      </c>
      <c r="GI14" s="43"/>
      <c r="GJ14" s="44" t="str">
        <f aca="false">IF(OR(GI$4=0,GI14="",GI$8="",GI$7=""),"",ROUND(GI14/GI$8*GI$7*KVARDI,2))</f>
        <v/>
      </c>
      <c r="GK14" s="43"/>
      <c r="GL14" s="44" t="str">
        <f aca="false">IF(OR(GK$4=0,GK14="",GK$8="",GK$7=""),"",ROUND(GK14/GK$8*GK$7*KVARDI,2))</f>
        <v/>
      </c>
      <c r="GM14" s="43"/>
      <c r="GN14" s="44" t="str">
        <f aca="false">IF(OR(GM$4=0,GM14="",GM$8="",GM$7=""),"",ROUND(GM14/GM$8*GM$7*KVARDI,2))</f>
        <v/>
      </c>
      <c r="GO14" s="43"/>
      <c r="GP14" s="44" t="str">
        <f aca="false">IF(OR(GO$4=0,GO14="",GO$8="",GO$7=""),"",ROUND(GO14/GO$8*GO$7*KVARDI,2))</f>
        <v/>
      </c>
      <c r="GQ14" s="43"/>
      <c r="GR14" s="44" t="str">
        <f aca="false">IF(OR(GQ$4=0,GQ14="",GQ$8="",GQ$7=""),"",ROUND(GQ14/GQ$8*GQ$7*KVARDI,2))</f>
        <v/>
      </c>
      <c r="GS14" s="43"/>
      <c r="GT14" s="44" t="str">
        <f aca="false">IF(OR(GS$4=0,GS14="",GS$8="",GS$7=""),"",ROUND(GS14/GS$8*GS$7*KVARDI,2))</f>
        <v/>
      </c>
      <c r="GU14" s="43"/>
      <c r="GV14" s="44" t="str">
        <f aca="false">IF(OR(GU$4=0,GU14="",GU$8="",GU$7=""),"",ROUND(GU14/GU$8*GU$7*KVARDI,2))</f>
        <v/>
      </c>
      <c r="GW14" s="43"/>
      <c r="GX14" s="44" t="str">
        <f aca="false">IF(OR(GW$4=0,GW14="",GW$8="",GW$7=""),"",ROUND(GW14/GW$8*GW$7*KVARDI,2))</f>
        <v/>
      </c>
      <c r="GZ14" s="22"/>
    </row>
    <row r="15" customFormat="false" ht="15" hidden="false" customHeight="true" outlineLevel="0" collapsed="false">
      <c r="B15" s="41" t="str">
        <f aca="false" t="array" ref="B15:B15">IFERROR(INDEX(Launagögn!$C$6:$C$10005,MATCH(0,COUNTIF($B$11:B14,Launagögn!$C$6:$C$10005)+(Launagögn!$C$6:$C$10005=""),0)),"")</f>
        <v/>
      </c>
      <c r="C15" s="42" t="n">
        <f aca="false">IFERROR(SUMIF($G$10:$GX$10,"Stig",$G15:$GX15),0)</f>
        <v>0</v>
      </c>
      <c r="D15" s="22"/>
      <c r="E15" s="22"/>
      <c r="F15" s="22"/>
      <c r="G15" s="43"/>
      <c r="H15" s="44" t="str">
        <f aca="false">IF(OR(G$4=0,G15="",G$8="",G$7=""),"",ROUND(G15/G$8*G$7*KVARDI,2))</f>
        <v/>
      </c>
      <c r="I15" s="43"/>
      <c r="J15" s="44" t="str">
        <f aca="false">IF(OR(I$4=0,I15="",I$8="",I$7=""),"",ROUND(I15/I$8*I$7*KVARDI,2))</f>
        <v/>
      </c>
      <c r="K15" s="43"/>
      <c r="L15" s="44" t="str">
        <f aca="false">IF(OR(K$4=0,K15="",K$8="",K$7=""),"",ROUND(K15/K$8*K$7*KVARDI,2))</f>
        <v/>
      </c>
      <c r="M15" s="43"/>
      <c r="N15" s="44" t="str">
        <f aca="false">IF(OR(M$4=0,M15="",M$8="",M$7=""),"",ROUND(M15/M$8*M$7*KVARDI,2))</f>
        <v/>
      </c>
      <c r="O15" s="43"/>
      <c r="P15" s="44" t="str">
        <f aca="false">IF(OR(O$4=0,O15="",O$8="",O$7=""),"",ROUND(O15/O$8*O$7*KVARDI,2))</f>
        <v/>
      </c>
      <c r="Q15" s="43"/>
      <c r="R15" s="44" t="str">
        <f aca="false">IF(OR(Q$4=0,Q15="",Q$8="",Q$7=""),"",ROUND(Q15/Q$8*Q$7*KVARDI,2))</f>
        <v/>
      </c>
      <c r="S15" s="43"/>
      <c r="T15" s="44" t="str">
        <f aca="false">IF(OR(S$4=0,S15="",S$8="",S$7=""),"",ROUND(S15/S$8*S$7*KVARDI,2))</f>
        <v/>
      </c>
      <c r="U15" s="43"/>
      <c r="V15" s="44" t="str">
        <f aca="false">IF(OR(U$4=0,U15="",U$8="",U$7=""),"",ROUND(U15/U$8*U$7*KVARDI,2))</f>
        <v/>
      </c>
      <c r="W15" s="43"/>
      <c r="X15" s="44" t="str">
        <f aca="false">IF(OR(W$4=0,W15="",W$8="",W$7=""),"",ROUND(W15/W$8*W$7*KVARDI,2))</f>
        <v/>
      </c>
      <c r="Y15" s="43"/>
      <c r="Z15" s="44" t="str">
        <f aca="false">IF(OR(Y$4=0,Y15="",Y$8="",Y$7=""),"",ROUND(Y15/Y$8*Y$7*KVARDI,2))</f>
        <v/>
      </c>
      <c r="AA15" s="43"/>
      <c r="AB15" s="44" t="str">
        <f aca="false">IF(OR(AA$4=0,AA15="",AA$8="",AA$7=""),"",ROUND(AA15/AA$8*AA$7*KVARDI,2))</f>
        <v/>
      </c>
      <c r="AC15" s="43"/>
      <c r="AD15" s="44" t="str">
        <f aca="false">IF(OR(AC$4=0,AC15="",AC$8="",AC$7=""),"",ROUND(AC15/AC$8*AC$7*KVARDI,2))</f>
        <v/>
      </c>
      <c r="AE15" s="43"/>
      <c r="AF15" s="44" t="str">
        <f aca="false">IF(OR(AE$4=0,AE15="",AE$8="",AE$7=""),"",ROUND(AE15/AE$8*AE$7*KVARDI,2))</f>
        <v/>
      </c>
      <c r="AG15" s="43"/>
      <c r="AH15" s="44" t="str">
        <f aca="false">IF(OR(AG$4=0,AG15="",AG$8="",AG$7=""),"",ROUND(AG15/AG$8*AG$7*KVARDI,2))</f>
        <v/>
      </c>
      <c r="AI15" s="43"/>
      <c r="AJ15" s="44" t="str">
        <f aca="false">IF(OR(AI$4=0,AI15="",AI$8="",AI$7=""),"",ROUND(AI15/AI$8*AI$7*KVARDI,2))</f>
        <v/>
      </c>
      <c r="AK15" s="43"/>
      <c r="AL15" s="44" t="str">
        <f aca="false">IF(OR(AK$4=0,AK15="",AK$8="",AK$7=""),"",ROUND(AK15/AK$8*AK$7*KVARDI,2))</f>
        <v/>
      </c>
      <c r="AM15" s="43"/>
      <c r="AN15" s="44" t="str">
        <f aca="false">IF(OR(AM$4=0,AM15="",AM$8="",AM$7=""),"",ROUND(AM15/AM$8*AM$7*KVARDI,2))</f>
        <v/>
      </c>
      <c r="AO15" s="43"/>
      <c r="AP15" s="44" t="str">
        <f aca="false">IF(OR(AO$4=0,AO15="",AO$8="",AO$7=""),"",ROUND(AO15/AO$8*AO$7*KVARDI,2))</f>
        <v/>
      </c>
      <c r="AQ15" s="43"/>
      <c r="AR15" s="44" t="str">
        <f aca="false">IF(OR(AQ$4=0,AQ15="",AQ$8="",AQ$7=""),"",ROUND(AQ15/AQ$8*AQ$7*KVARDI,2))</f>
        <v/>
      </c>
      <c r="AS15" s="43"/>
      <c r="AT15" s="44" t="str">
        <f aca="false">IF(OR(AS$4=0,AS15="",AS$8="",AS$7=""),"",ROUND(AS15/AS$8*AS$7*KVARDI,2))</f>
        <v/>
      </c>
      <c r="AU15" s="43"/>
      <c r="AV15" s="44" t="str">
        <f aca="false">IF(OR(AU$4=0,AU15="",AU$8="",AU$7=""),"",ROUND(AU15/AU$8*AU$7*KVARDI,2))</f>
        <v/>
      </c>
      <c r="AW15" s="43"/>
      <c r="AX15" s="44" t="str">
        <f aca="false">IF(OR(AW$4=0,AW15="",AW$8="",AW$7=""),"",ROUND(AW15/AW$8*AW$7*KVARDI,2))</f>
        <v/>
      </c>
      <c r="AY15" s="43"/>
      <c r="AZ15" s="44" t="str">
        <f aca="false">IF(OR(AY$4=0,AY15="",AY$8="",AY$7=""),"",ROUND(AY15/AY$8*AY$7*KVARDI,2))</f>
        <v/>
      </c>
      <c r="BA15" s="43"/>
      <c r="BB15" s="44" t="str">
        <f aca="false">IF(OR(BA$4=0,BA15="",BA$8="",BA$7=""),"",ROUND(BA15/BA$8*BA$7*KVARDI,2))</f>
        <v/>
      </c>
      <c r="BC15" s="43"/>
      <c r="BD15" s="44" t="str">
        <f aca="false">IF(OR(BC$4=0,BC15="",BC$8="",BC$7=""),"",ROUND(BC15/BC$8*BC$7*KVARDI,2))</f>
        <v/>
      </c>
      <c r="BE15" s="43"/>
      <c r="BF15" s="44" t="str">
        <f aca="false">IF(OR(BE$4=0,BE15="",BE$8="",BE$7=""),"",ROUND(BE15/BE$8*BE$7*KVARDI,2))</f>
        <v/>
      </c>
      <c r="BG15" s="43"/>
      <c r="BH15" s="44" t="str">
        <f aca="false">IF(OR(BG$4=0,BG15="",BG$8="",BG$7=""),"",ROUND(BG15/BG$8*BG$7*KVARDI,2))</f>
        <v/>
      </c>
      <c r="BI15" s="43"/>
      <c r="BJ15" s="44" t="str">
        <f aca="false">IF(OR(BI$4=0,BI15="",BI$8="",BI$7=""),"",ROUND(BI15/BI$8*BI$7*KVARDI,2))</f>
        <v/>
      </c>
      <c r="BK15" s="43"/>
      <c r="BL15" s="44" t="str">
        <f aca="false">IF(OR(BK$4=0,BK15="",BK$8="",BK$7=""),"",ROUND(BK15/BK$8*BK$7*KVARDI,2))</f>
        <v/>
      </c>
      <c r="BM15" s="43"/>
      <c r="BN15" s="44" t="str">
        <f aca="false">IF(OR(BM$4=0,BM15="",BM$8="",BM$7=""),"",ROUND(BM15/BM$8*BM$7*KVARDI,2))</f>
        <v/>
      </c>
      <c r="BO15" s="43"/>
      <c r="BP15" s="44" t="str">
        <f aca="false">IF(OR(BO$4=0,BO15="",BO$8="",BO$7=""),"",ROUND(BO15/BO$8*BO$7*KVARDI,2))</f>
        <v/>
      </c>
      <c r="BQ15" s="43"/>
      <c r="BR15" s="44" t="str">
        <f aca="false">IF(OR(BQ$4=0,BQ15="",BQ$8="",BQ$7=""),"",ROUND(BQ15/BQ$8*BQ$7*KVARDI,2))</f>
        <v/>
      </c>
      <c r="BS15" s="43"/>
      <c r="BT15" s="44" t="str">
        <f aca="false">IF(OR(BS$4=0,BS15="",BS$8="",BS$7=""),"",ROUND(BS15/BS$8*BS$7*KVARDI,2))</f>
        <v/>
      </c>
      <c r="BU15" s="43"/>
      <c r="BV15" s="44" t="str">
        <f aca="false">IF(OR(BU$4=0,BU15="",BU$8="",BU$7=""),"",ROUND(BU15/BU$8*BU$7*KVARDI,2))</f>
        <v/>
      </c>
      <c r="BW15" s="43"/>
      <c r="BX15" s="44" t="str">
        <f aca="false">IF(OR(BW$4=0,BW15="",BW$8="",BW$7=""),"",ROUND(BW15/BW$8*BW$7*KVARDI,2))</f>
        <v/>
      </c>
      <c r="BY15" s="43"/>
      <c r="BZ15" s="44" t="str">
        <f aca="false">IF(OR(BY$4=0,BY15="",BY$8="",BY$7=""),"",ROUND(BY15/BY$8*BY$7*KVARDI,2))</f>
        <v/>
      </c>
      <c r="CA15" s="43"/>
      <c r="CB15" s="44" t="str">
        <f aca="false">IF(OR(CA$4=0,CA15="",CA$8="",CA$7=""),"",ROUND(CA15/CA$8*CA$7*KVARDI,2))</f>
        <v/>
      </c>
      <c r="CC15" s="43"/>
      <c r="CD15" s="44" t="str">
        <f aca="false">IF(OR(CC$4=0,CC15="",CC$8="",CC$7=""),"",ROUND(CC15/CC$8*CC$7*KVARDI,2))</f>
        <v/>
      </c>
      <c r="CE15" s="43"/>
      <c r="CF15" s="44" t="str">
        <f aca="false">IF(OR(CE$4=0,CE15="",CE$8="",CE$7=""),"",ROUND(CE15/CE$8*CE$7*KVARDI,2))</f>
        <v/>
      </c>
      <c r="CG15" s="43"/>
      <c r="CH15" s="44" t="str">
        <f aca="false">IF(OR(CG$4=0,CG15="",CG$8="",CG$7=""),"",ROUND(CG15/CG$8*CG$7*KVARDI,2))</f>
        <v/>
      </c>
      <c r="CI15" s="43"/>
      <c r="CJ15" s="44" t="str">
        <f aca="false">IF(OR(CI$4=0,CI15="",CI$8="",CI$7=""),"",ROUND(CI15/CI$8*CI$7*KVARDI,2))</f>
        <v/>
      </c>
      <c r="CK15" s="43"/>
      <c r="CL15" s="44" t="str">
        <f aca="false">IF(OR(CK$4=0,CK15="",CK$8="",CK$7=""),"",ROUND(CK15/CK$8*CK$7*KVARDI,2))</f>
        <v/>
      </c>
      <c r="CM15" s="43"/>
      <c r="CN15" s="44" t="str">
        <f aca="false">IF(OR(CM$4=0,CM15="",CM$8="",CM$7=""),"",ROUND(CM15/CM$8*CM$7*KVARDI,2))</f>
        <v/>
      </c>
      <c r="CO15" s="43"/>
      <c r="CP15" s="44" t="str">
        <f aca="false">IF(OR(CO$4=0,CO15="",CO$8="",CO$7=""),"",ROUND(CO15/CO$8*CO$7*KVARDI,2))</f>
        <v/>
      </c>
      <c r="CQ15" s="43"/>
      <c r="CR15" s="44" t="str">
        <f aca="false">IF(OR(CQ$4=0,CQ15="",CQ$8="",CQ$7=""),"",ROUND(CQ15/CQ$8*CQ$7*KVARDI,2))</f>
        <v/>
      </c>
      <c r="CS15" s="43"/>
      <c r="CT15" s="44" t="str">
        <f aca="false">IF(OR(CS$4=0,CS15="",CS$8="",CS$7=""),"",ROUND(CS15/CS$8*CS$7*KVARDI,2))</f>
        <v/>
      </c>
      <c r="CU15" s="43"/>
      <c r="CV15" s="44" t="str">
        <f aca="false">IF(OR(CU$4=0,CU15="",CU$8="",CU$7=""),"",ROUND(CU15/CU$8*CU$7*KVARDI,2))</f>
        <v/>
      </c>
      <c r="CW15" s="43"/>
      <c r="CX15" s="44" t="str">
        <f aca="false">IF(OR(CW$4=0,CW15="",CW$8="",CW$7=""),"",ROUND(CW15/CW$8*CW$7*KVARDI,2))</f>
        <v/>
      </c>
      <c r="CY15" s="43"/>
      <c r="CZ15" s="44" t="str">
        <f aca="false">IF(OR(CY$4=0,CY15="",CY$8="",CY$7=""),"",ROUND(CY15/CY$8*CY$7*KVARDI,2))</f>
        <v/>
      </c>
      <c r="DA15" s="43"/>
      <c r="DB15" s="44" t="str">
        <f aca="false">IF(OR(DA$4=0,DA15="",DA$8="",DA$7=""),"",ROUND(DA15/DA$8*DA$7*KVARDI,2))</f>
        <v/>
      </c>
      <c r="DC15" s="43"/>
      <c r="DD15" s="44" t="str">
        <f aca="false">IF(OR(DC$4=0,DC15="",DC$8="",DC$7=""),"",ROUND(DC15/DC$8*DC$7*KVARDI,2))</f>
        <v/>
      </c>
      <c r="DE15" s="43"/>
      <c r="DF15" s="44" t="str">
        <f aca="false">IF(OR(DE$4=0,DE15="",DE$8="",DE$7=""),"",ROUND(DE15/DE$8*DE$7*KVARDI,2))</f>
        <v/>
      </c>
      <c r="DG15" s="43"/>
      <c r="DH15" s="44" t="str">
        <f aca="false">IF(OR(DG$4=0,DG15="",DG$8="",DG$7=""),"",ROUND(DG15/DG$8*DG$7*KVARDI,2))</f>
        <v/>
      </c>
      <c r="DI15" s="43"/>
      <c r="DJ15" s="44" t="str">
        <f aca="false">IF(OR(DI$4=0,DI15="",DI$8="",DI$7=""),"",ROUND(DI15/DI$8*DI$7*KVARDI,2))</f>
        <v/>
      </c>
      <c r="DK15" s="43"/>
      <c r="DL15" s="44" t="str">
        <f aca="false">IF(OR(DK$4=0,DK15="",DK$8="",DK$7=""),"",ROUND(DK15/DK$8*DK$7*KVARDI,2))</f>
        <v/>
      </c>
      <c r="DM15" s="43"/>
      <c r="DN15" s="44" t="str">
        <f aca="false">IF(OR(DM$4=0,DM15="",DM$8="",DM$7=""),"",ROUND(DM15/DM$8*DM$7*KVARDI,2))</f>
        <v/>
      </c>
      <c r="DO15" s="43"/>
      <c r="DP15" s="44" t="str">
        <f aca="false">IF(OR(DO$4=0,DO15="",DO$8="",DO$7=""),"",ROUND(DO15/DO$8*DO$7*KVARDI,2))</f>
        <v/>
      </c>
      <c r="DQ15" s="43"/>
      <c r="DR15" s="44" t="str">
        <f aca="false">IF(OR(DQ$4=0,DQ15="",DQ$8="",DQ$7=""),"",ROUND(DQ15/DQ$8*DQ$7*KVARDI,2))</f>
        <v/>
      </c>
      <c r="DS15" s="43"/>
      <c r="DT15" s="44" t="str">
        <f aca="false">IF(OR(DS$4=0,DS15="",DS$8="",DS$7=""),"",ROUND(DS15/DS$8*DS$7*KVARDI,2))</f>
        <v/>
      </c>
      <c r="DU15" s="43"/>
      <c r="DV15" s="44" t="str">
        <f aca="false">IF(OR(DU$4=0,DU15="",DU$8="",DU$7=""),"",ROUND(DU15/DU$8*DU$7*KVARDI,2))</f>
        <v/>
      </c>
      <c r="DW15" s="43"/>
      <c r="DX15" s="44" t="str">
        <f aca="false">IF(OR(DW$4=0,DW15="",DW$8="",DW$7=""),"",ROUND(DW15/DW$8*DW$7*KVARDI,2))</f>
        <v/>
      </c>
      <c r="DY15" s="43"/>
      <c r="DZ15" s="44" t="str">
        <f aca="false">IF(OR(DY$4=0,DY15="",DY$8="",DY$7=""),"",ROUND(DY15/DY$8*DY$7*KVARDI,2))</f>
        <v/>
      </c>
      <c r="EA15" s="43"/>
      <c r="EB15" s="44" t="str">
        <f aca="false">IF(OR(EA$4=0,EA15="",EA$8="",EA$7=""),"",ROUND(EA15/EA$8*EA$7*KVARDI,2))</f>
        <v/>
      </c>
      <c r="EC15" s="43"/>
      <c r="ED15" s="44" t="str">
        <f aca="false">IF(OR(EC$4=0,EC15="",EC$8="",EC$7=""),"",ROUND(EC15/EC$8*EC$7*KVARDI,2))</f>
        <v/>
      </c>
      <c r="EE15" s="43"/>
      <c r="EF15" s="44" t="str">
        <f aca="false">IF(OR(EE$4=0,EE15="",EE$8="",EE$7=""),"",ROUND(EE15/EE$8*EE$7*KVARDI,2))</f>
        <v/>
      </c>
      <c r="EG15" s="43"/>
      <c r="EH15" s="44" t="str">
        <f aca="false">IF(OR(EG$4=0,EG15="",EG$8="",EG$7=""),"",ROUND(EG15/EG$8*EG$7*KVARDI,2))</f>
        <v/>
      </c>
      <c r="EI15" s="43"/>
      <c r="EJ15" s="44" t="str">
        <f aca="false">IF(OR(EI$4=0,EI15="",EI$8="",EI$7=""),"",ROUND(EI15/EI$8*EI$7*KVARDI,2))</f>
        <v/>
      </c>
      <c r="EK15" s="43"/>
      <c r="EL15" s="44" t="str">
        <f aca="false">IF(OR(EK$4=0,EK15="",EK$8="",EK$7=""),"",ROUND(EK15/EK$8*EK$7*KVARDI,2))</f>
        <v/>
      </c>
      <c r="EM15" s="43"/>
      <c r="EN15" s="44" t="str">
        <f aca="false">IF(OR(EM$4=0,EM15="",EM$8="",EM$7=""),"",ROUND(EM15/EM$8*EM$7*KVARDI,2))</f>
        <v/>
      </c>
      <c r="EO15" s="43"/>
      <c r="EP15" s="44" t="str">
        <f aca="false">IF(OR(EO$4=0,EO15="",EO$8="",EO$7=""),"",ROUND(EO15/EO$8*EO$7*KVARDI,2))</f>
        <v/>
      </c>
      <c r="EQ15" s="43"/>
      <c r="ER15" s="44" t="str">
        <f aca="false">IF(OR(EQ$4=0,EQ15="",EQ$8="",EQ$7=""),"",ROUND(EQ15/EQ$8*EQ$7*KVARDI,2))</f>
        <v/>
      </c>
      <c r="ES15" s="43"/>
      <c r="ET15" s="44" t="str">
        <f aca="false">IF(OR(ES$4=0,ES15="",ES$8="",ES$7=""),"",ROUND(ES15/ES$8*ES$7*KVARDI,2))</f>
        <v/>
      </c>
      <c r="EU15" s="43"/>
      <c r="EV15" s="44" t="str">
        <f aca="false">IF(OR(EU$4=0,EU15="",EU$8="",EU$7=""),"",ROUND(EU15/EU$8*EU$7*KVARDI,2))</f>
        <v/>
      </c>
      <c r="EW15" s="43"/>
      <c r="EX15" s="44" t="str">
        <f aca="false">IF(OR(EW$4=0,EW15="",EW$8="",EW$7=""),"",ROUND(EW15/EW$8*EW$7*KVARDI,2))</f>
        <v/>
      </c>
      <c r="EY15" s="43"/>
      <c r="EZ15" s="44" t="str">
        <f aca="false">IF(OR(EY$4=0,EY15="",EY$8="",EY$7=""),"",ROUND(EY15/EY$8*EY$7*KVARDI,2))</f>
        <v/>
      </c>
      <c r="FA15" s="43"/>
      <c r="FB15" s="44" t="str">
        <f aca="false">IF(OR(FA$4=0,FA15="",FA$8="",FA$7=""),"",ROUND(FA15/FA$8*FA$7*KVARDI,2))</f>
        <v/>
      </c>
      <c r="FC15" s="43"/>
      <c r="FD15" s="44" t="str">
        <f aca="false">IF(OR(FC$4=0,FC15="",FC$8="",FC$7=""),"",ROUND(FC15/FC$8*FC$7*KVARDI,2))</f>
        <v/>
      </c>
      <c r="FE15" s="43"/>
      <c r="FF15" s="44" t="str">
        <f aca="false">IF(OR(FE$4=0,FE15="",FE$8="",FE$7=""),"",ROUND(FE15/FE$8*FE$7*KVARDI,2))</f>
        <v/>
      </c>
      <c r="FG15" s="43"/>
      <c r="FH15" s="44" t="str">
        <f aca="false">IF(OR(FG$4=0,FG15="",FG$8="",FG$7=""),"",ROUND(FG15/FG$8*FG$7*KVARDI,2))</f>
        <v/>
      </c>
      <c r="FI15" s="43"/>
      <c r="FJ15" s="44" t="str">
        <f aca="false">IF(OR(FI$4=0,FI15="",FI$8="",FI$7=""),"",ROUND(FI15/FI$8*FI$7*KVARDI,2))</f>
        <v/>
      </c>
      <c r="FK15" s="43"/>
      <c r="FL15" s="44" t="str">
        <f aca="false">IF(OR(FK$4=0,FK15="",FK$8="",FK$7=""),"",ROUND(FK15/FK$8*FK$7*KVARDI,2))</f>
        <v/>
      </c>
      <c r="FM15" s="43"/>
      <c r="FN15" s="44" t="str">
        <f aca="false">IF(OR(FM$4=0,FM15="",FM$8="",FM$7=""),"",ROUND(FM15/FM$8*FM$7*KVARDI,2))</f>
        <v/>
      </c>
      <c r="FO15" s="43"/>
      <c r="FP15" s="44" t="str">
        <f aca="false">IF(OR(FO$4=0,FO15="",FO$8="",FO$7=""),"",ROUND(FO15/FO$8*FO$7*KVARDI,2))</f>
        <v/>
      </c>
      <c r="FQ15" s="43"/>
      <c r="FR15" s="44" t="str">
        <f aca="false">IF(OR(FQ$4=0,FQ15="",FQ$8="",FQ$7=""),"",ROUND(FQ15/FQ$8*FQ$7*KVARDI,2))</f>
        <v/>
      </c>
      <c r="FS15" s="43"/>
      <c r="FT15" s="44" t="str">
        <f aca="false">IF(OR(FS$4=0,FS15="",FS$8="",FS$7=""),"",ROUND(FS15/FS$8*FS$7*KVARDI,2))</f>
        <v/>
      </c>
      <c r="FU15" s="43"/>
      <c r="FV15" s="44" t="str">
        <f aca="false">IF(OR(FU$4=0,FU15="",FU$8="",FU$7=""),"",ROUND(FU15/FU$8*FU$7*KVARDI,2))</f>
        <v/>
      </c>
      <c r="FW15" s="43"/>
      <c r="FX15" s="44" t="str">
        <f aca="false">IF(OR(FW$4=0,FW15="",FW$8="",FW$7=""),"",ROUND(FW15/FW$8*FW$7*KVARDI,2))</f>
        <v/>
      </c>
      <c r="FY15" s="43"/>
      <c r="FZ15" s="44" t="str">
        <f aca="false">IF(OR(FY$4=0,FY15="",FY$8="",FY$7=""),"",ROUND(FY15/FY$8*FY$7*KVARDI,2))</f>
        <v/>
      </c>
      <c r="GA15" s="43"/>
      <c r="GB15" s="44" t="str">
        <f aca="false">IF(OR(GA$4=0,GA15="",GA$8="",GA$7=""),"",ROUND(GA15/GA$8*GA$7*KVARDI,2))</f>
        <v/>
      </c>
      <c r="GC15" s="43"/>
      <c r="GD15" s="44" t="str">
        <f aca="false">IF(OR(GC$4=0,GC15="",GC$8="",GC$7=""),"",ROUND(GC15/GC$8*GC$7*KVARDI,2))</f>
        <v/>
      </c>
      <c r="GE15" s="43"/>
      <c r="GF15" s="44" t="str">
        <f aca="false">IF(OR(GE$4=0,GE15="",GE$8="",GE$7=""),"",ROUND(GE15/GE$8*GE$7*KVARDI,2))</f>
        <v/>
      </c>
      <c r="GG15" s="43"/>
      <c r="GH15" s="44" t="str">
        <f aca="false">IF(OR(GG$4=0,GG15="",GG$8="",GG$7=""),"",ROUND(GG15/GG$8*GG$7*KVARDI,2))</f>
        <v/>
      </c>
      <c r="GI15" s="43"/>
      <c r="GJ15" s="44" t="str">
        <f aca="false">IF(OR(GI$4=0,GI15="",GI$8="",GI$7=""),"",ROUND(GI15/GI$8*GI$7*KVARDI,2))</f>
        <v/>
      </c>
      <c r="GK15" s="43"/>
      <c r="GL15" s="44" t="str">
        <f aca="false">IF(OR(GK$4=0,GK15="",GK$8="",GK$7=""),"",ROUND(GK15/GK$8*GK$7*KVARDI,2))</f>
        <v/>
      </c>
      <c r="GM15" s="43"/>
      <c r="GN15" s="44" t="str">
        <f aca="false">IF(OR(GM$4=0,GM15="",GM$8="",GM$7=""),"",ROUND(GM15/GM$8*GM$7*KVARDI,2))</f>
        <v/>
      </c>
      <c r="GO15" s="43"/>
      <c r="GP15" s="44" t="str">
        <f aca="false">IF(OR(GO$4=0,GO15="",GO$8="",GO$7=""),"",ROUND(GO15/GO$8*GO$7*KVARDI,2))</f>
        <v/>
      </c>
      <c r="GQ15" s="43"/>
      <c r="GR15" s="44" t="str">
        <f aca="false">IF(OR(GQ$4=0,GQ15="",GQ$8="",GQ$7=""),"",ROUND(GQ15/GQ$8*GQ$7*KVARDI,2))</f>
        <v/>
      </c>
      <c r="GS15" s="43"/>
      <c r="GT15" s="44" t="str">
        <f aca="false">IF(OR(GS$4=0,GS15="",GS$8="",GS$7=""),"",ROUND(GS15/GS$8*GS$7*KVARDI,2))</f>
        <v/>
      </c>
      <c r="GU15" s="43"/>
      <c r="GV15" s="44" t="str">
        <f aca="false">IF(OR(GU$4=0,GU15="",GU$8="",GU$7=""),"",ROUND(GU15/GU$8*GU$7*KVARDI,2))</f>
        <v/>
      </c>
      <c r="GW15" s="43"/>
      <c r="GX15" s="44" t="str">
        <f aca="false">IF(OR(GW$4=0,GW15="",GW$8="",GW$7=""),"",ROUND(GW15/GW$8*GW$7*KVARDI,2))</f>
        <v/>
      </c>
      <c r="GZ15" s="22"/>
    </row>
    <row r="16" customFormat="false" ht="15" hidden="false" customHeight="true" outlineLevel="0" collapsed="false">
      <c r="B16" s="41" t="str">
        <f aca="false" t="array" ref="B16:B16">IFERROR(INDEX(Launagögn!$C$6:$C$10005,MATCH(0,COUNTIF($B$11:B15,Launagögn!$C$6:$C$10005)+(Launagögn!$C$6:$C$10005=""),0)),"")</f>
        <v/>
      </c>
      <c r="C16" s="42" t="n">
        <f aca="false">IFERROR(SUMIF($G$10:$GX$10,"Stig",$G16:$GX16),0)</f>
        <v>0</v>
      </c>
      <c r="D16" s="22"/>
      <c r="E16" s="22"/>
      <c r="F16" s="22"/>
      <c r="G16" s="43"/>
      <c r="H16" s="44" t="str">
        <f aca="false">IF(OR(G$4=0,G16="",G$8="",G$7=""),"",ROUND(G16/G$8*G$7*KVARDI,2))</f>
        <v/>
      </c>
      <c r="I16" s="43"/>
      <c r="J16" s="44" t="str">
        <f aca="false">IF(OR(I$4=0,I16="",I$8="",I$7=""),"",ROUND(I16/I$8*I$7*KVARDI,2))</f>
        <v/>
      </c>
      <c r="K16" s="43"/>
      <c r="L16" s="44" t="str">
        <f aca="false">IF(OR(K$4=0,K16="",K$8="",K$7=""),"",ROUND(K16/K$8*K$7*KVARDI,2))</f>
        <v/>
      </c>
      <c r="M16" s="43"/>
      <c r="N16" s="44" t="str">
        <f aca="false">IF(OR(M$4=0,M16="",M$8="",M$7=""),"",ROUND(M16/M$8*M$7*KVARDI,2))</f>
        <v/>
      </c>
      <c r="O16" s="43"/>
      <c r="P16" s="44" t="str">
        <f aca="false">IF(OR(O$4=0,O16="",O$8="",O$7=""),"",ROUND(O16/O$8*O$7*KVARDI,2))</f>
        <v/>
      </c>
      <c r="Q16" s="43"/>
      <c r="R16" s="44" t="str">
        <f aca="false">IF(OR(Q$4=0,Q16="",Q$8="",Q$7=""),"",ROUND(Q16/Q$8*Q$7*KVARDI,2))</f>
        <v/>
      </c>
      <c r="S16" s="43"/>
      <c r="T16" s="44" t="str">
        <f aca="false">IF(OR(S$4=0,S16="",S$8="",S$7=""),"",ROUND(S16/S$8*S$7*KVARDI,2))</f>
        <v/>
      </c>
      <c r="U16" s="43"/>
      <c r="V16" s="44" t="str">
        <f aca="false">IF(OR(U$4=0,U16="",U$8="",U$7=""),"",ROUND(U16/U$8*U$7*KVARDI,2))</f>
        <v/>
      </c>
      <c r="W16" s="43"/>
      <c r="X16" s="44" t="str">
        <f aca="false">IF(OR(W$4=0,W16="",W$8="",W$7=""),"",ROUND(W16/W$8*W$7*KVARDI,2))</f>
        <v/>
      </c>
      <c r="Y16" s="43"/>
      <c r="Z16" s="44" t="str">
        <f aca="false">IF(OR(Y$4=0,Y16="",Y$8="",Y$7=""),"",ROUND(Y16/Y$8*Y$7*KVARDI,2))</f>
        <v/>
      </c>
      <c r="AA16" s="43"/>
      <c r="AB16" s="44" t="str">
        <f aca="false">IF(OR(AA$4=0,AA16="",AA$8="",AA$7=""),"",ROUND(AA16/AA$8*AA$7*KVARDI,2))</f>
        <v/>
      </c>
      <c r="AC16" s="43"/>
      <c r="AD16" s="44" t="str">
        <f aca="false">IF(OR(AC$4=0,AC16="",AC$8="",AC$7=""),"",ROUND(AC16/AC$8*AC$7*KVARDI,2))</f>
        <v/>
      </c>
      <c r="AE16" s="43"/>
      <c r="AF16" s="44" t="str">
        <f aca="false">IF(OR(AE$4=0,AE16="",AE$8="",AE$7=""),"",ROUND(AE16/AE$8*AE$7*KVARDI,2))</f>
        <v/>
      </c>
      <c r="AG16" s="43"/>
      <c r="AH16" s="44" t="str">
        <f aca="false">IF(OR(AG$4=0,AG16="",AG$8="",AG$7=""),"",ROUND(AG16/AG$8*AG$7*KVARDI,2))</f>
        <v/>
      </c>
      <c r="AI16" s="43"/>
      <c r="AJ16" s="44" t="str">
        <f aca="false">IF(OR(AI$4=0,AI16="",AI$8="",AI$7=""),"",ROUND(AI16/AI$8*AI$7*KVARDI,2))</f>
        <v/>
      </c>
      <c r="AK16" s="43"/>
      <c r="AL16" s="44" t="str">
        <f aca="false">IF(OR(AK$4=0,AK16="",AK$8="",AK$7=""),"",ROUND(AK16/AK$8*AK$7*KVARDI,2))</f>
        <v/>
      </c>
      <c r="AM16" s="43"/>
      <c r="AN16" s="44" t="str">
        <f aca="false">IF(OR(AM$4=0,AM16="",AM$8="",AM$7=""),"",ROUND(AM16/AM$8*AM$7*KVARDI,2))</f>
        <v/>
      </c>
      <c r="AO16" s="43"/>
      <c r="AP16" s="44" t="str">
        <f aca="false">IF(OR(AO$4=0,AO16="",AO$8="",AO$7=""),"",ROUND(AO16/AO$8*AO$7*KVARDI,2))</f>
        <v/>
      </c>
      <c r="AQ16" s="43"/>
      <c r="AR16" s="44" t="str">
        <f aca="false">IF(OR(AQ$4=0,AQ16="",AQ$8="",AQ$7=""),"",ROUND(AQ16/AQ$8*AQ$7*KVARDI,2))</f>
        <v/>
      </c>
      <c r="AS16" s="43"/>
      <c r="AT16" s="44" t="str">
        <f aca="false">IF(OR(AS$4=0,AS16="",AS$8="",AS$7=""),"",ROUND(AS16/AS$8*AS$7*KVARDI,2))</f>
        <v/>
      </c>
      <c r="AU16" s="43"/>
      <c r="AV16" s="44" t="str">
        <f aca="false">IF(OR(AU$4=0,AU16="",AU$8="",AU$7=""),"",ROUND(AU16/AU$8*AU$7*KVARDI,2))</f>
        <v/>
      </c>
      <c r="AW16" s="43"/>
      <c r="AX16" s="44" t="str">
        <f aca="false">IF(OR(AW$4=0,AW16="",AW$8="",AW$7=""),"",ROUND(AW16/AW$8*AW$7*KVARDI,2))</f>
        <v/>
      </c>
      <c r="AY16" s="43"/>
      <c r="AZ16" s="44" t="str">
        <f aca="false">IF(OR(AY$4=0,AY16="",AY$8="",AY$7=""),"",ROUND(AY16/AY$8*AY$7*KVARDI,2))</f>
        <v/>
      </c>
      <c r="BA16" s="43"/>
      <c r="BB16" s="44" t="str">
        <f aca="false">IF(OR(BA$4=0,BA16="",BA$8="",BA$7=""),"",ROUND(BA16/BA$8*BA$7*KVARDI,2))</f>
        <v/>
      </c>
      <c r="BC16" s="43"/>
      <c r="BD16" s="44" t="str">
        <f aca="false">IF(OR(BC$4=0,BC16="",BC$8="",BC$7=""),"",ROUND(BC16/BC$8*BC$7*KVARDI,2))</f>
        <v/>
      </c>
      <c r="BE16" s="43"/>
      <c r="BF16" s="44" t="str">
        <f aca="false">IF(OR(BE$4=0,BE16="",BE$8="",BE$7=""),"",ROUND(BE16/BE$8*BE$7*KVARDI,2))</f>
        <v/>
      </c>
      <c r="BG16" s="43"/>
      <c r="BH16" s="44" t="str">
        <f aca="false">IF(OR(BG$4=0,BG16="",BG$8="",BG$7=""),"",ROUND(BG16/BG$8*BG$7*KVARDI,2))</f>
        <v/>
      </c>
      <c r="BI16" s="43"/>
      <c r="BJ16" s="44" t="str">
        <f aca="false">IF(OR(BI$4=0,BI16="",BI$8="",BI$7=""),"",ROUND(BI16/BI$8*BI$7*KVARDI,2))</f>
        <v/>
      </c>
      <c r="BK16" s="43"/>
      <c r="BL16" s="44" t="str">
        <f aca="false">IF(OR(BK$4=0,BK16="",BK$8="",BK$7=""),"",ROUND(BK16/BK$8*BK$7*KVARDI,2))</f>
        <v/>
      </c>
      <c r="BM16" s="43"/>
      <c r="BN16" s="44" t="str">
        <f aca="false">IF(OR(BM$4=0,BM16="",BM$8="",BM$7=""),"",ROUND(BM16/BM$8*BM$7*KVARDI,2))</f>
        <v/>
      </c>
      <c r="BO16" s="43"/>
      <c r="BP16" s="44" t="str">
        <f aca="false">IF(OR(BO$4=0,BO16="",BO$8="",BO$7=""),"",ROUND(BO16/BO$8*BO$7*KVARDI,2))</f>
        <v/>
      </c>
      <c r="BQ16" s="43"/>
      <c r="BR16" s="44" t="str">
        <f aca="false">IF(OR(BQ$4=0,BQ16="",BQ$8="",BQ$7=""),"",ROUND(BQ16/BQ$8*BQ$7*KVARDI,2))</f>
        <v/>
      </c>
      <c r="BS16" s="43"/>
      <c r="BT16" s="44" t="str">
        <f aca="false">IF(OR(BS$4=0,BS16="",BS$8="",BS$7=""),"",ROUND(BS16/BS$8*BS$7*KVARDI,2))</f>
        <v/>
      </c>
      <c r="BU16" s="43"/>
      <c r="BV16" s="44" t="str">
        <f aca="false">IF(OR(BU$4=0,BU16="",BU$8="",BU$7=""),"",ROUND(BU16/BU$8*BU$7*KVARDI,2))</f>
        <v/>
      </c>
      <c r="BW16" s="43"/>
      <c r="BX16" s="44" t="str">
        <f aca="false">IF(OR(BW$4=0,BW16="",BW$8="",BW$7=""),"",ROUND(BW16/BW$8*BW$7*KVARDI,2))</f>
        <v/>
      </c>
      <c r="BY16" s="43"/>
      <c r="BZ16" s="44" t="str">
        <f aca="false">IF(OR(BY$4=0,BY16="",BY$8="",BY$7=""),"",ROUND(BY16/BY$8*BY$7*KVARDI,2))</f>
        <v/>
      </c>
      <c r="CA16" s="43"/>
      <c r="CB16" s="44" t="str">
        <f aca="false">IF(OR(CA$4=0,CA16="",CA$8="",CA$7=""),"",ROUND(CA16/CA$8*CA$7*KVARDI,2))</f>
        <v/>
      </c>
      <c r="CC16" s="43"/>
      <c r="CD16" s="44" t="str">
        <f aca="false">IF(OR(CC$4=0,CC16="",CC$8="",CC$7=""),"",ROUND(CC16/CC$8*CC$7*KVARDI,2))</f>
        <v/>
      </c>
      <c r="CE16" s="43"/>
      <c r="CF16" s="44" t="str">
        <f aca="false">IF(OR(CE$4=0,CE16="",CE$8="",CE$7=""),"",ROUND(CE16/CE$8*CE$7*KVARDI,2))</f>
        <v/>
      </c>
      <c r="CG16" s="43"/>
      <c r="CH16" s="44" t="str">
        <f aca="false">IF(OR(CG$4=0,CG16="",CG$8="",CG$7=""),"",ROUND(CG16/CG$8*CG$7*KVARDI,2))</f>
        <v/>
      </c>
      <c r="CI16" s="43"/>
      <c r="CJ16" s="44" t="str">
        <f aca="false">IF(OR(CI$4=0,CI16="",CI$8="",CI$7=""),"",ROUND(CI16/CI$8*CI$7*KVARDI,2))</f>
        <v/>
      </c>
      <c r="CK16" s="43"/>
      <c r="CL16" s="44" t="str">
        <f aca="false">IF(OR(CK$4=0,CK16="",CK$8="",CK$7=""),"",ROUND(CK16/CK$8*CK$7*KVARDI,2))</f>
        <v/>
      </c>
      <c r="CM16" s="43"/>
      <c r="CN16" s="44" t="str">
        <f aca="false">IF(OR(CM$4=0,CM16="",CM$8="",CM$7=""),"",ROUND(CM16/CM$8*CM$7*KVARDI,2))</f>
        <v/>
      </c>
      <c r="CO16" s="43"/>
      <c r="CP16" s="44" t="str">
        <f aca="false">IF(OR(CO$4=0,CO16="",CO$8="",CO$7=""),"",ROUND(CO16/CO$8*CO$7*KVARDI,2))</f>
        <v/>
      </c>
      <c r="CQ16" s="43"/>
      <c r="CR16" s="44" t="str">
        <f aca="false">IF(OR(CQ$4=0,CQ16="",CQ$8="",CQ$7=""),"",ROUND(CQ16/CQ$8*CQ$7*KVARDI,2))</f>
        <v/>
      </c>
      <c r="CS16" s="43"/>
      <c r="CT16" s="44" t="str">
        <f aca="false">IF(OR(CS$4=0,CS16="",CS$8="",CS$7=""),"",ROUND(CS16/CS$8*CS$7*KVARDI,2))</f>
        <v/>
      </c>
      <c r="CU16" s="43"/>
      <c r="CV16" s="44" t="str">
        <f aca="false">IF(OR(CU$4=0,CU16="",CU$8="",CU$7=""),"",ROUND(CU16/CU$8*CU$7*KVARDI,2))</f>
        <v/>
      </c>
      <c r="CW16" s="43"/>
      <c r="CX16" s="44" t="str">
        <f aca="false">IF(OR(CW$4=0,CW16="",CW$8="",CW$7=""),"",ROUND(CW16/CW$8*CW$7*KVARDI,2))</f>
        <v/>
      </c>
      <c r="CY16" s="43"/>
      <c r="CZ16" s="44" t="str">
        <f aca="false">IF(OR(CY$4=0,CY16="",CY$8="",CY$7=""),"",ROUND(CY16/CY$8*CY$7*KVARDI,2))</f>
        <v/>
      </c>
      <c r="DA16" s="43"/>
      <c r="DB16" s="44" t="str">
        <f aca="false">IF(OR(DA$4=0,DA16="",DA$8="",DA$7=""),"",ROUND(DA16/DA$8*DA$7*KVARDI,2))</f>
        <v/>
      </c>
      <c r="DC16" s="43"/>
      <c r="DD16" s="44" t="str">
        <f aca="false">IF(OR(DC$4=0,DC16="",DC$8="",DC$7=""),"",ROUND(DC16/DC$8*DC$7*KVARDI,2))</f>
        <v/>
      </c>
      <c r="DE16" s="43"/>
      <c r="DF16" s="44" t="str">
        <f aca="false">IF(OR(DE$4=0,DE16="",DE$8="",DE$7=""),"",ROUND(DE16/DE$8*DE$7*KVARDI,2))</f>
        <v/>
      </c>
      <c r="DG16" s="43"/>
      <c r="DH16" s="44" t="str">
        <f aca="false">IF(OR(DG$4=0,DG16="",DG$8="",DG$7=""),"",ROUND(DG16/DG$8*DG$7*KVARDI,2))</f>
        <v/>
      </c>
      <c r="DI16" s="43"/>
      <c r="DJ16" s="44" t="str">
        <f aca="false">IF(OR(DI$4=0,DI16="",DI$8="",DI$7=""),"",ROUND(DI16/DI$8*DI$7*KVARDI,2))</f>
        <v/>
      </c>
      <c r="DK16" s="43"/>
      <c r="DL16" s="44" t="str">
        <f aca="false">IF(OR(DK$4=0,DK16="",DK$8="",DK$7=""),"",ROUND(DK16/DK$8*DK$7*KVARDI,2))</f>
        <v/>
      </c>
      <c r="DM16" s="43"/>
      <c r="DN16" s="44" t="str">
        <f aca="false">IF(OR(DM$4=0,DM16="",DM$8="",DM$7=""),"",ROUND(DM16/DM$8*DM$7*KVARDI,2))</f>
        <v/>
      </c>
      <c r="DO16" s="43"/>
      <c r="DP16" s="44" t="str">
        <f aca="false">IF(OR(DO$4=0,DO16="",DO$8="",DO$7=""),"",ROUND(DO16/DO$8*DO$7*KVARDI,2))</f>
        <v/>
      </c>
      <c r="DQ16" s="43"/>
      <c r="DR16" s="44" t="str">
        <f aca="false">IF(OR(DQ$4=0,DQ16="",DQ$8="",DQ$7=""),"",ROUND(DQ16/DQ$8*DQ$7*KVARDI,2))</f>
        <v/>
      </c>
      <c r="DS16" s="43"/>
      <c r="DT16" s="44" t="str">
        <f aca="false">IF(OR(DS$4=0,DS16="",DS$8="",DS$7=""),"",ROUND(DS16/DS$8*DS$7*KVARDI,2))</f>
        <v/>
      </c>
      <c r="DU16" s="43"/>
      <c r="DV16" s="44" t="str">
        <f aca="false">IF(OR(DU$4=0,DU16="",DU$8="",DU$7=""),"",ROUND(DU16/DU$8*DU$7*KVARDI,2))</f>
        <v/>
      </c>
      <c r="DW16" s="43"/>
      <c r="DX16" s="44" t="str">
        <f aca="false">IF(OR(DW$4=0,DW16="",DW$8="",DW$7=""),"",ROUND(DW16/DW$8*DW$7*KVARDI,2))</f>
        <v/>
      </c>
      <c r="DY16" s="43"/>
      <c r="DZ16" s="44" t="str">
        <f aca="false">IF(OR(DY$4=0,DY16="",DY$8="",DY$7=""),"",ROUND(DY16/DY$8*DY$7*KVARDI,2))</f>
        <v/>
      </c>
      <c r="EA16" s="43"/>
      <c r="EB16" s="44" t="str">
        <f aca="false">IF(OR(EA$4=0,EA16="",EA$8="",EA$7=""),"",ROUND(EA16/EA$8*EA$7*KVARDI,2))</f>
        <v/>
      </c>
      <c r="EC16" s="43"/>
      <c r="ED16" s="44" t="str">
        <f aca="false">IF(OR(EC$4=0,EC16="",EC$8="",EC$7=""),"",ROUND(EC16/EC$8*EC$7*KVARDI,2))</f>
        <v/>
      </c>
      <c r="EE16" s="43"/>
      <c r="EF16" s="44" t="str">
        <f aca="false">IF(OR(EE$4=0,EE16="",EE$8="",EE$7=""),"",ROUND(EE16/EE$8*EE$7*KVARDI,2))</f>
        <v/>
      </c>
      <c r="EG16" s="43"/>
      <c r="EH16" s="44" t="str">
        <f aca="false">IF(OR(EG$4=0,EG16="",EG$8="",EG$7=""),"",ROUND(EG16/EG$8*EG$7*KVARDI,2))</f>
        <v/>
      </c>
      <c r="EI16" s="43"/>
      <c r="EJ16" s="44" t="str">
        <f aca="false">IF(OR(EI$4=0,EI16="",EI$8="",EI$7=""),"",ROUND(EI16/EI$8*EI$7*KVARDI,2))</f>
        <v/>
      </c>
      <c r="EK16" s="43"/>
      <c r="EL16" s="44" t="str">
        <f aca="false">IF(OR(EK$4=0,EK16="",EK$8="",EK$7=""),"",ROUND(EK16/EK$8*EK$7*KVARDI,2))</f>
        <v/>
      </c>
      <c r="EM16" s="43"/>
      <c r="EN16" s="44" t="str">
        <f aca="false">IF(OR(EM$4=0,EM16="",EM$8="",EM$7=""),"",ROUND(EM16/EM$8*EM$7*KVARDI,2))</f>
        <v/>
      </c>
      <c r="EO16" s="43"/>
      <c r="EP16" s="44" t="str">
        <f aca="false">IF(OR(EO$4=0,EO16="",EO$8="",EO$7=""),"",ROUND(EO16/EO$8*EO$7*KVARDI,2))</f>
        <v/>
      </c>
      <c r="EQ16" s="43"/>
      <c r="ER16" s="44" t="str">
        <f aca="false">IF(OR(EQ$4=0,EQ16="",EQ$8="",EQ$7=""),"",ROUND(EQ16/EQ$8*EQ$7*KVARDI,2))</f>
        <v/>
      </c>
      <c r="ES16" s="43"/>
      <c r="ET16" s="44" t="str">
        <f aca="false">IF(OR(ES$4=0,ES16="",ES$8="",ES$7=""),"",ROUND(ES16/ES$8*ES$7*KVARDI,2))</f>
        <v/>
      </c>
      <c r="EU16" s="43"/>
      <c r="EV16" s="44" t="str">
        <f aca="false">IF(OR(EU$4=0,EU16="",EU$8="",EU$7=""),"",ROUND(EU16/EU$8*EU$7*KVARDI,2))</f>
        <v/>
      </c>
      <c r="EW16" s="43"/>
      <c r="EX16" s="44" t="str">
        <f aca="false">IF(OR(EW$4=0,EW16="",EW$8="",EW$7=""),"",ROUND(EW16/EW$8*EW$7*KVARDI,2))</f>
        <v/>
      </c>
      <c r="EY16" s="43"/>
      <c r="EZ16" s="44" t="str">
        <f aca="false">IF(OR(EY$4=0,EY16="",EY$8="",EY$7=""),"",ROUND(EY16/EY$8*EY$7*KVARDI,2))</f>
        <v/>
      </c>
      <c r="FA16" s="43"/>
      <c r="FB16" s="44" t="str">
        <f aca="false">IF(OR(FA$4=0,FA16="",FA$8="",FA$7=""),"",ROUND(FA16/FA$8*FA$7*KVARDI,2))</f>
        <v/>
      </c>
      <c r="FC16" s="43"/>
      <c r="FD16" s="44" t="str">
        <f aca="false">IF(OR(FC$4=0,FC16="",FC$8="",FC$7=""),"",ROUND(FC16/FC$8*FC$7*KVARDI,2))</f>
        <v/>
      </c>
      <c r="FE16" s="43"/>
      <c r="FF16" s="44" t="str">
        <f aca="false">IF(OR(FE$4=0,FE16="",FE$8="",FE$7=""),"",ROUND(FE16/FE$8*FE$7*KVARDI,2))</f>
        <v/>
      </c>
      <c r="FG16" s="43"/>
      <c r="FH16" s="44" t="str">
        <f aca="false">IF(OR(FG$4=0,FG16="",FG$8="",FG$7=""),"",ROUND(FG16/FG$8*FG$7*KVARDI,2))</f>
        <v/>
      </c>
      <c r="FI16" s="43"/>
      <c r="FJ16" s="44" t="str">
        <f aca="false">IF(OR(FI$4=0,FI16="",FI$8="",FI$7=""),"",ROUND(FI16/FI$8*FI$7*KVARDI,2))</f>
        <v/>
      </c>
      <c r="FK16" s="43"/>
      <c r="FL16" s="44" t="str">
        <f aca="false">IF(OR(FK$4=0,FK16="",FK$8="",FK$7=""),"",ROUND(FK16/FK$8*FK$7*KVARDI,2))</f>
        <v/>
      </c>
      <c r="FM16" s="43"/>
      <c r="FN16" s="44" t="str">
        <f aca="false">IF(OR(FM$4=0,FM16="",FM$8="",FM$7=""),"",ROUND(FM16/FM$8*FM$7*KVARDI,2))</f>
        <v/>
      </c>
      <c r="FO16" s="43"/>
      <c r="FP16" s="44" t="str">
        <f aca="false">IF(OR(FO$4=0,FO16="",FO$8="",FO$7=""),"",ROUND(FO16/FO$8*FO$7*KVARDI,2))</f>
        <v/>
      </c>
      <c r="FQ16" s="43"/>
      <c r="FR16" s="44" t="str">
        <f aca="false">IF(OR(FQ$4=0,FQ16="",FQ$8="",FQ$7=""),"",ROUND(FQ16/FQ$8*FQ$7*KVARDI,2))</f>
        <v/>
      </c>
      <c r="FS16" s="43"/>
      <c r="FT16" s="44" t="str">
        <f aca="false">IF(OR(FS$4=0,FS16="",FS$8="",FS$7=""),"",ROUND(FS16/FS$8*FS$7*KVARDI,2))</f>
        <v/>
      </c>
      <c r="FU16" s="43"/>
      <c r="FV16" s="44" t="str">
        <f aca="false">IF(OR(FU$4=0,FU16="",FU$8="",FU$7=""),"",ROUND(FU16/FU$8*FU$7*KVARDI,2))</f>
        <v/>
      </c>
      <c r="FW16" s="43"/>
      <c r="FX16" s="44" t="str">
        <f aca="false">IF(OR(FW$4=0,FW16="",FW$8="",FW$7=""),"",ROUND(FW16/FW$8*FW$7*KVARDI,2))</f>
        <v/>
      </c>
      <c r="FY16" s="43"/>
      <c r="FZ16" s="44" t="str">
        <f aca="false">IF(OR(FY$4=0,FY16="",FY$8="",FY$7=""),"",ROUND(FY16/FY$8*FY$7*KVARDI,2))</f>
        <v/>
      </c>
      <c r="GA16" s="43"/>
      <c r="GB16" s="44" t="str">
        <f aca="false">IF(OR(GA$4=0,GA16="",GA$8="",GA$7=""),"",ROUND(GA16/GA$8*GA$7*KVARDI,2))</f>
        <v/>
      </c>
      <c r="GC16" s="43"/>
      <c r="GD16" s="44" t="str">
        <f aca="false">IF(OR(GC$4=0,GC16="",GC$8="",GC$7=""),"",ROUND(GC16/GC$8*GC$7*KVARDI,2))</f>
        <v/>
      </c>
      <c r="GE16" s="43"/>
      <c r="GF16" s="44" t="str">
        <f aca="false">IF(OR(GE$4=0,GE16="",GE$8="",GE$7=""),"",ROUND(GE16/GE$8*GE$7*KVARDI,2))</f>
        <v/>
      </c>
      <c r="GG16" s="43"/>
      <c r="GH16" s="44" t="str">
        <f aca="false">IF(OR(GG$4=0,GG16="",GG$8="",GG$7=""),"",ROUND(GG16/GG$8*GG$7*KVARDI,2))</f>
        <v/>
      </c>
      <c r="GI16" s="43"/>
      <c r="GJ16" s="44" t="str">
        <f aca="false">IF(OR(GI$4=0,GI16="",GI$8="",GI$7=""),"",ROUND(GI16/GI$8*GI$7*KVARDI,2))</f>
        <v/>
      </c>
      <c r="GK16" s="43"/>
      <c r="GL16" s="44" t="str">
        <f aca="false">IF(OR(GK$4=0,GK16="",GK$8="",GK$7=""),"",ROUND(GK16/GK$8*GK$7*KVARDI,2))</f>
        <v/>
      </c>
      <c r="GM16" s="43"/>
      <c r="GN16" s="44" t="str">
        <f aca="false">IF(OR(GM$4=0,GM16="",GM$8="",GM$7=""),"",ROUND(GM16/GM$8*GM$7*KVARDI,2))</f>
        <v/>
      </c>
      <c r="GO16" s="43"/>
      <c r="GP16" s="44" t="str">
        <f aca="false">IF(OR(GO$4=0,GO16="",GO$8="",GO$7=""),"",ROUND(GO16/GO$8*GO$7*KVARDI,2))</f>
        <v/>
      </c>
      <c r="GQ16" s="43"/>
      <c r="GR16" s="44" t="str">
        <f aca="false">IF(OR(GQ$4=0,GQ16="",GQ$8="",GQ$7=""),"",ROUND(GQ16/GQ$8*GQ$7*KVARDI,2))</f>
        <v/>
      </c>
      <c r="GS16" s="43"/>
      <c r="GT16" s="44" t="str">
        <f aca="false">IF(OR(GS$4=0,GS16="",GS$8="",GS$7=""),"",ROUND(GS16/GS$8*GS$7*KVARDI,2))</f>
        <v/>
      </c>
      <c r="GU16" s="43"/>
      <c r="GV16" s="44" t="str">
        <f aca="false">IF(OR(GU$4=0,GU16="",GU$8="",GU$7=""),"",ROUND(GU16/GU$8*GU$7*KVARDI,2))</f>
        <v/>
      </c>
      <c r="GW16" s="43"/>
      <c r="GX16" s="44" t="str">
        <f aca="false">IF(OR(GW$4=0,GW16="",GW$8="",GW$7=""),"",ROUND(GW16/GW$8*GW$7*KVARDI,2))</f>
        <v/>
      </c>
      <c r="GZ16" s="22"/>
    </row>
    <row r="17" customFormat="false" ht="15" hidden="false" customHeight="true" outlineLevel="0" collapsed="false">
      <c r="B17" s="41" t="str">
        <f aca="false" t="array" ref="B17:B17">IFERROR(INDEX(Launagögn!$C$6:$C$10005,MATCH(0,COUNTIF($B$11:B16,Launagögn!$C$6:$C$10005)+(Launagögn!$C$6:$C$10005=""),0)),"")</f>
        <v/>
      </c>
      <c r="C17" s="42" t="n">
        <f aca="false">IFERROR(SUMIF($G$10:$GX$10,"Stig",$G17:$GX17),0)</f>
        <v>0</v>
      </c>
      <c r="D17" s="22"/>
      <c r="E17" s="22"/>
      <c r="F17" s="22"/>
      <c r="G17" s="43"/>
      <c r="H17" s="44" t="str">
        <f aca="false">IF(OR(G$4=0,G17="",G$8="",G$7=""),"",ROUND(G17/G$8*G$7*KVARDI,2))</f>
        <v/>
      </c>
      <c r="I17" s="43"/>
      <c r="J17" s="44" t="str">
        <f aca="false">IF(OR(I$4=0,I17="",I$8="",I$7=""),"",ROUND(I17/I$8*I$7*KVARDI,2))</f>
        <v/>
      </c>
      <c r="K17" s="43"/>
      <c r="L17" s="44" t="str">
        <f aca="false">IF(OR(K$4=0,K17="",K$8="",K$7=""),"",ROUND(K17/K$8*K$7*KVARDI,2))</f>
        <v/>
      </c>
      <c r="M17" s="43"/>
      <c r="N17" s="44" t="str">
        <f aca="false">IF(OR(M$4=0,M17="",M$8="",M$7=""),"",ROUND(M17/M$8*M$7*KVARDI,2))</f>
        <v/>
      </c>
      <c r="O17" s="43"/>
      <c r="P17" s="44" t="str">
        <f aca="false">IF(OR(O$4=0,O17="",O$8="",O$7=""),"",ROUND(O17/O$8*O$7*KVARDI,2))</f>
        <v/>
      </c>
      <c r="Q17" s="43"/>
      <c r="R17" s="44" t="str">
        <f aca="false">IF(OR(Q$4=0,Q17="",Q$8="",Q$7=""),"",ROUND(Q17/Q$8*Q$7*KVARDI,2))</f>
        <v/>
      </c>
      <c r="S17" s="43"/>
      <c r="T17" s="44" t="str">
        <f aca="false">IF(OR(S$4=0,S17="",S$8="",S$7=""),"",ROUND(S17/S$8*S$7*KVARDI,2))</f>
        <v/>
      </c>
      <c r="U17" s="43"/>
      <c r="V17" s="44" t="str">
        <f aca="false">IF(OR(U$4=0,U17="",U$8="",U$7=""),"",ROUND(U17/U$8*U$7*KVARDI,2))</f>
        <v/>
      </c>
      <c r="W17" s="43"/>
      <c r="X17" s="44" t="str">
        <f aca="false">IF(OR(W$4=0,W17="",W$8="",W$7=""),"",ROUND(W17/W$8*W$7*KVARDI,2))</f>
        <v/>
      </c>
      <c r="Y17" s="43"/>
      <c r="Z17" s="44" t="str">
        <f aca="false">IF(OR(Y$4=0,Y17="",Y$8="",Y$7=""),"",ROUND(Y17/Y$8*Y$7*KVARDI,2))</f>
        <v/>
      </c>
      <c r="AA17" s="43"/>
      <c r="AB17" s="44" t="str">
        <f aca="false">IF(OR(AA$4=0,AA17="",AA$8="",AA$7=""),"",ROUND(AA17/AA$8*AA$7*KVARDI,2))</f>
        <v/>
      </c>
      <c r="AC17" s="43"/>
      <c r="AD17" s="44" t="str">
        <f aca="false">IF(OR(AC$4=0,AC17="",AC$8="",AC$7=""),"",ROUND(AC17/AC$8*AC$7*KVARDI,2))</f>
        <v/>
      </c>
      <c r="AE17" s="43"/>
      <c r="AF17" s="44" t="str">
        <f aca="false">IF(OR(AE$4=0,AE17="",AE$8="",AE$7=""),"",ROUND(AE17/AE$8*AE$7*KVARDI,2))</f>
        <v/>
      </c>
      <c r="AG17" s="43"/>
      <c r="AH17" s="44" t="str">
        <f aca="false">IF(OR(AG$4=0,AG17="",AG$8="",AG$7=""),"",ROUND(AG17/AG$8*AG$7*KVARDI,2))</f>
        <v/>
      </c>
      <c r="AI17" s="43"/>
      <c r="AJ17" s="44" t="str">
        <f aca="false">IF(OR(AI$4=0,AI17="",AI$8="",AI$7=""),"",ROUND(AI17/AI$8*AI$7*KVARDI,2))</f>
        <v/>
      </c>
      <c r="AK17" s="43"/>
      <c r="AL17" s="44" t="str">
        <f aca="false">IF(OR(AK$4=0,AK17="",AK$8="",AK$7=""),"",ROUND(AK17/AK$8*AK$7*KVARDI,2))</f>
        <v/>
      </c>
      <c r="AM17" s="43"/>
      <c r="AN17" s="44" t="str">
        <f aca="false">IF(OR(AM$4=0,AM17="",AM$8="",AM$7=""),"",ROUND(AM17/AM$8*AM$7*KVARDI,2))</f>
        <v/>
      </c>
      <c r="AO17" s="43"/>
      <c r="AP17" s="44" t="str">
        <f aca="false">IF(OR(AO$4=0,AO17="",AO$8="",AO$7=""),"",ROUND(AO17/AO$8*AO$7*KVARDI,2))</f>
        <v/>
      </c>
      <c r="AQ17" s="43"/>
      <c r="AR17" s="44" t="str">
        <f aca="false">IF(OR(AQ$4=0,AQ17="",AQ$8="",AQ$7=""),"",ROUND(AQ17/AQ$8*AQ$7*KVARDI,2))</f>
        <v/>
      </c>
      <c r="AS17" s="43"/>
      <c r="AT17" s="44" t="str">
        <f aca="false">IF(OR(AS$4=0,AS17="",AS$8="",AS$7=""),"",ROUND(AS17/AS$8*AS$7*KVARDI,2))</f>
        <v/>
      </c>
      <c r="AU17" s="43"/>
      <c r="AV17" s="44" t="str">
        <f aca="false">IF(OR(AU$4=0,AU17="",AU$8="",AU$7=""),"",ROUND(AU17/AU$8*AU$7*KVARDI,2))</f>
        <v/>
      </c>
      <c r="AW17" s="43"/>
      <c r="AX17" s="44" t="str">
        <f aca="false">IF(OR(AW$4=0,AW17="",AW$8="",AW$7=""),"",ROUND(AW17/AW$8*AW$7*KVARDI,2))</f>
        <v/>
      </c>
      <c r="AY17" s="43"/>
      <c r="AZ17" s="44" t="str">
        <f aca="false">IF(OR(AY$4=0,AY17="",AY$8="",AY$7=""),"",ROUND(AY17/AY$8*AY$7*KVARDI,2))</f>
        <v/>
      </c>
      <c r="BA17" s="43"/>
      <c r="BB17" s="44" t="str">
        <f aca="false">IF(OR(BA$4=0,BA17="",BA$8="",BA$7=""),"",ROUND(BA17/BA$8*BA$7*KVARDI,2))</f>
        <v/>
      </c>
      <c r="BC17" s="43"/>
      <c r="BD17" s="44" t="str">
        <f aca="false">IF(OR(BC$4=0,BC17="",BC$8="",BC$7=""),"",ROUND(BC17/BC$8*BC$7*KVARDI,2))</f>
        <v/>
      </c>
      <c r="BE17" s="43"/>
      <c r="BF17" s="44" t="str">
        <f aca="false">IF(OR(BE$4=0,BE17="",BE$8="",BE$7=""),"",ROUND(BE17/BE$8*BE$7*KVARDI,2))</f>
        <v/>
      </c>
      <c r="BG17" s="43"/>
      <c r="BH17" s="44" t="str">
        <f aca="false">IF(OR(BG$4=0,BG17="",BG$8="",BG$7=""),"",ROUND(BG17/BG$8*BG$7*KVARDI,2))</f>
        <v/>
      </c>
      <c r="BI17" s="43"/>
      <c r="BJ17" s="44" t="str">
        <f aca="false">IF(OR(BI$4=0,BI17="",BI$8="",BI$7=""),"",ROUND(BI17/BI$8*BI$7*KVARDI,2))</f>
        <v/>
      </c>
      <c r="BK17" s="43"/>
      <c r="BL17" s="44" t="str">
        <f aca="false">IF(OR(BK$4=0,BK17="",BK$8="",BK$7=""),"",ROUND(BK17/BK$8*BK$7*KVARDI,2))</f>
        <v/>
      </c>
      <c r="BM17" s="43"/>
      <c r="BN17" s="44" t="str">
        <f aca="false">IF(OR(BM$4=0,BM17="",BM$8="",BM$7=""),"",ROUND(BM17/BM$8*BM$7*KVARDI,2))</f>
        <v/>
      </c>
      <c r="BO17" s="43"/>
      <c r="BP17" s="44" t="str">
        <f aca="false">IF(OR(BO$4=0,BO17="",BO$8="",BO$7=""),"",ROUND(BO17/BO$8*BO$7*KVARDI,2))</f>
        <v/>
      </c>
      <c r="BQ17" s="43"/>
      <c r="BR17" s="44" t="str">
        <f aca="false">IF(OR(BQ$4=0,BQ17="",BQ$8="",BQ$7=""),"",ROUND(BQ17/BQ$8*BQ$7*KVARDI,2))</f>
        <v/>
      </c>
      <c r="BS17" s="43"/>
      <c r="BT17" s="44" t="str">
        <f aca="false">IF(OR(BS$4=0,BS17="",BS$8="",BS$7=""),"",ROUND(BS17/BS$8*BS$7*KVARDI,2))</f>
        <v/>
      </c>
      <c r="BU17" s="43"/>
      <c r="BV17" s="44" t="str">
        <f aca="false">IF(OR(BU$4=0,BU17="",BU$8="",BU$7=""),"",ROUND(BU17/BU$8*BU$7*KVARDI,2))</f>
        <v/>
      </c>
      <c r="BW17" s="43"/>
      <c r="BX17" s="44" t="str">
        <f aca="false">IF(OR(BW$4=0,BW17="",BW$8="",BW$7=""),"",ROUND(BW17/BW$8*BW$7*KVARDI,2))</f>
        <v/>
      </c>
      <c r="BY17" s="43"/>
      <c r="BZ17" s="44" t="str">
        <f aca="false">IF(OR(BY$4=0,BY17="",BY$8="",BY$7=""),"",ROUND(BY17/BY$8*BY$7*KVARDI,2))</f>
        <v/>
      </c>
      <c r="CA17" s="43"/>
      <c r="CB17" s="44" t="str">
        <f aca="false">IF(OR(CA$4=0,CA17="",CA$8="",CA$7=""),"",ROUND(CA17/CA$8*CA$7*KVARDI,2))</f>
        <v/>
      </c>
      <c r="CC17" s="43"/>
      <c r="CD17" s="44" t="str">
        <f aca="false">IF(OR(CC$4=0,CC17="",CC$8="",CC$7=""),"",ROUND(CC17/CC$8*CC$7*KVARDI,2))</f>
        <v/>
      </c>
      <c r="CE17" s="43"/>
      <c r="CF17" s="44" t="str">
        <f aca="false">IF(OR(CE$4=0,CE17="",CE$8="",CE$7=""),"",ROUND(CE17/CE$8*CE$7*KVARDI,2))</f>
        <v/>
      </c>
      <c r="CG17" s="43"/>
      <c r="CH17" s="44" t="str">
        <f aca="false">IF(OR(CG$4=0,CG17="",CG$8="",CG$7=""),"",ROUND(CG17/CG$8*CG$7*KVARDI,2))</f>
        <v/>
      </c>
      <c r="CI17" s="43"/>
      <c r="CJ17" s="44" t="str">
        <f aca="false">IF(OR(CI$4=0,CI17="",CI$8="",CI$7=""),"",ROUND(CI17/CI$8*CI$7*KVARDI,2))</f>
        <v/>
      </c>
      <c r="CK17" s="43"/>
      <c r="CL17" s="44" t="str">
        <f aca="false">IF(OR(CK$4=0,CK17="",CK$8="",CK$7=""),"",ROUND(CK17/CK$8*CK$7*KVARDI,2))</f>
        <v/>
      </c>
      <c r="CM17" s="43"/>
      <c r="CN17" s="44" t="str">
        <f aca="false">IF(OR(CM$4=0,CM17="",CM$8="",CM$7=""),"",ROUND(CM17/CM$8*CM$7*KVARDI,2))</f>
        <v/>
      </c>
      <c r="CO17" s="43"/>
      <c r="CP17" s="44" t="str">
        <f aca="false">IF(OR(CO$4=0,CO17="",CO$8="",CO$7=""),"",ROUND(CO17/CO$8*CO$7*KVARDI,2))</f>
        <v/>
      </c>
      <c r="CQ17" s="43"/>
      <c r="CR17" s="44" t="str">
        <f aca="false">IF(OR(CQ$4=0,CQ17="",CQ$8="",CQ$7=""),"",ROUND(CQ17/CQ$8*CQ$7*KVARDI,2))</f>
        <v/>
      </c>
      <c r="CS17" s="43"/>
      <c r="CT17" s="44" t="str">
        <f aca="false">IF(OR(CS$4=0,CS17="",CS$8="",CS$7=""),"",ROUND(CS17/CS$8*CS$7*KVARDI,2))</f>
        <v/>
      </c>
      <c r="CU17" s="43"/>
      <c r="CV17" s="44" t="str">
        <f aca="false">IF(OR(CU$4=0,CU17="",CU$8="",CU$7=""),"",ROUND(CU17/CU$8*CU$7*KVARDI,2))</f>
        <v/>
      </c>
      <c r="CW17" s="43"/>
      <c r="CX17" s="44" t="str">
        <f aca="false">IF(OR(CW$4=0,CW17="",CW$8="",CW$7=""),"",ROUND(CW17/CW$8*CW$7*KVARDI,2))</f>
        <v/>
      </c>
      <c r="CY17" s="43"/>
      <c r="CZ17" s="44" t="str">
        <f aca="false">IF(OR(CY$4=0,CY17="",CY$8="",CY$7=""),"",ROUND(CY17/CY$8*CY$7*KVARDI,2))</f>
        <v/>
      </c>
      <c r="DA17" s="43"/>
      <c r="DB17" s="44" t="str">
        <f aca="false">IF(OR(DA$4=0,DA17="",DA$8="",DA$7=""),"",ROUND(DA17/DA$8*DA$7*KVARDI,2))</f>
        <v/>
      </c>
      <c r="DC17" s="43"/>
      <c r="DD17" s="44" t="str">
        <f aca="false">IF(OR(DC$4=0,DC17="",DC$8="",DC$7=""),"",ROUND(DC17/DC$8*DC$7*KVARDI,2))</f>
        <v/>
      </c>
      <c r="DE17" s="43"/>
      <c r="DF17" s="44" t="str">
        <f aca="false">IF(OR(DE$4=0,DE17="",DE$8="",DE$7=""),"",ROUND(DE17/DE$8*DE$7*KVARDI,2))</f>
        <v/>
      </c>
      <c r="DG17" s="43"/>
      <c r="DH17" s="44" t="str">
        <f aca="false">IF(OR(DG$4=0,DG17="",DG$8="",DG$7=""),"",ROUND(DG17/DG$8*DG$7*KVARDI,2))</f>
        <v/>
      </c>
      <c r="DI17" s="43"/>
      <c r="DJ17" s="44" t="str">
        <f aca="false">IF(OR(DI$4=0,DI17="",DI$8="",DI$7=""),"",ROUND(DI17/DI$8*DI$7*KVARDI,2))</f>
        <v/>
      </c>
      <c r="DK17" s="43"/>
      <c r="DL17" s="44" t="str">
        <f aca="false">IF(OR(DK$4=0,DK17="",DK$8="",DK$7=""),"",ROUND(DK17/DK$8*DK$7*KVARDI,2))</f>
        <v/>
      </c>
      <c r="DM17" s="43"/>
      <c r="DN17" s="44" t="str">
        <f aca="false">IF(OR(DM$4=0,DM17="",DM$8="",DM$7=""),"",ROUND(DM17/DM$8*DM$7*KVARDI,2))</f>
        <v/>
      </c>
      <c r="DO17" s="43"/>
      <c r="DP17" s="44" t="str">
        <f aca="false">IF(OR(DO$4=0,DO17="",DO$8="",DO$7=""),"",ROUND(DO17/DO$8*DO$7*KVARDI,2))</f>
        <v/>
      </c>
      <c r="DQ17" s="43"/>
      <c r="DR17" s="44" t="str">
        <f aca="false">IF(OR(DQ$4=0,DQ17="",DQ$8="",DQ$7=""),"",ROUND(DQ17/DQ$8*DQ$7*KVARDI,2))</f>
        <v/>
      </c>
      <c r="DS17" s="43"/>
      <c r="DT17" s="44" t="str">
        <f aca="false">IF(OR(DS$4=0,DS17="",DS$8="",DS$7=""),"",ROUND(DS17/DS$8*DS$7*KVARDI,2))</f>
        <v/>
      </c>
      <c r="DU17" s="43"/>
      <c r="DV17" s="44" t="str">
        <f aca="false">IF(OR(DU$4=0,DU17="",DU$8="",DU$7=""),"",ROUND(DU17/DU$8*DU$7*KVARDI,2))</f>
        <v/>
      </c>
      <c r="DW17" s="43"/>
      <c r="DX17" s="44" t="str">
        <f aca="false">IF(OR(DW$4=0,DW17="",DW$8="",DW$7=""),"",ROUND(DW17/DW$8*DW$7*KVARDI,2))</f>
        <v/>
      </c>
      <c r="DY17" s="43"/>
      <c r="DZ17" s="44" t="str">
        <f aca="false">IF(OR(DY$4=0,DY17="",DY$8="",DY$7=""),"",ROUND(DY17/DY$8*DY$7*KVARDI,2))</f>
        <v/>
      </c>
      <c r="EA17" s="43"/>
      <c r="EB17" s="44" t="str">
        <f aca="false">IF(OR(EA$4=0,EA17="",EA$8="",EA$7=""),"",ROUND(EA17/EA$8*EA$7*KVARDI,2))</f>
        <v/>
      </c>
      <c r="EC17" s="43"/>
      <c r="ED17" s="44" t="str">
        <f aca="false">IF(OR(EC$4=0,EC17="",EC$8="",EC$7=""),"",ROUND(EC17/EC$8*EC$7*KVARDI,2))</f>
        <v/>
      </c>
      <c r="EE17" s="43"/>
      <c r="EF17" s="44" t="str">
        <f aca="false">IF(OR(EE$4=0,EE17="",EE$8="",EE$7=""),"",ROUND(EE17/EE$8*EE$7*KVARDI,2))</f>
        <v/>
      </c>
      <c r="EG17" s="43"/>
      <c r="EH17" s="44" t="str">
        <f aca="false">IF(OR(EG$4=0,EG17="",EG$8="",EG$7=""),"",ROUND(EG17/EG$8*EG$7*KVARDI,2))</f>
        <v/>
      </c>
      <c r="EI17" s="43"/>
      <c r="EJ17" s="44" t="str">
        <f aca="false">IF(OR(EI$4=0,EI17="",EI$8="",EI$7=""),"",ROUND(EI17/EI$8*EI$7*KVARDI,2))</f>
        <v/>
      </c>
      <c r="EK17" s="43"/>
      <c r="EL17" s="44" t="str">
        <f aca="false">IF(OR(EK$4=0,EK17="",EK$8="",EK$7=""),"",ROUND(EK17/EK$8*EK$7*KVARDI,2))</f>
        <v/>
      </c>
      <c r="EM17" s="43"/>
      <c r="EN17" s="44" t="str">
        <f aca="false">IF(OR(EM$4=0,EM17="",EM$8="",EM$7=""),"",ROUND(EM17/EM$8*EM$7*KVARDI,2))</f>
        <v/>
      </c>
      <c r="EO17" s="43"/>
      <c r="EP17" s="44" t="str">
        <f aca="false">IF(OR(EO$4=0,EO17="",EO$8="",EO$7=""),"",ROUND(EO17/EO$8*EO$7*KVARDI,2))</f>
        <v/>
      </c>
      <c r="EQ17" s="43"/>
      <c r="ER17" s="44" t="str">
        <f aca="false">IF(OR(EQ$4=0,EQ17="",EQ$8="",EQ$7=""),"",ROUND(EQ17/EQ$8*EQ$7*KVARDI,2))</f>
        <v/>
      </c>
      <c r="ES17" s="43"/>
      <c r="ET17" s="44" t="str">
        <f aca="false">IF(OR(ES$4=0,ES17="",ES$8="",ES$7=""),"",ROUND(ES17/ES$8*ES$7*KVARDI,2))</f>
        <v/>
      </c>
      <c r="EU17" s="43"/>
      <c r="EV17" s="44" t="str">
        <f aca="false">IF(OR(EU$4=0,EU17="",EU$8="",EU$7=""),"",ROUND(EU17/EU$8*EU$7*KVARDI,2))</f>
        <v/>
      </c>
      <c r="EW17" s="43"/>
      <c r="EX17" s="44" t="str">
        <f aca="false">IF(OR(EW$4=0,EW17="",EW$8="",EW$7=""),"",ROUND(EW17/EW$8*EW$7*KVARDI,2))</f>
        <v/>
      </c>
      <c r="EY17" s="43"/>
      <c r="EZ17" s="44" t="str">
        <f aca="false">IF(OR(EY$4=0,EY17="",EY$8="",EY$7=""),"",ROUND(EY17/EY$8*EY$7*KVARDI,2))</f>
        <v/>
      </c>
      <c r="FA17" s="43"/>
      <c r="FB17" s="44" t="str">
        <f aca="false">IF(OR(FA$4=0,FA17="",FA$8="",FA$7=""),"",ROUND(FA17/FA$8*FA$7*KVARDI,2))</f>
        <v/>
      </c>
      <c r="FC17" s="43"/>
      <c r="FD17" s="44" t="str">
        <f aca="false">IF(OR(FC$4=0,FC17="",FC$8="",FC$7=""),"",ROUND(FC17/FC$8*FC$7*KVARDI,2))</f>
        <v/>
      </c>
      <c r="FE17" s="43"/>
      <c r="FF17" s="44" t="str">
        <f aca="false">IF(OR(FE$4=0,FE17="",FE$8="",FE$7=""),"",ROUND(FE17/FE$8*FE$7*KVARDI,2))</f>
        <v/>
      </c>
      <c r="FG17" s="43"/>
      <c r="FH17" s="44" t="str">
        <f aca="false">IF(OR(FG$4=0,FG17="",FG$8="",FG$7=""),"",ROUND(FG17/FG$8*FG$7*KVARDI,2))</f>
        <v/>
      </c>
      <c r="FI17" s="43"/>
      <c r="FJ17" s="44" t="str">
        <f aca="false">IF(OR(FI$4=0,FI17="",FI$8="",FI$7=""),"",ROUND(FI17/FI$8*FI$7*KVARDI,2))</f>
        <v/>
      </c>
      <c r="FK17" s="43"/>
      <c r="FL17" s="44" t="str">
        <f aca="false">IF(OR(FK$4=0,FK17="",FK$8="",FK$7=""),"",ROUND(FK17/FK$8*FK$7*KVARDI,2))</f>
        <v/>
      </c>
      <c r="FM17" s="43"/>
      <c r="FN17" s="44" t="str">
        <f aca="false">IF(OR(FM$4=0,FM17="",FM$8="",FM$7=""),"",ROUND(FM17/FM$8*FM$7*KVARDI,2))</f>
        <v/>
      </c>
      <c r="FO17" s="43"/>
      <c r="FP17" s="44" t="str">
        <f aca="false">IF(OR(FO$4=0,FO17="",FO$8="",FO$7=""),"",ROUND(FO17/FO$8*FO$7*KVARDI,2))</f>
        <v/>
      </c>
      <c r="FQ17" s="43"/>
      <c r="FR17" s="44" t="str">
        <f aca="false">IF(OR(FQ$4=0,FQ17="",FQ$8="",FQ$7=""),"",ROUND(FQ17/FQ$8*FQ$7*KVARDI,2))</f>
        <v/>
      </c>
      <c r="FS17" s="43"/>
      <c r="FT17" s="44" t="str">
        <f aca="false">IF(OR(FS$4=0,FS17="",FS$8="",FS$7=""),"",ROUND(FS17/FS$8*FS$7*KVARDI,2))</f>
        <v/>
      </c>
      <c r="FU17" s="43"/>
      <c r="FV17" s="44" t="str">
        <f aca="false">IF(OR(FU$4=0,FU17="",FU$8="",FU$7=""),"",ROUND(FU17/FU$8*FU$7*KVARDI,2))</f>
        <v/>
      </c>
      <c r="FW17" s="43"/>
      <c r="FX17" s="44" t="str">
        <f aca="false">IF(OR(FW$4=0,FW17="",FW$8="",FW$7=""),"",ROUND(FW17/FW$8*FW$7*KVARDI,2))</f>
        <v/>
      </c>
      <c r="FY17" s="43"/>
      <c r="FZ17" s="44" t="str">
        <f aca="false">IF(OR(FY$4=0,FY17="",FY$8="",FY$7=""),"",ROUND(FY17/FY$8*FY$7*KVARDI,2))</f>
        <v/>
      </c>
      <c r="GA17" s="43"/>
      <c r="GB17" s="44" t="str">
        <f aca="false">IF(OR(GA$4=0,GA17="",GA$8="",GA$7=""),"",ROUND(GA17/GA$8*GA$7*KVARDI,2))</f>
        <v/>
      </c>
      <c r="GC17" s="43"/>
      <c r="GD17" s="44" t="str">
        <f aca="false">IF(OR(GC$4=0,GC17="",GC$8="",GC$7=""),"",ROUND(GC17/GC$8*GC$7*KVARDI,2))</f>
        <v/>
      </c>
      <c r="GE17" s="43"/>
      <c r="GF17" s="44" t="str">
        <f aca="false">IF(OR(GE$4=0,GE17="",GE$8="",GE$7=""),"",ROUND(GE17/GE$8*GE$7*KVARDI,2))</f>
        <v/>
      </c>
      <c r="GG17" s="43"/>
      <c r="GH17" s="44" t="str">
        <f aca="false">IF(OR(GG$4=0,GG17="",GG$8="",GG$7=""),"",ROUND(GG17/GG$8*GG$7*KVARDI,2))</f>
        <v/>
      </c>
      <c r="GI17" s="43"/>
      <c r="GJ17" s="44" t="str">
        <f aca="false">IF(OR(GI$4=0,GI17="",GI$8="",GI$7=""),"",ROUND(GI17/GI$8*GI$7*KVARDI,2))</f>
        <v/>
      </c>
      <c r="GK17" s="43"/>
      <c r="GL17" s="44" t="str">
        <f aca="false">IF(OR(GK$4=0,GK17="",GK$8="",GK$7=""),"",ROUND(GK17/GK$8*GK$7*KVARDI,2))</f>
        <v/>
      </c>
      <c r="GM17" s="43"/>
      <c r="GN17" s="44" t="str">
        <f aca="false">IF(OR(GM$4=0,GM17="",GM$8="",GM$7=""),"",ROUND(GM17/GM$8*GM$7*KVARDI,2))</f>
        <v/>
      </c>
      <c r="GO17" s="43"/>
      <c r="GP17" s="44" t="str">
        <f aca="false">IF(OR(GO$4=0,GO17="",GO$8="",GO$7=""),"",ROUND(GO17/GO$8*GO$7*KVARDI,2))</f>
        <v/>
      </c>
      <c r="GQ17" s="43"/>
      <c r="GR17" s="44" t="str">
        <f aca="false">IF(OR(GQ$4=0,GQ17="",GQ$8="",GQ$7=""),"",ROUND(GQ17/GQ$8*GQ$7*KVARDI,2))</f>
        <v/>
      </c>
      <c r="GS17" s="43"/>
      <c r="GT17" s="44" t="str">
        <f aca="false">IF(OR(GS$4=0,GS17="",GS$8="",GS$7=""),"",ROUND(GS17/GS$8*GS$7*KVARDI,2))</f>
        <v/>
      </c>
      <c r="GU17" s="43"/>
      <c r="GV17" s="44" t="str">
        <f aca="false">IF(OR(GU$4=0,GU17="",GU$8="",GU$7=""),"",ROUND(GU17/GU$8*GU$7*KVARDI,2))</f>
        <v/>
      </c>
      <c r="GW17" s="43"/>
      <c r="GX17" s="44" t="str">
        <f aca="false">IF(OR(GW$4=0,GW17="",GW$8="",GW$7=""),"",ROUND(GW17/GW$8*GW$7*KVARDI,2))</f>
        <v/>
      </c>
      <c r="GZ17" s="22"/>
    </row>
    <row r="18" customFormat="false" ht="15" hidden="false" customHeight="true" outlineLevel="0" collapsed="false">
      <c r="B18" s="41" t="str">
        <f aca="false" t="array" ref="B18:B18">IFERROR(INDEX(Launagögn!$C$6:$C$10005,MATCH(0,COUNTIF($B$11:B17,Launagögn!$C$6:$C$10005)+(Launagögn!$C$6:$C$10005=""),0)),"")</f>
        <v/>
      </c>
      <c r="C18" s="42" t="n">
        <f aca="false">IFERROR(SUMIF($G$10:$GX$10,"Stig",$G18:$GX18),0)</f>
        <v>0</v>
      </c>
      <c r="D18" s="22"/>
      <c r="E18" s="22"/>
      <c r="F18" s="22"/>
      <c r="G18" s="43"/>
      <c r="H18" s="44" t="str">
        <f aca="false">IF(OR(G$4=0,G18="",G$8="",G$7=""),"",ROUND(G18/G$8*G$7*KVARDI,2))</f>
        <v/>
      </c>
      <c r="I18" s="43"/>
      <c r="J18" s="44" t="str">
        <f aca="false">IF(OR(I$4=0,I18="",I$8="",I$7=""),"",ROUND(I18/I$8*I$7*KVARDI,2))</f>
        <v/>
      </c>
      <c r="K18" s="43"/>
      <c r="L18" s="44" t="str">
        <f aca="false">IF(OR(K$4=0,K18="",K$8="",K$7=""),"",ROUND(K18/K$8*K$7*KVARDI,2))</f>
        <v/>
      </c>
      <c r="M18" s="43"/>
      <c r="N18" s="44" t="str">
        <f aca="false">IF(OR(M$4=0,M18="",M$8="",M$7=""),"",ROUND(M18/M$8*M$7*KVARDI,2))</f>
        <v/>
      </c>
      <c r="O18" s="43"/>
      <c r="P18" s="44" t="str">
        <f aca="false">IF(OR(O$4=0,O18="",O$8="",O$7=""),"",ROUND(O18/O$8*O$7*KVARDI,2))</f>
        <v/>
      </c>
      <c r="Q18" s="43"/>
      <c r="R18" s="44" t="str">
        <f aca="false">IF(OR(Q$4=0,Q18="",Q$8="",Q$7=""),"",ROUND(Q18/Q$8*Q$7*KVARDI,2))</f>
        <v/>
      </c>
      <c r="S18" s="43"/>
      <c r="T18" s="44" t="str">
        <f aca="false">IF(OR(S$4=0,S18="",S$8="",S$7=""),"",ROUND(S18/S$8*S$7*KVARDI,2))</f>
        <v/>
      </c>
      <c r="U18" s="43"/>
      <c r="V18" s="44" t="str">
        <f aca="false">IF(OR(U$4=0,U18="",U$8="",U$7=""),"",ROUND(U18/U$8*U$7*KVARDI,2))</f>
        <v/>
      </c>
      <c r="W18" s="43"/>
      <c r="X18" s="44" t="str">
        <f aca="false">IF(OR(W$4=0,W18="",W$8="",W$7=""),"",ROUND(W18/W$8*W$7*KVARDI,2))</f>
        <v/>
      </c>
      <c r="Y18" s="43"/>
      <c r="Z18" s="44" t="str">
        <f aca="false">IF(OR(Y$4=0,Y18="",Y$8="",Y$7=""),"",ROUND(Y18/Y$8*Y$7*KVARDI,2))</f>
        <v/>
      </c>
      <c r="AA18" s="43"/>
      <c r="AB18" s="44" t="str">
        <f aca="false">IF(OR(AA$4=0,AA18="",AA$8="",AA$7=""),"",ROUND(AA18/AA$8*AA$7*KVARDI,2))</f>
        <v/>
      </c>
      <c r="AC18" s="43"/>
      <c r="AD18" s="44" t="str">
        <f aca="false">IF(OR(AC$4=0,AC18="",AC$8="",AC$7=""),"",ROUND(AC18/AC$8*AC$7*KVARDI,2))</f>
        <v/>
      </c>
      <c r="AE18" s="43"/>
      <c r="AF18" s="44" t="str">
        <f aca="false">IF(OR(AE$4=0,AE18="",AE$8="",AE$7=""),"",ROUND(AE18/AE$8*AE$7*KVARDI,2))</f>
        <v/>
      </c>
      <c r="AG18" s="43"/>
      <c r="AH18" s="44" t="str">
        <f aca="false">IF(OR(AG$4=0,AG18="",AG$8="",AG$7=""),"",ROUND(AG18/AG$8*AG$7*KVARDI,2))</f>
        <v/>
      </c>
      <c r="AI18" s="43"/>
      <c r="AJ18" s="44" t="str">
        <f aca="false">IF(OR(AI$4=0,AI18="",AI$8="",AI$7=""),"",ROUND(AI18/AI$8*AI$7*KVARDI,2))</f>
        <v/>
      </c>
      <c r="AK18" s="43"/>
      <c r="AL18" s="44" t="str">
        <f aca="false">IF(OR(AK$4=0,AK18="",AK$8="",AK$7=""),"",ROUND(AK18/AK$8*AK$7*KVARDI,2))</f>
        <v/>
      </c>
      <c r="AM18" s="43"/>
      <c r="AN18" s="44" t="str">
        <f aca="false">IF(OR(AM$4=0,AM18="",AM$8="",AM$7=""),"",ROUND(AM18/AM$8*AM$7*KVARDI,2))</f>
        <v/>
      </c>
      <c r="AO18" s="43"/>
      <c r="AP18" s="44" t="str">
        <f aca="false">IF(OR(AO$4=0,AO18="",AO$8="",AO$7=""),"",ROUND(AO18/AO$8*AO$7*KVARDI,2))</f>
        <v/>
      </c>
      <c r="AQ18" s="43"/>
      <c r="AR18" s="44" t="str">
        <f aca="false">IF(OR(AQ$4=0,AQ18="",AQ$8="",AQ$7=""),"",ROUND(AQ18/AQ$8*AQ$7*KVARDI,2))</f>
        <v/>
      </c>
      <c r="AS18" s="43"/>
      <c r="AT18" s="44" t="str">
        <f aca="false">IF(OR(AS$4=0,AS18="",AS$8="",AS$7=""),"",ROUND(AS18/AS$8*AS$7*KVARDI,2))</f>
        <v/>
      </c>
      <c r="AU18" s="43"/>
      <c r="AV18" s="44" t="str">
        <f aca="false">IF(OR(AU$4=0,AU18="",AU$8="",AU$7=""),"",ROUND(AU18/AU$8*AU$7*KVARDI,2))</f>
        <v/>
      </c>
      <c r="AW18" s="43"/>
      <c r="AX18" s="44" t="str">
        <f aca="false">IF(OR(AW$4=0,AW18="",AW$8="",AW$7=""),"",ROUND(AW18/AW$8*AW$7*KVARDI,2))</f>
        <v/>
      </c>
      <c r="AY18" s="43"/>
      <c r="AZ18" s="44" t="str">
        <f aca="false">IF(OR(AY$4=0,AY18="",AY$8="",AY$7=""),"",ROUND(AY18/AY$8*AY$7*KVARDI,2))</f>
        <v/>
      </c>
      <c r="BA18" s="43"/>
      <c r="BB18" s="44" t="str">
        <f aca="false">IF(OR(BA$4=0,BA18="",BA$8="",BA$7=""),"",ROUND(BA18/BA$8*BA$7*KVARDI,2))</f>
        <v/>
      </c>
      <c r="BC18" s="43"/>
      <c r="BD18" s="44" t="str">
        <f aca="false">IF(OR(BC$4=0,BC18="",BC$8="",BC$7=""),"",ROUND(BC18/BC$8*BC$7*KVARDI,2))</f>
        <v/>
      </c>
      <c r="BE18" s="43"/>
      <c r="BF18" s="44" t="str">
        <f aca="false">IF(OR(BE$4=0,BE18="",BE$8="",BE$7=""),"",ROUND(BE18/BE$8*BE$7*KVARDI,2))</f>
        <v/>
      </c>
      <c r="BG18" s="43"/>
      <c r="BH18" s="44" t="str">
        <f aca="false">IF(OR(BG$4=0,BG18="",BG$8="",BG$7=""),"",ROUND(BG18/BG$8*BG$7*KVARDI,2))</f>
        <v/>
      </c>
      <c r="BI18" s="43"/>
      <c r="BJ18" s="44" t="str">
        <f aca="false">IF(OR(BI$4=0,BI18="",BI$8="",BI$7=""),"",ROUND(BI18/BI$8*BI$7*KVARDI,2))</f>
        <v/>
      </c>
      <c r="BK18" s="43"/>
      <c r="BL18" s="44" t="str">
        <f aca="false">IF(OR(BK$4=0,BK18="",BK$8="",BK$7=""),"",ROUND(BK18/BK$8*BK$7*KVARDI,2))</f>
        <v/>
      </c>
      <c r="BM18" s="43"/>
      <c r="BN18" s="44" t="str">
        <f aca="false">IF(OR(BM$4=0,BM18="",BM$8="",BM$7=""),"",ROUND(BM18/BM$8*BM$7*KVARDI,2))</f>
        <v/>
      </c>
      <c r="BO18" s="43"/>
      <c r="BP18" s="44" t="str">
        <f aca="false">IF(OR(BO$4=0,BO18="",BO$8="",BO$7=""),"",ROUND(BO18/BO$8*BO$7*KVARDI,2))</f>
        <v/>
      </c>
      <c r="BQ18" s="43"/>
      <c r="BR18" s="44" t="str">
        <f aca="false">IF(OR(BQ$4=0,BQ18="",BQ$8="",BQ$7=""),"",ROUND(BQ18/BQ$8*BQ$7*KVARDI,2))</f>
        <v/>
      </c>
      <c r="BS18" s="43"/>
      <c r="BT18" s="44" t="str">
        <f aca="false">IF(OR(BS$4=0,BS18="",BS$8="",BS$7=""),"",ROUND(BS18/BS$8*BS$7*KVARDI,2))</f>
        <v/>
      </c>
      <c r="BU18" s="43"/>
      <c r="BV18" s="44" t="str">
        <f aca="false">IF(OR(BU$4=0,BU18="",BU$8="",BU$7=""),"",ROUND(BU18/BU$8*BU$7*KVARDI,2))</f>
        <v/>
      </c>
      <c r="BW18" s="43"/>
      <c r="BX18" s="44" t="str">
        <f aca="false">IF(OR(BW$4=0,BW18="",BW$8="",BW$7=""),"",ROUND(BW18/BW$8*BW$7*KVARDI,2))</f>
        <v/>
      </c>
      <c r="BY18" s="43"/>
      <c r="BZ18" s="44" t="str">
        <f aca="false">IF(OR(BY$4=0,BY18="",BY$8="",BY$7=""),"",ROUND(BY18/BY$8*BY$7*KVARDI,2))</f>
        <v/>
      </c>
      <c r="CA18" s="43"/>
      <c r="CB18" s="44" t="str">
        <f aca="false">IF(OR(CA$4=0,CA18="",CA$8="",CA$7=""),"",ROUND(CA18/CA$8*CA$7*KVARDI,2))</f>
        <v/>
      </c>
      <c r="CC18" s="43"/>
      <c r="CD18" s="44" t="str">
        <f aca="false">IF(OR(CC$4=0,CC18="",CC$8="",CC$7=""),"",ROUND(CC18/CC$8*CC$7*KVARDI,2))</f>
        <v/>
      </c>
      <c r="CE18" s="43"/>
      <c r="CF18" s="44" t="str">
        <f aca="false">IF(OR(CE$4=0,CE18="",CE$8="",CE$7=""),"",ROUND(CE18/CE$8*CE$7*KVARDI,2))</f>
        <v/>
      </c>
      <c r="CG18" s="43"/>
      <c r="CH18" s="44" t="str">
        <f aca="false">IF(OR(CG$4=0,CG18="",CG$8="",CG$7=""),"",ROUND(CG18/CG$8*CG$7*KVARDI,2))</f>
        <v/>
      </c>
      <c r="CI18" s="43"/>
      <c r="CJ18" s="44" t="str">
        <f aca="false">IF(OR(CI$4=0,CI18="",CI$8="",CI$7=""),"",ROUND(CI18/CI$8*CI$7*KVARDI,2))</f>
        <v/>
      </c>
      <c r="CK18" s="43"/>
      <c r="CL18" s="44" t="str">
        <f aca="false">IF(OR(CK$4=0,CK18="",CK$8="",CK$7=""),"",ROUND(CK18/CK$8*CK$7*KVARDI,2))</f>
        <v/>
      </c>
      <c r="CM18" s="43"/>
      <c r="CN18" s="44" t="str">
        <f aca="false">IF(OR(CM$4=0,CM18="",CM$8="",CM$7=""),"",ROUND(CM18/CM$8*CM$7*KVARDI,2))</f>
        <v/>
      </c>
      <c r="CO18" s="43"/>
      <c r="CP18" s="44" t="str">
        <f aca="false">IF(OR(CO$4=0,CO18="",CO$8="",CO$7=""),"",ROUND(CO18/CO$8*CO$7*KVARDI,2))</f>
        <v/>
      </c>
      <c r="CQ18" s="43"/>
      <c r="CR18" s="44" t="str">
        <f aca="false">IF(OR(CQ$4=0,CQ18="",CQ$8="",CQ$7=""),"",ROUND(CQ18/CQ$8*CQ$7*KVARDI,2))</f>
        <v/>
      </c>
      <c r="CS18" s="43"/>
      <c r="CT18" s="44" t="str">
        <f aca="false">IF(OR(CS$4=0,CS18="",CS$8="",CS$7=""),"",ROUND(CS18/CS$8*CS$7*KVARDI,2))</f>
        <v/>
      </c>
      <c r="CU18" s="43"/>
      <c r="CV18" s="44" t="str">
        <f aca="false">IF(OR(CU$4=0,CU18="",CU$8="",CU$7=""),"",ROUND(CU18/CU$8*CU$7*KVARDI,2))</f>
        <v/>
      </c>
      <c r="CW18" s="43"/>
      <c r="CX18" s="44" t="str">
        <f aca="false">IF(OR(CW$4=0,CW18="",CW$8="",CW$7=""),"",ROUND(CW18/CW$8*CW$7*KVARDI,2))</f>
        <v/>
      </c>
      <c r="CY18" s="43"/>
      <c r="CZ18" s="44" t="str">
        <f aca="false">IF(OR(CY$4=0,CY18="",CY$8="",CY$7=""),"",ROUND(CY18/CY$8*CY$7*KVARDI,2))</f>
        <v/>
      </c>
      <c r="DA18" s="43"/>
      <c r="DB18" s="44" t="str">
        <f aca="false">IF(OR(DA$4=0,DA18="",DA$8="",DA$7=""),"",ROUND(DA18/DA$8*DA$7*KVARDI,2))</f>
        <v/>
      </c>
      <c r="DC18" s="43"/>
      <c r="DD18" s="44" t="str">
        <f aca="false">IF(OR(DC$4=0,DC18="",DC$8="",DC$7=""),"",ROUND(DC18/DC$8*DC$7*KVARDI,2))</f>
        <v/>
      </c>
      <c r="DE18" s="43"/>
      <c r="DF18" s="44" t="str">
        <f aca="false">IF(OR(DE$4=0,DE18="",DE$8="",DE$7=""),"",ROUND(DE18/DE$8*DE$7*KVARDI,2))</f>
        <v/>
      </c>
      <c r="DG18" s="43"/>
      <c r="DH18" s="44" t="str">
        <f aca="false">IF(OR(DG$4=0,DG18="",DG$8="",DG$7=""),"",ROUND(DG18/DG$8*DG$7*KVARDI,2))</f>
        <v/>
      </c>
      <c r="DI18" s="43"/>
      <c r="DJ18" s="44" t="str">
        <f aca="false">IF(OR(DI$4=0,DI18="",DI$8="",DI$7=""),"",ROUND(DI18/DI$8*DI$7*KVARDI,2))</f>
        <v/>
      </c>
      <c r="DK18" s="43"/>
      <c r="DL18" s="44" t="str">
        <f aca="false">IF(OR(DK$4=0,DK18="",DK$8="",DK$7=""),"",ROUND(DK18/DK$8*DK$7*KVARDI,2))</f>
        <v/>
      </c>
      <c r="DM18" s="43"/>
      <c r="DN18" s="44" t="str">
        <f aca="false">IF(OR(DM$4=0,DM18="",DM$8="",DM$7=""),"",ROUND(DM18/DM$8*DM$7*KVARDI,2))</f>
        <v/>
      </c>
      <c r="DO18" s="43"/>
      <c r="DP18" s="44" t="str">
        <f aca="false">IF(OR(DO$4=0,DO18="",DO$8="",DO$7=""),"",ROUND(DO18/DO$8*DO$7*KVARDI,2))</f>
        <v/>
      </c>
      <c r="DQ18" s="43"/>
      <c r="DR18" s="44" t="str">
        <f aca="false">IF(OR(DQ$4=0,DQ18="",DQ$8="",DQ$7=""),"",ROUND(DQ18/DQ$8*DQ$7*KVARDI,2))</f>
        <v/>
      </c>
      <c r="DS18" s="43"/>
      <c r="DT18" s="44" t="str">
        <f aca="false">IF(OR(DS$4=0,DS18="",DS$8="",DS$7=""),"",ROUND(DS18/DS$8*DS$7*KVARDI,2))</f>
        <v/>
      </c>
      <c r="DU18" s="43"/>
      <c r="DV18" s="44" t="str">
        <f aca="false">IF(OR(DU$4=0,DU18="",DU$8="",DU$7=""),"",ROUND(DU18/DU$8*DU$7*KVARDI,2))</f>
        <v/>
      </c>
      <c r="DW18" s="43"/>
      <c r="DX18" s="44" t="str">
        <f aca="false">IF(OR(DW$4=0,DW18="",DW$8="",DW$7=""),"",ROUND(DW18/DW$8*DW$7*KVARDI,2))</f>
        <v/>
      </c>
      <c r="DY18" s="43"/>
      <c r="DZ18" s="44" t="str">
        <f aca="false">IF(OR(DY$4=0,DY18="",DY$8="",DY$7=""),"",ROUND(DY18/DY$8*DY$7*KVARDI,2))</f>
        <v/>
      </c>
      <c r="EA18" s="43"/>
      <c r="EB18" s="44" t="str">
        <f aca="false">IF(OR(EA$4=0,EA18="",EA$8="",EA$7=""),"",ROUND(EA18/EA$8*EA$7*KVARDI,2))</f>
        <v/>
      </c>
      <c r="EC18" s="43"/>
      <c r="ED18" s="44" t="str">
        <f aca="false">IF(OR(EC$4=0,EC18="",EC$8="",EC$7=""),"",ROUND(EC18/EC$8*EC$7*KVARDI,2))</f>
        <v/>
      </c>
      <c r="EE18" s="43"/>
      <c r="EF18" s="44" t="str">
        <f aca="false">IF(OR(EE$4=0,EE18="",EE$8="",EE$7=""),"",ROUND(EE18/EE$8*EE$7*KVARDI,2))</f>
        <v/>
      </c>
      <c r="EG18" s="43"/>
      <c r="EH18" s="44" t="str">
        <f aca="false">IF(OR(EG$4=0,EG18="",EG$8="",EG$7=""),"",ROUND(EG18/EG$8*EG$7*KVARDI,2))</f>
        <v/>
      </c>
      <c r="EI18" s="43"/>
      <c r="EJ18" s="44" t="str">
        <f aca="false">IF(OR(EI$4=0,EI18="",EI$8="",EI$7=""),"",ROUND(EI18/EI$8*EI$7*KVARDI,2))</f>
        <v/>
      </c>
      <c r="EK18" s="43"/>
      <c r="EL18" s="44" t="str">
        <f aca="false">IF(OR(EK$4=0,EK18="",EK$8="",EK$7=""),"",ROUND(EK18/EK$8*EK$7*KVARDI,2))</f>
        <v/>
      </c>
      <c r="EM18" s="43"/>
      <c r="EN18" s="44" t="str">
        <f aca="false">IF(OR(EM$4=0,EM18="",EM$8="",EM$7=""),"",ROUND(EM18/EM$8*EM$7*KVARDI,2))</f>
        <v/>
      </c>
      <c r="EO18" s="43"/>
      <c r="EP18" s="44" t="str">
        <f aca="false">IF(OR(EO$4=0,EO18="",EO$8="",EO$7=""),"",ROUND(EO18/EO$8*EO$7*KVARDI,2))</f>
        <v/>
      </c>
      <c r="EQ18" s="43"/>
      <c r="ER18" s="44" t="str">
        <f aca="false">IF(OR(EQ$4=0,EQ18="",EQ$8="",EQ$7=""),"",ROUND(EQ18/EQ$8*EQ$7*KVARDI,2))</f>
        <v/>
      </c>
      <c r="ES18" s="43"/>
      <c r="ET18" s="44" t="str">
        <f aca="false">IF(OR(ES$4=0,ES18="",ES$8="",ES$7=""),"",ROUND(ES18/ES$8*ES$7*KVARDI,2))</f>
        <v/>
      </c>
      <c r="EU18" s="43"/>
      <c r="EV18" s="44" t="str">
        <f aca="false">IF(OR(EU$4=0,EU18="",EU$8="",EU$7=""),"",ROUND(EU18/EU$8*EU$7*KVARDI,2))</f>
        <v/>
      </c>
      <c r="EW18" s="43"/>
      <c r="EX18" s="44" t="str">
        <f aca="false">IF(OR(EW$4=0,EW18="",EW$8="",EW$7=""),"",ROUND(EW18/EW$8*EW$7*KVARDI,2))</f>
        <v/>
      </c>
      <c r="EY18" s="43"/>
      <c r="EZ18" s="44" t="str">
        <f aca="false">IF(OR(EY$4=0,EY18="",EY$8="",EY$7=""),"",ROUND(EY18/EY$8*EY$7*KVARDI,2))</f>
        <v/>
      </c>
      <c r="FA18" s="43"/>
      <c r="FB18" s="44" t="str">
        <f aca="false">IF(OR(FA$4=0,FA18="",FA$8="",FA$7=""),"",ROUND(FA18/FA$8*FA$7*KVARDI,2))</f>
        <v/>
      </c>
      <c r="FC18" s="43"/>
      <c r="FD18" s="44" t="str">
        <f aca="false">IF(OR(FC$4=0,FC18="",FC$8="",FC$7=""),"",ROUND(FC18/FC$8*FC$7*KVARDI,2))</f>
        <v/>
      </c>
      <c r="FE18" s="43"/>
      <c r="FF18" s="44" t="str">
        <f aca="false">IF(OR(FE$4=0,FE18="",FE$8="",FE$7=""),"",ROUND(FE18/FE$8*FE$7*KVARDI,2))</f>
        <v/>
      </c>
      <c r="FG18" s="43"/>
      <c r="FH18" s="44" t="str">
        <f aca="false">IF(OR(FG$4=0,FG18="",FG$8="",FG$7=""),"",ROUND(FG18/FG$8*FG$7*KVARDI,2))</f>
        <v/>
      </c>
      <c r="FI18" s="43"/>
      <c r="FJ18" s="44" t="str">
        <f aca="false">IF(OR(FI$4=0,FI18="",FI$8="",FI$7=""),"",ROUND(FI18/FI$8*FI$7*KVARDI,2))</f>
        <v/>
      </c>
      <c r="FK18" s="43"/>
      <c r="FL18" s="44" t="str">
        <f aca="false">IF(OR(FK$4=0,FK18="",FK$8="",FK$7=""),"",ROUND(FK18/FK$8*FK$7*KVARDI,2))</f>
        <v/>
      </c>
      <c r="FM18" s="43"/>
      <c r="FN18" s="44" t="str">
        <f aca="false">IF(OR(FM$4=0,FM18="",FM$8="",FM$7=""),"",ROUND(FM18/FM$8*FM$7*KVARDI,2))</f>
        <v/>
      </c>
      <c r="FO18" s="43"/>
      <c r="FP18" s="44" t="str">
        <f aca="false">IF(OR(FO$4=0,FO18="",FO$8="",FO$7=""),"",ROUND(FO18/FO$8*FO$7*KVARDI,2))</f>
        <v/>
      </c>
      <c r="FQ18" s="43"/>
      <c r="FR18" s="44" t="str">
        <f aca="false">IF(OR(FQ$4=0,FQ18="",FQ$8="",FQ$7=""),"",ROUND(FQ18/FQ$8*FQ$7*KVARDI,2))</f>
        <v/>
      </c>
      <c r="FS18" s="43"/>
      <c r="FT18" s="44" t="str">
        <f aca="false">IF(OR(FS$4=0,FS18="",FS$8="",FS$7=""),"",ROUND(FS18/FS$8*FS$7*KVARDI,2))</f>
        <v/>
      </c>
      <c r="FU18" s="43"/>
      <c r="FV18" s="44" t="str">
        <f aca="false">IF(OR(FU$4=0,FU18="",FU$8="",FU$7=""),"",ROUND(FU18/FU$8*FU$7*KVARDI,2))</f>
        <v/>
      </c>
      <c r="FW18" s="43"/>
      <c r="FX18" s="44" t="str">
        <f aca="false">IF(OR(FW$4=0,FW18="",FW$8="",FW$7=""),"",ROUND(FW18/FW$8*FW$7*KVARDI,2))</f>
        <v/>
      </c>
      <c r="FY18" s="43"/>
      <c r="FZ18" s="44" t="str">
        <f aca="false">IF(OR(FY$4=0,FY18="",FY$8="",FY$7=""),"",ROUND(FY18/FY$8*FY$7*KVARDI,2))</f>
        <v/>
      </c>
      <c r="GA18" s="43"/>
      <c r="GB18" s="44" t="str">
        <f aca="false">IF(OR(GA$4=0,GA18="",GA$8="",GA$7=""),"",ROUND(GA18/GA$8*GA$7*KVARDI,2))</f>
        <v/>
      </c>
      <c r="GC18" s="43"/>
      <c r="GD18" s="44" t="str">
        <f aca="false">IF(OR(GC$4=0,GC18="",GC$8="",GC$7=""),"",ROUND(GC18/GC$8*GC$7*KVARDI,2))</f>
        <v/>
      </c>
      <c r="GE18" s="43"/>
      <c r="GF18" s="44" t="str">
        <f aca="false">IF(OR(GE$4=0,GE18="",GE$8="",GE$7=""),"",ROUND(GE18/GE$8*GE$7*KVARDI,2))</f>
        <v/>
      </c>
      <c r="GG18" s="43"/>
      <c r="GH18" s="44" t="str">
        <f aca="false">IF(OR(GG$4=0,GG18="",GG$8="",GG$7=""),"",ROUND(GG18/GG$8*GG$7*KVARDI,2))</f>
        <v/>
      </c>
      <c r="GI18" s="43"/>
      <c r="GJ18" s="44" t="str">
        <f aca="false">IF(OR(GI$4=0,GI18="",GI$8="",GI$7=""),"",ROUND(GI18/GI$8*GI$7*KVARDI,2))</f>
        <v/>
      </c>
      <c r="GK18" s="43"/>
      <c r="GL18" s="44" t="str">
        <f aca="false">IF(OR(GK$4=0,GK18="",GK$8="",GK$7=""),"",ROUND(GK18/GK$8*GK$7*KVARDI,2))</f>
        <v/>
      </c>
      <c r="GM18" s="43"/>
      <c r="GN18" s="44" t="str">
        <f aca="false">IF(OR(GM$4=0,GM18="",GM$8="",GM$7=""),"",ROUND(GM18/GM$8*GM$7*KVARDI,2))</f>
        <v/>
      </c>
      <c r="GO18" s="43"/>
      <c r="GP18" s="44" t="str">
        <f aca="false">IF(OR(GO$4=0,GO18="",GO$8="",GO$7=""),"",ROUND(GO18/GO$8*GO$7*KVARDI,2))</f>
        <v/>
      </c>
      <c r="GQ18" s="43"/>
      <c r="GR18" s="44" t="str">
        <f aca="false">IF(OR(GQ$4=0,GQ18="",GQ$8="",GQ$7=""),"",ROUND(GQ18/GQ$8*GQ$7*KVARDI,2))</f>
        <v/>
      </c>
      <c r="GS18" s="43"/>
      <c r="GT18" s="44" t="str">
        <f aca="false">IF(OR(GS$4=0,GS18="",GS$8="",GS$7=""),"",ROUND(GS18/GS$8*GS$7*KVARDI,2))</f>
        <v/>
      </c>
      <c r="GU18" s="43"/>
      <c r="GV18" s="44" t="str">
        <f aca="false">IF(OR(GU$4=0,GU18="",GU$8="",GU$7=""),"",ROUND(GU18/GU$8*GU$7*KVARDI,2))</f>
        <v/>
      </c>
      <c r="GW18" s="43"/>
      <c r="GX18" s="44" t="str">
        <f aca="false">IF(OR(GW$4=0,GW18="",GW$8="",GW$7=""),"",ROUND(GW18/GW$8*GW$7*KVARDI,2))</f>
        <v/>
      </c>
      <c r="GZ18" s="22"/>
    </row>
    <row r="19" customFormat="false" ht="15" hidden="true" customHeight="true" outlineLevel="1" collapsed="false">
      <c r="B19" s="41" t="str">
        <f aca="false" t="array" ref="B19:B19">IFERROR(INDEX(Launagögn!$C$6:$C$10005,MATCH(0,COUNTIF($B$11:B18,Launagögn!$C$6:$C$10005)+(Launagögn!$C$6:$C$10005=""),0)),"")</f>
        <v/>
      </c>
      <c r="C19" s="42" t="n">
        <f aca="false">IFERROR(SUMIF($G$10:$GX$10,"Stig",$G19:$GX19),0)</f>
        <v>0</v>
      </c>
      <c r="D19" s="22"/>
      <c r="E19" s="22"/>
      <c r="F19" s="22"/>
      <c r="G19" s="43"/>
      <c r="H19" s="44" t="str">
        <f aca="false">IF(OR(G$4=0,G19="",G$8="",G$7=""),"",ROUND(G19/G$8*G$7*KVARDI,2))</f>
        <v/>
      </c>
      <c r="I19" s="43"/>
      <c r="J19" s="44" t="str">
        <f aca="false">IF(OR(I$4=0,I19="",I$8="",I$7=""),"",ROUND(I19/I$8*I$7*KVARDI,2))</f>
        <v/>
      </c>
      <c r="K19" s="43"/>
      <c r="L19" s="44" t="str">
        <f aca="false">IF(OR(K$4=0,K19="",K$8="",K$7=""),"",ROUND(K19/K$8*K$7*KVARDI,2))</f>
        <v/>
      </c>
      <c r="M19" s="43"/>
      <c r="N19" s="44" t="str">
        <f aca="false">IF(OR(M$4=0,M19="",M$8="",M$7=""),"",ROUND(M19/M$8*M$7*KVARDI,2))</f>
        <v/>
      </c>
      <c r="O19" s="43"/>
      <c r="P19" s="44" t="str">
        <f aca="false">IF(OR(O$4=0,O19="",O$8="",O$7=""),"",ROUND(O19/O$8*O$7*KVARDI,2))</f>
        <v/>
      </c>
      <c r="Q19" s="43"/>
      <c r="R19" s="44" t="str">
        <f aca="false">IF(OR(Q$4=0,Q19="",Q$8="",Q$7=""),"",ROUND(Q19/Q$8*Q$7*KVARDI,2))</f>
        <v/>
      </c>
      <c r="S19" s="43"/>
      <c r="T19" s="44" t="str">
        <f aca="false">IF(OR(S$4=0,S19="",S$8="",S$7=""),"",ROUND(S19/S$8*S$7*KVARDI,2))</f>
        <v/>
      </c>
      <c r="U19" s="43"/>
      <c r="V19" s="44" t="str">
        <f aca="false">IF(OR(U$4=0,U19="",U$8="",U$7=""),"",ROUND(U19/U$8*U$7*KVARDI,2))</f>
        <v/>
      </c>
      <c r="W19" s="43"/>
      <c r="X19" s="44" t="str">
        <f aca="false">IF(OR(W$4=0,W19="",W$8="",W$7=""),"",ROUND(W19/W$8*W$7*KVARDI,2))</f>
        <v/>
      </c>
      <c r="Y19" s="43"/>
      <c r="Z19" s="44" t="str">
        <f aca="false">IF(OR(Y$4=0,Y19="",Y$8="",Y$7=""),"",ROUND(Y19/Y$8*Y$7*KVARDI,2))</f>
        <v/>
      </c>
      <c r="AA19" s="43"/>
      <c r="AB19" s="44" t="str">
        <f aca="false">IF(OR(AA$4=0,AA19="",AA$8="",AA$7=""),"",ROUND(AA19/AA$8*AA$7*KVARDI,2))</f>
        <v/>
      </c>
      <c r="AC19" s="43"/>
      <c r="AD19" s="44" t="str">
        <f aca="false">IF(OR(AC$4=0,AC19="",AC$8="",AC$7=""),"",ROUND(AC19/AC$8*AC$7*KVARDI,2))</f>
        <v/>
      </c>
      <c r="AE19" s="43"/>
      <c r="AF19" s="44" t="str">
        <f aca="false">IF(OR(AE$4=0,AE19="",AE$8="",AE$7=""),"",ROUND(AE19/AE$8*AE$7*KVARDI,2))</f>
        <v/>
      </c>
      <c r="AG19" s="43"/>
      <c r="AH19" s="44" t="str">
        <f aca="false">IF(OR(AG$4=0,AG19="",AG$8="",AG$7=""),"",ROUND(AG19/AG$8*AG$7*KVARDI,2))</f>
        <v/>
      </c>
      <c r="AI19" s="43"/>
      <c r="AJ19" s="44" t="str">
        <f aca="false">IF(OR(AI$4=0,AI19="",AI$8="",AI$7=""),"",ROUND(AI19/AI$8*AI$7*KVARDI,2))</f>
        <v/>
      </c>
      <c r="AK19" s="43"/>
      <c r="AL19" s="44" t="str">
        <f aca="false">IF(OR(AK$4=0,AK19="",AK$8="",AK$7=""),"",ROUND(AK19/AK$8*AK$7*KVARDI,2))</f>
        <v/>
      </c>
      <c r="AM19" s="43"/>
      <c r="AN19" s="44" t="str">
        <f aca="false">IF(OR(AM$4=0,AM19="",AM$8="",AM$7=""),"",ROUND(AM19/AM$8*AM$7*KVARDI,2))</f>
        <v/>
      </c>
      <c r="AO19" s="43"/>
      <c r="AP19" s="44" t="str">
        <f aca="false">IF(OR(AO$4=0,AO19="",AO$8="",AO$7=""),"",ROUND(AO19/AO$8*AO$7*KVARDI,2))</f>
        <v/>
      </c>
      <c r="AQ19" s="43"/>
      <c r="AR19" s="44" t="str">
        <f aca="false">IF(OR(AQ$4=0,AQ19="",AQ$8="",AQ$7=""),"",ROUND(AQ19/AQ$8*AQ$7*KVARDI,2))</f>
        <v/>
      </c>
      <c r="AS19" s="43"/>
      <c r="AT19" s="44" t="str">
        <f aca="false">IF(OR(AS$4=0,AS19="",AS$8="",AS$7=""),"",ROUND(AS19/AS$8*AS$7*KVARDI,2))</f>
        <v/>
      </c>
      <c r="AU19" s="43"/>
      <c r="AV19" s="44" t="str">
        <f aca="false">IF(OR(AU$4=0,AU19="",AU$8="",AU$7=""),"",ROUND(AU19/AU$8*AU$7*KVARDI,2))</f>
        <v/>
      </c>
      <c r="AW19" s="43"/>
      <c r="AX19" s="44" t="str">
        <f aca="false">IF(OR(AW$4=0,AW19="",AW$8="",AW$7=""),"",ROUND(AW19/AW$8*AW$7*KVARDI,2))</f>
        <v/>
      </c>
      <c r="AY19" s="43"/>
      <c r="AZ19" s="44" t="str">
        <f aca="false">IF(OR(AY$4=0,AY19="",AY$8="",AY$7=""),"",ROUND(AY19/AY$8*AY$7*KVARDI,2))</f>
        <v/>
      </c>
      <c r="BA19" s="43"/>
      <c r="BB19" s="44" t="str">
        <f aca="false">IF(OR(BA$4=0,BA19="",BA$8="",BA$7=""),"",ROUND(BA19/BA$8*BA$7*KVARDI,2))</f>
        <v/>
      </c>
      <c r="BC19" s="43"/>
      <c r="BD19" s="44" t="str">
        <f aca="false">IF(OR(BC$4=0,BC19="",BC$8="",BC$7=""),"",ROUND(BC19/BC$8*BC$7*KVARDI,2))</f>
        <v/>
      </c>
      <c r="BE19" s="43"/>
      <c r="BF19" s="44" t="str">
        <f aca="false">IF(OR(BE$4=0,BE19="",BE$8="",BE$7=""),"",ROUND(BE19/BE$8*BE$7*KVARDI,2))</f>
        <v/>
      </c>
      <c r="BG19" s="43"/>
      <c r="BH19" s="44" t="str">
        <f aca="false">IF(OR(BG$4=0,BG19="",BG$8="",BG$7=""),"",ROUND(BG19/BG$8*BG$7*KVARDI,2))</f>
        <v/>
      </c>
      <c r="BI19" s="43"/>
      <c r="BJ19" s="44" t="str">
        <f aca="false">IF(OR(BI$4=0,BI19="",BI$8="",BI$7=""),"",ROUND(BI19/BI$8*BI$7*KVARDI,2))</f>
        <v/>
      </c>
      <c r="BK19" s="43"/>
      <c r="BL19" s="44" t="str">
        <f aca="false">IF(OR(BK$4=0,BK19="",BK$8="",BK$7=""),"",ROUND(BK19/BK$8*BK$7*KVARDI,2))</f>
        <v/>
      </c>
      <c r="BM19" s="43"/>
      <c r="BN19" s="44" t="str">
        <f aca="false">IF(OR(BM$4=0,BM19="",BM$8="",BM$7=""),"",ROUND(BM19/BM$8*BM$7*KVARDI,2))</f>
        <v/>
      </c>
      <c r="BO19" s="43"/>
      <c r="BP19" s="44" t="str">
        <f aca="false">IF(OR(BO$4=0,BO19="",BO$8="",BO$7=""),"",ROUND(BO19/BO$8*BO$7*KVARDI,2))</f>
        <v/>
      </c>
      <c r="BQ19" s="43"/>
      <c r="BR19" s="44" t="str">
        <f aca="false">IF(OR(BQ$4=0,BQ19="",BQ$8="",BQ$7=""),"",ROUND(BQ19/BQ$8*BQ$7*KVARDI,2))</f>
        <v/>
      </c>
      <c r="BS19" s="43"/>
      <c r="BT19" s="44" t="str">
        <f aca="false">IF(OR(BS$4=0,BS19="",BS$8="",BS$7=""),"",ROUND(BS19/BS$8*BS$7*KVARDI,2))</f>
        <v/>
      </c>
      <c r="BU19" s="43"/>
      <c r="BV19" s="44" t="str">
        <f aca="false">IF(OR(BU$4=0,BU19="",BU$8="",BU$7=""),"",ROUND(BU19/BU$8*BU$7*KVARDI,2))</f>
        <v/>
      </c>
      <c r="BW19" s="43"/>
      <c r="BX19" s="44" t="str">
        <f aca="false">IF(OR(BW$4=0,BW19="",BW$8="",BW$7=""),"",ROUND(BW19/BW$8*BW$7*KVARDI,2))</f>
        <v/>
      </c>
      <c r="BY19" s="43"/>
      <c r="BZ19" s="44" t="str">
        <f aca="false">IF(OR(BY$4=0,BY19="",BY$8="",BY$7=""),"",ROUND(BY19/BY$8*BY$7*KVARDI,2))</f>
        <v/>
      </c>
      <c r="CA19" s="43"/>
      <c r="CB19" s="44" t="str">
        <f aca="false">IF(OR(CA$4=0,CA19="",CA$8="",CA$7=""),"",ROUND(CA19/CA$8*CA$7*KVARDI,2))</f>
        <v/>
      </c>
      <c r="CC19" s="43"/>
      <c r="CD19" s="44" t="str">
        <f aca="false">IF(OR(CC$4=0,CC19="",CC$8="",CC$7=""),"",ROUND(CC19/CC$8*CC$7*KVARDI,2))</f>
        <v/>
      </c>
      <c r="CE19" s="43"/>
      <c r="CF19" s="44" t="str">
        <f aca="false">IF(OR(CE$4=0,CE19="",CE$8="",CE$7=""),"",ROUND(CE19/CE$8*CE$7*KVARDI,2))</f>
        <v/>
      </c>
      <c r="CG19" s="43"/>
      <c r="CH19" s="44" t="str">
        <f aca="false">IF(OR(CG$4=0,CG19="",CG$8="",CG$7=""),"",ROUND(CG19/CG$8*CG$7*KVARDI,2))</f>
        <v/>
      </c>
      <c r="CI19" s="43"/>
      <c r="CJ19" s="44" t="str">
        <f aca="false">IF(OR(CI$4=0,CI19="",CI$8="",CI$7=""),"",ROUND(CI19/CI$8*CI$7*KVARDI,2))</f>
        <v/>
      </c>
      <c r="CK19" s="43"/>
      <c r="CL19" s="44" t="str">
        <f aca="false">IF(OR(CK$4=0,CK19="",CK$8="",CK$7=""),"",ROUND(CK19/CK$8*CK$7*KVARDI,2))</f>
        <v/>
      </c>
      <c r="CM19" s="43"/>
      <c r="CN19" s="44" t="str">
        <f aca="false">IF(OR(CM$4=0,CM19="",CM$8="",CM$7=""),"",ROUND(CM19/CM$8*CM$7*KVARDI,2))</f>
        <v/>
      </c>
      <c r="CO19" s="43"/>
      <c r="CP19" s="44" t="str">
        <f aca="false">IF(OR(CO$4=0,CO19="",CO$8="",CO$7=""),"",ROUND(CO19/CO$8*CO$7*KVARDI,2))</f>
        <v/>
      </c>
      <c r="CQ19" s="43"/>
      <c r="CR19" s="44" t="str">
        <f aca="false">IF(OR(CQ$4=0,CQ19="",CQ$8="",CQ$7=""),"",ROUND(CQ19/CQ$8*CQ$7*KVARDI,2))</f>
        <v/>
      </c>
      <c r="CS19" s="43"/>
      <c r="CT19" s="44" t="str">
        <f aca="false">IF(OR(CS$4=0,CS19="",CS$8="",CS$7=""),"",ROUND(CS19/CS$8*CS$7*KVARDI,2))</f>
        <v/>
      </c>
      <c r="CU19" s="43"/>
      <c r="CV19" s="44" t="str">
        <f aca="false">IF(OR(CU$4=0,CU19="",CU$8="",CU$7=""),"",ROUND(CU19/CU$8*CU$7*KVARDI,2))</f>
        <v/>
      </c>
      <c r="CW19" s="43"/>
      <c r="CX19" s="44" t="str">
        <f aca="false">IF(OR(CW$4=0,CW19="",CW$8="",CW$7=""),"",ROUND(CW19/CW$8*CW$7*KVARDI,2))</f>
        <v/>
      </c>
      <c r="CY19" s="43"/>
      <c r="CZ19" s="44" t="str">
        <f aca="false">IF(OR(CY$4=0,CY19="",CY$8="",CY$7=""),"",ROUND(CY19/CY$8*CY$7*KVARDI,2))</f>
        <v/>
      </c>
      <c r="DA19" s="43"/>
      <c r="DB19" s="44" t="str">
        <f aca="false">IF(OR(DA$4=0,DA19="",DA$8="",DA$7=""),"",ROUND(DA19/DA$8*DA$7*KVARDI,2))</f>
        <v/>
      </c>
      <c r="DC19" s="43"/>
      <c r="DD19" s="44" t="str">
        <f aca="false">IF(OR(DC$4=0,DC19="",DC$8="",DC$7=""),"",ROUND(DC19/DC$8*DC$7*KVARDI,2))</f>
        <v/>
      </c>
      <c r="DE19" s="43"/>
      <c r="DF19" s="44" t="str">
        <f aca="false">IF(OR(DE$4=0,DE19="",DE$8="",DE$7=""),"",ROUND(DE19/DE$8*DE$7*KVARDI,2))</f>
        <v/>
      </c>
      <c r="DG19" s="43"/>
      <c r="DH19" s="44" t="str">
        <f aca="false">IF(OR(DG$4=0,DG19="",DG$8="",DG$7=""),"",ROUND(DG19/DG$8*DG$7*KVARDI,2))</f>
        <v/>
      </c>
      <c r="DI19" s="43"/>
      <c r="DJ19" s="44" t="str">
        <f aca="false">IF(OR(DI$4=0,DI19="",DI$8="",DI$7=""),"",ROUND(DI19/DI$8*DI$7*KVARDI,2))</f>
        <v/>
      </c>
      <c r="DK19" s="43"/>
      <c r="DL19" s="44" t="str">
        <f aca="false">IF(OR(DK$4=0,DK19="",DK$8="",DK$7=""),"",ROUND(DK19/DK$8*DK$7*KVARDI,2))</f>
        <v/>
      </c>
      <c r="DM19" s="43"/>
      <c r="DN19" s="44" t="str">
        <f aca="false">IF(OR(DM$4=0,DM19="",DM$8="",DM$7=""),"",ROUND(DM19/DM$8*DM$7*KVARDI,2))</f>
        <v/>
      </c>
      <c r="DO19" s="43"/>
      <c r="DP19" s="44" t="str">
        <f aca="false">IF(OR(DO$4=0,DO19="",DO$8="",DO$7=""),"",ROUND(DO19/DO$8*DO$7*KVARDI,2))</f>
        <v/>
      </c>
      <c r="DQ19" s="43"/>
      <c r="DR19" s="44" t="str">
        <f aca="false">IF(OR(DQ$4=0,DQ19="",DQ$8="",DQ$7=""),"",ROUND(DQ19/DQ$8*DQ$7*KVARDI,2))</f>
        <v/>
      </c>
      <c r="DS19" s="43"/>
      <c r="DT19" s="44" t="str">
        <f aca="false">IF(OR(DS$4=0,DS19="",DS$8="",DS$7=""),"",ROUND(DS19/DS$8*DS$7*KVARDI,2))</f>
        <v/>
      </c>
      <c r="DU19" s="43"/>
      <c r="DV19" s="44" t="str">
        <f aca="false">IF(OR(DU$4=0,DU19="",DU$8="",DU$7=""),"",ROUND(DU19/DU$8*DU$7*KVARDI,2))</f>
        <v/>
      </c>
      <c r="DW19" s="43"/>
      <c r="DX19" s="44" t="str">
        <f aca="false">IF(OR(DW$4=0,DW19="",DW$8="",DW$7=""),"",ROUND(DW19/DW$8*DW$7*KVARDI,2))</f>
        <v/>
      </c>
      <c r="DY19" s="43"/>
      <c r="DZ19" s="44" t="str">
        <f aca="false">IF(OR(DY$4=0,DY19="",DY$8="",DY$7=""),"",ROUND(DY19/DY$8*DY$7*KVARDI,2))</f>
        <v/>
      </c>
      <c r="EA19" s="43"/>
      <c r="EB19" s="44" t="str">
        <f aca="false">IF(OR(EA$4=0,EA19="",EA$8="",EA$7=""),"",ROUND(EA19/EA$8*EA$7*KVARDI,2))</f>
        <v/>
      </c>
      <c r="EC19" s="43"/>
      <c r="ED19" s="44" t="str">
        <f aca="false">IF(OR(EC$4=0,EC19="",EC$8="",EC$7=""),"",ROUND(EC19/EC$8*EC$7*KVARDI,2))</f>
        <v/>
      </c>
      <c r="EE19" s="43"/>
      <c r="EF19" s="44" t="str">
        <f aca="false">IF(OR(EE$4=0,EE19="",EE$8="",EE$7=""),"",ROUND(EE19/EE$8*EE$7*KVARDI,2))</f>
        <v/>
      </c>
      <c r="EG19" s="43"/>
      <c r="EH19" s="44" t="str">
        <f aca="false">IF(OR(EG$4=0,EG19="",EG$8="",EG$7=""),"",ROUND(EG19/EG$8*EG$7*KVARDI,2))</f>
        <v/>
      </c>
      <c r="EI19" s="43"/>
      <c r="EJ19" s="44" t="str">
        <f aca="false">IF(OR(EI$4=0,EI19="",EI$8="",EI$7=""),"",ROUND(EI19/EI$8*EI$7*KVARDI,2))</f>
        <v/>
      </c>
      <c r="EK19" s="43"/>
      <c r="EL19" s="44" t="str">
        <f aca="false">IF(OR(EK$4=0,EK19="",EK$8="",EK$7=""),"",ROUND(EK19/EK$8*EK$7*KVARDI,2))</f>
        <v/>
      </c>
      <c r="EM19" s="43"/>
      <c r="EN19" s="44" t="str">
        <f aca="false">IF(OR(EM$4=0,EM19="",EM$8="",EM$7=""),"",ROUND(EM19/EM$8*EM$7*KVARDI,2))</f>
        <v/>
      </c>
      <c r="EO19" s="43"/>
      <c r="EP19" s="44" t="str">
        <f aca="false">IF(OR(EO$4=0,EO19="",EO$8="",EO$7=""),"",ROUND(EO19/EO$8*EO$7*KVARDI,2))</f>
        <v/>
      </c>
      <c r="EQ19" s="43"/>
      <c r="ER19" s="44" t="str">
        <f aca="false">IF(OR(EQ$4=0,EQ19="",EQ$8="",EQ$7=""),"",ROUND(EQ19/EQ$8*EQ$7*KVARDI,2))</f>
        <v/>
      </c>
      <c r="ES19" s="43"/>
      <c r="ET19" s="44" t="str">
        <f aca="false">IF(OR(ES$4=0,ES19="",ES$8="",ES$7=""),"",ROUND(ES19/ES$8*ES$7*KVARDI,2))</f>
        <v/>
      </c>
      <c r="EU19" s="43"/>
      <c r="EV19" s="44" t="str">
        <f aca="false">IF(OR(EU$4=0,EU19="",EU$8="",EU$7=""),"",ROUND(EU19/EU$8*EU$7*KVARDI,2))</f>
        <v/>
      </c>
      <c r="EW19" s="43"/>
      <c r="EX19" s="44" t="str">
        <f aca="false">IF(OR(EW$4=0,EW19="",EW$8="",EW$7=""),"",ROUND(EW19/EW$8*EW$7*KVARDI,2))</f>
        <v/>
      </c>
      <c r="EY19" s="43"/>
      <c r="EZ19" s="44" t="str">
        <f aca="false">IF(OR(EY$4=0,EY19="",EY$8="",EY$7=""),"",ROUND(EY19/EY$8*EY$7*KVARDI,2))</f>
        <v/>
      </c>
      <c r="FA19" s="43"/>
      <c r="FB19" s="44" t="str">
        <f aca="false">IF(OR(FA$4=0,FA19="",FA$8="",FA$7=""),"",ROUND(FA19/FA$8*FA$7*KVARDI,2))</f>
        <v/>
      </c>
      <c r="FC19" s="43"/>
      <c r="FD19" s="44" t="str">
        <f aca="false">IF(OR(FC$4=0,FC19="",FC$8="",FC$7=""),"",ROUND(FC19/FC$8*FC$7*KVARDI,2))</f>
        <v/>
      </c>
      <c r="FE19" s="43"/>
      <c r="FF19" s="44" t="str">
        <f aca="false">IF(OR(FE$4=0,FE19="",FE$8="",FE$7=""),"",ROUND(FE19/FE$8*FE$7*KVARDI,2))</f>
        <v/>
      </c>
      <c r="FG19" s="43"/>
      <c r="FH19" s="44" t="str">
        <f aca="false">IF(OR(FG$4=0,FG19="",FG$8="",FG$7=""),"",ROUND(FG19/FG$8*FG$7*KVARDI,2))</f>
        <v/>
      </c>
      <c r="FI19" s="43"/>
      <c r="FJ19" s="44" t="str">
        <f aca="false">IF(OR(FI$4=0,FI19="",FI$8="",FI$7=""),"",ROUND(FI19/FI$8*FI$7*KVARDI,2))</f>
        <v/>
      </c>
      <c r="FK19" s="43"/>
      <c r="FL19" s="44" t="str">
        <f aca="false">IF(OR(FK$4=0,FK19="",FK$8="",FK$7=""),"",ROUND(FK19/FK$8*FK$7*KVARDI,2))</f>
        <v/>
      </c>
      <c r="FM19" s="43"/>
      <c r="FN19" s="44" t="str">
        <f aca="false">IF(OR(FM$4=0,FM19="",FM$8="",FM$7=""),"",ROUND(FM19/FM$8*FM$7*KVARDI,2))</f>
        <v/>
      </c>
      <c r="FO19" s="43"/>
      <c r="FP19" s="44" t="str">
        <f aca="false">IF(OR(FO$4=0,FO19="",FO$8="",FO$7=""),"",ROUND(FO19/FO$8*FO$7*KVARDI,2))</f>
        <v/>
      </c>
      <c r="FQ19" s="43"/>
      <c r="FR19" s="44" t="str">
        <f aca="false">IF(OR(FQ$4=0,FQ19="",FQ$8="",FQ$7=""),"",ROUND(FQ19/FQ$8*FQ$7*KVARDI,2))</f>
        <v/>
      </c>
      <c r="FS19" s="43"/>
      <c r="FT19" s="44" t="str">
        <f aca="false">IF(OR(FS$4=0,FS19="",FS$8="",FS$7=""),"",ROUND(FS19/FS$8*FS$7*KVARDI,2))</f>
        <v/>
      </c>
      <c r="FU19" s="43"/>
      <c r="FV19" s="44" t="str">
        <f aca="false">IF(OR(FU$4=0,FU19="",FU$8="",FU$7=""),"",ROUND(FU19/FU$8*FU$7*KVARDI,2))</f>
        <v/>
      </c>
      <c r="FW19" s="43"/>
      <c r="FX19" s="44" t="str">
        <f aca="false">IF(OR(FW$4=0,FW19="",FW$8="",FW$7=""),"",ROUND(FW19/FW$8*FW$7*KVARDI,2))</f>
        <v/>
      </c>
      <c r="FY19" s="43"/>
      <c r="FZ19" s="44" t="str">
        <f aca="false">IF(OR(FY$4=0,FY19="",FY$8="",FY$7=""),"",ROUND(FY19/FY$8*FY$7*KVARDI,2))</f>
        <v/>
      </c>
      <c r="GA19" s="43"/>
      <c r="GB19" s="44" t="str">
        <f aca="false">IF(OR(GA$4=0,GA19="",GA$8="",GA$7=""),"",ROUND(GA19/GA$8*GA$7*KVARDI,2))</f>
        <v/>
      </c>
      <c r="GC19" s="43"/>
      <c r="GD19" s="44" t="str">
        <f aca="false">IF(OR(GC$4=0,GC19="",GC$8="",GC$7=""),"",ROUND(GC19/GC$8*GC$7*KVARDI,2))</f>
        <v/>
      </c>
      <c r="GE19" s="43"/>
      <c r="GF19" s="44" t="str">
        <f aca="false">IF(OR(GE$4=0,GE19="",GE$8="",GE$7=""),"",ROUND(GE19/GE$8*GE$7*KVARDI,2))</f>
        <v/>
      </c>
      <c r="GG19" s="43"/>
      <c r="GH19" s="44" t="str">
        <f aca="false">IF(OR(GG$4=0,GG19="",GG$8="",GG$7=""),"",ROUND(GG19/GG$8*GG$7*KVARDI,2))</f>
        <v/>
      </c>
      <c r="GI19" s="43"/>
      <c r="GJ19" s="44" t="str">
        <f aca="false">IF(OR(GI$4=0,GI19="",GI$8="",GI$7=""),"",ROUND(GI19/GI$8*GI$7*KVARDI,2))</f>
        <v/>
      </c>
      <c r="GK19" s="43"/>
      <c r="GL19" s="44" t="str">
        <f aca="false">IF(OR(GK$4=0,GK19="",GK$8="",GK$7=""),"",ROUND(GK19/GK$8*GK$7*KVARDI,2))</f>
        <v/>
      </c>
      <c r="GM19" s="43"/>
      <c r="GN19" s="44" t="str">
        <f aca="false">IF(OR(GM$4=0,GM19="",GM$8="",GM$7=""),"",ROUND(GM19/GM$8*GM$7*KVARDI,2))</f>
        <v/>
      </c>
      <c r="GO19" s="43"/>
      <c r="GP19" s="44" t="str">
        <f aca="false">IF(OR(GO$4=0,GO19="",GO$8="",GO$7=""),"",ROUND(GO19/GO$8*GO$7*KVARDI,2))</f>
        <v/>
      </c>
      <c r="GQ19" s="43"/>
      <c r="GR19" s="44" t="str">
        <f aca="false">IF(OR(GQ$4=0,GQ19="",GQ$8="",GQ$7=""),"",ROUND(GQ19/GQ$8*GQ$7*KVARDI,2))</f>
        <v/>
      </c>
      <c r="GS19" s="43"/>
      <c r="GT19" s="44" t="str">
        <f aca="false">IF(OR(GS$4=0,GS19="",GS$8="",GS$7=""),"",ROUND(GS19/GS$8*GS$7*KVARDI,2))</f>
        <v/>
      </c>
      <c r="GU19" s="43"/>
      <c r="GV19" s="44" t="str">
        <f aca="false">IF(OR(GU$4=0,GU19="",GU$8="",GU$7=""),"",ROUND(GU19/GU$8*GU$7*KVARDI,2))</f>
        <v/>
      </c>
      <c r="GW19" s="43"/>
      <c r="GX19" s="44" t="str">
        <f aca="false">IF(OR(GW$4=0,GW19="",GW$8="",GW$7=""),"",ROUND(GW19/GW$8*GW$7*KVARDI,2))</f>
        <v/>
      </c>
      <c r="GZ19" s="22"/>
    </row>
    <row r="20" customFormat="false" ht="15" hidden="true" customHeight="true" outlineLevel="1" collapsed="false">
      <c r="B20" s="41" t="str">
        <f aca="false" t="array" ref="B20:B20">IFERROR(INDEX(Launagögn!$C$6:$C$10005,MATCH(0,COUNTIF($B$11:B19,Launagögn!$C$6:$C$10005)+(Launagögn!$C$6:$C$10005=""),0)),"")</f>
        <v/>
      </c>
      <c r="C20" s="42" t="n">
        <f aca="false">IFERROR(SUMIF($G$10:$GX$10,"Stig",$G20:$GX20),0)</f>
        <v>0</v>
      </c>
      <c r="D20" s="22"/>
      <c r="E20" s="22"/>
      <c r="F20" s="22"/>
      <c r="G20" s="43"/>
      <c r="H20" s="44" t="str">
        <f aca="false">IF(OR(G$4=0,G20="",G$8="",G$7=""),"",ROUND(G20/G$8*G$7*KVARDI,2))</f>
        <v/>
      </c>
      <c r="I20" s="43"/>
      <c r="J20" s="44" t="str">
        <f aca="false">IF(OR(I$4=0,I20="",I$8="",I$7=""),"",ROUND(I20/I$8*I$7*KVARDI,2))</f>
        <v/>
      </c>
      <c r="K20" s="43"/>
      <c r="L20" s="44" t="str">
        <f aca="false">IF(OR(K$4=0,K20="",K$8="",K$7=""),"",ROUND(K20/K$8*K$7*KVARDI,2))</f>
        <v/>
      </c>
      <c r="M20" s="43"/>
      <c r="N20" s="44" t="str">
        <f aca="false">IF(OR(M$4=0,M20="",M$8="",M$7=""),"",ROUND(M20/M$8*M$7*KVARDI,2))</f>
        <v/>
      </c>
      <c r="O20" s="43"/>
      <c r="P20" s="44" t="str">
        <f aca="false">IF(OR(O$4=0,O20="",O$8="",O$7=""),"",ROUND(O20/O$8*O$7*KVARDI,2))</f>
        <v/>
      </c>
      <c r="Q20" s="43"/>
      <c r="R20" s="44" t="str">
        <f aca="false">IF(OR(Q$4=0,Q20="",Q$8="",Q$7=""),"",ROUND(Q20/Q$8*Q$7*KVARDI,2))</f>
        <v/>
      </c>
      <c r="S20" s="43"/>
      <c r="T20" s="44" t="str">
        <f aca="false">IF(OR(S$4=0,S20="",S$8="",S$7=""),"",ROUND(S20/S$8*S$7*KVARDI,2))</f>
        <v/>
      </c>
      <c r="U20" s="43"/>
      <c r="V20" s="44" t="str">
        <f aca="false">IF(OR(U$4=0,U20="",U$8="",U$7=""),"",ROUND(U20/U$8*U$7*KVARDI,2))</f>
        <v/>
      </c>
      <c r="W20" s="43"/>
      <c r="X20" s="44" t="str">
        <f aca="false">IF(OR(W$4=0,W20="",W$8="",W$7=""),"",ROUND(W20/W$8*W$7*KVARDI,2))</f>
        <v/>
      </c>
      <c r="Y20" s="43"/>
      <c r="Z20" s="44" t="str">
        <f aca="false">IF(OR(Y$4=0,Y20="",Y$8="",Y$7=""),"",ROUND(Y20/Y$8*Y$7*KVARDI,2))</f>
        <v/>
      </c>
      <c r="AA20" s="43"/>
      <c r="AB20" s="44" t="str">
        <f aca="false">IF(OR(AA$4=0,AA20="",AA$8="",AA$7=""),"",ROUND(AA20/AA$8*AA$7*KVARDI,2))</f>
        <v/>
      </c>
      <c r="AC20" s="43"/>
      <c r="AD20" s="44" t="str">
        <f aca="false">IF(OR(AC$4=0,AC20="",AC$8="",AC$7=""),"",ROUND(AC20/AC$8*AC$7*KVARDI,2))</f>
        <v/>
      </c>
      <c r="AE20" s="43"/>
      <c r="AF20" s="44" t="str">
        <f aca="false">IF(OR(AE$4=0,AE20="",AE$8="",AE$7=""),"",ROUND(AE20/AE$8*AE$7*KVARDI,2))</f>
        <v/>
      </c>
      <c r="AG20" s="43"/>
      <c r="AH20" s="44" t="str">
        <f aca="false">IF(OR(AG$4=0,AG20="",AG$8="",AG$7=""),"",ROUND(AG20/AG$8*AG$7*KVARDI,2))</f>
        <v/>
      </c>
      <c r="AI20" s="43"/>
      <c r="AJ20" s="44" t="str">
        <f aca="false">IF(OR(AI$4=0,AI20="",AI$8="",AI$7=""),"",ROUND(AI20/AI$8*AI$7*KVARDI,2))</f>
        <v/>
      </c>
      <c r="AK20" s="43"/>
      <c r="AL20" s="44" t="str">
        <f aca="false">IF(OR(AK$4=0,AK20="",AK$8="",AK$7=""),"",ROUND(AK20/AK$8*AK$7*KVARDI,2))</f>
        <v/>
      </c>
      <c r="AM20" s="43"/>
      <c r="AN20" s="44" t="str">
        <f aca="false">IF(OR(AM$4=0,AM20="",AM$8="",AM$7=""),"",ROUND(AM20/AM$8*AM$7*KVARDI,2))</f>
        <v/>
      </c>
      <c r="AO20" s="43"/>
      <c r="AP20" s="44" t="str">
        <f aca="false">IF(OR(AO$4=0,AO20="",AO$8="",AO$7=""),"",ROUND(AO20/AO$8*AO$7*KVARDI,2))</f>
        <v/>
      </c>
      <c r="AQ20" s="43"/>
      <c r="AR20" s="44" t="str">
        <f aca="false">IF(OR(AQ$4=0,AQ20="",AQ$8="",AQ$7=""),"",ROUND(AQ20/AQ$8*AQ$7*KVARDI,2))</f>
        <v/>
      </c>
      <c r="AS20" s="43"/>
      <c r="AT20" s="44" t="str">
        <f aca="false">IF(OR(AS$4=0,AS20="",AS$8="",AS$7=""),"",ROUND(AS20/AS$8*AS$7*KVARDI,2))</f>
        <v/>
      </c>
      <c r="AU20" s="43"/>
      <c r="AV20" s="44" t="str">
        <f aca="false">IF(OR(AU$4=0,AU20="",AU$8="",AU$7=""),"",ROUND(AU20/AU$8*AU$7*KVARDI,2))</f>
        <v/>
      </c>
      <c r="AW20" s="43"/>
      <c r="AX20" s="44" t="str">
        <f aca="false">IF(OR(AW$4=0,AW20="",AW$8="",AW$7=""),"",ROUND(AW20/AW$8*AW$7*KVARDI,2))</f>
        <v/>
      </c>
      <c r="AY20" s="43"/>
      <c r="AZ20" s="44" t="str">
        <f aca="false">IF(OR(AY$4=0,AY20="",AY$8="",AY$7=""),"",ROUND(AY20/AY$8*AY$7*KVARDI,2))</f>
        <v/>
      </c>
      <c r="BA20" s="43"/>
      <c r="BB20" s="44" t="str">
        <f aca="false">IF(OR(BA$4=0,BA20="",BA$8="",BA$7=""),"",ROUND(BA20/BA$8*BA$7*KVARDI,2))</f>
        <v/>
      </c>
      <c r="BC20" s="43"/>
      <c r="BD20" s="44" t="str">
        <f aca="false">IF(OR(BC$4=0,BC20="",BC$8="",BC$7=""),"",ROUND(BC20/BC$8*BC$7*KVARDI,2))</f>
        <v/>
      </c>
      <c r="BE20" s="43"/>
      <c r="BF20" s="44" t="str">
        <f aca="false">IF(OR(BE$4=0,BE20="",BE$8="",BE$7=""),"",ROUND(BE20/BE$8*BE$7*KVARDI,2))</f>
        <v/>
      </c>
      <c r="BG20" s="43"/>
      <c r="BH20" s="44" t="str">
        <f aca="false">IF(OR(BG$4=0,BG20="",BG$8="",BG$7=""),"",ROUND(BG20/BG$8*BG$7*KVARDI,2))</f>
        <v/>
      </c>
      <c r="BI20" s="43"/>
      <c r="BJ20" s="44" t="str">
        <f aca="false">IF(OR(BI$4=0,BI20="",BI$8="",BI$7=""),"",ROUND(BI20/BI$8*BI$7*KVARDI,2))</f>
        <v/>
      </c>
      <c r="BK20" s="43"/>
      <c r="BL20" s="44" t="str">
        <f aca="false">IF(OR(BK$4=0,BK20="",BK$8="",BK$7=""),"",ROUND(BK20/BK$8*BK$7*KVARDI,2))</f>
        <v/>
      </c>
      <c r="BM20" s="43"/>
      <c r="BN20" s="44" t="str">
        <f aca="false">IF(OR(BM$4=0,BM20="",BM$8="",BM$7=""),"",ROUND(BM20/BM$8*BM$7*KVARDI,2))</f>
        <v/>
      </c>
      <c r="BO20" s="43"/>
      <c r="BP20" s="44" t="str">
        <f aca="false">IF(OR(BO$4=0,BO20="",BO$8="",BO$7=""),"",ROUND(BO20/BO$8*BO$7*KVARDI,2))</f>
        <v/>
      </c>
      <c r="BQ20" s="43"/>
      <c r="BR20" s="44" t="str">
        <f aca="false">IF(OR(BQ$4=0,BQ20="",BQ$8="",BQ$7=""),"",ROUND(BQ20/BQ$8*BQ$7*KVARDI,2))</f>
        <v/>
      </c>
      <c r="BS20" s="43"/>
      <c r="BT20" s="44" t="str">
        <f aca="false">IF(OR(BS$4=0,BS20="",BS$8="",BS$7=""),"",ROUND(BS20/BS$8*BS$7*KVARDI,2))</f>
        <v/>
      </c>
      <c r="BU20" s="43"/>
      <c r="BV20" s="44" t="str">
        <f aca="false">IF(OR(BU$4=0,BU20="",BU$8="",BU$7=""),"",ROUND(BU20/BU$8*BU$7*KVARDI,2))</f>
        <v/>
      </c>
      <c r="BW20" s="43"/>
      <c r="BX20" s="44" t="str">
        <f aca="false">IF(OR(BW$4=0,BW20="",BW$8="",BW$7=""),"",ROUND(BW20/BW$8*BW$7*KVARDI,2))</f>
        <v/>
      </c>
      <c r="BY20" s="43"/>
      <c r="BZ20" s="44" t="str">
        <f aca="false">IF(OR(BY$4=0,BY20="",BY$8="",BY$7=""),"",ROUND(BY20/BY$8*BY$7*KVARDI,2))</f>
        <v/>
      </c>
      <c r="CA20" s="43"/>
      <c r="CB20" s="44" t="str">
        <f aca="false">IF(OR(CA$4=0,CA20="",CA$8="",CA$7=""),"",ROUND(CA20/CA$8*CA$7*KVARDI,2))</f>
        <v/>
      </c>
      <c r="CC20" s="43"/>
      <c r="CD20" s="44" t="str">
        <f aca="false">IF(OR(CC$4=0,CC20="",CC$8="",CC$7=""),"",ROUND(CC20/CC$8*CC$7*KVARDI,2))</f>
        <v/>
      </c>
      <c r="CE20" s="43"/>
      <c r="CF20" s="44" t="str">
        <f aca="false">IF(OR(CE$4=0,CE20="",CE$8="",CE$7=""),"",ROUND(CE20/CE$8*CE$7*KVARDI,2))</f>
        <v/>
      </c>
      <c r="CG20" s="43"/>
      <c r="CH20" s="44" t="str">
        <f aca="false">IF(OR(CG$4=0,CG20="",CG$8="",CG$7=""),"",ROUND(CG20/CG$8*CG$7*KVARDI,2))</f>
        <v/>
      </c>
      <c r="CI20" s="43"/>
      <c r="CJ20" s="44" t="str">
        <f aca="false">IF(OR(CI$4=0,CI20="",CI$8="",CI$7=""),"",ROUND(CI20/CI$8*CI$7*KVARDI,2))</f>
        <v/>
      </c>
      <c r="CK20" s="43"/>
      <c r="CL20" s="44" t="str">
        <f aca="false">IF(OR(CK$4=0,CK20="",CK$8="",CK$7=""),"",ROUND(CK20/CK$8*CK$7*KVARDI,2))</f>
        <v/>
      </c>
      <c r="CM20" s="43"/>
      <c r="CN20" s="44" t="str">
        <f aca="false">IF(OR(CM$4=0,CM20="",CM$8="",CM$7=""),"",ROUND(CM20/CM$8*CM$7*KVARDI,2))</f>
        <v/>
      </c>
      <c r="CO20" s="43"/>
      <c r="CP20" s="44" t="str">
        <f aca="false">IF(OR(CO$4=0,CO20="",CO$8="",CO$7=""),"",ROUND(CO20/CO$8*CO$7*KVARDI,2))</f>
        <v/>
      </c>
      <c r="CQ20" s="43"/>
      <c r="CR20" s="44" t="str">
        <f aca="false">IF(OR(CQ$4=0,CQ20="",CQ$8="",CQ$7=""),"",ROUND(CQ20/CQ$8*CQ$7*KVARDI,2))</f>
        <v/>
      </c>
      <c r="CS20" s="43"/>
      <c r="CT20" s="44" t="str">
        <f aca="false">IF(OR(CS$4=0,CS20="",CS$8="",CS$7=""),"",ROUND(CS20/CS$8*CS$7*KVARDI,2))</f>
        <v/>
      </c>
      <c r="CU20" s="43"/>
      <c r="CV20" s="44" t="str">
        <f aca="false">IF(OR(CU$4=0,CU20="",CU$8="",CU$7=""),"",ROUND(CU20/CU$8*CU$7*KVARDI,2))</f>
        <v/>
      </c>
      <c r="CW20" s="43"/>
      <c r="CX20" s="44" t="str">
        <f aca="false">IF(OR(CW$4=0,CW20="",CW$8="",CW$7=""),"",ROUND(CW20/CW$8*CW$7*KVARDI,2))</f>
        <v/>
      </c>
      <c r="CY20" s="43"/>
      <c r="CZ20" s="44" t="str">
        <f aca="false">IF(OR(CY$4=0,CY20="",CY$8="",CY$7=""),"",ROUND(CY20/CY$8*CY$7*KVARDI,2))</f>
        <v/>
      </c>
      <c r="DA20" s="43"/>
      <c r="DB20" s="44" t="str">
        <f aca="false">IF(OR(DA$4=0,DA20="",DA$8="",DA$7=""),"",ROUND(DA20/DA$8*DA$7*KVARDI,2))</f>
        <v/>
      </c>
      <c r="DC20" s="43"/>
      <c r="DD20" s="44" t="str">
        <f aca="false">IF(OR(DC$4=0,DC20="",DC$8="",DC$7=""),"",ROUND(DC20/DC$8*DC$7*KVARDI,2))</f>
        <v/>
      </c>
      <c r="DE20" s="43"/>
      <c r="DF20" s="44" t="str">
        <f aca="false">IF(OR(DE$4=0,DE20="",DE$8="",DE$7=""),"",ROUND(DE20/DE$8*DE$7*KVARDI,2))</f>
        <v/>
      </c>
      <c r="DG20" s="43"/>
      <c r="DH20" s="44" t="str">
        <f aca="false">IF(OR(DG$4=0,DG20="",DG$8="",DG$7=""),"",ROUND(DG20/DG$8*DG$7*KVARDI,2))</f>
        <v/>
      </c>
      <c r="DI20" s="43"/>
      <c r="DJ20" s="44" t="str">
        <f aca="false">IF(OR(DI$4=0,DI20="",DI$8="",DI$7=""),"",ROUND(DI20/DI$8*DI$7*KVARDI,2))</f>
        <v/>
      </c>
      <c r="DK20" s="43"/>
      <c r="DL20" s="44" t="str">
        <f aca="false">IF(OR(DK$4=0,DK20="",DK$8="",DK$7=""),"",ROUND(DK20/DK$8*DK$7*KVARDI,2))</f>
        <v/>
      </c>
      <c r="DM20" s="43"/>
      <c r="DN20" s="44" t="str">
        <f aca="false">IF(OR(DM$4=0,DM20="",DM$8="",DM$7=""),"",ROUND(DM20/DM$8*DM$7*KVARDI,2))</f>
        <v/>
      </c>
      <c r="DO20" s="43"/>
      <c r="DP20" s="44" t="str">
        <f aca="false">IF(OR(DO$4=0,DO20="",DO$8="",DO$7=""),"",ROUND(DO20/DO$8*DO$7*KVARDI,2))</f>
        <v/>
      </c>
      <c r="DQ20" s="43"/>
      <c r="DR20" s="44" t="str">
        <f aca="false">IF(OR(DQ$4=0,DQ20="",DQ$8="",DQ$7=""),"",ROUND(DQ20/DQ$8*DQ$7*KVARDI,2))</f>
        <v/>
      </c>
      <c r="DS20" s="43"/>
      <c r="DT20" s="44" t="str">
        <f aca="false">IF(OR(DS$4=0,DS20="",DS$8="",DS$7=""),"",ROUND(DS20/DS$8*DS$7*KVARDI,2))</f>
        <v/>
      </c>
      <c r="DU20" s="43"/>
      <c r="DV20" s="44" t="str">
        <f aca="false">IF(OR(DU$4=0,DU20="",DU$8="",DU$7=""),"",ROUND(DU20/DU$8*DU$7*KVARDI,2))</f>
        <v/>
      </c>
      <c r="DW20" s="43"/>
      <c r="DX20" s="44" t="str">
        <f aca="false">IF(OR(DW$4=0,DW20="",DW$8="",DW$7=""),"",ROUND(DW20/DW$8*DW$7*KVARDI,2))</f>
        <v/>
      </c>
      <c r="DY20" s="43"/>
      <c r="DZ20" s="44" t="str">
        <f aca="false">IF(OR(DY$4=0,DY20="",DY$8="",DY$7=""),"",ROUND(DY20/DY$8*DY$7*KVARDI,2))</f>
        <v/>
      </c>
      <c r="EA20" s="43"/>
      <c r="EB20" s="44" t="str">
        <f aca="false">IF(OR(EA$4=0,EA20="",EA$8="",EA$7=""),"",ROUND(EA20/EA$8*EA$7*KVARDI,2))</f>
        <v/>
      </c>
      <c r="EC20" s="43"/>
      <c r="ED20" s="44" t="str">
        <f aca="false">IF(OR(EC$4=0,EC20="",EC$8="",EC$7=""),"",ROUND(EC20/EC$8*EC$7*KVARDI,2))</f>
        <v/>
      </c>
      <c r="EE20" s="43"/>
      <c r="EF20" s="44" t="str">
        <f aca="false">IF(OR(EE$4=0,EE20="",EE$8="",EE$7=""),"",ROUND(EE20/EE$8*EE$7*KVARDI,2))</f>
        <v/>
      </c>
      <c r="EG20" s="43"/>
      <c r="EH20" s="44" t="str">
        <f aca="false">IF(OR(EG$4=0,EG20="",EG$8="",EG$7=""),"",ROUND(EG20/EG$8*EG$7*KVARDI,2))</f>
        <v/>
      </c>
      <c r="EI20" s="43"/>
      <c r="EJ20" s="44" t="str">
        <f aca="false">IF(OR(EI$4=0,EI20="",EI$8="",EI$7=""),"",ROUND(EI20/EI$8*EI$7*KVARDI,2))</f>
        <v/>
      </c>
      <c r="EK20" s="43"/>
      <c r="EL20" s="44" t="str">
        <f aca="false">IF(OR(EK$4=0,EK20="",EK$8="",EK$7=""),"",ROUND(EK20/EK$8*EK$7*KVARDI,2))</f>
        <v/>
      </c>
      <c r="EM20" s="43"/>
      <c r="EN20" s="44" t="str">
        <f aca="false">IF(OR(EM$4=0,EM20="",EM$8="",EM$7=""),"",ROUND(EM20/EM$8*EM$7*KVARDI,2))</f>
        <v/>
      </c>
      <c r="EO20" s="43"/>
      <c r="EP20" s="44" t="str">
        <f aca="false">IF(OR(EO$4=0,EO20="",EO$8="",EO$7=""),"",ROUND(EO20/EO$8*EO$7*KVARDI,2))</f>
        <v/>
      </c>
      <c r="EQ20" s="43"/>
      <c r="ER20" s="44" t="str">
        <f aca="false">IF(OR(EQ$4=0,EQ20="",EQ$8="",EQ$7=""),"",ROUND(EQ20/EQ$8*EQ$7*KVARDI,2))</f>
        <v/>
      </c>
      <c r="ES20" s="43"/>
      <c r="ET20" s="44" t="str">
        <f aca="false">IF(OR(ES$4=0,ES20="",ES$8="",ES$7=""),"",ROUND(ES20/ES$8*ES$7*KVARDI,2))</f>
        <v/>
      </c>
      <c r="EU20" s="43"/>
      <c r="EV20" s="44" t="str">
        <f aca="false">IF(OR(EU$4=0,EU20="",EU$8="",EU$7=""),"",ROUND(EU20/EU$8*EU$7*KVARDI,2))</f>
        <v/>
      </c>
      <c r="EW20" s="43"/>
      <c r="EX20" s="44" t="str">
        <f aca="false">IF(OR(EW$4=0,EW20="",EW$8="",EW$7=""),"",ROUND(EW20/EW$8*EW$7*KVARDI,2))</f>
        <v/>
      </c>
      <c r="EY20" s="43"/>
      <c r="EZ20" s="44" t="str">
        <f aca="false">IF(OR(EY$4=0,EY20="",EY$8="",EY$7=""),"",ROUND(EY20/EY$8*EY$7*KVARDI,2))</f>
        <v/>
      </c>
      <c r="FA20" s="43"/>
      <c r="FB20" s="44" t="str">
        <f aca="false">IF(OR(FA$4=0,FA20="",FA$8="",FA$7=""),"",ROUND(FA20/FA$8*FA$7*KVARDI,2))</f>
        <v/>
      </c>
      <c r="FC20" s="43"/>
      <c r="FD20" s="44" t="str">
        <f aca="false">IF(OR(FC$4=0,FC20="",FC$8="",FC$7=""),"",ROUND(FC20/FC$8*FC$7*KVARDI,2))</f>
        <v/>
      </c>
      <c r="FE20" s="43"/>
      <c r="FF20" s="44" t="str">
        <f aca="false">IF(OR(FE$4=0,FE20="",FE$8="",FE$7=""),"",ROUND(FE20/FE$8*FE$7*KVARDI,2))</f>
        <v/>
      </c>
      <c r="FG20" s="43"/>
      <c r="FH20" s="44" t="str">
        <f aca="false">IF(OR(FG$4=0,FG20="",FG$8="",FG$7=""),"",ROUND(FG20/FG$8*FG$7*KVARDI,2))</f>
        <v/>
      </c>
      <c r="FI20" s="43"/>
      <c r="FJ20" s="44" t="str">
        <f aca="false">IF(OR(FI$4=0,FI20="",FI$8="",FI$7=""),"",ROUND(FI20/FI$8*FI$7*KVARDI,2))</f>
        <v/>
      </c>
      <c r="FK20" s="43"/>
      <c r="FL20" s="44" t="str">
        <f aca="false">IF(OR(FK$4=0,FK20="",FK$8="",FK$7=""),"",ROUND(FK20/FK$8*FK$7*KVARDI,2))</f>
        <v/>
      </c>
      <c r="FM20" s="43"/>
      <c r="FN20" s="44" t="str">
        <f aca="false">IF(OR(FM$4=0,FM20="",FM$8="",FM$7=""),"",ROUND(FM20/FM$8*FM$7*KVARDI,2))</f>
        <v/>
      </c>
      <c r="FO20" s="43"/>
      <c r="FP20" s="44" t="str">
        <f aca="false">IF(OR(FO$4=0,FO20="",FO$8="",FO$7=""),"",ROUND(FO20/FO$8*FO$7*KVARDI,2))</f>
        <v/>
      </c>
      <c r="FQ20" s="43"/>
      <c r="FR20" s="44" t="str">
        <f aca="false">IF(OR(FQ$4=0,FQ20="",FQ$8="",FQ$7=""),"",ROUND(FQ20/FQ$8*FQ$7*KVARDI,2))</f>
        <v/>
      </c>
      <c r="FS20" s="43"/>
      <c r="FT20" s="44" t="str">
        <f aca="false">IF(OR(FS$4=0,FS20="",FS$8="",FS$7=""),"",ROUND(FS20/FS$8*FS$7*KVARDI,2))</f>
        <v/>
      </c>
      <c r="FU20" s="43"/>
      <c r="FV20" s="44" t="str">
        <f aca="false">IF(OR(FU$4=0,FU20="",FU$8="",FU$7=""),"",ROUND(FU20/FU$8*FU$7*KVARDI,2))</f>
        <v/>
      </c>
      <c r="FW20" s="43"/>
      <c r="FX20" s="44" t="str">
        <f aca="false">IF(OR(FW$4=0,FW20="",FW$8="",FW$7=""),"",ROUND(FW20/FW$8*FW$7*KVARDI,2))</f>
        <v/>
      </c>
      <c r="FY20" s="43"/>
      <c r="FZ20" s="44" t="str">
        <f aca="false">IF(OR(FY$4=0,FY20="",FY$8="",FY$7=""),"",ROUND(FY20/FY$8*FY$7*KVARDI,2))</f>
        <v/>
      </c>
      <c r="GA20" s="43"/>
      <c r="GB20" s="44" t="str">
        <f aca="false">IF(OR(GA$4=0,GA20="",GA$8="",GA$7=""),"",ROUND(GA20/GA$8*GA$7*KVARDI,2))</f>
        <v/>
      </c>
      <c r="GC20" s="43"/>
      <c r="GD20" s="44" t="str">
        <f aca="false">IF(OR(GC$4=0,GC20="",GC$8="",GC$7=""),"",ROUND(GC20/GC$8*GC$7*KVARDI,2))</f>
        <v/>
      </c>
      <c r="GE20" s="43"/>
      <c r="GF20" s="44" t="str">
        <f aca="false">IF(OR(GE$4=0,GE20="",GE$8="",GE$7=""),"",ROUND(GE20/GE$8*GE$7*KVARDI,2))</f>
        <v/>
      </c>
      <c r="GG20" s="43"/>
      <c r="GH20" s="44" t="str">
        <f aca="false">IF(OR(GG$4=0,GG20="",GG$8="",GG$7=""),"",ROUND(GG20/GG$8*GG$7*KVARDI,2))</f>
        <v/>
      </c>
      <c r="GI20" s="43"/>
      <c r="GJ20" s="44" t="str">
        <f aca="false">IF(OR(GI$4=0,GI20="",GI$8="",GI$7=""),"",ROUND(GI20/GI$8*GI$7*KVARDI,2))</f>
        <v/>
      </c>
      <c r="GK20" s="43"/>
      <c r="GL20" s="44" t="str">
        <f aca="false">IF(OR(GK$4=0,GK20="",GK$8="",GK$7=""),"",ROUND(GK20/GK$8*GK$7*KVARDI,2))</f>
        <v/>
      </c>
      <c r="GM20" s="43"/>
      <c r="GN20" s="44" t="str">
        <f aca="false">IF(OR(GM$4=0,GM20="",GM$8="",GM$7=""),"",ROUND(GM20/GM$8*GM$7*KVARDI,2))</f>
        <v/>
      </c>
      <c r="GO20" s="43"/>
      <c r="GP20" s="44" t="str">
        <f aca="false">IF(OR(GO$4=0,GO20="",GO$8="",GO$7=""),"",ROUND(GO20/GO$8*GO$7*KVARDI,2))</f>
        <v/>
      </c>
      <c r="GQ20" s="43"/>
      <c r="GR20" s="44" t="str">
        <f aca="false">IF(OR(GQ$4=0,GQ20="",GQ$8="",GQ$7=""),"",ROUND(GQ20/GQ$8*GQ$7*KVARDI,2))</f>
        <v/>
      </c>
      <c r="GS20" s="43"/>
      <c r="GT20" s="44" t="str">
        <f aca="false">IF(OR(GS$4=0,GS20="",GS$8="",GS$7=""),"",ROUND(GS20/GS$8*GS$7*KVARDI,2))</f>
        <v/>
      </c>
      <c r="GU20" s="43"/>
      <c r="GV20" s="44" t="str">
        <f aca="false">IF(OR(GU$4=0,GU20="",GU$8="",GU$7=""),"",ROUND(GU20/GU$8*GU$7*KVARDI,2))</f>
        <v/>
      </c>
      <c r="GW20" s="43"/>
      <c r="GX20" s="44" t="str">
        <f aca="false">IF(OR(GW$4=0,GW20="",GW$8="",GW$7=""),"",ROUND(GW20/GW$8*GW$7*KVARDI,2))</f>
        <v/>
      </c>
      <c r="GZ20" s="22"/>
    </row>
    <row r="21" customFormat="false" ht="15" hidden="true" customHeight="true" outlineLevel="1" collapsed="false">
      <c r="B21" s="41" t="str">
        <f aca="false" t="array" ref="B21:B21">IFERROR(INDEX(Launagögn!$C$6:$C$10005,MATCH(0,COUNTIF($B$11:B20,Launagögn!$C$6:$C$10005)+(Launagögn!$C$6:$C$10005=""),0)),"")</f>
        <v/>
      </c>
      <c r="C21" s="42" t="n">
        <f aca="false">IFERROR(SUMIF($G$10:$GX$10,"Stig",$G21:$GX21),0)</f>
        <v>0</v>
      </c>
      <c r="D21" s="22"/>
      <c r="E21" s="22"/>
      <c r="F21" s="22"/>
      <c r="G21" s="43"/>
      <c r="H21" s="44" t="str">
        <f aca="false">IF(OR(G$4=0,G21="",G$8="",G$7=""),"",ROUND(G21/G$8*G$7*KVARDI,2))</f>
        <v/>
      </c>
      <c r="I21" s="43"/>
      <c r="J21" s="44" t="str">
        <f aca="false">IF(OR(I$4=0,I21="",I$8="",I$7=""),"",ROUND(I21/I$8*I$7*KVARDI,2))</f>
        <v/>
      </c>
      <c r="K21" s="43"/>
      <c r="L21" s="44" t="str">
        <f aca="false">IF(OR(K$4=0,K21="",K$8="",K$7=""),"",ROUND(K21/K$8*K$7*KVARDI,2))</f>
        <v/>
      </c>
      <c r="M21" s="43"/>
      <c r="N21" s="44" t="str">
        <f aca="false">IF(OR(M$4=0,M21="",M$8="",M$7=""),"",ROUND(M21/M$8*M$7*KVARDI,2))</f>
        <v/>
      </c>
      <c r="O21" s="43"/>
      <c r="P21" s="44" t="str">
        <f aca="false">IF(OR(O$4=0,O21="",O$8="",O$7=""),"",ROUND(O21/O$8*O$7*KVARDI,2))</f>
        <v/>
      </c>
      <c r="Q21" s="43"/>
      <c r="R21" s="44" t="str">
        <f aca="false">IF(OR(Q$4=0,Q21="",Q$8="",Q$7=""),"",ROUND(Q21/Q$8*Q$7*KVARDI,2))</f>
        <v/>
      </c>
      <c r="S21" s="43"/>
      <c r="T21" s="44" t="str">
        <f aca="false">IF(OR(S$4=0,S21="",S$8="",S$7=""),"",ROUND(S21/S$8*S$7*KVARDI,2))</f>
        <v/>
      </c>
      <c r="U21" s="43"/>
      <c r="V21" s="44" t="str">
        <f aca="false">IF(OR(U$4=0,U21="",U$8="",U$7=""),"",ROUND(U21/U$8*U$7*KVARDI,2))</f>
        <v/>
      </c>
      <c r="W21" s="43"/>
      <c r="X21" s="44" t="str">
        <f aca="false">IF(OR(W$4=0,W21="",W$8="",W$7=""),"",ROUND(W21/W$8*W$7*KVARDI,2))</f>
        <v/>
      </c>
      <c r="Y21" s="43"/>
      <c r="Z21" s="44" t="str">
        <f aca="false">IF(OR(Y$4=0,Y21="",Y$8="",Y$7=""),"",ROUND(Y21/Y$8*Y$7*KVARDI,2))</f>
        <v/>
      </c>
      <c r="AA21" s="43"/>
      <c r="AB21" s="44" t="str">
        <f aca="false">IF(OR(AA$4=0,AA21="",AA$8="",AA$7=""),"",ROUND(AA21/AA$8*AA$7*KVARDI,2))</f>
        <v/>
      </c>
      <c r="AC21" s="43"/>
      <c r="AD21" s="44" t="str">
        <f aca="false">IF(OR(AC$4=0,AC21="",AC$8="",AC$7=""),"",ROUND(AC21/AC$8*AC$7*KVARDI,2))</f>
        <v/>
      </c>
      <c r="AE21" s="43"/>
      <c r="AF21" s="44" t="str">
        <f aca="false">IF(OR(AE$4=0,AE21="",AE$8="",AE$7=""),"",ROUND(AE21/AE$8*AE$7*KVARDI,2))</f>
        <v/>
      </c>
      <c r="AG21" s="43"/>
      <c r="AH21" s="44" t="str">
        <f aca="false">IF(OR(AG$4=0,AG21="",AG$8="",AG$7=""),"",ROUND(AG21/AG$8*AG$7*KVARDI,2))</f>
        <v/>
      </c>
      <c r="AI21" s="43"/>
      <c r="AJ21" s="44" t="str">
        <f aca="false">IF(OR(AI$4=0,AI21="",AI$8="",AI$7=""),"",ROUND(AI21/AI$8*AI$7*KVARDI,2))</f>
        <v/>
      </c>
      <c r="AK21" s="43"/>
      <c r="AL21" s="44" t="str">
        <f aca="false">IF(OR(AK$4=0,AK21="",AK$8="",AK$7=""),"",ROUND(AK21/AK$8*AK$7*KVARDI,2))</f>
        <v/>
      </c>
      <c r="AM21" s="43"/>
      <c r="AN21" s="44" t="str">
        <f aca="false">IF(OR(AM$4=0,AM21="",AM$8="",AM$7=""),"",ROUND(AM21/AM$8*AM$7*KVARDI,2))</f>
        <v/>
      </c>
      <c r="AO21" s="43"/>
      <c r="AP21" s="44" t="str">
        <f aca="false">IF(OR(AO$4=0,AO21="",AO$8="",AO$7=""),"",ROUND(AO21/AO$8*AO$7*KVARDI,2))</f>
        <v/>
      </c>
      <c r="AQ21" s="43"/>
      <c r="AR21" s="44" t="str">
        <f aca="false">IF(OR(AQ$4=0,AQ21="",AQ$8="",AQ$7=""),"",ROUND(AQ21/AQ$8*AQ$7*KVARDI,2))</f>
        <v/>
      </c>
      <c r="AS21" s="43"/>
      <c r="AT21" s="44" t="str">
        <f aca="false">IF(OR(AS$4=0,AS21="",AS$8="",AS$7=""),"",ROUND(AS21/AS$8*AS$7*KVARDI,2))</f>
        <v/>
      </c>
      <c r="AU21" s="43"/>
      <c r="AV21" s="44" t="str">
        <f aca="false">IF(OR(AU$4=0,AU21="",AU$8="",AU$7=""),"",ROUND(AU21/AU$8*AU$7*KVARDI,2))</f>
        <v/>
      </c>
      <c r="AW21" s="43"/>
      <c r="AX21" s="44" t="str">
        <f aca="false">IF(OR(AW$4=0,AW21="",AW$8="",AW$7=""),"",ROUND(AW21/AW$8*AW$7*KVARDI,2))</f>
        <v/>
      </c>
      <c r="AY21" s="43"/>
      <c r="AZ21" s="44" t="str">
        <f aca="false">IF(OR(AY$4=0,AY21="",AY$8="",AY$7=""),"",ROUND(AY21/AY$8*AY$7*KVARDI,2))</f>
        <v/>
      </c>
      <c r="BA21" s="43"/>
      <c r="BB21" s="44" t="str">
        <f aca="false">IF(OR(BA$4=0,BA21="",BA$8="",BA$7=""),"",ROUND(BA21/BA$8*BA$7*KVARDI,2))</f>
        <v/>
      </c>
      <c r="BC21" s="43"/>
      <c r="BD21" s="44" t="str">
        <f aca="false">IF(OR(BC$4=0,BC21="",BC$8="",BC$7=""),"",ROUND(BC21/BC$8*BC$7*KVARDI,2))</f>
        <v/>
      </c>
      <c r="BE21" s="43"/>
      <c r="BF21" s="44" t="str">
        <f aca="false">IF(OR(BE$4=0,BE21="",BE$8="",BE$7=""),"",ROUND(BE21/BE$8*BE$7*KVARDI,2))</f>
        <v/>
      </c>
      <c r="BG21" s="43"/>
      <c r="BH21" s="44" t="str">
        <f aca="false">IF(OR(BG$4=0,BG21="",BG$8="",BG$7=""),"",ROUND(BG21/BG$8*BG$7*KVARDI,2))</f>
        <v/>
      </c>
      <c r="BI21" s="43"/>
      <c r="BJ21" s="44" t="str">
        <f aca="false">IF(OR(BI$4=0,BI21="",BI$8="",BI$7=""),"",ROUND(BI21/BI$8*BI$7*KVARDI,2))</f>
        <v/>
      </c>
      <c r="BK21" s="43"/>
      <c r="BL21" s="44" t="str">
        <f aca="false">IF(OR(BK$4=0,BK21="",BK$8="",BK$7=""),"",ROUND(BK21/BK$8*BK$7*KVARDI,2))</f>
        <v/>
      </c>
      <c r="BM21" s="43"/>
      <c r="BN21" s="44" t="str">
        <f aca="false">IF(OR(BM$4=0,BM21="",BM$8="",BM$7=""),"",ROUND(BM21/BM$8*BM$7*KVARDI,2))</f>
        <v/>
      </c>
      <c r="BO21" s="43"/>
      <c r="BP21" s="44" t="str">
        <f aca="false">IF(OR(BO$4=0,BO21="",BO$8="",BO$7=""),"",ROUND(BO21/BO$8*BO$7*KVARDI,2))</f>
        <v/>
      </c>
      <c r="BQ21" s="43"/>
      <c r="BR21" s="44" t="str">
        <f aca="false">IF(OR(BQ$4=0,BQ21="",BQ$8="",BQ$7=""),"",ROUND(BQ21/BQ$8*BQ$7*KVARDI,2))</f>
        <v/>
      </c>
      <c r="BS21" s="43"/>
      <c r="BT21" s="44" t="str">
        <f aca="false">IF(OR(BS$4=0,BS21="",BS$8="",BS$7=""),"",ROUND(BS21/BS$8*BS$7*KVARDI,2))</f>
        <v/>
      </c>
      <c r="BU21" s="43"/>
      <c r="BV21" s="44" t="str">
        <f aca="false">IF(OR(BU$4=0,BU21="",BU$8="",BU$7=""),"",ROUND(BU21/BU$8*BU$7*KVARDI,2))</f>
        <v/>
      </c>
      <c r="BW21" s="43"/>
      <c r="BX21" s="44" t="str">
        <f aca="false">IF(OR(BW$4=0,BW21="",BW$8="",BW$7=""),"",ROUND(BW21/BW$8*BW$7*KVARDI,2))</f>
        <v/>
      </c>
      <c r="BY21" s="43"/>
      <c r="BZ21" s="44" t="str">
        <f aca="false">IF(OR(BY$4=0,BY21="",BY$8="",BY$7=""),"",ROUND(BY21/BY$8*BY$7*KVARDI,2))</f>
        <v/>
      </c>
      <c r="CA21" s="43"/>
      <c r="CB21" s="44" t="str">
        <f aca="false">IF(OR(CA$4=0,CA21="",CA$8="",CA$7=""),"",ROUND(CA21/CA$8*CA$7*KVARDI,2))</f>
        <v/>
      </c>
      <c r="CC21" s="43"/>
      <c r="CD21" s="44" t="str">
        <f aca="false">IF(OR(CC$4=0,CC21="",CC$8="",CC$7=""),"",ROUND(CC21/CC$8*CC$7*KVARDI,2))</f>
        <v/>
      </c>
      <c r="CE21" s="43"/>
      <c r="CF21" s="44" t="str">
        <f aca="false">IF(OR(CE$4=0,CE21="",CE$8="",CE$7=""),"",ROUND(CE21/CE$8*CE$7*KVARDI,2))</f>
        <v/>
      </c>
      <c r="CG21" s="43"/>
      <c r="CH21" s="44" t="str">
        <f aca="false">IF(OR(CG$4=0,CG21="",CG$8="",CG$7=""),"",ROUND(CG21/CG$8*CG$7*KVARDI,2))</f>
        <v/>
      </c>
      <c r="CI21" s="43"/>
      <c r="CJ21" s="44" t="str">
        <f aca="false">IF(OR(CI$4=0,CI21="",CI$8="",CI$7=""),"",ROUND(CI21/CI$8*CI$7*KVARDI,2))</f>
        <v/>
      </c>
      <c r="CK21" s="43"/>
      <c r="CL21" s="44" t="str">
        <f aca="false">IF(OR(CK$4=0,CK21="",CK$8="",CK$7=""),"",ROUND(CK21/CK$8*CK$7*KVARDI,2))</f>
        <v/>
      </c>
      <c r="CM21" s="43"/>
      <c r="CN21" s="44" t="str">
        <f aca="false">IF(OR(CM$4=0,CM21="",CM$8="",CM$7=""),"",ROUND(CM21/CM$8*CM$7*KVARDI,2))</f>
        <v/>
      </c>
      <c r="CO21" s="43"/>
      <c r="CP21" s="44" t="str">
        <f aca="false">IF(OR(CO$4=0,CO21="",CO$8="",CO$7=""),"",ROUND(CO21/CO$8*CO$7*KVARDI,2))</f>
        <v/>
      </c>
      <c r="CQ21" s="43"/>
      <c r="CR21" s="44" t="str">
        <f aca="false">IF(OR(CQ$4=0,CQ21="",CQ$8="",CQ$7=""),"",ROUND(CQ21/CQ$8*CQ$7*KVARDI,2))</f>
        <v/>
      </c>
      <c r="CS21" s="43"/>
      <c r="CT21" s="44" t="str">
        <f aca="false">IF(OR(CS$4=0,CS21="",CS$8="",CS$7=""),"",ROUND(CS21/CS$8*CS$7*KVARDI,2))</f>
        <v/>
      </c>
      <c r="CU21" s="43"/>
      <c r="CV21" s="44" t="str">
        <f aca="false">IF(OR(CU$4=0,CU21="",CU$8="",CU$7=""),"",ROUND(CU21/CU$8*CU$7*KVARDI,2))</f>
        <v/>
      </c>
      <c r="CW21" s="43"/>
      <c r="CX21" s="44" t="str">
        <f aca="false">IF(OR(CW$4=0,CW21="",CW$8="",CW$7=""),"",ROUND(CW21/CW$8*CW$7*KVARDI,2))</f>
        <v/>
      </c>
      <c r="CY21" s="43"/>
      <c r="CZ21" s="44" t="str">
        <f aca="false">IF(OR(CY$4=0,CY21="",CY$8="",CY$7=""),"",ROUND(CY21/CY$8*CY$7*KVARDI,2))</f>
        <v/>
      </c>
      <c r="DA21" s="43"/>
      <c r="DB21" s="44" t="str">
        <f aca="false">IF(OR(DA$4=0,DA21="",DA$8="",DA$7=""),"",ROUND(DA21/DA$8*DA$7*KVARDI,2))</f>
        <v/>
      </c>
      <c r="DC21" s="43"/>
      <c r="DD21" s="44" t="str">
        <f aca="false">IF(OR(DC$4=0,DC21="",DC$8="",DC$7=""),"",ROUND(DC21/DC$8*DC$7*KVARDI,2))</f>
        <v/>
      </c>
      <c r="DE21" s="43"/>
      <c r="DF21" s="44" t="str">
        <f aca="false">IF(OR(DE$4=0,DE21="",DE$8="",DE$7=""),"",ROUND(DE21/DE$8*DE$7*KVARDI,2))</f>
        <v/>
      </c>
      <c r="DG21" s="43"/>
      <c r="DH21" s="44" t="str">
        <f aca="false">IF(OR(DG$4=0,DG21="",DG$8="",DG$7=""),"",ROUND(DG21/DG$8*DG$7*KVARDI,2))</f>
        <v/>
      </c>
      <c r="DI21" s="43"/>
      <c r="DJ21" s="44" t="str">
        <f aca="false">IF(OR(DI$4=0,DI21="",DI$8="",DI$7=""),"",ROUND(DI21/DI$8*DI$7*KVARDI,2))</f>
        <v/>
      </c>
      <c r="DK21" s="43"/>
      <c r="DL21" s="44" t="str">
        <f aca="false">IF(OR(DK$4=0,DK21="",DK$8="",DK$7=""),"",ROUND(DK21/DK$8*DK$7*KVARDI,2))</f>
        <v/>
      </c>
      <c r="DM21" s="43"/>
      <c r="DN21" s="44" t="str">
        <f aca="false">IF(OR(DM$4=0,DM21="",DM$8="",DM$7=""),"",ROUND(DM21/DM$8*DM$7*KVARDI,2))</f>
        <v/>
      </c>
      <c r="DO21" s="43"/>
      <c r="DP21" s="44" t="str">
        <f aca="false">IF(OR(DO$4=0,DO21="",DO$8="",DO$7=""),"",ROUND(DO21/DO$8*DO$7*KVARDI,2))</f>
        <v/>
      </c>
      <c r="DQ21" s="43"/>
      <c r="DR21" s="44" t="str">
        <f aca="false">IF(OR(DQ$4=0,DQ21="",DQ$8="",DQ$7=""),"",ROUND(DQ21/DQ$8*DQ$7*KVARDI,2))</f>
        <v/>
      </c>
      <c r="DS21" s="43"/>
      <c r="DT21" s="44" t="str">
        <f aca="false">IF(OR(DS$4=0,DS21="",DS$8="",DS$7=""),"",ROUND(DS21/DS$8*DS$7*KVARDI,2))</f>
        <v/>
      </c>
      <c r="DU21" s="43"/>
      <c r="DV21" s="44" t="str">
        <f aca="false">IF(OR(DU$4=0,DU21="",DU$8="",DU$7=""),"",ROUND(DU21/DU$8*DU$7*KVARDI,2))</f>
        <v/>
      </c>
      <c r="DW21" s="43"/>
      <c r="DX21" s="44" t="str">
        <f aca="false">IF(OR(DW$4=0,DW21="",DW$8="",DW$7=""),"",ROUND(DW21/DW$8*DW$7*KVARDI,2))</f>
        <v/>
      </c>
      <c r="DY21" s="43"/>
      <c r="DZ21" s="44" t="str">
        <f aca="false">IF(OR(DY$4=0,DY21="",DY$8="",DY$7=""),"",ROUND(DY21/DY$8*DY$7*KVARDI,2))</f>
        <v/>
      </c>
      <c r="EA21" s="43"/>
      <c r="EB21" s="44" t="str">
        <f aca="false">IF(OR(EA$4=0,EA21="",EA$8="",EA$7=""),"",ROUND(EA21/EA$8*EA$7*KVARDI,2))</f>
        <v/>
      </c>
      <c r="EC21" s="43"/>
      <c r="ED21" s="44" t="str">
        <f aca="false">IF(OR(EC$4=0,EC21="",EC$8="",EC$7=""),"",ROUND(EC21/EC$8*EC$7*KVARDI,2))</f>
        <v/>
      </c>
      <c r="EE21" s="43"/>
      <c r="EF21" s="44" t="str">
        <f aca="false">IF(OR(EE$4=0,EE21="",EE$8="",EE$7=""),"",ROUND(EE21/EE$8*EE$7*KVARDI,2))</f>
        <v/>
      </c>
      <c r="EG21" s="43"/>
      <c r="EH21" s="44" t="str">
        <f aca="false">IF(OR(EG$4=0,EG21="",EG$8="",EG$7=""),"",ROUND(EG21/EG$8*EG$7*KVARDI,2))</f>
        <v/>
      </c>
      <c r="EI21" s="43"/>
      <c r="EJ21" s="44" t="str">
        <f aca="false">IF(OR(EI$4=0,EI21="",EI$8="",EI$7=""),"",ROUND(EI21/EI$8*EI$7*KVARDI,2))</f>
        <v/>
      </c>
      <c r="EK21" s="43"/>
      <c r="EL21" s="44" t="str">
        <f aca="false">IF(OR(EK$4=0,EK21="",EK$8="",EK$7=""),"",ROUND(EK21/EK$8*EK$7*KVARDI,2))</f>
        <v/>
      </c>
      <c r="EM21" s="43"/>
      <c r="EN21" s="44" t="str">
        <f aca="false">IF(OR(EM$4=0,EM21="",EM$8="",EM$7=""),"",ROUND(EM21/EM$8*EM$7*KVARDI,2))</f>
        <v/>
      </c>
      <c r="EO21" s="43"/>
      <c r="EP21" s="44" t="str">
        <f aca="false">IF(OR(EO$4=0,EO21="",EO$8="",EO$7=""),"",ROUND(EO21/EO$8*EO$7*KVARDI,2))</f>
        <v/>
      </c>
      <c r="EQ21" s="43"/>
      <c r="ER21" s="44" t="str">
        <f aca="false">IF(OR(EQ$4=0,EQ21="",EQ$8="",EQ$7=""),"",ROUND(EQ21/EQ$8*EQ$7*KVARDI,2))</f>
        <v/>
      </c>
      <c r="ES21" s="43"/>
      <c r="ET21" s="44" t="str">
        <f aca="false">IF(OR(ES$4=0,ES21="",ES$8="",ES$7=""),"",ROUND(ES21/ES$8*ES$7*KVARDI,2))</f>
        <v/>
      </c>
      <c r="EU21" s="43"/>
      <c r="EV21" s="44" t="str">
        <f aca="false">IF(OR(EU$4=0,EU21="",EU$8="",EU$7=""),"",ROUND(EU21/EU$8*EU$7*KVARDI,2))</f>
        <v/>
      </c>
      <c r="EW21" s="43"/>
      <c r="EX21" s="44" t="str">
        <f aca="false">IF(OR(EW$4=0,EW21="",EW$8="",EW$7=""),"",ROUND(EW21/EW$8*EW$7*KVARDI,2))</f>
        <v/>
      </c>
      <c r="EY21" s="43"/>
      <c r="EZ21" s="44" t="str">
        <f aca="false">IF(OR(EY$4=0,EY21="",EY$8="",EY$7=""),"",ROUND(EY21/EY$8*EY$7*KVARDI,2))</f>
        <v/>
      </c>
      <c r="FA21" s="43"/>
      <c r="FB21" s="44" t="str">
        <f aca="false">IF(OR(FA$4=0,FA21="",FA$8="",FA$7=""),"",ROUND(FA21/FA$8*FA$7*KVARDI,2))</f>
        <v/>
      </c>
      <c r="FC21" s="43"/>
      <c r="FD21" s="44" t="str">
        <f aca="false">IF(OR(FC$4=0,FC21="",FC$8="",FC$7=""),"",ROUND(FC21/FC$8*FC$7*KVARDI,2))</f>
        <v/>
      </c>
      <c r="FE21" s="43"/>
      <c r="FF21" s="44" t="str">
        <f aca="false">IF(OR(FE$4=0,FE21="",FE$8="",FE$7=""),"",ROUND(FE21/FE$8*FE$7*KVARDI,2))</f>
        <v/>
      </c>
      <c r="FG21" s="43"/>
      <c r="FH21" s="44" t="str">
        <f aca="false">IF(OR(FG$4=0,FG21="",FG$8="",FG$7=""),"",ROUND(FG21/FG$8*FG$7*KVARDI,2))</f>
        <v/>
      </c>
      <c r="FI21" s="43"/>
      <c r="FJ21" s="44" t="str">
        <f aca="false">IF(OR(FI$4=0,FI21="",FI$8="",FI$7=""),"",ROUND(FI21/FI$8*FI$7*KVARDI,2))</f>
        <v/>
      </c>
      <c r="FK21" s="43"/>
      <c r="FL21" s="44" t="str">
        <f aca="false">IF(OR(FK$4=0,FK21="",FK$8="",FK$7=""),"",ROUND(FK21/FK$8*FK$7*KVARDI,2))</f>
        <v/>
      </c>
      <c r="FM21" s="43"/>
      <c r="FN21" s="44" t="str">
        <f aca="false">IF(OR(FM$4=0,FM21="",FM$8="",FM$7=""),"",ROUND(FM21/FM$8*FM$7*KVARDI,2))</f>
        <v/>
      </c>
      <c r="FO21" s="43"/>
      <c r="FP21" s="44" t="str">
        <f aca="false">IF(OR(FO$4=0,FO21="",FO$8="",FO$7=""),"",ROUND(FO21/FO$8*FO$7*KVARDI,2))</f>
        <v/>
      </c>
      <c r="FQ21" s="43"/>
      <c r="FR21" s="44" t="str">
        <f aca="false">IF(OR(FQ$4=0,FQ21="",FQ$8="",FQ$7=""),"",ROUND(FQ21/FQ$8*FQ$7*KVARDI,2))</f>
        <v/>
      </c>
      <c r="FS21" s="43"/>
      <c r="FT21" s="44" t="str">
        <f aca="false">IF(OR(FS$4=0,FS21="",FS$8="",FS$7=""),"",ROUND(FS21/FS$8*FS$7*KVARDI,2))</f>
        <v/>
      </c>
      <c r="FU21" s="43"/>
      <c r="FV21" s="44" t="str">
        <f aca="false">IF(OR(FU$4=0,FU21="",FU$8="",FU$7=""),"",ROUND(FU21/FU$8*FU$7*KVARDI,2))</f>
        <v/>
      </c>
      <c r="FW21" s="43"/>
      <c r="FX21" s="44" t="str">
        <f aca="false">IF(OR(FW$4=0,FW21="",FW$8="",FW$7=""),"",ROUND(FW21/FW$8*FW$7*KVARDI,2))</f>
        <v/>
      </c>
      <c r="FY21" s="43"/>
      <c r="FZ21" s="44" t="str">
        <f aca="false">IF(OR(FY$4=0,FY21="",FY$8="",FY$7=""),"",ROUND(FY21/FY$8*FY$7*KVARDI,2))</f>
        <v/>
      </c>
      <c r="GA21" s="43"/>
      <c r="GB21" s="44" t="str">
        <f aca="false">IF(OR(GA$4=0,GA21="",GA$8="",GA$7=""),"",ROUND(GA21/GA$8*GA$7*KVARDI,2))</f>
        <v/>
      </c>
      <c r="GC21" s="43"/>
      <c r="GD21" s="44" t="str">
        <f aca="false">IF(OR(GC$4=0,GC21="",GC$8="",GC$7=""),"",ROUND(GC21/GC$8*GC$7*KVARDI,2))</f>
        <v/>
      </c>
      <c r="GE21" s="43"/>
      <c r="GF21" s="44" t="str">
        <f aca="false">IF(OR(GE$4=0,GE21="",GE$8="",GE$7=""),"",ROUND(GE21/GE$8*GE$7*KVARDI,2))</f>
        <v/>
      </c>
      <c r="GG21" s="43"/>
      <c r="GH21" s="44" t="str">
        <f aca="false">IF(OR(GG$4=0,GG21="",GG$8="",GG$7=""),"",ROUND(GG21/GG$8*GG$7*KVARDI,2))</f>
        <v/>
      </c>
      <c r="GI21" s="43"/>
      <c r="GJ21" s="44" t="str">
        <f aca="false">IF(OR(GI$4=0,GI21="",GI$8="",GI$7=""),"",ROUND(GI21/GI$8*GI$7*KVARDI,2))</f>
        <v/>
      </c>
      <c r="GK21" s="43"/>
      <c r="GL21" s="44" t="str">
        <f aca="false">IF(OR(GK$4=0,GK21="",GK$8="",GK$7=""),"",ROUND(GK21/GK$8*GK$7*KVARDI,2))</f>
        <v/>
      </c>
      <c r="GM21" s="43"/>
      <c r="GN21" s="44" t="str">
        <f aca="false">IF(OR(GM$4=0,GM21="",GM$8="",GM$7=""),"",ROUND(GM21/GM$8*GM$7*KVARDI,2))</f>
        <v/>
      </c>
      <c r="GO21" s="43"/>
      <c r="GP21" s="44" t="str">
        <f aca="false">IF(OR(GO$4=0,GO21="",GO$8="",GO$7=""),"",ROUND(GO21/GO$8*GO$7*KVARDI,2))</f>
        <v/>
      </c>
      <c r="GQ21" s="43"/>
      <c r="GR21" s="44" t="str">
        <f aca="false">IF(OR(GQ$4=0,GQ21="",GQ$8="",GQ$7=""),"",ROUND(GQ21/GQ$8*GQ$7*KVARDI,2))</f>
        <v/>
      </c>
      <c r="GS21" s="43"/>
      <c r="GT21" s="44" t="str">
        <f aca="false">IF(OR(GS$4=0,GS21="",GS$8="",GS$7=""),"",ROUND(GS21/GS$8*GS$7*KVARDI,2))</f>
        <v/>
      </c>
      <c r="GU21" s="43"/>
      <c r="GV21" s="44" t="str">
        <f aca="false">IF(OR(GU$4=0,GU21="",GU$8="",GU$7=""),"",ROUND(GU21/GU$8*GU$7*KVARDI,2))</f>
        <v/>
      </c>
      <c r="GW21" s="43"/>
      <c r="GX21" s="44" t="str">
        <f aca="false">IF(OR(GW$4=0,GW21="",GW$8="",GW$7=""),"",ROUND(GW21/GW$8*GW$7*KVARDI,2))</f>
        <v/>
      </c>
      <c r="GZ21" s="22"/>
    </row>
    <row r="22" customFormat="false" ht="15" hidden="true" customHeight="true" outlineLevel="1" collapsed="false">
      <c r="B22" s="41" t="str">
        <f aca="false" t="array" ref="B22:B22">IFERROR(INDEX(Launagögn!$C$6:$C$10005,MATCH(0,COUNTIF($B$11:B21,Launagögn!$C$6:$C$10005)+(Launagögn!$C$6:$C$10005=""),0)),"")</f>
        <v/>
      </c>
      <c r="C22" s="42" t="n">
        <f aca="false">IFERROR(SUMIF($G$10:$GX$10,"Stig",$G22:$GX22),0)</f>
        <v>0</v>
      </c>
      <c r="D22" s="22"/>
      <c r="E22" s="22"/>
      <c r="F22" s="22"/>
      <c r="G22" s="43"/>
      <c r="H22" s="44" t="str">
        <f aca="false">IF(OR(G$4=0,G22="",G$8="",G$7=""),"",ROUND(G22/G$8*G$7*KVARDI,2))</f>
        <v/>
      </c>
      <c r="I22" s="43"/>
      <c r="J22" s="44" t="str">
        <f aca="false">IF(OR(I$4=0,I22="",I$8="",I$7=""),"",ROUND(I22/I$8*I$7*KVARDI,2))</f>
        <v/>
      </c>
      <c r="K22" s="43"/>
      <c r="L22" s="44" t="str">
        <f aca="false">IF(OR(K$4=0,K22="",K$8="",K$7=""),"",ROUND(K22/K$8*K$7*KVARDI,2))</f>
        <v/>
      </c>
      <c r="M22" s="43"/>
      <c r="N22" s="44" t="str">
        <f aca="false">IF(OR(M$4=0,M22="",M$8="",M$7=""),"",ROUND(M22/M$8*M$7*KVARDI,2))</f>
        <v/>
      </c>
      <c r="O22" s="43"/>
      <c r="P22" s="44" t="str">
        <f aca="false">IF(OR(O$4=0,O22="",O$8="",O$7=""),"",ROUND(O22/O$8*O$7*KVARDI,2))</f>
        <v/>
      </c>
      <c r="Q22" s="43"/>
      <c r="R22" s="44" t="str">
        <f aca="false">IF(OR(Q$4=0,Q22="",Q$8="",Q$7=""),"",ROUND(Q22/Q$8*Q$7*KVARDI,2))</f>
        <v/>
      </c>
      <c r="S22" s="43"/>
      <c r="T22" s="44" t="str">
        <f aca="false">IF(OR(S$4=0,S22="",S$8="",S$7=""),"",ROUND(S22/S$8*S$7*KVARDI,2))</f>
        <v/>
      </c>
      <c r="U22" s="43"/>
      <c r="V22" s="44" t="str">
        <f aca="false">IF(OR(U$4=0,U22="",U$8="",U$7=""),"",ROUND(U22/U$8*U$7*KVARDI,2))</f>
        <v/>
      </c>
      <c r="W22" s="43"/>
      <c r="X22" s="44" t="str">
        <f aca="false">IF(OR(W$4=0,W22="",W$8="",W$7=""),"",ROUND(W22/W$8*W$7*KVARDI,2))</f>
        <v/>
      </c>
      <c r="Y22" s="43"/>
      <c r="Z22" s="44" t="str">
        <f aca="false">IF(OR(Y$4=0,Y22="",Y$8="",Y$7=""),"",ROUND(Y22/Y$8*Y$7*KVARDI,2))</f>
        <v/>
      </c>
      <c r="AA22" s="43"/>
      <c r="AB22" s="44" t="str">
        <f aca="false">IF(OR(AA$4=0,AA22="",AA$8="",AA$7=""),"",ROUND(AA22/AA$8*AA$7*KVARDI,2))</f>
        <v/>
      </c>
      <c r="AC22" s="43"/>
      <c r="AD22" s="44" t="str">
        <f aca="false">IF(OR(AC$4=0,AC22="",AC$8="",AC$7=""),"",ROUND(AC22/AC$8*AC$7*KVARDI,2))</f>
        <v/>
      </c>
      <c r="AE22" s="43"/>
      <c r="AF22" s="44" t="str">
        <f aca="false">IF(OR(AE$4=0,AE22="",AE$8="",AE$7=""),"",ROUND(AE22/AE$8*AE$7*KVARDI,2))</f>
        <v/>
      </c>
      <c r="AG22" s="43"/>
      <c r="AH22" s="44" t="str">
        <f aca="false">IF(OR(AG$4=0,AG22="",AG$8="",AG$7=""),"",ROUND(AG22/AG$8*AG$7*KVARDI,2))</f>
        <v/>
      </c>
      <c r="AI22" s="43"/>
      <c r="AJ22" s="44" t="str">
        <f aca="false">IF(OR(AI$4=0,AI22="",AI$8="",AI$7=""),"",ROUND(AI22/AI$8*AI$7*KVARDI,2))</f>
        <v/>
      </c>
      <c r="AK22" s="43"/>
      <c r="AL22" s="44" t="str">
        <f aca="false">IF(OR(AK$4=0,AK22="",AK$8="",AK$7=""),"",ROUND(AK22/AK$8*AK$7*KVARDI,2))</f>
        <v/>
      </c>
      <c r="AM22" s="43"/>
      <c r="AN22" s="44" t="str">
        <f aca="false">IF(OR(AM$4=0,AM22="",AM$8="",AM$7=""),"",ROUND(AM22/AM$8*AM$7*KVARDI,2))</f>
        <v/>
      </c>
      <c r="AO22" s="43"/>
      <c r="AP22" s="44" t="str">
        <f aca="false">IF(OR(AO$4=0,AO22="",AO$8="",AO$7=""),"",ROUND(AO22/AO$8*AO$7*KVARDI,2))</f>
        <v/>
      </c>
      <c r="AQ22" s="43"/>
      <c r="AR22" s="44" t="str">
        <f aca="false">IF(OR(AQ$4=0,AQ22="",AQ$8="",AQ$7=""),"",ROUND(AQ22/AQ$8*AQ$7*KVARDI,2))</f>
        <v/>
      </c>
      <c r="AS22" s="43"/>
      <c r="AT22" s="44" t="str">
        <f aca="false">IF(OR(AS$4=0,AS22="",AS$8="",AS$7=""),"",ROUND(AS22/AS$8*AS$7*KVARDI,2))</f>
        <v/>
      </c>
      <c r="AU22" s="43"/>
      <c r="AV22" s="44" t="str">
        <f aca="false">IF(OR(AU$4=0,AU22="",AU$8="",AU$7=""),"",ROUND(AU22/AU$8*AU$7*KVARDI,2))</f>
        <v/>
      </c>
      <c r="AW22" s="43"/>
      <c r="AX22" s="44" t="str">
        <f aca="false">IF(OR(AW$4=0,AW22="",AW$8="",AW$7=""),"",ROUND(AW22/AW$8*AW$7*KVARDI,2))</f>
        <v/>
      </c>
      <c r="AY22" s="43"/>
      <c r="AZ22" s="44" t="str">
        <f aca="false">IF(OR(AY$4=0,AY22="",AY$8="",AY$7=""),"",ROUND(AY22/AY$8*AY$7*KVARDI,2))</f>
        <v/>
      </c>
      <c r="BA22" s="43"/>
      <c r="BB22" s="44" t="str">
        <f aca="false">IF(OR(BA$4=0,BA22="",BA$8="",BA$7=""),"",ROUND(BA22/BA$8*BA$7*KVARDI,2))</f>
        <v/>
      </c>
      <c r="BC22" s="43"/>
      <c r="BD22" s="44" t="str">
        <f aca="false">IF(OR(BC$4=0,BC22="",BC$8="",BC$7=""),"",ROUND(BC22/BC$8*BC$7*KVARDI,2))</f>
        <v/>
      </c>
      <c r="BE22" s="43"/>
      <c r="BF22" s="44" t="str">
        <f aca="false">IF(OR(BE$4=0,BE22="",BE$8="",BE$7=""),"",ROUND(BE22/BE$8*BE$7*KVARDI,2))</f>
        <v/>
      </c>
      <c r="BG22" s="43"/>
      <c r="BH22" s="44" t="str">
        <f aca="false">IF(OR(BG$4=0,BG22="",BG$8="",BG$7=""),"",ROUND(BG22/BG$8*BG$7*KVARDI,2))</f>
        <v/>
      </c>
      <c r="BI22" s="43"/>
      <c r="BJ22" s="44" t="str">
        <f aca="false">IF(OR(BI$4=0,BI22="",BI$8="",BI$7=""),"",ROUND(BI22/BI$8*BI$7*KVARDI,2))</f>
        <v/>
      </c>
      <c r="BK22" s="43"/>
      <c r="BL22" s="44" t="str">
        <f aca="false">IF(OR(BK$4=0,BK22="",BK$8="",BK$7=""),"",ROUND(BK22/BK$8*BK$7*KVARDI,2))</f>
        <v/>
      </c>
      <c r="BM22" s="43"/>
      <c r="BN22" s="44" t="str">
        <f aca="false">IF(OR(BM$4=0,BM22="",BM$8="",BM$7=""),"",ROUND(BM22/BM$8*BM$7*KVARDI,2))</f>
        <v/>
      </c>
      <c r="BO22" s="43"/>
      <c r="BP22" s="44" t="str">
        <f aca="false">IF(OR(BO$4=0,BO22="",BO$8="",BO$7=""),"",ROUND(BO22/BO$8*BO$7*KVARDI,2))</f>
        <v/>
      </c>
      <c r="BQ22" s="43"/>
      <c r="BR22" s="44" t="str">
        <f aca="false">IF(OR(BQ$4=0,BQ22="",BQ$8="",BQ$7=""),"",ROUND(BQ22/BQ$8*BQ$7*KVARDI,2))</f>
        <v/>
      </c>
      <c r="BS22" s="43"/>
      <c r="BT22" s="44" t="str">
        <f aca="false">IF(OR(BS$4=0,BS22="",BS$8="",BS$7=""),"",ROUND(BS22/BS$8*BS$7*KVARDI,2))</f>
        <v/>
      </c>
      <c r="BU22" s="43"/>
      <c r="BV22" s="44" t="str">
        <f aca="false">IF(OR(BU$4=0,BU22="",BU$8="",BU$7=""),"",ROUND(BU22/BU$8*BU$7*KVARDI,2))</f>
        <v/>
      </c>
      <c r="BW22" s="43"/>
      <c r="BX22" s="44" t="str">
        <f aca="false">IF(OR(BW$4=0,BW22="",BW$8="",BW$7=""),"",ROUND(BW22/BW$8*BW$7*KVARDI,2))</f>
        <v/>
      </c>
      <c r="BY22" s="43"/>
      <c r="BZ22" s="44" t="str">
        <f aca="false">IF(OR(BY$4=0,BY22="",BY$8="",BY$7=""),"",ROUND(BY22/BY$8*BY$7*KVARDI,2))</f>
        <v/>
      </c>
      <c r="CA22" s="43"/>
      <c r="CB22" s="44" t="str">
        <f aca="false">IF(OR(CA$4=0,CA22="",CA$8="",CA$7=""),"",ROUND(CA22/CA$8*CA$7*KVARDI,2))</f>
        <v/>
      </c>
      <c r="CC22" s="43"/>
      <c r="CD22" s="44" t="str">
        <f aca="false">IF(OR(CC$4=0,CC22="",CC$8="",CC$7=""),"",ROUND(CC22/CC$8*CC$7*KVARDI,2))</f>
        <v/>
      </c>
      <c r="CE22" s="43"/>
      <c r="CF22" s="44" t="str">
        <f aca="false">IF(OR(CE$4=0,CE22="",CE$8="",CE$7=""),"",ROUND(CE22/CE$8*CE$7*KVARDI,2))</f>
        <v/>
      </c>
      <c r="CG22" s="43"/>
      <c r="CH22" s="44" t="str">
        <f aca="false">IF(OR(CG$4=0,CG22="",CG$8="",CG$7=""),"",ROUND(CG22/CG$8*CG$7*KVARDI,2))</f>
        <v/>
      </c>
      <c r="CI22" s="43"/>
      <c r="CJ22" s="44" t="str">
        <f aca="false">IF(OR(CI$4=0,CI22="",CI$8="",CI$7=""),"",ROUND(CI22/CI$8*CI$7*KVARDI,2))</f>
        <v/>
      </c>
      <c r="CK22" s="43"/>
      <c r="CL22" s="44" t="str">
        <f aca="false">IF(OR(CK$4=0,CK22="",CK$8="",CK$7=""),"",ROUND(CK22/CK$8*CK$7*KVARDI,2))</f>
        <v/>
      </c>
      <c r="CM22" s="43"/>
      <c r="CN22" s="44" t="str">
        <f aca="false">IF(OR(CM$4=0,CM22="",CM$8="",CM$7=""),"",ROUND(CM22/CM$8*CM$7*KVARDI,2))</f>
        <v/>
      </c>
      <c r="CO22" s="43"/>
      <c r="CP22" s="44" t="str">
        <f aca="false">IF(OR(CO$4=0,CO22="",CO$8="",CO$7=""),"",ROUND(CO22/CO$8*CO$7*KVARDI,2))</f>
        <v/>
      </c>
      <c r="CQ22" s="43"/>
      <c r="CR22" s="44" t="str">
        <f aca="false">IF(OR(CQ$4=0,CQ22="",CQ$8="",CQ$7=""),"",ROUND(CQ22/CQ$8*CQ$7*KVARDI,2))</f>
        <v/>
      </c>
      <c r="CS22" s="43"/>
      <c r="CT22" s="44" t="str">
        <f aca="false">IF(OR(CS$4=0,CS22="",CS$8="",CS$7=""),"",ROUND(CS22/CS$8*CS$7*KVARDI,2))</f>
        <v/>
      </c>
      <c r="CU22" s="43"/>
      <c r="CV22" s="44" t="str">
        <f aca="false">IF(OR(CU$4=0,CU22="",CU$8="",CU$7=""),"",ROUND(CU22/CU$8*CU$7*KVARDI,2))</f>
        <v/>
      </c>
      <c r="CW22" s="43"/>
      <c r="CX22" s="44" t="str">
        <f aca="false">IF(OR(CW$4=0,CW22="",CW$8="",CW$7=""),"",ROUND(CW22/CW$8*CW$7*KVARDI,2))</f>
        <v/>
      </c>
      <c r="CY22" s="43"/>
      <c r="CZ22" s="44" t="str">
        <f aca="false">IF(OR(CY$4=0,CY22="",CY$8="",CY$7=""),"",ROUND(CY22/CY$8*CY$7*KVARDI,2))</f>
        <v/>
      </c>
      <c r="DA22" s="43"/>
      <c r="DB22" s="44" t="str">
        <f aca="false">IF(OR(DA$4=0,DA22="",DA$8="",DA$7=""),"",ROUND(DA22/DA$8*DA$7*KVARDI,2))</f>
        <v/>
      </c>
      <c r="DC22" s="43"/>
      <c r="DD22" s="44" t="str">
        <f aca="false">IF(OR(DC$4=0,DC22="",DC$8="",DC$7=""),"",ROUND(DC22/DC$8*DC$7*KVARDI,2))</f>
        <v/>
      </c>
      <c r="DE22" s="43"/>
      <c r="DF22" s="44" t="str">
        <f aca="false">IF(OR(DE$4=0,DE22="",DE$8="",DE$7=""),"",ROUND(DE22/DE$8*DE$7*KVARDI,2))</f>
        <v/>
      </c>
      <c r="DG22" s="43"/>
      <c r="DH22" s="44" t="str">
        <f aca="false">IF(OR(DG$4=0,DG22="",DG$8="",DG$7=""),"",ROUND(DG22/DG$8*DG$7*KVARDI,2))</f>
        <v/>
      </c>
      <c r="DI22" s="43"/>
      <c r="DJ22" s="44" t="str">
        <f aca="false">IF(OR(DI$4=0,DI22="",DI$8="",DI$7=""),"",ROUND(DI22/DI$8*DI$7*KVARDI,2))</f>
        <v/>
      </c>
      <c r="DK22" s="43"/>
      <c r="DL22" s="44" t="str">
        <f aca="false">IF(OR(DK$4=0,DK22="",DK$8="",DK$7=""),"",ROUND(DK22/DK$8*DK$7*KVARDI,2))</f>
        <v/>
      </c>
      <c r="DM22" s="43"/>
      <c r="DN22" s="44" t="str">
        <f aca="false">IF(OR(DM$4=0,DM22="",DM$8="",DM$7=""),"",ROUND(DM22/DM$8*DM$7*KVARDI,2))</f>
        <v/>
      </c>
      <c r="DO22" s="43"/>
      <c r="DP22" s="44" t="str">
        <f aca="false">IF(OR(DO$4=0,DO22="",DO$8="",DO$7=""),"",ROUND(DO22/DO$8*DO$7*KVARDI,2))</f>
        <v/>
      </c>
      <c r="DQ22" s="43"/>
      <c r="DR22" s="44" t="str">
        <f aca="false">IF(OR(DQ$4=0,DQ22="",DQ$8="",DQ$7=""),"",ROUND(DQ22/DQ$8*DQ$7*KVARDI,2))</f>
        <v/>
      </c>
      <c r="DS22" s="43"/>
      <c r="DT22" s="44" t="str">
        <f aca="false">IF(OR(DS$4=0,DS22="",DS$8="",DS$7=""),"",ROUND(DS22/DS$8*DS$7*KVARDI,2))</f>
        <v/>
      </c>
      <c r="DU22" s="43"/>
      <c r="DV22" s="44" t="str">
        <f aca="false">IF(OR(DU$4=0,DU22="",DU$8="",DU$7=""),"",ROUND(DU22/DU$8*DU$7*KVARDI,2))</f>
        <v/>
      </c>
      <c r="DW22" s="43"/>
      <c r="DX22" s="44" t="str">
        <f aca="false">IF(OR(DW$4=0,DW22="",DW$8="",DW$7=""),"",ROUND(DW22/DW$8*DW$7*KVARDI,2))</f>
        <v/>
      </c>
      <c r="DY22" s="43"/>
      <c r="DZ22" s="44" t="str">
        <f aca="false">IF(OR(DY$4=0,DY22="",DY$8="",DY$7=""),"",ROUND(DY22/DY$8*DY$7*KVARDI,2))</f>
        <v/>
      </c>
      <c r="EA22" s="43"/>
      <c r="EB22" s="44" t="str">
        <f aca="false">IF(OR(EA$4=0,EA22="",EA$8="",EA$7=""),"",ROUND(EA22/EA$8*EA$7*KVARDI,2))</f>
        <v/>
      </c>
      <c r="EC22" s="43"/>
      <c r="ED22" s="44" t="str">
        <f aca="false">IF(OR(EC$4=0,EC22="",EC$8="",EC$7=""),"",ROUND(EC22/EC$8*EC$7*KVARDI,2))</f>
        <v/>
      </c>
      <c r="EE22" s="43"/>
      <c r="EF22" s="44" t="str">
        <f aca="false">IF(OR(EE$4=0,EE22="",EE$8="",EE$7=""),"",ROUND(EE22/EE$8*EE$7*KVARDI,2))</f>
        <v/>
      </c>
      <c r="EG22" s="43"/>
      <c r="EH22" s="44" t="str">
        <f aca="false">IF(OR(EG$4=0,EG22="",EG$8="",EG$7=""),"",ROUND(EG22/EG$8*EG$7*KVARDI,2))</f>
        <v/>
      </c>
      <c r="EI22" s="43"/>
      <c r="EJ22" s="44" t="str">
        <f aca="false">IF(OR(EI$4=0,EI22="",EI$8="",EI$7=""),"",ROUND(EI22/EI$8*EI$7*KVARDI,2))</f>
        <v/>
      </c>
      <c r="EK22" s="43"/>
      <c r="EL22" s="44" t="str">
        <f aca="false">IF(OR(EK$4=0,EK22="",EK$8="",EK$7=""),"",ROUND(EK22/EK$8*EK$7*KVARDI,2))</f>
        <v/>
      </c>
      <c r="EM22" s="43"/>
      <c r="EN22" s="44" t="str">
        <f aca="false">IF(OR(EM$4=0,EM22="",EM$8="",EM$7=""),"",ROUND(EM22/EM$8*EM$7*KVARDI,2))</f>
        <v/>
      </c>
      <c r="EO22" s="43"/>
      <c r="EP22" s="44" t="str">
        <f aca="false">IF(OR(EO$4=0,EO22="",EO$8="",EO$7=""),"",ROUND(EO22/EO$8*EO$7*KVARDI,2))</f>
        <v/>
      </c>
      <c r="EQ22" s="43"/>
      <c r="ER22" s="44" t="str">
        <f aca="false">IF(OR(EQ$4=0,EQ22="",EQ$8="",EQ$7=""),"",ROUND(EQ22/EQ$8*EQ$7*KVARDI,2))</f>
        <v/>
      </c>
      <c r="ES22" s="43"/>
      <c r="ET22" s="44" t="str">
        <f aca="false">IF(OR(ES$4=0,ES22="",ES$8="",ES$7=""),"",ROUND(ES22/ES$8*ES$7*KVARDI,2))</f>
        <v/>
      </c>
      <c r="EU22" s="43"/>
      <c r="EV22" s="44" t="str">
        <f aca="false">IF(OR(EU$4=0,EU22="",EU$8="",EU$7=""),"",ROUND(EU22/EU$8*EU$7*KVARDI,2))</f>
        <v/>
      </c>
      <c r="EW22" s="43"/>
      <c r="EX22" s="44" t="str">
        <f aca="false">IF(OR(EW$4=0,EW22="",EW$8="",EW$7=""),"",ROUND(EW22/EW$8*EW$7*KVARDI,2))</f>
        <v/>
      </c>
      <c r="EY22" s="43"/>
      <c r="EZ22" s="44" t="str">
        <f aca="false">IF(OR(EY$4=0,EY22="",EY$8="",EY$7=""),"",ROUND(EY22/EY$8*EY$7*KVARDI,2))</f>
        <v/>
      </c>
      <c r="FA22" s="43"/>
      <c r="FB22" s="44" t="str">
        <f aca="false">IF(OR(FA$4=0,FA22="",FA$8="",FA$7=""),"",ROUND(FA22/FA$8*FA$7*KVARDI,2))</f>
        <v/>
      </c>
      <c r="FC22" s="43"/>
      <c r="FD22" s="44" t="str">
        <f aca="false">IF(OR(FC$4=0,FC22="",FC$8="",FC$7=""),"",ROUND(FC22/FC$8*FC$7*KVARDI,2))</f>
        <v/>
      </c>
      <c r="FE22" s="43"/>
      <c r="FF22" s="44" t="str">
        <f aca="false">IF(OR(FE$4=0,FE22="",FE$8="",FE$7=""),"",ROUND(FE22/FE$8*FE$7*KVARDI,2))</f>
        <v/>
      </c>
      <c r="FG22" s="43"/>
      <c r="FH22" s="44" t="str">
        <f aca="false">IF(OR(FG$4=0,FG22="",FG$8="",FG$7=""),"",ROUND(FG22/FG$8*FG$7*KVARDI,2))</f>
        <v/>
      </c>
      <c r="FI22" s="43"/>
      <c r="FJ22" s="44" t="str">
        <f aca="false">IF(OR(FI$4=0,FI22="",FI$8="",FI$7=""),"",ROUND(FI22/FI$8*FI$7*KVARDI,2))</f>
        <v/>
      </c>
      <c r="FK22" s="43"/>
      <c r="FL22" s="44" t="str">
        <f aca="false">IF(OR(FK$4=0,FK22="",FK$8="",FK$7=""),"",ROUND(FK22/FK$8*FK$7*KVARDI,2))</f>
        <v/>
      </c>
      <c r="FM22" s="43"/>
      <c r="FN22" s="44" t="str">
        <f aca="false">IF(OR(FM$4=0,FM22="",FM$8="",FM$7=""),"",ROUND(FM22/FM$8*FM$7*KVARDI,2))</f>
        <v/>
      </c>
      <c r="FO22" s="43"/>
      <c r="FP22" s="44" t="str">
        <f aca="false">IF(OR(FO$4=0,FO22="",FO$8="",FO$7=""),"",ROUND(FO22/FO$8*FO$7*KVARDI,2))</f>
        <v/>
      </c>
      <c r="FQ22" s="43"/>
      <c r="FR22" s="44" t="str">
        <f aca="false">IF(OR(FQ$4=0,FQ22="",FQ$8="",FQ$7=""),"",ROUND(FQ22/FQ$8*FQ$7*KVARDI,2))</f>
        <v/>
      </c>
      <c r="FS22" s="43"/>
      <c r="FT22" s="44" t="str">
        <f aca="false">IF(OR(FS$4=0,FS22="",FS$8="",FS$7=""),"",ROUND(FS22/FS$8*FS$7*KVARDI,2))</f>
        <v/>
      </c>
      <c r="FU22" s="43"/>
      <c r="FV22" s="44" t="str">
        <f aca="false">IF(OR(FU$4=0,FU22="",FU$8="",FU$7=""),"",ROUND(FU22/FU$8*FU$7*KVARDI,2))</f>
        <v/>
      </c>
      <c r="FW22" s="43"/>
      <c r="FX22" s="44" t="str">
        <f aca="false">IF(OR(FW$4=0,FW22="",FW$8="",FW$7=""),"",ROUND(FW22/FW$8*FW$7*KVARDI,2))</f>
        <v/>
      </c>
      <c r="FY22" s="43"/>
      <c r="FZ22" s="44" t="str">
        <f aca="false">IF(OR(FY$4=0,FY22="",FY$8="",FY$7=""),"",ROUND(FY22/FY$8*FY$7*KVARDI,2))</f>
        <v/>
      </c>
      <c r="GA22" s="43"/>
      <c r="GB22" s="44" t="str">
        <f aca="false">IF(OR(GA$4=0,GA22="",GA$8="",GA$7=""),"",ROUND(GA22/GA$8*GA$7*KVARDI,2))</f>
        <v/>
      </c>
      <c r="GC22" s="43"/>
      <c r="GD22" s="44" t="str">
        <f aca="false">IF(OR(GC$4=0,GC22="",GC$8="",GC$7=""),"",ROUND(GC22/GC$8*GC$7*KVARDI,2))</f>
        <v/>
      </c>
      <c r="GE22" s="43"/>
      <c r="GF22" s="44" t="str">
        <f aca="false">IF(OR(GE$4=0,GE22="",GE$8="",GE$7=""),"",ROUND(GE22/GE$8*GE$7*KVARDI,2))</f>
        <v/>
      </c>
      <c r="GG22" s="43"/>
      <c r="GH22" s="44" t="str">
        <f aca="false">IF(OR(GG$4=0,GG22="",GG$8="",GG$7=""),"",ROUND(GG22/GG$8*GG$7*KVARDI,2))</f>
        <v/>
      </c>
      <c r="GI22" s="43"/>
      <c r="GJ22" s="44" t="str">
        <f aca="false">IF(OR(GI$4=0,GI22="",GI$8="",GI$7=""),"",ROUND(GI22/GI$8*GI$7*KVARDI,2))</f>
        <v/>
      </c>
      <c r="GK22" s="43"/>
      <c r="GL22" s="44" t="str">
        <f aca="false">IF(OR(GK$4=0,GK22="",GK$8="",GK$7=""),"",ROUND(GK22/GK$8*GK$7*KVARDI,2))</f>
        <v/>
      </c>
      <c r="GM22" s="43"/>
      <c r="GN22" s="44" t="str">
        <f aca="false">IF(OR(GM$4=0,GM22="",GM$8="",GM$7=""),"",ROUND(GM22/GM$8*GM$7*KVARDI,2))</f>
        <v/>
      </c>
      <c r="GO22" s="43"/>
      <c r="GP22" s="44" t="str">
        <f aca="false">IF(OR(GO$4=0,GO22="",GO$8="",GO$7=""),"",ROUND(GO22/GO$8*GO$7*KVARDI,2))</f>
        <v/>
      </c>
      <c r="GQ22" s="43"/>
      <c r="GR22" s="44" t="str">
        <f aca="false">IF(OR(GQ$4=0,GQ22="",GQ$8="",GQ$7=""),"",ROUND(GQ22/GQ$8*GQ$7*KVARDI,2))</f>
        <v/>
      </c>
      <c r="GS22" s="43"/>
      <c r="GT22" s="44" t="str">
        <f aca="false">IF(OR(GS$4=0,GS22="",GS$8="",GS$7=""),"",ROUND(GS22/GS$8*GS$7*KVARDI,2))</f>
        <v/>
      </c>
      <c r="GU22" s="43"/>
      <c r="GV22" s="44" t="str">
        <f aca="false">IF(OR(GU$4=0,GU22="",GU$8="",GU$7=""),"",ROUND(GU22/GU$8*GU$7*KVARDI,2))</f>
        <v/>
      </c>
      <c r="GW22" s="43"/>
      <c r="GX22" s="44" t="str">
        <f aca="false">IF(OR(GW$4=0,GW22="",GW$8="",GW$7=""),"",ROUND(GW22/GW$8*GW$7*KVARDI,2))</f>
        <v/>
      </c>
      <c r="GZ22" s="22"/>
    </row>
    <row r="23" customFormat="false" ht="15" hidden="true" customHeight="true" outlineLevel="1" collapsed="false">
      <c r="B23" s="41" t="str">
        <f aca="false" t="array" ref="B23:B23">IFERROR(INDEX(Launagögn!$C$6:$C$10005,MATCH(0,COUNTIF($B$11:B22,Launagögn!$C$6:$C$10005)+(Launagögn!$C$6:$C$10005=""),0)),"")</f>
        <v/>
      </c>
      <c r="C23" s="42" t="n">
        <f aca="false">IFERROR(SUMIF($G$10:$GX$10,"Stig",$G23:$GX23),0)</f>
        <v>0</v>
      </c>
      <c r="D23" s="22"/>
      <c r="E23" s="22"/>
      <c r="F23" s="22"/>
      <c r="G23" s="43"/>
      <c r="H23" s="44" t="str">
        <f aca="false">IF(OR(G$4=0,G23="",G$8="",G$7=""),"",ROUND(G23/G$8*G$7*KVARDI,2))</f>
        <v/>
      </c>
      <c r="I23" s="43"/>
      <c r="J23" s="44" t="str">
        <f aca="false">IF(OR(I$4=0,I23="",I$8="",I$7=""),"",ROUND(I23/I$8*I$7*KVARDI,2))</f>
        <v/>
      </c>
      <c r="K23" s="43"/>
      <c r="L23" s="44" t="str">
        <f aca="false">IF(OR(K$4=0,K23="",K$8="",K$7=""),"",ROUND(K23/K$8*K$7*KVARDI,2))</f>
        <v/>
      </c>
      <c r="M23" s="43"/>
      <c r="N23" s="44" t="str">
        <f aca="false">IF(OR(M$4=0,M23="",M$8="",M$7=""),"",ROUND(M23/M$8*M$7*KVARDI,2))</f>
        <v/>
      </c>
      <c r="O23" s="43"/>
      <c r="P23" s="44" t="str">
        <f aca="false">IF(OR(O$4=0,O23="",O$8="",O$7=""),"",ROUND(O23/O$8*O$7*KVARDI,2))</f>
        <v/>
      </c>
      <c r="Q23" s="43"/>
      <c r="R23" s="44" t="str">
        <f aca="false">IF(OR(Q$4=0,Q23="",Q$8="",Q$7=""),"",ROUND(Q23/Q$8*Q$7*KVARDI,2))</f>
        <v/>
      </c>
      <c r="S23" s="43"/>
      <c r="T23" s="44" t="str">
        <f aca="false">IF(OR(S$4=0,S23="",S$8="",S$7=""),"",ROUND(S23/S$8*S$7*KVARDI,2))</f>
        <v/>
      </c>
      <c r="U23" s="43"/>
      <c r="V23" s="44" t="str">
        <f aca="false">IF(OR(U$4=0,U23="",U$8="",U$7=""),"",ROUND(U23/U$8*U$7*KVARDI,2))</f>
        <v/>
      </c>
      <c r="W23" s="43"/>
      <c r="X23" s="44" t="str">
        <f aca="false">IF(OR(W$4=0,W23="",W$8="",W$7=""),"",ROUND(W23/W$8*W$7*KVARDI,2))</f>
        <v/>
      </c>
      <c r="Y23" s="43"/>
      <c r="Z23" s="44" t="str">
        <f aca="false">IF(OR(Y$4=0,Y23="",Y$8="",Y$7=""),"",ROUND(Y23/Y$8*Y$7*KVARDI,2))</f>
        <v/>
      </c>
      <c r="AA23" s="43"/>
      <c r="AB23" s="44" t="str">
        <f aca="false">IF(OR(AA$4=0,AA23="",AA$8="",AA$7=""),"",ROUND(AA23/AA$8*AA$7*KVARDI,2))</f>
        <v/>
      </c>
      <c r="AC23" s="43"/>
      <c r="AD23" s="44" t="str">
        <f aca="false">IF(OR(AC$4=0,AC23="",AC$8="",AC$7=""),"",ROUND(AC23/AC$8*AC$7*KVARDI,2))</f>
        <v/>
      </c>
      <c r="AE23" s="43"/>
      <c r="AF23" s="44" t="str">
        <f aca="false">IF(OR(AE$4=0,AE23="",AE$8="",AE$7=""),"",ROUND(AE23/AE$8*AE$7*KVARDI,2))</f>
        <v/>
      </c>
      <c r="AG23" s="43"/>
      <c r="AH23" s="44" t="str">
        <f aca="false">IF(OR(AG$4=0,AG23="",AG$8="",AG$7=""),"",ROUND(AG23/AG$8*AG$7*KVARDI,2))</f>
        <v/>
      </c>
      <c r="AI23" s="43"/>
      <c r="AJ23" s="44" t="str">
        <f aca="false">IF(OR(AI$4=0,AI23="",AI$8="",AI$7=""),"",ROUND(AI23/AI$8*AI$7*KVARDI,2))</f>
        <v/>
      </c>
      <c r="AK23" s="43"/>
      <c r="AL23" s="44" t="str">
        <f aca="false">IF(OR(AK$4=0,AK23="",AK$8="",AK$7=""),"",ROUND(AK23/AK$8*AK$7*KVARDI,2))</f>
        <v/>
      </c>
      <c r="AM23" s="43"/>
      <c r="AN23" s="44" t="str">
        <f aca="false">IF(OR(AM$4=0,AM23="",AM$8="",AM$7=""),"",ROUND(AM23/AM$8*AM$7*KVARDI,2))</f>
        <v/>
      </c>
      <c r="AO23" s="43"/>
      <c r="AP23" s="44" t="str">
        <f aca="false">IF(OR(AO$4=0,AO23="",AO$8="",AO$7=""),"",ROUND(AO23/AO$8*AO$7*KVARDI,2))</f>
        <v/>
      </c>
      <c r="AQ23" s="43"/>
      <c r="AR23" s="44" t="str">
        <f aca="false">IF(OR(AQ$4=0,AQ23="",AQ$8="",AQ$7=""),"",ROUND(AQ23/AQ$8*AQ$7*KVARDI,2))</f>
        <v/>
      </c>
      <c r="AS23" s="43"/>
      <c r="AT23" s="44" t="str">
        <f aca="false">IF(OR(AS$4=0,AS23="",AS$8="",AS$7=""),"",ROUND(AS23/AS$8*AS$7*KVARDI,2))</f>
        <v/>
      </c>
      <c r="AU23" s="43"/>
      <c r="AV23" s="44" t="str">
        <f aca="false">IF(OR(AU$4=0,AU23="",AU$8="",AU$7=""),"",ROUND(AU23/AU$8*AU$7*KVARDI,2))</f>
        <v/>
      </c>
      <c r="AW23" s="43"/>
      <c r="AX23" s="44" t="str">
        <f aca="false">IF(OR(AW$4=0,AW23="",AW$8="",AW$7=""),"",ROUND(AW23/AW$8*AW$7*KVARDI,2))</f>
        <v/>
      </c>
      <c r="AY23" s="43"/>
      <c r="AZ23" s="44" t="str">
        <f aca="false">IF(OR(AY$4=0,AY23="",AY$8="",AY$7=""),"",ROUND(AY23/AY$8*AY$7*KVARDI,2))</f>
        <v/>
      </c>
      <c r="BA23" s="43"/>
      <c r="BB23" s="44" t="str">
        <f aca="false">IF(OR(BA$4=0,BA23="",BA$8="",BA$7=""),"",ROUND(BA23/BA$8*BA$7*KVARDI,2))</f>
        <v/>
      </c>
      <c r="BC23" s="43"/>
      <c r="BD23" s="44" t="str">
        <f aca="false">IF(OR(BC$4=0,BC23="",BC$8="",BC$7=""),"",ROUND(BC23/BC$8*BC$7*KVARDI,2))</f>
        <v/>
      </c>
      <c r="BE23" s="43"/>
      <c r="BF23" s="44" t="str">
        <f aca="false">IF(OR(BE$4=0,BE23="",BE$8="",BE$7=""),"",ROUND(BE23/BE$8*BE$7*KVARDI,2))</f>
        <v/>
      </c>
      <c r="BG23" s="43"/>
      <c r="BH23" s="44" t="str">
        <f aca="false">IF(OR(BG$4=0,BG23="",BG$8="",BG$7=""),"",ROUND(BG23/BG$8*BG$7*KVARDI,2))</f>
        <v/>
      </c>
      <c r="BI23" s="43"/>
      <c r="BJ23" s="44" t="str">
        <f aca="false">IF(OR(BI$4=0,BI23="",BI$8="",BI$7=""),"",ROUND(BI23/BI$8*BI$7*KVARDI,2))</f>
        <v/>
      </c>
      <c r="BK23" s="43"/>
      <c r="BL23" s="44" t="str">
        <f aca="false">IF(OR(BK$4=0,BK23="",BK$8="",BK$7=""),"",ROUND(BK23/BK$8*BK$7*KVARDI,2))</f>
        <v/>
      </c>
      <c r="BM23" s="43"/>
      <c r="BN23" s="44" t="str">
        <f aca="false">IF(OR(BM$4=0,BM23="",BM$8="",BM$7=""),"",ROUND(BM23/BM$8*BM$7*KVARDI,2))</f>
        <v/>
      </c>
      <c r="BO23" s="43"/>
      <c r="BP23" s="44" t="str">
        <f aca="false">IF(OR(BO$4=0,BO23="",BO$8="",BO$7=""),"",ROUND(BO23/BO$8*BO$7*KVARDI,2))</f>
        <v/>
      </c>
      <c r="BQ23" s="43"/>
      <c r="BR23" s="44" t="str">
        <f aca="false">IF(OR(BQ$4=0,BQ23="",BQ$8="",BQ$7=""),"",ROUND(BQ23/BQ$8*BQ$7*KVARDI,2))</f>
        <v/>
      </c>
      <c r="BS23" s="43"/>
      <c r="BT23" s="44" t="str">
        <f aca="false">IF(OR(BS$4=0,BS23="",BS$8="",BS$7=""),"",ROUND(BS23/BS$8*BS$7*KVARDI,2))</f>
        <v/>
      </c>
      <c r="BU23" s="43"/>
      <c r="BV23" s="44" t="str">
        <f aca="false">IF(OR(BU$4=0,BU23="",BU$8="",BU$7=""),"",ROUND(BU23/BU$8*BU$7*KVARDI,2))</f>
        <v/>
      </c>
      <c r="BW23" s="43"/>
      <c r="BX23" s="44" t="str">
        <f aca="false">IF(OR(BW$4=0,BW23="",BW$8="",BW$7=""),"",ROUND(BW23/BW$8*BW$7*KVARDI,2))</f>
        <v/>
      </c>
      <c r="BY23" s="43"/>
      <c r="BZ23" s="44" t="str">
        <f aca="false">IF(OR(BY$4=0,BY23="",BY$8="",BY$7=""),"",ROUND(BY23/BY$8*BY$7*KVARDI,2))</f>
        <v/>
      </c>
      <c r="CA23" s="43"/>
      <c r="CB23" s="44" t="str">
        <f aca="false">IF(OR(CA$4=0,CA23="",CA$8="",CA$7=""),"",ROUND(CA23/CA$8*CA$7*KVARDI,2))</f>
        <v/>
      </c>
      <c r="CC23" s="43"/>
      <c r="CD23" s="44" t="str">
        <f aca="false">IF(OR(CC$4=0,CC23="",CC$8="",CC$7=""),"",ROUND(CC23/CC$8*CC$7*KVARDI,2))</f>
        <v/>
      </c>
      <c r="CE23" s="43"/>
      <c r="CF23" s="44" t="str">
        <f aca="false">IF(OR(CE$4=0,CE23="",CE$8="",CE$7=""),"",ROUND(CE23/CE$8*CE$7*KVARDI,2))</f>
        <v/>
      </c>
      <c r="CG23" s="43"/>
      <c r="CH23" s="44" t="str">
        <f aca="false">IF(OR(CG$4=0,CG23="",CG$8="",CG$7=""),"",ROUND(CG23/CG$8*CG$7*KVARDI,2))</f>
        <v/>
      </c>
      <c r="CI23" s="43"/>
      <c r="CJ23" s="44" t="str">
        <f aca="false">IF(OR(CI$4=0,CI23="",CI$8="",CI$7=""),"",ROUND(CI23/CI$8*CI$7*KVARDI,2))</f>
        <v/>
      </c>
      <c r="CK23" s="43"/>
      <c r="CL23" s="44" t="str">
        <f aca="false">IF(OR(CK$4=0,CK23="",CK$8="",CK$7=""),"",ROUND(CK23/CK$8*CK$7*KVARDI,2))</f>
        <v/>
      </c>
      <c r="CM23" s="43"/>
      <c r="CN23" s="44" t="str">
        <f aca="false">IF(OR(CM$4=0,CM23="",CM$8="",CM$7=""),"",ROUND(CM23/CM$8*CM$7*KVARDI,2))</f>
        <v/>
      </c>
      <c r="CO23" s="43"/>
      <c r="CP23" s="44" t="str">
        <f aca="false">IF(OR(CO$4=0,CO23="",CO$8="",CO$7=""),"",ROUND(CO23/CO$8*CO$7*KVARDI,2))</f>
        <v/>
      </c>
      <c r="CQ23" s="43"/>
      <c r="CR23" s="44" t="str">
        <f aca="false">IF(OR(CQ$4=0,CQ23="",CQ$8="",CQ$7=""),"",ROUND(CQ23/CQ$8*CQ$7*KVARDI,2))</f>
        <v/>
      </c>
      <c r="CS23" s="43"/>
      <c r="CT23" s="44" t="str">
        <f aca="false">IF(OR(CS$4=0,CS23="",CS$8="",CS$7=""),"",ROUND(CS23/CS$8*CS$7*KVARDI,2))</f>
        <v/>
      </c>
      <c r="CU23" s="43"/>
      <c r="CV23" s="44" t="str">
        <f aca="false">IF(OR(CU$4=0,CU23="",CU$8="",CU$7=""),"",ROUND(CU23/CU$8*CU$7*KVARDI,2))</f>
        <v/>
      </c>
      <c r="CW23" s="43"/>
      <c r="CX23" s="44" t="str">
        <f aca="false">IF(OR(CW$4=0,CW23="",CW$8="",CW$7=""),"",ROUND(CW23/CW$8*CW$7*KVARDI,2))</f>
        <v/>
      </c>
      <c r="CY23" s="43"/>
      <c r="CZ23" s="44" t="str">
        <f aca="false">IF(OR(CY$4=0,CY23="",CY$8="",CY$7=""),"",ROUND(CY23/CY$8*CY$7*KVARDI,2))</f>
        <v/>
      </c>
      <c r="DA23" s="43"/>
      <c r="DB23" s="44" t="str">
        <f aca="false">IF(OR(DA$4=0,DA23="",DA$8="",DA$7=""),"",ROUND(DA23/DA$8*DA$7*KVARDI,2))</f>
        <v/>
      </c>
      <c r="DC23" s="43"/>
      <c r="DD23" s="44" t="str">
        <f aca="false">IF(OR(DC$4=0,DC23="",DC$8="",DC$7=""),"",ROUND(DC23/DC$8*DC$7*KVARDI,2))</f>
        <v/>
      </c>
      <c r="DE23" s="43"/>
      <c r="DF23" s="44" t="str">
        <f aca="false">IF(OR(DE$4=0,DE23="",DE$8="",DE$7=""),"",ROUND(DE23/DE$8*DE$7*KVARDI,2))</f>
        <v/>
      </c>
      <c r="DG23" s="43"/>
      <c r="DH23" s="44" t="str">
        <f aca="false">IF(OR(DG$4=0,DG23="",DG$8="",DG$7=""),"",ROUND(DG23/DG$8*DG$7*KVARDI,2))</f>
        <v/>
      </c>
      <c r="DI23" s="43"/>
      <c r="DJ23" s="44" t="str">
        <f aca="false">IF(OR(DI$4=0,DI23="",DI$8="",DI$7=""),"",ROUND(DI23/DI$8*DI$7*KVARDI,2))</f>
        <v/>
      </c>
      <c r="DK23" s="43"/>
      <c r="DL23" s="44" t="str">
        <f aca="false">IF(OR(DK$4=0,DK23="",DK$8="",DK$7=""),"",ROUND(DK23/DK$8*DK$7*KVARDI,2))</f>
        <v/>
      </c>
      <c r="DM23" s="43"/>
      <c r="DN23" s="44" t="str">
        <f aca="false">IF(OR(DM$4=0,DM23="",DM$8="",DM$7=""),"",ROUND(DM23/DM$8*DM$7*KVARDI,2))</f>
        <v/>
      </c>
      <c r="DO23" s="43"/>
      <c r="DP23" s="44" t="str">
        <f aca="false">IF(OR(DO$4=0,DO23="",DO$8="",DO$7=""),"",ROUND(DO23/DO$8*DO$7*KVARDI,2))</f>
        <v/>
      </c>
      <c r="DQ23" s="43"/>
      <c r="DR23" s="44" t="str">
        <f aca="false">IF(OR(DQ$4=0,DQ23="",DQ$8="",DQ$7=""),"",ROUND(DQ23/DQ$8*DQ$7*KVARDI,2))</f>
        <v/>
      </c>
      <c r="DS23" s="43"/>
      <c r="DT23" s="44" t="str">
        <f aca="false">IF(OR(DS$4=0,DS23="",DS$8="",DS$7=""),"",ROUND(DS23/DS$8*DS$7*KVARDI,2))</f>
        <v/>
      </c>
      <c r="DU23" s="43"/>
      <c r="DV23" s="44" t="str">
        <f aca="false">IF(OR(DU$4=0,DU23="",DU$8="",DU$7=""),"",ROUND(DU23/DU$8*DU$7*KVARDI,2))</f>
        <v/>
      </c>
      <c r="DW23" s="43"/>
      <c r="DX23" s="44" t="str">
        <f aca="false">IF(OR(DW$4=0,DW23="",DW$8="",DW$7=""),"",ROUND(DW23/DW$8*DW$7*KVARDI,2))</f>
        <v/>
      </c>
      <c r="DY23" s="43"/>
      <c r="DZ23" s="44" t="str">
        <f aca="false">IF(OR(DY$4=0,DY23="",DY$8="",DY$7=""),"",ROUND(DY23/DY$8*DY$7*KVARDI,2))</f>
        <v/>
      </c>
      <c r="EA23" s="43"/>
      <c r="EB23" s="44" t="str">
        <f aca="false">IF(OR(EA$4=0,EA23="",EA$8="",EA$7=""),"",ROUND(EA23/EA$8*EA$7*KVARDI,2))</f>
        <v/>
      </c>
      <c r="EC23" s="43"/>
      <c r="ED23" s="44" t="str">
        <f aca="false">IF(OR(EC$4=0,EC23="",EC$8="",EC$7=""),"",ROUND(EC23/EC$8*EC$7*KVARDI,2))</f>
        <v/>
      </c>
      <c r="EE23" s="43"/>
      <c r="EF23" s="44" t="str">
        <f aca="false">IF(OR(EE$4=0,EE23="",EE$8="",EE$7=""),"",ROUND(EE23/EE$8*EE$7*KVARDI,2))</f>
        <v/>
      </c>
      <c r="EG23" s="43"/>
      <c r="EH23" s="44" t="str">
        <f aca="false">IF(OR(EG$4=0,EG23="",EG$8="",EG$7=""),"",ROUND(EG23/EG$8*EG$7*KVARDI,2))</f>
        <v/>
      </c>
      <c r="EI23" s="43"/>
      <c r="EJ23" s="44" t="str">
        <f aca="false">IF(OR(EI$4=0,EI23="",EI$8="",EI$7=""),"",ROUND(EI23/EI$8*EI$7*KVARDI,2))</f>
        <v/>
      </c>
      <c r="EK23" s="43"/>
      <c r="EL23" s="44" t="str">
        <f aca="false">IF(OR(EK$4=0,EK23="",EK$8="",EK$7=""),"",ROUND(EK23/EK$8*EK$7*KVARDI,2))</f>
        <v/>
      </c>
      <c r="EM23" s="43"/>
      <c r="EN23" s="44" t="str">
        <f aca="false">IF(OR(EM$4=0,EM23="",EM$8="",EM$7=""),"",ROUND(EM23/EM$8*EM$7*KVARDI,2))</f>
        <v/>
      </c>
      <c r="EO23" s="43"/>
      <c r="EP23" s="44" t="str">
        <f aca="false">IF(OR(EO$4=0,EO23="",EO$8="",EO$7=""),"",ROUND(EO23/EO$8*EO$7*KVARDI,2))</f>
        <v/>
      </c>
      <c r="EQ23" s="43"/>
      <c r="ER23" s="44" t="str">
        <f aca="false">IF(OR(EQ$4=0,EQ23="",EQ$8="",EQ$7=""),"",ROUND(EQ23/EQ$8*EQ$7*KVARDI,2))</f>
        <v/>
      </c>
      <c r="ES23" s="43"/>
      <c r="ET23" s="44" t="str">
        <f aca="false">IF(OR(ES$4=0,ES23="",ES$8="",ES$7=""),"",ROUND(ES23/ES$8*ES$7*KVARDI,2))</f>
        <v/>
      </c>
      <c r="EU23" s="43"/>
      <c r="EV23" s="44" t="str">
        <f aca="false">IF(OR(EU$4=0,EU23="",EU$8="",EU$7=""),"",ROUND(EU23/EU$8*EU$7*KVARDI,2))</f>
        <v/>
      </c>
      <c r="EW23" s="43"/>
      <c r="EX23" s="44" t="str">
        <f aca="false">IF(OR(EW$4=0,EW23="",EW$8="",EW$7=""),"",ROUND(EW23/EW$8*EW$7*KVARDI,2))</f>
        <v/>
      </c>
      <c r="EY23" s="43"/>
      <c r="EZ23" s="44" t="str">
        <f aca="false">IF(OR(EY$4=0,EY23="",EY$8="",EY$7=""),"",ROUND(EY23/EY$8*EY$7*KVARDI,2))</f>
        <v/>
      </c>
      <c r="FA23" s="43"/>
      <c r="FB23" s="44" t="str">
        <f aca="false">IF(OR(FA$4=0,FA23="",FA$8="",FA$7=""),"",ROUND(FA23/FA$8*FA$7*KVARDI,2))</f>
        <v/>
      </c>
      <c r="FC23" s="43"/>
      <c r="FD23" s="44" t="str">
        <f aca="false">IF(OR(FC$4=0,FC23="",FC$8="",FC$7=""),"",ROUND(FC23/FC$8*FC$7*KVARDI,2))</f>
        <v/>
      </c>
      <c r="FE23" s="43"/>
      <c r="FF23" s="44" t="str">
        <f aca="false">IF(OR(FE$4=0,FE23="",FE$8="",FE$7=""),"",ROUND(FE23/FE$8*FE$7*KVARDI,2))</f>
        <v/>
      </c>
      <c r="FG23" s="43"/>
      <c r="FH23" s="44" t="str">
        <f aca="false">IF(OR(FG$4=0,FG23="",FG$8="",FG$7=""),"",ROUND(FG23/FG$8*FG$7*KVARDI,2))</f>
        <v/>
      </c>
      <c r="FI23" s="43"/>
      <c r="FJ23" s="44" t="str">
        <f aca="false">IF(OR(FI$4=0,FI23="",FI$8="",FI$7=""),"",ROUND(FI23/FI$8*FI$7*KVARDI,2))</f>
        <v/>
      </c>
      <c r="FK23" s="43"/>
      <c r="FL23" s="44" t="str">
        <f aca="false">IF(OR(FK$4=0,FK23="",FK$8="",FK$7=""),"",ROUND(FK23/FK$8*FK$7*KVARDI,2))</f>
        <v/>
      </c>
      <c r="FM23" s="43"/>
      <c r="FN23" s="44" t="str">
        <f aca="false">IF(OR(FM$4=0,FM23="",FM$8="",FM$7=""),"",ROUND(FM23/FM$8*FM$7*KVARDI,2))</f>
        <v/>
      </c>
      <c r="FO23" s="43"/>
      <c r="FP23" s="44" t="str">
        <f aca="false">IF(OR(FO$4=0,FO23="",FO$8="",FO$7=""),"",ROUND(FO23/FO$8*FO$7*KVARDI,2))</f>
        <v/>
      </c>
      <c r="FQ23" s="43"/>
      <c r="FR23" s="44" t="str">
        <f aca="false">IF(OR(FQ$4=0,FQ23="",FQ$8="",FQ$7=""),"",ROUND(FQ23/FQ$8*FQ$7*KVARDI,2))</f>
        <v/>
      </c>
      <c r="FS23" s="43"/>
      <c r="FT23" s="44" t="str">
        <f aca="false">IF(OR(FS$4=0,FS23="",FS$8="",FS$7=""),"",ROUND(FS23/FS$8*FS$7*KVARDI,2))</f>
        <v/>
      </c>
      <c r="FU23" s="43"/>
      <c r="FV23" s="44" t="str">
        <f aca="false">IF(OR(FU$4=0,FU23="",FU$8="",FU$7=""),"",ROUND(FU23/FU$8*FU$7*KVARDI,2))</f>
        <v/>
      </c>
      <c r="FW23" s="43"/>
      <c r="FX23" s="44" t="str">
        <f aca="false">IF(OR(FW$4=0,FW23="",FW$8="",FW$7=""),"",ROUND(FW23/FW$8*FW$7*KVARDI,2))</f>
        <v/>
      </c>
      <c r="FY23" s="43"/>
      <c r="FZ23" s="44" t="str">
        <f aca="false">IF(OR(FY$4=0,FY23="",FY$8="",FY$7=""),"",ROUND(FY23/FY$8*FY$7*KVARDI,2))</f>
        <v/>
      </c>
      <c r="GA23" s="43"/>
      <c r="GB23" s="44" t="str">
        <f aca="false">IF(OR(GA$4=0,GA23="",GA$8="",GA$7=""),"",ROUND(GA23/GA$8*GA$7*KVARDI,2))</f>
        <v/>
      </c>
      <c r="GC23" s="43"/>
      <c r="GD23" s="44" t="str">
        <f aca="false">IF(OR(GC$4=0,GC23="",GC$8="",GC$7=""),"",ROUND(GC23/GC$8*GC$7*KVARDI,2))</f>
        <v/>
      </c>
      <c r="GE23" s="43"/>
      <c r="GF23" s="44" t="str">
        <f aca="false">IF(OR(GE$4=0,GE23="",GE$8="",GE$7=""),"",ROUND(GE23/GE$8*GE$7*KVARDI,2))</f>
        <v/>
      </c>
      <c r="GG23" s="43"/>
      <c r="GH23" s="44" t="str">
        <f aca="false">IF(OR(GG$4=0,GG23="",GG$8="",GG$7=""),"",ROUND(GG23/GG$8*GG$7*KVARDI,2))</f>
        <v/>
      </c>
      <c r="GI23" s="43"/>
      <c r="GJ23" s="44" t="str">
        <f aca="false">IF(OR(GI$4=0,GI23="",GI$8="",GI$7=""),"",ROUND(GI23/GI$8*GI$7*KVARDI,2))</f>
        <v/>
      </c>
      <c r="GK23" s="43"/>
      <c r="GL23" s="44" t="str">
        <f aca="false">IF(OR(GK$4=0,GK23="",GK$8="",GK$7=""),"",ROUND(GK23/GK$8*GK$7*KVARDI,2))</f>
        <v/>
      </c>
      <c r="GM23" s="43"/>
      <c r="GN23" s="44" t="str">
        <f aca="false">IF(OR(GM$4=0,GM23="",GM$8="",GM$7=""),"",ROUND(GM23/GM$8*GM$7*KVARDI,2))</f>
        <v/>
      </c>
      <c r="GO23" s="43"/>
      <c r="GP23" s="44" t="str">
        <f aca="false">IF(OR(GO$4=0,GO23="",GO$8="",GO$7=""),"",ROUND(GO23/GO$8*GO$7*KVARDI,2))</f>
        <v/>
      </c>
      <c r="GQ23" s="43"/>
      <c r="GR23" s="44" t="str">
        <f aca="false">IF(OR(GQ$4=0,GQ23="",GQ$8="",GQ$7=""),"",ROUND(GQ23/GQ$8*GQ$7*KVARDI,2))</f>
        <v/>
      </c>
      <c r="GS23" s="43"/>
      <c r="GT23" s="44" t="str">
        <f aca="false">IF(OR(GS$4=0,GS23="",GS$8="",GS$7=""),"",ROUND(GS23/GS$8*GS$7*KVARDI,2))</f>
        <v/>
      </c>
      <c r="GU23" s="43"/>
      <c r="GV23" s="44" t="str">
        <f aca="false">IF(OR(GU$4=0,GU23="",GU$8="",GU$7=""),"",ROUND(GU23/GU$8*GU$7*KVARDI,2))</f>
        <v/>
      </c>
      <c r="GW23" s="43"/>
      <c r="GX23" s="44" t="str">
        <f aca="false">IF(OR(GW$4=0,GW23="",GW$8="",GW$7=""),"",ROUND(GW23/GW$8*GW$7*KVARDI,2))</f>
        <v/>
      </c>
      <c r="GZ23" s="22"/>
    </row>
    <row r="24" customFormat="false" ht="15" hidden="true" customHeight="true" outlineLevel="1" collapsed="false">
      <c r="B24" s="41" t="str">
        <f aca="false" t="array" ref="B24:B24">IFERROR(INDEX(Launagögn!$C$6:$C$10005,MATCH(0,COUNTIF($B$11:B23,Launagögn!$C$6:$C$10005)+(Launagögn!$C$6:$C$10005=""),0)),"")</f>
        <v/>
      </c>
      <c r="C24" s="42" t="n">
        <f aca="false">IFERROR(SUMIF($G$10:$GX$10,"Stig",$G24:$GX24),0)</f>
        <v>0</v>
      </c>
      <c r="D24" s="22"/>
      <c r="E24" s="22"/>
      <c r="F24" s="22"/>
      <c r="G24" s="43"/>
      <c r="H24" s="44" t="str">
        <f aca="false">IF(OR(G$4=0,G24="",G$8="",G$7=""),"",ROUND(G24/G$8*G$7*KVARDI,2))</f>
        <v/>
      </c>
      <c r="I24" s="43"/>
      <c r="J24" s="44" t="str">
        <f aca="false">IF(OR(I$4=0,I24="",I$8="",I$7=""),"",ROUND(I24/I$8*I$7*KVARDI,2))</f>
        <v/>
      </c>
      <c r="K24" s="43"/>
      <c r="L24" s="44" t="str">
        <f aca="false">IF(OR(K$4=0,K24="",K$8="",K$7=""),"",ROUND(K24/K$8*K$7*KVARDI,2))</f>
        <v/>
      </c>
      <c r="M24" s="43"/>
      <c r="N24" s="44" t="str">
        <f aca="false">IF(OR(M$4=0,M24="",M$8="",M$7=""),"",ROUND(M24/M$8*M$7*KVARDI,2))</f>
        <v/>
      </c>
      <c r="O24" s="43"/>
      <c r="P24" s="44" t="str">
        <f aca="false">IF(OR(O$4=0,O24="",O$8="",O$7=""),"",ROUND(O24/O$8*O$7*KVARDI,2))</f>
        <v/>
      </c>
      <c r="Q24" s="43"/>
      <c r="R24" s="44" t="str">
        <f aca="false">IF(OR(Q$4=0,Q24="",Q$8="",Q$7=""),"",ROUND(Q24/Q$8*Q$7*KVARDI,2))</f>
        <v/>
      </c>
      <c r="S24" s="43"/>
      <c r="T24" s="44" t="str">
        <f aca="false">IF(OR(S$4=0,S24="",S$8="",S$7=""),"",ROUND(S24/S$8*S$7*KVARDI,2))</f>
        <v/>
      </c>
      <c r="U24" s="43"/>
      <c r="V24" s="44" t="str">
        <f aca="false">IF(OR(U$4=0,U24="",U$8="",U$7=""),"",ROUND(U24/U$8*U$7*KVARDI,2))</f>
        <v/>
      </c>
      <c r="W24" s="43"/>
      <c r="X24" s="44" t="str">
        <f aca="false">IF(OR(W$4=0,W24="",W$8="",W$7=""),"",ROUND(W24/W$8*W$7*KVARDI,2))</f>
        <v/>
      </c>
      <c r="Y24" s="43"/>
      <c r="Z24" s="44" t="str">
        <f aca="false">IF(OR(Y$4=0,Y24="",Y$8="",Y$7=""),"",ROUND(Y24/Y$8*Y$7*KVARDI,2))</f>
        <v/>
      </c>
      <c r="AA24" s="43"/>
      <c r="AB24" s="44" t="str">
        <f aca="false">IF(OR(AA$4=0,AA24="",AA$8="",AA$7=""),"",ROUND(AA24/AA$8*AA$7*KVARDI,2))</f>
        <v/>
      </c>
      <c r="AC24" s="43"/>
      <c r="AD24" s="44" t="str">
        <f aca="false">IF(OR(AC$4=0,AC24="",AC$8="",AC$7=""),"",ROUND(AC24/AC$8*AC$7*KVARDI,2))</f>
        <v/>
      </c>
      <c r="AE24" s="43"/>
      <c r="AF24" s="44" t="str">
        <f aca="false">IF(OR(AE$4=0,AE24="",AE$8="",AE$7=""),"",ROUND(AE24/AE$8*AE$7*KVARDI,2))</f>
        <v/>
      </c>
      <c r="AG24" s="43"/>
      <c r="AH24" s="44" t="str">
        <f aca="false">IF(OR(AG$4=0,AG24="",AG$8="",AG$7=""),"",ROUND(AG24/AG$8*AG$7*KVARDI,2))</f>
        <v/>
      </c>
      <c r="AI24" s="43"/>
      <c r="AJ24" s="44" t="str">
        <f aca="false">IF(OR(AI$4=0,AI24="",AI$8="",AI$7=""),"",ROUND(AI24/AI$8*AI$7*KVARDI,2))</f>
        <v/>
      </c>
      <c r="AK24" s="43"/>
      <c r="AL24" s="44" t="str">
        <f aca="false">IF(OR(AK$4=0,AK24="",AK$8="",AK$7=""),"",ROUND(AK24/AK$8*AK$7*KVARDI,2))</f>
        <v/>
      </c>
      <c r="AM24" s="43"/>
      <c r="AN24" s="44" t="str">
        <f aca="false">IF(OR(AM$4=0,AM24="",AM$8="",AM$7=""),"",ROUND(AM24/AM$8*AM$7*KVARDI,2))</f>
        <v/>
      </c>
      <c r="AO24" s="43"/>
      <c r="AP24" s="44" t="str">
        <f aca="false">IF(OR(AO$4=0,AO24="",AO$8="",AO$7=""),"",ROUND(AO24/AO$8*AO$7*KVARDI,2))</f>
        <v/>
      </c>
      <c r="AQ24" s="43"/>
      <c r="AR24" s="44" t="str">
        <f aca="false">IF(OR(AQ$4=0,AQ24="",AQ$8="",AQ$7=""),"",ROUND(AQ24/AQ$8*AQ$7*KVARDI,2))</f>
        <v/>
      </c>
      <c r="AS24" s="43"/>
      <c r="AT24" s="44" t="str">
        <f aca="false">IF(OR(AS$4=0,AS24="",AS$8="",AS$7=""),"",ROUND(AS24/AS$8*AS$7*KVARDI,2))</f>
        <v/>
      </c>
      <c r="AU24" s="43"/>
      <c r="AV24" s="44" t="str">
        <f aca="false">IF(OR(AU$4=0,AU24="",AU$8="",AU$7=""),"",ROUND(AU24/AU$8*AU$7*KVARDI,2))</f>
        <v/>
      </c>
      <c r="AW24" s="43"/>
      <c r="AX24" s="44" t="str">
        <f aca="false">IF(OR(AW$4=0,AW24="",AW$8="",AW$7=""),"",ROUND(AW24/AW$8*AW$7*KVARDI,2))</f>
        <v/>
      </c>
      <c r="AY24" s="43"/>
      <c r="AZ24" s="44" t="str">
        <f aca="false">IF(OR(AY$4=0,AY24="",AY$8="",AY$7=""),"",ROUND(AY24/AY$8*AY$7*KVARDI,2))</f>
        <v/>
      </c>
      <c r="BA24" s="43"/>
      <c r="BB24" s="44" t="str">
        <f aca="false">IF(OR(BA$4=0,BA24="",BA$8="",BA$7=""),"",ROUND(BA24/BA$8*BA$7*KVARDI,2))</f>
        <v/>
      </c>
      <c r="BC24" s="43"/>
      <c r="BD24" s="44" t="str">
        <f aca="false">IF(OR(BC$4=0,BC24="",BC$8="",BC$7=""),"",ROUND(BC24/BC$8*BC$7*KVARDI,2))</f>
        <v/>
      </c>
      <c r="BE24" s="43"/>
      <c r="BF24" s="44" t="str">
        <f aca="false">IF(OR(BE$4=0,BE24="",BE$8="",BE$7=""),"",ROUND(BE24/BE$8*BE$7*KVARDI,2))</f>
        <v/>
      </c>
      <c r="BG24" s="43"/>
      <c r="BH24" s="44" t="str">
        <f aca="false">IF(OR(BG$4=0,BG24="",BG$8="",BG$7=""),"",ROUND(BG24/BG$8*BG$7*KVARDI,2))</f>
        <v/>
      </c>
      <c r="BI24" s="43"/>
      <c r="BJ24" s="44" t="str">
        <f aca="false">IF(OR(BI$4=0,BI24="",BI$8="",BI$7=""),"",ROUND(BI24/BI$8*BI$7*KVARDI,2))</f>
        <v/>
      </c>
      <c r="BK24" s="43"/>
      <c r="BL24" s="44" t="str">
        <f aca="false">IF(OR(BK$4=0,BK24="",BK$8="",BK$7=""),"",ROUND(BK24/BK$8*BK$7*KVARDI,2))</f>
        <v/>
      </c>
      <c r="BM24" s="43"/>
      <c r="BN24" s="44" t="str">
        <f aca="false">IF(OR(BM$4=0,BM24="",BM$8="",BM$7=""),"",ROUND(BM24/BM$8*BM$7*KVARDI,2))</f>
        <v/>
      </c>
      <c r="BO24" s="43"/>
      <c r="BP24" s="44" t="str">
        <f aca="false">IF(OR(BO$4=0,BO24="",BO$8="",BO$7=""),"",ROUND(BO24/BO$8*BO$7*KVARDI,2))</f>
        <v/>
      </c>
      <c r="BQ24" s="43"/>
      <c r="BR24" s="44" t="str">
        <f aca="false">IF(OR(BQ$4=0,BQ24="",BQ$8="",BQ$7=""),"",ROUND(BQ24/BQ$8*BQ$7*KVARDI,2))</f>
        <v/>
      </c>
      <c r="BS24" s="43"/>
      <c r="BT24" s="44" t="str">
        <f aca="false">IF(OR(BS$4=0,BS24="",BS$8="",BS$7=""),"",ROUND(BS24/BS$8*BS$7*KVARDI,2))</f>
        <v/>
      </c>
      <c r="BU24" s="43"/>
      <c r="BV24" s="44" t="str">
        <f aca="false">IF(OR(BU$4=0,BU24="",BU$8="",BU$7=""),"",ROUND(BU24/BU$8*BU$7*KVARDI,2))</f>
        <v/>
      </c>
      <c r="BW24" s="43"/>
      <c r="BX24" s="44" t="str">
        <f aca="false">IF(OR(BW$4=0,BW24="",BW$8="",BW$7=""),"",ROUND(BW24/BW$8*BW$7*KVARDI,2))</f>
        <v/>
      </c>
      <c r="BY24" s="43"/>
      <c r="BZ24" s="44" t="str">
        <f aca="false">IF(OR(BY$4=0,BY24="",BY$8="",BY$7=""),"",ROUND(BY24/BY$8*BY$7*KVARDI,2))</f>
        <v/>
      </c>
      <c r="CA24" s="43"/>
      <c r="CB24" s="44" t="str">
        <f aca="false">IF(OR(CA$4=0,CA24="",CA$8="",CA$7=""),"",ROUND(CA24/CA$8*CA$7*KVARDI,2))</f>
        <v/>
      </c>
      <c r="CC24" s="43"/>
      <c r="CD24" s="44" t="str">
        <f aca="false">IF(OR(CC$4=0,CC24="",CC$8="",CC$7=""),"",ROUND(CC24/CC$8*CC$7*KVARDI,2))</f>
        <v/>
      </c>
      <c r="CE24" s="43"/>
      <c r="CF24" s="44" t="str">
        <f aca="false">IF(OR(CE$4=0,CE24="",CE$8="",CE$7=""),"",ROUND(CE24/CE$8*CE$7*KVARDI,2))</f>
        <v/>
      </c>
      <c r="CG24" s="43"/>
      <c r="CH24" s="44" t="str">
        <f aca="false">IF(OR(CG$4=0,CG24="",CG$8="",CG$7=""),"",ROUND(CG24/CG$8*CG$7*KVARDI,2))</f>
        <v/>
      </c>
      <c r="CI24" s="43"/>
      <c r="CJ24" s="44" t="str">
        <f aca="false">IF(OR(CI$4=0,CI24="",CI$8="",CI$7=""),"",ROUND(CI24/CI$8*CI$7*KVARDI,2))</f>
        <v/>
      </c>
      <c r="CK24" s="43"/>
      <c r="CL24" s="44" t="str">
        <f aca="false">IF(OR(CK$4=0,CK24="",CK$8="",CK$7=""),"",ROUND(CK24/CK$8*CK$7*KVARDI,2))</f>
        <v/>
      </c>
      <c r="CM24" s="43"/>
      <c r="CN24" s="44" t="str">
        <f aca="false">IF(OR(CM$4=0,CM24="",CM$8="",CM$7=""),"",ROUND(CM24/CM$8*CM$7*KVARDI,2))</f>
        <v/>
      </c>
      <c r="CO24" s="43"/>
      <c r="CP24" s="44" t="str">
        <f aca="false">IF(OR(CO$4=0,CO24="",CO$8="",CO$7=""),"",ROUND(CO24/CO$8*CO$7*KVARDI,2))</f>
        <v/>
      </c>
      <c r="CQ24" s="43"/>
      <c r="CR24" s="44" t="str">
        <f aca="false">IF(OR(CQ$4=0,CQ24="",CQ$8="",CQ$7=""),"",ROUND(CQ24/CQ$8*CQ$7*KVARDI,2))</f>
        <v/>
      </c>
      <c r="CS24" s="43"/>
      <c r="CT24" s="44" t="str">
        <f aca="false">IF(OR(CS$4=0,CS24="",CS$8="",CS$7=""),"",ROUND(CS24/CS$8*CS$7*KVARDI,2))</f>
        <v/>
      </c>
      <c r="CU24" s="43"/>
      <c r="CV24" s="44" t="str">
        <f aca="false">IF(OR(CU$4=0,CU24="",CU$8="",CU$7=""),"",ROUND(CU24/CU$8*CU$7*KVARDI,2))</f>
        <v/>
      </c>
      <c r="CW24" s="43"/>
      <c r="CX24" s="44" t="str">
        <f aca="false">IF(OR(CW$4=0,CW24="",CW$8="",CW$7=""),"",ROUND(CW24/CW$8*CW$7*KVARDI,2))</f>
        <v/>
      </c>
      <c r="CY24" s="43"/>
      <c r="CZ24" s="44" t="str">
        <f aca="false">IF(OR(CY$4=0,CY24="",CY$8="",CY$7=""),"",ROUND(CY24/CY$8*CY$7*KVARDI,2))</f>
        <v/>
      </c>
      <c r="DA24" s="43"/>
      <c r="DB24" s="44" t="str">
        <f aca="false">IF(OR(DA$4=0,DA24="",DA$8="",DA$7=""),"",ROUND(DA24/DA$8*DA$7*KVARDI,2))</f>
        <v/>
      </c>
      <c r="DC24" s="43"/>
      <c r="DD24" s="44" t="str">
        <f aca="false">IF(OR(DC$4=0,DC24="",DC$8="",DC$7=""),"",ROUND(DC24/DC$8*DC$7*KVARDI,2))</f>
        <v/>
      </c>
      <c r="DE24" s="43"/>
      <c r="DF24" s="44" t="str">
        <f aca="false">IF(OR(DE$4=0,DE24="",DE$8="",DE$7=""),"",ROUND(DE24/DE$8*DE$7*KVARDI,2))</f>
        <v/>
      </c>
      <c r="DG24" s="43"/>
      <c r="DH24" s="44" t="str">
        <f aca="false">IF(OR(DG$4=0,DG24="",DG$8="",DG$7=""),"",ROUND(DG24/DG$8*DG$7*KVARDI,2))</f>
        <v/>
      </c>
      <c r="DI24" s="43"/>
      <c r="DJ24" s="44" t="str">
        <f aca="false">IF(OR(DI$4=0,DI24="",DI$8="",DI$7=""),"",ROUND(DI24/DI$8*DI$7*KVARDI,2))</f>
        <v/>
      </c>
      <c r="DK24" s="43"/>
      <c r="DL24" s="44" t="str">
        <f aca="false">IF(OR(DK$4=0,DK24="",DK$8="",DK$7=""),"",ROUND(DK24/DK$8*DK$7*KVARDI,2))</f>
        <v/>
      </c>
      <c r="DM24" s="43"/>
      <c r="DN24" s="44" t="str">
        <f aca="false">IF(OR(DM$4=0,DM24="",DM$8="",DM$7=""),"",ROUND(DM24/DM$8*DM$7*KVARDI,2))</f>
        <v/>
      </c>
      <c r="DO24" s="43"/>
      <c r="DP24" s="44" t="str">
        <f aca="false">IF(OR(DO$4=0,DO24="",DO$8="",DO$7=""),"",ROUND(DO24/DO$8*DO$7*KVARDI,2))</f>
        <v/>
      </c>
      <c r="DQ24" s="43"/>
      <c r="DR24" s="44" t="str">
        <f aca="false">IF(OR(DQ$4=0,DQ24="",DQ$8="",DQ$7=""),"",ROUND(DQ24/DQ$8*DQ$7*KVARDI,2))</f>
        <v/>
      </c>
      <c r="DS24" s="43"/>
      <c r="DT24" s="44" t="str">
        <f aca="false">IF(OR(DS$4=0,DS24="",DS$8="",DS$7=""),"",ROUND(DS24/DS$8*DS$7*KVARDI,2))</f>
        <v/>
      </c>
      <c r="DU24" s="43"/>
      <c r="DV24" s="44" t="str">
        <f aca="false">IF(OR(DU$4=0,DU24="",DU$8="",DU$7=""),"",ROUND(DU24/DU$8*DU$7*KVARDI,2))</f>
        <v/>
      </c>
      <c r="DW24" s="43"/>
      <c r="DX24" s="44" t="str">
        <f aca="false">IF(OR(DW$4=0,DW24="",DW$8="",DW$7=""),"",ROUND(DW24/DW$8*DW$7*KVARDI,2))</f>
        <v/>
      </c>
      <c r="DY24" s="43"/>
      <c r="DZ24" s="44" t="str">
        <f aca="false">IF(OR(DY$4=0,DY24="",DY$8="",DY$7=""),"",ROUND(DY24/DY$8*DY$7*KVARDI,2))</f>
        <v/>
      </c>
      <c r="EA24" s="43"/>
      <c r="EB24" s="44" t="str">
        <f aca="false">IF(OR(EA$4=0,EA24="",EA$8="",EA$7=""),"",ROUND(EA24/EA$8*EA$7*KVARDI,2))</f>
        <v/>
      </c>
      <c r="EC24" s="43"/>
      <c r="ED24" s="44" t="str">
        <f aca="false">IF(OR(EC$4=0,EC24="",EC$8="",EC$7=""),"",ROUND(EC24/EC$8*EC$7*KVARDI,2))</f>
        <v/>
      </c>
      <c r="EE24" s="43"/>
      <c r="EF24" s="44" t="str">
        <f aca="false">IF(OR(EE$4=0,EE24="",EE$8="",EE$7=""),"",ROUND(EE24/EE$8*EE$7*KVARDI,2))</f>
        <v/>
      </c>
      <c r="EG24" s="43"/>
      <c r="EH24" s="44" t="str">
        <f aca="false">IF(OR(EG$4=0,EG24="",EG$8="",EG$7=""),"",ROUND(EG24/EG$8*EG$7*KVARDI,2))</f>
        <v/>
      </c>
      <c r="EI24" s="43"/>
      <c r="EJ24" s="44" t="str">
        <f aca="false">IF(OR(EI$4=0,EI24="",EI$8="",EI$7=""),"",ROUND(EI24/EI$8*EI$7*KVARDI,2))</f>
        <v/>
      </c>
      <c r="EK24" s="43"/>
      <c r="EL24" s="44" t="str">
        <f aca="false">IF(OR(EK$4=0,EK24="",EK$8="",EK$7=""),"",ROUND(EK24/EK$8*EK$7*KVARDI,2))</f>
        <v/>
      </c>
      <c r="EM24" s="43"/>
      <c r="EN24" s="44" t="str">
        <f aca="false">IF(OR(EM$4=0,EM24="",EM$8="",EM$7=""),"",ROUND(EM24/EM$8*EM$7*KVARDI,2))</f>
        <v/>
      </c>
      <c r="EO24" s="43"/>
      <c r="EP24" s="44" t="str">
        <f aca="false">IF(OR(EO$4=0,EO24="",EO$8="",EO$7=""),"",ROUND(EO24/EO$8*EO$7*KVARDI,2))</f>
        <v/>
      </c>
      <c r="EQ24" s="43"/>
      <c r="ER24" s="44" t="str">
        <f aca="false">IF(OR(EQ$4=0,EQ24="",EQ$8="",EQ$7=""),"",ROUND(EQ24/EQ$8*EQ$7*KVARDI,2))</f>
        <v/>
      </c>
      <c r="ES24" s="43"/>
      <c r="ET24" s="44" t="str">
        <f aca="false">IF(OR(ES$4=0,ES24="",ES$8="",ES$7=""),"",ROUND(ES24/ES$8*ES$7*KVARDI,2))</f>
        <v/>
      </c>
      <c r="EU24" s="43"/>
      <c r="EV24" s="44" t="str">
        <f aca="false">IF(OR(EU$4=0,EU24="",EU$8="",EU$7=""),"",ROUND(EU24/EU$8*EU$7*KVARDI,2))</f>
        <v/>
      </c>
      <c r="EW24" s="43"/>
      <c r="EX24" s="44" t="str">
        <f aca="false">IF(OR(EW$4=0,EW24="",EW$8="",EW$7=""),"",ROUND(EW24/EW$8*EW$7*KVARDI,2))</f>
        <v/>
      </c>
      <c r="EY24" s="43"/>
      <c r="EZ24" s="44" t="str">
        <f aca="false">IF(OR(EY$4=0,EY24="",EY$8="",EY$7=""),"",ROUND(EY24/EY$8*EY$7*KVARDI,2))</f>
        <v/>
      </c>
      <c r="FA24" s="43"/>
      <c r="FB24" s="44" t="str">
        <f aca="false">IF(OR(FA$4=0,FA24="",FA$8="",FA$7=""),"",ROUND(FA24/FA$8*FA$7*KVARDI,2))</f>
        <v/>
      </c>
      <c r="FC24" s="43"/>
      <c r="FD24" s="44" t="str">
        <f aca="false">IF(OR(FC$4=0,FC24="",FC$8="",FC$7=""),"",ROUND(FC24/FC$8*FC$7*KVARDI,2))</f>
        <v/>
      </c>
      <c r="FE24" s="43"/>
      <c r="FF24" s="44" t="str">
        <f aca="false">IF(OR(FE$4=0,FE24="",FE$8="",FE$7=""),"",ROUND(FE24/FE$8*FE$7*KVARDI,2))</f>
        <v/>
      </c>
      <c r="FG24" s="43"/>
      <c r="FH24" s="44" t="str">
        <f aca="false">IF(OR(FG$4=0,FG24="",FG$8="",FG$7=""),"",ROUND(FG24/FG$8*FG$7*KVARDI,2))</f>
        <v/>
      </c>
      <c r="FI24" s="43"/>
      <c r="FJ24" s="44" t="str">
        <f aca="false">IF(OR(FI$4=0,FI24="",FI$8="",FI$7=""),"",ROUND(FI24/FI$8*FI$7*KVARDI,2))</f>
        <v/>
      </c>
      <c r="FK24" s="43"/>
      <c r="FL24" s="44" t="str">
        <f aca="false">IF(OR(FK$4=0,FK24="",FK$8="",FK$7=""),"",ROUND(FK24/FK$8*FK$7*KVARDI,2))</f>
        <v/>
      </c>
      <c r="FM24" s="43"/>
      <c r="FN24" s="44" t="str">
        <f aca="false">IF(OR(FM$4=0,FM24="",FM$8="",FM$7=""),"",ROUND(FM24/FM$8*FM$7*KVARDI,2))</f>
        <v/>
      </c>
      <c r="FO24" s="43"/>
      <c r="FP24" s="44" t="str">
        <f aca="false">IF(OR(FO$4=0,FO24="",FO$8="",FO$7=""),"",ROUND(FO24/FO$8*FO$7*KVARDI,2))</f>
        <v/>
      </c>
      <c r="FQ24" s="43"/>
      <c r="FR24" s="44" t="str">
        <f aca="false">IF(OR(FQ$4=0,FQ24="",FQ$8="",FQ$7=""),"",ROUND(FQ24/FQ$8*FQ$7*KVARDI,2))</f>
        <v/>
      </c>
      <c r="FS24" s="43"/>
      <c r="FT24" s="44" t="str">
        <f aca="false">IF(OR(FS$4=0,FS24="",FS$8="",FS$7=""),"",ROUND(FS24/FS$8*FS$7*KVARDI,2))</f>
        <v/>
      </c>
      <c r="FU24" s="43"/>
      <c r="FV24" s="44" t="str">
        <f aca="false">IF(OR(FU$4=0,FU24="",FU$8="",FU$7=""),"",ROUND(FU24/FU$8*FU$7*KVARDI,2))</f>
        <v/>
      </c>
      <c r="FW24" s="43"/>
      <c r="FX24" s="44" t="str">
        <f aca="false">IF(OR(FW$4=0,FW24="",FW$8="",FW$7=""),"",ROUND(FW24/FW$8*FW$7*KVARDI,2))</f>
        <v/>
      </c>
      <c r="FY24" s="43"/>
      <c r="FZ24" s="44" t="str">
        <f aca="false">IF(OR(FY$4=0,FY24="",FY$8="",FY$7=""),"",ROUND(FY24/FY$8*FY$7*KVARDI,2))</f>
        <v/>
      </c>
      <c r="GA24" s="43"/>
      <c r="GB24" s="44" t="str">
        <f aca="false">IF(OR(GA$4=0,GA24="",GA$8="",GA$7=""),"",ROUND(GA24/GA$8*GA$7*KVARDI,2))</f>
        <v/>
      </c>
      <c r="GC24" s="43"/>
      <c r="GD24" s="44" t="str">
        <f aca="false">IF(OR(GC$4=0,GC24="",GC$8="",GC$7=""),"",ROUND(GC24/GC$8*GC$7*KVARDI,2))</f>
        <v/>
      </c>
      <c r="GE24" s="43"/>
      <c r="GF24" s="44" t="str">
        <f aca="false">IF(OR(GE$4=0,GE24="",GE$8="",GE$7=""),"",ROUND(GE24/GE$8*GE$7*KVARDI,2))</f>
        <v/>
      </c>
      <c r="GG24" s="43"/>
      <c r="GH24" s="44" t="str">
        <f aca="false">IF(OR(GG$4=0,GG24="",GG$8="",GG$7=""),"",ROUND(GG24/GG$8*GG$7*KVARDI,2))</f>
        <v/>
      </c>
      <c r="GI24" s="43"/>
      <c r="GJ24" s="44" t="str">
        <f aca="false">IF(OR(GI$4=0,GI24="",GI$8="",GI$7=""),"",ROUND(GI24/GI$8*GI$7*KVARDI,2))</f>
        <v/>
      </c>
      <c r="GK24" s="43"/>
      <c r="GL24" s="44" t="str">
        <f aca="false">IF(OR(GK$4=0,GK24="",GK$8="",GK$7=""),"",ROUND(GK24/GK$8*GK$7*KVARDI,2))</f>
        <v/>
      </c>
      <c r="GM24" s="43"/>
      <c r="GN24" s="44" t="str">
        <f aca="false">IF(OR(GM$4=0,GM24="",GM$8="",GM$7=""),"",ROUND(GM24/GM$8*GM$7*KVARDI,2))</f>
        <v/>
      </c>
      <c r="GO24" s="43"/>
      <c r="GP24" s="44" t="str">
        <f aca="false">IF(OR(GO$4=0,GO24="",GO$8="",GO$7=""),"",ROUND(GO24/GO$8*GO$7*KVARDI,2))</f>
        <v/>
      </c>
      <c r="GQ24" s="43"/>
      <c r="GR24" s="44" t="str">
        <f aca="false">IF(OR(GQ$4=0,GQ24="",GQ$8="",GQ$7=""),"",ROUND(GQ24/GQ$8*GQ$7*KVARDI,2))</f>
        <v/>
      </c>
      <c r="GS24" s="43"/>
      <c r="GT24" s="44" t="str">
        <f aca="false">IF(OR(GS$4=0,GS24="",GS$8="",GS$7=""),"",ROUND(GS24/GS$8*GS$7*KVARDI,2))</f>
        <v/>
      </c>
      <c r="GU24" s="43"/>
      <c r="GV24" s="44" t="str">
        <f aca="false">IF(OR(GU$4=0,GU24="",GU$8="",GU$7=""),"",ROUND(GU24/GU$8*GU$7*KVARDI,2))</f>
        <v/>
      </c>
      <c r="GW24" s="43"/>
      <c r="GX24" s="44" t="str">
        <f aca="false">IF(OR(GW$4=0,GW24="",GW$8="",GW$7=""),"",ROUND(GW24/GW$8*GW$7*KVARDI,2))</f>
        <v/>
      </c>
      <c r="GZ24" s="22"/>
    </row>
    <row r="25" customFormat="false" ht="15" hidden="true" customHeight="true" outlineLevel="1" collapsed="false">
      <c r="B25" s="41" t="str">
        <f aca="false" t="array" ref="B25:B25">IFERROR(INDEX(Launagögn!$C$6:$C$10005,MATCH(0,COUNTIF($B$11:B24,Launagögn!$C$6:$C$10005)+(Launagögn!$C$6:$C$10005=""),0)),"")</f>
        <v/>
      </c>
      <c r="C25" s="42" t="n">
        <f aca="false">IFERROR(SUMIF($G$10:$GX$10,"Stig",$G25:$GX25),0)</f>
        <v>0</v>
      </c>
      <c r="D25" s="22"/>
      <c r="E25" s="22"/>
      <c r="F25" s="22"/>
      <c r="G25" s="43"/>
      <c r="H25" s="44" t="str">
        <f aca="false">IF(OR(G$4=0,G25="",G$8="",G$7=""),"",ROUND(G25/G$8*G$7*KVARDI,2))</f>
        <v/>
      </c>
      <c r="I25" s="43"/>
      <c r="J25" s="44" t="str">
        <f aca="false">IF(OR(I$4=0,I25="",I$8="",I$7=""),"",ROUND(I25/I$8*I$7*KVARDI,2))</f>
        <v/>
      </c>
      <c r="K25" s="43"/>
      <c r="L25" s="44" t="str">
        <f aca="false">IF(OR(K$4=0,K25="",K$8="",K$7=""),"",ROUND(K25/K$8*K$7*KVARDI,2))</f>
        <v/>
      </c>
      <c r="M25" s="43"/>
      <c r="N25" s="44" t="str">
        <f aca="false">IF(OR(M$4=0,M25="",M$8="",M$7=""),"",ROUND(M25/M$8*M$7*KVARDI,2))</f>
        <v/>
      </c>
      <c r="O25" s="43"/>
      <c r="P25" s="44" t="str">
        <f aca="false">IF(OR(O$4=0,O25="",O$8="",O$7=""),"",ROUND(O25/O$8*O$7*KVARDI,2))</f>
        <v/>
      </c>
      <c r="Q25" s="43"/>
      <c r="R25" s="44" t="str">
        <f aca="false">IF(OR(Q$4=0,Q25="",Q$8="",Q$7=""),"",ROUND(Q25/Q$8*Q$7*KVARDI,2))</f>
        <v/>
      </c>
      <c r="S25" s="43"/>
      <c r="T25" s="44" t="str">
        <f aca="false">IF(OR(S$4=0,S25="",S$8="",S$7=""),"",ROUND(S25/S$8*S$7*KVARDI,2))</f>
        <v/>
      </c>
      <c r="U25" s="43"/>
      <c r="V25" s="44" t="str">
        <f aca="false">IF(OR(U$4=0,U25="",U$8="",U$7=""),"",ROUND(U25/U$8*U$7*KVARDI,2))</f>
        <v/>
      </c>
      <c r="W25" s="43"/>
      <c r="X25" s="44" t="str">
        <f aca="false">IF(OR(W$4=0,W25="",W$8="",W$7=""),"",ROUND(W25/W$8*W$7*KVARDI,2))</f>
        <v/>
      </c>
      <c r="Y25" s="43"/>
      <c r="Z25" s="44" t="str">
        <f aca="false">IF(OR(Y$4=0,Y25="",Y$8="",Y$7=""),"",ROUND(Y25/Y$8*Y$7*KVARDI,2))</f>
        <v/>
      </c>
      <c r="AA25" s="43"/>
      <c r="AB25" s="44" t="str">
        <f aca="false">IF(OR(AA$4=0,AA25="",AA$8="",AA$7=""),"",ROUND(AA25/AA$8*AA$7*KVARDI,2))</f>
        <v/>
      </c>
      <c r="AC25" s="43"/>
      <c r="AD25" s="44" t="str">
        <f aca="false">IF(OR(AC$4=0,AC25="",AC$8="",AC$7=""),"",ROUND(AC25/AC$8*AC$7*KVARDI,2))</f>
        <v/>
      </c>
      <c r="AE25" s="43"/>
      <c r="AF25" s="44" t="str">
        <f aca="false">IF(OR(AE$4=0,AE25="",AE$8="",AE$7=""),"",ROUND(AE25/AE$8*AE$7*KVARDI,2))</f>
        <v/>
      </c>
      <c r="AG25" s="43"/>
      <c r="AH25" s="44" t="str">
        <f aca="false">IF(OR(AG$4=0,AG25="",AG$8="",AG$7=""),"",ROUND(AG25/AG$8*AG$7*KVARDI,2))</f>
        <v/>
      </c>
      <c r="AI25" s="43"/>
      <c r="AJ25" s="44" t="str">
        <f aca="false">IF(OR(AI$4=0,AI25="",AI$8="",AI$7=""),"",ROUND(AI25/AI$8*AI$7*KVARDI,2))</f>
        <v/>
      </c>
      <c r="AK25" s="43"/>
      <c r="AL25" s="44" t="str">
        <f aca="false">IF(OR(AK$4=0,AK25="",AK$8="",AK$7=""),"",ROUND(AK25/AK$8*AK$7*KVARDI,2))</f>
        <v/>
      </c>
      <c r="AM25" s="43"/>
      <c r="AN25" s="44" t="str">
        <f aca="false">IF(OR(AM$4=0,AM25="",AM$8="",AM$7=""),"",ROUND(AM25/AM$8*AM$7*KVARDI,2))</f>
        <v/>
      </c>
      <c r="AO25" s="43"/>
      <c r="AP25" s="44" t="str">
        <f aca="false">IF(OR(AO$4=0,AO25="",AO$8="",AO$7=""),"",ROUND(AO25/AO$8*AO$7*KVARDI,2))</f>
        <v/>
      </c>
      <c r="AQ25" s="43"/>
      <c r="AR25" s="44" t="str">
        <f aca="false">IF(OR(AQ$4=0,AQ25="",AQ$8="",AQ$7=""),"",ROUND(AQ25/AQ$8*AQ$7*KVARDI,2))</f>
        <v/>
      </c>
      <c r="AS25" s="43"/>
      <c r="AT25" s="44" t="str">
        <f aca="false">IF(OR(AS$4=0,AS25="",AS$8="",AS$7=""),"",ROUND(AS25/AS$8*AS$7*KVARDI,2))</f>
        <v/>
      </c>
      <c r="AU25" s="43"/>
      <c r="AV25" s="44" t="str">
        <f aca="false">IF(OR(AU$4=0,AU25="",AU$8="",AU$7=""),"",ROUND(AU25/AU$8*AU$7*KVARDI,2))</f>
        <v/>
      </c>
      <c r="AW25" s="43"/>
      <c r="AX25" s="44" t="str">
        <f aca="false">IF(OR(AW$4=0,AW25="",AW$8="",AW$7=""),"",ROUND(AW25/AW$8*AW$7*KVARDI,2))</f>
        <v/>
      </c>
      <c r="AY25" s="43"/>
      <c r="AZ25" s="44" t="str">
        <f aca="false">IF(OR(AY$4=0,AY25="",AY$8="",AY$7=""),"",ROUND(AY25/AY$8*AY$7*KVARDI,2))</f>
        <v/>
      </c>
      <c r="BA25" s="43"/>
      <c r="BB25" s="44" t="str">
        <f aca="false">IF(OR(BA$4=0,BA25="",BA$8="",BA$7=""),"",ROUND(BA25/BA$8*BA$7*KVARDI,2))</f>
        <v/>
      </c>
      <c r="BC25" s="43"/>
      <c r="BD25" s="44" t="str">
        <f aca="false">IF(OR(BC$4=0,BC25="",BC$8="",BC$7=""),"",ROUND(BC25/BC$8*BC$7*KVARDI,2))</f>
        <v/>
      </c>
      <c r="BE25" s="43"/>
      <c r="BF25" s="44" t="str">
        <f aca="false">IF(OR(BE$4=0,BE25="",BE$8="",BE$7=""),"",ROUND(BE25/BE$8*BE$7*KVARDI,2))</f>
        <v/>
      </c>
      <c r="BG25" s="43"/>
      <c r="BH25" s="44" t="str">
        <f aca="false">IF(OR(BG$4=0,BG25="",BG$8="",BG$7=""),"",ROUND(BG25/BG$8*BG$7*KVARDI,2))</f>
        <v/>
      </c>
      <c r="BI25" s="43"/>
      <c r="BJ25" s="44" t="str">
        <f aca="false">IF(OR(BI$4=0,BI25="",BI$8="",BI$7=""),"",ROUND(BI25/BI$8*BI$7*KVARDI,2))</f>
        <v/>
      </c>
      <c r="BK25" s="43"/>
      <c r="BL25" s="44" t="str">
        <f aca="false">IF(OR(BK$4=0,BK25="",BK$8="",BK$7=""),"",ROUND(BK25/BK$8*BK$7*KVARDI,2))</f>
        <v/>
      </c>
      <c r="BM25" s="43"/>
      <c r="BN25" s="44" t="str">
        <f aca="false">IF(OR(BM$4=0,BM25="",BM$8="",BM$7=""),"",ROUND(BM25/BM$8*BM$7*KVARDI,2))</f>
        <v/>
      </c>
      <c r="BO25" s="43"/>
      <c r="BP25" s="44" t="str">
        <f aca="false">IF(OR(BO$4=0,BO25="",BO$8="",BO$7=""),"",ROUND(BO25/BO$8*BO$7*KVARDI,2))</f>
        <v/>
      </c>
      <c r="BQ25" s="43"/>
      <c r="BR25" s="44" t="str">
        <f aca="false">IF(OR(BQ$4=0,BQ25="",BQ$8="",BQ$7=""),"",ROUND(BQ25/BQ$8*BQ$7*KVARDI,2))</f>
        <v/>
      </c>
      <c r="BS25" s="43"/>
      <c r="BT25" s="44" t="str">
        <f aca="false">IF(OR(BS$4=0,BS25="",BS$8="",BS$7=""),"",ROUND(BS25/BS$8*BS$7*KVARDI,2))</f>
        <v/>
      </c>
      <c r="BU25" s="43"/>
      <c r="BV25" s="44" t="str">
        <f aca="false">IF(OR(BU$4=0,BU25="",BU$8="",BU$7=""),"",ROUND(BU25/BU$8*BU$7*KVARDI,2))</f>
        <v/>
      </c>
      <c r="BW25" s="43"/>
      <c r="BX25" s="44" t="str">
        <f aca="false">IF(OR(BW$4=0,BW25="",BW$8="",BW$7=""),"",ROUND(BW25/BW$8*BW$7*KVARDI,2))</f>
        <v/>
      </c>
      <c r="BY25" s="43"/>
      <c r="BZ25" s="44" t="str">
        <f aca="false">IF(OR(BY$4=0,BY25="",BY$8="",BY$7=""),"",ROUND(BY25/BY$8*BY$7*KVARDI,2))</f>
        <v/>
      </c>
      <c r="CA25" s="43"/>
      <c r="CB25" s="44" t="str">
        <f aca="false">IF(OR(CA$4=0,CA25="",CA$8="",CA$7=""),"",ROUND(CA25/CA$8*CA$7*KVARDI,2))</f>
        <v/>
      </c>
      <c r="CC25" s="43"/>
      <c r="CD25" s="44" t="str">
        <f aca="false">IF(OR(CC$4=0,CC25="",CC$8="",CC$7=""),"",ROUND(CC25/CC$8*CC$7*KVARDI,2))</f>
        <v/>
      </c>
      <c r="CE25" s="43"/>
      <c r="CF25" s="44" t="str">
        <f aca="false">IF(OR(CE$4=0,CE25="",CE$8="",CE$7=""),"",ROUND(CE25/CE$8*CE$7*KVARDI,2))</f>
        <v/>
      </c>
      <c r="CG25" s="43"/>
      <c r="CH25" s="44" t="str">
        <f aca="false">IF(OR(CG$4=0,CG25="",CG$8="",CG$7=""),"",ROUND(CG25/CG$8*CG$7*KVARDI,2))</f>
        <v/>
      </c>
      <c r="CI25" s="43"/>
      <c r="CJ25" s="44" t="str">
        <f aca="false">IF(OR(CI$4=0,CI25="",CI$8="",CI$7=""),"",ROUND(CI25/CI$8*CI$7*KVARDI,2))</f>
        <v/>
      </c>
      <c r="CK25" s="43"/>
      <c r="CL25" s="44" t="str">
        <f aca="false">IF(OR(CK$4=0,CK25="",CK$8="",CK$7=""),"",ROUND(CK25/CK$8*CK$7*KVARDI,2))</f>
        <v/>
      </c>
      <c r="CM25" s="43"/>
      <c r="CN25" s="44" t="str">
        <f aca="false">IF(OR(CM$4=0,CM25="",CM$8="",CM$7=""),"",ROUND(CM25/CM$8*CM$7*KVARDI,2))</f>
        <v/>
      </c>
      <c r="CO25" s="43"/>
      <c r="CP25" s="44" t="str">
        <f aca="false">IF(OR(CO$4=0,CO25="",CO$8="",CO$7=""),"",ROUND(CO25/CO$8*CO$7*KVARDI,2))</f>
        <v/>
      </c>
      <c r="CQ25" s="43"/>
      <c r="CR25" s="44" t="str">
        <f aca="false">IF(OR(CQ$4=0,CQ25="",CQ$8="",CQ$7=""),"",ROUND(CQ25/CQ$8*CQ$7*KVARDI,2))</f>
        <v/>
      </c>
      <c r="CS25" s="43"/>
      <c r="CT25" s="44" t="str">
        <f aca="false">IF(OR(CS$4=0,CS25="",CS$8="",CS$7=""),"",ROUND(CS25/CS$8*CS$7*KVARDI,2))</f>
        <v/>
      </c>
      <c r="CU25" s="43"/>
      <c r="CV25" s="44" t="str">
        <f aca="false">IF(OR(CU$4=0,CU25="",CU$8="",CU$7=""),"",ROUND(CU25/CU$8*CU$7*KVARDI,2))</f>
        <v/>
      </c>
      <c r="CW25" s="43"/>
      <c r="CX25" s="44" t="str">
        <f aca="false">IF(OR(CW$4=0,CW25="",CW$8="",CW$7=""),"",ROUND(CW25/CW$8*CW$7*KVARDI,2))</f>
        <v/>
      </c>
      <c r="CY25" s="43"/>
      <c r="CZ25" s="44" t="str">
        <f aca="false">IF(OR(CY$4=0,CY25="",CY$8="",CY$7=""),"",ROUND(CY25/CY$8*CY$7*KVARDI,2))</f>
        <v/>
      </c>
      <c r="DA25" s="43"/>
      <c r="DB25" s="44" t="str">
        <f aca="false">IF(OR(DA$4=0,DA25="",DA$8="",DA$7=""),"",ROUND(DA25/DA$8*DA$7*KVARDI,2))</f>
        <v/>
      </c>
      <c r="DC25" s="43"/>
      <c r="DD25" s="44" t="str">
        <f aca="false">IF(OR(DC$4=0,DC25="",DC$8="",DC$7=""),"",ROUND(DC25/DC$8*DC$7*KVARDI,2))</f>
        <v/>
      </c>
      <c r="DE25" s="43"/>
      <c r="DF25" s="44" t="str">
        <f aca="false">IF(OR(DE$4=0,DE25="",DE$8="",DE$7=""),"",ROUND(DE25/DE$8*DE$7*KVARDI,2))</f>
        <v/>
      </c>
      <c r="DG25" s="43"/>
      <c r="DH25" s="44" t="str">
        <f aca="false">IF(OR(DG$4=0,DG25="",DG$8="",DG$7=""),"",ROUND(DG25/DG$8*DG$7*KVARDI,2))</f>
        <v/>
      </c>
      <c r="DI25" s="43"/>
      <c r="DJ25" s="44" t="str">
        <f aca="false">IF(OR(DI$4=0,DI25="",DI$8="",DI$7=""),"",ROUND(DI25/DI$8*DI$7*KVARDI,2))</f>
        <v/>
      </c>
      <c r="DK25" s="43"/>
      <c r="DL25" s="44" t="str">
        <f aca="false">IF(OR(DK$4=0,DK25="",DK$8="",DK$7=""),"",ROUND(DK25/DK$8*DK$7*KVARDI,2))</f>
        <v/>
      </c>
      <c r="DM25" s="43"/>
      <c r="DN25" s="44" t="str">
        <f aca="false">IF(OR(DM$4=0,DM25="",DM$8="",DM$7=""),"",ROUND(DM25/DM$8*DM$7*KVARDI,2))</f>
        <v/>
      </c>
      <c r="DO25" s="43"/>
      <c r="DP25" s="44" t="str">
        <f aca="false">IF(OR(DO$4=0,DO25="",DO$8="",DO$7=""),"",ROUND(DO25/DO$8*DO$7*KVARDI,2))</f>
        <v/>
      </c>
      <c r="DQ25" s="43"/>
      <c r="DR25" s="44" t="str">
        <f aca="false">IF(OR(DQ$4=0,DQ25="",DQ$8="",DQ$7=""),"",ROUND(DQ25/DQ$8*DQ$7*KVARDI,2))</f>
        <v/>
      </c>
      <c r="DS25" s="43"/>
      <c r="DT25" s="44" t="str">
        <f aca="false">IF(OR(DS$4=0,DS25="",DS$8="",DS$7=""),"",ROUND(DS25/DS$8*DS$7*KVARDI,2))</f>
        <v/>
      </c>
      <c r="DU25" s="43"/>
      <c r="DV25" s="44" t="str">
        <f aca="false">IF(OR(DU$4=0,DU25="",DU$8="",DU$7=""),"",ROUND(DU25/DU$8*DU$7*KVARDI,2))</f>
        <v/>
      </c>
      <c r="DW25" s="43"/>
      <c r="DX25" s="44" t="str">
        <f aca="false">IF(OR(DW$4=0,DW25="",DW$8="",DW$7=""),"",ROUND(DW25/DW$8*DW$7*KVARDI,2))</f>
        <v/>
      </c>
      <c r="DY25" s="43"/>
      <c r="DZ25" s="44" t="str">
        <f aca="false">IF(OR(DY$4=0,DY25="",DY$8="",DY$7=""),"",ROUND(DY25/DY$8*DY$7*KVARDI,2))</f>
        <v/>
      </c>
      <c r="EA25" s="43"/>
      <c r="EB25" s="44" t="str">
        <f aca="false">IF(OR(EA$4=0,EA25="",EA$8="",EA$7=""),"",ROUND(EA25/EA$8*EA$7*KVARDI,2))</f>
        <v/>
      </c>
      <c r="EC25" s="43"/>
      <c r="ED25" s="44" t="str">
        <f aca="false">IF(OR(EC$4=0,EC25="",EC$8="",EC$7=""),"",ROUND(EC25/EC$8*EC$7*KVARDI,2))</f>
        <v/>
      </c>
      <c r="EE25" s="43"/>
      <c r="EF25" s="44" t="str">
        <f aca="false">IF(OR(EE$4=0,EE25="",EE$8="",EE$7=""),"",ROUND(EE25/EE$8*EE$7*KVARDI,2))</f>
        <v/>
      </c>
      <c r="EG25" s="43"/>
      <c r="EH25" s="44" t="str">
        <f aca="false">IF(OR(EG$4=0,EG25="",EG$8="",EG$7=""),"",ROUND(EG25/EG$8*EG$7*KVARDI,2))</f>
        <v/>
      </c>
      <c r="EI25" s="43"/>
      <c r="EJ25" s="44" t="str">
        <f aca="false">IF(OR(EI$4=0,EI25="",EI$8="",EI$7=""),"",ROUND(EI25/EI$8*EI$7*KVARDI,2))</f>
        <v/>
      </c>
      <c r="EK25" s="43"/>
      <c r="EL25" s="44" t="str">
        <f aca="false">IF(OR(EK$4=0,EK25="",EK$8="",EK$7=""),"",ROUND(EK25/EK$8*EK$7*KVARDI,2))</f>
        <v/>
      </c>
      <c r="EM25" s="43"/>
      <c r="EN25" s="44" t="str">
        <f aca="false">IF(OR(EM$4=0,EM25="",EM$8="",EM$7=""),"",ROUND(EM25/EM$8*EM$7*KVARDI,2))</f>
        <v/>
      </c>
      <c r="EO25" s="43"/>
      <c r="EP25" s="44" t="str">
        <f aca="false">IF(OR(EO$4=0,EO25="",EO$8="",EO$7=""),"",ROUND(EO25/EO$8*EO$7*KVARDI,2))</f>
        <v/>
      </c>
      <c r="EQ25" s="43"/>
      <c r="ER25" s="44" t="str">
        <f aca="false">IF(OR(EQ$4=0,EQ25="",EQ$8="",EQ$7=""),"",ROUND(EQ25/EQ$8*EQ$7*KVARDI,2))</f>
        <v/>
      </c>
      <c r="ES25" s="43"/>
      <c r="ET25" s="44" t="str">
        <f aca="false">IF(OR(ES$4=0,ES25="",ES$8="",ES$7=""),"",ROUND(ES25/ES$8*ES$7*KVARDI,2))</f>
        <v/>
      </c>
      <c r="EU25" s="43"/>
      <c r="EV25" s="44" t="str">
        <f aca="false">IF(OR(EU$4=0,EU25="",EU$8="",EU$7=""),"",ROUND(EU25/EU$8*EU$7*KVARDI,2))</f>
        <v/>
      </c>
      <c r="EW25" s="43"/>
      <c r="EX25" s="44" t="str">
        <f aca="false">IF(OR(EW$4=0,EW25="",EW$8="",EW$7=""),"",ROUND(EW25/EW$8*EW$7*KVARDI,2))</f>
        <v/>
      </c>
      <c r="EY25" s="43"/>
      <c r="EZ25" s="44" t="str">
        <f aca="false">IF(OR(EY$4=0,EY25="",EY$8="",EY$7=""),"",ROUND(EY25/EY$8*EY$7*KVARDI,2))</f>
        <v/>
      </c>
      <c r="FA25" s="43"/>
      <c r="FB25" s="44" t="str">
        <f aca="false">IF(OR(FA$4=0,FA25="",FA$8="",FA$7=""),"",ROUND(FA25/FA$8*FA$7*KVARDI,2))</f>
        <v/>
      </c>
      <c r="FC25" s="43"/>
      <c r="FD25" s="44" t="str">
        <f aca="false">IF(OR(FC$4=0,FC25="",FC$8="",FC$7=""),"",ROUND(FC25/FC$8*FC$7*KVARDI,2))</f>
        <v/>
      </c>
      <c r="FE25" s="43"/>
      <c r="FF25" s="44" t="str">
        <f aca="false">IF(OR(FE$4=0,FE25="",FE$8="",FE$7=""),"",ROUND(FE25/FE$8*FE$7*KVARDI,2))</f>
        <v/>
      </c>
      <c r="FG25" s="43"/>
      <c r="FH25" s="44" t="str">
        <f aca="false">IF(OR(FG$4=0,FG25="",FG$8="",FG$7=""),"",ROUND(FG25/FG$8*FG$7*KVARDI,2))</f>
        <v/>
      </c>
      <c r="FI25" s="43"/>
      <c r="FJ25" s="44" t="str">
        <f aca="false">IF(OR(FI$4=0,FI25="",FI$8="",FI$7=""),"",ROUND(FI25/FI$8*FI$7*KVARDI,2))</f>
        <v/>
      </c>
      <c r="FK25" s="43"/>
      <c r="FL25" s="44" t="str">
        <f aca="false">IF(OR(FK$4=0,FK25="",FK$8="",FK$7=""),"",ROUND(FK25/FK$8*FK$7*KVARDI,2))</f>
        <v/>
      </c>
      <c r="FM25" s="43"/>
      <c r="FN25" s="44" t="str">
        <f aca="false">IF(OR(FM$4=0,FM25="",FM$8="",FM$7=""),"",ROUND(FM25/FM$8*FM$7*KVARDI,2))</f>
        <v/>
      </c>
      <c r="FO25" s="43"/>
      <c r="FP25" s="44" t="str">
        <f aca="false">IF(OR(FO$4=0,FO25="",FO$8="",FO$7=""),"",ROUND(FO25/FO$8*FO$7*KVARDI,2))</f>
        <v/>
      </c>
      <c r="FQ25" s="43"/>
      <c r="FR25" s="44" t="str">
        <f aca="false">IF(OR(FQ$4=0,FQ25="",FQ$8="",FQ$7=""),"",ROUND(FQ25/FQ$8*FQ$7*KVARDI,2))</f>
        <v/>
      </c>
      <c r="FS25" s="43"/>
      <c r="FT25" s="44" t="str">
        <f aca="false">IF(OR(FS$4=0,FS25="",FS$8="",FS$7=""),"",ROUND(FS25/FS$8*FS$7*KVARDI,2))</f>
        <v/>
      </c>
      <c r="FU25" s="43"/>
      <c r="FV25" s="44" t="str">
        <f aca="false">IF(OR(FU$4=0,FU25="",FU$8="",FU$7=""),"",ROUND(FU25/FU$8*FU$7*KVARDI,2))</f>
        <v/>
      </c>
      <c r="FW25" s="43"/>
      <c r="FX25" s="44" t="str">
        <f aca="false">IF(OR(FW$4=0,FW25="",FW$8="",FW$7=""),"",ROUND(FW25/FW$8*FW$7*KVARDI,2))</f>
        <v/>
      </c>
      <c r="FY25" s="43"/>
      <c r="FZ25" s="44" t="str">
        <f aca="false">IF(OR(FY$4=0,FY25="",FY$8="",FY$7=""),"",ROUND(FY25/FY$8*FY$7*KVARDI,2))</f>
        <v/>
      </c>
      <c r="GA25" s="43"/>
      <c r="GB25" s="44" t="str">
        <f aca="false">IF(OR(GA$4=0,GA25="",GA$8="",GA$7=""),"",ROUND(GA25/GA$8*GA$7*KVARDI,2))</f>
        <v/>
      </c>
      <c r="GC25" s="43"/>
      <c r="GD25" s="44" t="str">
        <f aca="false">IF(OR(GC$4=0,GC25="",GC$8="",GC$7=""),"",ROUND(GC25/GC$8*GC$7*KVARDI,2))</f>
        <v/>
      </c>
      <c r="GE25" s="43"/>
      <c r="GF25" s="44" t="str">
        <f aca="false">IF(OR(GE$4=0,GE25="",GE$8="",GE$7=""),"",ROUND(GE25/GE$8*GE$7*KVARDI,2))</f>
        <v/>
      </c>
      <c r="GG25" s="43"/>
      <c r="GH25" s="44" t="str">
        <f aca="false">IF(OR(GG$4=0,GG25="",GG$8="",GG$7=""),"",ROUND(GG25/GG$8*GG$7*KVARDI,2))</f>
        <v/>
      </c>
      <c r="GI25" s="43"/>
      <c r="GJ25" s="44" t="str">
        <f aca="false">IF(OR(GI$4=0,GI25="",GI$8="",GI$7=""),"",ROUND(GI25/GI$8*GI$7*KVARDI,2))</f>
        <v/>
      </c>
      <c r="GK25" s="43"/>
      <c r="GL25" s="44" t="str">
        <f aca="false">IF(OR(GK$4=0,GK25="",GK$8="",GK$7=""),"",ROUND(GK25/GK$8*GK$7*KVARDI,2))</f>
        <v/>
      </c>
      <c r="GM25" s="43"/>
      <c r="GN25" s="44" t="str">
        <f aca="false">IF(OR(GM$4=0,GM25="",GM$8="",GM$7=""),"",ROUND(GM25/GM$8*GM$7*KVARDI,2))</f>
        <v/>
      </c>
      <c r="GO25" s="43"/>
      <c r="GP25" s="44" t="str">
        <f aca="false">IF(OR(GO$4=0,GO25="",GO$8="",GO$7=""),"",ROUND(GO25/GO$8*GO$7*KVARDI,2))</f>
        <v/>
      </c>
      <c r="GQ25" s="43"/>
      <c r="GR25" s="44" t="str">
        <f aca="false">IF(OR(GQ$4=0,GQ25="",GQ$8="",GQ$7=""),"",ROUND(GQ25/GQ$8*GQ$7*KVARDI,2))</f>
        <v/>
      </c>
      <c r="GS25" s="43"/>
      <c r="GT25" s="44" t="str">
        <f aca="false">IF(OR(GS$4=0,GS25="",GS$8="",GS$7=""),"",ROUND(GS25/GS$8*GS$7*KVARDI,2))</f>
        <v/>
      </c>
      <c r="GU25" s="43"/>
      <c r="GV25" s="44" t="str">
        <f aca="false">IF(OR(GU$4=0,GU25="",GU$8="",GU$7=""),"",ROUND(GU25/GU$8*GU$7*KVARDI,2))</f>
        <v/>
      </c>
      <c r="GW25" s="43"/>
      <c r="GX25" s="44" t="str">
        <f aca="false">IF(OR(GW$4=0,GW25="",GW$8="",GW$7=""),"",ROUND(GW25/GW$8*GW$7*KVARDI,2))</f>
        <v/>
      </c>
      <c r="GZ25" s="22"/>
    </row>
    <row r="26" customFormat="false" ht="15" hidden="true" customHeight="true" outlineLevel="1" collapsed="false">
      <c r="B26" s="41" t="str">
        <f aca="false" t="array" ref="B26:B26">IFERROR(INDEX(Launagögn!$C$6:$C$10005,MATCH(0,COUNTIF($B$11:B25,Launagögn!$C$6:$C$10005)+(Launagögn!$C$6:$C$10005=""),0)),"")</f>
        <v/>
      </c>
      <c r="C26" s="42" t="n">
        <f aca="false">IFERROR(SUMIF($G$10:$GX$10,"Stig",$G26:$GX26),0)</f>
        <v>0</v>
      </c>
      <c r="D26" s="22"/>
      <c r="E26" s="22"/>
      <c r="F26" s="22"/>
      <c r="G26" s="43"/>
      <c r="H26" s="44" t="str">
        <f aca="false">IF(OR(G$4=0,G26="",G$8="",G$7=""),"",ROUND(G26/G$8*G$7*KVARDI,2))</f>
        <v/>
      </c>
      <c r="I26" s="43"/>
      <c r="J26" s="44" t="str">
        <f aca="false">IF(OR(I$4=0,I26="",I$8="",I$7=""),"",ROUND(I26/I$8*I$7*KVARDI,2))</f>
        <v/>
      </c>
      <c r="K26" s="43"/>
      <c r="L26" s="44" t="str">
        <f aca="false">IF(OR(K$4=0,K26="",K$8="",K$7=""),"",ROUND(K26/K$8*K$7*KVARDI,2))</f>
        <v/>
      </c>
      <c r="M26" s="43"/>
      <c r="N26" s="44" t="str">
        <f aca="false">IF(OR(M$4=0,M26="",M$8="",M$7=""),"",ROUND(M26/M$8*M$7*KVARDI,2))</f>
        <v/>
      </c>
      <c r="O26" s="43"/>
      <c r="P26" s="44" t="str">
        <f aca="false">IF(OR(O$4=0,O26="",O$8="",O$7=""),"",ROUND(O26/O$8*O$7*KVARDI,2))</f>
        <v/>
      </c>
      <c r="Q26" s="43"/>
      <c r="R26" s="44" t="str">
        <f aca="false">IF(OR(Q$4=0,Q26="",Q$8="",Q$7=""),"",ROUND(Q26/Q$8*Q$7*KVARDI,2))</f>
        <v/>
      </c>
      <c r="S26" s="43"/>
      <c r="T26" s="44" t="str">
        <f aca="false">IF(OR(S$4=0,S26="",S$8="",S$7=""),"",ROUND(S26/S$8*S$7*KVARDI,2))</f>
        <v/>
      </c>
      <c r="U26" s="43"/>
      <c r="V26" s="44" t="str">
        <f aca="false">IF(OR(U$4=0,U26="",U$8="",U$7=""),"",ROUND(U26/U$8*U$7*KVARDI,2))</f>
        <v/>
      </c>
      <c r="W26" s="43"/>
      <c r="X26" s="44" t="str">
        <f aca="false">IF(OR(W$4=0,W26="",W$8="",W$7=""),"",ROUND(W26/W$8*W$7*KVARDI,2))</f>
        <v/>
      </c>
      <c r="Y26" s="43"/>
      <c r="Z26" s="44" t="str">
        <f aca="false">IF(OR(Y$4=0,Y26="",Y$8="",Y$7=""),"",ROUND(Y26/Y$8*Y$7*KVARDI,2))</f>
        <v/>
      </c>
      <c r="AA26" s="43"/>
      <c r="AB26" s="44" t="str">
        <f aca="false">IF(OR(AA$4=0,AA26="",AA$8="",AA$7=""),"",ROUND(AA26/AA$8*AA$7*KVARDI,2))</f>
        <v/>
      </c>
      <c r="AC26" s="43"/>
      <c r="AD26" s="44" t="str">
        <f aca="false">IF(OR(AC$4=0,AC26="",AC$8="",AC$7=""),"",ROUND(AC26/AC$8*AC$7*KVARDI,2))</f>
        <v/>
      </c>
      <c r="AE26" s="43"/>
      <c r="AF26" s="44" t="str">
        <f aca="false">IF(OR(AE$4=0,AE26="",AE$8="",AE$7=""),"",ROUND(AE26/AE$8*AE$7*KVARDI,2))</f>
        <v/>
      </c>
      <c r="AG26" s="43"/>
      <c r="AH26" s="44" t="str">
        <f aca="false">IF(OR(AG$4=0,AG26="",AG$8="",AG$7=""),"",ROUND(AG26/AG$8*AG$7*KVARDI,2))</f>
        <v/>
      </c>
      <c r="AI26" s="43"/>
      <c r="AJ26" s="44" t="str">
        <f aca="false">IF(OR(AI$4=0,AI26="",AI$8="",AI$7=""),"",ROUND(AI26/AI$8*AI$7*KVARDI,2))</f>
        <v/>
      </c>
      <c r="AK26" s="43"/>
      <c r="AL26" s="44" t="str">
        <f aca="false">IF(OR(AK$4=0,AK26="",AK$8="",AK$7=""),"",ROUND(AK26/AK$8*AK$7*KVARDI,2))</f>
        <v/>
      </c>
      <c r="AM26" s="43"/>
      <c r="AN26" s="44" t="str">
        <f aca="false">IF(OR(AM$4=0,AM26="",AM$8="",AM$7=""),"",ROUND(AM26/AM$8*AM$7*KVARDI,2))</f>
        <v/>
      </c>
      <c r="AO26" s="43"/>
      <c r="AP26" s="44" t="str">
        <f aca="false">IF(OR(AO$4=0,AO26="",AO$8="",AO$7=""),"",ROUND(AO26/AO$8*AO$7*KVARDI,2))</f>
        <v/>
      </c>
      <c r="AQ26" s="43"/>
      <c r="AR26" s="44" t="str">
        <f aca="false">IF(OR(AQ$4=0,AQ26="",AQ$8="",AQ$7=""),"",ROUND(AQ26/AQ$8*AQ$7*KVARDI,2))</f>
        <v/>
      </c>
      <c r="AS26" s="43"/>
      <c r="AT26" s="44" t="str">
        <f aca="false">IF(OR(AS$4=0,AS26="",AS$8="",AS$7=""),"",ROUND(AS26/AS$8*AS$7*KVARDI,2))</f>
        <v/>
      </c>
      <c r="AU26" s="43"/>
      <c r="AV26" s="44" t="str">
        <f aca="false">IF(OR(AU$4=0,AU26="",AU$8="",AU$7=""),"",ROUND(AU26/AU$8*AU$7*KVARDI,2))</f>
        <v/>
      </c>
      <c r="AW26" s="43"/>
      <c r="AX26" s="44" t="str">
        <f aca="false">IF(OR(AW$4=0,AW26="",AW$8="",AW$7=""),"",ROUND(AW26/AW$8*AW$7*KVARDI,2))</f>
        <v/>
      </c>
      <c r="AY26" s="43"/>
      <c r="AZ26" s="44" t="str">
        <f aca="false">IF(OR(AY$4=0,AY26="",AY$8="",AY$7=""),"",ROUND(AY26/AY$8*AY$7*KVARDI,2))</f>
        <v/>
      </c>
      <c r="BA26" s="43"/>
      <c r="BB26" s="44" t="str">
        <f aca="false">IF(OR(BA$4=0,BA26="",BA$8="",BA$7=""),"",ROUND(BA26/BA$8*BA$7*KVARDI,2))</f>
        <v/>
      </c>
      <c r="BC26" s="43"/>
      <c r="BD26" s="44" t="str">
        <f aca="false">IF(OR(BC$4=0,BC26="",BC$8="",BC$7=""),"",ROUND(BC26/BC$8*BC$7*KVARDI,2))</f>
        <v/>
      </c>
      <c r="BE26" s="43"/>
      <c r="BF26" s="44" t="str">
        <f aca="false">IF(OR(BE$4=0,BE26="",BE$8="",BE$7=""),"",ROUND(BE26/BE$8*BE$7*KVARDI,2))</f>
        <v/>
      </c>
      <c r="BG26" s="43"/>
      <c r="BH26" s="44" t="str">
        <f aca="false">IF(OR(BG$4=0,BG26="",BG$8="",BG$7=""),"",ROUND(BG26/BG$8*BG$7*KVARDI,2))</f>
        <v/>
      </c>
      <c r="BI26" s="43"/>
      <c r="BJ26" s="44" t="str">
        <f aca="false">IF(OR(BI$4=0,BI26="",BI$8="",BI$7=""),"",ROUND(BI26/BI$8*BI$7*KVARDI,2))</f>
        <v/>
      </c>
      <c r="BK26" s="43"/>
      <c r="BL26" s="44" t="str">
        <f aca="false">IF(OR(BK$4=0,BK26="",BK$8="",BK$7=""),"",ROUND(BK26/BK$8*BK$7*KVARDI,2))</f>
        <v/>
      </c>
      <c r="BM26" s="43"/>
      <c r="BN26" s="44" t="str">
        <f aca="false">IF(OR(BM$4=0,BM26="",BM$8="",BM$7=""),"",ROUND(BM26/BM$8*BM$7*KVARDI,2))</f>
        <v/>
      </c>
      <c r="BO26" s="43"/>
      <c r="BP26" s="44" t="str">
        <f aca="false">IF(OR(BO$4=0,BO26="",BO$8="",BO$7=""),"",ROUND(BO26/BO$8*BO$7*KVARDI,2))</f>
        <v/>
      </c>
      <c r="BQ26" s="43"/>
      <c r="BR26" s="44" t="str">
        <f aca="false">IF(OR(BQ$4=0,BQ26="",BQ$8="",BQ$7=""),"",ROUND(BQ26/BQ$8*BQ$7*KVARDI,2))</f>
        <v/>
      </c>
      <c r="BS26" s="43"/>
      <c r="BT26" s="44" t="str">
        <f aca="false">IF(OR(BS$4=0,BS26="",BS$8="",BS$7=""),"",ROUND(BS26/BS$8*BS$7*KVARDI,2))</f>
        <v/>
      </c>
      <c r="BU26" s="43"/>
      <c r="BV26" s="44" t="str">
        <f aca="false">IF(OR(BU$4=0,BU26="",BU$8="",BU$7=""),"",ROUND(BU26/BU$8*BU$7*KVARDI,2))</f>
        <v/>
      </c>
      <c r="BW26" s="43"/>
      <c r="BX26" s="44" t="str">
        <f aca="false">IF(OR(BW$4=0,BW26="",BW$8="",BW$7=""),"",ROUND(BW26/BW$8*BW$7*KVARDI,2))</f>
        <v/>
      </c>
      <c r="BY26" s="43"/>
      <c r="BZ26" s="44" t="str">
        <f aca="false">IF(OR(BY$4=0,BY26="",BY$8="",BY$7=""),"",ROUND(BY26/BY$8*BY$7*KVARDI,2))</f>
        <v/>
      </c>
      <c r="CA26" s="43"/>
      <c r="CB26" s="44" t="str">
        <f aca="false">IF(OR(CA$4=0,CA26="",CA$8="",CA$7=""),"",ROUND(CA26/CA$8*CA$7*KVARDI,2))</f>
        <v/>
      </c>
      <c r="CC26" s="43"/>
      <c r="CD26" s="44" t="str">
        <f aca="false">IF(OR(CC$4=0,CC26="",CC$8="",CC$7=""),"",ROUND(CC26/CC$8*CC$7*KVARDI,2))</f>
        <v/>
      </c>
      <c r="CE26" s="43"/>
      <c r="CF26" s="44" t="str">
        <f aca="false">IF(OR(CE$4=0,CE26="",CE$8="",CE$7=""),"",ROUND(CE26/CE$8*CE$7*KVARDI,2))</f>
        <v/>
      </c>
      <c r="CG26" s="43"/>
      <c r="CH26" s="44" t="str">
        <f aca="false">IF(OR(CG$4=0,CG26="",CG$8="",CG$7=""),"",ROUND(CG26/CG$8*CG$7*KVARDI,2))</f>
        <v/>
      </c>
      <c r="CI26" s="43"/>
      <c r="CJ26" s="44" t="str">
        <f aca="false">IF(OR(CI$4=0,CI26="",CI$8="",CI$7=""),"",ROUND(CI26/CI$8*CI$7*KVARDI,2))</f>
        <v/>
      </c>
      <c r="CK26" s="43"/>
      <c r="CL26" s="44" t="str">
        <f aca="false">IF(OR(CK$4=0,CK26="",CK$8="",CK$7=""),"",ROUND(CK26/CK$8*CK$7*KVARDI,2))</f>
        <v/>
      </c>
      <c r="CM26" s="43"/>
      <c r="CN26" s="44" t="str">
        <f aca="false">IF(OR(CM$4=0,CM26="",CM$8="",CM$7=""),"",ROUND(CM26/CM$8*CM$7*KVARDI,2))</f>
        <v/>
      </c>
      <c r="CO26" s="43"/>
      <c r="CP26" s="44" t="str">
        <f aca="false">IF(OR(CO$4=0,CO26="",CO$8="",CO$7=""),"",ROUND(CO26/CO$8*CO$7*KVARDI,2))</f>
        <v/>
      </c>
      <c r="CQ26" s="43"/>
      <c r="CR26" s="44" t="str">
        <f aca="false">IF(OR(CQ$4=0,CQ26="",CQ$8="",CQ$7=""),"",ROUND(CQ26/CQ$8*CQ$7*KVARDI,2))</f>
        <v/>
      </c>
      <c r="CS26" s="43"/>
      <c r="CT26" s="44" t="str">
        <f aca="false">IF(OR(CS$4=0,CS26="",CS$8="",CS$7=""),"",ROUND(CS26/CS$8*CS$7*KVARDI,2))</f>
        <v/>
      </c>
      <c r="CU26" s="43"/>
      <c r="CV26" s="44" t="str">
        <f aca="false">IF(OR(CU$4=0,CU26="",CU$8="",CU$7=""),"",ROUND(CU26/CU$8*CU$7*KVARDI,2))</f>
        <v/>
      </c>
      <c r="CW26" s="43"/>
      <c r="CX26" s="44" t="str">
        <f aca="false">IF(OR(CW$4=0,CW26="",CW$8="",CW$7=""),"",ROUND(CW26/CW$8*CW$7*KVARDI,2))</f>
        <v/>
      </c>
      <c r="CY26" s="43"/>
      <c r="CZ26" s="44" t="str">
        <f aca="false">IF(OR(CY$4=0,CY26="",CY$8="",CY$7=""),"",ROUND(CY26/CY$8*CY$7*KVARDI,2))</f>
        <v/>
      </c>
      <c r="DA26" s="43"/>
      <c r="DB26" s="44" t="str">
        <f aca="false">IF(OR(DA$4=0,DA26="",DA$8="",DA$7=""),"",ROUND(DA26/DA$8*DA$7*KVARDI,2))</f>
        <v/>
      </c>
      <c r="DC26" s="43"/>
      <c r="DD26" s="44" t="str">
        <f aca="false">IF(OR(DC$4=0,DC26="",DC$8="",DC$7=""),"",ROUND(DC26/DC$8*DC$7*KVARDI,2))</f>
        <v/>
      </c>
      <c r="DE26" s="43"/>
      <c r="DF26" s="44" t="str">
        <f aca="false">IF(OR(DE$4=0,DE26="",DE$8="",DE$7=""),"",ROUND(DE26/DE$8*DE$7*KVARDI,2))</f>
        <v/>
      </c>
      <c r="DG26" s="43"/>
      <c r="DH26" s="44" t="str">
        <f aca="false">IF(OR(DG$4=0,DG26="",DG$8="",DG$7=""),"",ROUND(DG26/DG$8*DG$7*KVARDI,2))</f>
        <v/>
      </c>
      <c r="DI26" s="43"/>
      <c r="DJ26" s="44" t="str">
        <f aca="false">IF(OR(DI$4=0,DI26="",DI$8="",DI$7=""),"",ROUND(DI26/DI$8*DI$7*KVARDI,2))</f>
        <v/>
      </c>
      <c r="DK26" s="43"/>
      <c r="DL26" s="44" t="str">
        <f aca="false">IF(OR(DK$4=0,DK26="",DK$8="",DK$7=""),"",ROUND(DK26/DK$8*DK$7*KVARDI,2))</f>
        <v/>
      </c>
      <c r="DM26" s="43"/>
      <c r="DN26" s="44" t="str">
        <f aca="false">IF(OR(DM$4=0,DM26="",DM$8="",DM$7=""),"",ROUND(DM26/DM$8*DM$7*KVARDI,2))</f>
        <v/>
      </c>
      <c r="DO26" s="43"/>
      <c r="DP26" s="44" t="str">
        <f aca="false">IF(OR(DO$4=0,DO26="",DO$8="",DO$7=""),"",ROUND(DO26/DO$8*DO$7*KVARDI,2))</f>
        <v/>
      </c>
      <c r="DQ26" s="43"/>
      <c r="DR26" s="44" t="str">
        <f aca="false">IF(OR(DQ$4=0,DQ26="",DQ$8="",DQ$7=""),"",ROUND(DQ26/DQ$8*DQ$7*KVARDI,2))</f>
        <v/>
      </c>
      <c r="DS26" s="43"/>
      <c r="DT26" s="44" t="str">
        <f aca="false">IF(OR(DS$4=0,DS26="",DS$8="",DS$7=""),"",ROUND(DS26/DS$8*DS$7*KVARDI,2))</f>
        <v/>
      </c>
      <c r="DU26" s="43"/>
      <c r="DV26" s="44" t="str">
        <f aca="false">IF(OR(DU$4=0,DU26="",DU$8="",DU$7=""),"",ROUND(DU26/DU$8*DU$7*KVARDI,2))</f>
        <v/>
      </c>
      <c r="DW26" s="43"/>
      <c r="DX26" s="44" t="str">
        <f aca="false">IF(OR(DW$4=0,DW26="",DW$8="",DW$7=""),"",ROUND(DW26/DW$8*DW$7*KVARDI,2))</f>
        <v/>
      </c>
      <c r="DY26" s="43"/>
      <c r="DZ26" s="44" t="str">
        <f aca="false">IF(OR(DY$4=0,DY26="",DY$8="",DY$7=""),"",ROUND(DY26/DY$8*DY$7*KVARDI,2))</f>
        <v/>
      </c>
      <c r="EA26" s="43"/>
      <c r="EB26" s="44" t="str">
        <f aca="false">IF(OR(EA$4=0,EA26="",EA$8="",EA$7=""),"",ROUND(EA26/EA$8*EA$7*KVARDI,2))</f>
        <v/>
      </c>
      <c r="EC26" s="43"/>
      <c r="ED26" s="44" t="str">
        <f aca="false">IF(OR(EC$4=0,EC26="",EC$8="",EC$7=""),"",ROUND(EC26/EC$8*EC$7*KVARDI,2))</f>
        <v/>
      </c>
      <c r="EE26" s="43"/>
      <c r="EF26" s="44" t="str">
        <f aca="false">IF(OR(EE$4=0,EE26="",EE$8="",EE$7=""),"",ROUND(EE26/EE$8*EE$7*KVARDI,2))</f>
        <v/>
      </c>
      <c r="EG26" s="43"/>
      <c r="EH26" s="44" t="str">
        <f aca="false">IF(OR(EG$4=0,EG26="",EG$8="",EG$7=""),"",ROUND(EG26/EG$8*EG$7*KVARDI,2))</f>
        <v/>
      </c>
      <c r="EI26" s="43"/>
      <c r="EJ26" s="44" t="str">
        <f aca="false">IF(OR(EI$4=0,EI26="",EI$8="",EI$7=""),"",ROUND(EI26/EI$8*EI$7*KVARDI,2))</f>
        <v/>
      </c>
      <c r="EK26" s="43"/>
      <c r="EL26" s="44" t="str">
        <f aca="false">IF(OR(EK$4=0,EK26="",EK$8="",EK$7=""),"",ROUND(EK26/EK$8*EK$7*KVARDI,2))</f>
        <v/>
      </c>
      <c r="EM26" s="43"/>
      <c r="EN26" s="44" t="str">
        <f aca="false">IF(OR(EM$4=0,EM26="",EM$8="",EM$7=""),"",ROUND(EM26/EM$8*EM$7*KVARDI,2))</f>
        <v/>
      </c>
      <c r="EO26" s="43"/>
      <c r="EP26" s="44" t="str">
        <f aca="false">IF(OR(EO$4=0,EO26="",EO$8="",EO$7=""),"",ROUND(EO26/EO$8*EO$7*KVARDI,2))</f>
        <v/>
      </c>
      <c r="EQ26" s="43"/>
      <c r="ER26" s="44" t="str">
        <f aca="false">IF(OR(EQ$4=0,EQ26="",EQ$8="",EQ$7=""),"",ROUND(EQ26/EQ$8*EQ$7*KVARDI,2))</f>
        <v/>
      </c>
      <c r="ES26" s="43"/>
      <c r="ET26" s="44" t="str">
        <f aca="false">IF(OR(ES$4=0,ES26="",ES$8="",ES$7=""),"",ROUND(ES26/ES$8*ES$7*KVARDI,2))</f>
        <v/>
      </c>
      <c r="EU26" s="43"/>
      <c r="EV26" s="44" t="str">
        <f aca="false">IF(OR(EU$4=0,EU26="",EU$8="",EU$7=""),"",ROUND(EU26/EU$8*EU$7*KVARDI,2))</f>
        <v/>
      </c>
      <c r="EW26" s="43"/>
      <c r="EX26" s="44" t="str">
        <f aca="false">IF(OR(EW$4=0,EW26="",EW$8="",EW$7=""),"",ROUND(EW26/EW$8*EW$7*KVARDI,2))</f>
        <v/>
      </c>
      <c r="EY26" s="43"/>
      <c r="EZ26" s="44" t="str">
        <f aca="false">IF(OR(EY$4=0,EY26="",EY$8="",EY$7=""),"",ROUND(EY26/EY$8*EY$7*KVARDI,2))</f>
        <v/>
      </c>
      <c r="FA26" s="43"/>
      <c r="FB26" s="44" t="str">
        <f aca="false">IF(OR(FA$4=0,FA26="",FA$8="",FA$7=""),"",ROUND(FA26/FA$8*FA$7*KVARDI,2))</f>
        <v/>
      </c>
      <c r="FC26" s="43"/>
      <c r="FD26" s="44" t="str">
        <f aca="false">IF(OR(FC$4=0,FC26="",FC$8="",FC$7=""),"",ROUND(FC26/FC$8*FC$7*KVARDI,2))</f>
        <v/>
      </c>
      <c r="FE26" s="43"/>
      <c r="FF26" s="44" t="str">
        <f aca="false">IF(OR(FE$4=0,FE26="",FE$8="",FE$7=""),"",ROUND(FE26/FE$8*FE$7*KVARDI,2))</f>
        <v/>
      </c>
      <c r="FG26" s="43"/>
      <c r="FH26" s="44" t="str">
        <f aca="false">IF(OR(FG$4=0,FG26="",FG$8="",FG$7=""),"",ROUND(FG26/FG$8*FG$7*KVARDI,2))</f>
        <v/>
      </c>
      <c r="FI26" s="43"/>
      <c r="FJ26" s="44" t="str">
        <f aca="false">IF(OR(FI$4=0,FI26="",FI$8="",FI$7=""),"",ROUND(FI26/FI$8*FI$7*KVARDI,2))</f>
        <v/>
      </c>
      <c r="FK26" s="43"/>
      <c r="FL26" s="44" t="str">
        <f aca="false">IF(OR(FK$4=0,FK26="",FK$8="",FK$7=""),"",ROUND(FK26/FK$8*FK$7*KVARDI,2))</f>
        <v/>
      </c>
      <c r="FM26" s="43"/>
      <c r="FN26" s="44" t="str">
        <f aca="false">IF(OR(FM$4=0,FM26="",FM$8="",FM$7=""),"",ROUND(FM26/FM$8*FM$7*KVARDI,2))</f>
        <v/>
      </c>
      <c r="FO26" s="43"/>
      <c r="FP26" s="44" t="str">
        <f aca="false">IF(OR(FO$4=0,FO26="",FO$8="",FO$7=""),"",ROUND(FO26/FO$8*FO$7*KVARDI,2))</f>
        <v/>
      </c>
      <c r="FQ26" s="43"/>
      <c r="FR26" s="44" t="str">
        <f aca="false">IF(OR(FQ$4=0,FQ26="",FQ$8="",FQ$7=""),"",ROUND(FQ26/FQ$8*FQ$7*KVARDI,2))</f>
        <v/>
      </c>
      <c r="FS26" s="43"/>
      <c r="FT26" s="44" t="str">
        <f aca="false">IF(OR(FS$4=0,FS26="",FS$8="",FS$7=""),"",ROUND(FS26/FS$8*FS$7*KVARDI,2))</f>
        <v/>
      </c>
      <c r="FU26" s="43"/>
      <c r="FV26" s="44" t="str">
        <f aca="false">IF(OR(FU$4=0,FU26="",FU$8="",FU$7=""),"",ROUND(FU26/FU$8*FU$7*KVARDI,2))</f>
        <v/>
      </c>
      <c r="FW26" s="43"/>
      <c r="FX26" s="44" t="str">
        <f aca="false">IF(OR(FW$4=0,FW26="",FW$8="",FW$7=""),"",ROUND(FW26/FW$8*FW$7*KVARDI,2))</f>
        <v/>
      </c>
      <c r="FY26" s="43"/>
      <c r="FZ26" s="44" t="str">
        <f aca="false">IF(OR(FY$4=0,FY26="",FY$8="",FY$7=""),"",ROUND(FY26/FY$8*FY$7*KVARDI,2))</f>
        <v/>
      </c>
      <c r="GA26" s="43"/>
      <c r="GB26" s="44" t="str">
        <f aca="false">IF(OR(GA$4=0,GA26="",GA$8="",GA$7=""),"",ROUND(GA26/GA$8*GA$7*KVARDI,2))</f>
        <v/>
      </c>
      <c r="GC26" s="43"/>
      <c r="GD26" s="44" t="str">
        <f aca="false">IF(OR(GC$4=0,GC26="",GC$8="",GC$7=""),"",ROUND(GC26/GC$8*GC$7*KVARDI,2))</f>
        <v/>
      </c>
      <c r="GE26" s="43"/>
      <c r="GF26" s="44" t="str">
        <f aca="false">IF(OR(GE$4=0,GE26="",GE$8="",GE$7=""),"",ROUND(GE26/GE$8*GE$7*KVARDI,2))</f>
        <v/>
      </c>
      <c r="GG26" s="43"/>
      <c r="GH26" s="44" t="str">
        <f aca="false">IF(OR(GG$4=0,GG26="",GG$8="",GG$7=""),"",ROUND(GG26/GG$8*GG$7*KVARDI,2))</f>
        <v/>
      </c>
      <c r="GI26" s="43"/>
      <c r="GJ26" s="44" t="str">
        <f aca="false">IF(OR(GI$4=0,GI26="",GI$8="",GI$7=""),"",ROUND(GI26/GI$8*GI$7*KVARDI,2))</f>
        <v/>
      </c>
      <c r="GK26" s="43"/>
      <c r="GL26" s="44" t="str">
        <f aca="false">IF(OR(GK$4=0,GK26="",GK$8="",GK$7=""),"",ROUND(GK26/GK$8*GK$7*KVARDI,2))</f>
        <v/>
      </c>
      <c r="GM26" s="43"/>
      <c r="GN26" s="44" t="str">
        <f aca="false">IF(OR(GM$4=0,GM26="",GM$8="",GM$7=""),"",ROUND(GM26/GM$8*GM$7*KVARDI,2))</f>
        <v/>
      </c>
      <c r="GO26" s="43"/>
      <c r="GP26" s="44" t="str">
        <f aca="false">IF(OR(GO$4=0,GO26="",GO$8="",GO$7=""),"",ROUND(GO26/GO$8*GO$7*KVARDI,2))</f>
        <v/>
      </c>
      <c r="GQ26" s="43"/>
      <c r="GR26" s="44" t="str">
        <f aca="false">IF(OR(GQ$4=0,GQ26="",GQ$8="",GQ$7=""),"",ROUND(GQ26/GQ$8*GQ$7*KVARDI,2))</f>
        <v/>
      </c>
      <c r="GS26" s="43"/>
      <c r="GT26" s="44" t="str">
        <f aca="false">IF(OR(GS$4=0,GS26="",GS$8="",GS$7=""),"",ROUND(GS26/GS$8*GS$7*KVARDI,2))</f>
        <v/>
      </c>
      <c r="GU26" s="43"/>
      <c r="GV26" s="44" t="str">
        <f aca="false">IF(OR(GU$4=0,GU26="",GU$8="",GU$7=""),"",ROUND(GU26/GU$8*GU$7*KVARDI,2))</f>
        <v/>
      </c>
      <c r="GW26" s="43"/>
      <c r="GX26" s="44" t="str">
        <f aca="false">IF(OR(GW$4=0,GW26="",GW$8="",GW$7=""),"",ROUND(GW26/GW$8*GW$7*KVARDI,2))</f>
        <v/>
      </c>
      <c r="GZ26" s="22"/>
    </row>
    <row r="27" customFormat="false" ht="15" hidden="true" customHeight="true" outlineLevel="1" collapsed="false">
      <c r="B27" s="41" t="str">
        <f aca="false" t="array" ref="B27:B27">IFERROR(INDEX(Launagögn!$C$6:$C$10005,MATCH(0,COUNTIF($B$11:B26,Launagögn!$C$6:$C$10005)+(Launagögn!$C$6:$C$10005=""),0)),"")</f>
        <v/>
      </c>
      <c r="C27" s="42" t="n">
        <f aca="false">IFERROR(SUMIF($G$10:$GX$10,"Stig",$G27:$GX27),0)</f>
        <v>0</v>
      </c>
      <c r="D27" s="22"/>
      <c r="E27" s="22"/>
      <c r="F27" s="22"/>
      <c r="G27" s="43"/>
      <c r="H27" s="44" t="str">
        <f aca="false">IF(OR(G$4=0,G27="",G$8="",G$7=""),"",ROUND(G27/G$8*G$7*KVARDI,2))</f>
        <v/>
      </c>
      <c r="I27" s="43"/>
      <c r="J27" s="44" t="str">
        <f aca="false">IF(OR(I$4=0,I27="",I$8="",I$7=""),"",ROUND(I27/I$8*I$7*KVARDI,2))</f>
        <v/>
      </c>
      <c r="K27" s="43"/>
      <c r="L27" s="44" t="str">
        <f aca="false">IF(OR(K$4=0,K27="",K$8="",K$7=""),"",ROUND(K27/K$8*K$7*KVARDI,2))</f>
        <v/>
      </c>
      <c r="M27" s="43"/>
      <c r="N27" s="44" t="str">
        <f aca="false">IF(OR(M$4=0,M27="",M$8="",M$7=""),"",ROUND(M27/M$8*M$7*KVARDI,2))</f>
        <v/>
      </c>
      <c r="O27" s="43"/>
      <c r="P27" s="44" t="str">
        <f aca="false">IF(OR(O$4=0,O27="",O$8="",O$7=""),"",ROUND(O27/O$8*O$7*KVARDI,2))</f>
        <v/>
      </c>
      <c r="Q27" s="43"/>
      <c r="R27" s="44" t="str">
        <f aca="false">IF(OR(Q$4=0,Q27="",Q$8="",Q$7=""),"",ROUND(Q27/Q$8*Q$7*KVARDI,2))</f>
        <v/>
      </c>
      <c r="S27" s="43"/>
      <c r="T27" s="44" t="str">
        <f aca="false">IF(OR(S$4=0,S27="",S$8="",S$7=""),"",ROUND(S27/S$8*S$7*KVARDI,2))</f>
        <v/>
      </c>
      <c r="U27" s="43"/>
      <c r="V27" s="44" t="str">
        <f aca="false">IF(OR(U$4=0,U27="",U$8="",U$7=""),"",ROUND(U27/U$8*U$7*KVARDI,2))</f>
        <v/>
      </c>
      <c r="W27" s="43"/>
      <c r="X27" s="44" t="str">
        <f aca="false">IF(OR(W$4=0,W27="",W$8="",W$7=""),"",ROUND(W27/W$8*W$7*KVARDI,2))</f>
        <v/>
      </c>
      <c r="Y27" s="43"/>
      <c r="Z27" s="44" t="str">
        <f aca="false">IF(OR(Y$4=0,Y27="",Y$8="",Y$7=""),"",ROUND(Y27/Y$8*Y$7*KVARDI,2))</f>
        <v/>
      </c>
      <c r="AA27" s="43"/>
      <c r="AB27" s="44" t="str">
        <f aca="false">IF(OR(AA$4=0,AA27="",AA$8="",AA$7=""),"",ROUND(AA27/AA$8*AA$7*KVARDI,2))</f>
        <v/>
      </c>
      <c r="AC27" s="43"/>
      <c r="AD27" s="44" t="str">
        <f aca="false">IF(OR(AC$4=0,AC27="",AC$8="",AC$7=""),"",ROUND(AC27/AC$8*AC$7*KVARDI,2))</f>
        <v/>
      </c>
      <c r="AE27" s="43"/>
      <c r="AF27" s="44" t="str">
        <f aca="false">IF(OR(AE$4=0,AE27="",AE$8="",AE$7=""),"",ROUND(AE27/AE$8*AE$7*KVARDI,2))</f>
        <v/>
      </c>
      <c r="AG27" s="43"/>
      <c r="AH27" s="44" t="str">
        <f aca="false">IF(OR(AG$4=0,AG27="",AG$8="",AG$7=""),"",ROUND(AG27/AG$8*AG$7*KVARDI,2))</f>
        <v/>
      </c>
      <c r="AI27" s="43"/>
      <c r="AJ27" s="44" t="str">
        <f aca="false">IF(OR(AI$4=0,AI27="",AI$8="",AI$7=""),"",ROUND(AI27/AI$8*AI$7*KVARDI,2))</f>
        <v/>
      </c>
      <c r="AK27" s="43"/>
      <c r="AL27" s="44" t="str">
        <f aca="false">IF(OR(AK$4=0,AK27="",AK$8="",AK$7=""),"",ROUND(AK27/AK$8*AK$7*KVARDI,2))</f>
        <v/>
      </c>
      <c r="AM27" s="43"/>
      <c r="AN27" s="44" t="str">
        <f aca="false">IF(OR(AM$4=0,AM27="",AM$8="",AM$7=""),"",ROUND(AM27/AM$8*AM$7*KVARDI,2))</f>
        <v/>
      </c>
      <c r="AO27" s="43"/>
      <c r="AP27" s="44" t="str">
        <f aca="false">IF(OR(AO$4=0,AO27="",AO$8="",AO$7=""),"",ROUND(AO27/AO$8*AO$7*KVARDI,2))</f>
        <v/>
      </c>
      <c r="AQ27" s="43"/>
      <c r="AR27" s="44" t="str">
        <f aca="false">IF(OR(AQ$4=0,AQ27="",AQ$8="",AQ$7=""),"",ROUND(AQ27/AQ$8*AQ$7*KVARDI,2))</f>
        <v/>
      </c>
      <c r="AS27" s="43"/>
      <c r="AT27" s="44" t="str">
        <f aca="false">IF(OR(AS$4=0,AS27="",AS$8="",AS$7=""),"",ROUND(AS27/AS$8*AS$7*KVARDI,2))</f>
        <v/>
      </c>
      <c r="AU27" s="43"/>
      <c r="AV27" s="44" t="str">
        <f aca="false">IF(OR(AU$4=0,AU27="",AU$8="",AU$7=""),"",ROUND(AU27/AU$8*AU$7*KVARDI,2))</f>
        <v/>
      </c>
      <c r="AW27" s="43"/>
      <c r="AX27" s="44" t="str">
        <f aca="false">IF(OR(AW$4=0,AW27="",AW$8="",AW$7=""),"",ROUND(AW27/AW$8*AW$7*KVARDI,2))</f>
        <v/>
      </c>
      <c r="AY27" s="43"/>
      <c r="AZ27" s="44" t="str">
        <f aca="false">IF(OR(AY$4=0,AY27="",AY$8="",AY$7=""),"",ROUND(AY27/AY$8*AY$7*KVARDI,2))</f>
        <v/>
      </c>
      <c r="BA27" s="43"/>
      <c r="BB27" s="44" t="str">
        <f aca="false">IF(OR(BA$4=0,BA27="",BA$8="",BA$7=""),"",ROUND(BA27/BA$8*BA$7*KVARDI,2))</f>
        <v/>
      </c>
      <c r="BC27" s="43"/>
      <c r="BD27" s="44" t="str">
        <f aca="false">IF(OR(BC$4=0,BC27="",BC$8="",BC$7=""),"",ROUND(BC27/BC$8*BC$7*KVARDI,2))</f>
        <v/>
      </c>
      <c r="BE27" s="43"/>
      <c r="BF27" s="44" t="str">
        <f aca="false">IF(OR(BE$4=0,BE27="",BE$8="",BE$7=""),"",ROUND(BE27/BE$8*BE$7*KVARDI,2))</f>
        <v/>
      </c>
      <c r="BG27" s="43"/>
      <c r="BH27" s="44" t="str">
        <f aca="false">IF(OR(BG$4=0,BG27="",BG$8="",BG$7=""),"",ROUND(BG27/BG$8*BG$7*KVARDI,2))</f>
        <v/>
      </c>
      <c r="BI27" s="43"/>
      <c r="BJ27" s="44" t="str">
        <f aca="false">IF(OR(BI$4=0,BI27="",BI$8="",BI$7=""),"",ROUND(BI27/BI$8*BI$7*KVARDI,2))</f>
        <v/>
      </c>
      <c r="BK27" s="43"/>
      <c r="BL27" s="44" t="str">
        <f aca="false">IF(OR(BK$4=0,BK27="",BK$8="",BK$7=""),"",ROUND(BK27/BK$8*BK$7*KVARDI,2))</f>
        <v/>
      </c>
      <c r="BM27" s="43"/>
      <c r="BN27" s="44" t="str">
        <f aca="false">IF(OR(BM$4=0,BM27="",BM$8="",BM$7=""),"",ROUND(BM27/BM$8*BM$7*KVARDI,2))</f>
        <v/>
      </c>
      <c r="BO27" s="43"/>
      <c r="BP27" s="44" t="str">
        <f aca="false">IF(OR(BO$4=0,BO27="",BO$8="",BO$7=""),"",ROUND(BO27/BO$8*BO$7*KVARDI,2))</f>
        <v/>
      </c>
      <c r="BQ27" s="43"/>
      <c r="BR27" s="44" t="str">
        <f aca="false">IF(OR(BQ$4=0,BQ27="",BQ$8="",BQ$7=""),"",ROUND(BQ27/BQ$8*BQ$7*KVARDI,2))</f>
        <v/>
      </c>
      <c r="BS27" s="43"/>
      <c r="BT27" s="44" t="str">
        <f aca="false">IF(OR(BS$4=0,BS27="",BS$8="",BS$7=""),"",ROUND(BS27/BS$8*BS$7*KVARDI,2))</f>
        <v/>
      </c>
      <c r="BU27" s="43"/>
      <c r="BV27" s="44" t="str">
        <f aca="false">IF(OR(BU$4=0,BU27="",BU$8="",BU$7=""),"",ROUND(BU27/BU$8*BU$7*KVARDI,2))</f>
        <v/>
      </c>
      <c r="BW27" s="43"/>
      <c r="BX27" s="44" t="str">
        <f aca="false">IF(OR(BW$4=0,BW27="",BW$8="",BW$7=""),"",ROUND(BW27/BW$8*BW$7*KVARDI,2))</f>
        <v/>
      </c>
      <c r="BY27" s="43"/>
      <c r="BZ27" s="44" t="str">
        <f aca="false">IF(OR(BY$4=0,BY27="",BY$8="",BY$7=""),"",ROUND(BY27/BY$8*BY$7*KVARDI,2))</f>
        <v/>
      </c>
      <c r="CA27" s="43"/>
      <c r="CB27" s="44" t="str">
        <f aca="false">IF(OR(CA$4=0,CA27="",CA$8="",CA$7=""),"",ROUND(CA27/CA$8*CA$7*KVARDI,2))</f>
        <v/>
      </c>
      <c r="CC27" s="43"/>
      <c r="CD27" s="44" t="str">
        <f aca="false">IF(OR(CC$4=0,CC27="",CC$8="",CC$7=""),"",ROUND(CC27/CC$8*CC$7*KVARDI,2))</f>
        <v/>
      </c>
      <c r="CE27" s="43"/>
      <c r="CF27" s="44" t="str">
        <f aca="false">IF(OR(CE$4=0,CE27="",CE$8="",CE$7=""),"",ROUND(CE27/CE$8*CE$7*KVARDI,2))</f>
        <v/>
      </c>
      <c r="CG27" s="43"/>
      <c r="CH27" s="44" t="str">
        <f aca="false">IF(OR(CG$4=0,CG27="",CG$8="",CG$7=""),"",ROUND(CG27/CG$8*CG$7*KVARDI,2))</f>
        <v/>
      </c>
      <c r="CI27" s="43"/>
      <c r="CJ27" s="44" t="str">
        <f aca="false">IF(OR(CI$4=0,CI27="",CI$8="",CI$7=""),"",ROUND(CI27/CI$8*CI$7*KVARDI,2))</f>
        <v/>
      </c>
      <c r="CK27" s="43"/>
      <c r="CL27" s="44" t="str">
        <f aca="false">IF(OR(CK$4=0,CK27="",CK$8="",CK$7=""),"",ROUND(CK27/CK$8*CK$7*KVARDI,2))</f>
        <v/>
      </c>
      <c r="CM27" s="43"/>
      <c r="CN27" s="44" t="str">
        <f aca="false">IF(OR(CM$4=0,CM27="",CM$8="",CM$7=""),"",ROUND(CM27/CM$8*CM$7*KVARDI,2))</f>
        <v/>
      </c>
      <c r="CO27" s="43"/>
      <c r="CP27" s="44" t="str">
        <f aca="false">IF(OR(CO$4=0,CO27="",CO$8="",CO$7=""),"",ROUND(CO27/CO$8*CO$7*KVARDI,2))</f>
        <v/>
      </c>
      <c r="CQ27" s="43"/>
      <c r="CR27" s="44" t="str">
        <f aca="false">IF(OR(CQ$4=0,CQ27="",CQ$8="",CQ$7=""),"",ROUND(CQ27/CQ$8*CQ$7*KVARDI,2))</f>
        <v/>
      </c>
      <c r="CS27" s="43"/>
      <c r="CT27" s="44" t="str">
        <f aca="false">IF(OR(CS$4=0,CS27="",CS$8="",CS$7=""),"",ROUND(CS27/CS$8*CS$7*KVARDI,2))</f>
        <v/>
      </c>
      <c r="CU27" s="43"/>
      <c r="CV27" s="44" t="str">
        <f aca="false">IF(OR(CU$4=0,CU27="",CU$8="",CU$7=""),"",ROUND(CU27/CU$8*CU$7*KVARDI,2))</f>
        <v/>
      </c>
      <c r="CW27" s="43"/>
      <c r="CX27" s="44" t="str">
        <f aca="false">IF(OR(CW$4=0,CW27="",CW$8="",CW$7=""),"",ROUND(CW27/CW$8*CW$7*KVARDI,2))</f>
        <v/>
      </c>
      <c r="CY27" s="43"/>
      <c r="CZ27" s="44" t="str">
        <f aca="false">IF(OR(CY$4=0,CY27="",CY$8="",CY$7=""),"",ROUND(CY27/CY$8*CY$7*KVARDI,2))</f>
        <v/>
      </c>
      <c r="DA27" s="43"/>
      <c r="DB27" s="44" t="str">
        <f aca="false">IF(OR(DA$4=0,DA27="",DA$8="",DA$7=""),"",ROUND(DA27/DA$8*DA$7*KVARDI,2))</f>
        <v/>
      </c>
      <c r="DC27" s="43"/>
      <c r="DD27" s="44" t="str">
        <f aca="false">IF(OR(DC$4=0,DC27="",DC$8="",DC$7=""),"",ROUND(DC27/DC$8*DC$7*KVARDI,2))</f>
        <v/>
      </c>
      <c r="DE27" s="43"/>
      <c r="DF27" s="44" t="str">
        <f aca="false">IF(OR(DE$4=0,DE27="",DE$8="",DE$7=""),"",ROUND(DE27/DE$8*DE$7*KVARDI,2))</f>
        <v/>
      </c>
      <c r="DG27" s="43"/>
      <c r="DH27" s="44" t="str">
        <f aca="false">IF(OR(DG$4=0,DG27="",DG$8="",DG$7=""),"",ROUND(DG27/DG$8*DG$7*KVARDI,2))</f>
        <v/>
      </c>
      <c r="DI27" s="43"/>
      <c r="DJ27" s="44" t="str">
        <f aca="false">IF(OR(DI$4=0,DI27="",DI$8="",DI$7=""),"",ROUND(DI27/DI$8*DI$7*KVARDI,2))</f>
        <v/>
      </c>
      <c r="DK27" s="43"/>
      <c r="DL27" s="44" t="str">
        <f aca="false">IF(OR(DK$4=0,DK27="",DK$8="",DK$7=""),"",ROUND(DK27/DK$8*DK$7*KVARDI,2))</f>
        <v/>
      </c>
      <c r="DM27" s="43"/>
      <c r="DN27" s="44" t="str">
        <f aca="false">IF(OR(DM$4=0,DM27="",DM$8="",DM$7=""),"",ROUND(DM27/DM$8*DM$7*KVARDI,2))</f>
        <v/>
      </c>
      <c r="DO27" s="43"/>
      <c r="DP27" s="44" t="str">
        <f aca="false">IF(OR(DO$4=0,DO27="",DO$8="",DO$7=""),"",ROUND(DO27/DO$8*DO$7*KVARDI,2))</f>
        <v/>
      </c>
      <c r="DQ27" s="43"/>
      <c r="DR27" s="44" t="str">
        <f aca="false">IF(OR(DQ$4=0,DQ27="",DQ$8="",DQ$7=""),"",ROUND(DQ27/DQ$8*DQ$7*KVARDI,2))</f>
        <v/>
      </c>
      <c r="DS27" s="43"/>
      <c r="DT27" s="44" t="str">
        <f aca="false">IF(OR(DS$4=0,DS27="",DS$8="",DS$7=""),"",ROUND(DS27/DS$8*DS$7*KVARDI,2))</f>
        <v/>
      </c>
      <c r="DU27" s="43"/>
      <c r="DV27" s="44" t="str">
        <f aca="false">IF(OR(DU$4=0,DU27="",DU$8="",DU$7=""),"",ROUND(DU27/DU$8*DU$7*KVARDI,2))</f>
        <v/>
      </c>
      <c r="DW27" s="43"/>
      <c r="DX27" s="44" t="str">
        <f aca="false">IF(OR(DW$4=0,DW27="",DW$8="",DW$7=""),"",ROUND(DW27/DW$8*DW$7*KVARDI,2))</f>
        <v/>
      </c>
      <c r="DY27" s="43"/>
      <c r="DZ27" s="44" t="str">
        <f aca="false">IF(OR(DY$4=0,DY27="",DY$8="",DY$7=""),"",ROUND(DY27/DY$8*DY$7*KVARDI,2))</f>
        <v/>
      </c>
      <c r="EA27" s="43"/>
      <c r="EB27" s="44" t="str">
        <f aca="false">IF(OR(EA$4=0,EA27="",EA$8="",EA$7=""),"",ROUND(EA27/EA$8*EA$7*KVARDI,2))</f>
        <v/>
      </c>
      <c r="EC27" s="43"/>
      <c r="ED27" s="44" t="str">
        <f aca="false">IF(OR(EC$4=0,EC27="",EC$8="",EC$7=""),"",ROUND(EC27/EC$8*EC$7*KVARDI,2))</f>
        <v/>
      </c>
      <c r="EE27" s="43"/>
      <c r="EF27" s="44" t="str">
        <f aca="false">IF(OR(EE$4=0,EE27="",EE$8="",EE$7=""),"",ROUND(EE27/EE$8*EE$7*KVARDI,2))</f>
        <v/>
      </c>
      <c r="EG27" s="43"/>
      <c r="EH27" s="44" t="str">
        <f aca="false">IF(OR(EG$4=0,EG27="",EG$8="",EG$7=""),"",ROUND(EG27/EG$8*EG$7*KVARDI,2))</f>
        <v/>
      </c>
      <c r="EI27" s="43"/>
      <c r="EJ27" s="44" t="str">
        <f aca="false">IF(OR(EI$4=0,EI27="",EI$8="",EI$7=""),"",ROUND(EI27/EI$8*EI$7*KVARDI,2))</f>
        <v/>
      </c>
      <c r="EK27" s="43"/>
      <c r="EL27" s="44" t="str">
        <f aca="false">IF(OR(EK$4=0,EK27="",EK$8="",EK$7=""),"",ROUND(EK27/EK$8*EK$7*KVARDI,2))</f>
        <v/>
      </c>
      <c r="EM27" s="43"/>
      <c r="EN27" s="44" t="str">
        <f aca="false">IF(OR(EM$4=0,EM27="",EM$8="",EM$7=""),"",ROUND(EM27/EM$8*EM$7*KVARDI,2))</f>
        <v/>
      </c>
      <c r="EO27" s="43"/>
      <c r="EP27" s="44" t="str">
        <f aca="false">IF(OR(EO$4=0,EO27="",EO$8="",EO$7=""),"",ROUND(EO27/EO$8*EO$7*KVARDI,2))</f>
        <v/>
      </c>
      <c r="EQ27" s="43"/>
      <c r="ER27" s="44" t="str">
        <f aca="false">IF(OR(EQ$4=0,EQ27="",EQ$8="",EQ$7=""),"",ROUND(EQ27/EQ$8*EQ$7*KVARDI,2))</f>
        <v/>
      </c>
      <c r="ES27" s="43"/>
      <c r="ET27" s="44" t="str">
        <f aca="false">IF(OR(ES$4=0,ES27="",ES$8="",ES$7=""),"",ROUND(ES27/ES$8*ES$7*KVARDI,2))</f>
        <v/>
      </c>
      <c r="EU27" s="43"/>
      <c r="EV27" s="44" t="str">
        <f aca="false">IF(OR(EU$4=0,EU27="",EU$8="",EU$7=""),"",ROUND(EU27/EU$8*EU$7*KVARDI,2))</f>
        <v/>
      </c>
      <c r="EW27" s="43"/>
      <c r="EX27" s="44" t="str">
        <f aca="false">IF(OR(EW$4=0,EW27="",EW$8="",EW$7=""),"",ROUND(EW27/EW$8*EW$7*KVARDI,2))</f>
        <v/>
      </c>
      <c r="EY27" s="43"/>
      <c r="EZ27" s="44" t="str">
        <f aca="false">IF(OR(EY$4=0,EY27="",EY$8="",EY$7=""),"",ROUND(EY27/EY$8*EY$7*KVARDI,2))</f>
        <v/>
      </c>
      <c r="FA27" s="43"/>
      <c r="FB27" s="44" t="str">
        <f aca="false">IF(OR(FA$4=0,FA27="",FA$8="",FA$7=""),"",ROUND(FA27/FA$8*FA$7*KVARDI,2))</f>
        <v/>
      </c>
      <c r="FC27" s="43"/>
      <c r="FD27" s="44" t="str">
        <f aca="false">IF(OR(FC$4=0,FC27="",FC$8="",FC$7=""),"",ROUND(FC27/FC$8*FC$7*KVARDI,2))</f>
        <v/>
      </c>
      <c r="FE27" s="43"/>
      <c r="FF27" s="44" t="str">
        <f aca="false">IF(OR(FE$4=0,FE27="",FE$8="",FE$7=""),"",ROUND(FE27/FE$8*FE$7*KVARDI,2))</f>
        <v/>
      </c>
      <c r="FG27" s="43"/>
      <c r="FH27" s="44" t="str">
        <f aca="false">IF(OR(FG$4=0,FG27="",FG$8="",FG$7=""),"",ROUND(FG27/FG$8*FG$7*KVARDI,2))</f>
        <v/>
      </c>
      <c r="FI27" s="43"/>
      <c r="FJ27" s="44" t="str">
        <f aca="false">IF(OR(FI$4=0,FI27="",FI$8="",FI$7=""),"",ROUND(FI27/FI$8*FI$7*KVARDI,2))</f>
        <v/>
      </c>
      <c r="FK27" s="43"/>
      <c r="FL27" s="44" t="str">
        <f aca="false">IF(OR(FK$4=0,FK27="",FK$8="",FK$7=""),"",ROUND(FK27/FK$8*FK$7*KVARDI,2))</f>
        <v/>
      </c>
      <c r="FM27" s="43"/>
      <c r="FN27" s="44" t="str">
        <f aca="false">IF(OR(FM$4=0,FM27="",FM$8="",FM$7=""),"",ROUND(FM27/FM$8*FM$7*KVARDI,2))</f>
        <v/>
      </c>
      <c r="FO27" s="43"/>
      <c r="FP27" s="44" t="str">
        <f aca="false">IF(OR(FO$4=0,FO27="",FO$8="",FO$7=""),"",ROUND(FO27/FO$8*FO$7*KVARDI,2))</f>
        <v/>
      </c>
      <c r="FQ27" s="43"/>
      <c r="FR27" s="44" t="str">
        <f aca="false">IF(OR(FQ$4=0,FQ27="",FQ$8="",FQ$7=""),"",ROUND(FQ27/FQ$8*FQ$7*KVARDI,2))</f>
        <v/>
      </c>
      <c r="FS27" s="43"/>
      <c r="FT27" s="44" t="str">
        <f aca="false">IF(OR(FS$4=0,FS27="",FS$8="",FS$7=""),"",ROUND(FS27/FS$8*FS$7*KVARDI,2))</f>
        <v/>
      </c>
      <c r="FU27" s="43"/>
      <c r="FV27" s="44" t="str">
        <f aca="false">IF(OR(FU$4=0,FU27="",FU$8="",FU$7=""),"",ROUND(FU27/FU$8*FU$7*KVARDI,2))</f>
        <v/>
      </c>
      <c r="FW27" s="43"/>
      <c r="FX27" s="44" t="str">
        <f aca="false">IF(OR(FW$4=0,FW27="",FW$8="",FW$7=""),"",ROUND(FW27/FW$8*FW$7*KVARDI,2))</f>
        <v/>
      </c>
      <c r="FY27" s="43"/>
      <c r="FZ27" s="44" t="str">
        <f aca="false">IF(OR(FY$4=0,FY27="",FY$8="",FY$7=""),"",ROUND(FY27/FY$8*FY$7*KVARDI,2))</f>
        <v/>
      </c>
      <c r="GA27" s="43"/>
      <c r="GB27" s="44" t="str">
        <f aca="false">IF(OR(GA$4=0,GA27="",GA$8="",GA$7=""),"",ROUND(GA27/GA$8*GA$7*KVARDI,2))</f>
        <v/>
      </c>
      <c r="GC27" s="43"/>
      <c r="GD27" s="44" t="str">
        <f aca="false">IF(OR(GC$4=0,GC27="",GC$8="",GC$7=""),"",ROUND(GC27/GC$8*GC$7*KVARDI,2))</f>
        <v/>
      </c>
      <c r="GE27" s="43"/>
      <c r="GF27" s="44" t="str">
        <f aca="false">IF(OR(GE$4=0,GE27="",GE$8="",GE$7=""),"",ROUND(GE27/GE$8*GE$7*KVARDI,2))</f>
        <v/>
      </c>
      <c r="GG27" s="43"/>
      <c r="GH27" s="44" t="str">
        <f aca="false">IF(OR(GG$4=0,GG27="",GG$8="",GG$7=""),"",ROUND(GG27/GG$8*GG$7*KVARDI,2))</f>
        <v/>
      </c>
      <c r="GI27" s="43"/>
      <c r="GJ27" s="44" t="str">
        <f aca="false">IF(OR(GI$4=0,GI27="",GI$8="",GI$7=""),"",ROUND(GI27/GI$8*GI$7*KVARDI,2))</f>
        <v/>
      </c>
      <c r="GK27" s="43"/>
      <c r="GL27" s="44" t="str">
        <f aca="false">IF(OR(GK$4=0,GK27="",GK$8="",GK$7=""),"",ROUND(GK27/GK$8*GK$7*KVARDI,2))</f>
        <v/>
      </c>
      <c r="GM27" s="43"/>
      <c r="GN27" s="44" t="str">
        <f aca="false">IF(OR(GM$4=0,GM27="",GM$8="",GM$7=""),"",ROUND(GM27/GM$8*GM$7*KVARDI,2))</f>
        <v/>
      </c>
      <c r="GO27" s="43"/>
      <c r="GP27" s="44" t="str">
        <f aca="false">IF(OR(GO$4=0,GO27="",GO$8="",GO$7=""),"",ROUND(GO27/GO$8*GO$7*KVARDI,2))</f>
        <v/>
      </c>
      <c r="GQ27" s="43"/>
      <c r="GR27" s="44" t="str">
        <f aca="false">IF(OR(GQ$4=0,GQ27="",GQ$8="",GQ$7=""),"",ROUND(GQ27/GQ$8*GQ$7*KVARDI,2))</f>
        <v/>
      </c>
      <c r="GS27" s="43"/>
      <c r="GT27" s="44" t="str">
        <f aca="false">IF(OR(GS$4=0,GS27="",GS$8="",GS$7=""),"",ROUND(GS27/GS$8*GS$7*KVARDI,2))</f>
        <v/>
      </c>
      <c r="GU27" s="43"/>
      <c r="GV27" s="44" t="str">
        <f aca="false">IF(OR(GU$4=0,GU27="",GU$8="",GU$7=""),"",ROUND(GU27/GU$8*GU$7*KVARDI,2))</f>
        <v/>
      </c>
      <c r="GW27" s="43"/>
      <c r="GX27" s="44" t="str">
        <f aca="false">IF(OR(GW$4=0,GW27="",GW$8="",GW$7=""),"",ROUND(GW27/GW$8*GW$7*KVARDI,2))</f>
        <v/>
      </c>
      <c r="GZ27" s="22"/>
    </row>
    <row r="28" customFormat="false" ht="15" hidden="true" customHeight="true" outlineLevel="1" collapsed="false">
      <c r="B28" s="41" t="str">
        <f aca="false" t="array" ref="B28:B28">IFERROR(INDEX(Launagögn!$C$6:$C$10005,MATCH(0,COUNTIF($B$11:B27,Launagögn!$C$6:$C$10005)+(Launagögn!$C$6:$C$10005=""),0)),"")</f>
        <v/>
      </c>
      <c r="C28" s="42" t="n">
        <f aca="false">IFERROR(SUMIF($G$10:$GX$10,"Stig",$G28:$GX28),0)</f>
        <v>0</v>
      </c>
      <c r="D28" s="22"/>
      <c r="E28" s="22"/>
      <c r="F28" s="22"/>
      <c r="G28" s="43"/>
      <c r="H28" s="44" t="str">
        <f aca="false">IF(OR(G$4=0,G28="",G$8="",G$7=""),"",ROUND(G28/G$8*G$7*KVARDI,2))</f>
        <v/>
      </c>
      <c r="I28" s="43"/>
      <c r="J28" s="44" t="str">
        <f aca="false">IF(OR(I$4=0,I28="",I$8="",I$7=""),"",ROUND(I28/I$8*I$7*KVARDI,2))</f>
        <v/>
      </c>
      <c r="K28" s="43"/>
      <c r="L28" s="44" t="str">
        <f aca="false">IF(OR(K$4=0,K28="",K$8="",K$7=""),"",ROUND(K28/K$8*K$7*KVARDI,2))</f>
        <v/>
      </c>
      <c r="M28" s="43"/>
      <c r="N28" s="44" t="str">
        <f aca="false">IF(OR(M$4=0,M28="",M$8="",M$7=""),"",ROUND(M28/M$8*M$7*KVARDI,2))</f>
        <v/>
      </c>
      <c r="O28" s="43"/>
      <c r="P28" s="44" t="str">
        <f aca="false">IF(OR(O$4=0,O28="",O$8="",O$7=""),"",ROUND(O28/O$8*O$7*KVARDI,2))</f>
        <v/>
      </c>
      <c r="Q28" s="43"/>
      <c r="R28" s="44" t="str">
        <f aca="false">IF(OR(Q$4=0,Q28="",Q$8="",Q$7=""),"",ROUND(Q28/Q$8*Q$7*KVARDI,2))</f>
        <v/>
      </c>
      <c r="S28" s="43"/>
      <c r="T28" s="44" t="str">
        <f aca="false">IF(OR(S$4=0,S28="",S$8="",S$7=""),"",ROUND(S28/S$8*S$7*KVARDI,2))</f>
        <v/>
      </c>
      <c r="U28" s="43"/>
      <c r="V28" s="44" t="str">
        <f aca="false">IF(OR(U$4=0,U28="",U$8="",U$7=""),"",ROUND(U28/U$8*U$7*KVARDI,2))</f>
        <v/>
      </c>
      <c r="W28" s="43"/>
      <c r="X28" s="44" t="str">
        <f aca="false">IF(OR(W$4=0,W28="",W$8="",W$7=""),"",ROUND(W28/W$8*W$7*KVARDI,2))</f>
        <v/>
      </c>
      <c r="Y28" s="43"/>
      <c r="Z28" s="44" t="str">
        <f aca="false">IF(OR(Y$4=0,Y28="",Y$8="",Y$7=""),"",ROUND(Y28/Y$8*Y$7*KVARDI,2))</f>
        <v/>
      </c>
      <c r="AA28" s="43"/>
      <c r="AB28" s="44" t="str">
        <f aca="false">IF(OR(AA$4=0,AA28="",AA$8="",AA$7=""),"",ROUND(AA28/AA$8*AA$7*KVARDI,2))</f>
        <v/>
      </c>
      <c r="AC28" s="43"/>
      <c r="AD28" s="44" t="str">
        <f aca="false">IF(OR(AC$4=0,AC28="",AC$8="",AC$7=""),"",ROUND(AC28/AC$8*AC$7*KVARDI,2))</f>
        <v/>
      </c>
      <c r="AE28" s="43"/>
      <c r="AF28" s="44" t="str">
        <f aca="false">IF(OR(AE$4=0,AE28="",AE$8="",AE$7=""),"",ROUND(AE28/AE$8*AE$7*KVARDI,2))</f>
        <v/>
      </c>
      <c r="AG28" s="43"/>
      <c r="AH28" s="44" t="str">
        <f aca="false">IF(OR(AG$4=0,AG28="",AG$8="",AG$7=""),"",ROUND(AG28/AG$8*AG$7*KVARDI,2))</f>
        <v/>
      </c>
      <c r="AI28" s="43"/>
      <c r="AJ28" s="44" t="str">
        <f aca="false">IF(OR(AI$4=0,AI28="",AI$8="",AI$7=""),"",ROUND(AI28/AI$8*AI$7*KVARDI,2))</f>
        <v/>
      </c>
      <c r="AK28" s="43"/>
      <c r="AL28" s="44" t="str">
        <f aca="false">IF(OR(AK$4=0,AK28="",AK$8="",AK$7=""),"",ROUND(AK28/AK$8*AK$7*KVARDI,2))</f>
        <v/>
      </c>
      <c r="AM28" s="43"/>
      <c r="AN28" s="44" t="str">
        <f aca="false">IF(OR(AM$4=0,AM28="",AM$8="",AM$7=""),"",ROUND(AM28/AM$8*AM$7*KVARDI,2))</f>
        <v/>
      </c>
      <c r="AO28" s="43"/>
      <c r="AP28" s="44" t="str">
        <f aca="false">IF(OR(AO$4=0,AO28="",AO$8="",AO$7=""),"",ROUND(AO28/AO$8*AO$7*KVARDI,2))</f>
        <v/>
      </c>
      <c r="AQ28" s="43"/>
      <c r="AR28" s="44" t="str">
        <f aca="false">IF(OR(AQ$4=0,AQ28="",AQ$8="",AQ$7=""),"",ROUND(AQ28/AQ$8*AQ$7*KVARDI,2))</f>
        <v/>
      </c>
      <c r="AS28" s="43"/>
      <c r="AT28" s="44" t="str">
        <f aca="false">IF(OR(AS$4=0,AS28="",AS$8="",AS$7=""),"",ROUND(AS28/AS$8*AS$7*KVARDI,2))</f>
        <v/>
      </c>
      <c r="AU28" s="43"/>
      <c r="AV28" s="44" t="str">
        <f aca="false">IF(OR(AU$4=0,AU28="",AU$8="",AU$7=""),"",ROUND(AU28/AU$8*AU$7*KVARDI,2))</f>
        <v/>
      </c>
      <c r="AW28" s="43"/>
      <c r="AX28" s="44" t="str">
        <f aca="false">IF(OR(AW$4=0,AW28="",AW$8="",AW$7=""),"",ROUND(AW28/AW$8*AW$7*KVARDI,2))</f>
        <v/>
      </c>
      <c r="AY28" s="43"/>
      <c r="AZ28" s="44" t="str">
        <f aca="false">IF(OR(AY$4=0,AY28="",AY$8="",AY$7=""),"",ROUND(AY28/AY$8*AY$7*KVARDI,2))</f>
        <v/>
      </c>
      <c r="BA28" s="43"/>
      <c r="BB28" s="44" t="str">
        <f aca="false">IF(OR(BA$4=0,BA28="",BA$8="",BA$7=""),"",ROUND(BA28/BA$8*BA$7*KVARDI,2))</f>
        <v/>
      </c>
      <c r="BC28" s="43"/>
      <c r="BD28" s="44" t="str">
        <f aca="false">IF(OR(BC$4=0,BC28="",BC$8="",BC$7=""),"",ROUND(BC28/BC$8*BC$7*KVARDI,2))</f>
        <v/>
      </c>
      <c r="BE28" s="43"/>
      <c r="BF28" s="44" t="str">
        <f aca="false">IF(OR(BE$4=0,BE28="",BE$8="",BE$7=""),"",ROUND(BE28/BE$8*BE$7*KVARDI,2))</f>
        <v/>
      </c>
      <c r="BG28" s="43"/>
      <c r="BH28" s="44" t="str">
        <f aca="false">IF(OR(BG$4=0,BG28="",BG$8="",BG$7=""),"",ROUND(BG28/BG$8*BG$7*KVARDI,2))</f>
        <v/>
      </c>
      <c r="BI28" s="43"/>
      <c r="BJ28" s="44" t="str">
        <f aca="false">IF(OR(BI$4=0,BI28="",BI$8="",BI$7=""),"",ROUND(BI28/BI$8*BI$7*KVARDI,2))</f>
        <v/>
      </c>
      <c r="BK28" s="43"/>
      <c r="BL28" s="44" t="str">
        <f aca="false">IF(OR(BK$4=0,BK28="",BK$8="",BK$7=""),"",ROUND(BK28/BK$8*BK$7*KVARDI,2))</f>
        <v/>
      </c>
      <c r="BM28" s="43"/>
      <c r="BN28" s="44" t="str">
        <f aca="false">IF(OR(BM$4=0,BM28="",BM$8="",BM$7=""),"",ROUND(BM28/BM$8*BM$7*KVARDI,2))</f>
        <v/>
      </c>
      <c r="BO28" s="43"/>
      <c r="BP28" s="44" t="str">
        <f aca="false">IF(OR(BO$4=0,BO28="",BO$8="",BO$7=""),"",ROUND(BO28/BO$8*BO$7*KVARDI,2))</f>
        <v/>
      </c>
      <c r="BQ28" s="43"/>
      <c r="BR28" s="44" t="str">
        <f aca="false">IF(OR(BQ$4=0,BQ28="",BQ$8="",BQ$7=""),"",ROUND(BQ28/BQ$8*BQ$7*KVARDI,2))</f>
        <v/>
      </c>
      <c r="BS28" s="43"/>
      <c r="BT28" s="44" t="str">
        <f aca="false">IF(OR(BS$4=0,BS28="",BS$8="",BS$7=""),"",ROUND(BS28/BS$8*BS$7*KVARDI,2))</f>
        <v/>
      </c>
      <c r="BU28" s="43"/>
      <c r="BV28" s="44" t="str">
        <f aca="false">IF(OR(BU$4=0,BU28="",BU$8="",BU$7=""),"",ROUND(BU28/BU$8*BU$7*KVARDI,2))</f>
        <v/>
      </c>
      <c r="BW28" s="43"/>
      <c r="BX28" s="44" t="str">
        <f aca="false">IF(OR(BW$4=0,BW28="",BW$8="",BW$7=""),"",ROUND(BW28/BW$8*BW$7*KVARDI,2))</f>
        <v/>
      </c>
      <c r="BY28" s="43"/>
      <c r="BZ28" s="44" t="str">
        <f aca="false">IF(OR(BY$4=0,BY28="",BY$8="",BY$7=""),"",ROUND(BY28/BY$8*BY$7*KVARDI,2))</f>
        <v/>
      </c>
      <c r="CA28" s="43"/>
      <c r="CB28" s="44" t="str">
        <f aca="false">IF(OR(CA$4=0,CA28="",CA$8="",CA$7=""),"",ROUND(CA28/CA$8*CA$7*KVARDI,2))</f>
        <v/>
      </c>
      <c r="CC28" s="43"/>
      <c r="CD28" s="44" t="str">
        <f aca="false">IF(OR(CC$4=0,CC28="",CC$8="",CC$7=""),"",ROUND(CC28/CC$8*CC$7*KVARDI,2))</f>
        <v/>
      </c>
      <c r="CE28" s="43"/>
      <c r="CF28" s="44" t="str">
        <f aca="false">IF(OR(CE$4=0,CE28="",CE$8="",CE$7=""),"",ROUND(CE28/CE$8*CE$7*KVARDI,2))</f>
        <v/>
      </c>
      <c r="CG28" s="43"/>
      <c r="CH28" s="44" t="str">
        <f aca="false">IF(OR(CG$4=0,CG28="",CG$8="",CG$7=""),"",ROUND(CG28/CG$8*CG$7*KVARDI,2))</f>
        <v/>
      </c>
      <c r="CI28" s="43"/>
      <c r="CJ28" s="44" t="str">
        <f aca="false">IF(OR(CI$4=0,CI28="",CI$8="",CI$7=""),"",ROUND(CI28/CI$8*CI$7*KVARDI,2))</f>
        <v/>
      </c>
      <c r="CK28" s="43"/>
      <c r="CL28" s="44" t="str">
        <f aca="false">IF(OR(CK$4=0,CK28="",CK$8="",CK$7=""),"",ROUND(CK28/CK$8*CK$7*KVARDI,2))</f>
        <v/>
      </c>
      <c r="CM28" s="43"/>
      <c r="CN28" s="44" t="str">
        <f aca="false">IF(OR(CM$4=0,CM28="",CM$8="",CM$7=""),"",ROUND(CM28/CM$8*CM$7*KVARDI,2))</f>
        <v/>
      </c>
      <c r="CO28" s="43"/>
      <c r="CP28" s="44" t="str">
        <f aca="false">IF(OR(CO$4=0,CO28="",CO$8="",CO$7=""),"",ROUND(CO28/CO$8*CO$7*KVARDI,2))</f>
        <v/>
      </c>
      <c r="CQ28" s="43"/>
      <c r="CR28" s="44" t="str">
        <f aca="false">IF(OR(CQ$4=0,CQ28="",CQ$8="",CQ$7=""),"",ROUND(CQ28/CQ$8*CQ$7*KVARDI,2))</f>
        <v/>
      </c>
      <c r="CS28" s="43"/>
      <c r="CT28" s="44" t="str">
        <f aca="false">IF(OR(CS$4=0,CS28="",CS$8="",CS$7=""),"",ROUND(CS28/CS$8*CS$7*KVARDI,2))</f>
        <v/>
      </c>
      <c r="CU28" s="43"/>
      <c r="CV28" s="44" t="str">
        <f aca="false">IF(OR(CU$4=0,CU28="",CU$8="",CU$7=""),"",ROUND(CU28/CU$8*CU$7*KVARDI,2))</f>
        <v/>
      </c>
      <c r="CW28" s="43"/>
      <c r="CX28" s="44" t="str">
        <f aca="false">IF(OR(CW$4=0,CW28="",CW$8="",CW$7=""),"",ROUND(CW28/CW$8*CW$7*KVARDI,2))</f>
        <v/>
      </c>
      <c r="CY28" s="43"/>
      <c r="CZ28" s="44" t="str">
        <f aca="false">IF(OR(CY$4=0,CY28="",CY$8="",CY$7=""),"",ROUND(CY28/CY$8*CY$7*KVARDI,2))</f>
        <v/>
      </c>
      <c r="DA28" s="43"/>
      <c r="DB28" s="44" t="str">
        <f aca="false">IF(OR(DA$4=0,DA28="",DA$8="",DA$7=""),"",ROUND(DA28/DA$8*DA$7*KVARDI,2))</f>
        <v/>
      </c>
      <c r="DC28" s="43"/>
      <c r="DD28" s="44" t="str">
        <f aca="false">IF(OR(DC$4=0,DC28="",DC$8="",DC$7=""),"",ROUND(DC28/DC$8*DC$7*KVARDI,2))</f>
        <v/>
      </c>
      <c r="DE28" s="43"/>
      <c r="DF28" s="44" t="str">
        <f aca="false">IF(OR(DE$4=0,DE28="",DE$8="",DE$7=""),"",ROUND(DE28/DE$8*DE$7*KVARDI,2))</f>
        <v/>
      </c>
      <c r="DG28" s="43"/>
      <c r="DH28" s="44" t="str">
        <f aca="false">IF(OR(DG$4=0,DG28="",DG$8="",DG$7=""),"",ROUND(DG28/DG$8*DG$7*KVARDI,2))</f>
        <v/>
      </c>
      <c r="DI28" s="43"/>
      <c r="DJ28" s="44" t="str">
        <f aca="false">IF(OR(DI$4=0,DI28="",DI$8="",DI$7=""),"",ROUND(DI28/DI$8*DI$7*KVARDI,2))</f>
        <v/>
      </c>
      <c r="DK28" s="43"/>
      <c r="DL28" s="44" t="str">
        <f aca="false">IF(OR(DK$4=0,DK28="",DK$8="",DK$7=""),"",ROUND(DK28/DK$8*DK$7*KVARDI,2))</f>
        <v/>
      </c>
      <c r="DM28" s="43"/>
      <c r="DN28" s="44" t="str">
        <f aca="false">IF(OR(DM$4=0,DM28="",DM$8="",DM$7=""),"",ROUND(DM28/DM$8*DM$7*KVARDI,2))</f>
        <v/>
      </c>
      <c r="DO28" s="43"/>
      <c r="DP28" s="44" t="str">
        <f aca="false">IF(OR(DO$4=0,DO28="",DO$8="",DO$7=""),"",ROUND(DO28/DO$8*DO$7*KVARDI,2))</f>
        <v/>
      </c>
      <c r="DQ28" s="43"/>
      <c r="DR28" s="44" t="str">
        <f aca="false">IF(OR(DQ$4=0,DQ28="",DQ$8="",DQ$7=""),"",ROUND(DQ28/DQ$8*DQ$7*KVARDI,2))</f>
        <v/>
      </c>
      <c r="DS28" s="43"/>
      <c r="DT28" s="44" t="str">
        <f aca="false">IF(OR(DS$4=0,DS28="",DS$8="",DS$7=""),"",ROUND(DS28/DS$8*DS$7*KVARDI,2))</f>
        <v/>
      </c>
      <c r="DU28" s="43"/>
      <c r="DV28" s="44" t="str">
        <f aca="false">IF(OR(DU$4=0,DU28="",DU$8="",DU$7=""),"",ROUND(DU28/DU$8*DU$7*KVARDI,2))</f>
        <v/>
      </c>
      <c r="DW28" s="43"/>
      <c r="DX28" s="44" t="str">
        <f aca="false">IF(OR(DW$4=0,DW28="",DW$8="",DW$7=""),"",ROUND(DW28/DW$8*DW$7*KVARDI,2))</f>
        <v/>
      </c>
      <c r="DY28" s="43"/>
      <c r="DZ28" s="44" t="str">
        <f aca="false">IF(OR(DY$4=0,DY28="",DY$8="",DY$7=""),"",ROUND(DY28/DY$8*DY$7*KVARDI,2))</f>
        <v/>
      </c>
      <c r="EA28" s="43"/>
      <c r="EB28" s="44" t="str">
        <f aca="false">IF(OR(EA$4=0,EA28="",EA$8="",EA$7=""),"",ROUND(EA28/EA$8*EA$7*KVARDI,2))</f>
        <v/>
      </c>
      <c r="EC28" s="43"/>
      <c r="ED28" s="44" t="str">
        <f aca="false">IF(OR(EC$4=0,EC28="",EC$8="",EC$7=""),"",ROUND(EC28/EC$8*EC$7*KVARDI,2))</f>
        <v/>
      </c>
      <c r="EE28" s="43"/>
      <c r="EF28" s="44" t="str">
        <f aca="false">IF(OR(EE$4=0,EE28="",EE$8="",EE$7=""),"",ROUND(EE28/EE$8*EE$7*KVARDI,2))</f>
        <v/>
      </c>
      <c r="EG28" s="43"/>
      <c r="EH28" s="44" t="str">
        <f aca="false">IF(OR(EG$4=0,EG28="",EG$8="",EG$7=""),"",ROUND(EG28/EG$8*EG$7*KVARDI,2))</f>
        <v/>
      </c>
      <c r="EI28" s="43"/>
      <c r="EJ28" s="44" t="str">
        <f aca="false">IF(OR(EI$4=0,EI28="",EI$8="",EI$7=""),"",ROUND(EI28/EI$8*EI$7*KVARDI,2))</f>
        <v/>
      </c>
      <c r="EK28" s="43"/>
      <c r="EL28" s="44" t="str">
        <f aca="false">IF(OR(EK$4=0,EK28="",EK$8="",EK$7=""),"",ROUND(EK28/EK$8*EK$7*KVARDI,2))</f>
        <v/>
      </c>
      <c r="EM28" s="43"/>
      <c r="EN28" s="44" t="str">
        <f aca="false">IF(OR(EM$4=0,EM28="",EM$8="",EM$7=""),"",ROUND(EM28/EM$8*EM$7*KVARDI,2))</f>
        <v/>
      </c>
      <c r="EO28" s="43"/>
      <c r="EP28" s="44" t="str">
        <f aca="false">IF(OR(EO$4=0,EO28="",EO$8="",EO$7=""),"",ROUND(EO28/EO$8*EO$7*KVARDI,2))</f>
        <v/>
      </c>
      <c r="EQ28" s="43"/>
      <c r="ER28" s="44" t="str">
        <f aca="false">IF(OR(EQ$4=0,EQ28="",EQ$8="",EQ$7=""),"",ROUND(EQ28/EQ$8*EQ$7*KVARDI,2))</f>
        <v/>
      </c>
      <c r="ES28" s="43"/>
      <c r="ET28" s="44" t="str">
        <f aca="false">IF(OR(ES$4=0,ES28="",ES$8="",ES$7=""),"",ROUND(ES28/ES$8*ES$7*KVARDI,2))</f>
        <v/>
      </c>
      <c r="EU28" s="43"/>
      <c r="EV28" s="44" t="str">
        <f aca="false">IF(OR(EU$4=0,EU28="",EU$8="",EU$7=""),"",ROUND(EU28/EU$8*EU$7*KVARDI,2))</f>
        <v/>
      </c>
      <c r="EW28" s="43"/>
      <c r="EX28" s="44" t="str">
        <f aca="false">IF(OR(EW$4=0,EW28="",EW$8="",EW$7=""),"",ROUND(EW28/EW$8*EW$7*KVARDI,2))</f>
        <v/>
      </c>
      <c r="EY28" s="43"/>
      <c r="EZ28" s="44" t="str">
        <f aca="false">IF(OR(EY$4=0,EY28="",EY$8="",EY$7=""),"",ROUND(EY28/EY$8*EY$7*KVARDI,2))</f>
        <v/>
      </c>
      <c r="FA28" s="43"/>
      <c r="FB28" s="44" t="str">
        <f aca="false">IF(OR(FA$4=0,FA28="",FA$8="",FA$7=""),"",ROUND(FA28/FA$8*FA$7*KVARDI,2))</f>
        <v/>
      </c>
      <c r="FC28" s="43"/>
      <c r="FD28" s="44" t="str">
        <f aca="false">IF(OR(FC$4=0,FC28="",FC$8="",FC$7=""),"",ROUND(FC28/FC$8*FC$7*KVARDI,2))</f>
        <v/>
      </c>
      <c r="FE28" s="43"/>
      <c r="FF28" s="44" t="str">
        <f aca="false">IF(OR(FE$4=0,FE28="",FE$8="",FE$7=""),"",ROUND(FE28/FE$8*FE$7*KVARDI,2))</f>
        <v/>
      </c>
      <c r="FG28" s="43"/>
      <c r="FH28" s="44" t="str">
        <f aca="false">IF(OR(FG$4=0,FG28="",FG$8="",FG$7=""),"",ROUND(FG28/FG$8*FG$7*KVARDI,2))</f>
        <v/>
      </c>
      <c r="FI28" s="43"/>
      <c r="FJ28" s="44" t="str">
        <f aca="false">IF(OR(FI$4=0,FI28="",FI$8="",FI$7=""),"",ROUND(FI28/FI$8*FI$7*KVARDI,2))</f>
        <v/>
      </c>
      <c r="FK28" s="43"/>
      <c r="FL28" s="44" t="str">
        <f aca="false">IF(OR(FK$4=0,FK28="",FK$8="",FK$7=""),"",ROUND(FK28/FK$8*FK$7*KVARDI,2))</f>
        <v/>
      </c>
      <c r="FM28" s="43"/>
      <c r="FN28" s="44" t="str">
        <f aca="false">IF(OR(FM$4=0,FM28="",FM$8="",FM$7=""),"",ROUND(FM28/FM$8*FM$7*KVARDI,2))</f>
        <v/>
      </c>
      <c r="FO28" s="43"/>
      <c r="FP28" s="44" t="str">
        <f aca="false">IF(OR(FO$4=0,FO28="",FO$8="",FO$7=""),"",ROUND(FO28/FO$8*FO$7*KVARDI,2))</f>
        <v/>
      </c>
      <c r="FQ28" s="43"/>
      <c r="FR28" s="44" t="str">
        <f aca="false">IF(OR(FQ$4=0,FQ28="",FQ$8="",FQ$7=""),"",ROUND(FQ28/FQ$8*FQ$7*KVARDI,2))</f>
        <v/>
      </c>
      <c r="FS28" s="43"/>
      <c r="FT28" s="44" t="str">
        <f aca="false">IF(OR(FS$4=0,FS28="",FS$8="",FS$7=""),"",ROUND(FS28/FS$8*FS$7*KVARDI,2))</f>
        <v/>
      </c>
      <c r="FU28" s="43"/>
      <c r="FV28" s="44" t="str">
        <f aca="false">IF(OR(FU$4=0,FU28="",FU$8="",FU$7=""),"",ROUND(FU28/FU$8*FU$7*KVARDI,2))</f>
        <v/>
      </c>
      <c r="FW28" s="43"/>
      <c r="FX28" s="44" t="str">
        <f aca="false">IF(OR(FW$4=0,FW28="",FW$8="",FW$7=""),"",ROUND(FW28/FW$8*FW$7*KVARDI,2))</f>
        <v/>
      </c>
      <c r="FY28" s="43"/>
      <c r="FZ28" s="44" t="str">
        <f aca="false">IF(OR(FY$4=0,FY28="",FY$8="",FY$7=""),"",ROUND(FY28/FY$8*FY$7*KVARDI,2))</f>
        <v/>
      </c>
      <c r="GA28" s="43"/>
      <c r="GB28" s="44" t="str">
        <f aca="false">IF(OR(GA$4=0,GA28="",GA$8="",GA$7=""),"",ROUND(GA28/GA$8*GA$7*KVARDI,2))</f>
        <v/>
      </c>
      <c r="GC28" s="43"/>
      <c r="GD28" s="44" t="str">
        <f aca="false">IF(OR(GC$4=0,GC28="",GC$8="",GC$7=""),"",ROUND(GC28/GC$8*GC$7*KVARDI,2))</f>
        <v/>
      </c>
      <c r="GE28" s="43"/>
      <c r="GF28" s="44" t="str">
        <f aca="false">IF(OR(GE$4=0,GE28="",GE$8="",GE$7=""),"",ROUND(GE28/GE$8*GE$7*KVARDI,2))</f>
        <v/>
      </c>
      <c r="GG28" s="43"/>
      <c r="GH28" s="44" t="str">
        <f aca="false">IF(OR(GG$4=0,GG28="",GG$8="",GG$7=""),"",ROUND(GG28/GG$8*GG$7*KVARDI,2))</f>
        <v/>
      </c>
      <c r="GI28" s="43"/>
      <c r="GJ28" s="44" t="str">
        <f aca="false">IF(OR(GI$4=0,GI28="",GI$8="",GI$7=""),"",ROUND(GI28/GI$8*GI$7*KVARDI,2))</f>
        <v/>
      </c>
      <c r="GK28" s="43"/>
      <c r="GL28" s="44" t="str">
        <f aca="false">IF(OR(GK$4=0,GK28="",GK$8="",GK$7=""),"",ROUND(GK28/GK$8*GK$7*KVARDI,2))</f>
        <v/>
      </c>
      <c r="GM28" s="43"/>
      <c r="GN28" s="44" t="str">
        <f aca="false">IF(OR(GM$4=0,GM28="",GM$8="",GM$7=""),"",ROUND(GM28/GM$8*GM$7*KVARDI,2))</f>
        <v/>
      </c>
      <c r="GO28" s="43"/>
      <c r="GP28" s="44" t="str">
        <f aca="false">IF(OR(GO$4=0,GO28="",GO$8="",GO$7=""),"",ROUND(GO28/GO$8*GO$7*KVARDI,2))</f>
        <v/>
      </c>
      <c r="GQ28" s="43"/>
      <c r="GR28" s="44" t="str">
        <f aca="false">IF(OR(GQ$4=0,GQ28="",GQ$8="",GQ$7=""),"",ROUND(GQ28/GQ$8*GQ$7*KVARDI,2))</f>
        <v/>
      </c>
      <c r="GS28" s="43"/>
      <c r="GT28" s="44" t="str">
        <f aca="false">IF(OR(GS$4=0,GS28="",GS$8="",GS$7=""),"",ROUND(GS28/GS$8*GS$7*KVARDI,2))</f>
        <v/>
      </c>
      <c r="GU28" s="43"/>
      <c r="GV28" s="44" t="str">
        <f aca="false">IF(OR(GU$4=0,GU28="",GU$8="",GU$7=""),"",ROUND(GU28/GU$8*GU$7*KVARDI,2))</f>
        <v/>
      </c>
      <c r="GW28" s="43"/>
      <c r="GX28" s="44" t="str">
        <f aca="false">IF(OR(GW$4=0,GW28="",GW$8="",GW$7=""),"",ROUND(GW28/GW$8*GW$7*KVARDI,2))</f>
        <v/>
      </c>
      <c r="GZ28" s="22"/>
    </row>
    <row r="29" customFormat="false" ht="15" hidden="true" customHeight="true" outlineLevel="1" collapsed="false">
      <c r="B29" s="41" t="str">
        <f aca="false" t="array" ref="B29:B29">IFERROR(INDEX(Launagögn!$C$6:$C$10005,MATCH(0,COUNTIF($B$11:B28,Launagögn!$C$6:$C$10005)+(Launagögn!$C$6:$C$10005=""),0)),"")</f>
        <v/>
      </c>
      <c r="C29" s="42" t="n">
        <f aca="false">IFERROR(SUMIF($G$10:$GX$10,"Stig",$G29:$GX29),0)</f>
        <v>0</v>
      </c>
      <c r="D29" s="22"/>
      <c r="E29" s="22"/>
      <c r="F29" s="22"/>
      <c r="G29" s="43"/>
      <c r="H29" s="44" t="str">
        <f aca="false">IF(OR(G$4=0,G29="",G$8="",G$7=""),"",ROUND(G29/G$8*G$7*KVARDI,2))</f>
        <v/>
      </c>
      <c r="I29" s="43"/>
      <c r="J29" s="44" t="str">
        <f aca="false">IF(OR(I$4=0,I29="",I$8="",I$7=""),"",ROUND(I29/I$8*I$7*KVARDI,2))</f>
        <v/>
      </c>
      <c r="K29" s="43"/>
      <c r="L29" s="44" t="str">
        <f aca="false">IF(OR(K$4=0,K29="",K$8="",K$7=""),"",ROUND(K29/K$8*K$7*KVARDI,2))</f>
        <v/>
      </c>
      <c r="M29" s="43"/>
      <c r="N29" s="44" t="str">
        <f aca="false">IF(OR(M$4=0,M29="",M$8="",M$7=""),"",ROUND(M29/M$8*M$7*KVARDI,2))</f>
        <v/>
      </c>
      <c r="O29" s="43"/>
      <c r="P29" s="44" t="str">
        <f aca="false">IF(OR(O$4=0,O29="",O$8="",O$7=""),"",ROUND(O29/O$8*O$7*KVARDI,2))</f>
        <v/>
      </c>
      <c r="Q29" s="43"/>
      <c r="R29" s="44" t="str">
        <f aca="false">IF(OR(Q$4=0,Q29="",Q$8="",Q$7=""),"",ROUND(Q29/Q$8*Q$7*KVARDI,2))</f>
        <v/>
      </c>
      <c r="S29" s="43"/>
      <c r="T29" s="44" t="str">
        <f aca="false">IF(OR(S$4=0,S29="",S$8="",S$7=""),"",ROUND(S29/S$8*S$7*KVARDI,2))</f>
        <v/>
      </c>
      <c r="U29" s="43"/>
      <c r="V29" s="44" t="str">
        <f aca="false">IF(OR(U$4=0,U29="",U$8="",U$7=""),"",ROUND(U29/U$8*U$7*KVARDI,2))</f>
        <v/>
      </c>
      <c r="W29" s="43"/>
      <c r="X29" s="44" t="str">
        <f aca="false">IF(OR(W$4=0,W29="",W$8="",W$7=""),"",ROUND(W29/W$8*W$7*KVARDI,2))</f>
        <v/>
      </c>
      <c r="Y29" s="43"/>
      <c r="Z29" s="44" t="str">
        <f aca="false">IF(OR(Y$4=0,Y29="",Y$8="",Y$7=""),"",ROUND(Y29/Y$8*Y$7*KVARDI,2))</f>
        <v/>
      </c>
      <c r="AA29" s="43"/>
      <c r="AB29" s="44" t="str">
        <f aca="false">IF(OR(AA$4=0,AA29="",AA$8="",AA$7=""),"",ROUND(AA29/AA$8*AA$7*KVARDI,2))</f>
        <v/>
      </c>
      <c r="AC29" s="43"/>
      <c r="AD29" s="44" t="str">
        <f aca="false">IF(OR(AC$4=0,AC29="",AC$8="",AC$7=""),"",ROUND(AC29/AC$8*AC$7*KVARDI,2))</f>
        <v/>
      </c>
      <c r="AE29" s="43"/>
      <c r="AF29" s="44" t="str">
        <f aca="false">IF(OR(AE$4=0,AE29="",AE$8="",AE$7=""),"",ROUND(AE29/AE$8*AE$7*KVARDI,2))</f>
        <v/>
      </c>
      <c r="AG29" s="43"/>
      <c r="AH29" s="44" t="str">
        <f aca="false">IF(OR(AG$4=0,AG29="",AG$8="",AG$7=""),"",ROUND(AG29/AG$8*AG$7*KVARDI,2))</f>
        <v/>
      </c>
      <c r="AI29" s="43"/>
      <c r="AJ29" s="44" t="str">
        <f aca="false">IF(OR(AI$4=0,AI29="",AI$8="",AI$7=""),"",ROUND(AI29/AI$8*AI$7*KVARDI,2))</f>
        <v/>
      </c>
      <c r="AK29" s="43"/>
      <c r="AL29" s="44" t="str">
        <f aca="false">IF(OR(AK$4=0,AK29="",AK$8="",AK$7=""),"",ROUND(AK29/AK$8*AK$7*KVARDI,2))</f>
        <v/>
      </c>
      <c r="AM29" s="43"/>
      <c r="AN29" s="44" t="str">
        <f aca="false">IF(OR(AM$4=0,AM29="",AM$8="",AM$7=""),"",ROUND(AM29/AM$8*AM$7*KVARDI,2))</f>
        <v/>
      </c>
      <c r="AO29" s="43"/>
      <c r="AP29" s="44" t="str">
        <f aca="false">IF(OR(AO$4=0,AO29="",AO$8="",AO$7=""),"",ROUND(AO29/AO$8*AO$7*KVARDI,2))</f>
        <v/>
      </c>
      <c r="AQ29" s="43"/>
      <c r="AR29" s="44" t="str">
        <f aca="false">IF(OR(AQ$4=0,AQ29="",AQ$8="",AQ$7=""),"",ROUND(AQ29/AQ$8*AQ$7*KVARDI,2))</f>
        <v/>
      </c>
      <c r="AS29" s="43"/>
      <c r="AT29" s="44" t="str">
        <f aca="false">IF(OR(AS$4=0,AS29="",AS$8="",AS$7=""),"",ROUND(AS29/AS$8*AS$7*KVARDI,2))</f>
        <v/>
      </c>
      <c r="AU29" s="43"/>
      <c r="AV29" s="44" t="str">
        <f aca="false">IF(OR(AU$4=0,AU29="",AU$8="",AU$7=""),"",ROUND(AU29/AU$8*AU$7*KVARDI,2))</f>
        <v/>
      </c>
      <c r="AW29" s="43"/>
      <c r="AX29" s="44" t="str">
        <f aca="false">IF(OR(AW$4=0,AW29="",AW$8="",AW$7=""),"",ROUND(AW29/AW$8*AW$7*KVARDI,2))</f>
        <v/>
      </c>
      <c r="AY29" s="43"/>
      <c r="AZ29" s="44" t="str">
        <f aca="false">IF(OR(AY$4=0,AY29="",AY$8="",AY$7=""),"",ROUND(AY29/AY$8*AY$7*KVARDI,2))</f>
        <v/>
      </c>
      <c r="BA29" s="43"/>
      <c r="BB29" s="44" t="str">
        <f aca="false">IF(OR(BA$4=0,BA29="",BA$8="",BA$7=""),"",ROUND(BA29/BA$8*BA$7*KVARDI,2))</f>
        <v/>
      </c>
      <c r="BC29" s="43"/>
      <c r="BD29" s="44" t="str">
        <f aca="false">IF(OR(BC$4=0,BC29="",BC$8="",BC$7=""),"",ROUND(BC29/BC$8*BC$7*KVARDI,2))</f>
        <v/>
      </c>
      <c r="BE29" s="43"/>
      <c r="BF29" s="44" t="str">
        <f aca="false">IF(OR(BE$4=0,BE29="",BE$8="",BE$7=""),"",ROUND(BE29/BE$8*BE$7*KVARDI,2))</f>
        <v/>
      </c>
      <c r="BG29" s="43"/>
      <c r="BH29" s="44" t="str">
        <f aca="false">IF(OR(BG$4=0,BG29="",BG$8="",BG$7=""),"",ROUND(BG29/BG$8*BG$7*KVARDI,2))</f>
        <v/>
      </c>
      <c r="BI29" s="43"/>
      <c r="BJ29" s="44" t="str">
        <f aca="false">IF(OR(BI$4=0,BI29="",BI$8="",BI$7=""),"",ROUND(BI29/BI$8*BI$7*KVARDI,2))</f>
        <v/>
      </c>
      <c r="BK29" s="43"/>
      <c r="BL29" s="44" t="str">
        <f aca="false">IF(OR(BK$4=0,BK29="",BK$8="",BK$7=""),"",ROUND(BK29/BK$8*BK$7*KVARDI,2))</f>
        <v/>
      </c>
      <c r="BM29" s="43"/>
      <c r="BN29" s="44" t="str">
        <f aca="false">IF(OR(BM$4=0,BM29="",BM$8="",BM$7=""),"",ROUND(BM29/BM$8*BM$7*KVARDI,2))</f>
        <v/>
      </c>
      <c r="BO29" s="43"/>
      <c r="BP29" s="44" t="str">
        <f aca="false">IF(OR(BO$4=0,BO29="",BO$8="",BO$7=""),"",ROUND(BO29/BO$8*BO$7*KVARDI,2))</f>
        <v/>
      </c>
      <c r="BQ29" s="43"/>
      <c r="BR29" s="44" t="str">
        <f aca="false">IF(OR(BQ$4=0,BQ29="",BQ$8="",BQ$7=""),"",ROUND(BQ29/BQ$8*BQ$7*KVARDI,2))</f>
        <v/>
      </c>
      <c r="BS29" s="43"/>
      <c r="BT29" s="44" t="str">
        <f aca="false">IF(OR(BS$4=0,BS29="",BS$8="",BS$7=""),"",ROUND(BS29/BS$8*BS$7*KVARDI,2))</f>
        <v/>
      </c>
      <c r="BU29" s="43"/>
      <c r="BV29" s="44" t="str">
        <f aca="false">IF(OR(BU$4=0,BU29="",BU$8="",BU$7=""),"",ROUND(BU29/BU$8*BU$7*KVARDI,2))</f>
        <v/>
      </c>
      <c r="BW29" s="43"/>
      <c r="BX29" s="44" t="str">
        <f aca="false">IF(OR(BW$4=0,BW29="",BW$8="",BW$7=""),"",ROUND(BW29/BW$8*BW$7*KVARDI,2))</f>
        <v/>
      </c>
      <c r="BY29" s="43"/>
      <c r="BZ29" s="44" t="str">
        <f aca="false">IF(OR(BY$4=0,BY29="",BY$8="",BY$7=""),"",ROUND(BY29/BY$8*BY$7*KVARDI,2))</f>
        <v/>
      </c>
      <c r="CA29" s="43"/>
      <c r="CB29" s="44" t="str">
        <f aca="false">IF(OR(CA$4=0,CA29="",CA$8="",CA$7=""),"",ROUND(CA29/CA$8*CA$7*KVARDI,2))</f>
        <v/>
      </c>
      <c r="CC29" s="43"/>
      <c r="CD29" s="44" t="str">
        <f aca="false">IF(OR(CC$4=0,CC29="",CC$8="",CC$7=""),"",ROUND(CC29/CC$8*CC$7*KVARDI,2))</f>
        <v/>
      </c>
      <c r="CE29" s="43"/>
      <c r="CF29" s="44" t="str">
        <f aca="false">IF(OR(CE$4=0,CE29="",CE$8="",CE$7=""),"",ROUND(CE29/CE$8*CE$7*KVARDI,2))</f>
        <v/>
      </c>
      <c r="CG29" s="43"/>
      <c r="CH29" s="44" t="str">
        <f aca="false">IF(OR(CG$4=0,CG29="",CG$8="",CG$7=""),"",ROUND(CG29/CG$8*CG$7*KVARDI,2))</f>
        <v/>
      </c>
      <c r="CI29" s="43"/>
      <c r="CJ29" s="44" t="str">
        <f aca="false">IF(OR(CI$4=0,CI29="",CI$8="",CI$7=""),"",ROUND(CI29/CI$8*CI$7*KVARDI,2))</f>
        <v/>
      </c>
      <c r="CK29" s="43"/>
      <c r="CL29" s="44" t="str">
        <f aca="false">IF(OR(CK$4=0,CK29="",CK$8="",CK$7=""),"",ROUND(CK29/CK$8*CK$7*KVARDI,2))</f>
        <v/>
      </c>
      <c r="CM29" s="43"/>
      <c r="CN29" s="44" t="str">
        <f aca="false">IF(OR(CM$4=0,CM29="",CM$8="",CM$7=""),"",ROUND(CM29/CM$8*CM$7*KVARDI,2))</f>
        <v/>
      </c>
      <c r="CO29" s="43"/>
      <c r="CP29" s="44" t="str">
        <f aca="false">IF(OR(CO$4=0,CO29="",CO$8="",CO$7=""),"",ROUND(CO29/CO$8*CO$7*KVARDI,2))</f>
        <v/>
      </c>
      <c r="CQ29" s="43"/>
      <c r="CR29" s="44" t="str">
        <f aca="false">IF(OR(CQ$4=0,CQ29="",CQ$8="",CQ$7=""),"",ROUND(CQ29/CQ$8*CQ$7*KVARDI,2))</f>
        <v/>
      </c>
      <c r="CS29" s="43"/>
      <c r="CT29" s="44" t="str">
        <f aca="false">IF(OR(CS$4=0,CS29="",CS$8="",CS$7=""),"",ROUND(CS29/CS$8*CS$7*KVARDI,2))</f>
        <v/>
      </c>
      <c r="CU29" s="43"/>
      <c r="CV29" s="44" t="str">
        <f aca="false">IF(OR(CU$4=0,CU29="",CU$8="",CU$7=""),"",ROUND(CU29/CU$8*CU$7*KVARDI,2))</f>
        <v/>
      </c>
      <c r="CW29" s="43"/>
      <c r="CX29" s="44" t="str">
        <f aca="false">IF(OR(CW$4=0,CW29="",CW$8="",CW$7=""),"",ROUND(CW29/CW$8*CW$7*KVARDI,2))</f>
        <v/>
      </c>
      <c r="CY29" s="43"/>
      <c r="CZ29" s="44" t="str">
        <f aca="false">IF(OR(CY$4=0,CY29="",CY$8="",CY$7=""),"",ROUND(CY29/CY$8*CY$7*KVARDI,2))</f>
        <v/>
      </c>
      <c r="DA29" s="43"/>
      <c r="DB29" s="44" t="str">
        <f aca="false">IF(OR(DA$4=0,DA29="",DA$8="",DA$7=""),"",ROUND(DA29/DA$8*DA$7*KVARDI,2))</f>
        <v/>
      </c>
      <c r="DC29" s="43"/>
      <c r="DD29" s="44" t="str">
        <f aca="false">IF(OR(DC$4=0,DC29="",DC$8="",DC$7=""),"",ROUND(DC29/DC$8*DC$7*KVARDI,2))</f>
        <v/>
      </c>
      <c r="DE29" s="43"/>
      <c r="DF29" s="44" t="str">
        <f aca="false">IF(OR(DE$4=0,DE29="",DE$8="",DE$7=""),"",ROUND(DE29/DE$8*DE$7*KVARDI,2))</f>
        <v/>
      </c>
      <c r="DG29" s="43"/>
      <c r="DH29" s="44" t="str">
        <f aca="false">IF(OR(DG$4=0,DG29="",DG$8="",DG$7=""),"",ROUND(DG29/DG$8*DG$7*KVARDI,2))</f>
        <v/>
      </c>
      <c r="DI29" s="43"/>
      <c r="DJ29" s="44" t="str">
        <f aca="false">IF(OR(DI$4=0,DI29="",DI$8="",DI$7=""),"",ROUND(DI29/DI$8*DI$7*KVARDI,2))</f>
        <v/>
      </c>
      <c r="DK29" s="43"/>
      <c r="DL29" s="44" t="str">
        <f aca="false">IF(OR(DK$4=0,DK29="",DK$8="",DK$7=""),"",ROUND(DK29/DK$8*DK$7*KVARDI,2))</f>
        <v/>
      </c>
      <c r="DM29" s="43"/>
      <c r="DN29" s="44" t="str">
        <f aca="false">IF(OR(DM$4=0,DM29="",DM$8="",DM$7=""),"",ROUND(DM29/DM$8*DM$7*KVARDI,2))</f>
        <v/>
      </c>
      <c r="DO29" s="43"/>
      <c r="DP29" s="44" t="str">
        <f aca="false">IF(OR(DO$4=0,DO29="",DO$8="",DO$7=""),"",ROUND(DO29/DO$8*DO$7*KVARDI,2))</f>
        <v/>
      </c>
      <c r="DQ29" s="43"/>
      <c r="DR29" s="44" t="str">
        <f aca="false">IF(OR(DQ$4=0,DQ29="",DQ$8="",DQ$7=""),"",ROUND(DQ29/DQ$8*DQ$7*KVARDI,2))</f>
        <v/>
      </c>
      <c r="DS29" s="43"/>
      <c r="DT29" s="44" t="str">
        <f aca="false">IF(OR(DS$4=0,DS29="",DS$8="",DS$7=""),"",ROUND(DS29/DS$8*DS$7*KVARDI,2))</f>
        <v/>
      </c>
      <c r="DU29" s="43"/>
      <c r="DV29" s="44" t="str">
        <f aca="false">IF(OR(DU$4=0,DU29="",DU$8="",DU$7=""),"",ROUND(DU29/DU$8*DU$7*KVARDI,2))</f>
        <v/>
      </c>
      <c r="DW29" s="43"/>
      <c r="DX29" s="44" t="str">
        <f aca="false">IF(OR(DW$4=0,DW29="",DW$8="",DW$7=""),"",ROUND(DW29/DW$8*DW$7*KVARDI,2))</f>
        <v/>
      </c>
      <c r="DY29" s="43"/>
      <c r="DZ29" s="44" t="str">
        <f aca="false">IF(OR(DY$4=0,DY29="",DY$8="",DY$7=""),"",ROUND(DY29/DY$8*DY$7*KVARDI,2))</f>
        <v/>
      </c>
      <c r="EA29" s="43"/>
      <c r="EB29" s="44" t="str">
        <f aca="false">IF(OR(EA$4=0,EA29="",EA$8="",EA$7=""),"",ROUND(EA29/EA$8*EA$7*KVARDI,2))</f>
        <v/>
      </c>
      <c r="EC29" s="43"/>
      <c r="ED29" s="44" t="str">
        <f aca="false">IF(OR(EC$4=0,EC29="",EC$8="",EC$7=""),"",ROUND(EC29/EC$8*EC$7*KVARDI,2))</f>
        <v/>
      </c>
      <c r="EE29" s="43"/>
      <c r="EF29" s="44" t="str">
        <f aca="false">IF(OR(EE$4=0,EE29="",EE$8="",EE$7=""),"",ROUND(EE29/EE$8*EE$7*KVARDI,2))</f>
        <v/>
      </c>
      <c r="EG29" s="43"/>
      <c r="EH29" s="44" t="str">
        <f aca="false">IF(OR(EG$4=0,EG29="",EG$8="",EG$7=""),"",ROUND(EG29/EG$8*EG$7*KVARDI,2))</f>
        <v/>
      </c>
      <c r="EI29" s="43"/>
      <c r="EJ29" s="44" t="str">
        <f aca="false">IF(OR(EI$4=0,EI29="",EI$8="",EI$7=""),"",ROUND(EI29/EI$8*EI$7*KVARDI,2))</f>
        <v/>
      </c>
      <c r="EK29" s="43"/>
      <c r="EL29" s="44" t="str">
        <f aca="false">IF(OR(EK$4=0,EK29="",EK$8="",EK$7=""),"",ROUND(EK29/EK$8*EK$7*KVARDI,2))</f>
        <v/>
      </c>
      <c r="EM29" s="43"/>
      <c r="EN29" s="44" t="str">
        <f aca="false">IF(OR(EM$4=0,EM29="",EM$8="",EM$7=""),"",ROUND(EM29/EM$8*EM$7*KVARDI,2))</f>
        <v/>
      </c>
      <c r="EO29" s="43"/>
      <c r="EP29" s="44" t="str">
        <f aca="false">IF(OR(EO$4=0,EO29="",EO$8="",EO$7=""),"",ROUND(EO29/EO$8*EO$7*KVARDI,2))</f>
        <v/>
      </c>
      <c r="EQ29" s="43"/>
      <c r="ER29" s="44" t="str">
        <f aca="false">IF(OR(EQ$4=0,EQ29="",EQ$8="",EQ$7=""),"",ROUND(EQ29/EQ$8*EQ$7*KVARDI,2))</f>
        <v/>
      </c>
      <c r="ES29" s="43"/>
      <c r="ET29" s="44" t="str">
        <f aca="false">IF(OR(ES$4=0,ES29="",ES$8="",ES$7=""),"",ROUND(ES29/ES$8*ES$7*KVARDI,2))</f>
        <v/>
      </c>
      <c r="EU29" s="43"/>
      <c r="EV29" s="44" t="str">
        <f aca="false">IF(OR(EU$4=0,EU29="",EU$8="",EU$7=""),"",ROUND(EU29/EU$8*EU$7*KVARDI,2))</f>
        <v/>
      </c>
      <c r="EW29" s="43"/>
      <c r="EX29" s="44" t="str">
        <f aca="false">IF(OR(EW$4=0,EW29="",EW$8="",EW$7=""),"",ROUND(EW29/EW$8*EW$7*KVARDI,2))</f>
        <v/>
      </c>
      <c r="EY29" s="43"/>
      <c r="EZ29" s="44" t="str">
        <f aca="false">IF(OR(EY$4=0,EY29="",EY$8="",EY$7=""),"",ROUND(EY29/EY$8*EY$7*KVARDI,2))</f>
        <v/>
      </c>
      <c r="FA29" s="43"/>
      <c r="FB29" s="44" t="str">
        <f aca="false">IF(OR(FA$4=0,FA29="",FA$8="",FA$7=""),"",ROUND(FA29/FA$8*FA$7*KVARDI,2))</f>
        <v/>
      </c>
      <c r="FC29" s="43"/>
      <c r="FD29" s="44" t="str">
        <f aca="false">IF(OR(FC$4=0,FC29="",FC$8="",FC$7=""),"",ROUND(FC29/FC$8*FC$7*KVARDI,2))</f>
        <v/>
      </c>
      <c r="FE29" s="43"/>
      <c r="FF29" s="44" t="str">
        <f aca="false">IF(OR(FE$4=0,FE29="",FE$8="",FE$7=""),"",ROUND(FE29/FE$8*FE$7*KVARDI,2))</f>
        <v/>
      </c>
      <c r="FG29" s="43"/>
      <c r="FH29" s="44" t="str">
        <f aca="false">IF(OR(FG$4=0,FG29="",FG$8="",FG$7=""),"",ROUND(FG29/FG$8*FG$7*KVARDI,2))</f>
        <v/>
      </c>
      <c r="FI29" s="43"/>
      <c r="FJ29" s="44" t="str">
        <f aca="false">IF(OR(FI$4=0,FI29="",FI$8="",FI$7=""),"",ROUND(FI29/FI$8*FI$7*KVARDI,2))</f>
        <v/>
      </c>
      <c r="FK29" s="43"/>
      <c r="FL29" s="44" t="str">
        <f aca="false">IF(OR(FK$4=0,FK29="",FK$8="",FK$7=""),"",ROUND(FK29/FK$8*FK$7*KVARDI,2))</f>
        <v/>
      </c>
      <c r="FM29" s="43"/>
      <c r="FN29" s="44" t="str">
        <f aca="false">IF(OR(FM$4=0,FM29="",FM$8="",FM$7=""),"",ROUND(FM29/FM$8*FM$7*KVARDI,2))</f>
        <v/>
      </c>
      <c r="FO29" s="43"/>
      <c r="FP29" s="44" t="str">
        <f aca="false">IF(OR(FO$4=0,FO29="",FO$8="",FO$7=""),"",ROUND(FO29/FO$8*FO$7*KVARDI,2))</f>
        <v/>
      </c>
      <c r="FQ29" s="43"/>
      <c r="FR29" s="44" t="str">
        <f aca="false">IF(OR(FQ$4=0,FQ29="",FQ$8="",FQ$7=""),"",ROUND(FQ29/FQ$8*FQ$7*KVARDI,2))</f>
        <v/>
      </c>
      <c r="FS29" s="43"/>
      <c r="FT29" s="44" t="str">
        <f aca="false">IF(OR(FS$4=0,FS29="",FS$8="",FS$7=""),"",ROUND(FS29/FS$8*FS$7*KVARDI,2))</f>
        <v/>
      </c>
      <c r="FU29" s="43"/>
      <c r="FV29" s="44" t="str">
        <f aca="false">IF(OR(FU$4=0,FU29="",FU$8="",FU$7=""),"",ROUND(FU29/FU$8*FU$7*KVARDI,2))</f>
        <v/>
      </c>
      <c r="FW29" s="43"/>
      <c r="FX29" s="44" t="str">
        <f aca="false">IF(OR(FW$4=0,FW29="",FW$8="",FW$7=""),"",ROUND(FW29/FW$8*FW$7*KVARDI,2))</f>
        <v/>
      </c>
      <c r="FY29" s="43"/>
      <c r="FZ29" s="44" t="str">
        <f aca="false">IF(OR(FY$4=0,FY29="",FY$8="",FY$7=""),"",ROUND(FY29/FY$8*FY$7*KVARDI,2))</f>
        <v/>
      </c>
      <c r="GA29" s="43"/>
      <c r="GB29" s="44" t="str">
        <f aca="false">IF(OR(GA$4=0,GA29="",GA$8="",GA$7=""),"",ROUND(GA29/GA$8*GA$7*KVARDI,2))</f>
        <v/>
      </c>
      <c r="GC29" s="43"/>
      <c r="GD29" s="44" t="str">
        <f aca="false">IF(OR(GC$4=0,GC29="",GC$8="",GC$7=""),"",ROUND(GC29/GC$8*GC$7*KVARDI,2))</f>
        <v/>
      </c>
      <c r="GE29" s="43"/>
      <c r="GF29" s="44" t="str">
        <f aca="false">IF(OR(GE$4=0,GE29="",GE$8="",GE$7=""),"",ROUND(GE29/GE$8*GE$7*KVARDI,2))</f>
        <v/>
      </c>
      <c r="GG29" s="43"/>
      <c r="GH29" s="44" t="str">
        <f aca="false">IF(OR(GG$4=0,GG29="",GG$8="",GG$7=""),"",ROUND(GG29/GG$8*GG$7*KVARDI,2))</f>
        <v/>
      </c>
      <c r="GI29" s="43"/>
      <c r="GJ29" s="44" t="str">
        <f aca="false">IF(OR(GI$4=0,GI29="",GI$8="",GI$7=""),"",ROUND(GI29/GI$8*GI$7*KVARDI,2))</f>
        <v/>
      </c>
      <c r="GK29" s="43"/>
      <c r="GL29" s="44" t="str">
        <f aca="false">IF(OR(GK$4=0,GK29="",GK$8="",GK$7=""),"",ROUND(GK29/GK$8*GK$7*KVARDI,2))</f>
        <v/>
      </c>
      <c r="GM29" s="43"/>
      <c r="GN29" s="44" t="str">
        <f aca="false">IF(OR(GM$4=0,GM29="",GM$8="",GM$7=""),"",ROUND(GM29/GM$8*GM$7*KVARDI,2))</f>
        <v/>
      </c>
      <c r="GO29" s="43"/>
      <c r="GP29" s="44" t="str">
        <f aca="false">IF(OR(GO$4=0,GO29="",GO$8="",GO$7=""),"",ROUND(GO29/GO$8*GO$7*KVARDI,2))</f>
        <v/>
      </c>
      <c r="GQ29" s="43"/>
      <c r="GR29" s="44" t="str">
        <f aca="false">IF(OR(GQ$4=0,GQ29="",GQ$8="",GQ$7=""),"",ROUND(GQ29/GQ$8*GQ$7*KVARDI,2))</f>
        <v/>
      </c>
      <c r="GS29" s="43"/>
      <c r="GT29" s="44" t="str">
        <f aca="false">IF(OR(GS$4=0,GS29="",GS$8="",GS$7=""),"",ROUND(GS29/GS$8*GS$7*KVARDI,2))</f>
        <v/>
      </c>
      <c r="GU29" s="43"/>
      <c r="GV29" s="44" t="str">
        <f aca="false">IF(OR(GU$4=0,GU29="",GU$8="",GU$7=""),"",ROUND(GU29/GU$8*GU$7*KVARDI,2))</f>
        <v/>
      </c>
      <c r="GW29" s="43"/>
      <c r="GX29" s="44" t="str">
        <f aca="false">IF(OR(GW$4=0,GW29="",GW$8="",GW$7=""),"",ROUND(GW29/GW$8*GW$7*KVARDI,2))</f>
        <v/>
      </c>
      <c r="GZ29" s="22"/>
    </row>
    <row r="30" customFormat="false" ht="15" hidden="true" customHeight="true" outlineLevel="1" collapsed="false">
      <c r="B30" s="41" t="str">
        <f aca="false" t="array" ref="B30:B30">IFERROR(INDEX(Launagögn!$C$6:$C$10005,MATCH(0,COUNTIF($B$11:B29,Launagögn!$C$6:$C$10005)+(Launagögn!$C$6:$C$10005=""),0)),"")</f>
        <v/>
      </c>
      <c r="C30" s="42" t="n">
        <f aca="false">IFERROR(SUMIF($G$10:$GX$10,"Stig",$G30:$GX30),0)</f>
        <v>0</v>
      </c>
      <c r="D30" s="22"/>
      <c r="E30" s="22"/>
      <c r="F30" s="22"/>
      <c r="G30" s="43"/>
      <c r="H30" s="44" t="str">
        <f aca="false">IF(OR(G$4=0,G30="",G$8="",G$7=""),"",ROUND(G30/G$8*G$7*KVARDI,2))</f>
        <v/>
      </c>
      <c r="I30" s="43"/>
      <c r="J30" s="44" t="str">
        <f aca="false">IF(OR(I$4=0,I30="",I$8="",I$7=""),"",ROUND(I30/I$8*I$7*KVARDI,2))</f>
        <v/>
      </c>
      <c r="K30" s="43"/>
      <c r="L30" s="44" t="str">
        <f aca="false">IF(OR(K$4=0,K30="",K$8="",K$7=""),"",ROUND(K30/K$8*K$7*KVARDI,2))</f>
        <v/>
      </c>
      <c r="M30" s="43"/>
      <c r="N30" s="44" t="str">
        <f aca="false">IF(OR(M$4=0,M30="",M$8="",M$7=""),"",ROUND(M30/M$8*M$7*KVARDI,2))</f>
        <v/>
      </c>
      <c r="O30" s="43"/>
      <c r="P30" s="44" t="str">
        <f aca="false">IF(OR(O$4=0,O30="",O$8="",O$7=""),"",ROUND(O30/O$8*O$7*KVARDI,2))</f>
        <v/>
      </c>
      <c r="Q30" s="43"/>
      <c r="R30" s="44" t="str">
        <f aca="false">IF(OR(Q$4=0,Q30="",Q$8="",Q$7=""),"",ROUND(Q30/Q$8*Q$7*KVARDI,2))</f>
        <v/>
      </c>
      <c r="S30" s="43"/>
      <c r="T30" s="44" t="str">
        <f aca="false">IF(OR(S$4=0,S30="",S$8="",S$7=""),"",ROUND(S30/S$8*S$7*KVARDI,2))</f>
        <v/>
      </c>
      <c r="U30" s="43"/>
      <c r="V30" s="44" t="str">
        <f aca="false">IF(OR(U$4=0,U30="",U$8="",U$7=""),"",ROUND(U30/U$8*U$7*KVARDI,2))</f>
        <v/>
      </c>
      <c r="W30" s="43"/>
      <c r="X30" s="44" t="str">
        <f aca="false">IF(OR(W$4=0,W30="",W$8="",W$7=""),"",ROUND(W30/W$8*W$7*KVARDI,2))</f>
        <v/>
      </c>
      <c r="Y30" s="43"/>
      <c r="Z30" s="44" t="str">
        <f aca="false">IF(OR(Y$4=0,Y30="",Y$8="",Y$7=""),"",ROUND(Y30/Y$8*Y$7*KVARDI,2))</f>
        <v/>
      </c>
      <c r="AA30" s="43"/>
      <c r="AB30" s="44" t="str">
        <f aca="false">IF(OR(AA$4=0,AA30="",AA$8="",AA$7=""),"",ROUND(AA30/AA$8*AA$7*KVARDI,2))</f>
        <v/>
      </c>
      <c r="AC30" s="43"/>
      <c r="AD30" s="44" t="str">
        <f aca="false">IF(OR(AC$4=0,AC30="",AC$8="",AC$7=""),"",ROUND(AC30/AC$8*AC$7*KVARDI,2))</f>
        <v/>
      </c>
      <c r="AE30" s="43"/>
      <c r="AF30" s="44" t="str">
        <f aca="false">IF(OR(AE$4=0,AE30="",AE$8="",AE$7=""),"",ROUND(AE30/AE$8*AE$7*KVARDI,2))</f>
        <v/>
      </c>
      <c r="AG30" s="43"/>
      <c r="AH30" s="44" t="str">
        <f aca="false">IF(OR(AG$4=0,AG30="",AG$8="",AG$7=""),"",ROUND(AG30/AG$8*AG$7*KVARDI,2))</f>
        <v/>
      </c>
      <c r="AI30" s="43"/>
      <c r="AJ30" s="44" t="str">
        <f aca="false">IF(OR(AI$4=0,AI30="",AI$8="",AI$7=""),"",ROUND(AI30/AI$8*AI$7*KVARDI,2))</f>
        <v/>
      </c>
      <c r="AK30" s="43"/>
      <c r="AL30" s="44" t="str">
        <f aca="false">IF(OR(AK$4=0,AK30="",AK$8="",AK$7=""),"",ROUND(AK30/AK$8*AK$7*KVARDI,2))</f>
        <v/>
      </c>
      <c r="AM30" s="43"/>
      <c r="AN30" s="44" t="str">
        <f aca="false">IF(OR(AM$4=0,AM30="",AM$8="",AM$7=""),"",ROUND(AM30/AM$8*AM$7*KVARDI,2))</f>
        <v/>
      </c>
      <c r="AO30" s="43"/>
      <c r="AP30" s="44" t="str">
        <f aca="false">IF(OR(AO$4=0,AO30="",AO$8="",AO$7=""),"",ROUND(AO30/AO$8*AO$7*KVARDI,2))</f>
        <v/>
      </c>
      <c r="AQ30" s="43"/>
      <c r="AR30" s="44" t="str">
        <f aca="false">IF(OR(AQ$4=0,AQ30="",AQ$8="",AQ$7=""),"",ROUND(AQ30/AQ$8*AQ$7*KVARDI,2))</f>
        <v/>
      </c>
      <c r="AS30" s="43"/>
      <c r="AT30" s="44" t="str">
        <f aca="false">IF(OR(AS$4=0,AS30="",AS$8="",AS$7=""),"",ROUND(AS30/AS$8*AS$7*KVARDI,2))</f>
        <v/>
      </c>
      <c r="AU30" s="43"/>
      <c r="AV30" s="44" t="str">
        <f aca="false">IF(OR(AU$4=0,AU30="",AU$8="",AU$7=""),"",ROUND(AU30/AU$8*AU$7*KVARDI,2))</f>
        <v/>
      </c>
      <c r="AW30" s="43"/>
      <c r="AX30" s="44" t="str">
        <f aca="false">IF(OR(AW$4=0,AW30="",AW$8="",AW$7=""),"",ROUND(AW30/AW$8*AW$7*KVARDI,2))</f>
        <v/>
      </c>
      <c r="AY30" s="43"/>
      <c r="AZ30" s="44" t="str">
        <f aca="false">IF(OR(AY$4=0,AY30="",AY$8="",AY$7=""),"",ROUND(AY30/AY$8*AY$7*KVARDI,2))</f>
        <v/>
      </c>
      <c r="BA30" s="43"/>
      <c r="BB30" s="44" t="str">
        <f aca="false">IF(OR(BA$4=0,BA30="",BA$8="",BA$7=""),"",ROUND(BA30/BA$8*BA$7*KVARDI,2))</f>
        <v/>
      </c>
      <c r="BC30" s="43"/>
      <c r="BD30" s="44" t="str">
        <f aca="false">IF(OR(BC$4=0,BC30="",BC$8="",BC$7=""),"",ROUND(BC30/BC$8*BC$7*KVARDI,2))</f>
        <v/>
      </c>
      <c r="BE30" s="43"/>
      <c r="BF30" s="44" t="str">
        <f aca="false">IF(OR(BE$4=0,BE30="",BE$8="",BE$7=""),"",ROUND(BE30/BE$8*BE$7*KVARDI,2))</f>
        <v/>
      </c>
      <c r="BG30" s="43"/>
      <c r="BH30" s="44" t="str">
        <f aca="false">IF(OR(BG$4=0,BG30="",BG$8="",BG$7=""),"",ROUND(BG30/BG$8*BG$7*KVARDI,2))</f>
        <v/>
      </c>
      <c r="BI30" s="43"/>
      <c r="BJ30" s="44" t="str">
        <f aca="false">IF(OR(BI$4=0,BI30="",BI$8="",BI$7=""),"",ROUND(BI30/BI$8*BI$7*KVARDI,2))</f>
        <v/>
      </c>
      <c r="BK30" s="43"/>
      <c r="BL30" s="44" t="str">
        <f aca="false">IF(OR(BK$4=0,BK30="",BK$8="",BK$7=""),"",ROUND(BK30/BK$8*BK$7*KVARDI,2))</f>
        <v/>
      </c>
      <c r="BM30" s="43"/>
      <c r="BN30" s="44" t="str">
        <f aca="false">IF(OR(BM$4=0,BM30="",BM$8="",BM$7=""),"",ROUND(BM30/BM$8*BM$7*KVARDI,2))</f>
        <v/>
      </c>
      <c r="BO30" s="43"/>
      <c r="BP30" s="44" t="str">
        <f aca="false">IF(OR(BO$4=0,BO30="",BO$8="",BO$7=""),"",ROUND(BO30/BO$8*BO$7*KVARDI,2))</f>
        <v/>
      </c>
      <c r="BQ30" s="43"/>
      <c r="BR30" s="44" t="str">
        <f aca="false">IF(OR(BQ$4=0,BQ30="",BQ$8="",BQ$7=""),"",ROUND(BQ30/BQ$8*BQ$7*KVARDI,2))</f>
        <v/>
      </c>
      <c r="BS30" s="43"/>
      <c r="BT30" s="44" t="str">
        <f aca="false">IF(OR(BS$4=0,BS30="",BS$8="",BS$7=""),"",ROUND(BS30/BS$8*BS$7*KVARDI,2))</f>
        <v/>
      </c>
      <c r="BU30" s="43"/>
      <c r="BV30" s="44" t="str">
        <f aca="false">IF(OR(BU$4=0,BU30="",BU$8="",BU$7=""),"",ROUND(BU30/BU$8*BU$7*KVARDI,2))</f>
        <v/>
      </c>
      <c r="BW30" s="43"/>
      <c r="BX30" s="44" t="str">
        <f aca="false">IF(OR(BW$4=0,BW30="",BW$8="",BW$7=""),"",ROUND(BW30/BW$8*BW$7*KVARDI,2))</f>
        <v/>
      </c>
      <c r="BY30" s="43"/>
      <c r="BZ30" s="44" t="str">
        <f aca="false">IF(OR(BY$4=0,BY30="",BY$8="",BY$7=""),"",ROUND(BY30/BY$8*BY$7*KVARDI,2))</f>
        <v/>
      </c>
      <c r="CA30" s="43"/>
      <c r="CB30" s="44" t="str">
        <f aca="false">IF(OR(CA$4=0,CA30="",CA$8="",CA$7=""),"",ROUND(CA30/CA$8*CA$7*KVARDI,2))</f>
        <v/>
      </c>
      <c r="CC30" s="43"/>
      <c r="CD30" s="44" t="str">
        <f aca="false">IF(OR(CC$4=0,CC30="",CC$8="",CC$7=""),"",ROUND(CC30/CC$8*CC$7*KVARDI,2))</f>
        <v/>
      </c>
      <c r="CE30" s="43"/>
      <c r="CF30" s="44" t="str">
        <f aca="false">IF(OR(CE$4=0,CE30="",CE$8="",CE$7=""),"",ROUND(CE30/CE$8*CE$7*KVARDI,2))</f>
        <v/>
      </c>
      <c r="CG30" s="43"/>
      <c r="CH30" s="44" t="str">
        <f aca="false">IF(OR(CG$4=0,CG30="",CG$8="",CG$7=""),"",ROUND(CG30/CG$8*CG$7*KVARDI,2))</f>
        <v/>
      </c>
      <c r="CI30" s="43"/>
      <c r="CJ30" s="44" t="str">
        <f aca="false">IF(OR(CI$4=0,CI30="",CI$8="",CI$7=""),"",ROUND(CI30/CI$8*CI$7*KVARDI,2))</f>
        <v/>
      </c>
      <c r="CK30" s="43"/>
      <c r="CL30" s="44" t="str">
        <f aca="false">IF(OR(CK$4=0,CK30="",CK$8="",CK$7=""),"",ROUND(CK30/CK$8*CK$7*KVARDI,2))</f>
        <v/>
      </c>
      <c r="CM30" s="43"/>
      <c r="CN30" s="44" t="str">
        <f aca="false">IF(OR(CM$4=0,CM30="",CM$8="",CM$7=""),"",ROUND(CM30/CM$8*CM$7*KVARDI,2))</f>
        <v/>
      </c>
      <c r="CO30" s="43"/>
      <c r="CP30" s="44" t="str">
        <f aca="false">IF(OR(CO$4=0,CO30="",CO$8="",CO$7=""),"",ROUND(CO30/CO$8*CO$7*KVARDI,2))</f>
        <v/>
      </c>
      <c r="CQ30" s="43"/>
      <c r="CR30" s="44" t="str">
        <f aca="false">IF(OR(CQ$4=0,CQ30="",CQ$8="",CQ$7=""),"",ROUND(CQ30/CQ$8*CQ$7*KVARDI,2))</f>
        <v/>
      </c>
      <c r="CS30" s="43"/>
      <c r="CT30" s="44" t="str">
        <f aca="false">IF(OR(CS$4=0,CS30="",CS$8="",CS$7=""),"",ROUND(CS30/CS$8*CS$7*KVARDI,2))</f>
        <v/>
      </c>
      <c r="CU30" s="43"/>
      <c r="CV30" s="44" t="str">
        <f aca="false">IF(OR(CU$4=0,CU30="",CU$8="",CU$7=""),"",ROUND(CU30/CU$8*CU$7*KVARDI,2))</f>
        <v/>
      </c>
      <c r="CW30" s="43"/>
      <c r="CX30" s="44" t="str">
        <f aca="false">IF(OR(CW$4=0,CW30="",CW$8="",CW$7=""),"",ROUND(CW30/CW$8*CW$7*KVARDI,2))</f>
        <v/>
      </c>
      <c r="CY30" s="43"/>
      <c r="CZ30" s="44" t="str">
        <f aca="false">IF(OR(CY$4=0,CY30="",CY$8="",CY$7=""),"",ROUND(CY30/CY$8*CY$7*KVARDI,2))</f>
        <v/>
      </c>
      <c r="DA30" s="43"/>
      <c r="DB30" s="44" t="str">
        <f aca="false">IF(OR(DA$4=0,DA30="",DA$8="",DA$7=""),"",ROUND(DA30/DA$8*DA$7*KVARDI,2))</f>
        <v/>
      </c>
      <c r="DC30" s="43"/>
      <c r="DD30" s="44" t="str">
        <f aca="false">IF(OR(DC$4=0,DC30="",DC$8="",DC$7=""),"",ROUND(DC30/DC$8*DC$7*KVARDI,2))</f>
        <v/>
      </c>
      <c r="DE30" s="43"/>
      <c r="DF30" s="44" t="str">
        <f aca="false">IF(OR(DE$4=0,DE30="",DE$8="",DE$7=""),"",ROUND(DE30/DE$8*DE$7*KVARDI,2))</f>
        <v/>
      </c>
      <c r="DG30" s="43"/>
      <c r="DH30" s="44" t="str">
        <f aca="false">IF(OR(DG$4=0,DG30="",DG$8="",DG$7=""),"",ROUND(DG30/DG$8*DG$7*KVARDI,2))</f>
        <v/>
      </c>
      <c r="DI30" s="43"/>
      <c r="DJ30" s="44" t="str">
        <f aca="false">IF(OR(DI$4=0,DI30="",DI$8="",DI$7=""),"",ROUND(DI30/DI$8*DI$7*KVARDI,2))</f>
        <v/>
      </c>
      <c r="DK30" s="43"/>
      <c r="DL30" s="44" t="str">
        <f aca="false">IF(OR(DK$4=0,DK30="",DK$8="",DK$7=""),"",ROUND(DK30/DK$8*DK$7*KVARDI,2))</f>
        <v/>
      </c>
      <c r="DM30" s="43"/>
      <c r="DN30" s="44" t="str">
        <f aca="false">IF(OR(DM$4=0,DM30="",DM$8="",DM$7=""),"",ROUND(DM30/DM$8*DM$7*KVARDI,2))</f>
        <v/>
      </c>
      <c r="DO30" s="43"/>
      <c r="DP30" s="44" t="str">
        <f aca="false">IF(OR(DO$4=0,DO30="",DO$8="",DO$7=""),"",ROUND(DO30/DO$8*DO$7*KVARDI,2))</f>
        <v/>
      </c>
      <c r="DQ30" s="43"/>
      <c r="DR30" s="44" t="str">
        <f aca="false">IF(OR(DQ$4=0,DQ30="",DQ$8="",DQ$7=""),"",ROUND(DQ30/DQ$8*DQ$7*KVARDI,2))</f>
        <v/>
      </c>
      <c r="DS30" s="43"/>
      <c r="DT30" s="44" t="str">
        <f aca="false">IF(OR(DS$4=0,DS30="",DS$8="",DS$7=""),"",ROUND(DS30/DS$8*DS$7*KVARDI,2))</f>
        <v/>
      </c>
      <c r="DU30" s="43"/>
      <c r="DV30" s="44" t="str">
        <f aca="false">IF(OR(DU$4=0,DU30="",DU$8="",DU$7=""),"",ROUND(DU30/DU$8*DU$7*KVARDI,2))</f>
        <v/>
      </c>
      <c r="DW30" s="43"/>
      <c r="DX30" s="44" t="str">
        <f aca="false">IF(OR(DW$4=0,DW30="",DW$8="",DW$7=""),"",ROUND(DW30/DW$8*DW$7*KVARDI,2))</f>
        <v/>
      </c>
      <c r="DY30" s="43"/>
      <c r="DZ30" s="44" t="str">
        <f aca="false">IF(OR(DY$4=0,DY30="",DY$8="",DY$7=""),"",ROUND(DY30/DY$8*DY$7*KVARDI,2))</f>
        <v/>
      </c>
      <c r="EA30" s="43"/>
      <c r="EB30" s="44" t="str">
        <f aca="false">IF(OR(EA$4=0,EA30="",EA$8="",EA$7=""),"",ROUND(EA30/EA$8*EA$7*KVARDI,2))</f>
        <v/>
      </c>
      <c r="EC30" s="43"/>
      <c r="ED30" s="44" t="str">
        <f aca="false">IF(OR(EC$4=0,EC30="",EC$8="",EC$7=""),"",ROUND(EC30/EC$8*EC$7*KVARDI,2))</f>
        <v/>
      </c>
      <c r="EE30" s="43"/>
      <c r="EF30" s="44" t="str">
        <f aca="false">IF(OR(EE$4=0,EE30="",EE$8="",EE$7=""),"",ROUND(EE30/EE$8*EE$7*KVARDI,2))</f>
        <v/>
      </c>
      <c r="EG30" s="43"/>
      <c r="EH30" s="44" t="str">
        <f aca="false">IF(OR(EG$4=0,EG30="",EG$8="",EG$7=""),"",ROUND(EG30/EG$8*EG$7*KVARDI,2))</f>
        <v/>
      </c>
      <c r="EI30" s="43"/>
      <c r="EJ30" s="44" t="str">
        <f aca="false">IF(OR(EI$4=0,EI30="",EI$8="",EI$7=""),"",ROUND(EI30/EI$8*EI$7*KVARDI,2))</f>
        <v/>
      </c>
      <c r="EK30" s="43"/>
      <c r="EL30" s="44" t="str">
        <f aca="false">IF(OR(EK$4=0,EK30="",EK$8="",EK$7=""),"",ROUND(EK30/EK$8*EK$7*KVARDI,2))</f>
        <v/>
      </c>
      <c r="EM30" s="43"/>
      <c r="EN30" s="44" t="str">
        <f aca="false">IF(OR(EM$4=0,EM30="",EM$8="",EM$7=""),"",ROUND(EM30/EM$8*EM$7*KVARDI,2))</f>
        <v/>
      </c>
      <c r="EO30" s="43"/>
      <c r="EP30" s="44" t="str">
        <f aca="false">IF(OR(EO$4=0,EO30="",EO$8="",EO$7=""),"",ROUND(EO30/EO$8*EO$7*KVARDI,2))</f>
        <v/>
      </c>
      <c r="EQ30" s="43"/>
      <c r="ER30" s="44" t="str">
        <f aca="false">IF(OR(EQ$4=0,EQ30="",EQ$8="",EQ$7=""),"",ROUND(EQ30/EQ$8*EQ$7*KVARDI,2))</f>
        <v/>
      </c>
      <c r="ES30" s="43"/>
      <c r="ET30" s="44" t="str">
        <f aca="false">IF(OR(ES$4=0,ES30="",ES$8="",ES$7=""),"",ROUND(ES30/ES$8*ES$7*KVARDI,2))</f>
        <v/>
      </c>
      <c r="EU30" s="43"/>
      <c r="EV30" s="44" t="str">
        <f aca="false">IF(OR(EU$4=0,EU30="",EU$8="",EU$7=""),"",ROUND(EU30/EU$8*EU$7*KVARDI,2))</f>
        <v/>
      </c>
      <c r="EW30" s="43"/>
      <c r="EX30" s="44" t="str">
        <f aca="false">IF(OR(EW$4=0,EW30="",EW$8="",EW$7=""),"",ROUND(EW30/EW$8*EW$7*KVARDI,2))</f>
        <v/>
      </c>
      <c r="EY30" s="43"/>
      <c r="EZ30" s="44" t="str">
        <f aca="false">IF(OR(EY$4=0,EY30="",EY$8="",EY$7=""),"",ROUND(EY30/EY$8*EY$7*KVARDI,2))</f>
        <v/>
      </c>
      <c r="FA30" s="43"/>
      <c r="FB30" s="44" t="str">
        <f aca="false">IF(OR(FA$4=0,FA30="",FA$8="",FA$7=""),"",ROUND(FA30/FA$8*FA$7*KVARDI,2))</f>
        <v/>
      </c>
      <c r="FC30" s="43"/>
      <c r="FD30" s="44" t="str">
        <f aca="false">IF(OR(FC$4=0,FC30="",FC$8="",FC$7=""),"",ROUND(FC30/FC$8*FC$7*KVARDI,2))</f>
        <v/>
      </c>
      <c r="FE30" s="43"/>
      <c r="FF30" s="44" t="str">
        <f aca="false">IF(OR(FE$4=0,FE30="",FE$8="",FE$7=""),"",ROUND(FE30/FE$8*FE$7*KVARDI,2))</f>
        <v/>
      </c>
      <c r="FG30" s="43"/>
      <c r="FH30" s="44" t="str">
        <f aca="false">IF(OR(FG$4=0,FG30="",FG$8="",FG$7=""),"",ROUND(FG30/FG$8*FG$7*KVARDI,2))</f>
        <v/>
      </c>
      <c r="FI30" s="43"/>
      <c r="FJ30" s="44" t="str">
        <f aca="false">IF(OR(FI$4=0,FI30="",FI$8="",FI$7=""),"",ROUND(FI30/FI$8*FI$7*KVARDI,2))</f>
        <v/>
      </c>
      <c r="FK30" s="43"/>
      <c r="FL30" s="44" t="str">
        <f aca="false">IF(OR(FK$4=0,FK30="",FK$8="",FK$7=""),"",ROUND(FK30/FK$8*FK$7*KVARDI,2))</f>
        <v/>
      </c>
      <c r="FM30" s="43"/>
      <c r="FN30" s="44" t="str">
        <f aca="false">IF(OR(FM$4=0,FM30="",FM$8="",FM$7=""),"",ROUND(FM30/FM$8*FM$7*KVARDI,2))</f>
        <v/>
      </c>
      <c r="FO30" s="43"/>
      <c r="FP30" s="44" t="str">
        <f aca="false">IF(OR(FO$4=0,FO30="",FO$8="",FO$7=""),"",ROUND(FO30/FO$8*FO$7*KVARDI,2))</f>
        <v/>
      </c>
      <c r="FQ30" s="43"/>
      <c r="FR30" s="44" t="str">
        <f aca="false">IF(OR(FQ$4=0,FQ30="",FQ$8="",FQ$7=""),"",ROUND(FQ30/FQ$8*FQ$7*KVARDI,2))</f>
        <v/>
      </c>
      <c r="FS30" s="43"/>
      <c r="FT30" s="44" t="str">
        <f aca="false">IF(OR(FS$4=0,FS30="",FS$8="",FS$7=""),"",ROUND(FS30/FS$8*FS$7*KVARDI,2))</f>
        <v/>
      </c>
      <c r="FU30" s="43"/>
      <c r="FV30" s="44" t="str">
        <f aca="false">IF(OR(FU$4=0,FU30="",FU$8="",FU$7=""),"",ROUND(FU30/FU$8*FU$7*KVARDI,2))</f>
        <v/>
      </c>
      <c r="FW30" s="43"/>
      <c r="FX30" s="44" t="str">
        <f aca="false">IF(OR(FW$4=0,FW30="",FW$8="",FW$7=""),"",ROUND(FW30/FW$8*FW$7*KVARDI,2))</f>
        <v/>
      </c>
      <c r="FY30" s="43"/>
      <c r="FZ30" s="44" t="str">
        <f aca="false">IF(OR(FY$4=0,FY30="",FY$8="",FY$7=""),"",ROUND(FY30/FY$8*FY$7*KVARDI,2))</f>
        <v/>
      </c>
      <c r="GA30" s="43"/>
      <c r="GB30" s="44" t="str">
        <f aca="false">IF(OR(GA$4=0,GA30="",GA$8="",GA$7=""),"",ROUND(GA30/GA$8*GA$7*KVARDI,2))</f>
        <v/>
      </c>
      <c r="GC30" s="43"/>
      <c r="GD30" s="44" t="str">
        <f aca="false">IF(OR(GC$4=0,GC30="",GC$8="",GC$7=""),"",ROUND(GC30/GC$8*GC$7*KVARDI,2))</f>
        <v/>
      </c>
      <c r="GE30" s="43"/>
      <c r="GF30" s="44" t="str">
        <f aca="false">IF(OR(GE$4=0,GE30="",GE$8="",GE$7=""),"",ROUND(GE30/GE$8*GE$7*KVARDI,2))</f>
        <v/>
      </c>
      <c r="GG30" s="43"/>
      <c r="GH30" s="44" t="str">
        <f aca="false">IF(OR(GG$4=0,GG30="",GG$8="",GG$7=""),"",ROUND(GG30/GG$8*GG$7*KVARDI,2))</f>
        <v/>
      </c>
      <c r="GI30" s="43"/>
      <c r="GJ30" s="44" t="str">
        <f aca="false">IF(OR(GI$4=0,GI30="",GI$8="",GI$7=""),"",ROUND(GI30/GI$8*GI$7*KVARDI,2))</f>
        <v/>
      </c>
      <c r="GK30" s="43"/>
      <c r="GL30" s="44" t="str">
        <f aca="false">IF(OR(GK$4=0,GK30="",GK$8="",GK$7=""),"",ROUND(GK30/GK$8*GK$7*KVARDI,2))</f>
        <v/>
      </c>
      <c r="GM30" s="43"/>
      <c r="GN30" s="44" t="str">
        <f aca="false">IF(OR(GM$4=0,GM30="",GM$8="",GM$7=""),"",ROUND(GM30/GM$8*GM$7*KVARDI,2))</f>
        <v/>
      </c>
      <c r="GO30" s="43"/>
      <c r="GP30" s="44" t="str">
        <f aca="false">IF(OR(GO$4=0,GO30="",GO$8="",GO$7=""),"",ROUND(GO30/GO$8*GO$7*KVARDI,2))</f>
        <v/>
      </c>
      <c r="GQ30" s="43"/>
      <c r="GR30" s="44" t="str">
        <f aca="false">IF(OR(GQ$4=0,GQ30="",GQ$8="",GQ$7=""),"",ROUND(GQ30/GQ$8*GQ$7*KVARDI,2))</f>
        <v/>
      </c>
      <c r="GS30" s="43"/>
      <c r="GT30" s="44" t="str">
        <f aca="false">IF(OR(GS$4=0,GS30="",GS$8="",GS$7=""),"",ROUND(GS30/GS$8*GS$7*KVARDI,2))</f>
        <v/>
      </c>
      <c r="GU30" s="43"/>
      <c r="GV30" s="44" t="str">
        <f aca="false">IF(OR(GU$4=0,GU30="",GU$8="",GU$7=""),"",ROUND(GU30/GU$8*GU$7*KVARDI,2))</f>
        <v/>
      </c>
      <c r="GW30" s="43"/>
      <c r="GX30" s="44" t="str">
        <f aca="false">IF(OR(GW$4=0,GW30="",GW$8="",GW$7=""),"",ROUND(GW30/GW$8*GW$7*KVARDI,2))</f>
        <v/>
      </c>
      <c r="GZ30" s="22"/>
    </row>
    <row r="31" customFormat="false" ht="15" hidden="true" customHeight="true" outlineLevel="1" collapsed="false">
      <c r="B31" s="41" t="str">
        <f aca="false" t="array" ref="B31:B31">IFERROR(INDEX(Launagögn!$C$6:$C$10005,MATCH(0,COUNTIF($B$11:B30,Launagögn!$C$6:$C$10005)+(Launagögn!$C$6:$C$10005=""),0)),"")</f>
        <v/>
      </c>
      <c r="C31" s="42" t="n">
        <f aca="false">IFERROR(SUMIF($G$10:$GX$10,"Stig",$G31:$GX31),0)</f>
        <v>0</v>
      </c>
      <c r="D31" s="22"/>
      <c r="E31" s="22"/>
      <c r="F31" s="22"/>
      <c r="G31" s="43"/>
      <c r="H31" s="44" t="str">
        <f aca="false">IF(OR(G$4=0,G31="",G$8="",G$7=""),"",ROUND(G31/G$8*G$7*KVARDI,2))</f>
        <v/>
      </c>
      <c r="I31" s="43"/>
      <c r="J31" s="44" t="str">
        <f aca="false">IF(OR(I$4=0,I31="",I$8="",I$7=""),"",ROUND(I31/I$8*I$7*KVARDI,2))</f>
        <v/>
      </c>
      <c r="K31" s="43"/>
      <c r="L31" s="44" t="str">
        <f aca="false">IF(OR(K$4=0,K31="",K$8="",K$7=""),"",ROUND(K31/K$8*K$7*KVARDI,2))</f>
        <v/>
      </c>
      <c r="M31" s="43"/>
      <c r="N31" s="44" t="str">
        <f aca="false">IF(OR(M$4=0,M31="",M$8="",M$7=""),"",ROUND(M31/M$8*M$7*KVARDI,2))</f>
        <v/>
      </c>
      <c r="O31" s="43"/>
      <c r="P31" s="44" t="str">
        <f aca="false">IF(OR(O$4=0,O31="",O$8="",O$7=""),"",ROUND(O31/O$8*O$7*KVARDI,2))</f>
        <v/>
      </c>
      <c r="Q31" s="43"/>
      <c r="R31" s="44" t="str">
        <f aca="false">IF(OR(Q$4=0,Q31="",Q$8="",Q$7=""),"",ROUND(Q31/Q$8*Q$7*KVARDI,2))</f>
        <v/>
      </c>
      <c r="S31" s="43"/>
      <c r="T31" s="44" t="str">
        <f aca="false">IF(OR(S$4=0,S31="",S$8="",S$7=""),"",ROUND(S31/S$8*S$7*KVARDI,2))</f>
        <v/>
      </c>
      <c r="U31" s="43"/>
      <c r="V31" s="44" t="str">
        <f aca="false">IF(OR(U$4=0,U31="",U$8="",U$7=""),"",ROUND(U31/U$8*U$7*KVARDI,2))</f>
        <v/>
      </c>
      <c r="W31" s="43"/>
      <c r="X31" s="44" t="str">
        <f aca="false">IF(OR(W$4=0,W31="",W$8="",W$7=""),"",ROUND(W31/W$8*W$7*KVARDI,2))</f>
        <v/>
      </c>
      <c r="Y31" s="43"/>
      <c r="Z31" s="44" t="str">
        <f aca="false">IF(OR(Y$4=0,Y31="",Y$8="",Y$7=""),"",ROUND(Y31/Y$8*Y$7*KVARDI,2))</f>
        <v/>
      </c>
      <c r="AA31" s="43"/>
      <c r="AB31" s="44" t="str">
        <f aca="false">IF(OR(AA$4=0,AA31="",AA$8="",AA$7=""),"",ROUND(AA31/AA$8*AA$7*KVARDI,2))</f>
        <v/>
      </c>
      <c r="AC31" s="43"/>
      <c r="AD31" s="44" t="str">
        <f aca="false">IF(OR(AC$4=0,AC31="",AC$8="",AC$7=""),"",ROUND(AC31/AC$8*AC$7*KVARDI,2))</f>
        <v/>
      </c>
      <c r="AE31" s="43"/>
      <c r="AF31" s="44" t="str">
        <f aca="false">IF(OR(AE$4=0,AE31="",AE$8="",AE$7=""),"",ROUND(AE31/AE$8*AE$7*KVARDI,2))</f>
        <v/>
      </c>
      <c r="AG31" s="43"/>
      <c r="AH31" s="44" t="str">
        <f aca="false">IF(OR(AG$4=0,AG31="",AG$8="",AG$7=""),"",ROUND(AG31/AG$8*AG$7*KVARDI,2))</f>
        <v/>
      </c>
      <c r="AI31" s="43"/>
      <c r="AJ31" s="44" t="str">
        <f aca="false">IF(OR(AI$4=0,AI31="",AI$8="",AI$7=""),"",ROUND(AI31/AI$8*AI$7*KVARDI,2))</f>
        <v/>
      </c>
      <c r="AK31" s="43"/>
      <c r="AL31" s="44" t="str">
        <f aca="false">IF(OR(AK$4=0,AK31="",AK$8="",AK$7=""),"",ROUND(AK31/AK$8*AK$7*KVARDI,2))</f>
        <v/>
      </c>
      <c r="AM31" s="43"/>
      <c r="AN31" s="44" t="str">
        <f aca="false">IF(OR(AM$4=0,AM31="",AM$8="",AM$7=""),"",ROUND(AM31/AM$8*AM$7*KVARDI,2))</f>
        <v/>
      </c>
      <c r="AO31" s="43"/>
      <c r="AP31" s="44" t="str">
        <f aca="false">IF(OR(AO$4=0,AO31="",AO$8="",AO$7=""),"",ROUND(AO31/AO$8*AO$7*KVARDI,2))</f>
        <v/>
      </c>
      <c r="AQ31" s="43"/>
      <c r="AR31" s="44" t="str">
        <f aca="false">IF(OR(AQ$4=0,AQ31="",AQ$8="",AQ$7=""),"",ROUND(AQ31/AQ$8*AQ$7*KVARDI,2))</f>
        <v/>
      </c>
      <c r="AS31" s="43"/>
      <c r="AT31" s="44" t="str">
        <f aca="false">IF(OR(AS$4=0,AS31="",AS$8="",AS$7=""),"",ROUND(AS31/AS$8*AS$7*KVARDI,2))</f>
        <v/>
      </c>
      <c r="AU31" s="43"/>
      <c r="AV31" s="44" t="str">
        <f aca="false">IF(OR(AU$4=0,AU31="",AU$8="",AU$7=""),"",ROUND(AU31/AU$8*AU$7*KVARDI,2))</f>
        <v/>
      </c>
      <c r="AW31" s="43"/>
      <c r="AX31" s="44" t="str">
        <f aca="false">IF(OR(AW$4=0,AW31="",AW$8="",AW$7=""),"",ROUND(AW31/AW$8*AW$7*KVARDI,2))</f>
        <v/>
      </c>
      <c r="AY31" s="43"/>
      <c r="AZ31" s="44" t="str">
        <f aca="false">IF(OR(AY$4=0,AY31="",AY$8="",AY$7=""),"",ROUND(AY31/AY$8*AY$7*KVARDI,2))</f>
        <v/>
      </c>
      <c r="BA31" s="43"/>
      <c r="BB31" s="44" t="str">
        <f aca="false">IF(OR(BA$4=0,BA31="",BA$8="",BA$7=""),"",ROUND(BA31/BA$8*BA$7*KVARDI,2))</f>
        <v/>
      </c>
      <c r="BC31" s="43"/>
      <c r="BD31" s="44" t="str">
        <f aca="false">IF(OR(BC$4=0,BC31="",BC$8="",BC$7=""),"",ROUND(BC31/BC$8*BC$7*KVARDI,2))</f>
        <v/>
      </c>
      <c r="BE31" s="43"/>
      <c r="BF31" s="44" t="str">
        <f aca="false">IF(OR(BE$4=0,BE31="",BE$8="",BE$7=""),"",ROUND(BE31/BE$8*BE$7*KVARDI,2))</f>
        <v/>
      </c>
      <c r="BG31" s="43"/>
      <c r="BH31" s="44" t="str">
        <f aca="false">IF(OR(BG$4=0,BG31="",BG$8="",BG$7=""),"",ROUND(BG31/BG$8*BG$7*KVARDI,2))</f>
        <v/>
      </c>
      <c r="BI31" s="43"/>
      <c r="BJ31" s="44" t="str">
        <f aca="false">IF(OR(BI$4=0,BI31="",BI$8="",BI$7=""),"",ROUND(BI31/BI$8*BI$7*KVARDI,2))</f>
        <v/>
      </c>
      <c r="BK31" s="43"/>
      <c r="BL31" s="44" t="str">
        <f aca="false">IF(OR(BK$4=0,BK31="",BK$8="",BK$7=""),"",ROUND(BK31/BK$8*BK$7*KVARDI,2))</f>
        <v/>
      </c>
      <c r="BM31" s="43"/>
      <c r="BN31" s="44" t="str">
        <f aca="false">IF(OR(BM$4=0,BM31="",BM$8="",BM$7=""),"",ROUND(BM31/BM$8*BM$7*KVARDI,2))</f>
        <v/>
      </c>
      <c r="BO31" s="43"/>
      <c r="BP31" s="44" t="str">
        <f aca="false">IF(OR(BO$4=0,BO31="",BO$8="",BO$7=""),"",ROUND(BO31/BO$8*BO$7*KVARDI,2))</f>
        <v/>
      </c>
      <c r="BQ31" s="43"/>
      <c r="BR31" s="44" t="str">
        <f aca="false">IF(OR(BQ$4=0,BQ31="",BQ$8="",BQ$7=""),"",ROUND(BQ31/BQ$8*BQ$7*KVARDI,2))</f>
        <v/>
      </c>
      <c r="BS31" s="43"/>
      <c r="BT31" s="44" t="str">
        <f aca="false">IF(OR(BS$4=0,BS31="",BS$8="",BS$7=""),"",ROUND(BS31/BS$8*BS$7*KVARDI,2))</f>
        <v/>
      </c>
      <c r="BU31" s="43"/>
      <c r="BV31" s="44" t="str">
        <f aca="false">IF(OR(BU$4=0,BU31="",BU$8="",BU$7=""),"",ROUND(BU31/BU$8*BU$7*KVARDI,2))</f>
        <v/>
      </c>
      <c r="BW31" s="43"/>
      <c r="BX31" s="44" t="str">
        <f aca="false">IF(OR(BW$4=0,BW31="",BW$8="",BW$7=""),"",ROUND(BW31/BW$8*BW$7*KVARDI,2))</f>
        <v/>
      </c>
      <c r="BY31" s="43"/>
      <c r="BZ31" s="44" t="str">
        <f aca="false">IF(OR(BY$4=0,BY31="",BY$8="",BY$7=""),"",ROUND(BY31/BY$8*BY$7*KVARDI,2))</f>
        <v/>
      </c>
      <c r="CA31" s="43"/>
      <c r="CB31" s="44" t="str">
        <f aca="false">IF(OR(CA$4=0,CA31="",CA$8="",CA$7=""),"",ROUND(CA31/CA$8*CA$7*KVARDI,2))</f>
        <v/>
      </c>
      <c r="CC31" s="43"/>
      <c r="CD31" s="44" t="str">
        <f aca="false">IF(OR(CC$4=0,CC31="",CC$8="",CC$7=""),"",ROUND(CC31/CC$8*CC$7*KVARDI,2))</f>
        <v/>
      </c>
      <c r="CE31" s="43"/>
      <c r="CF31" s="44" t="str">
        <f aca="false">IF(OR(CE$4=0,CE31="",CE$8="",CE$7=""),"",ROUND(CE31/CE$8*CE$7*KVARDI,2))</f>
        <v/>
      </c>
      <c r="CG31" s="43"/>
      <c r="CH31" s="44" t="str">
        <f aca="false">IF(OR(CG$4=0,CG31="",CG$8="",CG$7=""),"",ROUND(CG31/CG$8*CG$7*KVARDI,2))</f>
        <v/>
      </c>
      <c r="CI31" s="43"/>
      <c r="CJ31" s="44" t="str">
        <f aca="false">IF(OR(CI$4=0,CI31="",CI$8="",CI$7=""),"",ROUND(CI31/CI$8*CI$7*KVARDI,2))</f>
        <v/>
      </c>
      <c r="CK31" s="43"/>
      <c r="CL31" s="44" t="str">
        <f aca="false">IF(OR(CK$4=0,CK31="",CK$8="",CK$7=""),"",ROUND(CK31/CK$8*CK$7*KVARDI,2))</f>
        <v/>
      </c>
      <c r="CM31" s="43"/>
      <c r="CN31" s="44" t="str">
        <f aca="false">IF(OR(CM$4=0,CM31="",CM$8="",CM$7=""),"",ROUND(CM31/CM$8*CM$7*KVARDI,2))</f>
        <v/>
      </c>
      <c r="CO31" s="43"/>
      <c r="CP31" s="44" t="str">
        <f aca="false">IF(OR(CO$4=0,CO31="",CO$8="",CO$7=""),"",ROUND(CO31/CO$8*CO$7*KVARDI,2))</f>
        <v/>
      </c>
      <c r="CQ31" s="43"/>
      <c r="CR31" s="44" t="str">
        <f aca="false">IF(OR(CQ$4=0,CQ31="",CQ$8="",CQ$7=""),"",ROUND(CQ31/CQ$8*CQ$7*KVARDI,2))</f>
        <v/>
      </c>
      <c r="CS31" s="43"/>
      <c r="CT31" s="44" t="str">
        <f aca="false">IF(OR(CS$4=0,CS31="",CS$8="",CS$7=""),"",ROUND(CS31/CS$8*CS$7*KVARDI,2))</f>
        <v/>
      </c>
      <c r="CU31" s="43"/>
      <c r="CV31" s="44" t="str">
        <f aca="false">IF(OR(CU$4=0,CU31="",CU$8="",CU$7=""),"",ROUND(CU31/CU$8*CU$7*KVARDI,2))</f>
        <v/>
      </c>
      <c r="CW31" s="43"/>
      <c r="CX31" s="44" t="str">
        <f aca="false">IF(OR(CW$4=0,CW31="",CW$8="",CW$7=""),"",ROUND(CW31/CW$8*CW$7*KVARDI,2))</f>
        <v/>
      </c>
      <c r="CY31" s="43"/>
      <c r="CZ31" s="44" t="str">
        <f aca="false">IF(OR(CY$4=0,CY31="",CY$8="",CY$7=""),"",ROUND(CY31/CY$8*CY$7*KVARDI,2))</f>
        <v/>
      </c>
      <c r="DA31" s="43"/>
      <c r="DB31" s="44" t="str">
        <f aca="false">IF(OR(DA$4=0,DA31="",DA$8="",DA$7=""),"",ROUND(DA31/DA$8*DA$7*KVARDI,2))</f>
        <v/>
      </c>
      <c r="DC31" s="43"/>
      <c r="DD31" s="44" t="str">
        <f aca="false">IF(OR(DC$4=0,DC31="",DC$8="",DC$7=""),"",ROUND(DC31/DC$8*DC$7*KVARDI,2))</f>
        <v/>
      </c>
      <c r="DE31" s="43"/>
      <c r="DF31" s="44" t="str">
        <f aca="false">IF(OR(DE$4=0,DE31="",DE$8="",DE$7=""),"",ROUND(DE31/DE$8*DE$7*KVARDI,2))</f>
        <v/>
      </c>
      <c r="DG31" s="43"/>
      <c r="DH31" s="44" t="str">
        <f aca="false">IF(OR(DG$4=0,DG31="",DG$8="",DG$7=""),"",ROUND(DG31/DG$8*DG$7*KVARDI,2))</f>
        <v/>
      </c>
      <c r="DI31" s="43"/>
      <c r="DJ31" s="44" t="str">
        <f aca="false">IF(OR(DI$4=0,DI31="",DI$8="",DI$7=""),"",ROUND(DI31/DI$8*DI$7*KVARDI,2))</f>
        <v/>
      </c>
      <c r="DK31" s="43"/>
      <c r="DL31" s="44" t="str">
        <f aca="false">IF(OR(DK$4=0,DK31="",DK$8="",DK$7=""),"",ROUND(DK31/DK$8*DK$7*KVARDI,2))</f>
        <v/>
      </c>
      <c r="DM31" s="43"/>
      <c r="DN31" s="44" t="str">
        <f aca="false">IF(OR(DM$4=0,DM31="",DM$8="",DM$7=""),"",ROUND(DM31/DM$8*DM$7*KVARDI,2))</f>
        <v/>
      </c>
      <c r="DO31" s="43"/>
      <c r="DP31" s="44" t="str">
        <f aca="false">IF(OR(DO$4=0,DO31="",DO$8="",DO$7=""),"",ROUND(DO31/DO$8*DO$7*KVARDI,2))</f>
        <v/>
      </c>
      <c r="DQ31" s="43"/>
      <c r="DR31" s="44" t="str">
        <f aca="false">IF(OR(DQ$4=0,DQ31="",DQ$8="",DQ$7=""),"",ROUND(DQ31/DQ$8*DQ$7*KVARDI,2))</f>
        <v/>
      </c>
      <c r="DS31" s="43"/>
      <c r="DT31" s="44" t="str">
        <f aca="false">IF(OR(DS$4=0,DS31="",DS$8="",DS$7=""),"",ROUND(DS31/DS$8*DS$7*KVARDI,2))</f>
        <v/>
      </c>
      <c r="DU31" s="43"/>
      <c r="DV31" s="44" t="str">
        <f aca="false">IF(OR(DU$4=0,DU31="",DU$8="",DU$7=""),"",ROUND(DU31/DU$8*DU$7*KVARDI,2))</f>
        <v/>
      </c>
      <c r="DW31" s="43"/>
      <c r="DX31" s="44" t="str">
        <f aca="false">IF(OR(DW$4=0,DW31="",DW$8="",DW$7=""),"",ROUND(DW31/DW$8*DW$7*KVARDI,2))</f>
        <v/>
      </c>
      <c r="DY31" s="43"/>
      <c r="DZ31" s="44" t="str">
        <f aca="false">IF(OR(DY$4=0,DY31="",DY$8="",DY$7=""),"",ROUND(DY31/DY$8*DY$7*KVARDI,2))</f>
        <v/>
      </c>
      <c r="EA31" s="43"/>
      <c r="EB31" s="44" t="str">
        <f aca="false">IF(OR(EA$4=0,EA31="",EA$8="",EA$7=""),"",ROUND(EA31/EA$8*EA$7*KVARDI,2))</f>
        <v/>
      </c>
      <c r="EC31" s="43"/>
      <c r="ED31" s="44" t="str">
        <f aca="false">IF(OR(EC$4=0,EC31="",EC$8="",EC$7=""),"",ROUND(EC31/EC$8*EC$7*KVARDI,2))</f>
        <v/>
      </c>
      <c r="EE31" s="43"/>
      <c r="EF31" s="44" t="str">
        <f aca="false">IF(OR(EE$4=0,EE31="",EE$8="",EE$7=""),"",ROUND(EE31/EE$8*EE$7*KVARDI,2))</f>
        <v/>
      </c>
      <c r="EG31" s="43"/>
      <c r="EH31" s="44" t="str">
        <f aca="false">IF(OR(EG$4=0,EG31="",EG$8="",EG$7=""),"",ROUND(EG31/EG$8*EG$7*KVARDI,2))</f>
        <v/>
      </c>
      <c r="EI31" s="43"/>
      <c r="EJ31" s="44" t="str">
        <f aca="false">IF(OR(EI$4=0,EI31="",EI$8="",EI$7=""),"",ROUND(EI31/EI$8*EI$7*KVARDI,2))</f>
        <v/>
      </c>
      <c r="EK31" s="43"/>
      <c r="EL31" s="44" t="str">
        <f aca="false">IF(OR(EK$4=0,EK31="",EK$8="",EK$7=""),"",ROUND(EK31/EK$8*EK$7*KVARDI,2))</f>
        <v/>
      </c>
      <c r="EM31" s="43"/>
      <c r="EN31" s="44" t="str">
        <f aca="false">IF(OR(EM$4=0,EM31="",EM$8="",EM$7=""),"",ROUND(EM31/EM$8*EM$7*KVARDI,2))</f>
        <v/>
      </c>
      <c r="EO31" s="43"/>
      <c r="EP31" s="44" t="str">
        <f aca="false">IF(OR(EO$4=0,EO31="",EO$8="",EO$7=""),"",ROUND(EO31/EO$8*EO$7*KVARDI,2))</f>
        <v/>
      </c>
      <c r="EQ31" s="43"/>
      <c r="ER31" s="44" t="str">
        <f aca="false">IF(OR(EQ$4=0,EQ31="",EQ$8="",EQ$7=""),"",ROUND(EQ31/EQ$8*EQ$7*KVARDI,2))</f>
        <v/>
      </c>
      <c r="ES31" s="43"/>
      <c r="ET31" s="44" t="str">
        <f aca="false">IF(OR(ES$4=0,ES31="",ES$8="",ES$7=""),"",ROUND(ES31/ES$8*ES$7*KVARDI,2))</f>
        <v/>
      </c>
      <c r="EU31" s="43"/>
      <c r="EV31" s="44" t="str">
        <f aca="false">IF(OR(EU$4=0,EU31="",EU$8="",EU$7=""),"",ROUND(EU31/EU$8*EU$7*KVARDI,2))</f>
        <v/>
      </c>
      <c r="EW31" s="43"/>
      <c r="EX31" s="44" t="str">
        <f aca="false">IF(OR(EW$4=0,EW31="",EW$8="",EW$7=""),"",ROUND(EW31/EW$8*EW$7*KVARDI,2))</f>
        <v/>
      </c>
      <c r="EY31" s="43"/>
      <c r="EZ31" s="44" t="str">
        <f aca="false">IF(OR(EY$4=0,EY31="",EY$8="",EY$7=""),"",ROUND(EY31/EY$8*EY$7*KVARDI,2))</f>
        <v/>
      </c>
      <c r="FA31" s="43"/>
      <c r="FB31" s="44" t="str">
        <f aca="false">IF(OR(FA$4=0,FA31="",FA$8="",FA$7=""),"",ROUND(FA31/FA$8*FA$7*KVARDI,2))</f>
        <v/>
      </c>
      <c r="FC31" s="43"/>
      <c r="FD31" s="44" t="str">
        <f aca="false">IF(OR(FC$4=0,FC31="",FC$8="",FC$7=""),"",ROUND(FC31/FC$8*FC$7*KVARDI,2))</f>
        <v/>
      </c>
      <c r="FE31" s="43"/>
      <c r="FF31" s="44" t="str">
        <f aca="false">IF(OR(FE$4=0,FE31="",FE$8="",FE$7=""),"",ROUND(FE31/FE$8*FE$7*KVARDI,2))</f>
        <v/>
      </c>
      <c r="FG31" s="43"/>
      <c r="FH31" s="44" t="str">
        <f aca="false">IF(OR(FG$4=0,FG31="",FG$8="",FG$7=""),"",ROUND(FG31/FG$8*FG$7*KVARDI,2))</f>
        <v/>
      </c>
      <c r="FI31" s="43"/>
      <c r="FJ31" s="44" t="str">
        <f aca="false">IF(OR(FI$4=0,FI31="",FI$8="",FI$7=""),"",ROUND(FI31/FI$8*FI$7*KVARDI,2))</f>
        <v/>
      </c>
      <c r="FK31" s="43"/>
      <c r="FL31" s="44" t="str">
        <f aca="false">IF(OR(FK$4=0,FK31="",FK$8="",FK$7=""),"",ROUND(FK31/FK$8*FK$7*KVARDI,2))</f>
        <v/>
      </c>
      <c r="FM31" s="43"/>
      <c r="FN31" s="44" t="str">
        <f aca="false">IF(OR(FM$4=0,FM31="",FM$8="",FM$7=""),"",ROUND(FM31/FM$8*FM$7*KVARDI,2))</f>
        <v/>
      </c>
      <c r="FO31" s="43"/>
      <c r="FP31" s="44" t="str">
        <f aca="false">IF(OR(FO$4=0,FO31="",FO$8="",FO$7=""),"",ROUND(FO31/FO$8*FO$7*KVARDI,2))</f>
        <v/>
      </c>
      <c r="FQ31" s="43"/>
      <c r="FR31" s="44" t="str">
        <f aca="false">IF(OR(FQ$4=0,FQ31="",FQ$8="",FQ$7=""),"",ROUND(FQ31/FQ$8*FQ$7*KVARDI,2))</f>
        <v/>
      </c>
      <c r="FS31" s="43"/>
      <c r="FT31" s="44" t="str">
        <f aca="false">IF(OR(FS$4=0,FS31="",FS$8="",FS$7=""),"",ROUND(FS31/FS$8*FS$7*KVARDI,2))</f>
        <v/>
      </c>
      <c r="FU31" s="43"/>
      <c r="FV31" s="44" t="str">
        <f aca="false">IF(OR(FU$4=0,FU31="",FU$8="",FU$7=""),"",ROUND(FU31/FU$8*FU$7*KVARDI,2))</f>
        <v/>
      </c>
      <c r="FW31" s="43"/>
      <c r="FX31" s="44" t="str">
        <f aca="false">IF(OR(FW$4=0,FW31="",FW$8="",FW$7=""),"",ROUND(FW31/FW$8*FW$7*KVARDI,2))</f>
        <v/>
      </c>
      <c r="FY31" s="43"/>
      <c r="FZ31" s="44" t="str">
        <f aca="false">IF(OR(FY$4=0,FY31="",FY$8="",FY$7=""),"",ROUND(FY31/FY$8*FY$7*KVARDI,2))</f>
        <v/>
      </c>
      <c r="GA31" s="43"/>
      <c r="GB31" s="44" t="str">
        <f aca="false">IF(OR(GA$4=0,GA31="",GA$8="",GA$7=""),"",ROUND(GA31/GA$8*GA$7*KVARDI,2))</f>
        <v/>
      </c>
      <c r="GC31" s="43"/>
      <c r="GD31" s="44" t="str">
        <f aca="false">IF(OR(GC$4=0,GC31="",GC$8="",GC$7=""),"",ROUND(GC31/GC$8*GC$7*KVARDI,2))</f>
        <v/>
      </c>
      <c r="GE31" s="43"/>
      <c r="GF31" s="44" t="str">
        <f aca="false">IF(OR(GE$4=0,GE31="",GE$8="",GE$7=""),"",ROUND(GE31/GE$8*GE$7*KVARDI,2))</f>
        <v/>
      </c>
      <c r="GG31" s="43"/>
      <c r="GH31" s="44" t="str">
        <f aca="false">IF(OR(GG$4=0,GG31="",GG$8="",GG$7=""),"",ROUND(GG31/GG$8*GG$7*KVARDI,2))</f>
        <v/>
      </c>
      <c r="GI31" s="43"/>
      <c r="GJ31" s="44" t="str">
        <f aca="false">IF(OR(GI$4=0,GI31="",GI$8="",GI$7=""),"",ROUND(GI31/GI$8*GI$7*KVARDI,2))</f>
        <v/>
      </c>
      <c r="GK31" s="43"/>
      <c r="GL31" s="44" t="str">
        <f aca="false">IF(OR(GK$4=0,GK31="",GK$8="",GK$7=""),"",ROUND(GK31/GK$8*GK$7*KVARDI,2))</f>
        <v/>
      </c>
      <c r="GM31" s="43"/>
      <c r="GN31" s="44" t="str">
        <f aca="false">IF(OR(GM$4=0,GM31="",GM$8="",GM$7=""),"",ROUND(GM31/GM$8*GM$7*KVARDI,2))</f>
        <v/>
      </c>
      <c r="GO31" s="43"/>
      <c r="GP31" s="44" t="str">
        <f aca="false">IF(OR(GO$4=0,GO31="",GO$8="",GO$7=""),"",ROUND(GO31/GO$8*GO$7*KVARDI,2))</f>
        <v/>
      </c>
      <c r="GQ31" s="43"/>
      <c r="GR31" s="44" t="str">
        <f aca="false">IF(OR(GQ$4=0,GQ31="",GQ$8="",GQ$7=""),"",ROUND(GQ31/GQ$8*GQ$7*KVARDI,2))</f>
        <v/>
      </c>
      <c r="GS31" s="43"/>
      <c r="GT31" s="44" t="str">
        <f aca="false">IF(OR(GS$4=0,GS31="",GS$8="",GS$7=""),"",ROUND(GS31/GS$8*GS$7*KVARDI,2))</f>
        <v/>
      </c>
      <c r="GU31" s="43"/>
      <c r="GV31" s="44" t="str">
        <f aca="false">IF(OR(GU$4=0,GU31="",GU$8="",GU$7=""),"",ROUND(GU31/GU$8*GU$7*KVARDI,2))</f>
        <v/>
      </c>
      <c r="GW31" s="43"/>
      <c r="GX31" s="44" t="str">
        <f aca="false">IF(OR(GW$4=0,GW31="",GW$8="",GW$7=""),"",ROUND(GW31/GW$8*GW$7*KVARDI,2))</f>
        <v/>
      </c>
      <c r="GZ31" s="22"/>
    </row>
    <row r="32" customFormat="false" ht="15" hidden="true" customHeight="true" outlineLevel="1" collapsed="false">
      <c r="B32" s="41" t="str">
        <f aca="false" t="array" ref="B32:B32">IFERROR(INDEX(Launagögn!$C$6:$C$10005,MATCH(0,COUNTIF($B$11:B31,Launagögn!$C$6:$C$10005)+(Launagögn!$C$6:$C$10005=""),0)),"")</f>
        <v/>
      </c>
      <c r="C32" s="42" t="n">
        <f aca="false">IFERROR(SUMIF($G$10:$GX$10,"Stig",$G32:$GX32),0)</f>
        <v>0</v>
      </c>
      <c r="D32" s="22"/>
      <c r="E32" s="22"/>
      <c r="F32" s="22"/>
      <c r="G32" s="43"/>
      <c r="H32" s="44" t="str">
        <f aca="false">IF(OR(G$4=0,G32="",G$8="",G$7=""),"",ROUND(G32/G$8*G$7*KVARDI,2))</f>
        <v/>
      </c>
      <c r="I32" s="43"/>
      <c r="J32" s="44" t="str">
        <f aca="false">IF(OR(I$4=0,I32="",I$8="",I$7=""),"",ROUND(I32/I$8*I$7*KVARDI,2))</f>
        <v/>
      </c>
      <c r="K32" s="43"/>
      <c r="L32" s="44" t="str">
        <f aca="false">IF(OR(K$4=0,K32="",K$8="",K$7=""),"",ROUND(K32/K$8*K$7*KVARDI,2))</f>
        <v/>
      </c>
      <c r="M32" s="43"/>
      <c r="N32" s="44" t="str">
        <f aca="false">IF(OR(M$4=0,M32="",M$8="",M$7=""),"",ROUND(M32/M$8*M$7*KVARDI,2))</f>
        <v/>
      </c>
      <c r="O32" s="43"/>
      <c r="P32" s="44" t="str">
        <f aca="false">IF(OR(O$4=0,O32="",O$8="",O$7=""),"",ROUND(O32/O$8*O$7*KVARDI,2))</f>
        <v/>
      </c>
      <c r="Q32" s="43"/>
      <c r="R32" s="44" t="str">
        <f aca="false">IF(OR(Q$4=0,Q32="",Q$8="",Q$7=""),"",ROUND(Q32/Q$8*Q$7*KVARDI,2))</f>
        <v/>
      </c>
      <c r="S32" s="43"/>
      <c r="T32" s="44" t="str">
        <f aca="false">IF(OR(S$4=0,S32="",S$8="",S$7=""),"",ROUND(S32/S$8*S$7*KVARDI,2))</f>
        <v/>
      </c>
      <c r="U32" s="43"/>
      <c r="V32" s="44" t="str">
        <f aca="false">IF(OR(U$4=0,U32="",U$8="",U$7=""),"",ROUND(U32/U$8*U$7*KVARDI,2))</f>
        <v/>
      </c>
      <c r="W32" s="43"/>
      <c r="X32" s="44" t="str">
        <f aca="false">IF(OR(W$4=0,W32="",W$8="",W$7=""),"",ROUND(W32/W$8*W$7*KVARDI,2))</f>
        <v/>
      </c>
      <c r="Y32" s="43"/>
      <c r="Z32" s="44" t="str">
        <f aca="false">IF(OR(Y$4=0,Y32="",Y$8="",Y$7=""),"",ROUND(Y32/Y$8*Y$7*KVARDI,2))</f>
        <v/>
      </c>
      <c r="AA32" s="43"/>
      <c r="AB32" s="44" t="str">
        <f aca="false">IF(OR(AA$4=0,AA32="",AA$8="",AA$7=""),"",ROUND(AA32/AA$8*AA$7*KVARDI,2))</f>
        <v/>
      </c>
      <c r="AC32" s="43"/>
      <c r="AD32" s="44" t="str">
        <f aca="false">IF(OR(AC$4=0,AC32="",AC$8="",AC$7=""),"",ROUND(AC32/AC$8*AC$7*KVARDI,2))</f>
        <v/>
      </c>
      <c r="AE32" s="43"/>
      <c r="AF32" s="44" t="str">
        <f aca="false">IF(OR(AE$4=0,AE32="",AE$8="",AE$7=""),"",ROUND(AE32/AE$8*AE$7*KVARDI,2))</f>
        <v/>
      </c>
      <c r="AG32" s="43"/>
      <c r="AH32" s="44" t="str">
        <f aca="false">IF(OR(AG$4=0,AG32="",AG$8="",AG$7=""),"",ROUND(AG32/AG$8*AG$7*KVARDI,2))</f>
        <v/>
      </c>
      <c r="AI32" s="43"/>
      <c r="AJ32" s="44" t="str">
        <f aca="false">IF(OR(AI$4=0,AI32="",AI$8="",AI$7=""),"",ROUND(AI32/AI$8*AI$7*KVARDI,2))</f>
        <v/>
      </c>
      <c r="AK32" s="43"/>
      <c r="AL32" s="44" t="str">
        <f aca="false">IF(OR(AK$4=0,AK32="",AK$8="",AK$7=""),"",ROUND(AK32/AK$8*AK$7*KVARDI,2))</f>
        <v/>
      </c>
      <c r="AM32" s="43"/>
      <c r="AN32" s="44" t="str">
        <f aca="false">IF(OR(AM$4=0,AM32="",AM$8="",AM$7=""),"",ROUND(AM32/AM$8*AM$7*KVARDI,2))</f>
        <v/>
      </c>
      <c r="AO32" s="43"/>
      <c r="AP32" s="44" t="str">
        <f aca="false">IF(OR(AO$4=0,AO32="",AO$8="",AO$7=""),"",ROUND(AO32/AO$8*AO$7*KVARDI,2))</f>
        <v/>
      </c>
      <c r="AQ32" s="43"/>
      <c r="AR32" s="44" t="str">
        <f aca="false">IF(OR(AQ$4=0,AQ32="",AQ$8="",AQ$7=""),"",ROUND(AQ32/AQ$8*AQ$7*KVARDI,2))</f>
        <v/>
      </c>
      <c r="AS32" s="43"/>
      <c r="AT32" s="44" t="str">
        <f aca="false">IF(OR(AS$4=0,AS32="",AS$8="",AS$7=""),"",ROUND(AS32/AS$8*AS$7*KVARDI,2))</f>
        <v/>
      </c>
      <c r="AU32" s="43"/>
      <c r="AV32" s="44" t="str">
        <f aca="false">IF(OR(AU$4=0,AU32="",AU$8="",AU$7=""),"",ROUND(AU32/AU$8*AU$7*KVARDI,2))</f>
        <v/>
      </c>
      <c r="AW32" s="43"/>
      <c r="AX32" s="44" t="str">
        <f aca="false">IF(OR(AW$4=0,AW32="",AW$8="",AW$7=""),"",ROUND(AW32/AW$8*AW$7*KVARDI,2))</f>
        <v/>
      </c>
      <c r="AY32" s="43"/>
      <c r="AZ32" s="44" t="str">
        <f aca="false">IF(OR(AY$4=0,AY32="",AY$8="",AY$7=""),"",ROUND(AY32/AY$8*AY$7*KVARDI,2))</f>
        <v/>
      </c>
      <c r="BA32" s="43"/>
      <c r="BB32" s="44" t="str">
        <f aca="false">IF(OR(BA$4=0,BA32="",BA$8="",BA$7=""),"",ROUND(BA32/BA$8*BA$7*KVARDI,2))</f>
        <v/>
      </c>
      <c r="BC32" s="43"/>
      <c r="BD32" s="44" t="str">
        <f aca="false">IF(OR(BC$4=0,BC32="",BC$8="",BC$7=""),"",ROUND(BC32/BC$8*BC$7*KVARDI,2))</f>
        <v/>
      </c>
      <c r="BE32" s="43"/>
      <c r="BF32" s="44" t="str">
        <f aca="false">IF(OR(BE$4=0,BE32="",BE$8="",BE$7=""),"",ROUND(BE32/BE$8*BE$7*KVARDI,2))</f>
        <v/>
      </c>
      <c r="BG32" s="43"/>
      <c r="BH32" s="44" t="str">
        <f aca="false">IF(OR(BG$4=0,BG32="",BG$8="",BG$7=""),"",ROUND(BG32/BG$8*BG$7*KVARDI,2))</f>
        <v/>
      </c>
      <c r="BI32" s="43"/>
      <c r="BJ32" s="44" t="str">
        <f aca="false">IF(OR(BI$4=0,BI32="",BI$8="",BI$7=""),"",ROUND(BI32/BI$8*BI$7*KVARDI,2))</f>
        <v/>
      </c>
      <c r="BK32" s="43"/>
      <c r="BL32" s="44" t="str">
        <f aca="false">IF(OR(BK$4=0,BK32="",BK$8="",BK$7=""),"",ROUND(BK32/BK$8*BK$7*KVARDI,2))</f>
        <v/>
      </c>
      <c r="BM32" s="43"/>
      <c r="BN32" s="44" t="str">
        <f aca="false">IF(OR(BM$4=0,BM32="",BM$8="",BM$7=""),"",ROUND(BM32/BM$8*BM$7*KVARDI,2))</f>
        <v/>
      </c>
      <c r="BO32" s="43"/>
      <c r="BP32" s="44" t="str">
        <f aca="false">IF(OR(BO$4=0,BO32="",BO$8="",BO$7=""),"",ROUND(BO32/BO$8*BO$7*KVARDI,2))</f>
        <v/>
      </c>
      <c r="BQ32" s="43"/>
      <c r="BR32" s="44" t="str">
        <f aca="false">IF(OR(BQ$4=0,BQ32="",BQ$8="",BQ$7=""),"",ROUND(BQ32/BQ$8*BQ$7*KVARDI,2))</f>
        <v/>
      </c>
      <c r="BS32" s="43"/>
      <c r="BT32" s="44" t="str">
        <f aca="false">IF(OR(BS$4=0,BS32="",BS$8="",BS$7=""),"",ROUND(BS32/BS$8*BS$7*KVARDI,2))</f>
        <v/>
      </c>
      <c r="BU32" s="43"/>
      <c r="BV32" s="44" t="str">
        <f aca="false">IF(OR(BU$4=0,BU32="",BU$8="",BU$7=""),"",ROUND(BU32/BU$8*BU$7*KVARDI,2))</f>
        <v/>
      </c>
      <c r="BW32" s="43"/>
      <c r="BX32" s="44" t="str">
        <f aca="false">IF(OR(BW$4=0,BW32="",BW$8="",BW$7=""),"",ROUND(BW32/BW$8*BW$7*KVARDI,2))</f>
        <v/>
      </c>
      <c r="BY32" s="43"/>
      <c r="BZ32" s="44" t="str">
        <f aca="false">IF(OR(BY$4=0,BY32="",BY$8="",BY$7=""),"",ROUND(BY32/BY$8*BY$7*KVARDI,2))</f>
        <v/>
      </c>
      <c r="CA32" s="43"/>
      <c r="CB32" s="44" t="str">
        <f aca="false">IF(OR(CA$4=0,CA32="",CA$8="",CA$7=""),"",ROUND(CA32/CA$8*CA$7*KVARDI,2))</f>
        <v/>
      </c>
      <c r="CC32" s="43"/>
      <c r="CD32" s="44" t="str">
        <f aca="false">IF(OR(CC$4=0,CC32="",CC$8="",CC$7=""),"",ROUND(CC32/CC$8*CC$7*KVARDI,2))</f>
        <v/>
      </c>
      <c r="CE32" s="43"/>
      <c r="CF32" s="44" t="str">
        <f aca="false">IF(OR(CE$4=0,CE32="",CE$8="",CE$7=""),"",ROUND(CE32/CE$8*CE$7*KVARDI,2))</f>
        <v/>
      </c>
      <c r="CG32" s="43"/>
      <c r="CH32" s="44" t="str">
        <f aca="false">IF(OR(CG$4=0,CG32="",CG$8="",CG$7=""),"",ROUND(CG32/CG$8*CG$7*KVARDI,2))</f>
        <v/>
      </c>
      <c r="CI32" s="43"/>
      <c r="CJ32" s="44" t="str">
        <f aca="false">IF(OR(CI$4=0,CI32="",CI$8="",CI$7=""),"",ROUND(CI32/CI$8*CI$7*KVARDI,2))</f>
        <v/>
      </c>
      <c r="CK32" s="43"/>
      <c r="CL32" s="44" t="str">
        <f aca="false">IF(OR(CK$4=0,CK32="",CK$8="",CK$7=""),"",ROUND(CK32/CK$8*CK$7*KVARDI,2))</f>
        <v/>
      </c>
      <c r="CM32" s="43"/>
      <c r="CN32" s="44" t="str">
        <f aca="false">IF(OR(CM$4=0,CM32="",CM$8="",CM$7=""),"",ROUND(CM32/CM$8*CM$7*KVARDI,2))</f>
        <v/>
      </c>
      <c r="CO32" s="43"/>
      <c r="CP32" s="44" t="str">
        <f aca="false">IF(OR(CO$4=0,CO32="",CO$8="",CO$7=""),"",ROUND(CO32/CO$8*CO$7*KVARDI,2))</f>
        <v/>
      </c>
      <c r="CQ32" s="43"/>
      <c r="CR32" s="44" t="str">
        <f aca="false">IF(OR(CQ$4=0,CQ32="",CQ$8="",CQ$7=""),"",ROUND(CQ32/CQ$8*CQ$7*KVARDI,2))</f>
        <v/>
      </c>
      <c r="CS32" s="43"/>
      <c r="CT32" s="44" t="str">
        <f aca="false">IF(OR(CS$4=0,CS32="",CS$8="",CS$7=""),"",ROUND(CS32/CS$8*CS$7*KVARDI,2))</f>
        <v/>
      </c>
      <c r="CU32" s="43"/>
      <c r="CV32" s="44" t="str">
        <f aca="false">IF(OR(CU$4=0,CU32="",CU$8="",CU$7=""),"",ROUND(CU32/CU$8*CU$7*KVARDI,2))</f>
        <v/>
      </c>
      <c r="CW32" s="43"/>
      <c r="CX32" s="44" t="str">
        <f aca="false">IF(OR(CW$4=0,CW32="",CW$8="",CW$7=""),"",ROUND(CW32/CW$8*CW$7*KVARDI,2))</f>
        <v/>
      </c>
      <c r="CY32" s="43"/>
      <c r="CZ32" s="44" t="str">
        <f aca="false">IF(OR(CY$4=0,CY32="",CY$8="",CY$7=""),"",ROUND(CY32/CY$8*CY$7*KVARDI,2))</f>
        <v/>
      </c>
      <c r="DA32" s="43"/>
      <c r="DB32" s="44" t="str">
        <f aca="false">IF(OR(DA$4=0,DA32="",DA$8="",DA$7=""),"",ROUND(DA32/DA$8*DA$7*KVARDI,2))</f>
        <v/>
      </c>
      <c r="DC32" s="43"/>
      <c r="DD32" s="44" t="str">
        <f aca="false">IF(OR(DC$4=0,DC32="",DC$8="",DC$7=""),"",ROUND(DC32/DC$8*DC$7*KVARDI,2))</f>
        <v/>
      </c>
      <c r="DE32" s="43"/>
      <c r="DF32" s="44" t="str">
        <f aca="false">IF(OR(DE$4=0,DE32="",DE$8="",DE$7=""),"",ROUND(DE32/DE$8*DE$7*KVARDI,2))</f>
        <v/>
      </c>
      <c r="DG32" s="43"/>
      <c r="DH32" s="44" t="str">
        <f aca="false">IF(OR(DG$4=0,DG32="",DG$8="",DG$7=""),"",ROUND(DG32/DG$8*DG$7*KVARDI,2))</f>
        <v/>
      </c>
      <c r="DI32" s="43"/>
      <c r="DJ32" s="44" t="str">
        <f aca="false">IF(OR(DI$4=0,DI32="",DI$8="",DI$7=""),"",ROUND(DI32/DI$8*DI$7*KVARDI,2))</f>
        <v/>
      </c>
      <c r="DK32" s="43"/>
      <c r="DL32" s="44" t="str">
        <f aca="false">IF(OR(DK$4=0,DK32="",DK$8="",DK$7=""),"",ROUND(DK32/DK$8*DK$7*KVARDI,2))</f>
        <v/>
      </c>
      <c r="DM32" s="43"/>
      <c r="DN32" s="44" t="str">
        <f aca="false">IF(OR(DM$4=0,DM32="",DM$8="",DM$7=""),"",ROUND(DM32/DM$8*DM$7*KVARDI,2))</f>
        <v/>
      </c>
      <c r="DO32" s="43"/>
      <c r="DP32" s="44" t="str">
        <f aca="false">IF(OR(DO$4=0,DO32="",DO$8="",DO$7=""),"",ROUND(DO32/DO$8*DO$7*KVARDI,2))</f>
        <v/>
      </c>
      <c r="DQ32" s="43"/>
      <c r="DR32" s="44" t="str">
        <f aca="false">IF(OR(DQ$4=0,DQ32="",DQ$8="",DQ$7=""),"",ROUND(DQ32/DQ$8*DQ$7*KVARDI,2))</f>
        <v/>
      </c>
      <c r="DS32" s="43"/>
      <c r="DT32" s="44" t="str">
        <f aca="false">IF(OR(DS$4=0,DS32="",DS$8="",DS$7=""),"",ROUND(DS32/DS$8*DS$7*KVARDI,2))</f>
        <v/>
      </c>
      <c r="DU32" s="43"/>
      <c r="DV32" s="44" t="str">
        <f aca="false">IF(OR(DU$4=0,DU32="",DU$8="",DU$7=""),"",ROUND(DU32/DU$8*DU$7*KVARDI,2))</f>
        <v/>
      </c>
      <c r="DW32" s="43"/>
      <c r="DX32" s="44" t="str">
        <f aca="false">IF(OR(DW$4=0,DW32="",DW$8="",DW$7=""),"",ROUND(DW32/DW$8*DW$7*KVARDI,2))</f>
        <v/>
      </c>
      <c r="DY32" s="43"/>
      <c r="DZ32" s="44" t="str">
        <f aca="false">IF(OR(DY$4=0,DY32="",DY$8="",DY$7=""),"",ROUND(DY32/DY$8*DY$7*KVARDI,2))</f>
        <v/>
      </c>
      <c r="EA32" s="43"/>
      <c r="EB32" s="44" t="str">
        <f aca="false">IF(OR(EA$4=0,EA32="",EA$8="",EA$7=""),"",ROUND(EA32/EA$8*EA$7*KVARDI,2))</f>
        <v/>
      </c>
      <c r="EC32" s="43"/>
      <c r="ED32" s="44" t="str">
        <f aca="false">IF(OR(EC$4=0,EC32="",EC$8="",EC$7=""),"",ROUND(EC32/EC$8*EC$7*KVARDI,2))</f>
        <v/>
      </c>
      <c r="EE32" s="43"/>
      <c r="EF32" s="44" t="str">
        <f aca="false">IF(OR(EE$4=0,EE32="",EE$8="",EE$7=""),"",ROUND(EE32/EE$8*EE$7*KVARDI,2))</f>
        <v/>
      </c>
      <c r="EG32" s="43"/>
      <c r="EH32" s="44" t="str">
        <f aca="false">IF(OR(EG$4=0,EG32="",EG$8="",EG$7=""),"",ROUND(EG32/EG$8*EG$7*KVARDI,2))</f>
        <v/>
      </c>
      <c r="EI32" s="43"/>
      <c r="EJ32" s="44" t="str">
        <f aca="false">IF(OR(EI$4=0,EI32="",EI$8="",EI$7=""),"",ROUND(EI32/EI$8*EI$7*KVARDI,2))</f>
        <v/>
      </c>
      <c r="EK32" s="43"/>
      <c r="EL32" s="44" t="str">
        <f aca="false">IF(OR(EK$4=0,EK32="",EK$8="",EK$7=""),"",ROUND(EK32/EK$8*EK$7*KVARDI,2))</f>
        <v/>
      </c>
      <c r="EM32" s="43"/>
      <c r="EN32" s="44" t="str">
        <f aca="false">IF(OR(EM$4=0,EM32="",EM$8="",EM$7=""),"",ROUND(EM32/EM$8*EM$7*KVARDI,2))</f>
        <v/>
      </c>
      <c r="EO32" s="43"/>
      <c r="EP32" s="44" t="str">
        <f aca="false">IF(OR(EO$4=0,EO32="",EO$8="",EO$7=""),"",ROUND(EO32/EO$8*EO$7*KVARDI,2))</f>
        <v/>
      </c>
      <c r="EQ32" s="43"/>
      <c r="ER32" s="44" t="str">
        <f aca="false">IF(OR(EQ$4=0,EQ32="",EQ$8="",EQ$7=""),"",ROUND(EQ32/EQ$8*EQ$7*KVARDI,2))</f>
        <v/>
      </c>
      <c r="ES32" s="43"/>
      <c r="ET32" s="44" t="str">
        <f aca="false">IF(OR(ES$4=0,ES32="",ES$8="",ES$7=""),"",ROUND(ES32/ES$8*ES$7*KVARDI,2))</f>
        <v/>
      </c>
      <c r="EU32" s="43"/>
      <c r="EV32" s="44" t="str">
        <f aca="false">IF(OR(EU$4=0,EU32="",EU$8="",EU$7=""),"",ROUND(EU32/EU$8*EU$7*KVARDI,2))</f>
        <v/>
      </c>
      <c r="EW32" s="43"/>
      <c r="EX32" s="44" t="str">
        <f aca="false">IF(OR(EW$4=0,EW32="",EW$8="",EW$7=""),"",ROUND(EW32/EW$8*EW$7*KVARDI,2))</f>
        <v/>
      </c>
      <c r="EY32" s="43"/>
      <c r="EZ32" s="44" t="str">
        <f aca="false">IF(OR(EY$4=0,EY32="",EY$8="",EY$7=""),"",ROUND(EY32/EY$8*EY$7*KVARDI,2))</f>
        <v/>
      </c>
      <c r="FA32" s="43"/>
      <c r="FB32" s="44" t="str">
        <f aca="false">IF(OR(FA$4=0,FA32="",FA$8="",FA$7=""),"",ROUND(FA32/FA$8*FA$7*KVARDI,2))</f>
        <v/>
      </c>
      <c r="FC32" s="43"/>
      <c r="FD32" s="44" t="str">
        <f aca="false">IF(OR(FC$4=0,FC32="",FC$8="",FC$7=""),"",ROUND(FC32/FC$8*FC$7*KVARDI,2))</f>
        <v/>
      </c>
      <c r="FE32" s="43"/>
      <c r="FF32" s="44" t="str">
        <f aca="false">IF(OR(FE$4=0,FE32="",FE$8="",FE$7=""),"",ROUND(FE32/FE$8*FE$7*KVARDI,2))</f>
        <v/>
      </c>
      <c r="FG32" s="43"/>
      <c r="FH32" s="44" t="str">
        <f aca="false">IF(OR(FG$4=0,FG32="",FG$8="",FG$7=""),"",ROUND(FG32/FG$8*FG$7*KVARDI,2))</f>
        <v/>
      </c>
      <c r="FI32" s="43"/>
      <c r="FJ32" s="44" t="str">
        <f aca="false">IF(OR(FI$4=0,FI32="",FI$8="",FI$7=""),"",ROUND(FI32/FI$8*FI$7*KVARDI,2))</f>
        <v/>
      </c>
      <c r="FK32" s="43"/>
      <c r="FL32" s="44" t="str">
        <f aca="false">IF(OR(FK$4=0,FK32="",FK$8="",FK$7=""),"",ROUND(FK32/FK$8*FK$7*KVARDI,2))</f>
        <v/>
      </c>
      <c r="FM32" s="43"/>
      <c r="FN32" s="44" t="str">
        <f aca="false">IF(OR(FM$4=0,FM32="",FM$8="",FM$7=""),"",ROUND(FM32/FM$8*FM$7*KVARDI,2))</f>
        <v/>
      </c>
      <c r="FO32" s="43"/>
      <c r="FP32" s="44" t="str">
        <f aca="false">IF(OR(FO$4=0,FO32="",FO$8="",FO$7=""),"",ROUND(FO32/FO$8*FO$7*KVARDI,2))</f>
        <v/>
      </c>
      <c r="FQ32" s="43"/>
      <c r="FR32" s="44" t="str">
        <f aca="false">IF(OR(FQ$4=0,FQ32="",FQ$8="",FQ$7=""),"",ROUND(FQ32/FQ$8*FQ$7*KVARDI,2))</f>
        <v/>
      </c>
      <c r="FS32" s="43"/>
      <c r="FT32" s="44" t="str">
        <f aca="false">IF(OR(FS$4=0,FS32="",FS$8="",FS$7=""),"",ROUND(FS32/FS$8*FS$7*KVARDI,2))</f>
        <v/>
      </c>
      <c r="FU32" s="43"/>
      <c r="FV32" s="44" t="str">
        <f aca="false">IF(OR(FU$4=0,FU32="",FU$8="",FU$7=""),"",ROUND(FU32/FU$8*FU$7*KVARDI,2))</f>
        <v/>
      </c>
      <c r="FW32" s="43"/>
      <c r="FX32" s="44" t="str">
        <f aca="false">IF(OR(FW$4=0,FW32="",FW$8="",FW$7=""),"",ROUND(FW32/FW$8*FW$7*KVARDI,2))</f>
        <v/>
      </c>
      <c r="FY32" s="43"/>
      <c r="FZ32" s="44" t="str">
        <f aca="false">IF(OR(FY$4=0,FY32="",FY$8="",FY$7=""),"",ROUND(FY32/FY$8*FY$7*KVARDI,2))</f>
        <v/>
      </c>
      <c r="GA32" s="43"/>
      <c r="GB32" s="44" t="str">
        <f aca="false">IF(OR(GA$4=0,GA32="",GA$8="",GA$7=""),"",ROUND(GA32/GA$8*GA$7*KVARDI,2))</f>
        <v/>
      </c>
      <c r="GC32" s="43"/>
      <c r="GD32" s="44" t="str">
        <f aca="false">IF(OR(GC$4=0,GC32="",GC$8="",GC$7=""),"",ROUND(GC32/GC$8*GC$7*KVARDI,2))</f>
        <v/>
      </c>
      <c r="GE32" s="43"/>
      <c r="GF32" s="44" t="str">
        <f aca="false">IF(OR(GE$4=0,GE32="",GE$8="",GE$7=""),"",ROUND(GE32/GE$8*GE$7*KVARDI,2))</f>
        <v/>
      </c>
      <c r="GG32" s="43"/>
      <c r="GH32" s="44" t="str">
        <f aca="false">IF(OR(GG$4=0,GG32="",GG$8="",GG$7=""),"",ROUND(GG32/GG$8*GG$7*KVARDI,2))</f>
        <v/>
      </c>
      <c r="GI32" s="43"/>
      <c r="GJ32" s="44" t="str">
        <f aca="false">IF(OR(GI$4=0,GI32="",GI$8="",GI$7=""),"",ROUND(GI32/GI$8*GI$7*KVARDI,2))</f>
        <v/>
      </c>
      <c r="GK32" s="43"/>
      <c r="GL32" s="44" t="str">
        <f aca="false">IF(OR(GK$4=0,GK32="",GK$8="",GK$7=""),"",ROUND(GK32/GK$8*GK$7*KVARDI,2))</f>
        <v/>
      </c>
      <c r="GM32" s="43"/>
      <c r="GN32" s="44" t="str">
        <f aca="false">IF(OR(GM$4=0,GM32="",GM$8="",GM$7=""),"",ROUND(GM32/GM$8*GM$7*KVARDI,2))</f>
        <v/>
      </c>
      <c r="GO32" s="43"/>
      <c r="GP32" s="44" t="str">
        <f aca="false">IF(OR(GO$4=0,GO32="",GO$8="",GO$7=""),"",ROUND(GO32/GO$8*GO$7*KVARDI,2))</f>
        <v/>
      </c>
      <c r="GQ32" s="43"/>
      <c r="GR32" s="44" t="str">
        <f aca="false">IF(OR(GQ$4=0,GQ32="",GQ$8="",GQ$7=""),"",ROUND(GQ32/GQ$8*GQ$7*KVARDI,2))</f>
        <v/>
      </c>
      <c r="GS32" s="43"/>
      <c r="GT32" s="44" t="str">
        <f aca="false">IF(OR(GS$4=0,GS32="",GS$8="",GS$7=""),"",ROUND(GS32/GS$8*GS$7*KVARDI,2))</f>
        <v/>
      </c>
      <c r="GU32" s="43"/>
      <c r="GV32" s="44" t="str">
        <f aca="false">IF(OR(GU$4=0,GU32="",GU$8="",GU$7=""),"",ROUND(GU32/GU$8*GU$7*KVARDI,2))</f>
        <v/>
      </c>
      <c r="GW32" s="43"/>
      <c r="GX32" s="44" t="str">
        <f aca="false">IF(OR(GW$4=0,GW32="",GW$8="",GW$7=""),"",ROUND(GW32/GW$8*GW$7*KVARDI,2))</f>
        <v/>
      </c>
      <c r="GZ32" s="22"/>
    </row>
    <row r="33" customFormat="false" ht="15" hidden="true" customHeight="true" outlineLevel="1" collapsed="false">
      <c r="B33" s="41" t="str">
        <f aca="false" t="array" ref="B33:B33">IFERROR(INDEX(Launagögn!$C$6:$C$10005,MATCH(0,COUNTIF($B$11:B32,Launagögn!$C$6:$C$10005)+(Launagögn!$C$6:$C$10005=""),0)),"")</f>
        <v/>
      </c>
      <c r="C33" s="42" t="n">
        <f aca="false">IFERROR(SUMIF($G$10:$GX$10,"Stig",$G33:$GX33),0)</f>
        <v>0</v>
      </c>
      <c r="D33" s="22"/>
      <c r="E33" s="22"/>
      <c r="F33" s="22"/>
      <c r="G33" s="43"/>
      <c r="H33" s="44" t="str">
        <f aca="false">IF(OR(G$4=0,G33="",G$8="",G$7=""),"",ROUND(G33/G$8*G$7*KVARDI,2))</f>
        <v/>
      </c>
      <c r="I33" s="43"/>
      <c r="J33" s="44" t="str">
        <f aca="false">IF(OR(I$4=0,I33="",I$8="",I$7=""),"",ROUND(I33/I$8*I$7*KVARDI,2))</f>
        <v/>
      </c>
      <c r="K33" s="43"/>
      <c r="L33" s="44" t="str">
        <f aca="false">IF(OR(K$4=0,K33="",K$8="",K$7=""),"",ROUND(K33/K$8*K$7*KVARDI,2))</f>
        <v/>
      </c>
      <c r="M33" s="43"/>
      <c r="N33" s="44" t="str">
        <f aca="false">IF(OR(M$4=0,M33="",M$8="",M$7=""),"",ROUND(M33/M$8*M$7*KVARDI,2))</f>
        <v/>
      </c>
      <c r="O33" s="43"/>
      <c r="P33" s="44" t="str">
        <f aca="false">IF(OR(O$4=0,O33="",O$8="",O$7=""),"",ROUND(O33/O$8*O$7*KVARDI,2))</f>
        <v/>
      </c>
      <c r="Q33" s="43"/>
      <c r="R33" s="44" t="str">
        <f aca="false">IF(OR(Q$4=0,Q33="",Q$8="",Q$7=""),"",ROUND(Q33/Q$8*Q$7*KVARDI,2))</f>
        <v/>
      </c>
      <c r="S33" s="43"/>
      <c r="T33" s="44" t="str">
        <f aca="false">IF(OR(S$4=0,S33="",S$8="",S$7=""),"",ROUND(S33/S$8*S$7*KVARDI,2))</f>
        <v/>
      </c>
      <c r="U33" s="43"/>
      <c r="V33" s="44" t="str">
        <f aca="false">IF(OR(U$4=0,U33="",U$8="",U$7=""),"",ROUND(U33/U$8*U$7*KVARDI,2))</f>
        <v/>
      </c>
      <c r="W33" s="43"/>
      <c r="X33" s="44" t="str">
        <f aca="false">IF(OR(W$4=0,W33="",W$8="",W$7=""),"",ROUND(W33/W$8*W$7*KVARDI,2))</f>
        <v/>
      </c>
      <c r="Y33" s="43"/>
      <c r="Z33" s="44" t="str">
        <f aca="false">IF(OR(Y$4=0,Y33="",Y$8="",Y$7=""),"",ROUND(Y33/Y$8*Y$7*KVARDI,2))</f>
        <v/>
      </c>
      <c r="AA33" s="43"/>
      <c r="AB33" s="44" t="str">
        <f aca="false">IF(OR(AA$4=0,AA33="",AA$8="",AA$7=""),"",ROUND(AA33/AA$8*AA$7*KVARDI,2))</f>
        <v/>
      </c>
      <c r="AC33" s="43"/>
      <c r="AD33" s="44" t="str">
        <f aca="false">IF(OR(AC$4=0,AC33="",AC$8="",AC$7=""),"",ROUND(AC33/AC$8*AC$7*KVARDI,2))</f>
        <v/>
      </c>
      <c r="AE33" s="43"/>
      <c r="AF33" s="44" t="str">
        <f aca="false">IF(OR(AE$4=0,AE33="",AE$8="",AE$7=""),"",ROUND(AE33/AE$8*AE$7*KVARDI,2))</f>
        <v/>
      </c>
      <c r="AG33" s="43"/>
      <c r="AH33" s="44" t="str">
        <f aca="false">IF(OR(AG$4=0,AG33="",AG$8="",AG$7=""),"",ROUND(AG33/AG$8*AG$7*KVARDI,2))</f>
        <v/>
      </c>
      <c r="AI33" s="43"/>
      <c r="AJ33" s="44" t="str">
        <f aca="false">IF(OR(AI$4=0,AI33="",AI$8="",AI$7=""),"",ROUND(AI33/AI$8*AI$7*KVARDI,2))</f>
        <v/>
      </c>
      <c r="AK33" s="43"/>
      <c r="AL33" s="44" t="str">
        <f aca="false">IF(OR(AK$4=0,AK33="",AK$8="",AK$7=""),"",ROUND(AK33/AK$8*AK$7*KVARDI,2))</f>
        <v/>
      </c>
      <c r="AM33" s="43"/>
      <c r="AN33" s="44" t="str">
        <f aca="false">IF(OR(AM$4=0,AM33="",AM$8="",AM$7=""),"",ROUND(AM33/AM$8*AM$7*KVARDI,2))</f>
        <v/>
      </c>
      <c r="AO33" s="43"/>
      <c r="AP33" s="44" t="str">
        <f aca="false">IF(OR(AO$4=0,AO33="",AO$8="",AO$7=""),"",ROUND(AO33/AO$8*AO$7*KVARDI,2))</f>
        <v/>
      </c>
      <c r="AQ33" s="43"/>
      <c r="AR33" s="44" t="str">
        <f aca="false">IF(OR(AQ$4=0,AQ33="",AQ$8="",AQ$7=""),"",ROUND(AQ33/AQ$8*AQ$7*KVARDI,2))</f>
        <v/>
      </c>
      <c r="AS33" s="43"/>
      <c r="AT33" s="44" t="str">
        <f aca="false">IF(OR(AS$4=0,AS33="",AS$8="",AS$7=""),"",ROUND(AS33/AS$8*AS$7*KVARDI,2))</f>
        <v/>
      </c>
      <c r="AU33" s="43"/>
      <c r="AV33" s="44" t="str">
        <f aca="false">IF(OR(AU$4=0,AU33="",AU$8="",AU$7=""),"",ROUND(AU33/AU$8*AU$7*KVARDI,2))</f>
        <v/>
      </c>
      <c r="AW33" s="43"/>
      <c r="AX33" s="44" t="str">
        <f aca="false">IF(OR(AW$4=0,AW33="",AW$8="",AW$7=""),"",ROUND(AW33/AW$8*AW$7*KVARDI,2))</f>
        <v/>
      </c>
      <c r="AY33" s="43"/>
      <c r="AZ33" s="44" t="str">
        <f aca="false">IF(OR(AY$4=0,AY33="",AY$8="",AY$7=""),"",ROUND(AY33/AY$8*AY$7*KVARDI,2))</f>
        <v/>
      </c>
      <c r="BA33" s="43"/>
      <c r="BB33" s="44" t="str">
        <f aca="false">IF(OR(BA$4=0,BA33="",BA$8="",BA$7=""),"",ROUND(BA33/BA$8*BA$7*KVARDI,2))</f>
        <v/>
      </c>
      <c r="BC33" s="43"/>
      <c r="BD33" s="44" t="str">
        <f aca="false">IF(OR(BC$4=0,BC33="",BC$8="",BC$7=""),"",ROUND(BC33/BC$8*BC$7*KVARDI,2))</f>
        <v/>
      </c>
      <c r="BE33" s="43"/>
      <c r="BF33" s="44" t="str">
        <f aca="false">IF(OR(BE$4=0,BE33="",BE$8="",BE$7=""),"",ROUND(BE33/BE$8*BE$7*KVARDI,2))</f>
        <v/>
      </c>
      <c r="BG33" s="43"/>
      <c r="BH33" s="44" t="str">
        <f aca="false">IF(OR(BG$4=0,BG33="",BG$8="",BG$7=""),"",ROUND(BG33/BG$8*BG$7*KVARDI,2))</f>
        <v/>
      </c>
      <c r="BI33" s="43"/>
      <c r="BJ33" s="44" t="str">
        <f aca="false">IF(OR(BI$4=0,BI33="",BI$8="",BI$7=""),"",ROUND(BI33/BI$8*BI$7*KVARDI,2))</f>
        <v/>
      </c>
      <c r="BK33" s="43"/>
      <c r="BL33" s="44" t="str">
        <f aca="false">IF(OR(BK$4=0,BK33="",BK$8="",BK$7=""),"",ROUND(BK33/BK$8*BK$7*KVARDI,2))</f>
        <v/>
      </c>
      <c r="BM33" s="43"/>
      <c r="BN33" s="44" t="str">
        <f aca="false">IF(OR(BM$4=0,BM33="",BM$8="",BM$7=""),"",ROUND(BM33/BM$8*BM$7*KVARDI,2))</f>
        <v/>
      </c>
      <c r="BO33" s="43"/>
      <c r="BP33" s="44" t="str">
        <f aca="false">IF(OR(BO$4=0,BO33="",BO$8="",BO$7=""),"",ROUND(BO33/BO$8*BO$7*KVARDI,2))</f>
        <v/>
      </c>
      <c r="BQ33" s="43"/>
      <c r="BR33" s="44" t="str">
        <f aca="false">IF(OR(BQ$4=0,BQ33="",BQ$8="",BQ$7=""),"",ROUND(BQ33/BQ$8*BQ$7*KVARDI,2))</f>
        <v/>
      </c>
      <c r="BS33" s="43"/>
      <c r="BT33" s="44" t="str">
        <f aca="false">IF(OR(BS$4=0,BS33="",BS$8="",BS$7=""),"",ROUND(BS33/BS$8*BS$7*KVARDI,2))</f>
        <v/>
      </c>
      <c r="BU33" s="43"/>
      <c r="BV33" s="44" t="str">
        <f aca="false">IF(OR(BU$4=0,BU33="",BU$8="",BU$7=""),"",ROUND(BU33/BU$8*BU$7*KVARDI,2))</f>
        <v/>
      </c>
      <c r="BW33" s="43"/>
      <c r="BX33" s="44" t="str">
        <f aca="false">IF(OR(BW$4=0,BW33="",BW$8="",BW$7=""),"",ROUND(BW33/BW$8*BW$7*KVARDI,2))</f>
        <v/>
      </c>
      <c r="BY33" s="43"/>
      <c r="BZ33" s="44" t="str">
        <f aca="false">IF(OR(BY$4=0,BY33="",BY$8="",BY$7=""),"",ROUND(BY33/BY$8*BY$7*KVARDI,2))</f>
        <v/>
      </c>
      <c r="CA33" s="43"/>
      <c r="CB33" s="44" t="str">
        <f aca="false">IF(OR(CA$4=0,CA33="",CA$8="",CA$7=""),"",ROUND(CA33/CA$8*CA$7*KVARDI,2))</f>
        <v/>
      </c>
      <c r="CC33" s="43"/>
      <c r="CD33" s="44" t="str">
        <f aca="false">IF(OR(CC$4=0,CC33="",CC$8="",CC$7=""),"",ROUND(CC33/CC$8*CC$7*KVARDI,2))</f>
        <v/>
      </c>
      <c r="CE33" s="43"/>
      <c r="CF33" s="44" t="str">
        <f aca="false">IF(OR(CE$4=0,CE33="",CE$8="",CE$7=""),"",ROUND(CE33/CE$8*CE$7*KVARDI,2))</f>
        <v/>
      </c>
      <c r="CG33" s="43"/>
      <c r="CH33" s="44" t="str">
        <f aca="false">IF(OR(CG$4=0,CG33="",CG$8="",CG$7=""),"",ROUND(CG33/CG$8*CG$7*KVARDI,2))</f>
        <v/>
      </c>
      <c r="CI33" s="43"/>
      <c r="CJ33" s="44" t="str">
        <f aca="false">IF(OR(CI$4=0,CI33="",CI$8="",CI$7=""),"",ROUND(CI33/CI$8*CI$7*KVARDI,2))</f>
        <v/>
      </c>
      <c r="CK33" s="43"/>
      <c r="CL33" s="44" t="str">
        <f aca="false">IF(OR(CK$4=0,CK33="",CK$8="",CK$7=""),"",ROUND(CK33/CK$8*CK$7*KVARDI,2))</f>
        <v/>
      </c>
      <c r="CM33" s="43"/>
      <c r="CN33" s="44" t="str">
        <f aca="false">IF(OR(CM$4=0,CM33="",CM$8="",CM$7=""),"",ROUND(CM33/CM$8*CM$7*KVARDI,2))</f>
        <v/>
      </c>
      <c r="CO33" s="43"/>
      <c r="CP33" s="44" t="str">
        <f aca="false">IF(OR(CO$4=0,CO33="",CO$8="",CO$7=""),"",ROUND(CO33/CO$8*CO$7*KVARDI,2))</f>
        <v/>
      </c>
      <c r="CQ33" s="43"/>
      <c r="CR33" s="44" t="str">
        <f aca="false">IF(OR(CQ$4=0,CQ33="",CQ$8="",CQ$7=""),"",ROUND(CQ33/CQ$8*CQ$7*KVARDI,2))</f>
        <v/>
      </c>
      <c r="CS33" s="43"/>
      <c r="CT33" s="44" t="str">
        <f aca="false">IF(OR(CS$4=0,CS33="",CS$8="",CS$7=""),"",ROUND(CS33/CS$8*CS$7*KVARDI,2))</f>
        <v/>
      </c>
      <c r="CU33" s="43"/>
      <c r="CV33" s="44" t="str">
        <f aca="false">IF(OR(CU$4=0,CU33="",CU$8="",CU$7=""),"",ROUND(CU33/CU$8*CU$7*KVARDI,2))</f>
        <v/>
      </c>
      <c r="CW33" s="43"/>
      <c r="CX33" s="44" t="str">
        <f aca="false">IF(OR(CW$4=0,CW33="",CW$8="",CW$7=""),"",ROUND(CW33/CW$8*CW$7*KVARDI,2))</f>
        <v/>
      </c>
      <c r="CY33" s="43"/>
      <c r="CZ33" s="44" t="str">
        <f aca="false">IF(OR(CY$4=0,CY33="",CY$8="",CY$7=""),"",ROUND(CY33/CY$8*CY$7*KVARDI,2))</f>
        <v/>
      </c>
      <c r="DA33" s="43"/>
      <c r="DB33" s="44" t="str">
        <f aca="false">IF(OR(DA$4=0,DA33="",DA$8="",DA$7=""),"",ROUND(DA33/DA$8*DA$7*KVARDI,2))</f>
        <v/>
      </c>
      <c r="DC33" s="43"/>
      <c r="DD33" s="44" t="str">
        <f aca="false">IF(OR(DC$4=0,DC33="",DC$8="",DC$7=""),"",ROUND(DC33/DC$8*DC$7*KVARDI,2))</f>
        <v/>
      </c>
      <c r="DE33" s="43"/>
      <c r="DF33" s="44" t="str">
        <f aca="false">IF(OR(DE$4=0,DE33="",DE$8="",DE$7=""),"",ROUND(DE33/DE$8*DE$7*KVARDI,2))</f>
        <v/>
      </c>
      <c r="DG33" s="43"/>
      <c r="DH33" s="44" t="str">
        <f aca="false">IF(OR(DG$4=0,DG33="",DG$8="",DG$7=""),"",ROUND(DG33/DG$8*DG$7*KVARDI,2))</f>
        <v/>
      </c>
      <c r="DI33" s="43"/>
      <c r="DJ33" s="44" t="str">
        <f aca="false">IF(OR(DI$4=0,DI33="",DI$8="",DI$7=""),"",ROUND(DI33/DI$8*DI$7*KVARDI,2))</f>
        <v/>
      </c>
      <c r="DK33" s="43"/>
      <c r="DL33" s="44" t="str">
        <f aca="false">IF(OR(DK$4=0,DK33="",DK$8="",DK$7=""),"",ROUND(DK33/DK$8*DK$7*KVARDI,2))</f>
        <v/>
      </c>
      <c r="DM33" s="43"/>
      <c r="DN33" s="44" t="str">
        <f aca="false">IF(OR(DM$4=0,DM33="",DM$8="",DM$7=""),"",ROUND(DM33/DM$8*DM$7*KVARDI,2))</f>
        <v/>
      </c>
      <c r="DO33" s="43"/>
      <c r="DP33" s="44" t="str">
        <f aca="false">IF(OR(DO$4=0,DO33="",DO$8="",DO$7=""),"",ROUND(DO33/DO$8*DO$7*KVARDI,2))</f>
        <v/>
      </c>
      <c r="DQ33" s="43"/>
      <c r="DR33" s="44" t="str">
        <f aca="false">IF(OR(DQ$4=0,DQ33="",DQ$8="",DQ$7=""),"",ROUND(DQ33/DQ$8*DQ$7*KVARDI,2))</f>
        <v/>
      </c>
      <c r="DS33" s="43"/>
      <c r="DT33" s="44" t="str">
        <f aca="false">IF(OR(DS$4=0,DS33="",DS$8="",DS$7=""),"",ROUND(DS33/DS$8*DS$7*KVARDI,2))</f>
        <v/>
      </c>
      <c r="DU33" s="43"/>
      <c r="DV33" s="44" t="str">
        <f aca="false">IF(OR(DU$4=0,DU33="",DU$8="",DU$7=""),"",ROUND(DU33/DU$8*DU$7*KVARDI,2))</f>
        <v/>
      </c>
      <c r="DW33" s="43"/>
      <c r="DX33" s="44" t="str">
        <f aca="false">IF(OR(DW$4=0,DW33="",DW$8="",DW$7=""),"",ROUND(DW33/DW$8*DW$7*KVARDI,2))</f>
        <v/>
      </c>
      <c r="DY33" s="43"/>
      <c r="DZ33" s="44" t="str">
        <f aca="false">IF(OR(DY$4=0,DY33="",DY$8="",DY$7=""),"",ROUND(DY33/DY$8*DY$7*KVARDI,2))</f>
        <v/>
      </c>
      <c r="EA33" s="43"/>
      <c r="EB33" s="44" t="str">
        <f aca="false">IF(OR(EA$4=0,EA33="",EA$8="",EA$7=""),"",ROUND(EA33/EA$8*EA$7*KVARDI,2))</f>
        <v/>
      </c>
      <c r="EC33" s="43"/>
      <c r="ED33" s="44" t="str">
        <f aca="false">IF(OR(EC$4=0,EC33="",EC$8="",EC$7=""),"",ROUND(EC33/EC$8*EC$7*KVARDI,2))</f>
        <v/>
      </c>
      <c r="EE33" s="43"/>
      <c r="EF33" s="44" t="str">
        <f aca="false">IF(OR(EE$4=0,EE33="",EE$8="",EE$7=""),"",ROUND(EE33/EE$8*EE$7*KVARDI,2))</f>
        <v/>
      </c>
      <c r="EG33" s="43"/>
      <c r="EH33" s="44" t="str">
        <f aca="false">IF(OR(EG$4=0,EG33="",EG$8="",EG$7=""),"",ROUND(EG33/EG$8*EG$7*KVARDI,2))</f>
        <v/>
      </c>
      <c r="EI33" s="43"/>
      <c r="EJ33" s="44" t="str">
        <f aca="false">IF(OR(EI$4=0,EI33="",EI$8="",EI$7=""),"",ROUND(EI33/EI$8*EI$7*KVARDI,2))</f>
        <v/>
      </c>
      <c r="EK33" s="43"/>
      <c r="EL33" s="44" t="str">
        <f aca="false">IF(OR(EK$4=0,EK33="",EK$8="",EK$7=""),"",ROUND(EK33/EK$8*EK$7*KVARDI,2))</f>
        <v/>
      </c>
      <c r="EM33" s="43"/>
      <c r="EN33" s="44" t="str">
        <f aca="false">IF(OR(EM$4=0,EM33="",EM$8="",EM$7=""),"",ROUND(EM33/EM$8*EM$7*KVARDI,2))</f>
        <v/>
      </c>
      <c r="EO33" s="43"/>
      <c r="EP33" s="44" t="str">
        <f aca="false">IF(OR(EO$4=0,EO33="",EO$8="",EO$7=""),"",ROUND(EO33/EO$8*EO$7*KVARDI,2))</f>
        <v/>
      </c>
      <c r="EQ33" s="43"/>
      <c r="ER33" s="44" t="str">
        <f aca="false">IF(OR(EQ$4=0,EQ33="",EQ$8="",EQ$7=""),"",ROUND(EQ33/EQ$8*EQ$7*KVARDI,2))</f>
        <v/>
      </c>
      <c r="ES33" s="43"/>
      <c r="ET33" s="44" t="str">
        <f aca="false">IF(OR(ES$4=0,ES33="",ES$8="",ES$7=""),"",ROUND(ES33/ES$8*ES$7*KVARDI,2))</f>
        <v/>
      </c>
      <c r="EU33" s="43"/>
      <c r="EV33" s="44" t="str">
        <f aca="false">IF(OR(EU$4=0,EU33="",EU$8="",EU$7=""),"",ROUND(EU33/EU$8*EU$7*KVARDI,2))</f>
        <v/>
      </c>
      <c r="EW33" s="43"/>
      <c r="EX33" s="44" t="str">
        <f aca="false">IF(OR(EW$4=0,EW33="",EW$8="",EW$7=""),"",ROUND(EW33/EW$8*EW$7*KVARDI,2))</f>
        <v/>
      </c>
      <c r="EY33" s="43"/>
      <c r="EZ33" s="44" t="str">
        <f aca="false">IF(OR(EY$4=0,EY33="",EY$8="",EY$7=""),"",ROUND(EY33/EY$8*EY$7*KVARDI,2))</f>
        <v/>
      </c>
      <c r="FA33" s="43"/>
      <c r="FB33" s="44" t="str">
        <f aca="false">IF(OR(FA$4=0,FA33="",FA$8="",FA$7=""),"",ROUND(FA33/FA$8*FA$7*KVARDI,2))</f>
        <v/>
      </c>
      <c r="FC33" s="43"/>
      <c r="FD33" s="44" t="str">
        <f aca="false">IF(OR(FC$4=0,FC33="",FC$8="",FC$7=""),"",ROUND(FC33/FC$8*FC$7*KVARDI,2))</f>
        <v/>
      </c>
      <c r="FE33" s="43"/>
      <c r="FF33" s="44" t="str">
        <f aca="false">IF(OR(FE$4=0,FE33="",FE$8="",FE$7=""),"",ROUND(FE33/FE$8*FE$7*KVARDI,2))</f>
        <v/>
      </c>
      <c r="FG33" s="43"/>
      <c r="FH33" s="44" t="str">
        <f aca="false">IF(OR(FG$4=0,FG33="",FG$8="",FG$7=""),"",ROUND(FG33/FG$8*FG$7*KVARDI,2))</f>
        <v/>
      </c>
      <c r="FI33" s="43"/>
      <c r="FJ33" s="44" t="str">
        <f aca="false">IF(OR(FI$4=0,FI33="",FI$8="",FI$7=""),"",ROUND(FI33/FI$8*FI$7*KVARDI,2))</f>
        <v/>
      </c>
      <c r="FK33" s="43"/>
      <c r="FL33" s="44" t="str">
        <f aca="false">IF(OR(FK$4=0,FK33="",FK$8="",FK$7=""),"",ROUND(FK33/FK$8*FK$7*KVARDI,2))</f>
        <v/>
      </c>
      <c r="FM33" s="43"/>
      <c r="FN33" s="44" t="str">
        <f aca="false">IF(OR(FM$4=0,FM33="",FM$8="",FM$7=""),"",ROUND(FM33/FM$8*FM$7*KVARDI,2))</f>
        <v/>
      </c>
      <c r="FO33" s="43"/>
      <c r="FP33" s="44" t="str">
        <f aca="false">IF(OR(FO$4=0,FO33="",FO$8="",FO$7=""),"",ROUND(FO33/FO$8*FO$7*KVARDI,2))</f>
        <v/>
      </c>
      <c r="FQ33" s="43"/>
      <c r="FR33" s="44" t="str">
        <f aca="false">IF(OR(FQ$4=0,FQ33="",FQ$8="",FQ$7=""),"",ROUND(FQ33/FQ$8*FQ$7*KVARDI,2))</f>
        <v/>
      </c>
      <c r="FS33" s="43"/>
      <c r="FT33" s="44" t="str">
        <f aca="false">IF(OR(FS$4=0,FS33="",FS$8="",FS$7=""),"",ROUND(FS33/FS$8*FS$7*KVARDI,2))</f>
        <v/>
      </c>
      <c r="FU33" s="43"/>
      <c r="FV33" s="44" t="str">
        <f aca="false">IF(OR(FU$4=0,FU33="",FU$8="",FU$7=""),"",ROUND(FU33/FU$8*FU$7*KVARDI,2))</f>
        <v/>
      </c>
      <c r="FW33" s="43"/>
      <c r="FX33" s="44" t="str">
        <f aca="false">IF(OR(FW$4=0,FW33="",FW$8="",FW$7=""),"",ROUND(FW33/FW$8*FW$7*KVARDI,2))</f>
        <v/>
      </c>
      <c r="FY33" s="43"/>
      <c r="FZ33" s="44" t="str">
        <f aca="false">IF(OR(FY$4=0,FY33="",FY$8="",FY$7=""),"",ROUND(FY33/FY$8*FY$7*KVARDI,2))</f>
        <v/>
      </c>
      <c r="GA33" s="43"/>
      <c r="GB33" s="44" t="str">
        <f aca="false">IF(OR(GA$4=0,GA33="",GA$8="",GA$7=""),"",ROUND(GA33/GA$8*GA$7*KVARDI,2))</f>
        <v/>
      </c>
      <c r="GC33" s="43"/>
      <c r="GD33" s="44" t="str">
        <f aca="false">IF(OR(GC$4=0,GC33="",GC$8="",GC$7=""),"",ROUND(GC33/GC$8*GC$7*KVARDI,2))</f>
        <v/>
      </c>
      <c r="GE33" s="43"/>
      <c r="GF33" s="44" t="str">
        <f aca="false">IF(OR(GE$4=0,GE33="",GE$8="",GE$7=""),"",ROUND(GE33/GE$8*GE$7*KVARDI,2))</f>
        <v/>
      </c>
      <c r="GG33" s="43"/>
      <c r="GH33" s="44" t="str">
        <f aca="false">IF(OR(GG$4=0,GG33="",GG$8="",GG$7=""),"",ROUND(GG33/GG$8*GG$7*KVARDI,2))</f>
        <v/>
      </c>
      <c r="GI33" s="43"/>
      <c r="GJ33" s="44" t="str">
        <f aca="false">IF(OR(GI$4=0,GI33="",GI$8="",GI$7=""),"",ROUND(GI33/GI$8*GI$7*KVARDI,2))</f>
        <v/>
      </c>
      <c r="GK33" s="43"/>
      <c r="GL33" s="44" t="str">
        <f aca="false">IF(OR(GK$4=0,GK33="",GK$8="",GK$7=""),"",ROUND(GK33/GK$8*GK$7*KVARDI,2))</f>
        <v/>
      </c>
      <c r="GM33" s="43"/>
      <c r="GN33" s="44" t="str">
        <f aca="false">IF(OR(GM$4=0,GM33="",GM$8="",GM$7=""),"",ROUND(GM33/GM$8*GM$7*KVARDI,2))</f>
        <v/>
      </c>
      <c r="GO33" s="43"/>
      <c r="GP33" s="44" t="str">
        <f aca="false">IF(OR(GO$4=0,GO33="",GO$8="",GO$7=""),"",ROUND(GO33/GO$8*GO$7*KVARDI,2))</f>
        <v/>
      </c>
      <c r="GQ33" s="43"/>
      <c r="GR33" s="44" t="str">
        <f aca="false">IF(OR(GQ$4=0,GQ33="",GQ$8="",GQ$7=""),"",ROUND(GQ33/GQ$8*GQ$7*KVARDI,2))</f>
        <v/>
      </c>
      <c r="GS33" s="43"/>
      <c r="GT33" s="44" t="str">
        <f aca="false">IF(OR(GS$4=0,GS33="",GS$8="",GS$7=""),"",ROUND(GS33/GS$8*GS$7*KVARDI,2))</f>
        <v/>
      </c>
      <c r="GU33" s="43"/>
      <c r="GV33" s="44" t="str">
        <f aca="false">IF(OR(GU$4=0,GU33="",GU$8="",GU$7=""),"",ROUND(GU33/GU$8*GU$7*KVARDI,2))</f>
        <v/>
      </c>
      <c r="GW33" s="43"/>
      <c r="GX33" s="44" t="str">
        <f aca="false">IF(OR(GW$4=0,GW33="",GW$8="",GW$7=""),"",ROUND(GW33/GW$8*GW$7*KVARDI,2))</f>
        <v/>
      </c>
      <c r="GZ33" s="22"/>
    </row>
    <row r="34" customFormat="false" ht="15" hidden="true" customHeight="true" outlineLevel="1" collapsed="false">
      <c r="B34" s="41" t="str">
        <f aca="false" t="array" ref="B34:B34">IFERROR(INDEX(Launagögn!$C$6:$C$10005,MATCH(0,COUNTIF($B$11:B33,Launagögn!$C$6:$C$10005)+(Launagögn!$C$6:$C$10005=""),0)),"")</f>
        <v/>
      </c>
      <c r="C34" s="42" t="n">
        <f aca="false">IFERROR(SUMIF($G$10:$GX$10,"Stig",$G34:$GX34),0)</f>
        <v>0</v>
      </c>
      <c r="D34" s="22"/>
      <c r="E34" s="22"/>
      <c r="F34" s="22"/>
      <c r="G34" s="43"/>
      <c r="H34" s="44" t="str">
        <f aca="false">IF(OR(G$4=0,G34="",G$8="",G$7=""),"",ROUND(G34/G$8*G$7*KVARDI,2))</f>
        <v/>
      </c>
      <c r="I34" s="43"/>
      <c r="J34" s="44" t="str">
        <f aca="false">IF(OR(I$4=0,I34="",I$8="",I$7=""),"",ROUND(I34/I$8*I$7*KVARDI,2))</f>
        <v/>
      </c>
      <c r="K34" s="43"/>
      <c r="L34" s="44" t="str">
        <f aca="false">IF(OR(K$4=0,K34="",K$8="",K$7=""),"",ROUND(K34/K$8*K$7*KVARDI,2))</f>
        <v/>
      </c>
      <c r="M34" s="43"/>
      <c r="N34" s="44" t="str">
        <f aca="false">IF(OR(M$4=0,M34="",M$8="",M$7=""),"",ROUND(M34/M$8*M$7*KVARDI,2))</f>
        <v/>
      </c>
      <c r="O34" s="43"/>
      <c r="P34" s="44" t="str">
        <f aca="false">IF(OR(O$4=0,O34="",O$8="",O$7=""),"",ROUND(O34/O$8*O$7*KVARDI,2))</f>
        <v/>
      </c>
      <c r="Q34" s="43"/>
      <c r="R34" s="44" t="str">
        <f aca="false">IF(OR(Q$4=0,Q34="",Q$8="",Q$7=""),"",ROUND(Q34/Q$8*Q$7*KVARDI,2))</f>
        <v/>
      </c>
      <c r="S34" s="43"/>
      <c r="T34" s="44" t="str">
        <f aca="false">IF(OR(S$4=0,S34="",S$8="",S$7=""),"",ROUND(S34/S$8*S$7*KVARDI,2))</f>
        <v/>
      </c>
      <c r="U34" s="43"/>
      <c r="V34" s="44" t="str">
        <f aca="false">IF(OR(U$4=0,U34="",U$8="",U$7=""),"",ROUND(U34/U$8*U$7*KVARDI,2))</f>
        <v/>
      </c>
      <c r="W34" s="43"/>
      <c r="X34" s="44" t="str">
        <f aca="false">IF(OR(W$4=0,W34="",W$8="",W$7=""),"",ROUND(W34/W$8*W$7*KVARDI,2))</f>
        <v/>
      </c>
      <c r="Y34" s="43"/>
      <c r="Z34" s="44" t="str">
        <f aca="false">IF(OR(Y$4=0,Y34="",Y$8="",Y$7=""),"",ROUND(Y34/Y$8*Y$7*KVARDI,2))</f>
        <v/>
      </c>
      <c r="AA34" s="43"/>
      <c r="AB34" s="44" t="str">
        <f aca="false">IF(OR(AA$4=0,AA34="",AA$8="",AA$7=""),"",ROUND(AA34/AA$8*AA$7*KVARDI,2))</f>
        <v/>
      </c>
      <c r="AC34" s="43"/>
      <c r="AD34" s="44" t="str">
        <f aca="false">IF(OR(AC$4=0,AC34="",AC$8="",AC$7=""),"",ROUND(AC34/AC$8*AC$7*KVARDI,2))</f>
        <v/>
      </c>
      <c r="AE34" s="43"/>
      <c r="AF34" s="44" t="str">
        <f aca="false">IF(OR(AE$4=0,AE34="",AE$8="",AE$7=""),"",ROUND(AE34/AE$8*AE$7*KVARDI,2))</f>
        <v/>
      </c>
      <c r="AG34" s="43"/>
      <c r="AH34" s="44" t="str">
        <f aca="false">IF(OR(AG$4=0,AG34="",AG$8="",AG$7=""),"",ROUND(AG34/AG$8*AG$7*KVARDI,2))</f>
        <v/>
      </c>
      <c r="AI34" s="43"/>
      <c r="AJ34" s="44" t="str">
        <f aca="false">IF(OR(AI$4=0,AI34="",AI$8="",AI$7=""),"",ROUND(AI34/AI$8*AI$7*KVARDI,2))</f>
        <v/>
      </c>
      <c r="AK34" s="43"/>
      <c r="AL34" s="44" t="str">
        <f aca="false">IF(OR(AK$4=0,AK34="",AK$8="",AK$7=""),"",ROUND(AK34/AK$8*AK$7*KVARDI,2))</f>
        <v/>
      </c>
      <c r="AM34" s="43"/>
      <c r="AN34" s="44" t="str">
        <f aca="false">IF(OR(AM$4=0,AM34="",AM$8="",AM$7=""),"",ROUND(AM34/AM$8*AM$7*KVARDI,2))</f>
        <v/>
      </c>
      <c r="AO34" s="43"/>
      <c r="AP34" s="44" t="str">
        <f aca="false">IF(OR(AO$4=0,AO34="",AO$8="",AO$7=""),"",ROUND(AO34/AO$8*AO$7*KVARDI,2))</f>
        <v/>
      </c>
      <c r="AQ34" s="43"/>
      <c r="AR34" s="44" t="str">
        <f aca="false">IF(OR(AQ$4=0,AQ34="",AQ$8="",AQ$7=""),"",ROUND(AQ34/AQ$8*AQ$7*KVARDI,2))</f>
        <v/>
      </c>
      <c r="AS34" s="43"/>
      <c r="AT34" s="44" t="str">
        <f aca="false">IF(OR(AS$4=0,AS34="",AS$8="",AS$7=""),"",ROUND(AS34/AS$8*AS$7*KVARDI,2))</f>
        <v/>
      </c>
      <c r="AU34" s="43"/>
      <c r="AV34" s="44" t="str">
        <f aca="false">IF(OR(AU$4=0,AU34="",AU$8="",AU$7=""),"",ROUND(AU34/AU$8*AU$7*KVARDI,2))</f>
        <v/>
      </c>
      <c r="AW34" s="43"/>
      <c r="AX34" s="44" t="str">
        <f aca="false">IF(OR(AW$4=0,AW34="",AW$8="",AW$7=""),"",ROUND(AW34/AW$8*AW$7*KVARDI,2))</f>
        <v/>
      </c>
      <c r="AY34" s="43"/>
      <c r="AZ34" s="44" t="str">
        <f aca="false">IF(OR(AY$4=0,AY34="",AY$8="",AY$7=""),"",ROUND(AY34/AY$8*AY$7*KVARDI,2))</f>
        <v/>
      </c>
      <c r="BA34" s="43"/>
      <c r="BB34" s="44" t="str">
        <f aca="false">IF(OR(BA$4=0,BA34="",BA$8="",BA$7=""),"",ROUND(BA34/BA$8*BA$7*KVARDI,2))</f>
        <v/>
      </c>
      <c r="BC34" s="43"/>
      <c r="BD34" s="44" t="str">
        <f aca="false">IF(OR(BC$4=0,BC34="",BC$8="",BC$7=""),"",ROUND(BC34/BC$8*BC$7*KVARDI,2))</f>
        <v/>
      </c>
      <c r="BE34" s="43"/>
      <c r="BF34" s="44" t="str">
        <f aca="false">IF(OR(BE$4=0,BE34="",BE$8="",BE$7=""),"",ROUND(BE34/BE$8*BE$7*KVARDI,2))</f>
        <v/>
      </c>
      <c r="BG34" s="43"/>
      <c r="BH34" s="44" t="str">
        <f aca="false">IF(OR(BG$4=0,BG34="",BG$8="",BG$7=""),"",ROUND(BG34/BG$8*BG$7*KVARDI,2))</f>
        <v/>
      </c>
      <c r="BI34" s="43"/>
      <c r="BJ34" s="44" t="str">
        <f aca="false">IF(OR(BI$4=0,BI34="",BI$8="",BI$7=""),"",ROUND(BI34/BI$8*BI$7*KVARDI,2))</f>
        <v/>
      </c>
      <c r="BK34" s="43"/>
      <c r="BL34" s="44" t="str">
        <f aca="false">IF(OR(BK$4=0,BK34="",BK$8="",BK$7=""),"",ROUND(BK34/BK$8*BK$7*KVARDI,2))</f>
        <v/>
      </c>
      <c r="BM34" s="43"/>
      <c r="BN34" s="44" t="str">
        <f aca="false">IF(OR(BM$4=0,BM34="",BM$8="",BM$7=""),"",ROUND(BM34/BM$8*BM$7*KVARDI,2))</f>
        <v/>
      </c>
      <c r="BO34" s="43"/>
      <c r="BP34" s="44" t="str">
        <f aca="false">IF(OR(BO$4=0,BO34="",BO$8="",BO$7=""),"",ROUND(BO34/BO$8*BO$7*KVARDI,2))</f>
        <v/>
      </c>
      <c r="BQ34" s="43"/>
      <c r="BR34" s="44" t="str">
        <f aca="false">IF(OR(BQ$4=0,BQ34="",BQ$8="",BQ$7=""),"",ROUND(BQ34/BQ$8*BQ$7*KVARDI,2))</f>
        <v/>
      </c>
      <c r="BS34" s="43"/>
      <c r="BT34" s="44" t="str">
        <f aca="false">IF(OR(BS$4=0,BS34="",BS$8="",BS$7=""),"",ROUND(BS34/BS$8*BS$7*KVARDI,2))</f>
        <v/>
      </c>
      <c r="BU34" s="43"/>
      <c r="BV34" s="44" t="str">
        <f aca="false">IF(OR(BU$4=0,BU34="",BU$8="",BU$7=""),"",ROUND(BU34/BU$8*BU$7*KVARDI,2))</f>
        <v/>
      </c>
      <c r="BW34" s="43"/>
      <c r="BX34" s="44" t="str">
        <f aca="false">IF(OR(BW$4=0,BW34="",BW$8="",BW$7=""),"",ROUND(BW34/BW$8*BW$7*KVARDI,2))</f>
        <v/>
      </c>
      <c r="BY34" s="43"/>
      <c r="BZ34" s="44" t="str">
        <f aca="false">IF(OR(BY$4=0,BY34="",BY$8="",BY$7=""),"",ROUND(BY34/BY$8*BY$7*KVARDI,2))</f>
        <v/>
      </c>
      <c r="CA34" s="43"/>
      <c r="CB34" s="44" t="str">
        <f aca="false">IF(OR(CA$4=0,CA34="",CA$8="",CA$7=""),"",ROUND(CA34/CA$8*CA$7*KVARDI,2))</f>
        <v/>
      </c>
      <c r="CC34" s="43"/>
      <c r="CD34" s="44" t="str">
        <f aca="false">IF(OR(CC$4=0,CC34="",CC$8="",CC$7=""),"",ROUND(CC34/CC$8*CC$7*KVARDI,2))</f>
        <v/>
      </c>
      <c r="CE34" s="43"/>
      <c r="CF34" s="44" t="str">
        <f aca="false">IF(OR(CE$4=0,CE34="",CE$8="",CE$7=""),"",ROUND(CE34/CE$8*CE$7*KVARDI,2))</f>
        <v/>
      </c>
      <c r="CG34" s="43"/>
      <c r="CH34" s="44" t="str">
        <f aca="false">IF(OR(CG$4=0,CG34="",CG$8="",CG$7=""),"",ROUND(CG34/CG$8*CG$7*KVARDI,2))</f>
        <v/>
      </c>
      <c r="CI34" s="43"/>
      <c r="CJ34" s="44" t="str">
        <f aca="false">IF(OR(CI$4=0,CI34="",CI$8="",CI$7=""),"",ROUND(CI34/CI$8*CI$7*KVARDI,2))</f>
        <v/>
      </c>
      <c r="CK34" s="43"/>
      <c r="CL34" s="44" t="str">
        <f aca="false">IF(OR(CK$4=0,CK34="",CK$8="",CK$7=""),"",ROUND(CK34/CK$8*CK$7*KVARDI,2))</f>
        <v/>
      </c>
      <c r="CM34" s="43"/>
      <c r="CN34" s="44" t="str">
        <f aca="false">IF(OR(CM$4=0,CM34="",CM$8="",CM$7=""),"",ROUND(CM34/CM$8*CM$7*KVARDI,2))</f>
        <v/>
      </c>
      <c r="CO34" s="43"/>
      <c r="CP34" s="44" t="str">
        <f aca="false">IF(OR(CO$4=0,CO34="",CO$8="",CO$7=""),"",ROUND(CO34/CO$8*CO$7*KVARDI,2))</f>
        <v/>
      </c>
      <c r="CQ34" s="43"/>
      <c r="CR34" s="44" t="str">
        <f aca="false">IF(OR(CQ$4=0,CQ34="",CQ$8="",CQ$7=""),"",ROUND(CQ34/CQ$8*CQ$7*KVARDI,2))</f>
        <v/>
      </c>
      <c r="CS34" s="43"/>
      <c r="CT34" s="44" t="str">
        <f aca="false">IF(OR(CS$4=0,CS34="",CS$8="",CS$7=""),"",ROUND(CS34/CS$8*CS$7*KVARDI,2))</f>
        <v/>
      </c>
      <c r="CU34" s="43"/>
      <c r="CV34" s="44" t="str">
        <f aca="false">IF(OR(CU$4=0,CU34="",CU$8="",CU$7=""),"",ROUND(CU34/CU$8*CU$7*KVARDI,2))</f>
        <v/>
      </c>
      <c r="CW34" s="43"/>
      <c r="CX34" s="44" t="str">
        <f aca="false">IF(OR(CW$4=0,CW34="",CW$8="",CW$7=""),"",ROUND(CW34/CW$8*CW$7*KVARDI,2))</f>
        <v/>
      </c>
      <c r="CY34" s="43"/>
      <c r="CZ34" s="44" t="str">
        <f aca="false">IF(OR(CY$4=0,CY34="",CY$8="",CY$7=""),"",ROUND(CY34/CY$8*CY$7*KVARDI,2))</f>
        <v/>
      </c>
      <c r="DA34" s="43"/>
      <c r="DB34" s="44" t="str">
        <f aca="false">IF(OR(DA$4=0,DA34="",DA$8="",DA$7=""),"",ROUND(DA34/DA$8*DA$7*KVARDI,2))</f>
        <v/>
      </c>
      <c r="DC34" s="43"/>
      <c r="DD34" s="44" t="str">
        <f aca="false">IF(OR(DC$4=0,DC34="",DC$8="",DC$7=""),"",ROUND(DC34/DC$8*DC$7*KVARDI,2))</f>
        <v/>
      </c>
      <c r="DE34" s="43"/>
      <c r="DF34" s="44" t="str">
        <f aca="false">IF(OR(DE$4=0,DE34="",DE$8="",DE$7=""),"",ROUND(DE34/DE$8*DE$7*KVARDI,2))</f>
        <v/>
      </c>
      <c r="DG34" s="43"/>
      <c r="DH34" s="44" t="str">
        <f aca="false">IF(OR(DG$4=0,DG34="",DG$8="",DG$7=""),"",ROUND(DG34/DG$8*DG$7*KVARDI,2))</f>
        <v/>
      </c>
      <c r="DI34" s="43"/>
      <c r="DJ34" s="44" t="str">
        <f aca="false">IF(OR(DI$4=0,DI34="",DI$8="",DI$7=""),"",ROUND(DI34/DI$8*DI$7*KVARDI,2))</f>
        <v/>
      </c>
      <c r="DK34" s="43"/>
      <c r="DL34" s="44" t="str">
        <f aca="false">IF(OR(DK$4=0,DK34="",DK$8="",DK$7=""),"",ROUND(DK34/DK$8*DK$7*KVARDI,2))</f>
        <v/>
      </c>
      <c r="DM34" s="43"/>
      <c r="DN34" s="44" t="str">
        <f aca="false">IF(OR(DM$4=0,DM34="",DM$8="",DM$7=""),"",ROUND(DM34/DM$8*DM$7*KVARDI,2))</f>
        <v/>
      </c>
      <c r="DO34" s="43"/>
      <c r="DP34" s="44" t="str">
        <f aca="false">IF(OR(DO$4=0,DO34="",DO$8="",DO$7=""),"",ROUND(DO34/DO$8*DO$7*KVARDI,2))</f>
        <v/>
      </c>
      <c r="DQ34" s="43"/>
      <c r="DR34" s="44" t="str">
        <f aca="false">IF(OR(DQ$4=0,DQ34="",DQ$8="",DQ$7=""),"",ROUND(DQ34/DQ$8*DQ$7*KVARDI,2))</f>
        <v/>
      </c>
      <c r="DS34" s="43"/>
      <c r="DT34" s="44" t="str">
        <f aca="false">IF(OR(DS$4=0,DS34="",DS$8="",DS$7=""),"",ROUND(DS34/DS$8*DS$7*KVARDI,2))</f>
        <v/>
      </c>
      <c r="DU34" s="43"/>
      <c r="DV34" s="44" t="str">
        <f aca="false">IF(OR(DU$4=0,DU34="",DU$8="",DU$7=""),"",ROUND(DU34/DU$8*DU$7*KVARDI,2))</f>
        <v/>
      </c>
      <c r="DW34" s="43"/>
      <c r="DX34" s="44" t="str">
        <f aca="false">IF(OR(DW$4=0,DW34="",DW$8="",DW$7=""),"",ROUND(DW34/DW$8*DW$7*KVARDI,2))</f>
        <v/>
      </c>
      <c r="DY34" s="43"/>
      <c r="DZ34" s="44" t="str">
        <f aca="false">IF(OR(DY$4=0,DY34="",DY$8="",DY$7=""),"",ROUND(DY34/DY$8*DY$7*KVARDI,2))</f>
        <v/>
      </c>
      <c r="EA34" s="43"/>
      <c r="EB34" s="44" t="str">
        <f aca="false">IF(OR(EA$4=0,EA34="",EA$8="",EA$7=""),"",ROUND(EA34/EA$8*EA$7*KVARDI,2))</f>
        <v/>
      </c>
      <c r="EC34" s="43"/>
      <c r="ED34" s="44" t="str">
        <f aca="false">IF(OR(EC$4=0,EC34="",EC$8="",EC$7=""),"",ROUND(EC34/EC$8*EC$7*KVARDI,2))</f>
        <v/>
      </c>
      <c r="EE34" s="43"/>
      <c r="EF34" s="44" t="str">
        <f aca="false">IF(OR(EE$4=0,EE34="",EE$8="",EE$7=""),"",ROUND(EE34/EE$8*EE$7*KVARDI,2))</f>
        <v/>
      </c>
      <c r="EG34" s="43"/>
      <c r="EH34" s="44" t="str">
        <f aca="false">IF(OR(EG$4=0,EG34="",EG$8="",EG$7=""),"",ROUND(EG34/EG$8*EG$7*KVARDI,2))</f>
        <v/>
      </c>
      <c r="EI34" s="43"/>
      <c r="EJ34" s="44" t="str">
        <f aca="false">IF(OR(EI$4=0,EI34="",EI$8="",EI$7=""),"",ROUND(EI34/EI$8*EI$7*KVARDI,2))</f>
        <v/>
      </c>
      <c r="EK34" s="43"/>
      <c r="EL34" s="44" t="str">
        <f aca="false">IF(OR(EK$4=0,EK34="",EK$8="",EK$7=""),"",ROUND(EK34/EK$8*EK$7*KVARDI,2))</f>
        <v/>
      </c>
      <c r="EM34" s="43"/>
      <c r="EN34" s="44" t="str">
        <f aca="false">IF(OR(EM$4=0,EM34="",EM$8="",EM$7=""),"",ROUND(EM34/EM$8*EM$7*KVARDI,2))</f>
        <v/>
      </c>
      <c r="EO34" s="43"/>
      <c r="EP34" s="44" t="str">
        <f aca="false">IF(OR(EO$4=0,EO34="",EO$8="",EO$7=""),"",ROUND(EO34/EO$8*EO$7*KVARDI,2))</f>
        <v/>
      </c>
      <c r="EQ34" s="43"/>
      <c r="ER34" s="44" t="str">
        <f aca="false">IF(OR(EQ$4=0,EQ34="",EQ$8="",EQ$7=""),"",ROUND(EQ34/EQ$8*EQ$7*KVARDI,2))</f>
        <v/>
      </c>
      <c r="ES34" s="43"/>
      <c r="ET34" s="44" t="str">
        <f aca="false">IF(OR(ES$4=0,ES34="",ES$8="",ES$7=""),"",ROUND(ES34/ES$8*ES$7*KVARDI,2))</f>
        <v/>
      </c>
      <c r="EU34" s="43"/>
      <c r="EV34" s="44" t="str">
        <f aca="false">IF(OR(EU$4=0,EU34="",EU$8="",EU$7=""),"",ROUND(EU34/EU$8*EU$7*KVARDI,2))</f>
        <v/>
      </c>
      <c r="EW34" s="43"/>
      <c r="EX34" s="44" t="str">
        <f aca="false">IF(OR(EW$4=0,EW34="",EW$8="",EW$7=""),"",ROUND(EW34/EW$8*EW$7*KVARDI,2))</f>
        <v/>
      </c>
      <c r="EY34" s="43"/>
      <c r="EZ34" s="44" t="str">
        <f aca="false">IF(OR(EY$4=0,EY34="",EY$8="",EY$7=""),"",ROUND(EY34/EY$8*EY$7*KVARDI,2))</f>
        <v/>
      </c>
      <c r="FA34" s="43"/>
      <c r="FB34" s="44" t="str">
        <f aca="false">IF(OR(FA$4=0,FA34="",FA$8="",FA$7=""),"",ROUND(FA34/FA$8*FA$7*KVARDI,2))</f>
        <v/>
      </c>
      <c r="FC34" s="43"/>
      <c r="FD34" s="44" t="str">
        <f aca="false">IF(OR(FC$4=0,FC34="",FC$8="",FC$7=""),"",ROUND(FC34/FC$8*FC$7*KVARDI,2))</f>
        <v/>
      </c>
      <c r="FE34" s="43"/>
      <c r="FF34" s="44" t="str">
        <f aca="false">IF(OR(FE$4=0,FE34="",FE$8="",FE$7=""),"",ROUND(FE34/FE$8*FE$7*KVARDI,2))</f>
        <v/>
      </c>
      <c r="FG34" s="43"/>
      <c r="FH34" s="44" t="str">
        <f aca="false">IF(OR(FG$4=0,FG34="",FG$8="",FG$7=""),"",ROUND(FG34/FG$8*FG$7*KVARDI,2))</f>
        <v/>
      </c>
      <c r="FI34" s="43"/>
      <c r="FJ34" s="44" t="str">
        <f aca="false">IF(OR(FI$4=0,FI34="",FI$8="",FI$7=""),"",ROUND(FI34/FI$8*FI$7*KVARDI,2))</f>
        <v/>
      </c>
      <c r="FK34" s="43"/>
      <c r="FL34" s="44" t="str">
        <f aca="false">IF(OR(FK$4=0,FK34="",FK$8="",FK$7=""),"",ROUND(FK34/FK$8*FK$7*KVARDI,2))</f>
        <v/>
      </c>
      <c r="FM34" s="43"/>
      <c r="FN34" s="44" t="str">
        <f aca="false">IF(OR(FM$4=0,FM34="",FM$8="",FM$7=""),"",ROUND(FM34/FM$8*FM$7*KVARDI,2))</f>
        <v/>
      </c>
      <c r="FO34" s="43"/>
      <c r="FP34" s="44" t="str">
        <f aca="false">IF(OR(FO$4=0,FO34="",FO$8="",FO$7=""),"",ROUND(FO34/FO$8*FO$7*KVARDI,2))</f>
        <v/>
      </c>
      <c r="FQ34" s="43"/>
      <c r="FR34" s="44" t="str">
        <f aca="false">IF(OR(FQ$4=0,FQ34="",FQ$8="",FQ$7=""),"",ROUND(FQ34/FQ$8*FQ$7*KVARDI,2))</f>
        <v/>
      </c>
      <c r="FS34" s="43"/>
      <c r="FT34" s="44" t="str">
        <f aca="false">IF(OR(FS$4=0,FS34="",FS$8="",FS$7=""),"",ROUND(FS34/FS$8*FS$7*KVARDI,2))</f>
        <v/>
      </c>
      <c r="FU34" s="43"/>
      <c r="FV34" s="44" t="str">
        <f aca="false">IF(OR(FU$4=0,FU34="",FU$8="",FU$7=""),"",ROUND(FU34/FU$8*FU$7*KVARDI,2))</f>
        <v/>
      </c>
      <c r="FW34" s="43"/>
      <c r="FX34" s="44" t="str">
        <f aca="false">IF(OR(FW$4=0,FW34="",FW$8="",FW$7=""),"",ROUND(FW34/FW$8*FW$7*KVARDI,2))</f>
        <v/>
      </c>
      <c r="FY34" s="43"/>
      <c r="FZ34" s="44" t="str">
        <f aca="false">IF(OR(FY$4=0,FY34="",FY$8="",FY$7=""),"",ROUND(FY34/FY$8*FY$7*KVARDI,2))</f>
        <v/>
      </c>
      <c r="GA34" s="43"/>
      <c r="GB34" s="44" t="str">
        <f aca="false">IF(OR(GA$4=0,GA34="",GA$8="",GA$7=""),"",ROUND(GA34/GA$8*GA$7*KVARDI,2))</f>
        <v/>
      </c>
      <c r="GC34" s="43"/>
      <c r="GD34" s="44" t="str">
        <f aca="false">IF(OR(GC$4=0,GC34="",GC$8="",GC$7=""),"",ROUND(GC34/GC$8*GC$7*KVARDI,2))</f>
        <v/>
      </c>
      <c r="GE34" s="43"/>
      <c r="GF34" s="44" t="str">
        <f aca="false">IF(OR(GE$4=0,GE34="",GE$8="",GE$7=""),"",ROUND(GE34/GE$8*GE$7*KVARDI,2))</f>
        <v/>
      </c>
      <c r="GG34" s="43"/>
      <c r="GH34" s="44" t="str">
        <f aca="false">IF(OR(GG$4=0,GG34="",GG$8="",GG$7=""),"",ROUND(GG34/GG$8*GG$7*KVARDI,2))</f>
        <v/>
      </c>
      <c r="GI34" s="43"/>
      <c r="GJ34" s="44" t="str">
        <f aca="false">IF(OR(GI$4=0,GI34="",GI$8="",GI$7=""),"",ROUND(GI34/GI$8*GI$7*KVARDI,2))</f>
        <v/>
      </c>
      <c r="GK34" s="43"/>
      <c r="GL34" s="44" t="str">
        <f aca="false">IF(OR(GK$4=0,GK34="",GK$8="",GK$7=""),"",ROUND(GK34/GK$8*GK$7*KVARDI,2))</f>
        <v/>
      </c>
      <c r="GM34" s="43"/>
      <c r="GN34" s="44" t="str">
        <f aca="false">IF(OR(GM$4=0,GM34="",GM$8="",GM$7=""),"",ROUND(GM34/GM$8*GM$7*KVARDI,2))</f>
        <v/>
      </c>
      <c r="GO34" s="43"/>
      <c r="GP34" s="44" t="str">
        <f aca="false">IF(OR(GO$4=0,GO34="",GO$8="",GO$7=""),"",ROUND(GO34/GO$8*GO$7*KVARDI,2))</f>
        <v/>
      </c>
      <c r="GQ34" s="43"/>
      <c r="GR34" s="44" t="str">
        <f aca="false">IF(OR(GQ$4=0,GQ34="",GQ$8="",GQ$7=""),"",ROUND(GQ34/GQ$8*GQ$7*KVARDI,2))</f>
        <v/>
      </c>
      <c r="GS34" s="43"/>
      <c r="GT34" s="44" t="str">
        <f aca="false">IF(OR(GS$4=0,GS34="",GS$8="",GS$7=""),"",ROUND(GS34/GS$8*GS$7*KVARDI,2))</f>
        <v/>
      </c>
      <c r="GU34" s="43"/>
      <c r="GV34" s="44" t="str">
        <f aca="false">IF(OR(GU$4=0,GU34="",GU$8="",GU$7=""),"",ROUND(GU34/GU$8*GU$7*KVARDI,2))</f>
        <v/>
      </c>
      <c r="GW34" s="43"/>
      <c r="GX34" s="44" t="str">
        <f aca="false">IF(OR(GW$4=0,GW34="",GW$8="",GW$7=""),"",ROUND(GW34/GW$8*GW$7*KVARDI,2))</f>
        <v/>
      </c>
      <c r="GZ34" s="22"/>
    </row>
    <row r="35" customFormat="false" ht="15" hidden="true" customHeight="true" outlineLevel="1" collapsed="false">
      <c r="B35" s="41" t="str">
        <f aca="false" t="array" ref="B35:B35">IFERROR(INDEX(Launagögn!$C$6:$C$10005,MATCH(0,COUNTIF($B$11:B34,Launagögn!$C$6:$C$10005)+(Launagögn!$C$6:$C$10005=""),0)),"")</f>
        <v/>
      </c>
      <c r="C35" s="42" t="n">
        <f aca="false">IFERROR(SUMIF($G$10:$GX$10,"Stig",$G35:$GX35),0)</f>
        <v>0</v>
      </c>
      <c r="D35" s="22"/>
      <c r="E35" s="22"/>
      <c r="F35" s="22"/>
      <c r="G35" s="43"/>
      <c r="H35" s="44" t="str">
        <f aca="false">IF(OR(G$4=0,G35="",G$8="",G$7=""),"",ROUND(G35/G$8*G$7*KVARDI,2))</f>
        <v/>
      </c>
      <c r="I35" s="43"/>
      <c r="J35" s="44" t="str">
        <f aca="false">IF(OR(I$4=0,I35="",I$8="",I$7=""),"",ROUND(I35/I$8*I$7*KVARDI,2))</f>
        <v/>
      </c>
      <c r="K35" s="43"/>
      <c r="L35" s="44" t="str">
        <f aca="false">IF(OR(K$4=0,K35="",K$8="",K$7=""),"",ROUND(K35/K$8*K$7*KVARDI,2))</f>
        <v/>
      </c>
      <c r="M35" s="43"/>
      <c r="N35" s="44" t="str">
        <f aca="false">IF(OR(M$4=0,M35="",M$8="",M$7=""),"",ROUND(M35/M$8*M$7*KVARDI,2))</f>
        <v/>
      </c>
      <c r="O35" s="43"/>
      <c r="P35" s="44" t="str">
        <f aca="false">IF(OR(O$4=0,O35="",O$8="",O$7=""),"",ROUND(O35/O$8*O$7*KVARDI,2))</f>
        <v/>
      </c>
      <c r="Q35" s="43"/>
      <c r="R35" s="44" t="str">
        <f aca="false">IF(OR(Q$4=0,Q35="",Q$8="",Q$7=""),"",ROUND(Q35/Q$8*Q$7*KVARDI,2))</f>
        <v/>
      </c>
      <c r="S35" s="43"/>
      <c r="T35" s="44" t="str">
        <f aca="false">IF(OR(S$4=0,S35="",S$8="",S$7=""),"",ROUND(S35/S$8*S$7*KVARDI,2))</f>
        <v/>
      </c>
      <c r="U35" s="43"/>
      <c r="V35" s="44" t="str">
        <f aca="false">IF(OR(U$4=0,U35="",U$8="",U$7=""),"",ROUND(U35/U$8*U$7*KVARDI,2))</f>
        <v/>
      </c>
      <c r="W35" s="43"/>
      <c r="X35" s="44" t="str">
        <f aca="false">IF(OR(W$4=0,W35="",W$8="",W$7=""),"",ROUND(W35/W$8*W$7*KVARDI,2))</f>
        <v/>
      </c>
      <c r="Y35" s="43"/>
      <c r="Z35" s="44" t="str">
        <f aca="false">IF(OR(Y$4=0,Y35="",Y$8="",Y$7=""),"",ROUND(Y35/Y$8*Y$7*KVARDI,2))</f>
        <v/>
      </c>
      <c r="AA35" s="43"/>
      <c r="AB35" s="44" t="str">
        <f aca="false">IF(OR(AA$4=0,AA35="",AA$8="",AA$7=""),"",ROUND(AA35/AA$8*AA$7*KVARDI,2))</f>
        <v/>
      </c>
      <c r="AC35" s="43"/>
      <c r="AD35" s="44" t="str">
        <f aca="false">IF(OR(AC$4=0,AC35="",AC$8="",AC$7=""),"",ROUND(AC35/AC$8*AC$7*KVARDI,2))</f>
        <v/>
      </c>
      <c r="AE35" s="43"/>
      <c r="AF35" s="44" t="str">
        <f aca="false">IF(OR(AE$4=0,AE35="",AE$8="",AE$7=""),"",ROUND(AE35/AE$8*AE$7*KVARDI,2))</f>
        <v/>
      </c>
      <c r="AG35" s="43"/>
      <c r="AH35" s="44" t="str">
        <f aca="false">IF(OR(AG$4=0,AG35="",AG$8="",AG$7=""),"",ROUND(AG35/AG$8*AG$7*KVARDI,2))</f>
        <v/>
      </c>
      <c r="AI35" s="43"/>
      <c r="AJ35" s="44" t="str">
        <f aca="false">IF(OR(AI$4=0,AI35="",AI$8="",AI$7=""),"",ROUND(AI35/AI$8*AI$7*KVARDI,2))</f>
        <v/>
      </c>
      <c r="AK35" s="43"/>
      <c r="AL35" s="44" t="str">
        <f aca="false">IF(OR(AK$4=0,AK35="",AK$8="",AK$7=""),"",ROUND(AK35/AK$8*AK$7*KVARDI,2))</f>
        <v/>
      </c>
      <c r="AM35" s="43"/>
      <c r="AN35" s="44" t="str">
        <f aca="false">IF(OR(AM$4=0,AM35="",AM$8="",AM$7=""),"",ROUND(AM35/AM$8*AM$7*KVARDI,2))</f>
        <v/>
      </c>
      <c r="AO35" s="43"/>
      <c r="AP35" s="44" t="str">
        <f aca="false">IF(OR(AO$4=0,AO35="",AO$8="",AO$7=""),"",ROUND(AO35/AO$8*AO$7*KVARDI,2))</f>
        <v/>
      </c>
      <c r="AQ35" s="43"/>
      <c r="AR35" s="44" t="str">
        <f aca="false">IF(OR(AQ$4=0,AQ35="",AQ$8="",AQ$7=""),"",ROUND(AQ35/AQ$8*AQ$7*KVARDI,2))</f>
        <v/>
      </c>
      <c r="AS35" s="43"/>
      <c r="AT35" s="44" t="str">
        <f aca="false">IF(OR(AS$4=0,AS35="",AS$8="",AS$7=""),"",ROUND(AS35/AS$8*AS$7*KVARDI,2))</f>
        <v/>
      </c>
      <c r="AU35" s="43"/>
      <c r="AV35" s="44" t="str">
        <f aca="false">IF(OR(AU$4=0,AU35="",AU$8="",AU$7=""),"",ROUND(AU35/AU$8*AU$7*KVARDI,2))</f>
        <v/>
      </c>
      <c r="AW35" s="43"/>
      <c r="AX35" s="44" t="str">
        <f aca="false">IF(OR(AW$4=0,AW35="",AW$8="",AW$7=""),"",ROUND(AW35/AW$8*AW$7*KVARDI,2))</f>
        <v/>
      </c>
      <c r="AY35" s="43"/>
      <c r="AZ35" s="44" t="str">
        <f aca="false">IF(OR(AY$4=0,AY35="",AY$8="",AY$7=""),"",ROUND(AY35/AY$8*AY$7*KVARDI,2))</f>
        <v/>
      </c>
      <c r="BA35" s="43"/>
      <c r="BB35" s="44" t="str">
        <f aca="false">IF(OR(BA$4=0,BA35="",BA$8="",BA$7=""),"",ROUND(BA35/BA$8*BA$7*KVARDI,2))</f>
        <v/>
      </c>
      <c r="BC35" s="43"/>
      <c r="BD35" s="44" t="str">
        <f aca="false">IF(OR(BC$4=0,BC35="",BC$8="",BC$7=""),"",ROUND(BC35/BC$8*BC$7*KVARDI,2))</f>
        <v/>
      </c>
      <c r="BE35" s="43"/>
      <c r="BF35" s="44" t="str">
        <f aca="false">IF(OR(BE$4=0,BE35="",BE$8="",BE$7=""),"",ROUND(BE35/BE$8*BE$7*KVARDI,2))</f>
        <v/>
      </c>
      <c r="BG35" s="43"/>
      <c r="BH35" s="44" t="str">
        <f aca="false">IF(OR(BG$4=0,BG35="",BG$8="",BG$7=""),"",ROUND(BG35/BG$8*BG$7*KVARDI,2))</f>
        <v/>
      </c>
      <c r="BI35" s="43"/>
      <c r="BJ35" s="44" t="str">
        <f aca="false">IF(OR(BI$4=0,BI35="",BI$8="",BI$7=""),"",ROUND(BI35/BI$8*BI$7*KVARDI,2))</f>
        <v/>
      </c>
      <c r="BK35" s="43"/>
      <c r="BL35" s="44" t="str">
        <f aca="false">IF(OR(BK$4=0,BK35="",BK$8="",BK$7=""),"",ROUND(BK35/BK$8*BK$7*KVARDI,2))</f>
        <v/>
      </c>
      <c r="BM35" s="43"/>
      <c r="BN35" s="44" t="str">
        <f aca="false">IF(OR(BM$4=0,BM35="",BM$8="",BM$7=""),"",ROUND(BM35/BM$8*BM$7*KVARDI,2))</f>
        <v/>
      </c>
      <c r="BO35" s="43"/>
      <c r="BP35" s="44" t="str">
        <f aca="false">IF(OR(BO$4=0,BO35="",BO$8="",BO$7=""),"",ROUND(BO35/BO$8*BO$7*KVARDI,2))</f>
        <v/>
      </c>
      <c r="BQ35" s="43"/>
      <c r="BR35" s="44" t="str">
        <f aca="false">IF(OR(BQ$4=0,BQ35="",BQ$8="",BQ$7=""),"",ROUND(BQ35/BQ$8*BQ$7*KVARDI,2))</f>
        <v/>
      </c>
      <c r="BS35" s="43"/>
      <c r="BT35" s="44" t="str">
        <f aca="false">IF(OR(BS$4=0,BS35="",BS$8="",BS$7=""),"",ROUND(BS35/BS$8*BS$7*KVARDI,2))</f>
        <v/>
      </c>
      <c r="BU35" s="43"/>
      <c r="BV35" s="44" t="str">
        <f aca="false">IF(OR(BU$4=0,BU35="",BU$8="",BU$7=""),"",ROUND(BU35/BU$8*BU$7*KVARDI,2))</f>
        <v/>
      </c>
      <c r="BW35" s="43"/>
      <c r="BX35" s="44" t="str">
        <f aca="false">IF(OR(BW$4=0,BW35="",BW$8="",BW$7=""),"",ROUND(BW35/BW$8*BW$7*KVARDI,2))</f>
        <v/>
      </c>
      <c r="BY35" s="43"/>
      <c r="BZ35" s="44" t="str">
        <f aca="false">IF(OR(BY$4=0,BY35="",BY$8="",BY$7=""),"",ROUND(BY35/BY$8*BY$7*KVARDI,2))</f>
        <v/>
      </c>
      <c r="CA35" s="43"/>
      <c r="CB35" s="44" t="str">
        <f aca="false">IF(OR(CA$4=0,CA35="",CA$8="",CA$7=""),"",ROUND(CA35/CA$8*CA$7*KVARDI,2))</f>
        <v/>
      </c>
      <c r="CC35" s="43"/>
      <c r="CD35" s="44" t="str">
        <f aca="false">IF(OR(CC$4=0,CC35="",CC$8="",CC$7=""),"",ROUND(CC35/CC$8*CC$7*KVARDI,2))</f>
        <v/>
      </c>
      <c r="CE35" s="43"/>
      <c r="CF35" s="44" t="str">
        <f aca="false">IF(OR(CE$4=0,CE35="",CE$8="",CE$7=""),"",ROUND(CE35/CE$8*CE$7*KVARDI,2))</f>
        <v/>
      </c>
      <c r="CG35" s="43"/>
      <c r="CH35" s="44" t="str">
        <f aca="false">IF(OR(CG$4=0,CG35="",CG$8="",CG$7=""),"",ROUND(CG35/CG$8*CG$7*KVARDI,2))</f>
        <v/>
      </c>
      <c r="CI35" s="43"/>
      <c r="CJ35" s="44" t="str">
        <f aca="false">IF(OR(CI$4=0,CI35="",CI$8="",CI$7=""),"",ROUND(CI35/CI$8*CI$7*KVARDI,2))</f>
        <v/>
      </c>
      <c r="CK35" s="43"/>
      <c r="CL35" s="44" t="str">
        <f aca="false">IF(OR(CK$4=0,CK35="",CK$8="",CK$7=""),"",ROUND(CK35/CK$8*CK$7*KVARDI,2))</f>
        <v/>
      </c>
      <c r="CM35" s="43"/>
      <c r="CN35" s="44" t="str">
        <f aca="false">IF(OR(CM$4=0,CM35="",CM$8="",CM$7=""),"",ROUND(CM35/CM$8*CM$7*KVARDI,2))</f>
        <v/>
      </c>
      <c r="CO35" s="43"/>
      <c r="CP35" s="44" t="str">
        <f aca="false">IF(OR(CO$4=0,CO35="",CO$8="",CO$7=""),"",ROUND(CO35/CO$8*CO$7*KVARDI,2))</f>
        <v/>
      </c>
      <c r="CQ35" s="43"/>
      <c r="CR35" s="44" t="str">
        <f aca="false">IF(OR(CQ$4=0,CQ35="",CQ$8="",CQ$7=""),"",ROUND(CQ35/CQ$8*CQ$7*KVARDI,2))</f>
        <v/>
      </c>
      <c r="CS35" s="43"/>
      <c r="CT35" s="44" t="str">
        <f aca="false">IF(OR(CS$4=0,CS35="",CS$8="",CS$7=""),"",ROUND(CS35/CS$8*CS$7*KVARDI,2))</f>
        <v/>
      </c>
      <c r="CU35" s="43"/>
      <c r="CV35" s="44" t="str">
        <f aca="false">IF(OR(CU$4=0,CU35="",CU$8="",CU$7=""),"",ROUND(CU35/CU$8*CU$7*KVARDI,2))</f>
        <v/>
      </c>
      <c r="CW35" s="43"/>
      <c r="CX35" s="44" t="str">
        <f aca="false">IF(OR(CW$4=0,CW35="",CW$8="",CW$7=""),"",ROUND(CW35/CW$8*CW$7*KVARDI,2))</f>
        <v/>
      </c>
      <c r="CY35" s="43"/>
      <c r="CZ35" s="44" t="str">
        <f aca="false">IF(OR(CY$4=0,CY35="",CY$8="",CY$7=""),"",ROUND(CY35/CY$8*CY$7*KVARDI,2))</f>
        <v/>
      </c>
      <c r="DA35" s="43"/>
      <c r="DB35" s="44" t="str">
        <f aca="false">IF(OR(DA$4=0,DA35="",DA$8="",DA$7=""),"",ROUND(DA35/DA$8*DA$7*KVARDI,2))</f>
        <v/>
      </c>
      <c r="DC35" s="43"/>
      <c r="DD35" s="44" t="str">
        <f aca="false">IF(OR(DC$4=0,DC35="",DC$8="",DC$7=""),"",ROUND(DC35/DC$8*DC$7*KVARDI,2))</f>
        <v/>
      </c>
      <c r="DE35" s="43"/>
      <c r="DF35" s="44" t="str">
        <f aca="false">IF(OR(DE$4=0,DE35="",DE$8="",DE$7=""),"",ROUND(DE35/DE$8*DE$7*KVARDI,2))</f>
        <v/>
      </c>
      <c r="DG35" s="43"/>
      <c r="DH35" s="44" t="str">
        <f aca="false">IF(OR(DG$4=0,DG35="",DG$8="",DG$7=""),"",ROUND(DG35/DG$8*DG$7*KVARDI,2))</f>
        <v/>
      </c>
      <c r="DI35" s="43"/>
      <c r="DJ35" s="44" t="str">
        <f aca="false">IF(OR(DI$4=0,DI35="",DI$8="",DI$7=""),"",ROUND(DI35/DI$8*DI$7*KVARDI,2))</f>
        <v/>
      </c>
      <c r="DK35" s="43"/>
      <c r="DL35" s="44" t="str">
        <f aca="false">IF(OR(DK$4=0,DK35="",DK$8="",DK$7=""),"",ROUND(DK35/DK$8*DK$7*KVARDI,2))</f>
        <v/>
      </c>
      <c r="DM35" s="43"/>
      <c r="DN35" s="44" t="str">
        <f aca="false">IF(OR(DM$4=0,DM35="",DM$8="",DM$7=""),"",ROUND(DM35/DM$8*DM$7*KVARDI,2))</f>
        <v/>
      </c>
      <c r="DO35" s="43"/>
      <c r="DP35" s="44" t="str">
        <f aca="false">IF(OR(DO$4=0,DO35="",DO$8="",DO$7=""),"",ROUND(DO35/DO$8*DO$7*KVARDI,2))</f>
        <v/>
      </c>
      <c r="DQ35" s="43"/>
      <c r="DR35" s="44" t="str">
        <f aca="false">IF(OR(DQ$4=0,DQ35="",DQ$8="",DQ$7=""),"",ROUND(DQ35/DQ$8*DQ$7*KVARDI,2))</f>
        <v/>
      </c>
      <c r="DS35" s="43"/>
      <c r="DT35" s="44" t="str">
        <f aca="false">IF(OR(DS$4=0,DS35="",DS$8="",DS$7=""),"",ROUND(DS35/DS$8*DS$7*KVARDI,2))</f>
        <v/>
      </c>
      <c r="DU35" s="43"/>
      <c r="DV35" s="44" t="str">
        <f aca="false">IF(OR(DU$4=0,DU35="",DU$8="",DU$7=""),"",ROUND(DU35/DU$8*DU$7*KVARDI,2))</f>
        <v/>
      </c>
      <c r="DW35" s="43"/>
      <c r="DX35" s="44" t="str">
        <f aca="false">IF(OR(DW$4=0,DW35="",DW$8="",DW$7=""),"",ROUND(DW35/DW$8*DW$7*KVARDI,2))</f>
        <v/>
      </c>
      <c r="DY35" s="43"/>
      <c r="DZ35" s="44" t="str">
        <f aca="false">IF(OR(DY$4=0,DY35="",DY$8="",DY$7=""),"",ROUND(DY35/DY$8*DY$7*KVARDI,2))</f>
        <v/>
      </c>
      <c r="EA35" s="43"/>
      <c r="EB35" s="44" t="str">
        <f aca="false">IF(OR(EA$4=0,EA35="",EA$8="",EA$7=""),"",ROUND(EA35/EA$8*EA$7*KVARDI,2))</f>
        <v/>
      </c>
      <c r="EC35" s="43"/>
      <c r="ED35" s="44" t="str">
        <f aca="false">IF(OR(EC$4=0,EC35="",EC$8="",EC$7=""),"",ROUND(EC35/EC$8*EC$7*KVARDI,2))</f>
        <v/>
      </c>
      <c r="EE35" s="43"/>
      <c r="EF35" s="44" t="str">
        <f aca="false">IF(OR(EE$4=0,EE35="",EE$8="",EE$7=""),"",ROUND(EE35/EE$8*EE$7*KVARDI,2))</f>
        <v/>
      </c>
      <c r="EG35" s="43"/>
      <c r="EH35" s="44" t="str">
        <f aca="false">IF(OR(EG$4=0,EG35="",EG$8="",EG$7=""),"",ROUND(EG35/EG$8*EG$7*KVARDI,2))</f>
        <v/>
      </c>
      <c r="EI35" s="43"/>
      <c r="EJ35" s="44" t="str">
        <f aca="false">IF(OR(EI$4=0,EI35="",EI$8="",EI$7=""),"",ROUND(EI35/EI$8*EI$7*KVARDI,2))</f>
        <v/>
      </c>
      <c r="EK35" s="43"/>
      <c r="EL35" s="44" t="str">
        <f aca="false">IF(OR(EK$4=0,EK35="",EK$8="",EK$7=""),"",ROUND(EK35/EK$8*EK$7*KVARDI,2))</f>
        <v/>
      </c>
      <c r="EM35" s="43"/>
      <c r="EN35" s="44" t="str">
        <f aca="false">IF(OR(EM$4=0,EM35="",EM$8="",EM$7=""),"",ROUND(EM35/EM$8*EM$7*KVARDI,2))</f>
        <v/>
      </c>
      <c r="EO35" s="43"/>
      <c r="EP35" s="44" t="str">
        <f aca="false">IF(OR(EO$4=0,EO35="",EO$8="",EO$7=""),"",ROUND(EO35/EO$8*EO$7*KVARDI,2))</f>
        <v/>
      </c>
      <c r="EQ35" s="43"/>
      <c r="ER35" s="44" t="str">
        <f aca="false">IF(OR(EQ$4=0,EQ35="",EQ$8="",EQ$7=""),"",ROUND(EQ35/EQ$8*EQ$7*KVARDI,2))</f>
        <v/>
      </c>
      <c r="ES35" s="43"/>
      <c r="ET35" s="44" t="str">
        <f aca="false">IF(OR(ES$4=0,ES35="",ES$8="",ES$7=""),"",ROUND(ES35/ES$8*ES$7*KVARDI,2))</f>
        <v/>
      </c>
      <c r="EU35" s="43"/>
      <c r="EV35" s="44" t="str">
        <f aca="false">IF(OR(EU$4=0,EU35="",EU$8="",EU$7=""),"",ROUND(EU35/EU$8*EU$7*KVARDI,2))</f>
        <v/>
      </c>
      <c r="EW35" s="43"/>
      <c r="EX35" s="44" t="str">
        <f aca="false">IF(OR(EW$4=0,EW35="",EW$8="",EW$7=""),"",ROUND(EW35/EW$8*EW$7*KVARDI,2))</f>
        <v/>
      </c>
      <c r="EY35" s="43"/>
      <c r="EZ35" s="44" t="str">
        <f aca="false">IF(OR(EY$4=0,EY35="",EY$8="",EY$7=""),"",ROUND(EY35/EY$8*EY$7*KVARDI,2))</f>
        <v/>
      </c>
      <c r="FA35" s="43"/>
      <c r="FB35" s="44" t="str">
        <f aca="false">IF(OR(FA$4=0,FA35="",FA$8="",FA$7=""),"",ROUND(FA35/FA$8*FA$7*KVARDI,2))</f>
        <v/>
      </c>
      <c r="FC35" s="43"/>
      <c r="FD35" s="44" t="str">
        <f aca="false">IF(OR(FC$4=0,FC35="",FC$8="",FC$7=""),"",ROUND(FC35/FC$8*FC$7*KVARDI,2))</f>
        <v/>
      </c>
      <c r="FE35" s="43"/>
      <c r="FF35" s="44" t="str">
        <f aca="false">IF(OR(FE$4=0,FE35="",FE$8="",FE$7=""),"",ROUND(FE35/FE$8*FE$7*KVARDI,2))</f>
        <v/>
      </c>
      <c r="FG35" s="43"/>
      <c r="FH35" s="44" t="str">
        <f aca="false">IF(OR(FG$4=0,FG35="",FG$8="",FG$7=""),"",ROUND(FG35/FG$8*FG$7*KVARDI,2))</f>
        <v/>
      </c>
      <c r="FI35" s="43"/>
      <c r="FJ35" s="44" t="str">
        <f aca="false">IF(OR(FI$4=0,FI35="",FI$8="",FI$7=""),"",ROUND(FI35/FI$8*FI$7*KVARDI,2))</f>
        <v/>
      </c>
      <c r="FK35" s="43"/>
      <c r="FL35" s="44" t="str">
        <f aca="false">IF(OR(FK$4=0,FK35="",FK$8="",FK$7=""),"",ROUND(FK35/FK$8*FK$7*KVARDI,2))</f>
        <v/>
      </c>
      <c r="FM35" s="43"/>
      <c r="FN35" s="44" t="str">
        <f aca="false">IF(OR(FM$4=0,FM35="",FM$8="",FM$7=""),"",ROUND(FM35/FM$8*FM$7*KVARDI,2))</f>
        <v/>
      </c>
      <c r="FO35" s="43"/>
      <c r="FP35" s="44" t="str">
        <f aca="false">IF(OR(FO$4=0,FO35="",FO$8="",FO$7=""),"",ROUND(FO35/FO$8*FO$7*KVARDI,2))</f>
        <v/>
      </c>
      <c r="FQ35" s="43"/>
      <c r="FR35" s="44" t="str">
        <f aca="false">IF(OR(FQ$4=0,FQ35="",FQ$8="",FQ$7=""),"",ROUND(FQ35/FQ$8*FQ$7*KVARDI,2))</f>
        <v/>
      </c>
      <c r="FS35" s="43"/>
      <c r="FT35" s="44" t="str">
        <f aca="false">IF(OR(FS$4=0,FS35="",FS$8="",FS$7=""),"",ROUND(FS35/FS$8*FS$7*KVARDI,2))</f>
        <v/>
      </c>
      <c r="FU35" s="43"/>
      <c r="FV35" s="44" t="str">
        <f aca="false">IF(OR(FU$4=0,FU35="",FU$8="",FU$7=""),"",ROUND(FU35/FU$8*FU$7*KVARDI,2))</f>
        <v/>
      </c>
      <c r="FW35" s="43"/>
      <c r="FX35" s="44" t="str">
        <f aca="false">IF(OR(FW$4=0,FW35="",FW$8="",FW$7=""),"",ROUND(FW35/FW$8*FW$7*KVARDI,2))</f>
        <v/>
      </c>
      <c r="FY35" s="43"/>
      <c r="FZ35" s="44" t="str">
        <f aca="false">IF(OR(FY$4=0,FY35="",FY$8="",FY$7=""),"",ROUND(FY35/FY$8*FY$7*KVARDI,2))</f>
        <v/>
      </c>
      <c r="GA35" s="43"/>
      <c r="GB35" s="44" t="str">
        <f aca="false">IF(OR(GA$4=0,GA35="",GA$8="",GA$7=""),"",ROUND(GA35/GA$8*GA$7*KVARDI,2))</f>
        <v/>
      </c>
      <c r="GC35" s="43"/>
      <c r="GD35" s="44" t="str">
        <f aca="false">IF(OR(GC$4=0,GC35="",GC$8="",GC$7=""),"",ROUND(GC35/GC$8*GC$7*KVARDI,2))</f>
        <v/>
      </c>
      <c r="GE35" s="43"/>
      <c r="GF35" s="44" t="str">
        <f aca="false">IF(OR(GE$4=0,GE35="",GE$8="",GE$7=""),"",ROUND(GE35/GE$8*GE$7*KVARDI,2))</f>
        <v/>
      </c>
      <c r="GG35" s="43"/>
      <c r="GH35" s="44" t="str">
        <f aca="false">IF(OR(GG$4=0,GG35="",GG$8="",GG$7=""),"",ROUND(GG35/GG$8*GG$7*KVARDI,2))</f>
        <v/>
      </c>
      <c r="GI35" s="43"/>
      <c r="GJ35" s="44" t="str">
        <f aca="false">IF(OR(GI$4=0,GI35="",GI$8="",GI$7=""),"",ROUND(GI35/GI$8*GI$7*KVARDI,2))</f>
        <v/>
      </c>
      <c r="GK35" s="43"/>
      <c r="GL35" s="44" t="str">
        <f aca="false">IF(OR(GK$4=0,GK35="",GK$8="",GK$7=""),"",ROUND(GK35/GK$8*GK$7*KVARDI,2))</f>
        <v/>
      </c>
      <c r="GM35" s="43"/>
      <c r="GN35" s="44" t="str">
        <f aca="false">IF(OR(GM$4=0,GM35="",GM$8="",GM$7=""),"",ROUND(GM35/GM$8*GM$7*KVARDI,2))</f>
        <v/>
      </c>
      <c r="GO35" s="43"/>
      <c r="GP35" s="44" t="str">
        <f aca="false">IF(OR(GO$4=0,GO35="",GO$8="",GO$7=""),"",ROUND(GO35/GO$8*GO$7*KVARDI,2))</f>
        <v/>
      </c>
      <c r="GQ35" s="43"/>
      <c r="GR35" s="44" t="str">
        <f aca="false">IF(OR(GQ$4=0,GQ35="",GQ$8="",GQ$7=""),"",ROUND(GQ35/GQ$8*GQ$7*KVARDI,2))</f>
        <v/>
      </c>
      <c r="GS35" s="43"/>
      <c r="GT35" s="44" t="str">
        <f aca="false">IF(OR(GS$4=0,GS35="",GS$8="",GS$7=""),"",ROUND(GS35/GS$8*GS$7*KVARDI,2))</f>
        <v/>
      </c>
      <c r="GU35" s="43"/>
      <c r="GV35" s="44" t="str">
        <f aca="false">IF(OR(GU$4=0,GU35="",GU$8="",GU$7=""),"",ROUND(GU35/GU$8*GU$7*KVARDI,2))</f>
        <v/>
      </c>
      <c r="GW35" s="43"/>
      <c r="GX35" s="44" t="str">
        <f aca="false">IF(OR(GW$4=0,GW35="",GW$8="",GW$7=""),"",ROUND(GW35/GW$8*GW$7*KVARDI,2))</f>
        <v/>
      </c>
      <c r="GZ35" s="22"/>
    </row>
    <row r="36" customFormat="false" ht="15" hidden="true" customHeight="true" outlineLevel="1" collapsed="false">
      <c r="B36" s="41" t="str">
        <f aca="false" t="array" ref="B36:B36">IFERROR(INDEX(Launagögn!$C$6:$C$10005,MATCH(0,COUNTIF($B$11:B35,Launagögn!$C$6:$C$10005)+(Launagögn!$C$6:$C$10005=""),0)),"")</f>
        <v/>
      </c>
      <c r="C36" s="42" t="n">
        <f aca="false">IFERROR(SUMIF($G$10:$GX$10,"Stig",$G36:$GX36),0)</f>
        <v>0</v>
      </c>
      <c r="D36" s="22"/>
      <c r="E36" s="22"/>
      <c r="F36" s="22"/>
      <c r="G36" s="43"/>
      <c r="H36" s="44" t="str">
        <f aca="false">IF(OR(G$4=0,G36="",G$8="",G$7=""),"",ROUND(G36/G$8*G$7*KVARDI,2))</f>
        <v/>
      </c>
      <c r="I36" s="43"/>
      <c r="J36" s="44" t="str">
        <f aca="false">IF(OR(I$4=0,I36="",I$8="",I$7=""),"",ROUND(I36/I$8*I$7*KVARDI,2))</f>
        <v/>
      </c>
      <c r="K36" s="43"/>
      <c r="L36" s="44" t="str">
        <f aca="false">IF(OR(K$4=0,K36="",K$8="",K$7=""),"",ROUND(K36/K$8*K$7*KVARDI,2))</f>
        <v/>
      </c>
      <c r="M36" s="43"/>
      <c r="N36" s="44" t="str">
        <f aca="false">IF(OR(M$4=0,M36="",M$8="",M$7=""),"",ROUND(M36/M$8*M$7*KVARDI,2))</f>
        <v/>
      </c>
      <c r="O36" s="43"/>
      <c r="P36" s="44" t="str">
        <f aca="false">IF(OR(O$4=0,O36="",O$8="",O$7=""),"",ROUND(O36/O$8*O$7*KVARDI,2))</f>
        <v/>
      </c>
      <c r="Q36" s="43"/>
      <c r="R36" s="44" t="str">
        <f aca="false">IF(OR(Q$4=0,Q36="",Q$8="",Q$7=""),"",ROUND(Q36/Q$8*Q$7*KVARDI,2))</f>
        <v/>
      </c>
      <c r="S36" s="43"/>
      <c r="T36" s="44" t="str">
        <f aca="false">IF(OR(S$4=0,S36="",S$8="",S$7=""),"",ROUND(S36/S$8*S$7*KVARDI,2))</f>
        <v/>
      </c>
      <c r="U36" s="43"/>
      <c r="V36" s="44" t="str">
        <f aca="false">IF(OR(U$4=0,U36="",U$8="",U$7=""),"",ROUND(U36/U$8*U$7*KVARDI,2))</f>
        <v/>
      </c>
      <c r="W36" s="43"/>
      <c r="X36" s="44" t="str">
        <f aca="false">IF(OR(W$4=0,W36="",W$8="",W$7=""),"",ROUND(W36/W$8*W$7*KVARDI,2))</f>
        <v/>
      </c>
      <c r="Y36" s="43"/>
      <c r="Z36" s="44" t="str">
        <f aca="false">IF(OR(Y$4=0,Y36="",Y$8="",Y$7=""),"",ROUND(Y36/Y$8*Y$7*KVARDI,2))</f>
        <v/>
      </c>
      <c r="AA36" s="43"/>
      <c r="AB36" s="44" t="str">
        <f aca="false">IF(OR(AA$4=0,AA36="",AA$8="",AA$7=""),"",ROUND(AA36/AA$8*AA$7*KVARDI,2))</f>
        <v/>
      </c>
      <c r="AC36" s="43"/>
      <c r="AD36" s="44" t="str">
        <f aca="false">IF(OR(AC$4=0,AC36="",AC$8="",AC$7=""),"",ROUND(AC36/AC$8*AC$7*KVARDI,2))</f>
        <v/>
      </c>
      <c r="AE36" s="43"/>
      <c r="AF36" s="44" t="str">
        <f aca="false">IF(OR(AE$4=0,AE36="",AE$8="",AE$7=""),"",ROUND(AE36/AE$8*AE$7*KVARDI,2))</f>
        <v/>
      </c>
      <c r="AG36" s="43"/>
      <c r="AH36" s="44" t="str">
        <f aca="false">IF(OR(AG$4=0,AG36="",AG$8="",AG$7=""),"",ROUND(AG36/AG$8*AG$7*KVARDI,2))</f>
        <v/>
      </c>
      <c r="AI36" s="43"/>
      <c r="AJ36" s="44" t="str">
        <f aca="false">IF(OR(AI$4=0,AI36="",AI$8="",AI$7=""),"",ROUND(AI36/AI$8*AI$7*KVARDI,2))</f>
        <v/>
      </c>
      <c r="AK36" s="43"/>
      <c r="AL36" s="44" t="str">
        <f aca="false">IF(OR(AK$4=0,AK36="",AK$8="",AK$7=""),"",ROUND(AK36/AK$8*AK$7*KVARDI,2))</f>
        <v/>
      </c>
      <c r="AM36" s="43"/>
      <c r="AN36" s="44" t="str">
        <f aca="false">IF(OR(AM$4=0,AM36="",AM$8="",AM$7=""),"",ROUND(AM36/AM$8*AM$7*KVARDI,2))</f>
        <v/>
      </c>
      <c r="AO36" s="43"/>
      <c r="AP36" s="44" t="str">
        <f aca="false">IF(OR(AO$4=0,AO36="",AO$8="",AO$7=""),"",ROUND(AO36/AO$8*AO$7*KVARDI,2))</f>
        <v/>
      </c>
      <c r="AQ36" s="43"/>
      <c r="AR36" s="44" t="str">
        <f aca="false">IF(OR(AQ$4=0,AQ36="",AQ$8="",AQ$7=""),"",ROUND(AQ36/AQ$8*AQ$7*KVARDI,2))</f>
        <v/>
      </c>
      <c r="AS36" s="43"/>
      <c r="AT36" s="44" t="str">
        <f aca="false">IF(OR(AS$4=0,AS36="",AS$8="",AS$7=""),"",ROUND(AS36/AS$8*AS$7*KVARDI,2))</f>
        <v/>
      </c>
      <c r="AU36" s="43"/>
      <c r="AV36" s="44" t="str">
        <f aca="false">IF(OR(AU$4=0,AU36="",AU$8="",AU$7=""),"",ROUND(AU36/AU$8*AU$7*KVARDI,2))</f>
        <v/>
      </c>
      <c r="AW36" s="43"/>
      <c r="AX36" s="44" t="str">
        <f aca="false">IF(OR(AW$4=0,AW36="",AW$8="",AW$7=""),"",ROUND(AW36/AW$8*AW$7*KVARDI,2))</f>
        <v/>
      </c>
      <c r="AY36" s="43"/>
      <c r="AZ36" s="44" t="str">
        <f aca="false">IF(OR(AY$4=0,AY36="",AY$8="",AY$7=""),"",ROUND(AY36/AY$8*AY$7*KVARDI,2))</f>
        <v/>
      </c>
      <c r="BA36" s="43"/>
      <c r="BB36" s="44" t="str">
        <f aca="false">IF(OR(BA$4=0,BA36="",BA$8="",BA$7=""),"",ROUND(BA36/BA$8*BA$7*KVARDI,2))</f>
        <v/>
      </c>
      <c r="BC36" s="43"/>
      <c r="BD36" s="44" t="str">
        <f aca="false">IF(OR(BC$4=0,BC36="",BC$8="",BC$7=""),"",ROUND(BC36/BC$8*BC$7*KVARDI,2))</f>
        <v/>
      </c>
      <c r="BE36" s="43"/>
      <c r="BF36" s="44" t="str">
        <f aca="false">IF(OR(BE$4=0,BE36="",BE$8="",BE$7=""),"",ROUND(BE36/BE$8*BE$7*KVARDI,2))</f>
        <v/>
      </c>
      <c r="BG36" s="43"/>
      <c r="BH36" s="44" t="str">
        <f aca="false">IF(OR(BG$4=0,BG36="",BG$8="",BG$7=""),"",ROUND(BG36/BG$8*BG$7*KVARDI,2))</f>
        <v/>
      </c>
      <c r="BI36" s="43"/>
      <c r="BJ36" s="44" t="str">
        <f aca="false">IF(OR(BI$4=0,BI36="",BI$8="",BI$7=""),"",ROUND(BI36/BI$8*BI$7*KVARDI,2))</f>
        <v/>
      </c>
      <c r="BK36" s="43"/>
      <c r="BL36" s="44" t="str">
        <f aca="false">IF(OR(BK$4=0,BK36="",BK$8="",BK$7=""),"",ROUND(BK36/BK$8*BK$7*KVARDI,2))</f>
        <v/>
      </c>
      <c r="BM36" s="43"/>
      <c r="BN36" s="44" t="str">
        <f aca="false">IF(OR(BM$4=0,BM36="",BM$8="",BM$7=""),"",ROUND(BM36/BM$8*BM$7*KVARDI,2))</f>
        <v/>
      </c>
      <c r="BO36" s="43"/>
      <c r="BP36" s="44" t="str">
        <f aca="false">IF(OR(BO$4=0,BO36="",BO$8="",BO$7=""),"",ROUND(BO36/BO$8*BO$7*KVARDI,2))</f>
        <v/>
      </c>
      <c r="BQ36" s="43"/>
      <c r="BR36" s="44" t="str">
        <f aca="false">IF(OR(BQ$4=0,BQ36="",BQ$8="",BQ$7=""),"",ROUND(BQ36/BQ$8*BQ$7*KVARDI,2))</f>
        <v/>
      </c>
      <c r="BS36" s="43"/>
      <c r="BT36" s="44" t="str">
        <f aca="false">IF(OR(BS$4=0,BS36="",BS$8="",BS$7=""),"",ROUND(BS36/BS$8*BS$7*KVARDI,2))</f>
        <v/>
      </c>
      <c r="BU36" s="43"/>
      <c r="BV36" s="44" t="str">
        <f aca="false">IF(OR(BU$4=0,BU36="",BU$8="",BU$7=""),"",ROUND(BU36/BU$8*BU$7*KVARDI,2))</f>
        <v/>
      </c>
      <c r="BW36" s="43"/>
      <c r="BX36" s="44" t="str">
        <f aca="false">IF(OR(BW$4=0,BW36="",BW$8="",BW$7=""),"",ROUND(BW36/BW$8*BW$7*KVARDI,2))</f>
        <v/>
      </c>
      <c r="BY36" s="43"/>
      <c r="BZ36" s="44" t="str">
        <f aca="false">IF(OR(BY$4=0,BY36="",BY$8="",BY$7=""),"",ROUND(BY36/BY$8*BY$7*KVARDI,2))</f>
        <v/>
      </c>
      <c r="CA36" s="43"/>
      <c r="CB36" s="44" t="str">
        <f aca="false">IF(OR(CA$4=0,CA36="",CA$8="",CA$7=""),"",ROUND(CA36/CA$8*CA$7*KVARDI,2))</f>
        <v/>
      </c>
      <c r="CC36" s="43"/>
      <c r="CD36" s="44" t="str">
        <f aca="false">IF(OR(CC$4=0,CC36="",CC$8="",CC$7=""),"",ROUND(CC36/CC$8*CC$7*KVARDI,2))</f>
        <v/>
      </c>
      <c r="CE36" s="43"/>
      <c r="CF36" s="44" t="str">
        <f aca="false">IF(OR(CE$4=0,CE36="",CE$8="",CE$7=""),"",ROUND(CE36/CE$8*CE$7*KVARDI,2))</f>
        <v/>
      </c>
      <c r="CG36" s="43"/>
      <c r="CH36" s="44" t="str">
        <f aca="false">IF(OR(CG$4=0,CG36="",CG$8="",CG$7=""),"",ROUND(CG36/CG$8*CG$7*KVARDI,2))</f>
        <v/>
      </c>
      <c r="CI36" s="43"/>
      <c r="CJ36" s="44" t="str">
        <f aca="false">IF(OR(CI$4=0,CI36="",CI$8="",CI$7=""),"",ROUND(CI36/CI$8*CI$7*KVARDI,2))</f>
        <v/>
      </c>
      <c r="CK36" s="43"/>
      <c r="CL36" s="44" t="str">
        <f aca="false">IF(OR(CK$4=0,CK36="",CK$8="",CK$7=""),"",ROUND(CK36/CK$8*CK$7*KVARDI,2))</f>
        <v/>
      </c>
      <c r="CM36" s="43"/>
      <c r="CN36" s="44" t="str">
        <f aca="false">IF(OR(CM$4=0,CM36="",CM$8="",CM$7=""),"",ROUND(CM36/CM$8*CM$7*KVARDI,2))</f>
        <v/>
      </c>
      <c r="CO36" s="43"/>
      <c r="CP36" s="44" t="str">
        <f aca="false">IF(OR(CO$4=0,CO36="",CO$8="",CO$7=""),"",ROUND(CO36/CO$8*CO$7*KVARDI,2))</f>
        <v/>
      </c>
      <c r="CQ36" s="43"/>
      <c r="CR36" s="44" t="str">
        <f aca="false">IF(OR(CQ$4=0,CQ36="",CQ$8="",CQ$7=""),"",ROUND(CQ36/CQ$8*CQ$7*KVARDI,2))</f>
        <v/>
      </c>
      <c r="CS36" s="43"/>
      <c r="CT36" s="44" t="str">
        <f aca="false">IF(OR(CS$4=0,CS36="",CS$8="",CS$7=""),"",ROUND(CS36/CS$8*CS$7*KVARDI,2))</f>
        <v/>
      </c>
      <c r="CU36" s="43"/>
      <c r="CV36" s="44" t="str">
        <f aca="false">IF(OR(CU$4=0,CU36="",CU$8="",CU$7=""),"",ROUND(CU36/CU$8*CU$7*KVARDI,2))</f>
        <v/>
      </c>
      <c r="CW36" s="43"/>
      <c r="CX36" s="44" t="str">
        <f aca="false">IF(OR(CW$4=0,CW36="",CW$8="",CW$7=""),"",ROUND(CW36/CW$8*CW$7*KVARDI,2))</f>
        <v/>
      </c>
      <c r="CY36" s="43"/>
      <c r="CZ36" s="44" t="str">
        <f aca="false">IF(OR(CY$4=0,CY36="",CY$8="",CY$7=""),"",ROUND(CY36/CY$8*CY$7*KVARDI,2))</f>
        <v/>
      </c>
      <c r="DA36" s="43"/>
      <c r="DB36" s="44" t="str">
        <f aca="false">IF(OR(DA$4=0,DA36="",DA$8="",DA$7=""),"",ROUND(DA36/DA$8*DA$7*KVARDI,2))</f>
        <v/>
      </c>
      <c r="DC36" s="43"/>
      <c r="DD36" s="44" t="str">
        <f aca="false">IF(OR(DC$4=0,DC36="",DC$8="",DC$7=""),"",ROUND(DC36/DC$8*DC$7*KVARDI,2))</f>
        <v/>
      </c>
      <c r="DE36" s="43"/>
      <c r="DF36" s="44" t="str">
        <f aca="false">IF(OR(DE$4=0,DE36="",DE$8="",DE$7=""),"",ROUND(DE36/DE$8*DE$7*KVARDI,2))</f>
        <v/>
      </c>
      <c r="DG36" s="43"/>
      <c r="DH36" s="44" t="str">
        <f aca="false">IF(OR(DG$4=0,DG36="",DG$8="",DG$7=""),"",ROUND(DG36/DG$8*DG$7*KVARDI,2))</f>
        <v/>
      </c>
      <c r="DI36" s="43"/>
      <c r="DJ36" s="44" t="str">
        <f aca="false">IF(OR(DI$4=0,DI36="",DI$8="",DI$7=""),"",ROUND(DI36/DI$8*DI$7*KVARDI,2))</f>
        <v/>
      </c>
      <c r="DK36" s="43"/>
      <c r="DL36" s="44" t="str">
        <f aca="false">IF(OR(DK$4=0,DK36="",DK$8="",DK$7=""),"",ROUND(DK36/DK$8*DK$7*KVARDI,2))</f>
        <v/>
      </c>
      <c r="DM36" s="43"/>
      <c r="DN36" s="44" t="str">
        <f aca="false">IF(OR(DM$4=0,DM36="",DM$8="",DM$7=""),"",ROUND(DM36/DM$8*DM$7*KVARDI,2))</f>
        <v/>
      </c>
      <c r="DO36" s="43"/>
      <c r="DP36" s="44" t="str">
        <f aca="false">IF(OR(DO$4=0,DO36="",DO$8="",DO$7=""),"",ROUND(DO36/DO$8*DO$7*KVARDI,2))</f>
        <v/>
      </c>
      <c r="DQ36" s="43"/>
      <c r="DR36" s="44" t="str">
        <f aca="false">IF(OR(DQ$4=0,DQ36="",DQ$8="",DQ$7=""),"",ROUND(DQ36/DQ$8*DQ$7*KVARDI,2))</f>
        <v/>
      </c>
      <c r="DS36" s="43"/>
      <c r="DT36" s="44" t="str">
        <f aca="false">IF(OR(DS$4=0,DS36="",DS$8="",DS$7=""),"",ROUND(DS36/DS$8*DS$7*KVARDI,2))</f>
        <v/>
      </c>
      <c r="DU36" s="43"/>
      <c r="DV36" s="44" t="str">
        <f aca="false">IF(OR(DU$4=0,DU36="",DU$8="",DU$7=""),"",ROUND(DU36/DU$8*DU$7*KVARDI,2))</f>
        <v/>
      </c>
      <c r="DW36" s="43"/>
      <c r="DX36" s="44" t="str">
        <f aca="false">IF(OR(DW$4=0,DW36="",DW$8="",DW$7=""),"",ROUND(DW36/DW$8*DW$7*KVARDI,2))</f>
        <v/>
      </c>
      <c r="DY36" s="43"/>
      <c r="DZ36" s="44" t="str">
        <f aca="false">IF(OR(DY$4=0,DY36="",DY$8="",DY$7=""),"",ROUND(DY36/DY$8*DY$7*KVARDI,2))</f>
        <v/>
      </c>
      <c r="EA36" s="43"/>
      <c r="EB36" s="44" t="str">
        <f aca="false">IF(OR(EA$4=0,EA36="",EA$8="",EA$7=""),"",ROUND(EA36/EA$8*EA$7*KVARDI,2))</f>
        <v/>
      </c>
      <c r="EC36" s="43"/>
      <c r="ED36" s="44" t="str">
        <f aca="false">IF(OR(EC$4=0,EC36="",EC$8="",EC$7=""),"",ROUND(EC36/EC$8*EC$7*KVARDI,2))</f>
        <v/>
      </c>
      <c r="EE36" s="43"/>
      <c r="EF36" s="44" t="str">
        <f aca="false">IF(OR(EE$4=0,EE36="",EE$8="",EE$7=""),"",ROUND(EE36/EE$8*EE$7*KVARDI,2))</f>
        <v/>
      </c>
      <c r="EG36" s="43"/>
      <c r="EH36" s="44" t="str">
        <f aca="false">IF(OR(EG$4=0,EG36="",EG$8="",EG$7=""),"",ROUND(EG36/EG$8*EG$7*KVARDI,2))</f>
        <v/>
      </c>
      <c r="EI36" s="43"/>
      <c r="EJ36" s="44" t="str">
        <f aca="false">IF(OR(EI$4=0,EI36="",EI$8="",EI$7=""),"",ROUND(EI36/EI$8*EI$7*KVARDI,2))</f>
        <v/>
      </c>
      <c r="EK36" s="43"/>
      <c r="EL36" s="44" t="str">
        <f aca="false">IF(OR(EK$4=0,EK36="",EK$8="",EK$7=""),"",ROUND(EK36/EK$8*EK$7*KVARDI,2))</f>
        <v/>
      </c>
      <c r="EM36" s="43"/>
      <c r="EN36" s="44" t="str">
        <f aca="false">IF(OR(EM$4=0,EM36="",EM$8="",EM$7=""),"",ROUND(EM36/EM$8*EM$7*KVARDI,2))</f>
        <v/>
      </c>
      <c r="EO36" s="43"/>
      <c r="EP36" s="44" t="str">
        <f aca="false">IF(OR(EO$4=0,EO36="",EO$8="",EO$7=""),"",ROUND(EO36/EO$8*EO$7*KVARDI,2))</f>
        <v/>
      </c>
      <c r="EQ36" s="43"/>
      <c r="ER36" s="44" t="str">
        <f aca="false">IF(OR(EQ$4=0,EQ36="",EQ$8="",EQ$7=""),"",ROUND(EQ36/EQ$8*EQ$7*KVARDI,2))</f>
        <v/>
      </c>
      <c r="ES36" s="43"/>
      <c r="ET36" s="44" t="str">
        <f aca="false">IF(OR(ES$4=0,ES36="",ES$8="",ES$7=""),"",ROUND(ES36/ES$8*ES$7*KVARDI,2))</f>
        <v/>
      </c>
      <c r="EU36" s="43"/>
      <c r="EV36" s="44" t="str">
        <f aca="false">IF(OR(EU$4=0,EU36="",EU$8="",EU$7=""),"",ROUND(EU36/EU$8*EU$7*KVARDI,2))</f>
        <v/>
      </c>
      <c r="EW36" s="43"/>
      <c r="EX36" s="44" t="str">
        <f aca="false">IF(OR(EW$4=0,EW36="",EW$8="",EW$7=""),"",ROUND(EW36/EW$8*EW$7*KVARDI,2))</f>
        <v/>
      </c>
      <c r="EY36" s="43"/>
      <c r="EZ36" s="44" t="str">
        <f aca="false">IF(OR(EY$4=0,EY36="",EY$8="",EY$7=""),"",ROUND(EY36/EY$8*EY$7*KVARDI,2))</f>
        <v/>
      </c>
      <c r="FA36" s="43"/>
      <c r="FB36" s="44" t="str">
        <f aca="false">IF(OR(FA$4=0,FA36="",FA$8="",FA$7=""),"",ROUND(FA36/FA$8*FA$7*KVARDI,2))</f>
        <v/>
      </c>
      <c r="FC36" s="43"/>
      <c r="FD36" s="44" t="str">
        <f aca="false">IF(OR(FC$4=0,FC36="",FC$8="",FC$7=""),"",ROUND(FC36/FC$8*FC$7*KVARDI,2))</f>
        <v/>
      </c>
      <c r="FE36" s="43"/>
      <c r="FF36" s="44" t="str">
        <f aca="false">IF(OR(FE$4=0,FE36="",FE$8="",FE$7=""),"",ROUND(FE36/FE$8*FE$7*KVARDI,2))</f>
        <v/>
      </c>
      <c r="FG36" s="43"/>
      <c r="FH36" s="44" t="str">
        <f aca="false">IF(OR(FG$4=0,FG36="",FG$8="",FG$7=""),"",ROUND(FG36/FG$8*FG$7*KVARDI,2))</f>
        <v/>
      </c>
      <c r="FI36" s="43"/>
      <c r="FJ36" s="44" t="str">
        <f aca="false">IF(OR(FI$4=0,FI36="",FI$8="",FI$7=""),"",ROUND(FI36/FI$8*FI$7*KVARDI,2))</f>
        <v/>
      </c>
      <c r="FK36" s="43"/>
      <c r="FL36" s="44" t="str">
        <f aca="false">IF(OR(FK$4=0,FK36="",FK$8="",FK$7=""),"",ROUND(FK36/FK$8*FK$7*KVARDI,2))</f>
        <v/>
      </c>
      <c r="FM36" s="43"/>
      <c r="FN36" s="44" t="str">
        <f aca="false">IF(OR(FM$4=0,FM36="",FM$8="",FM$7=""),"",ROUND(FM36/FM$8*FM$7*KVARDI,2))</f>
        <v/>
      </c>
      <c r="FO36" s="43"/>
      <c r="FP36" s="44" t="str">
        <f aca="false">IF(OR(FO$4=0,FO36="",FO$8="",FO$7=""),"",ROUND(FO36/FO$8*FO$7*KVARDI,2))</f>
        <v/>
      </c>
      <c r="FQ36" s="43"/>
      <c r="FR36" s="44" t="str">
        <f aca="false">IF(OR(FQ$4=0,FQ36="",FQ$8="",FQ$7=""),"",ROUND(FQ36/FQ$8*FQ$7*KVARDI,2))</f>
        <v/>
      </c>
      <c r="FS36" s="43"/>
      <c r="FT36" s="44" t="str">
        <f aca="false">IF(OR(FS$4=0,FS36="",FS$8="",FS$7=""),"",ROUND(FS36/FS$8*FS$7*KVARDI,2))</f>
        <v/>
      </c>
      <c r="FU36" s="43"/>
      <c r="FV36" s="44" t="str">
        <f aca="false">IF(OR(FU$4=0,FU36="",FU$8="",FU$7=""),"",ROUND(FU36/FU$8*FU$7*KVARDI,2))</f>
        <v/>
      </c>
      <c r="FW36" s="43"/>
      <c r="FX36" s="44" t="str">
        <f aca="false">IF(OR(FW$4=0,FW36="",FW$8="",FW$7=""),"",ROUND(FW36/FW$8*FW$7*KVARDI,2))</f>
        <v/>
      </c>
      <c r="FY36" s="43"/>
      <c r="FZ36" s="44" t="str">
        <f aca="false">IF(OR(FY$4=0,FY36="",FY$8="",FY$7=""),"",ROUND(FY36/FY$8*FY$7*KVARDI,2))</f>
        <v/>
      </c>
      <c r="GA36" s="43"/>
      <c r="GB36" s="44" t="str">
        <f aca="false">IF(OR(GA$4=0,GA36="",GA$8="",GA$7=""),"",ROUND(GA36/GA$8*GA$7*KVARDI,2))</f>
        <v/>
      </c>
      <c r="GC36" s="43"/>
      <c r="GD36" s="44" t="str">
        <f aca="false">IF(OR(GC$4=0,GC36="",GC$8="",GC$7=""),"",ROUND(GC36/GC$8*GC$7*KVARDI,2))</f>
        <v/>
      </c>
      <c r="GE36" s="43"/>
      <c r="GF36" s="44" t="str">
        <f aca="false">IF(OR(GE$4=0,GE36="",GE$8="",GE$7=""),"",ROUND(GE36/GE$8*GE$7*KVARDI,2))</f>
        <v/>
      </c>
      <c r="GG36" s="43"/>
      <c r="GH36" s="44" t="str">
        <f aca="false">IF(OR(GG$4=0,GG36="",GG$8="",GG$7=""),"",ROUND(GG36/GG$8*GG$7*KVARDI,2))</f>
        <v/>
      </c>
      <c r="GI36" s="43"/>
      <c r="GJ36" s="44" t="str">
        <f aca="false">IF(OR(GI$4=0,GI36="",GI$8="",GI$7=""),"",ROUND(GI36/GI$8*GI$7*KVARDI,2))</f>
        <v/>
      </c>
      <c r="GK36" s="43"/>
      <c r="GL36" s="44" t="str">
        <f aca="false">IF(OR(GK$4=0,GK36="",GK$8="",GK$7=""),"",ROUND(GK36/GK$8*GK$7*KVARDI,2))</f>
        <v/>
      </c>
      <c r="GM36" s="43"/>
      <c r="GN36" s="44" t="str">
        <f aca="false">IF(OR(GM$4=0,GM36="",GM$8="",GM$7=""),"",ROUND(GM36/GM$8*GM$7*KVARDI,2))</f>
        <v/>
      </c>
      <c r="GO36" s="43"/>
      <c r="GP36" s="44" t="str">
        <f aca="false">IF(OR(GO$4=0,GO36="",GO$8="",GO$7=""),"",ROUND(GO36/GO$8*GO$7*KVARDI,2))</f>
        <v/>
      </c>
      <c r="GQ36" s="43"/>
      <c r="GR36" s="44" t="str">
        <f aca="false">IF(OR(GQ$4=0,GQ36="",GQ$8="",GQ$7=""),"",ROUND(GQ36/GQ$8*GQ$7*KVARDI,2))</f>
        <v/>
      </c>
      <c r="GS36" s="43"/>
      <c r="GT36" s="44" t="str">
        <f aca="false">IF(OR(GS$4=0,GS36="",GS$8="",GS$7=""),"",ROUND(GS36/GS$8*GS$7*KVARDI,2))</f>
        <v/>
      </c>
      <c r="GU36" s="43"/>
      <c r="GV36" s="44" t="str">
        <f aca="false">IF(OR(GU$4=0,GU36="",GU$8="",GU$7=""),"",ROUND(GU36/GU$8*GU$7*KVARDI,2))</f>
        <v/>
      </c>
      <c r="GW36" s="43"/>
      <c r="GX36" s="44" t="str">
        <f aca="false">IF(OR(GW$4=0,GW36="",GW$8="",GW$7=""),"",ROUND(GW36/GW$8*GW$7*KVARDI,2))</f>
        <v/>
      </c>
      <c r="GZ36" s="22"/>
    </row>
    <row r="37" customFormat="false" ht="15" hidden="true" customHeight="true" outlineLevel="1" collapsed="false">
      <c r="B37" s="41" t="str">
        <f aca="false" t="array" ref="B37:B37">IFERROR(INDEX(Launagögn!$C$6:$C$10005,MATCH(0,COUNTIF($B$11:B36,Launagögn!$C$6:$C$10005)+(Launagögn!$C$6:$C$10005=""),0)),"")</f>
        <v/>
      </c>
      <c r="C37" s="42" t="n">
        <f aca="false">IFERROR(SUMIF($G$10:$GX$10,"Stig",$G37:$GX37),0)</f>
        <v>0</v>
      </c>
      <c r="D37" s="22"/>
      <c r="E37" s="22"/>
      <c r="F37" s="22"/>
      <c r="G37" s="43"/>
      <c r="H37" s="44" t="str">
        <f aca="false">IF(OR(G$4=0,G37="",G$8="",G$7=""),"",ROUND(G37/G$8*G$7*KVARDI,2))</f>
        <v/>
      </c>
      <c r="I37" s="43"/>
      <c r="J37" s="44" t="str">
        <f aca="false">IF(OR(I$4=0,I37="",I$8="",I$7=""),"",ROUND(I37/I$8*I$7*KVARDI,2))</f>
        <v/>
      </c>
      <c r="K37" s="43"/>
      <c r="L37" s="44" t="str">
        <f aca="false">IF(OR(K$4=0,K37="",K$8="",K$7=""),"",ROUND(K37/K$8*K$7*KVARDI,2))</f>
        <v/>
      </c>
      <c r="M37" s="43"/>
      <c r="N37" s="44" t="str">
        <f aca="false">IF(OR(M$4=0,M37="",M$8="",M$7=""),"",ROUND(M37/M$8*M$7*KVARDI,2))</f>
        <v/>
      </c>
      <c r="O37" s="43"/>
      <c r="P37" s="44" t="str">
        <f aca="false">IF(OR(O$4=0,O37="",O$8="",O$7=""),"",ROUND(O37/O$8*O$7*KVARDI,2))</f>
        <v/>
      </c>
      <c r="Q37" s="43"/>
      <c r="R37" s="44" t="str">
        <f aca="false">IF(OR(Q$4=0,Q37="",Q$8="",Q$7=""),"",ROUND(Q37/Q$8*Q$7*KVARDI,2))</f>
        <v/>
      </c>
      <c r="S37" s="43"/>
      <c r="T37" s="44" t="str">
        <f aca="false">IF(OR(S$4=0,S37="",S$8="",S$7=""),"",ROUND(S37/S$8*S$7*KVARDI,2))</f>
        <v/>
      </c>
      <c r="U37" s="43"/>
      <c r="V37" s="44" t="str">
        <f aca="false">IF(OR(U$4=0,U37="",U$8="",U$7=""),"",ROUND(U37/U$8*U$7*KVARDI,2))</f>
        <v/>
      </c>
      <c r="W37" s="43"/>
      <c r="X37" s="44" t="str">
        <f aca="false">IF(OR(W$4=0,W37="",W$8="",W$7=""),"",ROUND(W37/W$8*W$7*KVARDI,2))</f>
        <v/>
      </c>
      <c r="Y37" s="43"/>
      <c r="Z37" s="44" t="str">
        <f aca="false">IF(OR(Y$4=0,Y37="",Y$8="",Y$7=""),"",ROUND(Y37/Y$8*Y$7*KVARDI,2))</f>
        <v/>
      </c>
      <c r="AA37" s="43"/>
      <c r="AB37" s="44" t="str">
        <f aca="false">IF(OR(AA$4=0,AA37="",AA$8="",AA$7=""),"",ROUND(AA37/AA$8*AA$7*KVARDI,2))</f>
        <v/>
      </c>
      <c r="AC37" s="43"/>
      <c r="AD37" s="44" t="str">
        <f aca="false">IF(OR(AC$4=0,AC37="",AC$8="",AC$7=""),"",ROUND(AC37/AC$8*AC$7*KVARDI,2))</f>
        <v/>
      </c>
      <c r="AE37" s="43"/>
      <c r="AF37" s="44" t="str">
        <f aca="false">IF(OR(AE$4=0,AE37="",AE$8="",AE$7=""),"",ROUND(AE37/AE$8*AE$7*KVARDI,2))</f>
        <v/>
      </c>
      <c r="AG37" s="43"/>
      <c r="AH37" s="44" t="str">
        <f aca="false">IF(OR(AG$4=0,AG37="",AG$8="",AG$7=""),"",ROUND(AG37/AG$8*AG$7*KVARDI,2))</f>
        <v/>
      </c>
      <c r="AI37" s="43"/>
      <c r="AJ37" s="44" t="str">
        <f aca="false">IF(OR(AI$4=0,AI37="",AI$8="",AI$7=""),"",ROUND(AI37/AI$8*AI$7*KVARDI,2))</f>
        <v/>
      </c>
      <c r="AK37" s="43"/>
      <c r="AL37" s="44" t="str">
        <f aca="false">IF(OR(AK$4=0,AK37="",AK$8="",AK$7=""),"",ROUND(AK37/AK$8*AK$7*KVARDI,2))</f>
        <v/>
      </c>
      <c r="AM37" s="43"/>
      <c r="AN37" s="44" t="str">
        <f aca="false">IF(OR(AM$4=0,AM37="",AM$8="",AM$7=""),"",ROUND(AM37/AM$8*AM$7*KVARDI,2))</f>
        <v/>
      </c>
      <c r="AO37" s="43"/>
      <c r="AP37" s="44" t="str">
        <f aca="false">IF(OR(AO$4=0,AO37="",AO$8="",AO$7=""),"",ROUND(AO37/AO$8*AO$7*KVARDI,2))</f>
        <v/>
      </c>
      <c r="AQ37" s="43"/>
      <c r="AR37" s="44" t="str">
        <f aca="false">IF(OR(AQ$4=0,AQ37="",AQ$8="",AQ$7=""),"",ROUND(AQ37/AQ$8*AQ$7*KVARDI,2))</f>
        <v/>
      </c>
      <c r="AS37" s="43"/>
      <c r="AT37" s="44" t="str">
        <f aca="false">IF(OR(AS$4=0,AS37="",AS$8="",AS$7=""),"",ROUND(AS37/AS$8*AS$7*KVARDI,2))</f>
        <v/>
      </c>
      <c r="AU37" s="43"/>
      <c r="AV37" s="44" t="str">
        <f aca="false">IF(OR(AU$4=0,AU37="",AU$8="",AU$7=""),"",ROUND(AU37/AU$8*AU$7*KVARDI,2))</f>
        <v/>
      </c>
      <c r="AW37" s="43"/>
      <c r="AX37" s="44" t="str">
        <f aca="false">IF(OR(AW$4=0,AW37="",AW$8="",AW$7=""),"",ROUND(AW37/AW$8*AW$7*KVARDI,2))</f>
        <v/>
      </c>
      <c r="AY37" s="43"/>
      <c r="AZ37" s="44" t="str">
        <f aca="false">IF(OR(AY$4=0,AY37="",AY$8="",AY$7=""),"",ROUND(AY37/AY$8*AY$7*KVARDI,2))</f>
        <v/>
      </c>
      <c r="BA37" s="43"/>
      <c r="BB37" s="44" t="str">
        <f aca="false">IF(OR(BA$4=0,BA37="",BA$8="",BA$7=""),"",ROUND(BA37/BA$8*BA$7*KVARDI,2))</f>
        <v/>
      </c>
      <c r="BC37" s="43"/>
      <c r="BD37" s="44" t="str">
        <f aca="false">IF(OR(BC$4=0,BC37="",BC$8="",BC$7=""),"",ROUND(BC37/BC$8*BC$7*KVARDI,2))</f>
        <v/>
      </c>
      <c r="BE37" s="43"/>
      <c r="BF37" s="44" t="str">
        <f aca="false">IF(OR(BE$4=0,BE37="",BE$8="",BE$7=""),"",ROUND(BE37/BE$8*BE$7*KVARDI,2))</f>
        <v/>
      </c>
      <c r="BG37" s="43"/>
      <c r="BH37" s="44" t="str">
        <f aca="false">IF(OR(BG$4=0,BG37="",BG$8="",BG$7=""),"",ROUND(BG37/BG$8*BG$7*KVARDI,2))</f>
        <v/>
      </c>
      <c r="BI37" s="43"/>
      <c r="BJ37" s="44" t="str">
        <f aca="false">IF(OR(BI$4=0,BI37="",BI$8="",BI$7=""),"",ROUND(BI37/BI$8*BI$7*KVARDI,2))</f>
        <v/>
      </c>
      <c r="BK37" s="43"/>
      <c r="BL37" s="44" t="str">
        <f aca="false">IF(OR(BK$4=0,BK37="",BK$8="",BK$7=""),"",ROUND(BK37/BK$8*BK$7*KVARDI,2))</f>
        <v/>
      </c>
      <c r="BM37" s="43"/>
      <c r="BN37" s="44" t="str">
        <f aca="false">IF(OR(BM$4=0,BM37="",BM$8="",BM$7=""),"",ROUND(BM37/BM$8*BM$7*KVARDI,2))</f>
        <v/>
      </c>
      <c r="BO37" s="43"/>
      <c r="BP37" s="44" t="str">
        <f aca="false">IF(OR(BO$4=0,BO37="",BO$8="",BO$7=""),"",ROUND(BO37/BO$8*BO$7*KVARDI,2))</f>
        <v/>
      </c>
      <c r="BQ37" s="43"/>
      <c r="BR37" s="44" t="str">
        <f aca="false">IF(OR(BQ$4=0,BQ37="",BQ$8="",BQ$7=""),"",ROUND(BQ37/BQ$8*BQ$7*KVARDI,2))</f>
        <v/>
      </c>
      <c r="BS37" s="43"/>
      <c r="BT37" s="44" t="str">
        <f aca="false">IF(OR(BS$4=0,BS37="",BS$8="",BS$7=""),"",ROUND(BS37/BS$8*BS$7*KVARDI,2))</f>
        <v/>
      </c>
      <c r="BU37" s="43"/>
      <c r="BV37" s="44" t="str">
        <f aca="false">IF(OR(BU$4=0,BU37="",BU$8="",BU$7=""),"",ROUND(BU37/BU$8*BU$7*KVARDI,2))</f>
        <v/>
      </c>
      <c r="BW37" s="43"/>
      <c r="BX37" s="44" t="str">
        <f aca="false">IF(OR(BW$4=0,BW37="",BW$8="",BW$7=""),"",ROUND(BW37/BW$8*BW$7*KVARDI,2))</f>
        <v/>
      </c>
      <c r="BY37" s="43"/>
      <c r="BZ37" s="44" t="str">
        <f aca="false">IF(OR(BY$4=0,BY37="",BY$8="",BY$7=""),"",ROUND(BY37/BY$8*BY$7*KVARDI,2))</f>
        <v/>
      </c>
      <c r="CA37" s="43"/>
      <c r="CB37" s="44" t="str">
        <f aca="false">IF(OR(CA$4=0,CA37="",CA$8="",CA$7=""),"",ROUND(CA37/CA$8*CA$7*KVARDI,2))</f>
        <v/>
      </c>
      <c r="CC37" s="43"/>
      <c r="CD37" s="44" t="str">
        <f aca="false">IF(OR(CC$4=0,CC37="",CC$8="",CC$7=""),"",ROUND(CC37/CC$8*CC$7*KVARDI,2))</f>
        <v/>
      </c>
      <c r="CE37" s="43"/>
      <c r="CF37" s="44" t="str">
        <f aca="false">IF(OR(CE$4=0,CE37="",CE$8="",CE$7=""),"",ROUND(CE37/CE$8*CE$7*KVARDI,2))</f>
        <v/>
      </c>
      <c r="CG37" s="43"/>
      <c r="CH37" s="44" t="str">
        <f aca="false">IF(OR(CG$4=0,CG37="",CG$8="",CG$7=""),"",ROUND(CG37/CG$8*CG$7*KVARDI,2))</f>
        <v/>
      </c>
      <c r="CI37" s="43"/>
      <c r="CJ37" s="44" t="str">
        <f aca="false">IF(OR(CI$4=0,CI37="",CI$8="",CI$7=""),"",ROUND(CI37/CI$8*CI$7*KVARDI,2))</f>
        <v/>
      </c>
      <c r="CK37" s="43"/>
      <c r="CL37" s="44" t="str">
        <f aca="false">IF(OR(CK$4=0,CK37="",CK$8="",CK$7=""),"",ROUND(CK37/CK$8*CK$7*KVARDI,2))</f>
        <v/>
      </c>
      <c r="CM37" s="43"/>
      <c r="CN37" s="44" t="str">
        <f aca="false">IF(OR(CM$4=0,CM37="",CM$8="",CM$7=""),"",ROUND(CM37/CM$8*CM$7*KVARDI,2))</f>
        <v/>
      </c>
      <c r="CO37" s="43"/>
      <c r="CP37" s="44" t="str">
        <f aca="false">IF(OR(CO$4=0,CO37="",CO$8="",CO$7=""),"",ROUND(CO37/CO$8*CO$7*KVARDI,2))</f>
        <v/>
      </c>
      <c r="CQ37" s="43"/>
      <c r="CR37" s="44" t="str">
        <f aca="false">IF(OR(CQ$4=0,CQ37="",CQ$8="",CQ$7=""),"",ROUND(CQ37/CQ$8*CQ$7*KVARDI,2))</f>
        <v/>
      </c>
      <c r="CS37" s="43"/>
      <c r="CT37" s="44" t="str">
        <f aca="false">IF(OR(CS$4=0,CS37="",CS$8="",CS$7=""),"",ROUND(CS37/CS$8*CS$7*KVARDI,2))</f>
        <v/>
      </c>
      <c r="CU37" s="43"/>
      <c r="CV37" s="44" t="str">
        <f aca="false">IF(OR(CU$4=0,CU37="",CU$8="",CU$7=""),"",ROUND(CU37/CU$8*CU$7*KVARDI,2))</f>
        <v/>
      </c>
      <c r="CW37" s="43"/>
      <c r="CX37" s="44" t="str">
        <f aca="false">IF(OR(CW$4=0,CW37="",CW$8="",CW$7=""),"",ROUND(CW37/CW$8*CW$7*KVARDI,2))</f>
        <v/>
      </c>
      <c r="CY37" s="43"/>
      <c r="CZ37" s="44" t="str">
        <f aca="false">IF(OR(CY$4=0,CY37="",CY$8="",CY$7=""),"",ROUND(CY37/CY$8*CY$7*KVARDI,2))</f>
        <v/>
      </c>
      <c r="DA37" s="43"/>
      <c r="DB37" s="44" t="str">
        <f aca="false">IF(OR(DA$4=0,DA37="",DA$8="",DA$7=""),"",ROUND(DA37/DA$8*DA$7*KVARDI,2))</f>
        <v/>
      </c>
      <c r="DC37" s="43"/>
      <c r="DD37" s="44" t="str">
        <f aca="false">IF(OR(DC$4=0,DC37="",DC$8="",DC$7=""),"",ROUND(DC37/DC$8*DC$7*KVARDI,2))</f>
        <v/>
      </c>
      <c r="DE37" s="43"/>
      <c r="DF37" s="44" t="str">
        <f aca="false">IF(OR(DE$4=0,DE37="",DE$8="",DE$7=""),"",ROUND(DE37/DE$8*DE$7*KVARDI,2))</f>
        <v/>
      </c>
      <c r="DG37" s="43"/>
      <c r="DH37" s="44" t="str">
        <f aca="false">IF(OR(DG$4=0,DG37="",DG$8="",DG$7=""),"",ROUND(DG37/DG$8*DG$7*KVARDI,2))</f>
        <v/>
      </c>
      <c r="DI37" s="43"/>
      <c r="DJ37" s="44" t="str">
        <f aca="false">IF(OR(DI$4=0,DI37="",DI$8="",DI$7=""),"",ROUND(DI37/DI$8*DI$7*KVARDI,2))</f>
        <v/>
      </c>
      <c r="DK37" s="43"/>
      <c r="DL37" s="44" t="str">
        <f aca="false">IF(OR(DK$4=0,DK37="",DK$8="",DK$7=""),"",ROUND(DK37/DK$8*DK$7*KVARDI,2))</f>
        <v/>
      </c>
      <c r="DM37" s="43"/>
      <c r="DN37" s="44" t="str">
        <f aca="false">IF(OR(DM$4=0,DM37="",DM$8="",DM$7=""),"",ROUND(DM37/DM$8*DM$7*KVARDI,2))</f>
        <v/>
      </c>
      <c r="DO37" s="43"/>
      <c r="DP37" s="44" t="str">
        <f aca="false">IF(OR(DO$4=0,DO37="",DO$8="",DO$7=""),"",ROUND(DO37/DO$8*DO$7*KVARDI,2))</f>
        <v/>
      </c>
      <c r="DQ37" s="43"/>
      <c r="DR37" s="44" t="str">
        <f aca="false">IF(OR(DQ$4=0,DQ37="",DQ$8="",DQ$7=""),"",ROUND(DQ37/DQ$8*DQ$7*KVARDI,2))</f>
        <v/>
      </c>
      <c r="DS37" s="43"/>
      <c r="DT37" s="44" t="str">
        <f aca="false">IF(OR(DS$4=0,DS37="",DS$8="",DS$7=""),"",ROUND(DS37/DS$8*DS$7*KVARDI,2))</f>
        <v/>
      </c>
      <c r="DU37" s="43"/>
      <c r="DV37" s="44" t="str">
        <f aca="false">IF(OR(DU$4=0,DU37="",DU$8="",DU$7=""),"",ROUND(DU37/DU$8*DU$7*KVARDI,2))</f>
        <v/>
      </c>
      <c r="DW37" s="43"/>
      <c r="DX37" s="44" t="str">
        <f aca="false">IF(OR(DW$4=0,DW37="",DW$8="",DW$7=""),"",ROUND(DW37/DW$8*DW$7*KVARDI,2))</f>
        <v/>
      </c>
      <c r="DY37" s="43"/>
      <c r="DZ37" s="44" t="str">
        <f aca="false">IF(OR(DY$4=0,DY37="",DY$8="",DY$7=""),"",ROUND(DY37/DY$8*DY$7*KVARDI,2))</f>
        <v/>
      </c>
      <c r="EA37" s="43"/>
      <c r="EB37" s="44" t="str">
        <f aca="false">IF(OR(EA$4=0,EA37="",EA$8="",EA$7=""),"",ROUND(EA37/EA$8*EA$7*KVARDI,2))</f>
        <v/>
      </c>
      <c r="EC37" s="43"/>
      <c r="ED37" s="44" t="str">
        <f aca="false">IF(OR(EC$4=0,EC37="",EC$8="",EC$7=""),"",ROUND(EC37/EC$8*EC$7*KVARDI,2))</f>
        <v/>
      </c>
      <c r="EE37" s="43"/>
      <c r="EF37" s="44" t="str">
        <f aca="false">IF(OR(EE$4=0,EE37="",EE$8="",EE$7=""),"",ROUND(EE37/EE$8*EE$7*KVARDI,2))</f>
        <v/>
      </c>
      <c r="EG37" s="43"/>
      <c r="EH37" s="44" t="str">
        <f aca="false">IF(OR(EG$4=0,EG37="",EG$8="",EG$7=""),"",ROUND(EG37/EG$8*EG$7*KVARDI,2))</f>
        <v/>
      </c>
      <c r="EI37" s="43"/>
      <c r="EJ37" s="44" t="str">
        <f aca="false">IF(OR(EI$4=0,EI37="",EI$8="",EI$7=""),"",ROUND(EI37/EI$8*EI$7*KVARDI,2))</f>
        <v/>
      </c>
      <c r="EK37" s="43"/>
      <c r="EL37" s="44" t="str">
        <f aca="false">IF(OR(EK$4=0,EK37="",EK$8="",EK$7=""),"",ROUND(EK37/EK$8*EK$7*KVARDI,2))</f>
        <v/>
      </c>
      <c r="EM37" s="43"/>
      <c r="EN37" s="44" t="str">
        <f aca="false">IF(OR(EM$4=0,EM37="",EM$8="",EM$7=""),"",ROUND(EM37/EM$8*EM$7*KVARDI,2))</f>
        <v/>
      </c>
      <c r="EO37" s="43"/>
      <c r="EP37" s="44" t="str">
        <f aca="false">IF(OR(EO$4=0,EO37="",EO$8="",EO$7=""),"",ROUND(EO37/EO$8*EO$7*KVARDI,2))</f>
        <v/>
      </c>
      <c r="EQ37" s="43"/>
      <c r="ER37" s="44" t="str">
        <f aca="false">IF(OR(EQ$4=0,EQ37="",EQ$8="",EQ$7=""),"",ROUND(EQ37/EQ$8*EQ$7*KVARDI,2))</f>
        <v/>
      </c>
      <c r="ES37" s="43"/>
      <c r="ET37" s="44" t="str">
        <f aca="false">IF(OR(ES$4=0,ES37="",ES$8="",ES$7=""),"",ROUND(ES37/ES$8*ES$7*KVARDI,2))</f>
        <v/>
      </c>
      <c r="EU37" s="43"/>
      <c r="EV37" s="44" t="str">
        <f aca="false">IF(OR(EU$4=0,EU37="",EU$8="",EU$7=""),"",ROUND(EU37/EU$8*EU$7*KVARDI,2))</f>
        <v/>
      </c>
      <c r="EW37" s="43"/>
      <c r="EX37" s="44" t="str">
        <f aca="false">IF(OR(EW$4=0,EW37="",EW$8="",EW$7=""),"",ROUND(EW37/EW$8*EW$7*KVARDI,2))</f>
        <v/>
      </c>
      <c r="EY37" s="43"/>
      <c r="EZ37" s="44" t="str">
        <f aca="false">IF(OR(EY$4=0,EY37="",EY$8="",EY$7=""),"",ROUND(EY37/EY$8*EY$7*KVARDI,2))</f>
        <v/>
      </c>
      <c r="FA37" s="43"/>
      <c r="FB37" s="44" t="str">
        <f aca="false">IF(OR(FA$4=0,FA37="",FA$8="",FA$7=""),"",ROUND(FA37/FA$8*FA$7*KVARDI,2))</f>
        <v/>
      </c>
      <c r="FC37" s="43"/>
      <c r="FD37" s="44" t="str">
        <f aca="false">IF(OR(FC$4=0,FC37="",FC$8="",FC$7=""),"",ROUND(FC37/FC$8*FC$7*KVARDI,2))</f>
        <v/>
      </c>
      <c r="FE37" s="43"/>
      <c r="FF37" s="44" t="str">
        <f aca="false">IF(OR(FE$4=0,FE37="",FE$8="",FE$7=""),"",ROUND(FE37/FE$8*FE$7*KVARDI,2))</f>
        <v/>
      </c>
      <c r="FG37" s="43"/>
      <c r="FH37" s="44" t="str">
        <f aca="false">IF(OR(FG$4=0,FG37="",FG$8="",FG$7=""),"",ROUND(FG37/FG$8*FG$7*KVARDI,2))</f>
        <v/>
      </c>
      <c r="FI37" s="43"/>
      <c r="FJ37" s="44" t="str">
        <f aca="false">IF(OR(FI$4=0,FI37="",FI$8="",FI$7=""),"",ROUND(FI37/FI$8*FI$7*KVARDI,2))</f>
        <v/>
      </c>
      <c r="FK37" s="43"/>
      <c r="FL37" s="44" t="str">
        <f aca="false">IF(OR(FK$4=0,FK37="",FK$8="",FK$7=""),"",ROUND(FK37/FK$8*FK$7*KVARDI,2))</f>
        <v/>
      </c>
      <c r="FM37" s="43"/>
      <c r="FN37" s="44" t="str">
        <f aca="false">IF(OR(FM$4=0,FM37="",FM$8="",FM$7=""),"",ROUND(FM37/FM$8*FM$7*KVARDI,2))</f>
        <v/>
      </c>
      <c r="FO37" s="43"/>
      <c r="FP37" s="44" t="str">
        <f aca="false">IF(OR(FO$4=0,FO37="",FO$8="",FO$7=""),"",ROUND(FO37/FO$8*FO$7*KVARDI,2))</f>
        <v/>
      </c>
      <c r="FQ37" s="43"/>
      <c r="FR37" s="44" t="str">
        <f aca="false">IF(OR(FQ$4=0,FQ37="",FQ$8="",FQ$7=""),"",ROUND(FQ37/FQ$8*FQ$7*KVARDI,2))</f>
        <v/>
      </c>
      <c r="FS37" s="43"/>
      <c r="FT37" s="44" t="str">
        <f aca="false">IF(OR(FS$4=0,FS37="",FS$8="",FS$7=""),"",ROUND(FS37/FS$8*FS$7*KVARDI,2))</f>
        <v/>
      </c>
      <c r="FU37" s="43"/>
      <c r="FV37" s="44" t="str">
        <f aca="false">IF(OR(FU$4=0,FU37="",FU$8="",FU$7=""),"",ROUND(FU37/FU$8*FU$7*KVARDI,2))</f>
        <v/>
      </c>
      <c r="FW37" s="43"/>
      <c r="FX37" s="44" t="str">
        <f aca="false">IF(OR(FW$4=0,FW37="",FW$8="",FW$7=""),"",ROUND(FW37/FW$8*FW$7*KVARDI,2))</f>
        <v/>
      </c>
      <c r="FY37" s="43"/>
      <c r="FZ37" s="44" t="str">
        <f aca="false">IF(OR(FY$4=0,FY37="",FY$8="",FY$7=""),"",ROUND(FY37/FY$8*FY$7*KVARDI,2))</f>
        <v/>
      </c>
      <c r="GA37" s="43"/>
      <c r="GB37" s="44" t="str">
        <f aca="false">IF(OR(GA$4=0,GA37="",GA$8="",GA$7=""),"",ROUND(GA37/GA$8*GA$7*KVARDI,2))</f>
        <v/>
      </c>
      <c r="GC37" s="43"/>
      <c r="GD37" s="44" t="str">
        <f aca="false">IF(OR(GC$4=0,GC37="",GC$8="",GC$7=""),"",ROUND(GC37/GC$8*GC$7*KVARDI,2))</f>
        <v/>
      </c>
      <c r="GE37" s="43"/>
      <c r="GF37" s="44" t="str">
        <f aca="false">IF(OR(GE$4=0,GE37="",GE$8="",GE$7=""),"",ROUND(GE37/GE$8*GE$7*KVARDI,2))</f>
        <v/>
      </c>
      <c r="GG37" s="43"/>
      <c r="GH37" s="44" t="str">
        <f aca="false">IF(OR(GG$4=0,GG37="",GG$8="",GG$7=""),"",ROUND(GG37/GG$8*GG$7*KVARDI,2))</f>
        <v/>
      </c>
      <c r="GI37" s="43"/>
      <c r="GJ37" s="44" t="str">
        <f aca="false">IF(OR(GI$4=0,GI37="",GI$8="",GI$7=""),"",ROUND(GI37/GI$8*GI$7*KVARDI,2))</f>
        <v/>
      </c>
      <c r="GK37" s="43"/>
      <c r="GL37" s="44" t="str">
        <f aca="false">IF(OR(GK$4=0,GK37="",GK$8="",GK$7=""),"",ROUND(GK37/GK$8*GK$7*KVARDI,2))</f>
        <v/>
      </c>
      <c r="GM37" s="43"/>
      <c r="GN37" s="44" t="str">
        <f aca="false">IF(OR(GM$4=0,GM37="",GM$8="",GM$7=""),"",ROUND(GM37/GM$8*GM$7*KVARDI,2))</f>
        <v/>
      </c>
      <c r="GO37" s="43"/>
      <c r="GP37" s="44" t="str">
        <f aca="false">IF(OR(GO$4=0,GO37="",GO$8="",GO$7=""),"",ROUND(GO37/GO$8*GO$7*KVARDI,2))</f>
        <v/>
      </c>
      <c r="GQ37" s="43"/>
      <c r="GR37" s="44" t="str">
        <f aca="false">IF(OR(GQ$4=0,GQ37="",GQ$8="",GQ$7=""),"",ROUND(GQ37/GQ$8*GQ$7*KVARDI,2))</f>
        <v/>
      </c>
      <c r="GS37" s="43"/>
      <c r="GT37" s="44" t="str">
        <f aca="false">IF(OR(GS$4=0,GS37="",GS$8="",GS$7=""),"",ROUND(GS37/GS$8*GS$7*KVARDI,2))</f>
        <v/>
      </c>
      <c r="GU37" s="43"/>
      <c r="GV37" s="44" t="str">
        <f aca="false">IF(OR(GU$4=0,GU37="",GU$8="",GU$7=""),"",ROUND(GU37/GU$8*GU$7*KVARDI,2))</f>
        <v/>
      </c>
      <c r="GW37" s="43"/>
      <c r="GX37" s="44" t="str">
        <f aca="false">IF(OR(GW$4=0,GW37="",GW$8="",GW$7=""),"",ROUND(GW37/GW$8*GW$7*KVARDI,2))</f>
        <v/>
      </c>
      <c r="GZ37" s="22"/>
    </row>
    <row r="38" customFormat="false" ht="15" hidden="true" customHeight="true" outlineLevel="1" collapsed="false">
      <c r="B38" s="41" t="str">
        <f aca="false" t="array" ref="B38:B38">IFERROR(INDEX(Launagögn!$C$6:$C$10005,MATCH(0,COUNTIF($B$11:B37,Launagögn!$C$6:$C$10005)+(Launagögn!$C$6:$C$10005=""),0)),"")</f>
        <v/>
      </c>
      <c r="C38" s="42" t="n">
        <f aca="false">IFERROR(SUMIF($G$10:$GX$10,"Stig",$G38:$GX38),0)</f>
        <v>0</v>
      </c>
      <c r="D38" s="22"/>
      <c r="E38" s="22"/>
      <c r="F38" s="22"/>
      <c r="G38" s="43"/>
      <c r="H38" s="44" t="str">
        <f aca="false">IF(OR(G$4=0,G38="",G$8="",G$7=""),"",ROUND(G38/G$8*G$7*KVARDI,2))</f>
        <v/>
      </c>
      <c r="I38" s="43"/>
      <c r="J38" s="44" t="str">
        <f aca="false">IF(OR(I$4=0,I38="",I$8="",I$7=""),"",ROUND(I38/I$8*I$7*KVARDI,2))</f>
        <v/>
      </c>
      <c r="K38" s="43"/>
      <c r="L38" s="44" t="str">
        <f aca="false">IF(OR(K$4=0,K38="",K$8="",K$7=""),"",ROUND(K38/K$8*K$7*KVARDI,2))</f>
        <v/>
      </c>
      <c r="M38" s="43"/>
      <c r="N38" s="44" t="str">
        <f aca="false">IF(OR(M$4=0,M38="",M$8="",M$7=""),"",ROUND(M38/M$8*M$7*KVARDI,2))</f>
        <v/>
      </c>
      <c r="O38" s="43"/>
      <c r="P38" s="44" t="str">
        <f aca="false">IF(OR(O$4=0,O38="",O$8="",O$7=""),"",ROUND(O38/O$8*O$7*KVARDI,2))</f>
        <v/>
      </c>
      <c r="Q38" s="43"/>
      <c r="R38" s="44" t="str">
        <f aca="false">IF(OR(Q$4=0,Q38="",Q$8="",Q$7=""),"",ROUND(Q38/Q$8*Q$7*KVARDI,2))</f>
        <v/>
      </c>
      <c r="S38" s="43"/>
      <c r="T38" s="44" t="str">
        <f aca="false">IF(OR(S$4=0,S38="",S$8="",S$7=""),"",ROUND(S38/S$8*S$7*KVARDI,2))</f>
        <v/>
      </c>
      <c r="U38" s="43"/>
      <c r="V38" s="44" t="str">
        <f aca="false">IF(OR(U$4=0,U38="",U$8="",U$7=""),"",ROUND(U38/U$8*U$7*KVARDI,2))</f>
        <v/>
      </c>
      <c r="W38" s="43"/>
      <c r="X38" s="44" t="str">
        <f aca="false">IF(OR(W$4=0,W38="",W$8="",W$7=""),"",ROUND(W38/W$8*W$7*KVARDI,2))</f>
        <v/>
      </c>
      <c r="Y38" s="43"/>
      <c r="Z38" s="44" t="str">
        <f aca="false">IF(OR(Y$4=0,Y38="",Y$8="",Y$7=""),"",ROUND(Y38/Y$8*Y$7*KVARDI,2))</f>
        <v/>
      </c>
      <c r="AA38" s="43"/>
      <c r="AB38" s="44" t="str">
        <f aca="false">IF(OR(AA$4=0,AA38="",AA$8="",AA$7=""),"",ROUND(AA38/AA$8*AA$7*KVARDI,2))</f>
        <v/>
      </c>
      <c r="AC38" s="43"/>
      <c r="AD38" s="44" t="str">
        <f aca="false">IF(OR(AC$4=0,AC38="",AC$8="",AC$7=""),"",ROUND(AC38/AC$8*AC$7*KVARDI,2))</f>
        <v/>
      </c>
      <c r="AE38" s="43"/>
      <c r="AF38" s="44" t="str">
        <f aca="false">IF(OR(AE$4=0,AE38="",AE$8="",AE$7=""),"",ROUND(AE38/AE$8*AE$7*KVARDI,2))</f>
        <v/>
      </c>
      <c r="AG38" s="43"/>
      <c r="AH38" s="44" t="str">
        <f aca="false">IF(OR(AG$4=0,AG38="",AG$8="",AG$7=""),"",ROUND(AG38/AG$8*AG$7*KVARDI,2))</f>
        <v/>
      </c>
      <c r="AI38" s="43"/>
      <c r="AJ38" s="44" t="str">
        <f aca="false">IF(OR(AI$4=0,AI38="",AI$8="",AI$7=""),"",ROUND(AI38/AI$8*AI$7*KVARDI,2))</f>
        <v/>
      </c>
      <c r="AK38" s="43"/>
      <c r="AL38" s="44" t="str">
        <f aca="false">IF(OR(AK$4=0,AK38="",AK$8="",AK$7=""),"",ROUND(AK38/AK$8*AK$7*KVARDI,2))</f>
        <v/>
      </c>
      <c r="AM38" s="43"/>
      <c r="AN38" s="44" t="str">
        <f aca="false">IF(OR(AM$4=0,AM38="",AM$8="",AM$7=""),"",ROUND(AM38/AM$8*AM$7*KVARDI,2))</f>
        <v/>
      </c>
      <c r="AO38" s="43"/>
      <c r="AP38" s="44" t="str">
        <f aca="false">IF(OR(AO$4=0,AO38="",AO$8="",AO$7=""),"",ROUND(AO38/AO$8*AO$7*KVARDI,2))</f>
        <v/>
      </c>
      <c r="AQ38" s="43"/>
      <c r="AR38" s="44" t="str">
        <f aca="false">IF(OR(AQ$4=0,AQ38="",AQ$8="",AQ$7=""),"",ROUND(AQ38/AQ$8*AQ$7*KVARDI,2))</f>
        <v/>
      </c>
      <c r="AS38" s="43"/>
      <c r="AT38" s="44" t="str">
        <f aca="false">IF(OR(AS$4=0,AS38="",AS$8="",AS$7=""),"",ROUND(AS38/AS$8*AS$7*KVARDI,2))</f>
        <v/>
      </c>
      <c r="AU38" s="43"/>
      <c r="AV38" s="44" t="str">
        <f aca="false">IF(OR(AU$4=0,AU38="",AU$8="",AU$7=""),"",ROUND(AU38/AU$8*AU$7*KVARDI,2))</f>
        <v/>
      </c>
      <c r="AW38" s="43"/>
      <c r="AX38" s="44" t="str">
        <f aca="false">IF(OR(AW$4=0,AW38="",AW$8="",AW$7=""),"",ROUND(AW38/AW$8*AW$7*KVARDI,2))</f>
        <v/>
      </c>
      <c r="AY38" s="43"/>
      <c r="AZ38" s="44" t="str">
        <f aca="false">IF(OR(AY$4=0,AY38="",AY$8="",AY$7=""),"",ROUND(AY38/AY$8*AY$7*KVARDI,2))</f>
        <v/>
      </c>
      <c r="BA38" s="43"/>
      <c r="BB38" s="44" t="str">
        <f aca="false">IF(OR(BA$4=0,BA38="",BA$8="",BA$7=""),"",ROUND(BA38/BA$8*BA$7*KVARDI,2))</f>
        <v/>
      </c>
      <c r="BC38" s="43"/>
      <c r="BD38" s="44" t="str">
        <f aca="false">IF(OR(BC$4=0,BC38="",BC$8="",BC$7=""),"",ROUND(BC38/BC$8*BC$7*KVARDI,2))</f>
        <v/>
      </c>
      <c r="BE38" s="43"/>
      <c r="BF38" s="44" t="str">
        <f aca="false">IF(OR(BE$4=0,BE38="",BE$8="",BE$7=""),"",ROUND(BE38/BE$8*BE$7*KVARDI,2))</f>
        <v/>
      </c>
      <c r="BG38" s="43"/>
      <c r="BH38" s="44" t="str">
        <f aca="false">IF(OR(BG$4=0,BG38="",BG$8="",BG$7=""),"",ROUND(BG38/BG$8*BG$7*KVARDI,2))</f>
        <v/>
      </c>
      <c r="BI38" s="43"/>
      <c r="BJ38" s="44" t="str">
        <f aca="false">IF(OR(BI$4=0,BI38="",BI$8="",BI$7=""),"",ROUND(BI38/BI$8*BI$7*KVARDI,2))</f>
        <v/>
      </c>
      <c r="BK38" s="43"/>
      <c r="BL38" s="44" t="str">
        <f aca="false">IF(OR(BK$4=0,BK38="",BK$8="",BK$7=""),"",ROUND(BK38/BK$8*BK$7*KVARDI,2))</f>
        <v/>
      </c>
      <c r="BM38" s="43"/>
      <c r="BN38" s="44" t="str">
        <f aca="false">IF(OR(BM$4=0,BM38="",BM$8="",BM$7=""),"",ROUND(BM38/BM$8*BM$7*KVARDI,2))</f>
        <v/>
      </c>
      <c r="BO38" s="43"/>
      <c r="BP38" s="44" t="str">
        <f aca="false">IF(OR(BO$4=0,BO38="",BO$8="",BO$7=""),"",ROUND(BO38/BO$8*BO$7*KVARDI,2))</f>
        <v/>
      </c>
      <c r="BQ38" s="43"/>
      <c r="BR38" s="44" t="str">
        <f aca="false">IF(OR(BQ$4=0,BQ38="",BQ$8="",BQ$7=""),"",ROUND(BQ38/BQ$8*BQ$7*KVARDI,2))</f>
        <v/>
      </c>
      <c r="BS38" s="43"/>
      <c r="BT38" s="44" t="str">
        <f aca="false">IF(OR(BS$4=0,BS38="",BS$8="",BS$7=""),"",ROUND(BS38/BS$8*BS$7*KVARDI,2))</f>
        <v/>
      </c>
      <c r="BU38" s="43"/>
      <c r="BV38" s="44" t="str">
        <f aca="false">IF(OR(BU$4=0,BU38="",BU$8="",BU$7=""),"",ROUND(BU38/BU$8*BU$7*KVARDI,2))</f>
        <v/>
      </c>
      <c r="BW38" s="43"/>
      <c r="BX38" s="44" t="str">
        <f aca="false">IF(OR(BW$4=0,BW38="",BW$8="",BW$7=""),"",ROUND(BW38/BW$8*BW$7*KVARDI,2))</f>
        <v/>
      </c>
      <c r="BY38" s="43"/>
      <c r="BZ38" s="44" t="str">
        <f aca="false">IF(OR(BY$4=0,BY38="",BY$8="",BY$7=""),"",ROUND(BY38/BY$8*BY$7*KVARDI,2))</f>
        <v/>
      </c>
      <c r="CA38" s="43"/>
      <c r="CB38" s="44" t="str">
        <f aca="false">IF(OR(CA$4=0,CA38="",CA$8="",CA$7=""),"",ROUND(CA38/CA$8*CA$7*KVARDI,2))</f>
        <v/>
      </c>
      <c r="CC38" s="43"/>
      <c r="CD38" s="44" t="str">
        <f aca="false">IF(OR(CC$4=0,CC38="",CC$8="",CC$7=""),"",ROUND(CC38/CC$8*CC$7*KVARDI,2))</f>
        <v/>
      </c>
      <c r="CE38" s="43"/>
      <c r="CF38" s="44" t="str">
        <f aca="false">IF(OR(CE$4=0,CE38="",CE$8="",CE$7=""),"",ROUND(CE38/CE$8*CE$7*KVARDI,2))</f>
        <v/>
      </c>
      <c r="CG38" s="43"/>
      <c r="CH38" s="44" t="str">
        <f aca="false">IF(OR(CG$4=0,CG38="",CG$8="",CG$7=""),"",ROUND(CG38/CG$8*CG$7*KVARDI,2))</f>
        <v/>
      </c>
      <c r="CI38" s="43"/>
      <c r="CJ38" s="44" t="str">
        <f aca="false">IF(OR(CI$4=0,CI38="",CI$8="",CI$7=""),"",ROUND(CI38/CI$8*CI$7*KVARDI,2))</f>
        <v/>
      </c>
      <c r="CK38" s="43"/>
      <c r="CL38" s="44" t="str">
        <f aca="false">IF(OR(CK$4=0,CK38="",CK$8="",CK$7=""),"",ROUND(CK38/CK$8*CK$7*KVARDI,2))</f>
        <v/>
      </c>
      <c r="CM38" s="43"/>
      <c r="CN38" s="44" t="str">
        <f aca="false">IF(OR(CM$4=0,CM38="",CM$8="",CM$7=""),"",ROUND(CM38/CM$8*CM$7*KVARDI,2))</f>
        <v/>
      </c>
      <c r="CO38" s="43"/>
      <c r="CP38" s="44" t="str">
        <f aca="false">IF(OR(CO$4=0,CO38="",CO$8="",CO$7=""),"",ROUND(CO38/CO$8*CO$7*KVARDI,2))</f>
        <v/>
      </c>
      <c r="CQ38" s="43"/>
      <c r="CR38" s="44" t="str">
        <f aca="false">IF(OR(CQ$4=0,CQ38="",CQ$8="",CQ$7=""),"",ROUND(CQ38/CQ$8*CQ$7*KVARDI,2))</f>
        <v/>
      </c>
      <c r="CS38" s="43"/>
      <c r="CT38" s="44" t="str">
        <f aca="false">IF(OR(CS$4=0,CS38="",CS$8="",CS$7=""),"",ROUND(CS38/CS$8*CS$7*KVARDI,2))</f>
        <v/>
      </c>
      <c r="CU38" s="43"/>
      <c r="CV38" s="44" t="str">
        <f aca="false">IF(OR(CU$4=0,CU38="",CU$8="",CU$7=""),"",ROUND(CU38/CU$8*CU$7*KVARDI,2))</f>
        <v/>
      </c>
      <c r="CW38" s="43"/>
      <c r="CX38" s="44" t="str">
        <f aca="false">IF(OR(CW$4=0,CW38="",CW$8="",CW$7=""),"",ROUND(CW38/CW$8*CW$7*KVARDI,2))</f>
        <v/>
      </c>
      <c r="CY38" s="43"/>
      <c r="CZ38" s="44" t="str">
        <f aca="false">IF(OR(CY$4=0,CY38="",CY$8="",CY$7=""),"",ROUND(CY38/CY$8*CY$7*KVARDI,2))</f>
        <v/>
      </c>
      <c r="DA38" s="43"/>
      <c r="DB38" s="44" t="str">
        <f aca="false">IF(OR(DA$4=0,DA38="",DA$8="",DA$7=""),"",ROUND(DA38/DA$8*DA$7*KVARDI,2))</f>
        <v/>
      </c>
      <c r="DC38" s="43"/>
      <c r="DD38" s="44" t="str">
        <f aca="false">IF(OR(DC$4=0,DC38="",DC$8="",DC$7=""),"",ROUND(DC38/DC$8*DC$7*KVARDI,2))</f>
        <v/>
      </c>
      <c r="DE38" s="43"/>
      <c r="DF38" s="44" t="str">
        <f aca="false">IF(OR(DE$4=0,DE38="",DE$8="",DE$7=""),"",ROUND(DE38/DE$8*DE$7*KVARDI,2))</f>
        <v/>
      </c>
      <c r="DG38" s="43"/>
      <c r="DH38" s="44" t="str">
        <f aca="false">IF(OR(DG$4=0,DG38="",DG$8="",DG$7=""),"",ROUND(DG38/DG$8*DG$7*KVARDI,2))</f>
        <v/>
      </c>
      <c r="DI38" s="43"/>
      <c r="DJ38" s="44" t="str">
        <f aca="false">IF(OR(DI$4=0,DI38="",DI$8="",DI$7=""),"",ROUND(DI38/DI$8*DI$7*KVARDI,2))</f>
        <v/>
      </c>
      <c r="DK38" s="43"/>
      <c r="DL38" s="44" t="str">
        <f aca="false">IF(OR(DK$4=0,DK38="",DK$8="",DK$7=""),"",ROUND(DK38/DK$8*DK$7*KVARDI,2))</f>
        <v/>
      </c>
      <c r="DM38" s="43"/>
      <c r="DN38" s="44" t="str">
        <f aca="false">IF(OR(DM$4=0,DM38="",DM$8="",DM$7=""),"",ROUND(DM38/DM$8*DM$7*KVARDI,2))</f>
        <v/>
      </c>
      <c r="DO38" s="43"/>
      <c r="DP38" s="44" t="str">
        <f aca="false">IF(OR(DO$4=0,DO38="",DO$8="",DO$7=""),"",ROUND(DO38/DO$8*DO$7*KVARDI,2))</f>
        <v/>
      </c>
      <c r="DQ38" s="43"/>
      <c r="DR38" s="44" t="str">
        <f aca="false">IF(OR(DQ$4=0,DQ38="",DQ$8="",DQ$7=""),"",ROUND(DQ38/DQ$8*DQ$7*KVARDI,2))</f>
        <v/>
      </c>
      <c r="DS38" s="43"/>
      <c r="DT38" s="44" t="str">
        <f aca="false">IF(OR(DS$4=0,DS38="",DS$8="",DS$7=""),"",ROUND(DS38/DS$8*DS$7*KVARDI,2))</f>
        <v/>
      </c>
      <c r="DU38" s="43"/>
      <c r="DV38" s="44" t="str">
        <f aca="false">IF(OR(DU$4=0,DU38="",DU$8="",DU$7=""),"",ROUND(DU38/DU$8*DU$7*KVARDI,2))</f>
        <v/>
      </c>
      <c r="DW38" s="43"/>
      <c r="DX38" s="44" t="str">
        <f aca="false">IF(OR(DW$4=0,DW38="",DW$8="",DW$7=""),"",ROUND(DW38/DW$8*DW$7*KVARDI,2))</f>
        <v/>
      </c>
      <c r="DY38" s="43"/>
      <c r="DZ38" s="44" t="str">
        <f aca="false">IF(OR(DY$4=0,DY38="",DY$8="",DY$7=""),"",ROUND(DY38/DY$8*DY$7*KVARDI,2))</f>
        <v/>
      </c>
      <c r="EA38" s="43"/>
      <c r="EB38" s="44" t="str">
        <f aca="false">IF(OR(EA$4=0,EA38="",EA$8="",EA$7=""),"",ROUND(EA38/EA$8*EA$7*KVARDI,2))</f>
        <v/>
      </c>
      <c r="EC38" s="43"/>
      <c r="ED38" s="44" t="str">
        <f aca="false">IF(OR(EC$4=0,EC38="",EC$8="",EC$7=""),"",ROUND(EC38/EC$8*EC$7*KVARDI,2))</f>
        <v/>
      </c>
      <c r="EE38" s="43"/>
      <c r="EF38" s="44" t="str">
        <f aca="false">IF(OR(EE$4=0,EE38="",EE$8="",EE$7=""),"",ROUND(EE38/EE$8*EE$7*KVARDI,2))</f>
        <v/>
      </c>
      <c r="EG38" s="43"/>
      <c r="EH38" s="44" t="str">
        <f aca="false">IF(OR(EG$4=0,EG38="",EG$8="",EG$7=""),"",ROUND(EG38/EG$8*EG$7*KVARDI,2))</f>
        <v/>
      </c>
      <c r="EI38" s="43"/>
      <c r="EJ38" s="44" t="str">
        <f aca="false">IF(OR(EI$4=0,EI38="",EI$8="",EI$7=""),"",ROUND(EI38/EI$8*EI$7*KVARDI,2))</f>
        <v/>
      </c>
      <c r="EK38" s="43"/>
      <c r="EL38" s="44" t="str">
        <f aca="false">IF(OR(EK$4=0,EK38="",EK$8="",EK$7=""),"",ROUND(EK38/EK$8*EK$7*KVARDI,2))</f>
        <v/>
      </c>
      <c r="EM38" s="43"/>
      <c r="EN38" s="44" t="str">
        <f aca="false">IF(OR(EM$4=0,EM38="",EM$8="",EM$7=""),"",ROUND(EM38/EM$8*EM$7*KVARDI,2))</f>
        <v/>
      </c>
      <c r="EO38" s="43"/>
      <c r="EP38" s="44" t="str">
        <f aca="false">IF(OR(EO$4=0,EO38="",EO$8="",EO$7=""),"",ROUND(EO38/EO$8*EO$7*KVARDI,2))</f>
        <v/>
      </c>
      <c r="EQ38" s="43"/>
      <c r="ER38" s="44" t="str">
        <f aca="false">IF(OR(EQ$4=0,EQ38="",EQ$8="",EQ$7=""),"",ROUND(EQ38/EQ$8*EQ$7*KVARDI,2))</f>
        <v/>
      </c>
      <c r="ES38" s="43"/>
      <c r="ET38" s="44" t="str">
        <f aca="false">IF(OR(ES$4=0,ES38="",ES$8="",ES$7=""),"",ROUND(ES38/ES$8*ES$7*KVARDI,2))</f>
        <v/>
      </c>
      <c r="EU38" s="43"/>
      <c r="EV38" s="44" t="str">
        <f aca="false">IF(OR(EU$4=0,EU38="",EU$8="",EU$7=""),"",ROUND(EU38/EU$8*EU$7*KVARDI,2))</f>
        <v/>
      </c>
      <c r="EW38" s="43"/>
      <c r="EX38" s="44" t="str">
        <f aca="false">IF(OR(EW$4=0,EW38="",EW$8="",EW$7=""),"",ROUND(EW38/EW$8*EW$7*KVARDI,2))</f>
        <v/>
      </c>
      <c r="EY38" s="43"/>
      <c r="EZ38" s="44" t="str">
        <f aca="false">IF(OR(EY$4=0,EY38="",EY$8="",EY$7=""),"",ROUND(EY38/EY$8*EY$7*KVARDI,2))</f>
        <v/>
      </c>
      <c r="FA38" s="43"/>
      <c r="FB38" s="44" t="str">
        <f aca="false">IF(OR(FA$4=0,FA38="",FA$8="",FA$7=""),"",ROUND(FA38/FA$8*FA$7*KVARDI,2))</f>
        <v/>
      </c>
      <c r="FC38" s="43"/>
      <c r="FD38" s="44" t="str">
        <f aca="false">IF(OR(FC$4=0,FC38="",FC$8="",FC$7=""),"",ROUND(FC38/FC$8*FC$7*KVARDI,2))</f>
        <v/>
      </c>
      <c r="FE38" s="43"/>
      <c r="FF38" s="44" t="str">
        <f aca="false">IF(OR(FE$4=0,FE38="",FE$8="",FE$7=""),"",ROUND(FE38/FE$8*FE$7*KVARDI,2))</f>
        <v/>
      </c>
      <c r="FG38" s="43"/>
      <c r="FH38" s="44" t="str">
        <f aca="false">IF(OR(FG$4=0,FG38="",FG$8="",FG$7=""),"",ROUND(FG38/FG$8*FG$7*KVARDI,2))</f>
        <v/>
      </c>
      <c r="FI38" s="43"/>
      <c r="FJ38" s="44" t="str">
        <f aca="false">IF(OR(FI$4=0,FI38="",FI$8="",FI$7=""),"",ROUND(FI38/FI$8*FI$7*KVARDI,2))</f>
        <v/>
      </c>
      <c r="FK38" s="43"/>
      <c r="FL38" s="44" t="str">
        <f aca="false">IF(OR(FK$4=0,FK38="",FK$8="",FK$7=""),"",ROUND(FK38/FK$8*FK$7*KVARDI,2))</f>
        <v/>
      </c>
      <c r="FM38" s="43"/>
      <c r="FN38" s="44" t="str">
        <f aca="false">IF(OR(FM$4=0,FM38="",FM$8="",FM$7=""),"",ROUND(FM38/FM$8*FM$7*KVARDI,2))</f>
        <v/>
      </c>
      <c r="FO38" s="43"/>
      <c r="FP38" s="44" t="str">
        <f aca="false">IF(OR(FO$4=0,FO38="",FO$8="",FO$7=""),"",ROUND(FO38/FO$8*FO$7*KVARDI,2))</f>
        <v/>
      </c>
      <c r="FQ38" s="43"/>
      <c r="FR38" s="44" t="str">
        <f aca="false">IF(OR(FQ$4=0,FQ38="",FQ$8="",FQ$7=""),"",ROUND(FQ38/FQ$8*FQ$7*KVARDI,2))</f>
        <v/>
      </c>
      <c r="FS38" s="43"/>
      <c r="FT38" s="44" t="str">
        <f aca="false">IF(OR(FS$4=0,FS38="",FS$8="",FS$7=""),"",ROUND(FS38/FS$8*FS$7*KVARDI,2))</f>
        <v/>
      </c>
      <c r="FU38" s="43"/>
      <c r="FV38" s="44" t="str">
        <f aca="false">IF(OR(FU$4=0,FU38="",FU$8="",FU$7=""),"",ROUND(FU38/FU$8*FU$7*KVARDI,2))</f>
        <v/>
      </c>
      <c r="FW38" s="43"/>
      <c r="FX38" s="44" t="str">
        <f aca="false">IF(OR(FW$4=0,FW38="",FW$8="",FW$7=""),"",ROUND(FW38/FW$8*FW$7*KVARDI,2))</f>
        <v/>
      </c>
      <c r="FY38" s="43"/>
      <c r="FZ38" s="44" t="str">
        <f aca="false">IF(OR(FY$4=0,FY38="",FY$8="",FY$7=""),"",ROUND(FY38/FY$8*FY$7*KVARDI,2))</f>
        <v/>
      </c>
      <c r="GA38" s="43"/>
      <c r="GB38" s="44" t="str">
        <f aca="false">IF(OR(GA$4=0,GA38="",GA$8="",GA$7=""),"",ROUND(GA38/GA$8*GA$7*KVARDI,2))</f>
        <v/>
      </c>
      <c r="GC38" s="43"/>
      <c r="GD38" s="44" t="str">
        <f aca="false">IF(OR(GC$4=0,GC38="",GC$8="",GC$7=""),"",ROUND(GC38/GC$8*GC$7*KVARDI,2))</f>
        <v/>
      </c>
      <c r="GE38" s="43"/>
      <c r="GF38" s="44" t="str">
        <f aca="false">IF(OR(GE$4=0,GE38="",GE$8="",GE$7=""),"",ROUND(GE38/GE$8*GE$7*KVARDI,2))</f>
        <v/>
      </c>
      <c r="GG38" s="43"/>
      <c r="GH38" s="44" t="str">
        <f aca="false">IF(OR(GG$4=0,GG38="",GG$8="",GG$7=""),"",ROUND(GG38/GG$8*GG$7*KVARDI,2))</f>
        <v/>
      </c>
      <c r="GI38" s="43"/>
      <c r="GJ38" s="44" t="str">
        <f aca="false">IF(OR(GI$4=0,GI38="",GI$8="",GI$7=""),"",ROUND(GI38/GI$8*GI$7*KVARDI,2))</f>
        <v/>
      </c>
      <c r="GK38" s="43"/>
      <c r="GL38" s="44" t="str">
        <f aca="false">IF(OR(GK$4=0,GK38="",GK$8="",GK$7=""),"",ROUND(GK38/GK$8*GK$7*KVARDI,2))</f>
        <v/>
      </c>
      <c r="GM38" s="43"/>
      <c r="GN38" s="44" t="str">
        <f aca="false">IF(OR(GM$4=0,GM38="",GM$8="",GM$7=""),"",ROUND(GM38/GM$8*GM$7*KVARDI,2))</f>
        <v/>
      </c>
      <c r="GO38" s="43"/>
      <c r="GP38" s="44" t="str">
        <f aca="false">IF(OR(GO$4=0,GO38="",GO$8="",GO$7=""),"",ROUND(GO38/GO$8*GO$7*KVARDI,2))</f>
        <v/>
      </c>
      <c r="GQ38" s="43"/>
      <c r="GR38" s="44" t="str">
        <f aca="false">IF(OR(GQ$4=0,GQ38="",GQ$8="",GQ$7=""),"",ROUND(GQ38/GQ$8*GQ$7*KVARDI,2))</f>
        <v/>
      </c>
      <c r="GS38" s="43"/>
      <c r="GT38" s="44" t="str">
        <f aca="false">IF(OR(GS$4=0,GS38="",GS$8="",GS$7=""),"",ROUND(GS38/GS$8*GS$7*KVARDI,2))</f>
        <v/>
      </c>
      <c r="GU38" s="43"/>
      <c r="GV38" s="44" t="str">
        <f aca="false">IF(OR(GU$4=0,GU38="",GU$8="",GU$7=""),"",ROUND(GU38/GU$8*GU$7*KVARDI,2))</f>
        <v/>
      </c>
      <c r="GW38" s="43"/>
      <c r="GX38" s="44" t="str">
        <f aca="false">IF(OR(GW$4=0,GW38="",GW$8="",GW$7=""),"",ROUND(GW38/GW$8*GW$7*KVARDI,2))</f>
        <v/>
      </c>
      <c r="GZ38" s="22"/>
    </row>
    <row r="39" customFormat="false" ht="15" hidden="true" customHeight="true" outlineLevel="1" collapsed="false">
      <c r="B39" s="41" t="str">
        <f aca="false" t="array" ref="B39:B39">IFERROR(INDEX(Launagögn!$C$6:$C$10005,MATCH(0,COUNTIF($B$11:B38,Launagögn!$C$6:$C$10005)+(Launagögn!$C$6:$C$10005=""),0)),"")</f>
        <v/>
      </c>
      <c r="C39" s="42" t="n">
        <f aca="false">IFERROR(SUMIF($G$10:$GX$10,"Stig",$G39:$GX39),0)</f>
        <v>0</v>
      </c>
      <c r="D39" s="22"/>
      <c r="E39" s="22"/>
      <c r="F39" s="22"/>
      <c r="G39" s="43"/>
      <c r="H39" s="44" t="str">
        <f aca="false">IF(OR(G$4=0,G39="",G$8="",G$7=""),"",ROUND(G39/G$8*G$7*KVARDI,2))</f>
        <v/>
      </c>
      <c r="I39" s="43"/>
      <c r="J39" s="44" t="str">
        <f aca="false">IF(OR(I$4=0,I39="",I$8="",I$7=""),"",ROUND(I39/I$8*I$7*KVARDI,2))</f>
        <v/>
      </c>
      <c r="K39" s="43"/>
      <c r="L39" s="44" t="str">
        <f aca="false">IF(OR(K$4=0,K39="",K$8="",K$7=""),"",ROUND(K39/K$8*K$7*KVARDI,2))</f>
        <v/>
      </c>
      <c r="M39" s="43"/>
      <c r="N39" s="44" t="str">
        <f aca="false">IF(OR(M$4=0,M39="",M$8="",M$7=""),"",ROUND(M39/M$8*M$7*KVARDI,2))</f>
        <v/>
      </c>
      <c r="O39" s="43"/>
      <c r="P39" s="44" t="str">
        <f aca="false">IF(OR(O$4=0,O39="",O$8="",O$7=""),"",ROUND(O39/O$8*O$7*KVARDI,2))</f>
        <v/>
      </c>
      <c r="Q39" s="43"/>
      <c r="R39" s="44" t="str">
        <f aca="false">IF(OR(Q$4=0,Q39="",Q$8="",Q$7=""),"",ROUND(Q39/Q$8*Q$7*KVARDI,2))</f>
        <v/>
      </c>
      <c r="S39" s="43"/>
      <c r="T39" s="44" t="str">
        <f aca="false">IF(OR(S$4=0,S39="",S$8="",S$7=""),"",ROUND(S39/S$8*S$7*KVARDI,2))</f>
        <v/>
      </c>
      <c r="U39" s="43"/>
      <c r="V39" s="44" t="str">
        <f aca="false">IF(OR(U$4=0,U39="",U$8="",U$7=""),"",ROUND(U39/U$8*U$7*KVARDI,2))</f>
        <v/>
      </c>
      <c r="W39" s="43"/>
      <c r="X39" s="44" t="str">
        <f aca="false">IF(OR(W$4=0,W39="",W$8="",W$7=""),"",ROUND(W39/W$8*W$7*KVARDI,2))</f>
        <v/>
      </c>
      <c r="Y39" s="43"/>
      <c r="Z39" s="44" t="str">
        <f aca="false">IF(OR(Y$4=0,Y39="",Y$8="",Y$7=""),"",ROUND(Y39/Y$8*Y$7*KVARDI,2))</f>
        <v/>
      </c>
      <c r="AA39" s="43"/>
      <c r="AB39" s="44" t="str">
        <f aca="false">IF(OR(AA$4=0,AA39="",AA$8="",AA$7=""),"",ROUND(AA39/AA$8*AA$7*KVARDI,2))</f>
        <v/>
      </c>
      <c r="AC39" s="43"/>
      <c r="AD39" s="44" t="str">
        <f aca="false">IF(OR(AC$4=0,AC39="",AC$8="",AC$7=""),"",ROUND(AC39/AC$8*AC$7*KVARDI,2))</f>
        <v/>
      </c>
      <c r="AE39" s="43"/>
      <c r="AF39" s="44" t="str">
        <f aca="false">IF(OR(AE$4=0,AE39="",AE$8="",AE$7=""),"",ROUND(AE39/AE$8*AE$7*KVARDI,2))</f>
        <v/>
      </c>
      <c r="AG39" s="43"/>
      <c r="AH39" s="44" t="str">
        <f aca="false">IF(OR(AG$4=0,AG39="",AG$8="",AG$7=""),"",ROUND(AG39/AG$8*AG$7*KVARDI,2))</f>
        <v/>
      </c>
      <c r="AI39" s="43"/>
      <c r="AJ39" s="44" t="str">
        <f aca="false">IF(OR(AI$4=0,AI39="",AI$8="",AI$7=""),"",ROUND(AI39/AI$8*AI$7*KVARDI,2))</f>
        <v/>
      </c>
      <c r="AK39" s="43"/>
      <c r="AL39" s="44" t="str">
        <f aca="false">IF(OR(AK$4=0,AK39="",AK$8="",AK$7=""),"",ROUND(AK39/AK$8*AK$7*KVARDI,2))</f>
        <v/>
      </c>
      <c r="AM39" s="43"/>
      <c r="AN39" s="44" t="str">
        <f aca="false">IF(OR(AM$4=0,AM39="",AM$8="",AM$7=""),"",ROUND(AM39/AM$8*AM$7*KVARDI,2))</f>
        <v/>
      </c>
      <c r="AO39" s="43"/>
      <c r="AP39" s="44" t="str">
        <f aca="false">IF(OR(AO$4=0,AO39="",AO$8="",AO$7=""),"",ROUND(AO39/AO$8*AO$7*KVARDI,2))</f>
        <v/>
      </c>
      <c r="AQ39" s="43"/>
      <c r="AR39" s="44" t="str">
        <f aca="false">IF(OR(AQ$4=0,AQ39="",AQ$8="",AQ$7=""),"",ROUND(AQ39/AQ$8*AQ$7*KVARDI,2))</f>
        <v/>
      </c>
      <c r="AS39" s="43"/>
      <c r="AT39" s="44" t="str">
        <f aca="false">IF(OR(AS$4=0,AS39="",AS$8="",AS$7=""),"",ROUND(AS39/AS$8*AS$7*KVARDI,2))</f>
        <v/>
      </c>
      <c r="AU39" s="43"/>
      <c r="AV39" s="44" t="str">
        <f aca="false">IF(OR(AU$4=0,AU39="",AU$8="",AU$7=""),"",ROUND(AU39/AU$8*AU$7*KVARDI,2))</f>
        <v/>
      </c>
      <c r="AW39" s="43"/>
      <c r="AX39" s="44" t="str">
        <f aca="false">IF(OR(AW$4=0,AW39="",AW$8="",AW$7=""),"",ROUND(AW39/AW$8*AW$7*KVARDI,2))</f>
        <v/>
      </c>
      <c r="AY39" s="43"/>
      <c r="AZ39" s="44" t="str">
        <f aca="false">IF(OR(AY$4=0,AY39="",AY$8="",AY$7=""),"",ROUND(AY39/AY$8*AY$7*KVARDI,2))</f>
        <v/>
      </c>
      <c r="BA39" s="43"/>
      <c r="BB39" s="44" t="str">
        <f aca="false">IF(OR(BA$4=0,BA39="",BA$8="",BA$7=""),"",ROUND(BA39/BA$8*BA$7*KVARDI,2))</f>
        <v/>
      </c>
      <c r="BC39" s="43"/>
      <c r="BD39" s="44" t="str">
        <f aca="false">IF(OR(BC$4=0,BC39="",BC$8="",BC$7=""),"",ROUND(BC39/BC$8*BC$7*KVARDI,2))</f>
        <v/>
      </c>
      <c r="BE39" s="43"/>
      <c r="BF39" s="44" t="str">
        <f aca="false">IF(OR(BE$4=0,BE39="",BE$8="",BE$7=""),"",ROUND(BE39/BE$8*BE$7*KVARDI,2))</f>
        <v/>
      </c>
      <c r="BG39" s="43"/>
      <c r="BH39" s="44" t="str">
        <f aca="false">IF(OR(BG$4=0,BG39="",BG$8="",BG$7=""),"",ROUND(BG39/BG$8*BG$7*KVARDI,2))</f>
        <v/>
      </c>
      <c r="BI39" s="43"/>
      <c r="BJ39" s="44" t="str">
        <f aca="false">IF(OR(BI$4=0,BI39="",BI$8="",BI$7=""),"",ROUND(BI39/BI$8*BI$7*KVARDI,2))</f>
        <v/>
      </c>
      <c r="BK39" s="43"/>
      <c r="BL39" s="44" t="str">
        <f aca="false">IF(OR(BK$4=0,BK39="",BK$8="",BK$7=""),"",ROUND(BK39/BK$8*BK$7*KVARDI,2))</f>
        <v/>
      </c>
      <c r="BM39" s="43"/>
      <c r="BN39" s="44" t="str">
        <f aca="false">IF(OR(BM$4=0,BM39="",BM$8="",BM$7=""),"",ROUND(BM39/BM$8*BM$7*KVARDI,2))</f>
        <v/>
      </c>
      <c r="BO39" s="43"/>
      <c r="BP39" s="44" t="str">
        <f aca="false">IF(OR(BO$4=0,BO39="",BO$8="",BO$7=""),"",ROUND(BO39/BO$8*BO$7*KVARDI,2))</f>
        <v/>
      </c>
      <c r="BQ39" s="43"/>
      <c r="BR39" s="44" t="str">
        <f aca="false">IF(OR(BQ$4=0,BQ39="",BQ$8="",BQ$7=""),"",ROUND(BQ39/BQ$8*BQ$7*KVARDI,2))</f>
        <v/>
      </c>
      <c r="BS39" s="43"/>
      <c r="BT39" s="44" t="str">
        <f aca="false">IF(OR(BS$4=0,BS39="",BS$8="",BS$7=""),"",ROUND(BS39/BS$8*BS$7*KVARDI,2))</f>
        <v/>
      </c>
      <c r="BU39" s="43"/>
      <c r="BV39" s="44" t="str">
        <f aca="false">IF(OR(BU$4=0,BU39="",BU$8="",BU$7=""),"",ROUND(BU39/BU$8*BU$7*KVARDI,2))</f>
        <v/>
      </c>
      <c r="BW39" s="43"/>
      <c r="BX39" s="44" t="str">
        <f aca="false">IF(OR(BW$4=0,BW39="",BW$8="",BW$7=""),"",ROUND(BW39/BW$8*BW$7*KVARDI,2))</f>
        <v/>
      </c>
      <c r="BY39" s="43"/>
      <c r="BZ39" s="44" t="str">
        <f aca="false">IF(OR(BY$4=0,BY39="",BY$8="",BY$7=""),"",ROUND(BY39/BY$8*BY$7*KVARDI,2))</f>
        <v/>
      </c>
      <c r="CA39" s="43"/>
      <c r="CB39" s="44" t="str">
        <f aca="false">IF(OR(CA$4=0,CA39="",CA$8="",CA$7=""),"",ROUND(CA39/CA$8*CA$7*KVARDI,2))</f>
        <v/>
      </c>
      <c r="CC39" s="43"/>
      <c r="CD39" s="44" t="str">
        <f aca="false">IF(OR(CC$4=0,CC39="",CC$8="",CC$7=""),"",ROUND(CC39/CC$8*CC$7*KVARDI,2))</f>
        <v/>
      </c>
      <c r="CE39" s="43"/>
      <c r="CF39" s="44" t="str">
        <f aca="false">IF(OR(CE$4=0,CE39="",CE$8="",CE$7=""),"",ROUND(CE39/CE$8*CE$7*KVARDI,2))</f>
        <v/>
      </c>
      <c r="CG39" s="43"/>
      <c r="CH39" s="44" t="str">
        <f aca="false">IF(OR(CG$4=0,CG39="",CG$8="",CG$7=""),"",ROUND(CG39/CG$8*CG$7*KVARDI,2))</f>
        <v/>
      </c>
      <c r="CI39" s="43"/>
      <c r="CJ39" s="44" t="str">
        <f aca="false">IF(OR(CI$4=0,CI39="",CI$8="",CI$7=""),"",ROUND(CI39/CI$8*CI$7*KVARDI,2))</f>
        <v/>
      </c>
      <c r="CK39" s="43"/>
      <c r="CL39" s="44" t="str">
        <f aca="false">IF(OR(CK$4=0,CK39="",CK$8="",CK$7=""),"",ROUND(CK39/CK$8*CK$7*KVARDI,2))</f>
        <v/>
      </c>
      <c r="CM39" s="43"/>
      <c r="CN39" s="44" t="str">
        <f aca="false">IF(OR(CM$4=0,CM39="",CM$8="",CM$7=""),"",ROUND(CM39/CM$8*CM$7*KVARDI,2))</f>
        <v/>
      </c>
      <c r="CO39" s="43"/>
      <c r="CP39" s="44" t="str">
        <f aca="false">IF(OR(CO$4=0,CO39="",CO$8="",CO$7=""),"",ROUND(CO39/CO$8*CO$7*KVARDI,2))</f>
        <v/>
      </c>
      <c r="CQ39" s="43"/>
      <c r="CR39" s="44" t="str">
        <f aca="false">IF(OR(CQ$4=0,CQ39="",CQ$8="",CQ$7=""),"",ROUND(CQ39/CQ$8*CQ$7*KVARDI,2))</f>
        <v/>
      </c>
      <c r="CS39" s="43"/>
      <c r="CT39" s="44" t="str">
        <f aca="false">IF(OR(CS$4=0,CS39="",CS$8="",CS$7=""),"",ROUND(CS39/CS$8*CS$7*KVARDI,2))</f>
        <v/>
      </c>
      <c r="CU39" s="43"/>
      <c r="CV39" s="44" t="str">
        <f aca="false">IF(OR(CU$4=0,CU39="",CU$8="",CU$7=""),"",ROUND(CU39/CU$8*CU$7*KVARDI,2))</f>
        <v/>
      </c>
      <c r="CW39" s="43"/>
      <c r="CX39" s="44" t="str">
        <f aca="false">IF(OR(CW$4=0,CW39="",CW$8="",CW$7=""),"",ROUND(CW39/CW$8*CW$7*KVARDI,2))</f>
        <v/>
      </c>
      <c r="CY39" s="43"/>
      <c r="CZ39" s="44" t="str">
        <f aca="false">IF(OR(CY$4=0,CY39="",CY$8="",CY$7=""),"",ROUND(CY39/CY$8*CY$7*KVARDI,2))</f>
        <v/>
      </c>
      <c r="DA39" s="43"/>
      <c r="DB39" s="44" t="str">
        <f aca="false">IF(OR(DA$4=0,DA39="",DA$8="",DA$7=""),"",ROUND(DA39/DA$8*DA$7*KVARDI,2))</f>
        <v/>
      </c>
      <c r="DC39" s="43"/>
      <c r="DD39" s="44" t="str">
        <f aca="false">IF(OR(DC$4=0,DC39="",DC$8="",DC$7=""),"",ROUND(DC39/DC$8*DC$7*KVARDI,2))</f>
        <v/>
      </c>
      <c r="DE39" s="43"/>
      <c r="DF39" s="44" t="str">
        <f aca="false">IF(OR(DE$4=0,DE39="",DE$8="",DE$7=""),"",ROUND(DE39/DE$8*DE$7*KVARDI,2))</f>
        <v/>
      </c>
      <c r="DG39" s="43"/>
      <c r="DH39" s="44" t="str">
        <f aca="false">IF(OR(DG$4=0,DG39="",DG$8="",DG$7=""),"",ROUND(DG39/DG$8*DG$7*KVARDI,2))</f>
        <v/>
      </c>
      <c r="DI39" s="43"/>
      <c r="DJ39" s="44" t="str">
        <f aca="false">IF(OR(DI$4=0,DI39="",DI$8="",DI$7=""),"",ROUND(DI39/DI$8*DI$7*KVARDI,2))</f>
        <v/>
      </c>
      <c r="DK39" s="43"/>
      <c r="DL39" s="44" t="str">
        <f aca="false">IF(OR(DK$4=0,DK39="",DK$8="",DK$7=""),"",ROUND(DK39/DK$8*DK$7*KVARDI,2))</f>
        <v/>
      </c>
      <c r="DM39" s="43"/>
      <c r="DN39" s="44" t="str">
        <f aca="false">IF(OR(DM$4=0,DM39="",DM$8="",DM$7=""),"",ROUND(DM39/DM$8*DM$7*KVARDI,2))</f>
        <v/>
      </c>
      <c r="DO39" s="43"/>
      <c r="DP39" s="44" t="str">
        <f aca="false">IF(OR(DO$4=0,DO39="",DO$8="",DO$7=""),"",ROUND(DO39/DO$8*DO$7*KVARDI,2))</f>
        <v/>
      </c>
      <c r="DQ39" s="43"/>
      <c r="DR39" s="44" t="str">
        <f aca="false">IF(OR(DQ$4=0,DQ39="",DQ$8="",DQ$7=""),"",ROUND(DQ39/DQ$8*DQ$7*KVARDI,2))</f>
        <v/>
      </c>
      <c r="DS39" s="43"/>
      <c r="DT39" s="44" t="str">
        <f aca="false">IF(OR(DS$4=0,DS39="",DS$8="",DS$7=""),"",ROUND(DS39/DS$8*DS$7*KVARDI,2))</f>
        <v/>
      </c>
      <c r="DU39" s="43"/>
      <c r="DV39" s="44" t="str">
        <f aca="false">IF(OR(DU$4=0,DU39="",DU$8="",DU$7=""),"",ROUND(DU39/DU$8*DU$7*KVARDI,2))</f>
        <v/>
      </c>
      <c r="DW39" s="43"/>
      <c r="DX39" s="44" t="str">
        <f aca="false">IF(OR(DW$4=0,DW39="",DW$8="",DW$7=""),"",ROUND(DW39/DW$8*DW$7*KVARDI,2))</f>
        <v/>
      </c>
      <c r="DY39" s="43"/>
      <c r="DZ39" s="44" t="str">
        <f aca="false">IF(OR(DY$4=0,DY39="",DY$8="",DY$7=""),"",ROUND(DY39/DY$8*DY$7*KVARDI,2))</f>
        <v/>
      </c>
      <c r="EA39" s="43"/>
      <c r="EB39" s="44" t="str">
        <f aca="false">IF(OR(EA$4=0,EA39="",EA$8="",EA$7=""),"",ROUND(EA39/EA$8*EA$7*KVARDI,2))</f>
        <v/>
      </c>
      <c r="EC39" s="43"/>
      <c r="ED39" s="44" t="str">
        <f aca="false">IF(OR(EC$4=0,EC39="",EC$8="",EC$7=""),"",ROUND(EC39/EC$8*EC$7*KVARDI,2))</f>
        <v/>
      </c>
      <c r="EE39" s="43"/>
      <c r="EF39" s="44" t="str">
        <f aca="false">IF(OR(EE$4=0,EE39="",EE$8="",EE$7=""),"",ROUND(EE39/EE$8*EE$7*KVARDI,2))</f>
        <v/>
      </c>
      <c r="EG39" s="43"/>
      <c r="EH39" s="44" t="str">
        <f aca="false">IF(OR(EG$4=0,EG39="",EG$8="",EG$7=""),"",ROUND(EG39/EG$8*EG$7*KVARDI,2))</f>
        <v/>
      </c>
      <c r="EI39" s="43"/>
      <c r="EJ39" s="44" t="str">
        <f aca="false">IF(OR(EI$4=0,EI39="",EI$8="",EI$7=""),"",ROUND(EI39/EI$8*EI$7*KVARDI,2))</f>
        <v/>
      </c>
      <c r="EK39" s="43"/>
      <c r="EL39" s="44" t="str">
        <f aca="false">IF(OR(EK$4=0,EK39="",EK$8="",EK$7=""),"",ROUND(EK39/EK$8*EK$7*KVARDI,2))</f>
        <v/>
      </c>
      <c r="EM39" s="43"/>
      <c r="EN39" s="44" t="str">
        <f aca="false">IF(OR(EM$4=0,EM39="",EM$8="",EM$7=""),"",ROUND(EM39/EM$8*EM$7*KVARDI,2))</f>
        <v/>
      </c>
      <c r="EO39" s="43"/>
      <c r="EP39" s="44" t="str">
        <f aca="false">IF(OR(EO$4=0,EO39="",EO$8="",EO$7=""),"",ROUND(EO39/EO$8*EO$7*KVARDI,2))</f>
        <v/>
      </c>
      <c r="EQ39" s="43"/>
      <c r="ER39" s="44" t="str">
        <f aca="false">IF(OR(EQ$4=0,EQ39="",EQ$8="",EQ$7=""),"",ROUND(EQ39/EQ$8*EQ$7*KVARDI,2))</f>
        <v/>
      </c>
      <c r="ES39" s="43"/>
      <c r="ET39" s="44" t="str">
        <f aca="false">IF(OR(ES$4=0,ES39="",ES$8="",ES$7=""),"",ROUND(ES39/ES$8*ES$7*KVARDI,2))</f>
        <v/>
      </c>
      <c r="EU39" s="43"/>
      <c r="EV39" s="44" t="str">
        <f aca="false">IF(OR(EU$4=0,EU39="",EU$8="",EU$7=""),"",ROUND(EU39/EU$8*EU$7*KVARDI,2))</f>
        <v/>
      </c>
      <c r="EW39" s="43"/>
      <c r="EX39" s="44" t="str">
        <f aca="false">IF(OR(EW$4=0,EW39="",EW$8="",EW$7=""),"",ROUND(EW39/EW$8*EW$7*KVARDI,2))</f>
        <v/>
      </c>
      <c r="EY39" s="43"/>
      <c r="EZ39" s="44" t="str">
        <f aca="false">IF(OR(EY$4=0,EY39="",EY$8="",EY$7=""),"",ROUND(EY39/EY$8*EY$7*KVARDI,2))</f>
        <v/>
      </c>
      <c r="FA39" s="43"/>
      <c r="FB39" s="44" t="str">
        <f aca="false">IF(OR(FA$4=0,FA39="",FA$8="",FA$7=""),"",ROUND(FA39/FA$8*FA$7*KVARDI,2))</f>
        <v/>
      </c>
      <c r="FC39" s="43"/>
      <c r="FD39" s="44" t="str">
        <f aca="false">IF(OR(FC$4=0,FC39="",FC$8="",FC$7=""),"",ROUND(FC39/FC$8*FC$7*KVARDI,2))</f>
        <v/>
      </c>
      <c r="FE39" s="43"/>
      <c r="FF39" s="44" t="str">
        <f aca="false">IF(OR(FE$4=0,FE39="",FE$8="",FE$7=""),"",ROUND(FE39/FE$8*FE$7*KVARDI,2))</f>
        <v/>
      </c>
      <c r="FG39" s="43"/>
      <c r="FH39" s="44" t="str">
        <f aca="false">IF(OR(FG$4=0,FG39="",FG$8="",FG$7=""),"",ROUND(FG39/FG$8*FG$7*KVARDI,2))</f>
        <v/>
      </c>
      <c r="FI39" s="43"/>
      <c r="FJ39" s="44" t="str">
        <f aca="false">IF(OR(FI$4=0,FI39="",FI$8="",FI$7=""),"",ROUND(FI39/FI$8*FI$7*KVARDI,2))</f>
        <v/>
      </c>
      <c r="FK39" s="43"/>
      <c r="FL39" s="44" t="str">
        <f aca="false">IF(OR(FK$4=0,FK39="",FK$8="",FK$7=""),"",ROUND(FK39/FK$8*FK$7*KVARDI,2))</f>
        <v/>
      </c>
      <c r="FM39" s="43"/>
      <c r="FN39" s="44" t="str">
        <f aca="false">IF(OR(FM$4=0,FM39="",FM$8="",FM$7=""),"",ROUND(FM39/FM$8*FM$7*KVARDI,2))</f>
        <v/>
      </c>
      <c r="FO39" s="43"/>
      <c r="FP39" s="44" t="str">
        <f aca="false">IF(OR(FO$4=0,FO39="",FO$8="",FO$7=""),"",ROUND(FO39/FO$8*FO$7*KVARDI,2))</f>
        <v/>
      </c>
      <c r="FQ39" s="43"/>
      <c r="FR39" s="44" t="str">
        <f aca="false">IF(OR(FQ$4=0,FQ39="",FQ$8="",FQ$7=""),"",ROUND(FQ39/FQ$8*FQ$7*KVARDI,2))</f>
        <v/>
      </c>
      <c r="FS39" s="43"/>
      <c r="FT39" s="44" t="str">
        <f aca="false">IF(OR(FS$4=0,FS39="",FS$8="",FS$7=""),"",ROUND(FS39/FS$8*FS$7*KVARDI,2))</f>
        <v/>
      </c>
      <c r="FU39" s="43"/>
      <c r="FV39" s="44" t="str">
        <f aca="false">IF(OR(FU$4=0,FU39="",FU$8="",FU$7=""),"",ROUND(FU39/FU$8*FU$7*KVARDI,2))</f>
        <v/>
      </c>
      <c r="FW39" s="43"/>
      <c r="FX39" s="44" t="str">
        <f aca="false">IF(OR(FW$4=0,FW39="",FW$8="",FW$7=""),"",ROUND(FW39/FW$8*FW$7*KVARDI,2))</f>
        <v/>
      </c>
      <c r="FY39" s="43"/>
      <c r="FZ39" s="44" t="str">
        <f aca="false">IF(OR(FY$4=0,FY39="",FY$8="",FY$7=""),"",ROUND(FY39/FY$8*FY$7*KVARDI,2))</f>
        <v/>
      </c>
      <c r="GA39" s="43"/>
      <c r="GB39" s="44" t="str">
        <f aca="false">IF(OR(GA$4=0,GA39="",GA$8="",GA$7=""),"",ROUND(GA39/GA$8*GA$7*KVARDI,2))</f>
        <v/>
      </c>
      <c r="GC39" s="43"/>
      <c r="GD39" s="44" t="str">
        <f aca="false">IF(OR(GC$4=0,GC39="",GC$8="",GC$7=""),"",ROUND(GC39/GC$8*GC$7*KVARDI,2))</f>
        <v/>
      </c>
      <c r="GE39" s="43"/>
      <c r="GF39" s="44" t="str">
        <f aca="false">IF(OR(GE$4=0,GE39="",GE$8="",GE$7=""),"",ROUND(GE39/GE$8*GE$7*KVARDI,2))</f>
        <v/>
      </c>
      <c r="GG39" s="43"/>
      <c r="GH39" s="44" t="str">
        <f aca="false">IF(OR(GG$4=0,GG39="",GG$8="",GG$7=""),"",ROUND(GG39/GG$8*GG$7*KVARDI,2))</f>
        <v/>
      </c>
      <c r="GI39" s="43"/>
      <c r="GJ39" s="44" t="str">
        <f aca="false">IF(OR(GI$4=0,GI39="",GI$8="",GI$7=""),"",ROUND(GI39/GI$8*GI$7*KVARDI,2))</f>
        <v/>
      </c>
      <c r="GK39" s="43"/>
      <c r="GL39" s="44" t="str">
        <f aca="false">IF(OR(GK$4=0,GK39="",GK$8="",GK$7=""),"",ROUND(GK39/GK$8*GK$7*KVARDI,2))</f>
        <v/>
      </c>
      <c r="GM39" s="43"/>
      <c r="GN39" s="44" t="str">
        <f aca="false">IF(OR(GM$4=0,GM39="",GM$8="",GM$7=""),"",ROUND(GM39/GM$8*GM$7*KVARDI,2))</f>
        <v/>
      </c>
      <c r="GO39" s="43"/>
      <c r="GP39" s="44" t="str">
        <f aca="false">IF(OR(GO$4=0,GO39="",GO$8="",GO$7=""),"",ROUND(GO39/GO$8*GO$7*KVARDI,2))</f>
        <v/>
      </c>
      <c r="GQ39" s="43"/>
      <c r="GR39" s="44" t="str">
        <f aca="false">IF(OR(GQ$4=0,GQ39="",GQ$8="",GQ$7=""),"",ROUND(GQ39/GQ$8*GQ$7*KVARDI,2))</f>
        <v/>
      </c>
      <c r="GS39" s="43"/>
      <c r="GT39" s="44" t="str">
        <f aca="false">IF(OR(GS$4=0,GS39="",GS$8="",GS$7=""),"",ROUND(GS39/GS$8*GS$7*KVARDI,2))</f>
        <v/>
      </c>
      <c r="GU39" s="43"/>
      <c r="GV39" s="44" t="str">
        <f aca="false">IF(OR(GU$4=0,GU39="",GU$8="",GU$7=""),"",ROUND(GU39/GU$8*GU$7*KVARDI,2))</f>
        <v/>
      </c>
      <c r="GW39" s="43"/>
      <c r="GX39" s="44" t="str">
        <f aca="false">IF(OR(GW$4=0,GW39="",GW$8="",GW$7=""),"",ROUND(GW39/GW$8*GW$7*KVARDI,2))</f>
        <v/>
      </c>
      <c r="GZ39" s="22"/>
    </row>
    <row r="40" customFormat="false" ht="15" hidden="true" customHeight="true" outlineLevel="1" collapsed="false">
      <c r="B40" s="41" t="str">
        <f aca="false" t="array" ref="B40:B40">IFERROR(INDEX(Launagögn!$C$6:$C$10005,MATCH(0,COUNTIF($B$11:B39,Launagögn!$C$6:$C$10005)+(Launagögn!$C$6:$C$10005=""),0)),"")</f>
        <v/>
      </c>
      <c r="C40" s="42" t="n">
        <f aca="false">IFERROR(SUMIF($G$10:$GX$10,"Stig",$G40:$GX40),0)</f>
        <v>0</v>
      </c>
      <c r="D40" s="22"/>
      <c r="E40" s="22"/>
      <c r="F40" s="22"/>
      <c r="G40" s="43"/>
      <c r="H40" s="44" t="str">
        <f aca="false">IF(OR(G$4=0,G40="",G$8="",G$7=""),"",ROUND(G40/G$8*G$7*KVARDI,2))</f>
        <v/>
      </c>
      <c r="I40" s="43"/>
      <c r="J40" s="44" t="str">
        <f aca="false">IF(OR(I$4=0,I40="",I$8="",I$7=""),"",ROUND(I40/I$8*I$7*KVARDI,2))</f>
        <v/>
      </c>
      <c r="K40" s="43"/>
      <c r="L40" s="44" t="str">
        <f aca="false">IF(OR(K$4=0,K40="",K$8="",K$7=""),"",ROUND(K40/K$8*K$7*KVARDI,2))</f>
        <v/>
      </c>
      <c r="M40" s="43"/>
      <c r="N40" s="44" t="str">
        <f aca="false">IF(OR(M$4=0,M40="",M$8="",M$7=""),"",ROUND(M40/M$8*M$7*KVARDI,2))</f>
        <v/>
      </c>
      <c r="O40" s="43"/>
      <c r="P40" s="44" t="str">
        <f aca="false">IF(OR(O$4=0,O40="",O$8="",O$7=""),"",ROUND(O40/O$8*O$7*KVARDI,2))</f>
        <v/>
      </c>
      <c r="Q40" s="43"/>
      <c r="R40" s="44" t="str">
        <f aca="false">IF(OR(Q$4=0,Q40="",Q$8="",Q$7=""),"",ROUND(Q40/Q$8*Q$7*KVARDI,2))</f>
        <v/>
      </c>
      <c r="S40" s="43"/>
      <c r="T40" s="44" t="str">
        <f aca="false">IF(OR(S$4=0,S40="",S$8="",S$7=""),"",ROUND(S40/S$8*S$7*KVARDI,2))</f>
        <v/>
      </c>
      <c r="U40" s="43"/>
      <c r="V40" s="44" t="str">
        <f aca="false">IF(OR(U$4=0,U40="",U$8="",U$7=""),"",ROUND(U40/U$8*U$7*KVARDI,2))</f>
        <v/>
      </c>
      <c r="W40" s="43"/>
      <c r="X40" s="44" t="str">
        <f aca="false">IF(OR(W$4=0,W40="",W$8="",W$7=""),"",ROUND(W40/W$8*W$7*KVARDI,2))</f>
        <v/>
      </c>
      <c r="Y40" s="43"/>
      <c r="Z40" s="44" t="str">
        <f aca="false">IF(OR(Y$4=0,Y40="",Y$8="",Y$7=""),"",ROUND(Y40/Y$8*Y$7*KVARDI,2))</f>
        <v/>
      </c>
      <c r="AA40" s="43"/>
      <c r="AB40" s="44" t="str">
        <f aca="false">IF(OR(AA$4=0,AA40="",AA$8="",AA$7=""),"",ROUND(AA40/AA$8*AA$7*KVARDI,2))</f>
        <v/>
      </c>
      <c r="AC40" s="43"/>
      <c r="AD40" s="44" t="str">
        <f aca="false">IF(OR(AC$4=0,AC40="",AC$8="",AC$7=""),"",ROUND(AC40/AC$8*AC$7*KVARDI,2))</f>
        <v/>
      </c>
      <c r="AE40" s="43"/>
      <c r="AF40" s="44" t="str">
        <f aca="false">IF(OR(AE$4=0,AE40="",AE$8="",AE$7=""),"",ROUND(AE40/AE$8*AE$7*KVARDI,2))</f>
        <v/>
      </c>
      <c r="AG40" s="43"/>
      <c r="AH40" s="44" t="str">
        <f aca="false">IF(OR(AG$4=0,AG40="",AG$8="",AG$7=""),"",ROUND(AG40/AG$8*AG$7*KVARDI,2))</f>
        <v/>
      </c>
      <c r="AI40" s="43"/>
      <c r="AJ40" s="44" t="str">
        <f aca="false">IF(OR(AI$4=0,AI40="",AI$8="",AI$7=""),"",ROUND(AI40/AI$8*AI$7*KVARDI,2))</f>
        <v/>
      </c>
      <c r="AK40" s="43"/>
      <c r="AL40" s="44" t="str">
        <f aca="false">IF(OR(AK$4=0,AK40="",AK$8="",AK$7=""),"",ROUND(AK40/AK$8*AK$7*KVARDI,2))</f>
        <v/>
      </c>
      <c r="AM40" s="43"/>
      <c r="AN40" s="44" t="str">
        <f aca="false">IF(OR(AM$4=0,AM40="",AM$8="",AM$7=""),"",ROUND(AM40/AM$8*AM$7*KVARDI,2))</f>
        <v/>
      </c>
      <c r="AO40" s="43"/>
      <c r="AP40" s="44" t="str">
        <f aca="false">IF(OR(AO$4=0,AO40="",AO$8="",AO$7=""),"",ROUND(AO40/AO$8*AO$7*KVARDI,2))</f>
        <v/>
      </c>
      <c r="AQ40" s="43"/>
      <c r="AR40" s="44" t="str">
        <f aca="false">IF(OR(AQ$4=0,AQ40="",AQ$8="",AQ$7=""),"",ROUND(AQ40/AQ$8*AQ$7*KVARDI,2))</f>
        <v/>
      </c>
      <c r="AS40" s="43"/>
      <c r="AT40" s="44" t="str">
        <f aca="false">IF(OR(AS$4=0,AS40="",AS$8="",AS$7=""),"",ROUND(AS40/AS$8*AS$7*KVARDI,2))</f>
        <v/>
      </c>
      <c r="AU40" s="43"/>
      <c r="AV40" s="44" t="str">
        <f aca="false">IF(OR(AU$4=0,AU40="",AU$8="",AU$7=""),"",ROUND(AU40/AU$8*AU$7*KVARDI,2))</f>
        <v/>
      </c>
      <c r="AW40" s="43"/>
      <c r="AX40" s="44" t="str">
        <f aca="false">IF(OR(AW$4=0,AW40="",AW$8="",AW$7=""),"",ROUND(AW40/AW$8*AW$7*KVARDI,2))</f>
        <v/>
      </c>
      <c r="AY40" s="43"/>
      <c r="AZ40" s="44" t="str">
        <f aca="false">IF(OR(AY$4=0,AY40="",AY$8="",AY$7=""),"",ROUND(AY40/AY$8*AY$7*KVARDI,2))</f>
        <v/>
      </c>
      <c r="BA40" s="43"/>
      <c r="BB40" s="44" t="str">
        <f aca="false">IF(OR(BA$4=0,BA40="",BA$8="",BA$7=""),"",ROUND(BA40/BA$8*BA$7*KVARDI,2))</f>
        <v/>
      </c>
      <c r="BC40" s="43"/>
      <c r="BD40" s="44" t="str">
        <f aca="false">IF(OR(BC$4=0,BC40="",BC$8="",BC$7=""),"",ROUND(BC40/BC$8*BC$7*KVARDI,2))</f>
        <v/>
      </c>
      <c r="BE40" s="43"/>
      <c r="BF40" s="44" t="str">
        <f aca="false">IF(OR(BE$4=0,BE40="",BE$8="",BE$7=""),"",ROUND(BE40/BE$8*BE$7*KVARDI,2))</f>
        <v/>
      </c>
      <c r="BG40" s="43"/>
      <c r="BH40" s="44" t="str">
        <f aca="false">IF(OR(BG$4=0,BG40="",BG$8="",BG$7=""),"",ROUND(BG40/BG$8*BG$7*KVARDI,2))</f>
        <v/>
      </c>
      <c r="BI40" s="43"/>
      <c r="BJ40" s="44" t="str">
        <f aca="false">IF(OR(BI$4=0,BI40="",BI$8="",BI$7=""),"",ROUND(BI40/BI$8*BI$7*KVARDI,2))</f>
        <v/>
      </c>
      <c r="BK40" s="43"/>
      <c r="BL40" s="44" t="str">
        <f aca="false">IF(OR(BK$4=0,BK40="",BK$8="",BK$7=""),"",ROUND(BK40/BK$8*BK$7*KVARDI,2))</f>
        <v/>
      </c>
      <c r="BM40" s="43"/>
      <c r="BN40" s="44" t="str">
        <f aca="false">IF(OR(BM$4=0,BM40="",BM$8="",BM$7=""),"",ROUND(BM40/BM$8*BM$7*KVARDI,2))</f>
        <v/>
      </c>
      <c r="BO40" s="43"/>
      <c r="BP40" s="44" t="str">
        <f aca="false">IF(OR(BO$4=0,BO40="",BO$8="",BO$7=""),"",ROUND(BO40/BO$8*BO$7*KVARDI,2))</f>
        <v/>
      </c>
      <c r="BQ40" s="43"/>
      <c r="BR40" s="44" t="str">
        <f aca="false">IF(OR(BQ$4=0,BQ40="",BQ$8="",BQ$7=""),"",ROUND(BQ40/BQ$8*BQ$7*KVARDI,2))</f>
        <v/>
      </c>
      <c r="BS40" s="43"/>
      <c r="BT40" s="44" t="str">
        <f aca="false">IF(OR(BS$4=0,BS40="",BS$8="",BS$7=""),"",ROUND(BS40/BS$8*BS$7*KVARDI,2))</f>
        <v/>
      </c>
      <c r="BU40" s="43"/>
      <c r="BV40" s="44" t="str">
        <f aca="false">IF(OR(BU$4=0,BU40="",BU$8="",BU$7=""),"",ROUND(BU40/BU$8*BU$7*KVARDI,2))</f>
        <v/>
      </c>
      <c r="BW40" s="43"/>
      <c r="BX40" s="44" t="str">
        <f aca="false">IF(OR(BW$4=0,BW40="",BW$8="",BW$7=""),"",ROUND(BW40/BW$8*BW$7*KVARDI,2))</f>
        <v/>
      </c>
      <c r="BY40" s="43"/>
      <c r="BZ40" s="44" t="str">
        <f aca="false">IF(OR(BY$4=0,BY40="",BY$8="",BY$7=""),"",ROUND(BY40/BY$8*BY$7*KVARDI,2))</f>
        <v/>
      </c>
      <c r="CA40" s="43"/>
      <c r="CB40" s="44" t="str">
        <f aca="false">IF(OR(CA$4=0,CA40="",CA$8="",CA$7=""),"",ROUND(CA40/CA$8*CA$7*KVARDI,2))</f>
        <v/>
      </c>
      <c r="CC40" s="43"/>
      <c r="CD40" s="44" t="str">
        <f aca="false">IF(OR(CC$4=0,CC40="",CC$8="",CC$7=""),"",ROUND(CC40/CC$8*CC$7*KVARDI,2))</f>
        <v/>
      </c>
      <c r="CE40" s="43"/>
      <c r="CF40" s="44" t="str">
        <f aca="false">IF(OR(CE$4=0,CE40="",CE$8="",CE$7=""),"",ROUND(CE40/CE$8*CE$7*KVARDI,2))</f>
        <v/>
      </c>
      <c r="CG40" s="43"/>
      <c r="CH40" s="44" t="str">
        <f aca="false">IF(OR(CG$4=0,CG40="",CG$8="",CG$7=""),"",ROUND(CG40/CG$8*CG$7*KVARDI,2))</f>
        <v/>
      </c>
      <c r="CI40" s="43"/>
      <c r="CJ40" s="44" t="str">
        <f aca="false">IF(OR(CI$4=0,CI40="",CI$8="",CI$7=""),"",ROUND(CI40/CI$8*CI$7*KVARDI,2))</f>
        <v/>
      </c>
      <c r="CK40" s="43"/>
      <c r="CL40" s="44" t="str">
        <f aca="false">IF(OR(CK$4=0,CK40="",CK$8="",CK$7=""),"",ROUND(CK40/CK$8*CK$7*KVARDI,2))</f>
        <v/>
      </c>
      <c r="CM40" s="43"/>
      <c r="CN40" s="44" t="str">
        <f aca="false">IF(OR(CM$4=0,CM40="",CM$8="",CM$7=""),"",ROUND(CM40/CM$8*CM$7*KVARDI,2))</f>
        <v/>
      </c>
      <c r="CO40" s="43"/>
      <c r="CP40" s="44" t="str">
        <f aca="false">IF(OR(CO$4=0,CO40="",CO$8="",CO$7=""),"",ROUND(CO40/CO$8*CO$7*KVARDI,2))</f>
        <v/>
      </c>
      <c r="CQ40" s="43"/>
      <c r="CR40" s="44" t="str">
        <f aca="false">IF(OR(CQ$4=0,CQ40="",CQ$8="",CQ$7=""),"",ROUND(CQ40/CQ$8*CQ$7*KVARDI,2))</f>
        <v/>
      </c>
      <c r="CS40" s="43"/>
      <c r="CT40" s="44" t="str">
        <f aca="false">IF(OR(CS$4=0,CS40="",CS$8="",CS$7=""),"",ROUND(CS40/CS$8*CS$7*KVARDI,2))</f>
        <v/>
      </c>
      <c r="CU40" s="43"/>
      <c r="CV40" s="44" t="str">
        <f aca="false">IF(OR(CU$4=0,CU40="",CU$8="",CU$7=""),"",ROUND(CU40/CU$8*CU$7*KVARDI,2))</f>
        <v/>
      </c>
      <c r="CW40" s="43"/>
      <c r="CX40" s="44" t="str">
        <f aca="false">IF(OR(CW$4=0,CW40="",CW$8="",CW$7=""),"",ROUND(CW40/CW$8*CW$7*KVARDI,2))</f>
        <v/>
      </c>
      <c r="CY40" s="43"/>
      <c r="CZ40" s="44" t="str">
        <f aca="false">IF(OR(CY$4=0,CY40="",CY$8="",CY$7=""),"",ROUND(CY40/CY$8*CY$7*KVARDI,2))</f>
        <v/>
      </c>
      <c r="DA40" s="43"/>
      <c r="DB40" s="44" t="str">
        <f aca="false">IF(OR(DA$4=0,DA40="",DA$8="",DA$7=""),"",ROUND(DA40/DA$8*DA$7*KVARDI,2))</f>
        <v/>
      </c>
      <c r="DC40" s="43"/>
      <c r="DD40" s="44" t="str">
        <f aca="false">IF(OR(DC$4=0,DC40="",DC$8="",DC$7=""),"",ROUND(DC40/DC$8*DC$7*KVARDI,2))</f>
        <v/>
      </c>
      <c r="DE40" s="43"/>
      <c r="DF40" s="44" t="str">
        <f aca="false">IF(OR(DE$4=0,DE40="",DE$8="",DE$7=""),"",ROUND(DE40/DE$8*DE$7*KVARDI,2))</f>
        <v/>
      </c>
      <c r="DG40" s="43"/>
      <c r="DH40" s="44" t="str">
        <f aca="false">IF(OR(DG$4=0,DG40="",DG$8="",DG$7=""),"",ROUND(DG40/DG$8*DG$7*KVARDI,2))</f>
        <v/>
      </c>
      <c r="DI40" s="43"/>
      <c r="DJ40" s="44" t="str">
        <f aca="false">IF(OR(DI$4=0,DI40="",DI$8="",DI$7=""),"",ROUND(DI40/DI$8*DI$7*KVARDI,2))</f>
        <v/>
      </c>
      <c r="DK40" s="43"/>
      <c r="DL40" s="44" t="str">
        <f aca="false">IF(OR(DK$4=0,DK40="",DK$8="",DK$7=""),"",ROUND(DK40/DK$8*DK$7*KVARDI,2))</f>
        <v/>
      </c>
      <c r="DM40" s="43"/>
      <c r="DN40" s="44" t="str">
        <f aca="false">IF(OR(DM$4=0,DM40="",DM$8="",DM$7=""),"",ROUND(DM40/DM$8*DM$7*KVARDI,2))</f>
        <v/>
      </c>
      <c r="DO40" s="43"/>
      <c r="DP40" s="44" t="str">
        <f aca="false">IF(OR(DO$4=0,DO40="",DO$8="",DO$7=""),"",ROUND(DO40/DO$8*DO$7*KVARDI,2))</f>
        <v/>
      </c>
      <c r="DQ40" s="43"/>
      <c r="DR40" s="44" t="str">
        <f aca="false">IF(OR(DQ$4=0,DQ40="",DQ$8="",DQ$7=""),"",ROUND(DQ40/DQ$8*DQ$7*KVARDI,2))</f>
        <v/>
      </c>
      <c r="DS40" s="43"/>
      <c r="DT40" s="44" t="str">
        <f aca="false">IF(OR(DS$4=0,DS40="",DS$8="",DS$7=""),"",ROUND(DS40/DS$8*DS$7*KVARDI,2))</f>
        <v/>
      </c>
      <c r="DU40" s="43"/>
      <c r="DV40" s="44" t="str">
        <f aca="false">IF(OR(DU$4=0,DU40="",DU$8="",DU$7=""),"",ROUND(DU40/DU$8*DU$7*KVARDI,2))</f>
        <v/>
      </c>
      <c r="DW40" s="43"/>
      <c r="DX40" s="44" t="str">
        <f aca="false">IF(OR(DW$4=0,DW40="",DW$8="",DW$7=""),"",ROUND(DW40/DW$8*DW$7*KVARDI,2))</f>
        <v/>
      </c>
      <c r="DY40" s="43"/>
      <c r="DZ40" s="44" t="str">
        <f aca="false">IF(OR(DY$4=0,DY40="",DY$8="",DY$7=""),"",ROUND(DY40/DY$8*DY$7*KVARDI,2))</f>
        <v/>
      </c>
      <c r="EA40" s="43"/>
      <c r="EB40" s="44" t="str">
        <f aca="false">IF(OR(EA$4=0,EA40="",EA$8="",EA$7=""),"",ROUND(EA40/EA$8*EA$7*KVARDI,2))</f>
        <v/>
      </c>
      <c r="EC40" s="43"/>
      <c r="ED40" s="44" t="str">
        <f aca="false">IF(OR(EC$4=0,EC40="",EC$8="",EC$7=""),"",ROUND(EC40/EC$8*EC$7*KVARDI,2))</f>
        <v/>
      </c>
      <c r="EE40" s="43"/>
      <c r="EF40" s="44" t="str">
        <f aca="false">IF(OR(EE$4=0,EE40="",EE$8="",EE$7=""),"",ROUND(EE40/EE$8*EE$7*KVARDI,2))</f>
        <v/>
      </c>
      <c r="EG40" s="43"/>
      <c r="EH40" s="44" t="str">
        <f aca="false">IF(OR(EG$4=0,EG40="",EG$8="",EG$7=""),"",ROUND(EG40/EG$8*EG$7*KVARDI,2))</f>
        <v/>
      </c>
      <c r="EI40" s="43"/>
      <c r="EJ40" s="44" t="str">
        <f aca="false">IF(OR(EI$4=0,EI40="",EI$8="",EI$7=""),"",ROUND(EI40/EI$8*EI$7*KVARDI,2))</f>
        <v/>
      </c>
      <c r="EK40" s="43"/>
      <c r="EL40" s="44" t="str">
        <f aca="false">IF(OR(EK$4=0,EK40="",EK$8="",EK$7=""),"",ROUND(EK40/EK$8*EK$7*KVARDI,2))</f>
        <v/>
      </c>
      <c r="EM40" s="43"/>
      <c r="EN40" s="44" t="str">
        <f aca="false">IF(OR(EM$4=0,EM40="",EM$8="",EM$7=""),"",ROUND(EM40/EM$8*EM$7*KVARDI,2))</f>
        <v/>
      </c>
      <c r="EO40" s="43"/>
      <c r="EP40" s="44" t="str">
        <f aca="false">IF(OR(EO$4=0,EO40="",EO$8="",EO$7=""),"",ROUND(EO40/EO$8*EO$7*KVARDI,2))</f>
        <v/>
      </c>
      <c r="EQ40" s="43"/>
      <c r="ER40" s="44" t="str">
        <f aca="false">IF(OR(EQ$4=0,EQ40="",EQ$8="",EQ$7=""),"",ROUND(EQ40/EQ$8*EQ$7*KVARDI,2))</f>
        <v/>
      </c>
      <c r="ES40" s="43"/>
      <c r="ET40" s="44" t="str">
        <f aca="false">IF(OR(ES$4=0,ES40="",ES$8="",ES$7=""),"",ROUND(ES40/ES$8*ES$7*KVARDI,2))</f>
        <v/>
      </c>
      <c r="EU40" s="43"/>
      <c r="EV40" s="44" t="str">
        <f aca="false">IF(OR(EU$4=0,EU40="",EU$8="",EU$7=""),"",ROUND(EU40/EU$8*EU$7*KVARDI,2))</f>
        <v/>
      </c>
      <c r="EW40" s="43"/>
      <c r="EX40" s="44" t="str">
        <f aca="false">IF(OR(EW$4=0,EW40="",EW$8="",EW$7=""),"",ROUND(EW40/EW$8*EW$7*KVARDI,2))</f>
        <v/>
      </c>
      <c r="EY40" s="43"/>
      <c r="EZ40" s="44" t="str">
        <f aca="false">IF(OR(EY$4=0,EY40="",EY$8="",EY$7=""),"",ROUND(EY40/EY$8*EY$7*KVARDI,2))</f>
        <v/>
      </c>
      <c r="FA40" s="43"/>
      <c r="FB40" s="44" t="str">
        <f aca="false">IF(OR(FA$4=0,FA40="",FA$8="",FA$7=""),"",ROUND(FA40/FA$8*FA$7*KVARDI,2))</f>
        <v/>
      </c>
      <c r="FC40" s="43"/>
      <c r="FD40" s="44" t="str">
        <f aca="false">IF(OR(FC$4=0,FC40="",FC$8="",FC$7=""),"",ROUND(FC40/FC$8*FC$7*KVARDI,2))</f>
        <v/>
      </c>
      <c r="FE40" s="43"/>
      <c r="FF40" s="44" t="str">
        <f aca="false">IF(OR(FE$4=0,FE40="",FE$8="",FE$7=""),"",ROUND(FE40/FE$8*FE$7*KVARDI,2))</f>
        <v/>
      </c>
      <c r="FG40" s="43"/>
      <c r="FH40" s="44" t="str">
        <f aca="false">IF(OR(FG$4=0,FG40="",FG$8="",FG$7=""),"",ROUND(FG40/FG$8*FG$7*KVARDI,2))</f>
        <v/>
      </c>
      <c r="FI40" s="43"/>
      <c r="FJ40" s="44" t="str">
        <f aca="false">IF(OR(FI$4=0,FI40="",FI$8="",FI$7=""),"",ROUND(FI40/FI$8*FI$7*KVARDI,2))</f>
        <v/>
      </c>
      <c r="FK40" s="43"/>
      <c r="FL40" s="44" t="str">
        <f aca="false">IF(OR(FK$4=0,FK40="",FK$8="",FK$7=""),"",ROUND(FK40/FK$8*FK$7*KVARDI,2))</f>
        <v/>
      </c>
      <c r="FM40" s="43"/>
      <c r="FN40" s="44" t="str">
        <f aca="false">IF(OR(FM$4=0,FM40="",FM$8="",FM$7=""),"",ROUND(FM40/FM$8*FM$7*KVARDI,2))</f>
        <v/>
      </c>
      <c r="FO40" s="43"/>
      <c r="FP40" s="44" t="str">
        <f aca="false">IF(OR(FO$4=0,FO40="",FO$8="",FO$7=""),"",ROUND(FO40/FO$8*FO$7*KVARDI,2))</f>
        <v/>
      </c>
      <c r="FQ40" s="43"/>
      <c r="FR40" s="44" t="str">
        <f aca="false">IF(OR(FQ$4=0,FQ40="",FQ$8="",FQ$7=""),"",ROUND(FQ40/FQ$8*FQ$7*KVARDI,2))</f>
        <v/>
      </c>
      <c r="FS40" s="43"/>
      <c r="FT40" s="44" t="str">
        <f aca="false">IF(OR(FS$4=0,FS40="",FS$8="",FS$7=""),"",ROUND(FS40/FS$8*FS$7*KVARDI,2))</f>
        <v/>
      </c>
      <c r="FU40" s="43"/>
      <c r="FV40" s="44" t="str">
        <f aca="false">IF(OR(FU$4=0,FU40="",FU$8="",FU$7=""),"",ROUND(FU40/FU$8*FU$7*KVARDI,2))</f>
        <v/>
      </c>
      <c r="FW40" s="43"/>
      <c r="FX40" s="44" t="str">
        <f aca="false">IF(OR(FW$4=0,FW40="",FW$8="",FW$7=""),"",ROUND(FW40/FW$8*FW$7*KVARDI,2))</f>
        <v/>
      </c>
      <c r="FY40" s="43"/>
      <c r="FZ40" s="44" t="str">
        <f aca="false">IF(OR(FY$4=0,FY40="",FY$8="",FY$7=""),"",ROUND(FY40/FY$8*FY$7*KVARDI,2))</f>
        <v/>
      </c>
      <c r="GA40" s="43"/>
      <c r="GB40" s="44" t="str">
        <f aca="false">IF(OR(GA$4=0,GA40="",GA$8="",GA$7=""),"",ROUND(GA40/GA$8*GA$7*KVARDI,2))</f>
        <v/>
      </c>
      <c r="GC40" s="43"/>
      <c r="GD40" s="44" t="str">
        <f aca="false">IF(OR(GC$4=0,GC40="",GC$8="",GC$7=""),"",ROUND(GC40/GC$8*GC$7*KVARDI,2))</f>
        <v/>
      </c>
      <c r="GE40" s="43"/>
      <c r="GF40" s="44" t="str">
        <f aca="false">IF(OR(GE$4=0,GE40="",GE$8="",GE$7=""),"",ROUND(GE40/GE$8*GE$7*KVARDI,2))</f>
        <v/>
      </c>
      <c r="GG40" s="43"/>
      <c r="GH40" s="44" t="str">
        <f aca="false">IF(OR(GG$4=0,GG40="",GG$8="",GG$7=""),"",ROUND(GG40/GG$8*GG$7*KVARDI,2))</f>
        <v/>
      </c>
      <c r="GI40" s="43"/>
      <c r="GJ40" s="44" t="str">
        <f aca="false">IF(OR(GI$4=0,GI40="",GI$8="",GI$7=""),"",ROUND(GI40/GI$8*GI$7*KVARDI,2))</f>
        <v/>
      </c>
      <c r="GK40" s="43"/>
      <c r="GL40" s="44" t="str">
        <f aca="false">IF(OR(GK$4=0,GK40="",GK$8="",GK$7=""),"",ROUND(GK40/GK$8*GK$7*KVARDI,2))</f>
        <v/>
      </c>
      <c r="GM40" s="43"/>
      <c r="GN40" s="44" t="str">
        <f aca="false">IF(OR(GM$4=0,GM40="",GM$8="",GM$7=""),"",ROUND(GM40/GM$8*GM$7*KVARDI,2))</f>
        <v/>
      </c>
      <c r="GO40" s="43"/>
      <c r="GP40" s="44" t="str">
        <f aca="false">IF(OR(GO$4=0,GO40="",GO$8="",GO$7=""),"",ROUND(GO40/GO$8*GO$7*KVARDI,2))</f>
        <v/>
      </c>
      <c r="GQ40" s="43"/>
      <c r="GR40" s="44" t="str">
        <f aca="false">IF(OR(GQ$4=0,GQ40="",GQ$8="",GQ$7=""),"",ROUND(GQ40/GQ$8*GQ$7*KVARDI,2))</f>
        <v/>
      </c>
      <c r="GS40" s="43"/>
      <c r="GT40" s="44" t="str">
        <f aca="false">IF(OR(GS$4=0,GS40="",GS$8="",GS$7=""),"",ROUND(GS40/GS$8*GS$7*KVARDI,2))</f>
        <v/>
      </c>
      <c r="GU40" s="43"/>
      <c r="GV40" s="44" t="str">
        <f aca="false">IF(OR(GU$4=0,GU40="",GU$8="",GU$7=""),"",ROUND(GU40/GU$8*GU$7*KVARDI,2))</f>
        <v/>
      </c>
      <c r="GW40" s="43"/>
      <c r="GX40" s="44" t="str">
        <f aca="false">IF(OR(GW$4=0,GW40="",GW$8="",GW$7=""),"",ROUND(GW40/GW$8*GW$7*KVARDI,2))</f>
        <v/>
      </c>
      <c r="GZ40" s="22"/>
    </row>
    <row r="41" customFormat="false" ht="15" hidden="true" customHeight="true" outlineLevel="1" collapsed="false">
      <c r="B41" s="41" t="str">
        <f aca="false" t="array" ref="B41:B41">IFERROR(INDEX(Launagögn!$C$6:$C$10005,MATCH(0,COUNTIF($B$11:B40,Launagögn!$C$6:$C$10005)+(Launagögn!$C$6:$C$10005=""),0)),"")</f>
        <v/>
      </c>
      <c r="C41" s="42" t="n">
        <f aca="false">IFERROR(SUMIF($G$10:$GX$10,"Stig",$G41:$GX41),0)</f>
        <v>0</v>
      </c>
      <c r="D41" s="22"/>
      <c r="E41" s="22"/>
      <c r="F41" s="22"/>
      <c r="G41" s="43"/>
      <c r="H41" s="44" t="str">
        <f aca="false">IF(OR(G$4=0,G41="",G$8="",G$7=""),"",ROUND(G41/G$8*G$7*KVARDI,2))</f>
        <v/>
      </c>
      <c r="I41" s="43"/>
      <c r="J41" s="44" t="str">
        <f aca="false">IF(OR(I$4=0,I41="",I$8="",I$7=""),"",ROUND(I41/I$8*I$7*KVARDI,2))</f>
        <v/>
      </c>
      <c r="K41" s="43"/>
      <c r="L41" s="44" t="str">
        <f aca="false">IF(OR(K$4=0,K41="",K$8="",K$7=""),"",ROUND(K41/K$8*K$7*KVARDI,2))</f>
        <v/>
      </c>
      <c r="M41" s="43"/>
      <c r="N41" s="44" t="str">
        <f aca="false">IF(OR(M$4=0,M41="",M$8="",M$7=""),"",ROUND(M41/M$8*M$7*KVARDI,2))</f>
        <v/>
      </c>
      <c r="O41" s="43"/>
      <c r="P41" s="44" t="str">
        <f aca="false">IF(OR(O$4=0,O41="",O$8="",O$7=""),"",ROUND(O41/O$8*O$7*KVARDI,2))</f>
        <v/>
      </c>
      <c r="Q41" s="43"/>
      <c r="R41" s="44" t="str">
        <f aca="false">IF(OR(Q$4=0,Q41="",Q$8="",Q$7=""),"",ROUND(Q41/Q$8*Q$7*KVARDI,2))</f>
        <v/>
      </c>
      <c r="S41" s="43"/>
      <c r="T41" s="44" t="str">
        <f aca="false">IF(OR(S$4=0,S41="",S$8="",S$7=""),"",ROUND(S41/S$8*S$7*KVARDI,2))</f>
        <v/>
      </c>
      <c r="U41" s="43"/>
      <c r="V41" s="44" t="str">
        <f aca="false">IF(OR(U$4=0,U41="",U$8="",U$7=""),"",ROUND(U41/U$8*U$7*KVARDI,2))</f>
        <v/>
      </c>
      <c r="W41" s="43"/>
      <c r="X41" s="44" t="str">
        <f aca="false">IF(OR(W$4=0,W41="",W$8="",W$7=""),"",ROUND(W41/W$8*W$7*KVARDI,2))</f>
        <v/>
      </c>
      <c r="Y41" s="43"/>
      <c r="Z41" s="44" t="str">
        <f aca="false">IF(OR(Y$4=0,Y41="",Y$8="",Y$7=""),"",ROUND(Y41/Y$8*Y$7*KVARDI,2))</f>
        <v/>
      </c>
      <c r="AA41" s="43"/>
      <c r="AB41" s="44" t="str">
        <f aca="false">IF(OR(AA$4=0,AA41="",AA$8="",AA$7=""),"",ROUND(AA41/AA$8*AA$7*KVARDI,2))</f>
        <v/>
      </c>
      <c r="AC41" s="43"/>
      <c r="AD41" s="44" t="str">
        <f aca="false">IF(OR(AC$4=0,AC41="",AC$8="",AC$7=""),"",ROUND(AC41/AC$8*AC$7*KVARDI,2))</f>
        <v/>
      </c>
      <c r="AE41" s="43"/>
      <c r="AF41" s="44" t="str">
        <f aca="false">IF(OR(AE$4=0,AE41="",AE$8="",AE$7=""),"",ROUND(AE41/AE$8*AE$7*KVARDI,2))</f>
        <v/>
      </c>
      <c r="AG41" s="43"/>
      <c r="AH41" s="44" t="str">
        <f aca="false">IF(OR(AG$4=0,AG41="",AG$8="",AG$7=""),"",ROUND(AG41/AG$8*AG$7*KVARDI,2))</f>
        <v/>
      </c>
      <c r="AI41" s="43"/>
      <c r="AJ41" s="44" t="str">
        <f aca="false">IF(OR(AI$4=0,AI41="",AI$8="",AI$7=""),"",ROUND(AI41/AI$8*AI$7*KVARDI,2))</f>
        <v/>
      </c>
      <c r="AK41" s="43"/>
      <c r="AL41" s="44" t="str">
        <f aca="false">IF(OR(AK$4=0,AK41="",AK$8="",AK$7=""),"",ROUND(AK41/AK$8*AK$7*KVARDI,2))</f>
        <v/>
      </c>
      <c r="AM41" s="43"/>
      <c r="AN41" s="44" t="str">
        <f aca="false">IF(OR(AM$4=0,AM41="",AM$8="",AM$7=""),"",ROUND(AM41/AM$8*AM$7*KVARDI,2))</f>
        <v/>
      </c>
      <c r="AO41" s="43"/>
      <c r="AP41" s="44" t="str">
        <f aca="false">IF(OR(AO$4=0,AO41="",AO$8="",AO$7=""),"",ROUND(AO41/AO$8*AO$7*KVARDI,2))</f>
        <v/>
      </c>
      <c r="AQ41" s="43"/>
      <c r="AR41" s="44" t="str">
        <f aca="false">IF(OR(AQ$4=0,AQ41="",AQ$8="",AQ$7=""),"",ROUND(AQ41/AQ$8*AQ$7*KVARDI,2))</f>
        <v/>
      </c>
      <c r="AS41" s="43"/>
      <c r="AT41" s="44" t="str">
        <f aca="false">IF(OR(AS$4=0,AS41="",AS$8="",AS$7=""),"",ROUND(AS41/AS$8*AS$7*KVARDI,2))</f>
        <v/>
      </c>
      <c r="AU41" s="43"/>
      <c r="AV41" s="44" t="str">
        <f aca="false">IF(OR(AU$4=0,AU41="",AU$8="",AU$7=""),"",ROUND(AU41/AU$8*AU$7*KVARDI,2))</f>
        <v/>
      </c>
      <c r="AW41" s="43"/>
      <c r="AX41" s="44" t="str">
        <f aca="false">IF(OR(AW$4=0,AW41="",AW$8="",AW$7=""),"",ROUND(AW41/AW$8*AW$7*KVARDI,2))</f>
        <v/>
      </c>
      <c r="AY41" s="43"/>
      <c r="AZ41" s="44" t="str">
        <f aca="false">IF(OR(AY$4=0,AY41="",AY$8="",AY$7=""),"",ROUND(AY41/AY$8*AY$7*KVARDI,2))</f>
        <v/>
      </c>
      <c r="BA41" s="43"/>
      <c r="BB41" s="44" t="str">
        <f aca="false">IF(OR(BA$4=0,BA41="",BA$8="",BA$7=""),"",ROUND(BA41/BA$8*BA$7*KVARDI,2))</f>
        <v/>
      </c>
      <c r="BC41" s="43"/>
      <c r="BD41" s="44" t="str">
        <f aca="false">IF(OR(BC$4=0,BC41="",BC$8="",BC$7=""),"",ROUND(BC41/BC$8*BC$7*KVARDI,2))</f>
        <v/>
      </c>
      <c r="BE41" s="43"/>
      <c r="BF41" s="44" t="str">
        <f aca="false">IF(OR(BE$4=0,BE41="",BE$8="",BE$7=""),"",ROUND(BE41/BE$8*BE$7*KVARDI,2))</f>
        <v/>
      </c>
      <c r="BG41" s="43"/>
      <c r="BH41" s="44" t="str">
        <f aca="false">IF(OR(BG$4=0,BG41="",BG$8="",BG$7=""),"",ROUND(BG41/BG$8*BG$7*KVARDI,2))</f>
        <v/>
      </c>
      <c r="BI41" s="43"/>
      <c r="BJ41" s="44" t="str">
        <f aca="false">IF(OR(BI$4=0,BI41="",BI$8="",BI$7=""),"",ROUND(BI41/BI$8*BI$7*KVARDI,2))</f>
        <v/>
      </c>
      <c r="BK41" s="43"/>
      <c r="BL41" s="44" t="str">
        <f aca="false">IF(OR(BK$4=0,BK41="",BK$8="",BK$7=""),"",ROUND(BK41/BK$8*BK$7*KVARDI,2))</f>
        <v/>
      </c>
      <c r="BM41" s="43"/>
      <c r="BN41" s="44" t="str">
        <f aca="false">IF(OR(BM$4=0,BM41="",BM$8="",BM$7=""),"",ROUND(BM41/BM$8*BM$7*KVARDI,2))</f>
        <v/>
      </c>
      <c r="BO41" s="43"/>
      <c r="BP41" s="44" t="str">
        <f aca="false">IF(OR(BO$4=0,BO41="",BO$8="",BO$7=""),"",ROUND(BO41/BO$8*BO$7*KVARDI,2))</f>
        <v/>
      </c>
      <c r="BQ41" s="43"/>
      <c r="BR41" s="44" t="str">
        <f aca="false">IF(OR(BQ$4=0,BQ41="",BQ$8="",BQ$7=""),"",ROUND(BQ41/BQ$8*BQ$7*KVARDI,2))</f>
        <v/>
      </c>
      <c r="BS41" s="43"/>
      <c r="BT41" s="44" t="str">
        <f aca="false">IF(OR(BS$4=0,BS41="",BS$8="",BS$7=""),"",ROUND(BS41/BS$8*BS$7*KVARDI,2))</f>
        <v/>
      </c>
      <c r="BU41" s="43"/>
      <c r="BV41" s="44" t="str">
        <f aca="false">IF(OR(BU$4=0,BU41="",BU$8="",BU$7=""),"",ROUND(BU41/BU$8*BU$7*KVARDI,2))</f>
        <v/>
      </c>
      <c r="BW41" s="43"/>
      <c r="BX41" s="44" t="str">
        <f aca="false">IF(OR(BW$4=0,BW41="",BW$8="",BW$7=""),"",ROUND(BW41/BW$8*BW$7*KVARDI,2))</f>
        <v/>
      </c>
      <c r="BY41" s="43"/>
      <c r="BZ41" s="44" t="str">
        <f aca="false">IF(OR(BY$4=0,BY41="",BY$8="",BY$7=""),"",ROUND(BY41/BY$8*BY$7*KVARDI,2))</f>
        <v/>
      </c>
      <c r="CA41" s="43"/>
      <c r="CB41" s="44" t="str">
        <f aca="false">IF(OR(CA$4=0,CA41="",CA$8="",CA$7=""),"",ROUND(CA41/CA$8*CA$7*KVARDI,2))</f>
        <v/>
      </c>
      <c r="CC41" s="43"/>
      <c r="CD41" s="44" t="str">
        <f aca="false">IF(OR(CC$4=0,CC41="",CC$8="",CC$7=""),"",ROUND(CC41/CC$8*CC$7*KVARDI,2))</f>
        <v/>
      </c>
      <c r="CE41" s="43"/>
      <c r="CF41" s="44" t="str">
        <f aca="false">IF(OR(CE$4=0,CE41="",CE$8="",CE$7=""),"",ROUND(CE41/CE$8*CE$7*KVARDI,2))</f>
        <v/>
      </c>
      <c r="CG41" s="43"/>
      <c r="CH41" s="44" t="str">
        <f aca="false">IF(OR(CG$4=0,CG41="",CG$8="",CG$7=""),"",ROUND(CG41/CG$8*CG$7*KVARDI,2))</f>
        <v/>
      </c>
      <c r="CI41" s="43"/>
      <c r="CJ41" s="44" t="str">
        <f aca="false">IF(OR(CI$4=0,CI41="",CI$8="",CI$7=""),"",ROUND(CI41/CI$8*CI$7*KVARDI,2))</f>
        <v/>
      </c>
      <c r="CK41" s="43"/>
      <c r="CL41" s="44" t="str">
        <f aca="false">IF(OR(CK$4=0,CK41="",CK$8="",CK$7=""),"",ROUND(CK41/CK$8*CK$7*KVARDI,2))</f>
        <v/>
      </c>
      <c r="CM41" s="43"/>
      <c r="CN41" s="44" t="str">
        <f aca="false">IF(OR(CM$4=0,CM41="",CM$8="",CM$7=""),"",ROUND(CM41/CM$8*CM$7*KVARDI,2))</f>
        <v/>
      </c>
      <c r="CO41" s="43"/>
      <c r="CP41" s="44" t="str">
        <f aca="false">IF(OR(CO$4=0,CO41="",CO$8="",CO$7=""),"",ROUND(CO41/CO$8*CO$7*KVARDI,2))</f>
        <v/>
      </c>
      <c r="CQ41" s="43"/>
      <c r="CR41" s="44" t="str">
        <f aca="false">IF(OR(CQ$4=0,CQ41="",CQ$8="",CQ$7=""),"",ROUND(CQ41/CQ$8*CQ$7*KVARDI,2))</f>
        <v/>
      </c>
      <c r="CS41" s="43"/>
      <c r="CT41" s="44" t="str">
        <f aca="false">IF(OR(CS$4=0,CS41="",CS$8="",CS$7=""),"",ROUND(CS41/CS$8*CS$7*KVARDI,2))</f>
        <v/>
      </c>
      <c r="CU41" s="43"/>
      <c r="CV41" s="44" t="str">
        <f aca="false">IF(OR(CU$4=0,CU41="",CU$8="",CU$7=""),"",ROUND(CU41/CU$8*CU$7*KVARDI,2))</f>
        <v/>
      </c>
      <c r="CW41" s="43"/>
      <c r="CX41" s="44" t="str">
        <f aca="false">IF(OR(CW$4=0,CW41="",CW$8="",CW$7=""),"",ROUND(CW41/CW$8*CW$7*KVARDI,2))</f>
        <v/>
      </c>
      <c r="CY41" s="43"/>
      <c r="CZ41" s="44" t="str">
        <f aca="false">IF(OR(CY$4=0,CY41="",CY$8="",CY$7=""),"",ROUND(CY41/CY$8*CY$7*KVARDI,2))</f>
        <v/>
      </c>
      <c r="DA41" s="43"/>
      <c r="DB41" s="44" t="str">
        <f aca="false">IF(OR(DA$4=0,DA41="",DA$8="",DA$7=""),"",ROUND(DA41/DA$8*DA$7*KVARDI,2))</f>
        <v/>
      </c>
      <c r="DC41" s="43"/>
      <c r="DD41" s="44" t="str">
        <f aca="false">IF(OR(DC$4=0,DC41="",DC$8="",DC$7=""),"",ROUND(DC41/DC$8*DC$7*KVARDI,2))</f>
        <v/>
      </c>
      <c r="DE41" s="43"/>
      <c r="DF41" s="44" t="str">
        <f aca="false">IF(OR(DE$4=0,DE41="",DE$8="",DE$7=""),"",ROUND(DE41/DE$8*DE$7*KVARDI,2))</f>
        <v/>
      </c>
      <c r="DG41" s="43"/>
      <c r="DH41" s="44" t="str">
        <f aca="false">IF(OR(DG$4=0,DG41="",DG$8="",DG$7=""),"",ROUND(DG41/DG$8*DG$7*KVARDI,2))</f>
        <v/>
      </c>
      <c r="DI41" s="43"/>
      <c r="DJ41" s="44" t="str">
        <f aca="false">IF(OR(DI$4=0,DI41="",DI$8="",DI$7=""),"",ROUND(DI41/DI$8*DI$7*KVARDI,2))</f>
        <v/>
      </c>
      <c r="DK41" s="43"/>
      <c r="DL41" s="44" t="str">
        <f aca="false">IF(OR(DK$4=0,DK41="",DK$8="",DK$7=""),"",ROUND(DK41/DK$8*DK$7*KVARDI,2))</f>
        <v/>
      </c>
      <c r="DM41" s="43"/>
      <c r="DN41" s="44" t="str">
        <f aca="false">IF(OR(DM$4=0,DM41="",DM$8="",DM$7=""),"",ROUND(DM41/DM$8*DM$7*KVARDI,2))</f>
        <v/>
      </c>
      <c r="DO41" s="43"/>
      <c r="DP41" s="44" t="str">
        <f aca="false">IF(OR(DO$4=0,DO41="",DO$8="",DO$7=""),"",ROUND(DO41/DO$8*DO$7*KVARDI,2))</f>
        <v/>
      </c>
      <c r="DQ41" s="43"/>
      <c r="DR41" s="44" t="str">
        <f aca="false">IF(OR(DQ$4=0,DQ41="",DQ$8="",DQ$7=""),"",ROUND(DQ41/DQ$8*DQ$7*KVARDI,2))</f>
        <v/>
      </c>
      <c r="DS41" s="43"/>
      <c r="DT41" s="44" t="str">
        <f aca="false">IF(OR(DS$4=0,DS41="",DS$8="",DS$7=""),"",ROUND(DS41/DS$8*DS$7*KVARDI,2))</f>
        <v/>
      </c>
      <c r="DU41" s="43"/>
      <c r="DV41" s="44" t="str">
        <f aca="false">IF(OR(DU$4=0,DU41="",DU$8="",DU$7=""),"",ROUND(DU41/DU$8*DU$7*KVARDI,2))</f>
        <v/>
      </c>
      <c r="DW41" s="43"/>
      <c r="DX41" s="44" t="str">
        <f aca="false">IF(OR(DW$4=0,DW41="",DW$8="",DW$7=""),"",ROUND(DW41/DW$8*DW$7*KVARDI,2))</f>
        <v/>
      </c>
      <c r="DY41" s="43"/>
      <c r="DZ41" s="44" t="str">
        <f aca="false">IF(OR(DY$4=0,DY41="",DY$8="",DY$7=""),"",ROUND(DY41/DY$8*DY$7*KVARDI,2))</f>
        <v/>
      </c>
      <c r="EA41" s="43"/>
      <c r="EB41" s="44" t="str">
        <f aca="false">IF(OR(EA$4=0,EA41="",EA$8="",EA$7=""),"",ROUND(EA41/EA$8*EA$7*KVARDI,2))</f>
        <v/>
      </c>
      <c r="EC41" s="43"/>
      <c r="ED41" s="44" t="str">
        <f aca="false">IF(OR(EC$4=0,EC41="",EC$8="",EC$7=""),"",ROUND(EC41/EC$8*EC$7*KVARDI,2))</f>
        <v/>
      </c>
      <c r="EE41" s="43"/>
      <c r="EF41" s="44" t="str">
        <f aca="false">IF(OR(EE$4=0,EE41="",EE$8="",EE$7=""),"",ROUND(EE41/EE$8*EE$7*KVARDI,2))</f>
        <v/>
      </c>
      <c r="EG41" s="43"/>
      <c r="EH41" s="44" t="str">
        <f aca="false">IF(OR(EG$4=0,EG41="",EG$8="",EG$7=""),"",ROUND(EG41/EG$8*EG$7*KVARDI,2))</f>
        <v/>
      </c>
      <c r="EI41" s="43"/>
      <c r="EJ41" s="44" t="str">
        <f aca="false">IF(OR(EI$4=0,EI41="",EI$8="",EI$7=""),"",ROUND(EI41/EI$8*EI$7*KVARDI,2))</f>
        <v/>
      </c>
      <c r="EK41" s="43"/>
      <c r="EL41" s="44" t="str">
        <f aca="false">IF(OR(EK$4=0,EK41="",EK$8="",EK$7=""),"",ROUND(EK41/EK$8*EK$7*KVARDI,2))</f>
        <v/>
      </c>
      <c r="EM41" s="43"/>
      <c r="EN41" s="44" t="str">
        <f aca="false">IF(OR(EM$4=0,EM41="",EM$8="",EM$7=""),"",ROUND(EM41/EM$8*EM$7*KVARDI,2))</f>
        <v/>
      </c>
      <c r="EO41" s="43"/>
      <c r="EP41" s="44" t="str">
        <f aca="false">IF(OR(EO$4=0,EO41="",EO$8="",EO$7=""),"",ROUND(EO41/EO$8*EO$7*KVARDI,2))</f>
        <v/>
      </c>
      <c r="EQ41" s="43"/>
      <c r="ER41" s="44" t="str">
        <f aca="false">IF(OR(EQ$4=0,EQ41="",EQ$8="",EQ$7=""),"",ROUND(EQ41/EQ$8*EQ$7*KVARDI,2))</f>
        <v/>
      </c>
      <c r="ES41" s="43"/>
      <c r="ET41" s="44" t="str">
        <f aca="false">IF(OR(ES$4=0,ES41="",ES$8="",ES$7=""),"",ROUND(ES41/ES$8*ES$7*KVARDI,2))</f>
        <v/>
      </c>
      <c r="EU41" s="43"/>
      <c r="EV41" s="44" t="str">
        <f aca="false">IF(OR(EU$4=0,EU41="",EU$8="",EU$7=""),"",ROUND(EU41/EU$8*EU$7*KVARDI,2))</f>
        <v/>
      </c>
      <c r="EW41" s="43"/>
      <c r="EX41" s="44" t="str">
        <f aca="false">IF(OR(EW$4=0,EW41="",EW$8="",EW$7=""),"",ROUND(EW41/EW$8*EW$7*KVARDI,2))</f>
        <v/>
      </c>
      <c r="EY41" s="43"/>
      <c r="EZ41" s="44" t="str">
        <f aca="false">IF(OR(EY$4=0,EY41="",EY$8="",EY$7=""),"",ROUND(EY41/EY$8*EY$7*KVARDI,2))</f>
        <v/>
      </c>
      <c r="FA41" s="43"/>
      <c r="FB41" s="44" t="str">
        <f aca="false">IF(OR(FA$4=0,FA41="",FA$8="",FA$7=""),"",ROUND(FA41/FA$8*FA$7*KVARDI,2))</f>
        <v/>
      </c>
      <c r="FC41" s="43"/>
      <c r="FD41" s="44" t="str">
        <f aca="false">IF(OR(FC$4=0,FC41="",FC$8="",FC$7=""),"",ROUND(FC41/FC$8*FC$7*KVARDI,2))</f>
        <v/>
      </c>
      <c r="FE41" s="43"/>
      <c r="FF41" s="44" t="str">
        <f aca="false">IF(OR(FE$4=0,FE41="",FE$8="",FE$7=""),"",ROUND(FE41/FE$8*FE$7*KVARDI,2))</f>
        <v/>
      </c>
      <c r="FG41" s="43"/>
      <c r="FH41" s="44" t="str">
        <f aca="false">IF(OR(FG$4=0,FG41="",FG$8="",FG$7=""),"",ROUND(FG41/FG$8*FG$7*KVARDI,2))</f>
        <v/>
      </c>
      <c r="FI41" s="43"/>
      <c r="FJ41" s="44" t="str">
        <f aca="false">IF(OR(FI$4=0,FI41="",FI$8="",FI$7=""),"",ROUND(FI41/FI$8*FI$7*KVARDI,2))</f>
        <v/>
      </c>
      <c r="FK41" s="43"/>
      <c r="FL41" s="44" t="str">
        <f aca="false">IF(OR(FK$4=0,FK41="",FK$8="",FK$7=""),"",ROUND(FK41/FK$8*FK$7*KVARDI,2))</f>
        <v/>
      </c>
      <c r="FM41" s="43"/>
      <c r="FN41" s="44" t="str">
        <f aca="false">IF(OR(FM$4=0,FM41="",FM$8="",FM$7=""),"",ROUND(FM41/FM$8*FM$7*KVARDI,2))</f>
        <v/>
      </c>
      <c r="FO41" s="43"/>
      <c r="FP41" s="44" t="str">
        <f aca="false">IF(OR(FO$4=0,FO41="",FO$8="",FO$7=""),"",ROUND(FO41/FO$8*FO$7*KVARDI,2))</f>
        <v/>
      </c>
      <c r="FQ41" s="43"/>
      <c r="FR41" s="44" t="str">
        <f aca="false">IF(OR(FQ$4=0,FQ41="",FQ$8="",FQ$7=""),"",ROUND(FQ41/FQ$8*FQ$7*KVARDI,2))</f>
        <v/>
      </c>
      <c r="FS41" s="43"/>
      <c r="FT41" s="44" t="str">
        <f aca="false">IF(OR(FS$4=0,FS41="",FS$8="",FS$7=""),"",ROUND(FS41/FS$8*FS$7*KVARDI,2))</f>
        <v/>
      </c>
      <c r="FU41" s="43"/>
      <c r="FV41" s="44" t="str">
        <f aca="false">IF(OR(FU$4=0,FU41="",FU$8="",FU$7=""),"",ROUND(FU41/FU$8*FU$7*KVARDI,2))</f>
        <v/>
      </c>
      <c r="FW41" s="43"/>
      <c r="FX41" s="44" t="str">
        <f aca="false">IF(OR(FW$4=0,FW41="",FW$8="",FW$7=""),"",ROUND(FW41/FW$8*FW$7*KVARDI,2))</f>
        <v/>
      </c>
      <c r="FY41" s="43"/>
      <c r="FZ41" s="44" t="str">
        <f aca="false">IF(OR(FY$4=0,FY41="",FY$8="",FY$7=""),"",ROUND(FY41/FY$8*FY$7*KVARDI,2))</f>
        <v/>
      </c>
      <c r="GA41" s="43"/>
      <c r="GB41" s="44" t="str">
        <f aca="false">IF(OR(GA$4=0,GA41="",GA$8="",GA$7=""),"",ROUND(GA41/GA$8*GA$7*KVARDI,2))</f>
        <v/>
      </c>
      <c r="GC41" s="43"/>
      <c r="GD41" s="44" t="str">
        <f aca="false">IF(OR(GC$4=0,GC41="",GC$8="",GC$7=""),"",ROUND(GC41/GC$8*GC$7*KVARDI,2))</f>
        <v/>
      </c>
      <c r="GE41" s="43"/>
      <c r="GF41" s="44" t="str">
        <f aca="false">IF(OR(GE$4=0,GE41="",GE$8="",GE$7=""),"",ROUND(GE41/GE$8*GE$7*KVARDI,2))</f>
        <v/>
      </c>
      <c r="GG41" s="43"/>
      <c r="GH41" s="44" t="str">
        <f aca="false">IF(OR(GG$4=0,GG41="",GG$8="",GG$7=""),"",ROUND(GG41/GG$8*GG$7*KVARDI,2))</f>
        <v/>
      </c>
      <c r="GI41" s="43"/>
      <c r="GJ41" s="44" t="str">
        <f aca="false">IF(OR(GI$4=0,GI41="",GI$8="",GI$7=""),"",ROUND(GI41/GI$8*GI$7*KVARDI,2))</f>
        <v/>
      </c>
      <c r="GK41" s="43"/>
      <c r="GL41" s="44" t="str">
        <f aca="false">IF(OR(GK$4=0,GK41="",GK$8="",GK$7=""),"",ROUND(GK41/GK$8*GK$7*KVARDI,2))</f>
        <v/>
      </c>
      <c r="GM41" s="43"/>
      <c r="GN41" s="44" t="str">
        <f aca="false">IF(OR(GM$4=0,GM41="",GM$8="",GM$7=""),"",ROUND(GM41/GM$8*GM$7*KVARDI,2))</f>
        <v/>
      </c>
      <c r="GO41" s="43"/>
      <c r="GP41" s="44" t="str">
        <f aca="false">IF(OR(GO$4=0,GO41="",GO$8="",GO$7=""),"",ROUND(GO41/GO$8*GO$7*KVARDI,2))</f>
        <v/>
      </c>
      <c r="GQ41" s="43"/>
      <c r="GR41" s="44" t="str">
        <f aca="false">IF(OR(GQ$4=0,GQ41="",GQ$8="",GQ$7=""),"",ROUND(GQ41/GQ$8*GQ$7*KVARDI,2))</f>
        <v/>
      </c>
      <c r="GS41" s="43"/>
      <c r="GT41" s="44" t="str">
        <f aca="false">IF(OR(GS$4=0,GS41="",GS$8="",GS$7=""),"",ROUND(GS41/GS$8*GS$7*KVARDI,2))</f>
        <v/>
      </c>
      <c r="GU41" s="43"/>
      <c r="GV41" s="44" t="str">
        <f aca="false">IF(OR(GU$4=0,GU41="",GU$8="",GU$7=""),"",ROUND(GU41/GU$8*GU$7*KVARDI,2))</f>
        <v/>
      </c>
      <c r="GW41" s="43"/>
      <c r="GX41" s="44" t="str">
        <f aca="false">IF(OR(GW$4=0,GW41="",GW$8="",GW$7=""),"",ROUND(GW41/GW$8*GW$7*KVARDI,2))</f>
        <v/>
      </c>
      <c r="GZ41" s="22"/>
    </row>
    <row r="42" customFormat="false" ht="15" hidden="true" customHeight="true" outlineLevel="1" collapsed="false">
      <c r="B42" s="41" t="str">
        <f aca="false" t="array" ref="B42:B42">IFERROR(INDEX(Launagögn!$C$6:$C$10005,MATCH(0,COUNTIF($B$11:B41,Launagögn!$C$6:$C$10005)+(Launagögn!$C$6:$C$10005=""),0)),"")</f>
        <v/>
      </c>
      <c r="C42" s="42" t="n">
        <f aca="false">IFERROR(SUMIF($G$10:$GX$10,"Stig",$G42:$GX42),0)</f>
        <v>0</v>
      </c>
      <c r="D42" s="22"/>
      <c r="E42" s="22"/>
      <c r="F42" s="22"/>
      <c r="G42" s="43"/>
      <c r="H42" s="44" t="str">
        <f aca="false">IF(OR(G$4=0,G42="",G$8="",G$7=""),"",ROUND(G42/G$8*G$7*KVARDI,2))</f>
        <v/>
      </c>
      <c r="I42" s="43"/>
      <c r="J42" s="44" t="str">
        <f aca="false">IF(OR(I$4=0,I42="",I$8="",I$7=""),"",ROUND(I42/I$8*I$7*KVARDI,2))</f>
        <v/>
      </c>
      <c r="K42" s="43"/>
      <c r="L42" s="44" t="str">
        <f aca="false">IF(OR(K$4=0,K42="",K$8="",K$7=""),"",ROUND(K42/K$8*K$7*KVARDI,2))</f>
        <v/>
      </c>
      <c r="M42" s="43"/>
      <c r="N42" s="44" t="str">
        <f aca="false">IF(OR(M$4=0,M42="",M$8="",M$7=""),"",ROUND(M42/M$8*M$7*KVARDI,2))</f>
        <v/>
      </c>
      <c r="O42" s="43"/>
      <c r="P42" s="44" t="str">
        <f aca="false">IF(OR(O$4=0,O42="",O$8="",O$7=""),"",ROUND(O42/O$8*O$7*KVARDI,2))</f>
        <v/>
      </c>
      <c r="Q42" s="43"/>
      <c r="R42" s="44" t="str">
        <f aca="false">IF(OR(Q$4=0,Q42="",Q$8="",Q$7=""),"",ROUND(Q42/Q$8*Q$7*KVARDI,2))</f>
        <v/>
      </c>
      <c r="S42" s="43"/>
      <c r="T42" s="44" t="str">
        <f aca="false">IF(OR(S$4=0,S42="",S$8="",S$7=""),"",ROUND(S42/S$8*S$7*KVARDI,2))</f>
        <v/>
      </c>
      <c r="U42" s="43"/>
      <c r="V42" s="44" t="str">
        <f aca="false">IF(OR(U$4=0,U42="",U$8="",U$7=""),"",ROUND(U42/U$8*U$7*KVARDI,2))</f>
        <v/>
      </c>
      <c r="W42" s="43"/>
      <c r="X42" s="44" t="str">
        <f aca="false">IF(OR(W$4=0,W42="",W$8="",W$7=""),"",ROUND(W42/W$8*W$7*KVARDI,2))</f>
        <v/>
      </c>
      <c r="Y42" s="43"/>
      <c r="Z42" s="44" t="str">
        <f aca="false">IF(OR(Y$4=0,Y42="",Y$8="",Y$7=""),"",ROUND(Y42/Y$8*Y$7*KVARDI,2))</f>
        <v/>
      </c>
      <c r="AA42" s="43"/>
      <c r="AB42" s="44" t="str">
        <f aca="false">IF(OR(AA$4=0,AA42="",AA$8="",AA$7=""),"",ROUND(AA42/AA$8*AA$7*KVARDI,2))</f>
        <v/>
      </c>
      <c r="AC42" s="43"/>
      <c r="AD42" s="44" t="str">
        <f aca="false">IF(OR(AC$4=0,AC42="",AC$8="",AC$7=""),"",ROUND(AC42/AC$8*AC$7*KVARDI,2))</f>
        <v/>
      </c>
      <c r="AE42" s="43"/>
      <c r="AF42" s="44" t="str">
        <f aca="false">IF(OR(AE$4=0,AE42="",AE$8="",AE$7=""),"",ROUND(AE42/AE$8*AE$7*KVARDI,2))</f>
        <v/>
      </c>
      <c r="AG42" s="43"/>
      <c r="AH42" s="44" t="str">
        <f aca="false">IF(OR(AG$4=0,AG42="",AG$8="",AG$7=""),"",ROUND(AG42/AG$8*AG$7*KVARDI,2))</f>
        <v/>
      </c>
      <c r="AI42" s="43"/>
      <c r="AJ42" s="44" t="str">
        <f aca="false">IF(OR(AI$4=0,AI42="",AI$8="",AI$7=""),"",ROUND(AI42/AI$8*AI$7*KVARDI,2))</f>
        <v/>
      </c>
      <c r="AK42" s="43"/>
      <c r="AL42" s="44" t="str">
        <f aca="false">IF(OR(AK$4=0,AK42="",AK$8="",AK$7=""),"",ROUND(AK42/AK$8*AK$7*KVARDI,2))</f>
        <v/>
      </c>
      <c r="AM42" s="43"/>
      <c r="AN42" s="44" t="str">
        <f aca="false">IF(OR(AM$4=0,AM42="",AM$8="",AM$7=""),"",ROUND(AM42/AM$8*AM$7*KVARDI,2))</f>
        <v/>
      </c>
      <c r="AO42" s="43"/>
      <c r="AP42" s="44" t="str">
        <f aca="false">IF(OR(AO$4=0,AO42="",AO$8="",AO$7=""),"",ROUND(AO42/AO$8*AO$7*KVARDI,2))</f>
        <v/>
      </c>
      <c r="AQ42" s="43"/>
      <c r="AR42" s="44" t="str">
        <f aca="false">IF(OR(AQ$4=0,AQ42="",AQ$8="",AQ$7=""),"",ROUND(AQ42/AQ$8*AQ$7*KVARDI,2))</f>
        <v/>
      </c>
      <c r="AS42" s="43"/>
      <c r="AT42" s="44" t="str">
        <f aca="false">IF(OR(AS$4=0,AS42="",AS$8="",AS$7=""),"",ROUND(AS42/AS$8*AS$7*KVARDI,2))</f>
        <v/>
      </c>
      <c r="AU42" s="43"/>
      <c r="AV42" s="44" t="str">
        <f aca="false">IF(OR(AU$4=0,AU42="",AU$8="",AU$7=""),"",ROUND(AU42/AU$8*AU$7*KVARDI,2))</f>
        <v/>
      </c>
      <c r="AW42" s="43"/>
      <c r="AX42" s="44" t="str">
        <f aca="false">IF(OR(AW$4=0,AW42="",AW$8="",AW$7=""),"",ROUND(AW42/AW$8*AW$7*KVARDI,2))</f>
        <v/>
      </c>
      <c r="AY42" s="43"/>
      <c r="AZ42" s="44" t="str">
        <f aca="false">IF(OR(AY$4=0,AY42="",AY$8="",AY$7=""),"",ROUND(AY42/AY$8*AY$7*KVARDI,2))</f>
        <v/>
      </c>
      <c r="BA42" s="43"/>
      <c r="BB42" s="44" t="str">
        <f aca="false">IF(OR(BA$4=0,BA42="",BA$8="",BA$7=""),"",ROUND(BA42/BA$8*BA$7*KVARDI,2))</f>
        <v/>
      </c>
      <c r="BC42" s="43"/>
      <c r="BD42" s="44" t="str">
        <f aca="false">IF(OR(BC$4=0,BC42="",BC$8="",BC$7=""),"",ROUND(BC42/BC$8*BC$7*KVARDI,2))</f>
        <v/>
      </c>
      <c r="BE42" s="43"/>
      <c r="BF42" s="44" t="str">
        <f aca="false">IF(OR(BE$4=0,BE42="",BE$8="",BE$7=""),"",ROUND(BE42/BE$8*BE$7*KVARDI,2))</f>
        <v/>
      </c>
      <c r="BG42" s="43"/>
      <c r="BH42" s="44" t="str">
        <f aca="false">IF(OR(BG$4=0,BG42="",BG$8="",BG$7=""),"",ROUND(BG42/BG$8*BG$7*KVARDI,2))</f>
        <v/>
      </c>
      <c r="BI42" s="43"/>
      <c r="BJ42" s="44" t="str">
        <f aca="false">IF(OR(BI$4=0,BI42="",BI$8="",BI$7=""),"",ROUND(BI42/BI$8*BI$7*KVARDI,2))</f>
        <v/>
      </c>
      <c r="BK42" s="43"/>
      <c r="BL42" s="44" t="str">
        <f aca="false">IF(OR(BK$4=0,BK42="",BK$8="",BK$7=""),"",ROUND(BK42/BK$8*BK$7*KVARDI,2))</f>
        <v/>
      </c>
      <c r="BM42" s="43"/>
      <c r="BN42" s="44" t="str">
        <f aca="false">IF(OR(BM$4=0,BM42="",BM$8="",BM$7=""),"",ROUND(BM42/BM$8*BM$7*KVARDI,2))</f>
        <v/>
      </c>
      <c r="BO42" s="43"/>
      <c r="BP42" s="44" t="str">
        <f aca="false">IF(OR(BO$4=0,BO42="",BO$8="",BO$7=""),"",ROUND(BO42/BO$8*BO$7*KVARDI,2))</f>
        <v/>
      </c>
      <c r="BQ42" s="43"/>
      <c r="BR42" s="44" t="str">
        <f aca="false">IF(OR(BQ$4=0,BQ42="",BQ$8="",BQ$7=""),"",ROUND(BQ42/BQ$8*BQ$7*KVARDI,2))</f>
        <v/>
      </c>
      <c r="BS42" s="43"/>
      <c r="BT42" s="44" t="str">
        <f aca="false">IF(OR(BS$4=0,BS42="",BS$8="",BS$7=""),"",ROUND(BS42/BS$8*BS$7*KVARDI,2))</f>
        <v/>
      </c>
      <c r="BU42" s="43"/>
      <c r="BV42" s="44" t="str">
        <f aca="false">IF(OR(BU$4=0,BU42="",BU$8="",BU$7=""),"",ROUND(BU42/BU$8*BU$7*KVARDI,2))</f>
        <v/>
      </c>
      <c r="BW42" s="43"/>
      <c r="BX42" s="44" t="str">
        <f aca="false">IF(OR(BW$4=0,BW42="",BW$8="",BW$7=""),"",ROUND(BW42/BW$8*BW$7*KVARDI,2))</f>
        <v/>
      </c>
      <c r="BY42" s="43"/>
      <c r="BZ42" s="44" t="str">
        <f aca="false">IF(OR(BY$4=0,BY42="",BY$8="",BY$7=""),"",ROUND(BY42/BY$8*BY$7*KVARDI,2))</f>
        <v/>
      </c>
      <c r="CA42" s="43"/>
      <c r="CB42" s="44" t="str">
        <f aca="false">IF(OR(CA$4=0,CA42="",CA$8="",CA$7=""),"",ROUND(CA42/CA$8*CA$7*KVARDI,2))</f>
        <v/>
      </c>
      <c r="CC42" s="43"/>
      <c r="CD42" s="44" t="str">
        <f aca="false">IF(OR(CC$4=0,CC42="",CC$8="",CC$7=""),"",ROUND(CC42/CC$8*CC$7*KVARDI,2))</f>
        <v/>
      </c>
      <c r="CE42" s="43"/>
      <c r="CF42" s="44" t="str">
        <f aca="false">IF(OR(CE$4=0,CE42="",CE$8="",CE$7=""),"",ROUND(CE42/CE$8*CE$7*KVARDI,2))</f>
        <v/>
      </c>
      <c r="CG42" s="43"/>
      <c r="CH42" s="44" t="str">
        <f aca="false">IF(OR(CG$4=0,CG42="",CG$8="",CG$7=""),"",ROUND(CG42/CG$8*CG$7*KVARDI,2))</f>
        <v/>
      </c>
      <c r="CI42" s="43"/>
      <c r="CJ42" s="44" t="str">
        <f aca="false">IF(OR(CI$4=0,CI42="",CI$8="",CI$7=""),"",ROUND(CI42/CI$8*CI$7*KVARDI,2))</f>
        <v/>
      </c>
      <c r="CK42" s="43"/>
      <c r="CL42" s="44" t="str">
        <f aca="false">IF(OR(CK$4=0,CK42="",CK$8="",CK$7=""),"",ROUND(CK42/CK$8*CK$7*KVARDI,2))</f>
        <v/>
      </c>
      <c r="CM42" s="43"/>
      <c r="CN42" s="44" t="str">
        <f aca="false">IF(OR(CM$4=0,CM42="",CM$8="",CM$7=""),"",ROUND(CM42/CM$8*CM$7*KVARDI,2))</f>
        <v/>
      </c>
      <c r="CO42" s="43"/>
      <c r="CP42" s="44" t="str">
        <f aca="false">IF(OR(CO$4=0,CO42="",CO$8="",CO$7=""),"",ROUND(CO42/CO$8*CO$7*KVARDI,2))</f>
        <v/>
      </c>
      <c r="CQ42" s="43"/>
      <c r="CR42" s="44" t="str">
        <f aca="false">IF(OR(CQ$4=0,CQ42="",CQ$8="",CQ$7=""),"",ROUND(CQ42/CQ$8*CQ$7*KVARDI,2))</f>
        <v/>
      </c>
      <c r="CS42" s="43"/>
      <c r="CT42" s="44" t="str">
        <f aca="false">IF(OR(CS$4=0,CS42="",CS$8="",CS$7=""),"",ROUND(CS42/CS$8*CS$7*KVARDI,2))</f>
        <v/>
      </c>
      <c r="CU42" s="43"/>
      <c r="CV42" s="44" t="str">
        <f aca="false">IF(OR(CU$4=0,CU42="",CU$8="",CU$7=""),"",ROUND(CU42/CU$8*CU$7*KVARDI,2))</f>
        <v/>
      </c>
      <c r="CW42" s="43"/>
      <c r="CX42" s="44" t="str">
        <f aca="false">IF(OR(CW$4=0,CW42="",CW$8="",CW$7=""),"",ROUND(CW42/CW$8*CW$7*KVARDI,2))</f>
        <v/>
      </c>
      <c r="CY42" s="43"/>
      <c r="CZ42" s="44" t="str">
        <f aca="false">IF(OR(CY$4=0,CY42="",CY$8="",CY$7=""),"",ROUND(CY42/CY$8*CY$7*KVARDI,2))</f>
        <v/>
      </c>
      <c r="DA42" s="43"/>
      <c r="DB42" s="44" t="str">
        <f aca="false">IF(OR(DA$4=0,DA42="",DA$8="",DA$7=""),"",ROUND(DA42/DA$8*DA$7*KVARDI,2))</f>
        <v/>
      </c>
      <c r="DC42" s="43"/>
      <c r="DD42" s="44" t="str">
        <f aca="false">IF(OR(DC$4=0,DC42="",DC$8="",DC$7=""),"",ROUND(DC42/DC$8*DC$7*KVARDI,2))</f>
        <v/>
      </c>
      <c r="DE42" s="43"/>
      <c r="DF42" s="44" t="str">
        <f aca="false">IF(OR(DE$4=0,DE42="",DE$8="",DE$7=""),"",ROUND(DE42/DE$8*DE$7*KVARDI,2))</f>
        <v/>
      </c>
      <c r="DG42" s="43"/>
      <c r="DH42" s="44" t="str">
        <f aca="false">IF(OR(DG$4=0,DG42="",DG$8="",DG$7=""),"",ROUND(DG42/DG$8*DG$7*KVARDI,2))</f>
        <v/>
      </c>
      <c r="DI42" s="43"/>
      <c r="DJ42" s="44" t="str">
        <f aca="false">IF(OR(DI$4=0,DI42="",DI$8="",DI$7=""),"",ROUND(DI42/DI$8*DI$7*KVARDI,2))</f>
        <v/>
      </c>
      <c r="DK42" s="43"/>
      <c r="DL42" s="44" t="str">
        <f aca="false">IF(OR(DK$4=0,DK42="",DK$8="",DK$7=""),"",ROUND(DK42/DK$8*DK$7*KVARDI,2))</f>
        <v/>
      </c>
      <c r="DM42" s="43"/>
      <c r="DN42" s="44" t="str">
        <f aca="false">IF(OR(DM$4=0,DM42="",DM$8="",DM$7=""),"",ROUND(DM42/DM$8*DM$7*KVARDI,2))</f>
        <v/>
      </c>
      <c r="DO42" s="43"/>
      <c r="DP42" s="44" t="str">
        <f aca="false">IF(OR(DO$4=0,DO42="",DO$8="",DO$7=""),"",ROUND(DO42/DO$8*DO$7*KVARDI,2))</f>
        <v/>
      </c>
      <c r="DQ42" s="43"/>
      <c r="DR42" s="44" t="str">
        <f aca="false">IF(OR(DQ$4=0,DQ42="",DQ$8="",DQ$7=""),"",ROUND(DQ42/DQ$8*DQ$7*KVARDI,2))</f>
        <v/>
      </c>
      <c r="DS42" s="43"/>
      <c r="DT42" s="44" t="str">
        <f aca="false">IF(OR(DS$4=0,DS42="",DS$8="",DS$7=""),"",ROUND(DS42/DS$8*DS$7*KVARDI,2))</f>
        <v/>
      </c>
      <c r="DU42" s="43"/>
      <c r="DV42" s="44" t="str">
        <f aca="false">IF(OR(DU$4=0,DU42="",DU$8="",DU$7=""),"",ROUND(DU42/DU$8*DU$7*KVARDI,2))</f>
        <v/>
      </c>
      <c r="DW42" s="43"/>
      <c r="DX42" s="44" t="str">
        <f aca="false">IF(OR(DW$4=0,DW42="",DW$8="",DW$7=""),"",ROUND(DW42/DW$8*DW$7*KVARDI,2))</f>
        <v/>
      </c>
      <c r="DY42" s="43"/>
      <c r="DZ42" s="44" t="str">
        <f aca="false">IF(OR(DY$4=0,DY42="",DY$8="",DY$7=""),"",ROUND(DY42/DY$8*DY$7*KVARDI,2))</f>
        <v/>
      </c>
      <c r="EA42" s="43"/>
      <c r="EB42" s="44" t="str">
        <f aca="false">IF(OR(EA$4=0,EA42="",EA$8="",EA$7=""),"",ROUND(EA42/EA$8*EA$7*KVARDI,2))</f>
        <v/>
      </c>
      <c r="EC42" s="43"/>
      <c r="ED42" s="44" t="str">
        <f aca="false">IF(OR(EC$4=0,EC42="",EC$8="",EC$7=""),"",ROUND(EC42/EC$8*EC$7*KVARDI,2))</f>
        <v/>
      </c>
      <c r="EE42" s="43"/>
      <c r="EF42" s="44" t="str">
        <f aca="false">IF(OR(EE$4=0,EE42="",EE$8="",EE$7=""),"",ROUND(EE42/EE$8*EE$7*KVARDI,2))</f>
        <v/>
      </c>
      <c r="EG42" s="43"/>
      <c r="EH42" s="44" t="str">
        <f aca="false">IF(OR(EG$4=0,EG42="",EG$8="",EG$7=""),"",ROUND(EG42/EG$8*EG$7*KVARDI,2))</f>
        <v/>
      </c>
      <c r="EI42" s="43"/>
      <c r="EJ42" s="44" t="str">
        <f aca="false">IF(OR(EI$4=0,EI42="",EI$8="",EI$7=""),"",ROUND(EI42/EI$8*EI$7*KVARDI,2))</f>
        <v/>
      </c>
      <c r="EK42" s="43"/>
      <c r="EL42" s="44" t="str">
        <f aca="false">IF(OR(EK$4=0,EK42="",EK$8="",EK$7=""),"",ROUND(EK42/EK$8*EK$7*KVARDI,2))</f>
        <v/>
      </c>
      <c r="EM42" s="43"/>
      <c r="EN42" s="44" t="str">
        <f aca="false">IF(OR(EM$4=0,EM42="",EM$8="",EM$7=""),"",ROUND(EM42/EM$8*EM$7*KVARDI,2))</f>
        <v/>
      </c>
      <c r="EO42" s="43"/>
      <c r="EP42" s="44" t="str">
        <f aca="false">IF(OR(EO$4=0,EO42="",EO$8="",EO$7=""),"",ROUND(EO42/EO$8*EO$7*KVARDI,2))</f>
        <v/>
      </c>
      <c r="EQ42" s="43"/>
      <c r="ER42" s="44" t="str">
        <f aca="false">IF(OR(EQ$4=0,EQ42="",EQ$8="",EQ$7=""),"",ROUND(EQ42/EQ$8*EQ$7*KVARDI,2))</f>
        <v/>
      </c>
      <c r="ES42" s="43"/>
      <c r="ET42" s="44" t="str">
        <f aca="false">IF(OR(ES$4=0,ES42="",ES$8="",ES$7=""),"",ROUND(ES42/ES$8*ES$7*KVARDI,2))</f>
        <v/>
      </c>
      <c r="EU42" s="43"/>
      <c r="EV42" s="44" t="str">
        <f aca="false">IF(OR(EU$4=0,EU42="",EU$8="",EU$7=""),"",ROUND(EU42/EU$8*EU$7*KVARDI,2))</f>
        <v/>
      </c>
      <c r="EW42" s="43"/>
      <c r="EX42" s="44" t="str">
        <f aca="false">IF(OR(EW$4=0,EW42="",EW$8="",EW$7=""),"",ROUND(EW42/EW$8*EW$7*KVARDI,2))</f>
        <v/>
      </c>
      <c r="EY42" s="43"/>
      <c r="EZ42" s="44" t="str">
        <f aca="false">IF(OR(EY$4=0,EY42="",EY$8="",EY$7=""),"",ROUND(EY42/EY$8*EY$7*KVARDI,2))</f>
        <v/>
      </c>
      <c r="FA42" s="43"/>
      <c r="FB42" s="44" t="str">
        <f aca="false">IF(OR(FA$4=0,FA42="",FA$8="",FA$7=""),"",ROUND(FA42/FA$8*FA$7*KVARDI,2))</f>
        <v/>
      </c>
      <c r="FC42" s="43"/>
      <c r="FD42" s="44" t="str">
        <f aca="false">IF(OR(FC$4=0,FC42="",FC$8="",FC$7=""),"",ROUND(FC42/FC$8*FC$7*KVARDI,2))</f>
        <v/>
      </c>
      <c r="FE42" s="43"/>
      <c r="FF42" s="44" t="str">
        <f aca="false">IF(OR(FE$4=0,FE42="",FE$8="",FE$7=""),"",ROUND(FE42/FE$8*FE$7*KVARDI,2))</f>
        <v/>
      </c>
      <c r="FG42" s="43"/>
      <c r="FH42" s="44" t="str">
        <f aca="false">IF(OR(FG$4=0,FG42="",FG$8="",FG$7=""),"",ROUND(FG42/FG$8*FG$7*KVARDI,2))</f>
        <v/>
      </c>
      <c r="FI42" s="43"/>
      <c r="FJ42" s="44" t="str">
        <f aca="false">IF(OR(FI$4=0,FI42="",FI$8="",FI$7=""),"",ROUND(FI42/FI$8*FI$7*KVARDI,2))</f>
        <v/>
      </c>
      <c r="FK42" s="43"/>
      <c r="FL42" s="44" t="str">
        <f aca="false">IF(OR(FK$4=0,FK42="",FK$8="",FK$7=""),"",ROUND(FK42/FK$8*FK$7*KVARDI,2))</f>
        <v/>
      </c>
      <c r="FM42" s="43"/>
      <c r="FN42" s="44" t="str">
        <f aca="false">IF(OR(FM$4=0,FM42="",FM$8="",FM$7=""),"",ROUND(FM42/FM$8*FM$7*KVARDI,2))</f>
        <v/>
      </c>
      <c r="FO42" s="43"/>
      <c r="FP42" s="44" t="str">
        <f aca="false">IF(OR(FO$4=0,FO42="",FO$8="",FO$7=""),"",ROUND(FO42/FO$8*FO$7*KVARDI,2))</f>
        <v/>
      </c>
      <c r="FQ42" s="43"/>
      <c r="FR42" s="44" t="str">
        <f aca="false">IF(OR(FQ$4=0,FQ42="",FQ$8="",FQ$7=""),"",ROUND(FQ42/FQ$8*FQ$7*KVARDI,2))</f>
        <v/>
      </c>
      <c r="FS42" s="43"/>
      <c r="FT42" s="44" t="str">
        <f aca="false">IF(OR(FS$4=0,FS42="",FS$8="",FS$7=""),"",ROUND(FS42/FS$8*FS$7*KVARDI,2))</f>
        <v/>
      </c>
      <c r="FU42" s="43"/>
      <c r="FV42" s="44" t="str">
        <f aca="false">IF(OR(FU$4=0,FU42="",FU$8="",FU$7=""),"",ROUND(FU42/FU$8*FU$7*KVARDI,2))</f>
        <v/>
      </c>
      <c r="FW42" s="43"/>
      <c r="FX42" s="44" t="str">
        <f aca="false">IF(OR(FW$4=0,FW42="",FW$8="",FW$7=""),"",ROUND(FW42/FW$8*FW$7*KVARDI,2))</f>
        <v/>
      </c>
      <c r="FY42" s="43"/>
      <c r="FZ42" s="44" t="str">
        <f aca="false">IF(OR(FY$4=0,FY42="",FY$8="",FY$7=""),"",ROUND(FY42/FY$8*FY$7*KVARDI,2))</f>
        <v/>
      </c>
      <c r="GA42" s="43"/>
      <c r="GB42" s="44" t="str">
        <f aca="false">IF(OR(GA$4=0,GA42="",GA$8="",GA$7=""),"",ROUND(GA42/GA$8*GA$7*KVARDI,2))</f>
        <v/>
      </c>
      <c r="GC42" s="43"/>
      <c r="GD42" s="44" t="str">
        <f aca="false">IF(OR(GC$4=0,GC42="",GC$8="",GC$7=""),"",ROUND(GC42/GC$8*GC$7*KVARDI,2))</f>
        <v/>
      </c>
      <c r="GE42" s="43"/>
      <c r="GF42" s="44" t="str">
        <f aca="false">IF(OR(GE$4=0,GE42="",GE$8="",GE$7=""),"",ROUND(GE42/GE$8*GE$7*KVARDI,2))</f>
        <v/>
      </c>
      <c r="GG42" s="43"/>
      <c r="GH42" s="44" t="str">
        <f aca="false">IF(OR(GG$4=0,GG42="",GG$8="",GG$7=""),"",ROUND(GG42/GG$8*GG$7*KVARDI,2))</f>
        <v/>
      </c>
      <c r="GI42" s="43"/>
      <c r="GJ42" s="44" t="str">
        <f aca="false">IF(OR(GI$4=0,GI42="",GI$8="",GI$7=""),"",ROUND(GI42/GI$8*GI$7*KVARDI,2))</f>
        <v/>
      </c>
      <c r="GK42" s="43"/>
      <c r="GL42" s="44" t="str">
        <f aca="false">IF(OR(GK$4=0,GK42="",GK$8="",GK$7=""),"",ROUND(GK42/GK$8*GK$7*KVARDI,2))</f>
        <v/>
      </c>
      <c r="GM42" s="43"/>
      <c r="GN42" s="44" t="str">
        <f aca="false">IF(OR(GM$4=0,GM42="",GM$8="",GM$7=""),"",ROUND(GM42/GM$8*GM$7*KVARDI,2))</f>
        <v/>
      </c>
      <c r="GO42" s="43"/>
      <c r="GP42" s="44" t="str">
        <f aca="false">IF(OR(GO$4=0,GO42="",GO$8="",GO$7=""),"",ROUND(GO42/GO$8*GO$7*KVARDI,2))</f>
        <v/>
      </c>
      <c r="GQ42" s="43"/>
      <c r="GR42" s="44" t="str">
        <f aca="false">IF(OR(GQ$4=0,GQ42="",GQ$8="",GQ$7=""),"",ROUND(GQ42/GQ$8*GQ$7*KVARDI,2))</f>
        <v/>
      </c>
      <c r="GS42" s="43"/>
      <c r="GT42" s="44" t="str">
        <f aca="false">IF(OR(GS$4=0,GS42="",GS$8="",GS$7=""),"",ROUND(GS42/GS$8*GS$7*KVARDI,2))</f>
        <v/>
      </c>
      <c r="GU42" s="43"/>
      <c r="GV42" s="44" t="str">
        <f aca="false">IF(OR(GU$4=0,GU42="",GU$8="",GU$7=""),"",ROUND(GU42/GU$8*GU$7*KVARDI,2))</f>
        <v/>
      </c>
      <c r="GW42" s="43"/>
      <c r="GX42" s="44" t="str">
        <f aca="false">IF(OR(GW$4=0,GW42="",GW$8="",GW$7=""),"",ROUND(GW42/GW$8*GW$7*KVARDI,2))</f>
        <v/>
      </c>
      <c r="GZ42" s="22"/>
    </row>
    <row r="43" customFormat="false" ht="15" hidden="true" customHeight="true" outlineLevel="1" collapsed="false">
      <c r="B43" s="41" t="str">
        <f aca="false" t="array" ref="B43:B43">IFERROR(INDEX(Launagögn!$C$6:$C$10005,MATCH(0,COUNTIF($B$11:B42,Launagögn!$C$6:$C$10005)+(Launagögn!$C$6:$C$10005=""),0)),"")</f>
        <v/>
      </c>
      <c r="C43" s="42" t="n">
        <f aca="false">IFERROR(SUMIF($G$10:$GX$10,"Stig",$G43:$GX43),0)</f>
        <v>0</v>
      </c>
      <c r="D43" s="22"/>
      <c r="E43" s="22"/>
      <c r="F43" s="22"/>
      <c r="G43" s="43"/>
      <c r="H43" s="44" t="str">
        <f aca="false">IF(OR(G$4=0,G43="",G$8="",G$7=""),"",ROUND(G43/G$8*G$7*KVARDI,2))</f>
        <v/>
      </c>
      <c r="I43" s="43"/>
      <c r="J43" s="44" t="str">
        <f aca="false">IF(OR(I$4=0,I43="",I$8="",I$7=""),"",ROUND(I43/I$8*I$7*KVARDI,2))</f>
        <v/>
      </c>
      <c r="K43" s="43"/>
      <c r="L43" s="44" t="str">
        <f aca="false">IF(OR(K$4=0,K43="",K$8="",K$7=""),"",ROUND(K43/K$8*K$7*KVARDI,2))</f>
        <v/>
      </c>
      <c r="M43" s="43"/>
      <c r="N43" s="44" t="str">
        <f aca="false">IF(OR(M$4=0,M43="",M$8="",M$7=""),"",ROUND(M43/M$8*M$7*KVARDI,2))</f>
        <v/>
      </c>
      <c r="O43" s="43"/>
      <c r="P43" s="44" t="str">
        <f aca="false">IF(OR(O$4=0,O43="",O$8="",O$7=""),"",ROUND(O43/O$8*O$7*KVARDI,2))</f>
        <v/>
      </c>
      <c r="Q43" s="43"/>
      <c r="R43" s="44" t="str">
        <f aca="false">IF(OR(Q$4=0,Q43="",Q$8="",Q$7=""),"",ROUND(Q43/Q$8*Q$7*KVARDI,2))</f>
        <v/>
      </c>
      <c r="S43" s="43"/>
      <c r="T43" s="44" t="str">
        <f aca="false">IF(OR(S$4=0,S43="",S$8="",S$7=""),"",ROUND(S43/S$8*S$7*KVARDI,2))</f>
        <v/>
      </c>
      <c r="U43" s="43"/>
      <c r="V43" s="44" t="str">
        <f aca="false">IF(OR(U$4=0,U43="",U$8="",U$7=""),"",ROUND(U43/U$8*U$7*KVARDI,2))</f>
        <v/>
      </c>
      <c r="W43" s="43"/>
      <c r="X43" s="44" t="str">
        <f aca="false">IF(OR(W$4=0,W43="",W$8="",W$7=""),"",ROUND(W43/W$8*W$7*KVARDI,2))</f>
        <v/>
      </c>
      <c r="Y43" s="43"/>
      <c r="Z43" s="44" t="str">
        <f aca="false">IF(OR(Y$4=0,Y43="",Y$8="",Y$7=""),"",ROUND(Y43/Y$8*Y$7*KVARDI,2))</f>
        <v/>
      </c>
      <c r="AA43" s="43"/>
      <c r="AB43" s="44" t="str">
        <f aca="false">IF(OR(AA$4=0,AA43="",AA$8="",AA$7=""),"",ROUND(AA43/AA$8*AA$7*KVARDI,2))</f>
        <v/>
      </c>
      <c r="AC43" s="43"/>
      <c r="AD43" s="44" t="str">
        <f aca="false">IF(OR(AC$4=0,AC43="",AC$8="",AC$7=""),"",ROUND(AC43/AC$8*AC$7*KVARDI,2))</f>
        <v/>
      </c>
      <c r="AE43" s="43"/>
      <c r="AF43" s="44" t="str">
        <f aca="false">IF(OR(AE$4=0,AE43="",AE$8="",AE$7=""),"",ROUND(AE43/AE$8*AE$7*KVARDI,2))</f>
        <v/>
      </c>
      <c r="AG43" s="43"/>
      <c r="AH43" s="44" t="str">
        <f aca="false">IF(OR(AG$4=0,AG43="",AG$8="",AG$7=""),"",ROUND(AG43/AG$8*AG$7*KVARDI,2))</f>
        <v/>
      </c>
      <c r="AI43" s="43"/>
      <c r="AJ43" s="44" t="str">
        <f aca="false">IF(OR(AI$4=0,AI43="",AI$8="",AI$7=""),"",ROUND(AI43/AI$8*AI$7*KVARDI,2))</f>
        <v/>
      </c>
      <c r="AK43" s="43"/>
      <c r="AL43" s="44" t="str">
        <f aca="false">IF(OR(AK$4=0,AK43="",AK$8="",AK$7=""),"",ROUND(AK43/AK$8*AK$7*KVARDI,2))</f>
        <v/>
      </c>
      <c r="AM43" s="43"/>
      <c r="AN43" s="44" t="str">
        <f aca="false">IF(OR(AM$4=0,AM43="",AM$8="",AM$7=""),"",ROUND(AM43/AM$8*AM$7*KVARDI,2))</f>
        <v/>
      </c>
      <c r="AO43" s="43"/>
      <c r="AP43" s="44" t="str">
        <f aca="false">IF(OR(AO$4=0,AO43="",AO$8="",AO$7=""),"",ROUND(AO43/AO$8*AO$7*KVARDI,2))</f>
        <v/>
      </c>
      <c r="AQ43" s="43"/>
      <c r="AR43" s="44" t="str">
        <f aca="false">IF(OR(AQ$4=0,AQ43="",AQ$8="",AQ$7=""),"",ROUND(AQ43/AQ$8*AQ$7*KVARDI,2))</f>
        <v/>
      </c>
      <c r="AS43" s="43"/>
      <c r="AT43" s="44" t="str">
        <f aca="false">IF(OR(AS$4=0,AS43="",AS$8="",AS$7=""),"",ROUND(AS43/AS$8*AS$7*KVARDI,2))</f>
        <v/>
      </c>
      <c r="AU43" s="43"/>
      <c r="AV43" s="44" t="str">
        <f aca="false">IF(OR(AU$4=0,AU43="",AU$8="",AU$7=""),"",ROUND(AU43/AU$8*AU$7*KVARDI,2))</f>
        <v/>
      </c>
      <c r="AW43" s="43"/>
      <c r="AX43" s="44" t="str">
        <f aca="false">IF(OR(AW$4=0,AW43="",AW$8="",AW$7=""),"",ROUND(AW43/AW$8*AW$7*KVARDI,2))</f>
        <v/>
      </c>
      <c r="AY43" s="43"/>
      <c r="AZ43" s="44" t="str">
        <f aca="false">IF(OR(AY$4=0,AY43="",AY$8="",AY$7=""),"",ROUND(AY43/AY$8*AY$7*KVARDI,2))</f>
        <v/>
      </c>
      <c r="BA43" s="43"/>
      <c r="BB43" s="44" t="str">
        <f aca="false">IF(OR(BA$4=0,BA43="",BA$8="",BA$7=""),"",ROUND(BA43/BA$8*BA$7*KVARDI,2))</f>
        <v/>
      </c>
      <c r="BC43" s="43"/>
      <c r="BD43" s="44" t="str">
        <f aca="false">IF(OR(BC$4=0,BC43="",BC$8="",BC$7=""),"",ROUND(BC43/BC$8*BC$7*KVARDI,2))</f>
        <v/>
      </c>
      <c r="BE43" s="43"/>
      <c r="BF43" s="44" t="str">
        <f aca="false">IF(OR(BE$4=0,BE43="",BE$8="",BE$7=""),"",ROUND(BE43/BE$8*BE$7*KVARDI,2))</f>
        <v/>
      </c>
      <c r="BG43" s="43"/>
      <c r="BH43" s="44" t="str">
        <f aca="false">IF(OR(BG$4=0,BG43="",BG$8="",BG$7=""),"",ROUND(BG43/BG$8*BG$7*KVARDI,2))</f>
        <v/>
      </c>
      <c r="BI43" s="43"/>
      <c r="BJ43" s="44" t="str">
        <f aca="false">IF(OR(BI$4=0,BI43="",BI$8="",BI$7=""),"",ROUND(BI43/BI$8*BI$7*KVARDI,2))</f>
        <v/>
      </c>
      <c r="BK43" s="43"/>
      <c r="BL43" s="44" t="str">
        <f aca="false">IF(OR(BK$4=0,BK43="",BK$8="",BK$7=""),"",ROUND(BK43/BK$8*BK$7*KVARDI,2))</f>
        <v/>
      </c>
      <c r="BM43" s="43"/>
      <c r="BN43" s="44" t="str">
        <f aca="false">IF(OR(BM$4=0,BM43="",BM$8="",BM$7=""),"",ROUND(BM43/BM$8*BM$7*KVARDI,2))</f>
        <v/>
      </c>
      <c r="BO43" s="43"/>
      <c r="BP43" s="44" t="str">
        <f aca="false">IF(OR(BO$4=0,BO43="",BO$8="",BO$7=""),"",ROUND(BO43/BO$8*BO$7*KVARDI,2))</f>
        <v/>
      </c>
      <c r="BQ43" s="43"/>
      <c r="BR43" s="44" t="str">
        <f aca="false">IF(OR(BQ$4=0,BQ43="",BQ$8="",BQ$7=""),"",ROUND(BQ43/BQ$8*BQ$7*KVARDI,2))</f>
        <v/>
      </c>
      <c r="BS43" s="43"/>
      <c r="BT43" s="44" t="str">
        <f aca="false">IF(OR(BS$4=0,BS43="",BS$8="",BS$7=""),"",ROUND(BS43/BS$8*BS$7*KVARDI,2))</f>
        <v/>
      </c>
      <c r="BU43" s="43"/>
      <c r="BV43" s="44" t="str">
        <f aca="false">IF(OR(BU$4=0,BU43="",BU$8="",BU$7=""),"",ROUND(BU43/BU$8*BU$7*KVARDI,2))</f>
        <v/>
      </c>
      <c r="BW43" s="43"/>
      <c r="BX43" s="44" t="str">
        <f aca="false">IF(OR(BW$4=0,BW43="",BW$8="",BW$7=""),"",ROUND(BW43/BW$8*BW$7*KVARDI,2))</f>
        <v/>
      </c>
      <c r="BY43" s="43"/>
      <c r="BZ43" s="44" t="str">
        <f aca="false">IF(OR(BY$4=0,BY43="",BY$8="",BY$7=""),"",ROUND(BY43/BY$8*BY$7*KVARDI,2))</f>
        <v/>
      </c>
      <c r="CA43" s="43"/>
      <c r="CB43" s="44" t="str">
        <f aca="false">IF(OR(CA$4=0,CA43="",CA$8="",CA$7=""),"",ROUND(CA43/CA$8*CA$7*KVARDI,2))</f>
        <v/>
      </c>
      <c r="CC43" s="43"/>
      <c r="CD43" s="44" t="str">
        <f aca="false">IF(OR(CC$4=0,CC43="",CC$8="",CC$7=""),"",ROUND(CC43/CC$8*CC$7*KVARDI,2))</f>
        <v/>
      </c>
      <c r="CE43" s="43"/>
      <c r="CF43" s="44" t="str">
        <f aca="false">IF(OR(CE$4=0,CE43="",CE$8="",CE$7=""),"",ROUND(CE43/CE$8*CE$7*KVARDI,2))</f>
        <v/>
      </c>
      <c r="CG43" s="43"/>
      <c r="CH43" s="44" t="str">
        <f aca="false">IF(OR(CG$4=0,CG43="",CG$8="",CG$7=""),"",ROUND(CG43/CG$8*CG$7*KVARDI,2))</f>
        <v/>
      </c>
      <c r="CI43" s="43"/>
      <c r="CJ43" s="44" t="str">
        <f aca="false">IF(OR(CI$4=0,CI43="",CI$8="",CI$7=""),"",ROUND(CI43/CI$8*CI$7*KVARDI,2))</f>
        <v/>
      </c>
      <c r="CK43" s="43"/>
      <c r="CL43" s="44" t="str">
        <f aca="false">IF(OR(CK$4=0,CK43="",CK$8="",CK$7=""),"",ROUND(CK43/CK$8*CK$7*KVARDI,2))</f>
        <v/>
      </c>
      <c r="CM43" s="43"/>
      <c r="CN43" s="44" t="str">
        <f aca="false">IF(OR(CM$4=0,CM43="",CM$8="",CM$7=""),"",ROUND(CM43/CM$8*CM$7*KVARDI,2))</f>
        <v/>
      </c>
      <c r="CO43" s="43"/>
      <c r="CP43" s="44" t="str">
        <f aca="false">IF(OR(CO$4=0,CO43="",CO$8="",CO$7=""),"",ROUND(CO43/CO$8*CO$7*KVARDI,2))</f>
        <v/>
      </c>
      <c r="CQ43" s="43"/>
      <c r="CR43" s="44" t="str">
        <f aca="false">IF(OR(CQ$4=0,CQ43="",CQ$8="",CQ$7=""),"",ROUND(CQ43/CQ$8*CQ$7*KVARDI,2))</f>
        <v/>
      </c>
      <c r="CS43" s="43"/>
      <c r="CT43" s="44" t="str">
        <f aca="false">IF(OR(CS$4=0,CS43="",CS$8="",CS$7=""),"",ROUND(CS43/CS$8*CS$7*KVARDI,2))</f>
        <v/>
      </c>
      <c r="CU43" s="43"/>
      <c r="CV43" s="44" t="str">
        <f aca="false">IF(OR(CU$4=0,CU43="",CU$8="",CU$7=""),"",ROUND(CU43/CU$8*CU$7*KVARDI,2))</f>
        <v/>
      </c>
      <c r="CW43" s="43"/>
      <c r="CX43" s="44" t="str">
        <f aca="false">IF(OR(CW$4=0,CW43="",CW$8="",CW$7=""),"",ROUND(CW43/CW$8*CW$7*KVARDI,2))</f>
        <v/>
      </c>
      <c r="CY43" s="43"/>
      <c r="CZ43" s="44" t="str">
        <f aca="false">IF(OR(CY$4=0,CY43="",CY$8="",CY$7=""),"",ROUND(CY43/CY$8*CY$7*KVARDI,2))</f>
        <v/>
      </c>
      <c r="DA43" s="43"/>
      <c r="DB43" s="44" t="str">
        <f aca="false">IF(OR(DA$4=0,DA43="",DA$8="",DA$7=""),"",ROUND(DA43/DA$8*DA$7*KVARDI,2))</f>
        <v/>
      </c>
      <c r="DC43" s="43"/>
      <c r="DD43" s="44" t="str">
        <f aca="false">IF(OR(DC$4=0,DC43="",DC$8="",DC$7=""),"",ROUND(DC43/DC$8*DC$7*KVARDI,2))</f>
        <v/>
      </c>
      <c r="DE43" s="43"/>
      <c r="DF43" s="44" t="str">
        <f aca="false">IF(OR(DE$4=0,DE43="",DE$8="",DE$7=""),"",ROUND(DE43/DE$8*DE$7*KVARDI,2))</f>
        <v/>
      </c>
      <c r="DG43" s="43"/>
      <c r="DH43" s="44" t="str">
        <f aca="false">IF(OR(DG$4=0,DG43="",DG$8="",DG$7=""),"",ROUND(DG43/DG$8*DG$7*KVARDI,2))</f>
        <v/>
      </c>
      <c r="DI43" s="43"/>
      <c r="DJ43" s="44" t="str">
        <f aca="false">IF(OR(DI$4=0,DI43="",DI$8="",DI$7=""),"",ROUND(DI43/DI$8*DI$7*KVARDI,2))</f>
        <v/>
      </c>
      <c r="DK43" s="43"/>
      <c r="DL43" s="44" t="str">
        <f aca="false">IF(OR(DK$4=0,DK43="",DK$8="",DK$7=""),"",ROUND(DK43/DK$8*DK$7*KVARDI,2))</f>
        <v/>
      </c>
      <c r="DM43" s="43"/>
      <c r="DN43" s="44" t="str">
        <f aca="false">IF(OR(DM$4=0,DM43="",DM$8="",DM$7=""),"",ROUND(DM43/DM$8*DM$7*KVARDI,2))</f>
        <v/>
      </c>
      <c r="DO43" s="43"/>
      <c r="DP43" s="44" t="str">
        <f aca="false">IF(OR(DO$4=0,DO43="",DO$8="",DO$7=""),"",ROUND(DO43/DO$8*DO$7*KVARDI,2))</f>
        <v/>
      </c>
      <c r="DQ43" s="43"/>
      <c r="DR43" s="44" t="str">
        <f aca="false">IF(OR(DQ$4=0,DQ43="",DQ$8="",DQ$7=""),"",ROUND(DQ43/DQ$8*DQ$7*KVARDI,2))</f>
        <v/>
      </c>
      <c r="DS43" s="43"/>
      <c r="DT43" s="44" t="str">
        <f aca="false">IF(OR(DS$4=0,DS43="",DS$8="",DS$7=""),"",ROUND(DS43/DS$8*DS$7*KVARDI,2))</f>
        <v/>
      </c>
      <c r="DU43" s="43"/>
      <c r="DV43" s="44" t="str">
        <f aca="false">IF(OR(DU$4=0,DU43="",DU$8="",DU$7=""),"",ROUND(DU43/DU$8*DU$7*KVARDI,2))</f>
        <v/>
      </c>
      <c r="DW43" s="43"/>
      <c r="DX43" s="44" t="str">
        <f aca="false">IF(OR(DW$4=0,DW43="",DW$8="",DW$7=""),"",ROUND(DW43/DW$8*DW$7*KVARDI,2))</f>
        <v/>
      </c>
      <c r="DY43" s="43"/>
      <c r="DZ43" s="44" t="str">
        <f aca="false">IF(OR(DY$4=0,DY43="",DY$8="",DY$7=""),"",ROUND(DY43/DY$8*DY$7*KVARDI,2))</f>
        <v/>
      </c>
      <c r="EA43" s="43"/>
      <c r="EB43" s="44" t="str">
        <f aca="false">IF(OR(EA$4=0,EA43="",EA$8="",EA$7=""),"",ROUND(EA43/EA$8*EA$7*KVARDI,2))</f>
        <v/>
      </c>
      <c r="EC43" s="43"/>
      <c r="ED43" s="44" t="str">
        <f aca="false">IF(OR(EC$4=0,EC43="",EC$8="",EC$7=""),"",ROUND(EC43/EC$8*EC$7*KVARDI,2))</f>
        <v/>
      </c>
      <c r="EE43" s="43"/>
      <c r="EF43" s="44" t="str">
        <f aca="false">IF(OR(EE$4=0,EE43="",EE$8="",EE$7=""),"",ROUND(EE43/EE$8*EE$7*KVARDI,2))</f>
        <v/>
      </c>
      <c r="EG43" s="43"/>
      <c r="EH43" s="44" t="str">
        <f aca="false">IF(OR(EG$4=0,EG43="",EG$8="",EG$7=""),"",ROUND(EG43/EG$8*EG$7*KVARDI,2))</f>
        <v/>
      </c>
      <c r="EI43" s="43"/>
      <c r="EJ43" s="44" t="str">
        <f aca="false">IF(OR(EI$4=0,EI43="",EI$8="",EI$7=""),"",ROUND(EI43/EI$8*EI$7*KVARDI,2))</f>
        <v/>
      </c>
      <c r="EK43" s="43"/>
      <c r="EL43" s="44" t="str">
        <f aca="false">IF(OR(EK$4=0,EK43="",EK$8="",EK$7=""),"",ROUND(EK43/EK$8*EK$7*KVARDI,2))</f>
        <v/>
      </c>
      <c r="EM43" s="43"/>
      <c r="EN43" s="44" t="str">
        <f aca="false">IF(OR(EM$4=0,EM43="",EM$8="",EM$7=""),"",ROUND(EM43/EM$8*EM$7*KVARDI,2))</f>
        <v/>
      </c>
      <c r="EO43" s="43"/>
      <c r="EP43" s="44" t="str">
        <f aca="false">IF(OR(EO$4=0,EO43="",EO$8="",EO$7=""),"",ROUND(EO43/EO$8*EO$7*KVARDI,2))</f>
        <v/>
      </c>
      <c r="EQ43" s="43"/>
      <c r="ER43" s="44" t="str">
        <f aca="false">IF(OR(EQ$4=0,EQ43="",EQ$8="",EQ$7=""),"",ROUND(EQ43/EQ$8*EQ$7*KVARDI,2))</f>
        <v/>
      </c>
      <c r="ES43" s="43"/>
      <c r="ET43" s="44" t="str">
        <f aca="false">IF(OR(ES$4=0,ES43="",ES$8="",ES$7=""),"",ROUND(ES43/ES$8*ES$7*KVARDI,2))</f>
        <v/>
      </c>
      <c r="EU43" s="43"/>
      <c r="EV43" s="44" t="str">
        <f aca="false">IF(OR(EU$4=0,EU43="",EU$8="",EU$7=""),"",ROUND(EU43/EU$8*EU$7*KVARDI,2))</f>
        <v/>
      </c>
      <c r="EW43" s="43"/>
      <c r="EX43" s="44" t="str">
        <f aca="false">IF(OR(EW$4=0,EW43="",EW$8="",EW$7=""),"",ROUND(EW43/EW$8*EW$7*KVARDI,2))</f>
        <v/>
      </c>
      <c r="EY43" s="43"/>
      <c r="EZ43" s="44" t="str">
        <f aca="false">IF(OR(EY$4=0,EY43="",EY$8="",EY$7=""),"",ROUND(EY43/EY$8*EY$7*KVARDI,2))</f>
        <v/>
      </c>
      <c r="FA43" s="43"/>
      <c r="FB43" s="44" t="str">
        <f aca="false">IF(OR(FA$4=0,FA43="",FA$8="",FA$7=""),"",ROUND(FA43/FA$8*FA$7*KVARDI,2))</f>
        <v/>
      </c>
      <c r="FC43" s="43"/>
      <c r="FD43" s="44" t="str">
        <f aca="false">IF(OR(FC$4=0,FC43="",FC$8="",FC$7=""),"",ROUND(FC43/FC$8*FC$7*KVARDI,2))</f>
        <v/>
      </c>
      <c r="FE43" s="43"/>
      <c r="FF43" s="44" t="str">
        <f aca="false">IF(OR(FE$4=0,FE43="",FE$8="",FE$7=""),"",ROUND(FE43/FE$8*FE$7*KVARDI,2))</f>
        <v/>
      </c>
      <c r="FG43" s="43"/>
      <c r="FH43" s="44" t="str">
        <f aca="false">IF(OR(FG$4=0,FG43="",FG$8="",FG$7=""),"",ROUND(FG43/FG$8*FG$7*KVARDI,2))</f>
        <v/>
      </c>
      <c r="FI43" s="43"/>
      <c r="FJ43" s="44" t="str">
        <f aca="false">IF(OR(FI$4=0,FI43="",FI$8="",FI$7=""),"",ROUND(FI43/FI$8*FI$7*KVARDI,2))</f>
        <v/>
      </c>
      <c r="FK43" s="43"/>
      <c r="FL43" s="44" t="str">
        <f aca="false">IF(OR(FK$4=0,FK43="",FK$8="",FK$7=""),"",ROUND(FK43/FK$8*FK$7*KVARDI,2))</f>
        <v/>
      </c>
      <c r="FM43" s="43"/>
      <c r="FN43" s="44" t="str">
        <f aca="false">IF(OR(FM$4=0,FM43="",FM$8="",FM$7=""),"",ROUND(FM43/FM$8*FM$7*KVARDI,2))</f>
        <v/>
      </c>
      <c r="FO43" s="43"/>
      <c r="FP43" s="44" t="str">
        <f aca="false">IF(OR(FO$4=0,FO43="",FO$8="",FO$7=""),"",ROUND(FO43/FO$8*FO$7*KVARDI,2))</f>
        <v/>
      </c>
      <c r="FQ43" s="43"/>
      <c r="FR43" s="44" t="str">
        <f aca="false">IF(OR(FQ$4=0,FQ43="",FQ$8="",FQ$7=""),"",ROUND(FQ43/FQ$8*FQ$7*KVARDI,2))</f>
        <v/>
      </c>
      <c r="FS43" s="43"/>
      <c r="FT43" s="44" t="str">
        <f aca="false">IF(OR(FS$4=0,FS43="",FS$8="",FS$7=""),"",ROUND(FS43/FS$8*FS$7*KVARDI,2))</f>
        <v/>
      </c>
      <c r="FU43" s="43"/>
      <c r="FV43" s="44" t="str">
        <f aca="false">IF(OR(FU$4=0,FU43="",FU$8="",FU$7=""),"",ROUND(FU43/FU$8*FU$7*KVARDI,2))</f>
        <v/>
      </c>
      <c r="FW43" s="43"/>
      <c r="FX43" s="44" t="str">
        <f aca="false">IF(OR(FW$4=0,FW43="",FW$8="",FW$7=""),"",ROUND(FW43/FW$8*FW$7*KVARDI,2))</f>
        <v/>
      </c>
      <c r="FY43" s="43"/>
      <c r="FZ43" s="44" t="str">
        <f aca="false">IF(OR(FY$4=0,FY43="",FY$8="",FY$7=""),"",ROUND(FY43/FY$8*FY$7*KVARDI,2))</f>
        <v/>
      </c>
      <c r="GA43" s="43"/>
      <c r="GB43" s="44" t="str">
        <f aca="false">IF(OR(GA$4=0,GA43="",GA$8="",GA$7=""),"",ROUND(GA43/GA$8*GA$7*KVARDI,2))</f>
        <v/>
      </c>
      <c r="GC43" s="43"/>
      <c r="GD43" s="44" t="str">
        <f aca="false">IF(OR(GC$4=0,GC43="",GC$8="",GC$7=""),"",ROUND(GC43/GC$8*GC$7*KVARDI,2))</f>
        <v/>
      </c>
      <c r="GE43" s="43"/>
      <c r="GF43" s="44" t="str">
        <f aca="false">IF(OR(GE$4=0,GE43="",GE$8="",GE$7=""),"",ROUND(GE43/GE$8*GE$7*KVARDI,2))</f>
        <v/>
      </c>
      <c r="GG43" s="43"/>
      <c r="GH43" s="44" t="str">
        <f aca="false">IF(OR(GG$4=0,GG43="",GG$8="",GG$7=""),"",ROUND(GG43/GG$8*GG$7*KVARDI,2))</f>
        <v/>
      </c>
      <c r="GI43" s="43"/>
      <c r="GJ43" s="44" t="str">
        <f aca="false">IF(OR(GI$4=0,GI43="",GI$8="",GI$7=""),"",ROUND(GI43/GI$8*GI$7*KVARDI,2))</f>
        <v/>
      </c>
      <c r="GK43" s="43"/>
      <c r="GL43" s="44" t="str">
        <f aca="false">IF(OR(GK$4=0,GK43="",GK$8="",GK$7=""),"",ROUND(GK43/GK$8*GK$7*KVARDI,2))</f>
        <v/>
      </c>
      <c r="GM43" s="43"/>
      <c r="GN43" s="44" t="str">
        <f aca="false">IF(OR(GM$4=0,GM43="",GM$8="",GM$7=""),"",ROUND(GM43/GM$8*GM$7*KVARDI,2))</f>
        <v/>
      </c>
      <c r="GO43" s="43"/>
      <c r="GP43" s="44" t="str">
        <f aca="false">IF(OR(GO$4=0,GO43="",GO$8="",GO$7=""),"",ROUND(GO43/GO$8*GO$7*KVARDI,2))</f>
        <v/>
      </c>
      <c r="GQ43" s="43"/>
      <c r="GR43" s="44" t="str">
        <f aca="false">IF(OR(GQ$4=0,GQ43="",GQ$8="",GQ$7=""),"",ROUND(GQ43/GQ$8*GQ$7*KVARDI,2))</f>
        <v/>
      </c>
      <c r="GS43" s="43"/>
      <c r="GT43" s="44" t="str">
        <f aca="false">IF(OR(GS$4=0,GS43="",GS$8="",GS$7=""),"",ROUND(GS43/GS$8*GS$7*KVARDI,2))</f>
        <v/>
      </c>
      <c r="GU43" s="43"/>
      <c r="GV43" s="44" t="str">
        <f aca="false">IF(OR(GU$4=0,GU43="",GU$8="",GU$7=""),"",ROUND(GU43/GU$8*GU$7*KVARDI,2))</f>
        <v/>
      </c>
      <c r="GW43" s="43"/>
      <c r="GX43" s="44" t="str">
        <f aca="false">IF(OR(GW$4=0,GW43="",GW$8="",GW$7=""),"",ROUND(GW43/GW$8*GW$7*KVARDI,2))</f>
        <v/>
      </c>
      <c r="GZ43" s="22"/>
    </row>
    <row r="44" customFormat="false" ht="15" hidden="true" customHeight="true" outlineLevel="1" collapsed="false">
      <c r="B44" s="41" t="str">
        <f aca="false" t="array" ref="B44:B44">IFERROR(INDEX(Launagögn!$C$6:$C$10005,MATCH(0,COUNTIF($B$11:B43,Launagögn!$C$6:$C$10005)+(Launagögn!$C$6:$C$10005=""),0)),"")</f>
        <v/>
      </c>
      <c r="C44" s="42" t="n">
        <f aca="false">IFERROR(SUMIF($G$10:$GX$10,"Stig",$G44:$GX44),0)</f>
        <v>0</v>
      </c>
      <c r="D44" s="22"/>
      <c r="E44" s="22"/>
      <c r="F44" s="22"/>
      <c r="G44" s="43"/>
      <c r="H44" s="44" t="str">
        <f aca="false">IF(OR(G$4=0,G44="",G$8="",G$7=""),"",ROUND(G44/G$8*G$7*KVARDI,2))</f>
        <v/>
      </c>
      <c r="I44" s="43"/>
      <c r="J44" s="44" t="str">
        <f aca="false">IF(OR(I$4=0,I44="",I$8="",I$7=""),"",ROUND(I44/I$8*I$7*KVARDI,2))</f>
        <v/>
      </c>
      <c r="K44" s="43"/>
      <c r="L44" s="44" t="str">
        <f aca="false">IF(OR(K$4=0,K44="",K$8="",K$7=""),"",ROUND(K44/K$8*K$7*KVARDI,2))</f>
        <v/>
      </c>
      <c r="M44" s="43"/>
      <c r="N44" s="44" t="str">
        <f aca="false">IF(OR(M$4=0,M44="",M$8="",M$7=""),"",ROUND(M44/M$8*M$7*KVARDI,2))</f>
        <v/>
      </c>
      <c r="O44" s="43"/>
      <c r="P44" s="44" t="str">
        <f aca="false">IF(OR(O$4=0,O44="",O$8="",O$7=""),"",ROUND(O44/O$8*O$7*KVARDI,2))</f>
        <v/>
      </c>
      <c r="Q44" s="43"/>
      <c r="R44" s="44" t="str">
        <f aca="false">IF(OR(Q$4=0,Q44="",Q$8="",Q$7=""),"",ROUND(Q44/Q$8*Q$7*KVARDI,2))</f>
        <v/>
      </c>
      <c r="S44" s="43"/>
      <c r="T44" s="44" t="str">
        <f aca="false">IF(OR(S$4=0,S44="",S$8="",S$7=""),"",ROUND(S44/S$8*S$7*KVARDI,2))</f>
        <v/>
      </c>
      <c r="U44" s="43"/>
      <c r="V44" s="44" t="str">
        <f aca="false">IF(OR(U$4=0,U44="",U$8="",U$7=""),"",ROUND(U44/U$8*U$7*KVARDI,2))</f>
        <v/>
      </c>
      <c r="W44" s="43"/>
      <c r="X44" s="44" t="str">
        <f aca="false">IF(OR(W$4=0,W44="",W$8="",W$7=""),"",ROUND(W44/W$8*W$7*KVARDI,2))</f>
        <v/>
      </c>
      <c r="Y44" s="43"/>
      <c r="Z44" s="44" t="str">
        <f aca="false">IF(OR(Y$4=0,Y44="",Y$8="",Y$7=""),"",ROUND(Y44/Y$8*Y$7*KVARDI,2))</f>
        <v/>
      </c>
      <c r="AA44" s="43"/>
      <c r="AB44" s="44" t="str">
        <f aca="false">IF(OR(AA$4=0,AA44="",AA$8="",AA$7=""),"",ROUND(AA44/AA$8*AA$7*KVARDI,2))</f>
        <v/>
      </c>
      <c r="AC44" s="43"/>
      <c r="AD44" s="44" t="str">
        <f aca="false">IF(OR(AC$4=0,AC44="",AC$8="",AC$7=""),"",ROUND(AC44/AC$8*AC$7*KVARDI,2))</f>
        <v/>
      </c>
      <c r="AE44" s="43"/>
      <c r="AF44" s="44" t="str">
        <f aca="false">IF(OR(AE$4=0,AE44="",AE$8="",AE$7=""),"",ROUND(AE44/AE$8*AE$7*KVARDI,2))</f>
        <v/>
      </c>
      <c r="AG44" s="43"/>
      <c r="AH44" s="44" t="str">
        <f aca="false">IF(OR(AG$4=0,AG44="",AG$8="",AG$7=""),"",ROUND(AG44/AG$8*AG$7*KVARDI,2))</f>
        <v/>
      </c>
      <c r="AI44" s="43"/>
      <c r="AJ44" s="44" t="str">
        <f aca="false">IF(OR(AI$4=0,AI44="",AI$8="",AI$7=""),"",ROUND(AI44/AI$8*AI$7*KVARDI,2))</f>
        <v/>
      </c>
      <c r="AK44" s="43"/>
      <c r="AL44" s="44" t="str">
        <f aca="false">IF(OR(AK$4=0,AK44="",AK$8="",AK$7=""),"",ROUND(AK44/AK$8*AK$7*KVARDI,2))</f>
        <v/>
      </c>
      <c r="AM44" s="43"/>
      <c r="AN44" s="44" t="str">
        <f aca="false">IF(OR(AM$4=0,AM44="",AM$8="",AM$7=""),"",ROUND(AM44/AM$8*AM$7*KVARDI,2))</f>
        <v/>
      </c>
      <c r="AO44" s="43"/>
      <c r="AP44" s="44" t="str">
        <f aca="false">IF(OR(AO$4=0,AO44="",AO$8="",AO$7=""),"",ROUND(AO44/AO$8*AO$7*KVARDI,2))</f>
        <v/>
      </c>
      <c r="AQ44" s="43"/>
      <c r="AR44" s="44" t="str">
        <f aca="false">IF(OR(AQ$4=0,AQ44="",AQ$8="",AQ$7=""),"",ROUND(AQ44/AQ$8*AQ$7*KVARDI,2))</f>
        <v/>
      </c>
      <c r="AS44" s="43"/>
      <c r="AT44" s="44" t="str">
        <f aca="false">IF(OR(AS$4=0,AS44="",AS$8="",AS$7=""),"",ROUND(AS44/AS$8*AS$7*KVARDI,2))</f>
        <v/>
      </c>
      <c r="AU44" s="43"/>
      <c r="AV44" s="44" t="str">
        <f aca="false">IF(OR(AU$4=0,AU44="",AU$8="",AU$7=""),"",ROUND(AU44/AU$8*AU$7*KVARDI,2))</f>
        <v/>
      </c>
      <c r="AW44" s="43"/>
      <c r="AX44" s="44" t="str">
        <f aca="false">IF(OR(AW$4=0,AW44="",AW$8="",AW$7=""),"",ROUND(AW44/AW$8*AW$7*KVARDI,2))</f>
        <v/>
      </c>
      <c r="AY44" s="43"/>
      <c r="AZ44" s="44" t="str">
        <f aca="false">IF(OR(AY$4=0,AY44="",AY$8="",AY$7=""),"",ROUND(AY44/AY$8*AY$7*KVARDI,2))</f>
        <v/>
      </c>
      <c r="BA44" s="43"/>
      <c r="BB44" s="44" t="str">
        <f aca="false">IF(OR(BA$4=0,BA44="",BA$8="",BA$7=""),"",ROUND(BA44/BA$8*BA$7*KVARDI,2))</f>
        <v/>
      </c>
      <c r="BC44" s="43"/>
      <c r="BD44" s="44" t="str">
        <f aca="false">IF(OR(BC$4=0,BC44="",BC$8="",BC$7=""),"",ROUND(BC44/BC$8*BC$7*KVARDI,2))</f>
        <v/>
      </c>
      <c r="BE44" s="43"/>
      <c r="BF44" s="44" t="str">
        <f aca="false">IF(OR(BE$4=0,BE44="",BE$8="",BE$7=""),"",ROUND(BE44/BE$8*BE$7*KVARDI,2))</f>
        <v/>
      </c>
      <c r="BG44" s="43"/>
      <c r="BH44" s="44" t="str">
        <f aca="false">IF(OR(BG$4=0,BG44="",BG$8="",BG$7=""),"",ROUND(BG44/BG$8*BG$7*KVARDI,2))</f>
        <v/>
      </c>
      <c r="BI44" s="43"/>
      <c r="BJ44" s="44" t="str">
        <f aca="false">IF(OR(BI$4=0,BI44="",BI$8="",BI$7=""),"",ROUND(BI44/BI$8*BI$7*KVARDI,2))</f>
        <v/>
      </c>
      <c r="BK44" s="43"/>
      <c r="BL44" s="44" t="str">
        <f aca="false">IF(OR(BK$4=0,BK44="",BK$8="",BK$7=""),"",ROUND(BK44/BK$8*BK$7*KVARDI,2))</f>
        <v/>
      </c>
      <c r="BM44" s="43"/>
      <c r="BN44" s="44" t="str">
        <f aca="false">IF(OR(BM$4=0,BM44="",BM$8="",BM$7=""),"",ROUND(BM44/BM$8*BM$7*KVARDI,2))</f>
        <v/>
      </c>
      <c r="BO44" s="43"/>
      <c r="BP44" s="44" t="str">
        <f aca="false">IF(OR(BO$4=0,BO44="",BO$8="",BO$7=""),"",ROUND(BO44/BO$8*BO$7*KVARDI,2))</f>
        <v/>
      </c>
      <c r="BQ44" s="43"/>
      <c r="BR44" s="44" t="str">
        <f aca="false">IF(OR(BQ$4=0,BQ44="",BQ$8="",BQ$7=""),"",ROUND(BQ44/BQ$8*BQ$7*KVARDI,2))</f>
        <v/>
      </c>
      <c r="BS44" s="43"/>
      <c r="BT44" s="44" t="str">
        <f aca="false">IF(OR(BS$4=0,BS44="",BS$8="",BS$7=""),"",ROUND(BS44/BS$8*BS$7*KVARDI,2))</f>
        <v/>
      </c>
      <c r="BU44" s="43"/>
      <c r="BV44" s="44" t="str">
        <f aca="false">IF(OR(BU$4=0,BU44="",BU$8="",BU$7=""),"",ROUND(BU44/BU$8*BU$7*KVARDI,2))</f>
        <v/>
      </c>
      <c r="BW44" s="43"/>
      <c r="BX44" s="44" t="str">
        <f aca="false">IF(OR(BW$4=0,BW44="",BW$8="",BW$7=""),"",ROUND(BW44/BW$8*BW$7*KVARDI,2))</f>
        <v/>
      </c>
      <c r="BY44" s="43"/>
      <c r="BZ44" s="44" t="str">
        <f aca="false">IF(OR(BY$4=0,BY44="",BY$8="",BY$7=""),"",ROUND(BY44/BY$8*BY$7*KVARDI,2))</f>
        <v/>
      </c>
      <c r="CA44" s="43"/>
      <c r="CB44" s="44" t="str">
        <f aca="false">IF(OR(CA$4=0,CA44="",CA$8="",CA$7=""),"",ROUND(CA44/CA$8*CA$7*KVARDI,2))</f>
        <v/>
      </c>
      <c r="CC44" s="43"/>
      <c r="CD44" s="44" t="str">
        <f aca="false">IF(OR(CC$4=0,CC44="",CC$8="",CC$7=""),"",ROUND(CC44/CC$8*CC$7*KVARDI,2))</f>
        <v/>
      </c>
      <c r="CE44" s="43"/>
      <c r="CF44" s="44" t="str">
        <f aca="false">IF(OR(CE$4=0,CE44="",CE$8="",CE$7=""),"",ROUND(CE44/CE$8*CE$7*KVARDI,2))</f>
        <v/>
      </c>
      <c r="CG44" s="43"/>
      <c r="CH44" s="44" t="str">
        <f aca="false">IF(OR(CG$4=0,CG44="",CG$8="",CG$7=""),"",ROUND(CG44/CG$8*CG$7*KVARDI,2))</f>
        <v/>
      </c>
      <c r="CI44" s="43"/>
      <c r="CJ44" s="44" t="str">
        <f aca="false">IF(OR(CI$4=0,CI44="",CI$8="",CI$7=""),"",ROUND(CI44/CI$8*CI$7*KVARDI,2))</f>
        <v/>
      </c>
      <c r="CK44" s="43"/>
      <c r="CL44" s="44" t="str">
        <f aca="false">IF(OR(CK$4=0,CK44="",CK$8="",CK$7=""),"",ROUND(CK44/CK$8*CK$7*KVARDI,2))</f>
        <v/>
      </c>
      <c r="CM44" s="43"/>
      <c r="CN44" s="44" t="str">
        <f aca="false">IF(OR(CM$4=0,CM44="",CM$8="",CM$7=""),"",ROUND(CM44/CM$8*CM$7*KVARDI,2))</f>
        <v/>
      </c>
      <c r="CO44" s="43"/>
      <c r="CP44" s="44" t="str">
        <f aca="false">IF(OR(CO$4=0,CO44="",CO$8="",CO$7=""),"",ROUND(CO44/CO$8*CO$7*KVARDI,2))</f>
        <v/>
      </c>
      <c r="CQ44" s="43"/>
      <c r="CR44" s="44" t="str">
        <f aca="false">IF(OR(CQ$4=0,CQ44="",CQ$8="",CQ$7=""),"",ROUND(CQ44/CQ$8*CQ$7*KVARDI,2))</f>
        <v/>
      </c>
      <c r="CS44" s="43"/>
      <c r="CT44" s="44" t="str">
        <f aca="false">IF(OR(CS$4=0,CS44="",CS$8="",CS$7=""),"",ROUND(CS44/CS$8*CS$7*KVARDI,2))</f>
        <v/>
      </c>
      <c r="CU44" s="43"/>
      <c r="CV44" s="44" t="str">
        <f aca="false">IF(OR(CU$4=0,CU44="",CU$8="",CU$7=""),"",ROUND(CU44/CU$8*CU$7*KVARDI,2))</f>
        <v/>
      </c>
      <c r="CW44" s="43"/>
      <c r="CX44" s="44" t="str">
        <f aca="false">IF(OR(CW$4=0,CW44="",CW$8="",CW$7=""),"",ROUND(CW44/CW$8*CW$7*KVARDI,2))</f>
        <v/>
      </c>
      <c r="CY44" s="43"/>
      <c r="CZ44" s="44" t="str">
        <f aca="false">IF(OR(CY$4=0,CY44="",CY$8="",CY$7=""),"",ROUND(CY44/CY$8*CY$7*KVARDI,2))</f>
        <v/>
      </c>
      <c r="DA44" s="43"/>
      <c r="DB44" s="44" t="str">
        <f aca="false">IF(OR(DA$4=0,DA44="",DA$8="",DA$7=""),"",ROUND(DA44/DA$8*DA$7*KVARDI,2))</f>
        <v/>
      </c>
      <c r="DC44" s="43"/>
      <c r="DD44" s="44" t="str">
        <f aca="false">IF(OR(DC$4=0,DC44="",DC$8="",DC$7=""),"",ROUND(DC44/DC$8*DC$7*KVARDI,2))</f>
        <v/>
      </c>
      <c r="DE44" s="43"/>
      <c r="DF44" s="44" t="str">
        <f aca="false">IF(OR(DE$4=0,DE44="",DE$8="",DE$7=""),"",ROUND(DE44/DE$8*DE$7*KVARDI,2))</f>
        <v/>
      </c>
      <c r="DG44" s="43"/>
      <c r="DH44" s="44" t="str">
        <f aca="false">IF(OR(DG$4=0,DG44="",DG$8="",DG$7=""),"",ROUND(DG44/DG$8*DG$7*KVARDI,2))</f>
        <v/>
      </c>
      <c r="DI44" s="43"/>
      <c r="DJ44" s="44" t="str">
        <f aca="false">IF(OR(DI$4=0,DI44="",DI$8="",DI$7=""),"",ROUND(DI44/DI$8*DI$7*KVARDI,2))</f>
        <v/>
      </c>
      <c r="DK44" s="43"/>
      <c r="DL44" s="44" t="str">
        <f aca="false">IF(OR(DK$4=0,DK44="",DK$8="",DK$7=""),"",ROUND(DK44/DK$8*DK$7*KVARDI,2))</f>
        <v/>
      </c>
      <c r="DM44" s="43"/>
      <c r="DN44" s="44" t="str">
        <f aca="false">IF(OR(DM$4=0,DM44="",DM$8="",DM$7=""),"",ROUND(DM44/DM$8*DM$7*KVARDI,2))</f>
        <v/>
      </c>
      <c r="DO44" s="43"/>
      <c r="DP44" s="44" t="str">
        <f aca="false">IF(OR(DO$4=0,DO44="",DO$8="",DO$7=""),"",ROUND(DO44/DO$8*DO$7*KVARDI,2))</f>
        <v/>
      </c>
      <c r="DQ44" s="43"/>
      <c r="DR44" s="44" t="str">
        <f aca="false">IF(OR(DQ$4=0,DQ44="",DQ$8="",DQ$7=""),"",ROUND(DQ44/DQ$8*DQ$7*KVARDI,2))</f>
        <v/>
      </c>
      <c r="DS44" s="43"/>
      <c r="DT44" s="44" t="str">
        <f aca="false">IF(OR(DS$4=0,DS44="",DS$8="",DS$7=""),"",ROUND(DS44/DS$8*DS$7*KVARDI,2))</f>
        <v/>
      </c>
      <c r="DU44" s="43"/>
      <c r="DV44" s="44" t="str">
        <f aca="false">IF(OR(DU$4=0,DU44="",DU$8="",DU$7=""),"",ROUND(DU44/DU$8*DU$7*KVARDI,2))</f>
        <v/>
      </c>
      <c r="DW44" s="43"/>
      <c r="DX44" s="44" t="str">
        <f aca="false">IF(OR(DW$4=0,DW44="",DW$8="",DW$7=""),"",ROUND(DW44/DW$8*DW$7*KVARDI,2))</f>
        <v/>
      </c>
      <c r="DY44" s="43"/>
      <c r="DZ44" s="44" t="str">
        <f aca="false">IF(OR(DY$4=0,DY44="",DY$8="",DY$7=""),"",ROUND(DY44/DY$8*DY$7*KVARDI,2))</f>
        <v/>
      </c>
      <c r="EA44" s="43"/>
      <c r="EB44" s="44" t="str">
        <f aca="false">IF(OR(EA$4=0,EA44="",EA$8="",EA$7=""),"",ROUND(EA44/EA$8*EA$7*KVARDI,2))</f>
        <v/>
      </c>
      <c r="EC44" s="43"/>
      <c r="ED44" s="44" t="str">
        <f aca="false">IF(OR(EC$4=0,EC44="",EC$8="",EC$7=""),"",ROUND(EC44/EC$8*EC$7*KVARDI,2))</f>
        <v/>
      </c>
      <c r="EE44" s="43"/>
      <c r="EF44" s="44" t="str">
        <f aca="false">IF(OR(EE$4=0,EE44="",EE$8="",EE$7=""),"",ROUND(EE44/EE$8*EE$7*KVARDI,2))</f>
        <v/>
      </c>
      <c r="EG44" s="43"/>
      <c r="EH44" s="44" t="str">
        <f aca="false">IF(OR(EG$4=0,EG44="",EG$8="",EG$7=""),"",ROUND(EG44/EG$8*EG$7*KVARDI,2))</f>
        <v/>
      </c>
      <c r="EI44" s="43"/>
      <c r="EJ44" s="44" t="str">
        <f aca="false">IF(OR(EI$4=0,EI44="",EI$8="",EI$7=""),"",ROUND(EI44/EI$8*EI$7*KVARDI,2))</f>
        <v/>
      </c>
      <c r="EK44" s="43"/>
      <c r="EL44" s="44" t="str">
        <f aca="false">IF(OR(EK$4=0,EK44="",EK$8="",EK$7=""),"",ROUND(EK44/EK$8*EK$7*KVARDI,2))</f>
        <v/>
      </c>
      <c r="EM44" s="43"/>
      <c r="EN44" s="44" t="str">
        <f aca="false">IF(OR(EM$4=0,EM44="",EM$8="",EM$7=""),"",ROUND(EM44/EM$8*EM$7*KVARDI,2))</f>
        <v/>
      </c>
      <c r="EO44" s="43"/>
      <c r="EP44" s="44" t="str">
        <f aca="false">IF(OR(EO$4=0,EO44="",EO$8="",EO$7=""),"",ROUND(EO44/EO$8*EO$7*KVARDI,2))</f>
        <v/>
      </c>
      <c r="EQ44" s="43"/>
      <c r="ER44" s="44" t="str">
        <f aca="false">IF(OR(EQ$4=0,EQ44="",EQ$8="",EQ$7=""),"",ROUND(EQ44/EQ$8*EQ$7*KVARDI,2))</f>
        <v/>
      </c>
      <c r="ES44" s="43"/>
      <c r="ET44" s="44" t="str">
        <f aca="false">IF(OR(ES$4=0,ES44="",ES$8="",ES$7=""),"",ROUND(ES44/ES$8*ES$7*KVARDI,2))</f>
        <v/>
      </c>
      <c r="EU44" s="43"/>
      <c r="EV44" s="44" t="str">
        <f aca="false">IF(OR(EU$4=0,EU44="",EU$8="",EU$7=""),"",ROUND(EU44/EU$8*EU$7*KVARDI,2))</f>
        <v/>
      </c>
      <c r="EW44" s="43"/>
      <c r="EX44" s="44" t="str">
        <f aca="false">IF(OR(EW$4=0,EW44="",EW$8="",EW$7=""),"",ROUND(EW44/EW$8*EW$7*KVARDI,2))</f>
        <v/>
      </c>
      <c r="EY44" s="43"/>
      <c r="EZ44" s="44" t="str">
        <f aca="false">IF(OR(EY$4=0,EY44="",EY$8="",EY$7=""),"",ROUND(EY44/EY$8*EY$7*KVARDI,2))</f>
        <v/>
      </c>
      <c r="FA44" s="43"/>
      <c r="FB44" s="44" t="str">
        <f aca="false">IF(OR(FA$4=0,FA44="",FA$8="",FA$7=""),"",ROUND(FA44/FA$8*FA$7*KVARDI,2))</f>
        <v/>
      </c>
      <c r="FC44" s="43"/>
      <c r="FD44" s="44" t="str">
        <f aca="false">IF(OR(FC$4=0,FC44="",FC$8="",FC$7=""),"",ROUND(FC44/FC$8*FC$7*KVARDI,2))</f>
        <v/>
      </c>
      <c r="FE44" s="43"/>
      <c r="FF44" s="44" t="str">
        <f aca="false">IF(OR(FE$4=0,FE44="",FE$8="",FE$7=""),"",ROUND(FE44/FE$8*FE$7*KVARDI,2))</f>
        <v/>
      </c>
      <c r="FG44" s="43"/>
      <c r="FH44" s="44" t="str">
        <f aca="false">IF(OR(FG$4=0,FG44="",FG$8="",FG$7=""),"",ROUND(FG44/FG$8*FG$7*KVARDI,2))</f>
        <v/>
      </c>
      <c r="FI44" s="43"/>
      <c r="FJ44" s="44" t="str">
        <f aca="false">IF(OR(FI$4=0,FI44="",FI$8="",FI$7=""),"",ROUND(FI44/FI$8*FI$7*KVARDI,2))</f>
        <v/>
      </c>
      <c r="FK44" s="43"/>
      <c r="FL44" s="44" t="str">
        <f aca="false">IF(OR(FK$4=0,FK44="",FK$8="",FK$7=""),"",ROUND(FK44/FK$8*FK$7*KVARDI,2))</f>
        <v/>
      </c>
      <c r="FM44" s="43"/>
      <c r="FN44" s="44" t="str">
        <f aca="false">IF(OR(FM$4=0,FM44="",FM$8="",FM$7=""),"",ROUND(FM44/FM$8*FM$7*KVARDI,2))</f>
        <v/>
      </c>
      <c r="FO44" s="43"/>
      <c r="FP44" s="44" t="str">
        <f aca="false">IF(OR(FO$4=0,FO44="",FO$8="",FO$7=""),"",ROUND(FO44/FO$8*FO$7*KVARDI,2))</f>
        <v/>
      </c>
      <c r="FQ44" s="43"/>
      <c r="FR44" s="44" t="str">
        <f aca="false">IF(OR(FQ$4=0,FQ44="",FQ$8="",FQ$7=""),"",ROUND(FQ44/FQ$8*FQ$7*KVARDI,2))</f>
        <v/>
      </c>
      <c r="FS44" s="43"/>
      <c r="FT44" s="44" t="str">
        <f aca="false">IF(OR(FS$4=0,FS44="",FS$8="",FS$7=""),"",ROUND(FS44/FS$8*FS$7*KVARDI,2))</f>
        <v/>
      </c>
      <c r="FU44" s="43"/>
      <c r="FV44" s="44" t="str">
        <f aca="false">IF(OR(FU$4=0,FU44="",FU$8="",FU$7=""),"",ROUND(FU44/FU$8*FU$7*KVARDI,2))</f>
        <v/>
      </c>
      <c r="FW44" s="43"/>
      <c r="FX44" s="44" t="str">
        <f aca="false">IF(OR(FW$4=0,FW44="",FW$8="",FW$7=""),"",ROUND(FW44/FW$8*FW$7*KVARDI,2))</f>
        <v/>
      </c>
      <c r="FY44" s="43"/>
      <c r="FZ44" s="44" t="str">
        <f aca="false">IF(OR(FY$4=0,FY44="",FY$8="",FY$7=""),"",ROUND(FY44/FY$8*FY$7*KVARDI,2))</f>
        <v/>
      </c>
      <c r="GA44" s="43"/>
      <c r="GB44" s="44" t="str">
        <f aca="false">IF(OR(GA$4=0,GA44="",GA$8="",GA$7=""),"",ROUND(GA44/GA$8*GA$7*KVARDI,2))</f>
        <v/>
      </c>
      <c r="GC44" s="43"/>
      <c r="GD44" s="44" t="str">
        <f aca="false">IF(OR(GC$4=0,GC44="",GC$8="",GC$7=""),"",ROUND(GC44/GC$8*GC$7*KVARDI,2))</f>
        <v/>
      </c>
      <c r="GE44" s="43"/>
      <c r="GF44" s="44" t="str">
        <f aca="false">IF(OR(GE$4=0,GE44="",GE$8="",GE$7=""),"",ROUND(GE44/GE$8*GE$7*KVARDI,2))</f>
        <v/>
      </c>
      <c r="GG44" s="43"/>
      <c r="GH44" s="44" t="str">
        <f aca="false">IF(OR(GG$4=0,GG44="",GG$8="",GG$7=""),"",ROUND(GG44/GG$8*GG$7*KVARDI,2))</f>
        <v/>
      </c>
      <c r="GI44" s="43"/>
      <c r="GJ44" s="44" t="str">
        <f aca="false">IF(OR(GI$4=0,GI44="",GI$8="",GI$7=""),"",ROUND(GI44/GI$8*GI$7*KVARDI,2))</f>
        <v/>
      </c>
      <c r="GK44" s="43"/>
      <c r="GL44" s="44" t="str">
        <f aca="false">IF(OR(GK$4=0,GK44="",GK$8="",GK$7=""),"",ROUND(GK44/GK$8*GK$7*KVARDI,2))</f>
        <v/>
      </c>
      <c r="GM44" s="43"/>
      <c r="GN44" s="44" t="str">
        <f aca="false">IF(OR(GM$4=0,GM44="",GM$8="",GM$7=""),"",ROUND(GM44/GM$8*GM$7*KVARDI,2))</f>
        <v/>
      </c>
      <c r="GO44" s="43"/>
      <c r="GP44" s="44" t="str">
        <f aca="false">IF(OR(GO$4=0,GO44="",GO$8="",GO$7=""),"",ROUND(GO44/GO$8*GO$7*KVARDI,2))</f>
        <v/>
      </c>
      <c r="GQ44" s="43"/>
      <c r="GR44" s="44" t="str">
        <f aca="false">IF(OR(GQ$4=0,GQ44="",GQ$8="",GQ$7=""),"",ROUND(GQ44/GQ$8*GQ$7*KVARDI,2))</f>
        <v/>
      </c>
      <c r="GS44" s="43"/>
      <c r="GT44" s="44" t="str">
        <f aca="false">IF(OR(GS$4=0,GS44="",GS$8="",GS$7=""),"",ROUND(GS44/GS$8*GS$7*KVARDI,2))</f>
        <v/>
      </c>
      <c r="GU44" s="43"/>
      <c r="GV44" s="44" t="str">
        <f aca="false">IF(OR(GU$4=0,GU44="",GU$8="",GU$7=""),"",ROUND(GU44/GU$8*GU$7*KVARDI,2))</f>
        <v/>
      </c>
      <c r="GW44" s="43"/>
      <c r="GX44" s="44" t="str">
        <f aca="false">IF(OR(GW$4=0,GW44="",GW$8="",GW$7=""),"",ROUND(GW44/GW$8*GW$7*KVARDI,2))</f>
        <v/>
      </c>
      <c r="GZ44" s="22"/>
    </row>
    <row r="45" customFormat="false" ht="15" hidden="true" customHeight="true" outlineLevel="1" collapsed="false">
      <c r="B45" s="41" t="str">
        <f aca="false" t="array" ref="B45:B45">IFERROR(INDEX(Launagögn!$C$6:$C$10005,MATCH(0,COUNTIF($B$11:B44,Launagögn!$C$6:$C$10005)+(Launagögn!$C$6:$C$10005=""),0)),"")</f>
        <v/>
      </c>
      <c r="C45" s="42" t="n">
        <f aca="false">IFERROR(SUMIF($G$10:$GX$10,"Stig",$G45:$GX45),0)</f>
        <v>0</v>
      </c>
      <c r="D45" s="22"/>
      <c r="E45" s="22"/>
      <c r="F45" s="22"/>
      <c r="G45" s="43"/>
      <c r="H45" s="44" t="str">
        <f aca="false">IF(OR(G$4=0,G45="",G$8="",G$7=""),"",ROUND(G45/G$8*G$7*KVARDI,2))</f>
        <v/>
      </c>
      <c r="I45" s="43"/>
      <c r="J45" s="44" t="str">
        <f aca="false">IF(OR(I$4=0,I45="",I$8="",I$7=""),"",ROUND(I45/I$8*I$7*KVARDI,2))</f>
        <v/>
      </c>
      <c r="K45" s="43"/>
      <c r="L45" s="44" t="str">
        <f aca="false">IF(OR(K$4=0,K45="",K$8="",K$7=""),"",ROUND(K45/K$8*K$7*KVARDI,2))</f>
        <v/>
      </c>
      <c r="M45" s="43"/>
      <c r="N45" s="44" t="str">
        <f aca="false">IF(OR(M$4=0,M45="",M$8="",M$7=""),"",ROUND(M45/M$8*M$7*KVARDI,2))</f>
        <v/>
      </c>
      <c r="O45" s="43"/>
      <c r="P45" s="44" t="str">
        <f aca="false">IF(OR(O$4=0,O45="",O$8="",O$7=""),"",ROUND(O45/O$8*O$7*KVARDI,2))</f>
        <v/>
      </c>
      <c r="Q45" s="43"/>
      <c r="R45" s="44" t="str">
        <f aca="false">IF(OR(Q$4=0,Q45="",Q$8="",Q$7=""),"",ROUND(Q45/Q$8*Q$7*KVARDI,2))</f>
        <v/>
      </c>
      <c r="S45" s="43"/>
      <c r="T45" s="44" t="str">
        <f aca="false">IF(OR(S$4=0,S45="",S$8="",S$7=""),"",ROUND(S45/S$8*S$7*KVARDI,2))</f>
        <v/>
      </c>
      <c r="U45" s="43"/>
      <c r="V45" s="44" t="str">
        <f aca="false">IF(OR(U$4=0,U45="",U$8="",U$7=""),"",ROUND(U45/U$8*U$7*KVARDI,2))</f>
        <v/>
      </c>
      <c r="W45" s="43"/>
      <c r="X45" s="44" t="str">
        <f aca="false">IF(OR(W$4=0,W45="",W$8="",W$7=""),"",ROUND(W45/W$8*W$7*KVARDI,2))</f>
        <v/>
      </c>
      <c r="Y45" s="43"/>
      <c r="Z45" s="44" t="str">
        <f aca="false">IF(OR(Y$4=0,Y45="",Y$8="",Y$7=""),"",ROUND(Y45/Y$8*Y$7*KVARDI,2))</f>
        <v/>
      </c>
      <c r="AA45" s="43"/>
      <c r="AB45" s="44" t="str">
        <f aca="false">IF(OR(AA$4=0,AA45="",AA$8="",AA$7=""),"",ROUND(AA45/AA$8*AA$7*KVARDI,2))</f>
        <v/>
      </c>
      <c r="AC45" s="43"/>
      <c r="AD45" s="44" t="str">
        <f aca="false">IF(OR(AC$4=0,AC45="",AC$8="",AC$7=""),"",ROUND(AC45/AC$8*AC$7*KVARDI,2))</f>
        <v/>
      </c>
      <c r="AE45" s="43"/>
      <c r="AF45" s="44" t="str">
        <f aca="false">IF(OR(AE$4=0,AE45="",AE$8="",AE$7=""),"",ROUND(AE45/AE$8*AE$7*KVARDI,2))</f>
        <v/>
      </c>
      <c r="AG45" s="43"/>
      <c r="AH45" s="44" t="str">
        <f aca="false">IF(OR(AG$4=0,AG45="",AG$8="",AG$7=""),"",ROUND(AG45/AG$8*AG$7*KVARDI,2))</f>
        <v/>
      </c>
      <c r="AI45" s="43"/>
      <c r="AJ45" s="44" t="str">
        <f aca="false">IF(OR(AI$4=0,AI45="",AI$8="",AI$7=""),"",ROUND(AI45/AI$8*AI$7*KVARDI,2))</f>
        <v/>
      </c>
      <c r="AK45" s="43"/>
      <c r="AL45" s="44" t="str">
        <f aca="false">IF(OR(AK$4=0,AK45="",AK$8="",AK$7=""),"",ROUND(AK45/AK$8*AK$7*KVARDI,2))</f>
        <v/>
      </c>
      <c r="AM45" s="43"/>
      <c r="AN45" s="44" t="str">
        <f aca="false">IF(OR(AM$4=0,AM45="",AM$8="",AM$7=""),"",ROUND(AM45/AM$8*AM$7*KVARDI,2))</f>
        <v/>
      </c>
      <c r="AO45" s="43"/>
      <c r="AP45" s="44" t="str">
        <f aca="false">IF(OR(AO$4=0,AO45="",AO$8="",AO$7=""),"",ROUND(AO45/AO$8*AO$7*KVARDI,2))</f>
        <v/>
      </c>
      <c r="AQ45" s="43"/>
      <c r="AR45" s="44" t="str">
        <f aca="false">IF(OR(AQ$4=0,AQ45="",AQ$8="",AQ$7=""),"",ROUND(AQ45/AQ$8*AQ$7*KVARDI,2))</f>
        <v/>
      </c>
      <c r="AS45" s="43"/>
      <c r="AT45" s="44" t="str">
        <f aca="false">IF(OR(AS$4=0,AS45="",AS$8="",AS$7=""),"",ROUND(AS45/AS$8*AS$7*KVARDI,2))</f>
        <v/>
      </c>
      <c r="AU45" s="43"/>
      <c r="AV45" s="44" t="str">
        <f aca="false">IF(OR(AU$4=0,AU45="",AU$8="",AU$7=""),"",ROUND(AU45/AU$8*AU$7*KVARDI,2))</f>
        <v/>
      </c>
      <c r="AW45" s="43"/>
      <c r="AX45" s="44" t="str">
        <f aca="false">IF(OR(AW$4=0,AW45="",AW$8="",AW$7=""),"",ROUND(AW45/AW$8*AW$7*KVARDI,2))</f>
        <v/>
      </c>
      <c r="AY45" s="43"/>
      <c r="AZ45" s="44" t="str">
        <f aca="false">IF(OR(AY$4=0,AY45="",AY$8="",AY$7=""),"",ROUND(AY45/AY$8*AY$7*KVARDI,2))</f>
        <v/>
      </c>
      <c r="BA45" s="43"/>
      <c r="BB45" s="44" t="str">
        <f aca="false">IF(OR(BA$4=0,BA45="",BA$8="",BA$7=""),"",ROUND(BA45/BA$8*BA$7*KVARDI,2))</f>
        <v/>
      </c>
      <c r="BC45" s="43"/>
      <c r="BD45" s="44" t="str">
        <f aca="false">IF(OR(BC$4=0,BC45="",BC$8="",BC$7=""),"",ROUND(BC45/BC$8*BC$7*KVARDI,2))</f>
        <v/>
      </c>
      <c r="BE45" s="43"/>
      <c r="BF45" s="44" t="str">
        <f aca="false">IF(OR(BE$4=0,BE45="",BE$8="",BE$7=""),"",ROUND(BE45/BE$8*BE$7*KVARDI,2))</f>
        <v/>
      </c>
      <c r="BG45" s="43"/>
      <c r="BH45" s="44" t="str">
        <f aca="false">IF(OR(BG$4=0,BG45="",BG$8="",BG$7=""),"",ROUND(BG45/BG$8*BG$7*KVARDI,2))</f>
        <v/>
      </c>
      <c r="BI45" s="43"/>
      <c r="BJ45" s="44" t="str">
        <f aca="false">IF(OR(BI$4=0,BI45="",BI$8="",BI$7=""),"",ROUND(BI45/BI$8*BI$7*KVARDI,2))</f>
        <v/>
      </c>
      <c r="BK45" s="43"/>
      <c r="BL45" s="44" t="str">
        <f aca="false">IF(OR(BK$4=0,BK45="",BK$8="",BK$7=""),"",ROUND(BK45/BK$8*BK$7*KVARDI,2))</f>
        <v/>
      </c>
      <c r="BM45" s="43"/>
      <c r="BN45" s="44" t="str">
        <f aca="false">IF(OR(BM$4=0,BM45="",BM$8="",BM$7=""),"",ROUND(BM45/BM$8*BM$7*KVARDI,2))</f>
        <v/>
      </c>
      <c r="BO45" s="43"/>
      <c r="BP45" s="44" t="str">
        <f aca="false">IF(OR(BO$4=0,BO45="",BO$8="",BO$7=""),"",ROUND(BO45/BO$8*BO$7*KVARDI,2))</f>
        <v/>
      </c>
      <c r="BQ45" s="43"/>
      <c r="BR45" s="44" t="str">
        <f aca="false">IF(OR(BQ$4=0,BQ45="",BQ$8="",BQ$7=""),"",ROUND(BQ45/BQ$8*BQ$7*KVARDI,2))</f>
        <v/>
      </c>
      <c r="BS45" s="43"/>
      <c r="BT45" s="44" t="str">
        <f aca="false">IF(OR(BS$4=0,BS45="",BS$8="",BS$7=""),"",ROUND(BS45/BS$8*BS$7*KVARDI,2))</f>
        <v/>
      </c>
      <c r="BU45" s="43"/>
      <c r="BV45" s="44" t="str">
        <f aca="false">IF(OR(BU$4=0,BU45="",BU$8="",BU$7=""),"",ROUND(BU45/BU$8*BU$7*KVARDI,2))</f>
        <v/>
      </c>
      <c r="BW45" s="43"/>
      <c r="BX45" s="44" t="str">
        <f aca="false">IF(OR(BW$4=0,BW45="",BW$8="",BW$7=""),"",ROUND(BW45/BW$8*BW$7*KVARDI,2))</f>
        <v/>
      </c>
      <c r="BY45" s="43"/>
      <c r="BZ45" s="44" t="str">
        <f aca="false">IF(OR(BY$4=0,BY45="",BY$8="",BY$7=""),"",ROUND(BY45/BY$8*BY$7*KVARDI,2))</f>
        <v/>
      </c>
      <c r="CA45" s="43"/>
      <c r="CB45" s="44" t="str">
        <f aca="false">IF(OR(CA$4=0,CA45="",CA$8="",CA$7=""),"",ROUND(CA45/CA$8*CA$7*KVARDI,2))</f>
        <v/>
      </c>
      <c r="CC45" s="43"/>
      <c r="CD45" s="44" t="str">
        <f aca="false">IF(OR(CC$4=0,CC45="",CC$8="",CC$7=""),"",ROUND(CC45/CC$8*CC$7*KVARDI,2))</f>
        <v/>
      </c>
      <c r="CE45" s="43"/>
      <c r="CF45" s="44" t="str">
        <f aca="false">IF(OR(CE$4=0,CE45="",CE$8="",CE$7=""),"",ROUND(CE45/CE$8*CE$7*KVARDI,2))</f>
        <v/>
      </c>
      <c r="CG45" s="43"/>
      <c r="CH45" s="44" t="str">
        <f aca="false">IF(OR(CG$4=0,CG45="",CG$8="",CG$7=""),"",ROUND(CG45/CG$8*CG$7*KVARDI,2))</f>
        <v/>
      </c>
      <c r="CI45" s="43"/>
      <c r="CJ45" s="44" t="str">
        <f aca="false">IF(OR(CI$4=0,CI45="",CI$8="",CI$7=""),"",ROUND(CI45/CI$8*CI$7*KVARDI,2))</f>
        <v/>
      </c>
      <c r="CK45" s="43"/>
      <c r="CL45" s="44" t="str">
        <f aca="false">IF(OR(CK$4=0,CK45="",CK$8="",CK$7=""),"",ROUND(CK45/CK$8*CK$7*KVARDI,2))</f>
        <v/>
      </c>
      <c r="CM45" s="43"/>
      <c r="CN45" s="44" t="str">
        <f aca="false">IF(OR(CM$4=0,CM45="",CM$8="",CM$7=""),"",ROUND(CM45/CM$8*CM$7*KVARDI,2))</f>
        <v/>
      </c>
      <c r="CO45" s="43"/>
      <c r="CP45" s="44" t="str">
        <f aca="false">IF(OR(CO$4=0,CO45="",CO$8="",CO$7=""),"",ROUND(CO45/CO$8*CO$7*KVARDI,2))</f>
        <v/>
      </c>
      <c r="CQ45" s="43"/>
      <c r="CR45" s="44" t="str">
        <f aca="false">IF(OR(CQ$4=0,CQ45="",CQ$8="",CQ$7=""),"",ROUND(CQ45/CQ$8*CQ$7*KVARDI,2))</f>
        <v/>
      </c>
      <c r="CS45" s="43"/>
      <c r="CT45" s="44" t="str">
        <f aca="false">IF(OR(CS$4=0,CS45="",CS$8="",CS$7=""),"",ROUND(CS45/CS$8*CS$7*KVARDI,2))</f>
        <v/>
      </c>
      <c r="CU45" s="43"/>
      <c r="CV45" s="44" t="str">
        <f aca="false">IF(OR(CU$4=0,CU45="",CU$8="",CU$7=""),"",ROUND(CU45/CU$8*CU$7*KVARDI,2))</f>
        <v/>
      </c>
      <c r="CW45" s="43"/>
      <c r="CX45" s="44" t="str">
        <f aca="false">IF(OR(CW$4=0,CW45="",CW$8="",CW$7=""),"",ROUND(CW45/CW$8*CW$7*KVARDI,2))</f>
        <v/>
      </c>
      <c r="CY45" s="43"/>
      <c r="CZ45" s="44" t="str">
        <f aca="false">IF(OR(CY$4=0,CY45="",CY$8="",CY$7=""),"",ROUND(CY45/CY$8*CY$7*KVARDI,2))</f>
        <v/>
      </c>
      <c r="DA45" s="43"/>
      <c r="DB45" s="44" t="str">
        <f aca="false">IF(OR(DA$4=0,DA45="",DA$8="",DA$7=""),"",ROUND(DA45/DA$8*DA$7*KVARDI,2))</f>
        <v/>
      </c>
      <c r="DC45" s="43"/>
      <c r="DD45" s="44" t="str">
        <f aca="false">IF(OR(DC$4=0,DC45="",DC$8="",DC$7=""),"",ROUND(DC45/DC$8*DC$7*KVARDI,2))</f>
        <v/>
      </c>
      <c r="DE45" s="43"/>
      <c r="DF45" s="44" t="str">
        <f aca="false">IF(OR(DE$4=0,DE45="",DE$8="",DE$7=""),"",ROUND(DE45/DE$8*DE$7*KVARDI,2))</f>
        <v/>
      </c>
      <c r="DG45" s="43"/>
      <c r="DH45" s="44" t="str">
        <f aca="false">IF(OR(DG$4=0,DG45="",DG$8="",DG$7=""),"",ROUND(DG45/DG$8*DG$7*KVARDI,2))</f>
        <v/>
      </c>
      <c r="DI45" s="43"/>
      <c r="DJ45" s="44" t="str">
        <f aca="false">IF(OR(DI$4=0,DI45="",DI$8="",DI$7=""),"",ROUND(DI45/DI$8*DI$7*KVARDI,2))</f>
        <v/>
      </c>
      <c r="DK45" s="43"/>
      <c r="DL45" s="44" t="str">
        <f aca="false">IF(OR(DK$4=0,DK45="",DK$8="",DK$7=""),"",ROUND(DK45/DK$8*DK$7*KVARDI,2))</f>
        <v/>
      </c>
      <c r="DM45" s="43"/>
      <c r="DN45" s="44" t="str">
        <f aca="false">IF(OR(DM$4=0,DM45="",DM$8="",DM$7=""),"",ROUND(DM45/DM$8*DM$7*KVARDI,2))</f>
        <v/>
      </c>
      <c r="DO45" s="43"/>
      <c r="DP45" s="44" t="str">
        <f aca="false">IF(OR(DO$4=0,DO45="",DO$8="",DO$7=""),"",ROUND(DO45/DO$8*DO$7*KVARDI,2))</f>
        <v/>
      </c>
      <c r="DQ45" s="43"/>
      <c r="DR45" s="44" t="str">
        <f aca="false">IF(OR(DQ$4=0,DQ45="",DQ$8="",DQ$7=""),"",ROUND(DQ45/DQ$8*DQ$7*KVARDI,2))</f>
        <v/>
      </c>
      <c r="DS45" s="43"/>
      <c r="DT45" s="44" t="str">
        <f aca="false">IF(OR(DS$4=0,DS45="",DS$8="",DS$7=""),"",ROUND(DS45/DS$8*DS$7*KVARDI,2))</f>
        <v/>
      </c>
      <c r="DU45" s="43"/>
      <c r="DV45" s="44" t="str">
        <f aca="false">IF(OR(DU$4=0,DU45="",DU$8="",DU$7=""),"",ROUND(DU45/DU$8*DU$7*KVARDI,2))</f>
        <v/>
      </c>
      <c r="DW45" s="43"/>
      <c r="DX45" s="44" t="str">
        <f aca="false">IF(OR(DW$4=0,DW45="",DW$8="",DW$7=""),"",ROUND(DW45/DW$8*DW$7*KVARDI,2))</f>
        <v/>
      </c>
      <c r="DY45" s="43"/>
      <c r="DZ45" s="44" t="str">
        <f aca="false">IF(OR(DY$4=0,DY45="",DY$8="",DY$7=""),"",ROUND(DY45/DY$8*DY$7*KVARDI,2))</f>
        <v/>
      </c>
      <c r="EA45" s="43"/>
      <c r="EB45" s="44" t="str">
        <f aca="false">IF(OR(EA$4=0,EA45="",EA$8="",EA$7=""),"",ROUND(EA45/EA$8*EA$7*KVARDI,2))</f>
        <v/>
      </c>
      <c r="EC45" s="43"/>
      <c r="ED45" s="44" t="str">
        <f aca="false">IF(OR(EC$4=0,EC45="",EC$8="",EC$7=""),"",ROUND(EC45/EC$8*EC$7*KVARDI,2))</f>
        <v/>
      </c>
      <c r="EE45" s="43"/>
      <c r="EF45" s="44" t="str">
        <f aca="false">IF(OR(EE$4=0,EE45="",EE$8="",EE$7=""),"",ROUND(EE45/EE$8*EE$7*KVARDI,2))</f>
        <v/>
      </c>
      <c r="EG45" s="43"/>
      <c r="EH45" s="44" t="str">
        <f aca="false">IF(OR(EG$4=0,EG45="",EG$8="",EG$7=""),"",ROUND(EG45/EG$8*EG$7*KVARDI,2))</f>
        <v/>
      </c>
      <c r="EI45" s="43"/>
      <c r="EJ45" s="44" t="str">
        <f aca="false">IF(OR(EI$4=0,EI45="",EI$8="",EI$7=""),"",ROUND(EI45/EI$8*EI$7*KVARDI,2))</f>
        <v/>
      </c>
      <c r="EK45" s="43"/>
      <c r="EL45" s="44" t="str">
        <f aca="false">IF(OR(EK$4=0,EK45="",EK$8="",EK$7=""),"",ROUND(EK45/EK$8*EK$7*KVARDI,2))</f>
        <v/>
      </c>
      <c r="EM45" s="43"/>
      <c r="EN45" s="44" t="str">
        <f aca="false">IF(OR(EM$4=0,EM45="",EM$8="",EM$7=""),"",ROUND(EM45/EM$8*EM$7*KVARDI,2))</f>
        <v/>
      </c>
      <c r="EO45" s="43"/>
      <c r="EP45" s="44" t="str">
        <f aca="false">IF(OR(EO$4=0,EO45="",EO$8="",EO$7=""),"",ROUND(EO45/EO$8*EO$7*KVARDI,2))</f>
        <v/>
      </c>
      <c r="EQ45" s="43"/>
      <c r="ER45" s="44" t="str">
        <f aca="false">IF(OR(EQ$4=0,EQ45="",EQ$8="",EQ$7=""),"",ROUND(EQ45/EQ$8*EQ$7*KVARDI,2))</f>
        <v/>
      </c>
      <c r="ES45" s="43"/>
      <c r="ET45" s="44" t="str">
        <f aca="false">IF(OR(ES$4=0,ES45="",ES$8="",ES$7=""),"",ROUND(ES45/ES$8*ES$7*KVARDI,2))</f>
        <v/>
      </c>
      <c r="EU45" s="43"/>
      <c r="EV45" s="44" t="str">
        <f aca="false">IF(OR(EU$4=0,EU45="",EU$8="",EU$7=""),"",ROUND(EU45/EU$8*EU$7*KVARDI,2))</f>
        <v/>
      </c>
      <c r="EW45" s="43"/>
      <c r="EX45" s="44" t="str">
        <f aca="false">IF(OR(EW$4=0,EW45="",EW$8="",EW$7=""),"",ROUND(EW45/EW$8*EW$7*KVARDI,2))</f>
        <v/>
      </c>
      <c r="EY45" s="43"/>
      <c r="EZ45" s="44" t="str">
        <f aca="false">IF(OR(EY$4=0,EY45="",EY$8="",EY$7=""),"",ROUND(EY45/EY$8*EY$7*KVARDI,2))</f>
        <v/>
      </c>
      <c r="FA45" s="43"/>
      <c r="FB45" s="44" t="str">
        <f aca="false">IF(OR(FA$4=0,FA45="",FA$8="",FA$7=""),"",ROUND(FA45/FA$8*FA$7*KVARDI,2))</f>
        <v/>
      </c>
      <c r="FC45" s="43"/>
      <c r="FD45" s="44" t="str">
        <f aca="false">IF(OR(FC$4=0,FC45="",FC$8="",FC$7=""),"",ROUND(FC45/FC$8*FC$7*KVARDI,2))</f>
        <v/>
      </c>
      <c r="FE45" s="43"/>
      <c r="FF45" s="44" t="str">
        <f aca="false">IF(OR(FE$4=0,FE45="",FE$8="",FE$7=""),"",ROUND(FE45/FE$8*FE$7*KVARDI,2))</f>
        <v/>
      </c>
      <c r="FG45" s="43"/>
      <c r="FH45" s="44" t="str">
        <f aca="false">IF(OR(FG$4=0,FG45="",FG$8="",FG$7=""),"",ROUND(FG45/FG$8*FG$7*KVARDI,2))</f>
        <v/>
      </c>
      <c r="FI45" s="43"/>
      <c r="FJ45" s="44" t="str">
        <f aca="false">IF(OR(FI$4=0,FI45="",FI$8="",FI$7=""),"",ROUND(FI45/FI$8*FI$7*KVARDI,2))</f>
        <v/>
      </c>
      <c r="FK45" s="43"/>
      <c r="FL45" s="44" t="str">
        <f aca="false">IF(OR(FK$4=0,FK45="",FK$8="",FK$7=""),"",ROUND(FK45/FK$8*FK$7*KVARDI,2))</f>
        <v/>
      </c>
      <c r="FM45" s="43"/>
      <c r="FN45" s="44" t="str">
        <f aca="false">IF(OR(FM$4=0,FM45="",FM$8="",FM$7=""),"",ROUND(FM45/FM$8*FM$7*KVARDI,2))</f>
        <v/>
      </c>
      <c r="FO45" s="43"/>
      <c r="FP45" s="44" t="str">
        <f aca="false">IF(OR(FO$4=0,FO45="",FO$8="",FO$7=""),"",ROUND(FO45/FO$8*FO$7*KVARDI,2))</f>
        <v/>
      </c>
      <c r="FQ45" s="43"/>
      <c r="FR45" s="44" t="str">
        <f aca="false">IF(OR(FQ$4=0,FQ45="",FQ$8="",FQ$7=""),"",ROUND(FQ45/FQ$8*FQ$7*KVARDI,2))</f>
        <v/>
      </c>
      <c r="FS45" s="43"/>
      <c r="FT45" s="44" t="str">
        <f aca="false">IF(OR(FS$4=0,FS45="",FS$8="",FS$7=""),"",ROUND(FS45/FS$8*FS$7*KVARDI,2))</f>
        <v/>
      </c>
      <c r="FU45" s="43"/>
      <c r="FV45" s="44" t="str">
        <f aca="false">IF(OR(FU$4=0,FU45="",FU$8="",FU$7=""),"",ROUND(FU45/FU$8*FU$7*KVARDI,2))</f>
        <v/>
      </c>
      <c r="FW45" s="43"/>
      <c r="FX45" s="44" t="str">
        <f aca="false">IF(OR(FW$4=0,FW45="",FW$8="",FW$7=""),"",ROUND(FW45/FW$8*FW$7*KVARDI,2))</f>
        <v/>
      </c>
      <c r="FY45" s="43"/>
      <c r="FZ45" s="44" t="str">
        <f aca="false">IF(OR(FY$4=0,FY45="",FY$8="",FY$7=""),"",ROUND(FY45/FY$8*FY$7*KVARDI,2))</f>
        <v/>
      </c>
      <c r="GA45" s="43"/>
      <c r="GB45" s="44" t="str">
        <f aca="false">IF(OR(GA$4=0,GA45="",GA$8="",GA$7=""),"",ROUND(GA45/GA$8*GA$7*KVARDI,2))</f>
        <v/>
      </c>
      <c r="GC45" s="43"/>
      <c r="GD45" s="44" t="str">
        <f aca="false">IF(OR(GC$4=0,GC45="",GC$8="",GC$7=""),"",ROUND(GC45/GC$8*GC$7*KVARDI,2))</f>
        <v/>
      </c>
      <c r="GE45" s="43"/>
      <c r="GF45" s="44" t="str">
        <f aca="false">IF(OR(GE$4=0,GE45="",GE$8="",GE$7=""),"",ROUND(GE45/GE$8*GE$7*KVARDI,2))</f>
        <v/>
      </c>
      <c r="GG45" s="43"/>
      <c r="GH45" s="44" t="str">
        <f aca="false">IF(OR(GG$4=0,GG45="",GG$8="",GG$7=""),"",ROUND(GG45/GG$8*GG$7*KVARDI,2))</f>
        <v/>
      </c>
      <c r="GI45" s="43"/>
      <c r="GJ45" s="44" t="str">
        <f aca="false">IF(OR(GI$4=0,GI45="",GI$8="",GI$7=""),"",ROUND(GI45/GI$8*GI$7*KVARDI,2))</f>
        <v/>
      </c>
      <c r="GK45" s="43"/>
      <c r="GL45" s="44" t="str">
        <f aca="false">IF(OR(GK$4=0,GK45="",GK$8="",GK$7=""),"",ROUND(GK45/GK$8*GK$7*KVARDI,2))</f>
        <v/>
      </c>
      <c r="GM45" s="43"/>
      <c r="GN45" s="44" t="str">
        <f aca="false">IF(OR(GM$4=0,GM45="",GM$8="",GM$7=""),"",ROUND(GM45/GM$8*GM$7*KVARDI,2))</f>
        <v/>
      </c>
      <c r="GO45" s="43"/>
      <c r="GP45" s="44" t="str">
        <f aca="false">IF(OR(GO$4=0,GO45="",GO$8="",GO$7=""),"",ROUND(GO45/GO$8*GO$7*KVARDI,2))</f>
        <v/>
      </c>
      <c r="GQ45" s="43"/>
      <c r="GR45" s="44" t="str">
        <f aca="false">IF(OR(GQ$4=0,GQ45="",GQ$8="",GQ$7=""),"",ROUND(GQ45/GQ$8*GQ$7*KVARDI,2))</f>
        <v/>
      </c>
      <c r="GS45" s="43"/>
      <c r="GT45" s="44" t="str">
        <f aca="false">IF(OR(GS$4=0,GS45="",GS$8="",GS$7=""),"",ROUND(GS45/GS$8*GS$7*KVARDI,2))</f>
        <v/>
      </c>
      <c r="GU45" s="43"/>
      <c r="GV45" s="44" t="str">
        <f aca="false">IF(OR(GU$4=0,GU45="",GU$8="",GU$7=""),"",ROUND(GU45/GU$8*GU$7*KVARDI,2))</f>
        <v/>
      </c>
      <c r="GW45" s="43"/>
      <c r="GX45" s="44" t="str">
        <f aca="false">IF(OR(GW$4=0,GW45="",GW$8="",GW$7=""),"",ROUND(GW45/GW$8*GW$7*KVARDI,2))</f>
        <v/>
      </c>
      <c r="GZ45" s="22"/>
    </row>
    <row r="46" customFormat="false" ht="15" hidden="true" customHeight="true" outlineLevel="1" collapsed="false">
      <c r="B46" s="41" t="str">
        <f aca="false" t="array" ref="B46:B46">IFERROR(INDEX(Launagögn!$C$6:$C$10005,MATCH(0,COUNTIF($B$11:B45,Launagögn!$C$6:$C$10005)+(Launagögn!$C$6:$C$10005=""),0)),"")</f>
        <v/>
      </c>
      <c r="C46" s="42" t="n">
        <f aca="false">IFERROR(SUMIF($G$10:$GX$10,"Stig",$G46:$GX46),0)</f>
        <v>0</v>
      </c>
      <c r="D46" s="22"/>
      <c r="E46" s="22"/>
      <c r="F46" s="22"/>
      <c r="G46" s="43"/>
      <c r="H46" s="44" t="str">
        <f aca="false">IF(OR(G$4=0,G46="",G$8="",G$7=""),"",ROUND(G46/G$8*G$7*KVARDI,2))</f>
        <v/>
      </c>
      <c r="I46" s="43"/>
      <c r="J46" s="44" t="str">
        <f aca="false">IF(OR(I$4=0,I46="",I$8="",I$7=""),"",ROUND(I46/I$8*I$7*KVARDI,2))</f>
        <v/>
      </c>
      <c r="K46" s="43"/>
      <c r="L46" s="44" t="str">
        <f aca="false">IF(OR(K$4=0,K46="",K$8="",K$7=""),"",ROUND(K46/K$8*K$7*KVARDI,2))</f>
        <v/>
      </c>
      <c r="M46" s="43"/>
      <c r="N46" s="44" t="str">
        <f aca="false">IF(OR(M$4=0,M46="",M$8="",M$7=""),"",ROUND(M46/M$8*M$7*KVARDI,2))</f>
        <v/>
      </c>
      <c r="O46" s="43"/>
      <c r="P46" s="44" t="str">
        <f aca="false">IF(OR(O$4=0,O46="",O$8="",O$7=""),"",ROUND(O46/O$8*O$7*KVARDI,2))</f>
        <v/>
      </c>
      <c r="Q46" s="43"/>
      <c r="R46" s="44" t="str">
        <f aca="false">IF(OR(Q$4=0,Q46="",Q$8="",Q$7=""),"",ROUND(Q46/Q$8*Q$7*KVARDI,2))</f>
        <v/>
      </c>
      <c r="S46" s="43"/>
      <c r="T46" s="44" t="str">
        <f aca="false">IF(OR(S$4=0,S46="",S$8="",S$7=""),"",ROUND(S46/S$8*S$7*KVARDI,2))</f>
        <v/>
      </c>
      <c r="U46" s="43"/>
      <c r="V46" s="44" t="str">
        <f aca="false">IF(OR(U$4=0,U46="",U$8="",U$7=""),"",ROUND(U46/U$8*U$7*KVARDI,2))</f>
        <v/>
      </c>
      <c r="W46" s="43"/>
      <c r="X46" s="44" t="str">
        <f aca="false">IF(OR(W$4=0,W46="",W$8="",W$7=""),"",ROUND(W46/W$8*W$7*KVARDI,2))</f>
        <v/>
      </c>
      <c r="Y46" s="43"/>
      <c r="Z46" s="44" t="str">
        <f aca="false">IF(OR(Y$4=0,Y46="",Y$8="",Y$7=""),"",ROUND(Y46/Y$8*Y$7*KVARDI,2))</f>
        <v/>
      </c>
      <c r="AA46" s="43"/>
      <c r="AB46" s="44" t="str">
        <f aca="false">IF(OR(AA$4=0,AA46="",AA$8="",AA$7=""),"",ROUND(AA46/AA$8*AA$7*KVARDI,2))</f>
        <v/>
      </c>
      <c r="AC46" s="43"/>
      <c r="AD46" s="44" t="str">
        <f aca="false">IF(OR(AC$4=0,AC46="",AC$8="",AC$7=""),"",ROUND(AC46/AC$8*AC$7*KVARDI,2))</f>
        <v/>
      </c>
      <c r="AE46" s="43"/>
      <c r="AF46" s="44" t="str">
        <f aca="false">IF(OR(AE$4=0,AE46="",AE$8="",AE$7=""),"",ROUND(AE46/AE$8*AE$7*KVARDI,2))</f>
        <v/>
      </c>
      <c r="AG46" s="43"/>
      <c r="AH46" s="44" t="str">
        <f aca="false">IF(OR(AG$4=0,AG46="",AG$8="",AG$7=""),"",ROUND(AG46/AG$8*AG$7*KVARDI,2))</f>
        <v/>
      </c>
      <c r="AI46" s="43"/>
      <c r="AJ46" s="44" t="str">
        <f aca="false">IF(OR(AI$4=0,AI46="",AI$8="",AI$7=""),"",ROUND(AI46/AI$8*AI$7*KVARDI,2))</f>
        <v/>
      </c>
      <c r="AK46" s="43"/>
      <c r="AL46" s="44" t="str">
        <f aca="false">IF(OR(AK$4=0,AK46="",AK$8="",AK$7=""),"",ROUND(AK46/AK$8*AK$7*KVARDI,2))</f>
        <v/>
      </c>
      <c r="AM46" s="43"/>
      <c r="AN46" s="44" t="str">
        <f aca="false">IF(OR(AM$4=0,AM46="",AM$8="",AM$7=""),"",ROUND(AM46/AM$8*AM$7*KVARDI,2))</f>
        <v/>
      </c>
      <c r="AO46" s="43"/>
      <c r="AP46" s="44" t="str">
        <f aca="false">IF(OR(AO$4=0,AO46="",AO$8="",AO$7=""),"",ROUND(AO46/AO$8*AO$7*KVARDI,2))</f>
        <v/>
      </c>
      <c r="AQ46" s="43"/>
      <c r="AR46" s="44" t="str">
        <f aca="false">IF(OR(AQ$4=0,AQ46="",AQ$8="",AQ$7=""),"",ROUND(AQ46/AQ$8*AQ$7*KVARDI,2))</f>
        <v/>
      </c>
      <c r="AS46" s="43"/>
      <c r="AT46" s="44" t="str">
        <f aca="false">IF(OR(AS$4=0,AS46="",AS$8="",AS$7=""),"",ROUND(AS46/AS$8*AS$7*KVARDI,2))</f>
        <v/>
      </c>
      <c r="AU46" s="43"/>
      <c r="AV46" s="44" t="str">
        <f aca="false">IF(OR(AU$4=0,AU46="",AU$8="",AU$7=""),"",ROUND(AU46/AU$8*AU$7*KVARDI,2))</f>
        <v/>
      </c>
      <c r="AW46" s="43"/>
      <c r="AX46" s="44" t="str">
        <f aca="false">IF(OR(AW$4=0,AW46="",AW$8="",AW$7=""),"",ROUND(AW46/AW$8*AW$7*KVARDI,2))</f>
        <v/>
      </c>
      <c r="AY46" s="43"/>
      <c r="AZ46" s="44" t="str">
        <f aca="false">IF(OR(AY$4=0,AY46="",AY$8="",AY$7=""),"",ROUND(AY46/AY$8*AY$7*KVARDI,2))</f>
        <v/>
      </c>
      <c r="BA46" s="43"/>
      <c r="BB46" s="44" t="str">
        <f aca="false">IF(OR(BA$4=0,BA46="",BA$8="",BA$7=""),"",ROUND(BA46/BA$8*BA$7*KVARDI,2))</f>
        <v/>
      </c>
      <c r="BC46" s="43"/>
      <c r="BD46" s="44" t="str">
        <f aca="false">IF(OR(BC$4=0,BC46="",BC$8="",BC$7=""),"",ROUND(BC46/BC$8*BC$7*KVARDI,2))</f>
        <v/>
      </c>
      <c r="BE46" s="43"/>
      <c r="BF46" s="44" t="str">
        <f aca="false">IF(OR(BE$4=0,BE46="",BE$8="",BE$7=""),"",ROUND(BE46/BE$8*BE$7*KVARDI,2))</f>
        <v/>
      </c>
      <c r="BG46" s="43"/>
      <c r="BH46" s="44" t="str">
        <f aca="false">IF(OR(BG$4=0,BG46="",BG$8="",BG$7=""),"",ROUND(BG46/BG$8*BG$7*KVARDI,2))</f>
        <v/>
      </c>
      <c r="BI46" s="43"/>
      <c r="BJ46" s="44" t="str">
        <f aca="false">IF(OR(BI$4=0,BI46="",BI$8="",BI$7=""),"",ROUND(BI46/BI$8*BI$7*KVARDI,2))</f>
        <v/>
      </c>
      <c r="BK46" s="43"/>
      <c r="BL46" s="44" t="str">
        <f aca="false">IF(OR(BK$4=0,BK46="",BK$8="",BK$7=""),"",ROUND(BK46/BK$8*BK$7*KVARDI,2))</f>
        <v/>
      </c>
      <c r="BM46" s="43"/>
      <c r="BN46" s="44" t="str">
        <f aca="false">IF(OR(BM$4=0,BM46="",BM$8="",BM$7=""),"",ROUND(BM46/BM$8*BM$7*KVARDI,2))</f>
        <v/>
      </c>
      <c r="BO46" s="43"/>
      <c r="BP46" s="44" t="str">
        <f aca="false">IF(OR(BO$4=0,BO46="",BO$8="",BO$7=""),"",ROUND(BO46/BO$8*BO$7*KVARDI,2))</f>
        <v/>
      </c>
      <c r="BQ46" s="43"/>
      <c r="BR46" s="44" t="str">
        <f aca="false">IF(OR(BQ$4=0,BQ46="",BQ$8="",BQ$7=""),"",ROUND(BQ46/BQ$8*BQ$7*KVARDI,2))</f>
        <v/>
      </c>
      <c r="BS46" s="43"/>
      <c r="BT46" s="44" t="str">
        <f aca="false">IF(OR(BS$4=0,BS46="",BS$8="",BS$7=""),"",ROUND(BS46/BS$8*BS$7*KVARDI,2))</f>
        <v/>
      </c>
      <c r="BU46" s="43"/>
      <c r="BV46" s="44" t="str">
        <f aca="false">IF(OR(BU$4=0,BU46="",BU$8="",BU$7=""),"",ROUND(BU46/BU$8*BU$7*KVARDI,2))</f>
        <v/>
      </c>
      <c r="BW46" s="43"/>
      <c r="BX46" s="44" t="str">
        <f aca="false">IF(OR(BW$4=0,BW46="",BW$8="",BW$7=""),"",ROUND(BW46/BW$8*BW$7*KVARDI,2))</f>
        <v/>
      </c>
      <c r="BY46" s="43"/>
      <c r="BZ46" s="44" t="str">
        <f aca="false">IF(OR(BY$4=0,BY46="",BY$8="",BY$7=""),"",ROUND(BY46/BY$8*BY$7*KVARDI,2))</f>
        <v/>
      </c>
      <c r="CA46" s="43"/>
      <c r="CB46" s="44" t="str">
        <f aca="false">IF(OR(CA$4=0,CA46="",CA$8="",CA$7=""),"",ROUND(CA46/CA$8*CA$7*KVARDI,2))</f>
        <v/>
      </c>
      <c r="CC46" s="43"/>
      <c r="CD46" s="44" t="str">
        <f aca="false">IF(OR(CC$4=0,CC46="",CC$8="",CC$7=""),"",ROUND(CC46/CC$8*CC$7*KVARDI,2))</f>
        <v/>
      </c>
      <c r="CE46" s="43"/>
      <c r="CF46" s="44" t="str">
        <f aca="false">IF(OR(CE$4=0,CE46="",CE$8="",CE$7=""),"",ROUND(CE46/CE$8*CE$7*KVARDI,2))</f>
        <v/>
      </c>
      <c r="CG46" s="43"/>
      <c r="CH46" s="44" t="str">
        <f aca="false">IF(OR(CG$4=0,CG46="",CG$8="",CG$7=""),"",ROUND(CG46/CG$8*CG$7*KVARDI,2))</f>
        <v/>
      </c>
      <c r="CI46" s="43"/>
      <c r="CJ46" s="44" t="str">
        <f aca="false">IF(OR(CI$4=0,CI46="",CI$8="",CI$7=""),"",ROUND(CI46/CI$8*CI$7*KVARDI,2))</f>
        <v/>
      </c>
      <c r="CK46" s="43"/>
      <c r="CL46" s="44" t="str">
        <f aca="false">IF(OR(CK$4=0,CK46="",CK$8="",CK$7=""),"",ROUND(CK46/CK$8*CK$7*KVARDI,2))</f>
        <v/>
      </c>
      <c r="CM46" s="43"/>
      <c r="CN46" s="44" t="str">
        <f aca="false">IF(OR(CM$4=0,CM46="",CM$8="",CM$7=""),"",ROUND(CM46/CM$8*CM$7*KVARDI,2))</f>
        <v/>
      </c>
      <c r="CO46" s="43"/>
      <c r="CP46" s="44" t="str">
        <f aca="false">IF(OR(CO$4=0,CO46="",CO$8="",CO$7=""),"",ROUND(CO46/CO$8*CO$7*KVARDI,2))</f>
        <v/>
      </c>
      <c r="CQ46" s="43"/>
      <c r="CR46" s="44" t="str">
        <f aca="false">IF(OR(CQ$4=0,CQ46="",CQ$8="",CQ$7=""),"",ROUND(CQ46/CQ$8*CQ$7*KVARDI,2))</f>
        <v/>
      </c>
      <c r="CS46" s="43"/>
      <c r="CT46" s="44" t="str">
        <f aca="false">IF(OR(CS$4=0,CS46="",CS$8="",CS$7=""),"",ROUND(CS46/CS$8*CS$7*KVARDI,2))</f>
        <v/>
      </c>
      <c r="CU46" s="43"/>
      <c r="CV46" s="44" t="str">
        <f aca="false">IF(OR(CU$4=0,CU46="",CU$8="",CU$7=""),"",ROUND(CU46/CU$8*CU$7*KVARDI,2))</f>
        <v/>
      </c>
      <c r="CW46" s="43"/>
      <c r="CX46" s="44" t="str">
        <f aca="false">IF(OR(CW$4=0,CW46="",CW$8="",CW$7=""),"",ROUND(CW46/CW$8*CW$7*KVARDI,2))</f>
        <v/>
      </c>
      <c r="CY46" s="43"/>
      <c r="CZ46" s="44" t="str">
        <f aca="false">IF(OR(CY$4=0,CY46="",CY$8="",CY$7=""),"",ROUND(CY46/CY$8*CY$7*KVARDI,2))</f>
        <v/>
      </c>
      <c r="DA46" s="43"/>
      <c r="DB46" s="44" t="str">
        <f aca="false">IF(OR(DA$4=0,DA46="",DA$8="",DA$7=""),"",ROUND(DA46/DA$8*DA$7*KVARDI,2))</f>
        <v/>
      </c>
      <c r="DC46" s="43"/>
      <c r="DD46" s="44" t="str">
        <f aca="false">IF(OR(DC$4=0,DC46="",DC$8="",DC$7=""),"",ROUND(DC46/DC$8*DC$7*KVARDI,2))</f>
        <v/>
      </c>
      <c r="DE46" s="43"/>
      <c r="DF46" s="44" t="str">
        <f aca="false">IF(OR(DE$4=0,DE46="",DE$8="",DE$7=""),"",ROUND(DE46/DE$8*DE$7*KVARDI,2))</f>
        <v/>
      </c>
      <c r="DG46" s="43"/>
      <c r="DH46" s="44" t="str">
        <f aca="false">IF(OR(DG$4=0,DG46="",DG$8="",DG$7=""),"",ROUND(DG46/DG$8*DG$7*KVARDI,2))</f>
        <v/>
      </c>
      <c r="DI46" s="43"/>
      <c r="DJ46" s="44" t="str">
        <f aca="false">IF(OR(DI$4=0,DI46="",DI$8="",DI$7=""),"",ROUND(DI46/DI$8*DI$7*KVARDI,2))</f>
        <v/>
      </c>
      <c r="DK46" s="43"/>
      <c r="DL46" s="44" t="str">
        <f aca="false">IF(OR(DK$4=0,DK46="",DK$8="",DK$7=""),"",ROUND(DK46/DK$8*DK$7*KVARDI,2))</f>
        <v/>
      </c>
      <c r="DM46" s="43"/>
      <c r="DN46" s="44" t="str">
        <f aca="false">IF(OR(DM$4=0,DM46="",DM$8="",DM$7=""),"",ROUND(DM46/DM$8*DM$7*KVARDI,2))</f>
        <v/>
      </c>
      <c r="DO46" s="43"/>
      <c r="DP46" s="44" t="str">
        <f aca="false">IF(OR(DO$4=0,DO46="",DO$8="",DO$7=""),"",ROUND(DO46/DO$8*DO$7*KVARDI,2))</f>
        <v/>
      </c>
      <c r="DQ46" s="43"/>
      <c r="DR46" s="44" t="str">
        <f aca="false">IF(OR(DQ$4=0,DQ46="",DQ$8="",DQ$7=""),"",ROUND(DQ46/DQ$8*DQ$7*KVARDI,2))</f>
        <v/>
      </c>
      <c r="DS46" s="43"/>
      <c r="DT46" s="44" t="str">
        <f aca="false">IF(OR(DS$4=0,DS46="",DS$8="",DS$7=""),"",ROUND(DS46/DS$8*DS$7*KVARDI,2))</f>
        <v/>
      </c>
      <c r="DU46" s="43"/>
      <c r="DV46" s="44" t="str">
        <f aca="false">IF(OR(DU$4=0,DU46="",DU$8="",DU$7=""),"",ROUND(DU46/DU$8*DU$7*KVARDI,2))</f>
        <v/>
      </c>
      <c r="DW46" s="43"/>
      <c r="DX46" s="44" t="str">
        <f aca="false">IF(OR(DW$4=0,DW46="",DW$8="",DW$7=""),"",ROUND(DW46/DW$8*DW$7*KVARDI,2))</f>
        <v/>
      </c>
      <c r="DY46" s="43"/>
      <c r="DZ46" s="44" t="str">
        <f aca="false">IF(OR(DY$4=0,DY46="",DY$8="",DY$7=""),"",ROUND(DY46/DY$8*DY$7*KVARDI,2))</f>
        <v/>
      </c>
      <c r="EA46" s="43"/>
      <c r="EB46" s="44" t="str">
        <f aca="false">IF(OR(EA$4=0,EA46="",EA$8="",EA$7=""),"",ROUND(EA46/EA$8*EA$7*KVARDI,2))</f>
        <v/>
      </c>
      <c r="EC46" s="43"/>
      <c r="ED46" s="44" t="str">
        <f aca="false">IF(OR(EC$4=0,EC46="",EC$8="",EC$7=""),"",ROUND(EC46/EC$8*EC$7*KVARDI,2))</f>
        <v/>
      </c>
      <c r="EE46" s="43"/>
      <c r="EF46" s="44" t="str">
        <f aca="false">IF(OR(EE$4=0,EE46="",EE$8="",EE$7=""),"",ROUND(EE46/EE$8*EE$7*KVARDI,2))</f>
        <v/>
      </c>
      <c r="EG46" s="43"/>
      <c r="EH46" s="44" t="str">
        <f aca="false">IF(OR(EG$4=0,EG46="",EG$8="",EG$7=""),"",ROUND(EG46/EG$8*EG$7*KVARDI,2))</f>
        <v/>
      </c>
      <c r="EI46" s="43"/>
      <c r="EJ46" s="44" t="str">
        <f aca="false">IF(OR(EI$4=0,EI46="",EI$8="",EI$7=""),"",ROUND(EI46/EI$8*EI$7*KVARDI,2))</f>
        <v/>
      </c>
      <c r="EK46" s="43"/>
      <c r="EL46" s="44" t="str">
        <f aca="false">IF(OR(EK$4=0,EK46="",EK$8="",EK$7=""),"",ROUND(EK46/EK$8*EK$7*KVARDI,2))</f>
        <v/>
      </c>
      <c r="EM46" s="43"/>
      <c r="EN46" s="44" t="str">
        <f aca="false">IF(OR(EM$4=0,EM46="",EM$8="",EM$7=""),"",ROUND(EM46/EM$8*EM$7*KVARDI,2))</f>
        <v/>
      </c>
      <c r="EO46" s="43"/>
      <c r="EP46" s="44" t="str">
        <f aca="false">IF(OR(EO$4=0,EO46="",EO$8="",EO$7=""),"",ROUND(EO46/EO$8*EO$7*KVARDI,2))</f>
        <v/>
      </c>
      <c r="EQ46" s="43"/>
      <c r="ER46" s="44" t="str">
        <f aca="false">IF(OR(EQ$4=0,EQ46="",EQ$8="",EQ$7=""),"",ROUND(EQ46/EQ$8*EQ$7*KVARDI,2))</f>
        <v/>
      </c>
      <c r="ES46" s="43"/>
      <c r="ET46" s="44" t="str">
        <f aca="false">IF(OR(ES$4=0,ES46="",ES$8="",ES$7=""),"",ROUND(ES46/ES$8*ES$7*KVARDI,2))</f>
        <v/>
      </c>
      <c r="EU46" s="43"/>
      <c r="EV46" s="44" t="str">
        <f aca="false">IF(OR(EU$4=0,EU46="",EU$8="",EU$7=""),"",ROUND(EU46/EU$8*EU$7*KVARDI,2))</f>
        <v/>
      </c>
      <c r="EW46" s="43"/>
      <c r="EX46" s="44" t="str">
        <f aca="false">IF(OR(EW$4=0,EW46="",EW$8="",EW$7=""),"",ROUND(EW46/EW$8*EW$7*KVARDI,2))</f>
        <v/>
      </c>
      <c r="EY46" s="43"/>
      <c r="EZ46" s="44" t="str">
        <f aca="false">IF(OR(EY$4=0,EY46="",EY$8="",EY$7=""),"",ROUND(EY46/EY$8*EY$7*KVARDI,2))</f>
        <v/>
      </c>
      <c r="FA46" s="43"/>
      <c r="FB46" s="44" t="str">
        <f aca="false">IF(OR(FA$4=0,FA46="",FA$8="",FA$7=""),"",ROUND(FA46/FA$8*FA$7*KVARDI,2))</f>
        <v/>
      </c>
      <c r="FC46" s="43"/>
      <c r="FD46" s="44" t="str">
        <f aca="false">IF(OR(FC$4=0,FC46="",FC$8="",FC$7=""),"",ROUND(FC46/FC$8*FC$7*KVARDI,2))</f>
        <v/>
      </c>
      <c r="FE46" s="43"/>
      <c r="FF46" s="44" t="str">
        <f aca="false">IF(OR(FE$4=0,FE46="",FE$8="",FE$7=""),"",ROUND(FE46/FE$8*FE$7*KVARDI,2))</f>
        <v/>
      </c>
      <c r="FG46" s="43"/>
      <c r="FH46" s="44" t="str">
        <f aca="false">IF(OR(FG$4=0,FG46="",FG$8="",FG$7=""),"",ROUND(FG46/FG$8*FG$7*KVARDI,2))</f>
        <v/>
      </c>
      <c r="FI46" s="43"/>
      <c r="FJ46" s="44" t="str">
        <f aca="false">IF(OR(FI$4=0,FI46="",FI$8="",FI$7=""),"",ROUND(FI46/FI$8*FI$7*KVARDI,2))</f>
        <v/>
      </c>
      <c r="FK46" s="43"/>
      <c r="FL46" s="44" t="str">
        <f aca="false">IF(OR(FK$4=0,FK46="",FK$8="",FK$7=""),"",ROUND(FK46/FK$8*FK$7*KVARDI,2))</f>
        <v/>
      </c>
      <c r="FM46" s="43"/>
      <c r="FN46" s="44" t="str">
        <f aca="false">IF(OR(FM$4=0,FM46="",FM$8="",FM$7=""),"",ROUND(FM46/FM$8*FM$7*KVARDI,2))</f>
        <v/>
      </c>
      <c r="FO46" s="43"/>
      <c r="FP46" s="44" t="str">
        <f aca="false">IF(OR(FO$4=0,FO46="",FO$8="",FO$7=""),"",ROUND(FO46/FO$8*FO$7*KVARDI,2))</f>
        <v/>
      </c>
      <c r="FQ46" s="43"/>
      <c r="FR46" s="44" t="str">
        <f aca="false">IF(OR(FQ$4=0,FQ46="",FQ$8="",FQ$7=""),"",ROUND(FQ46/FQ$8*FQ$7*KVARDI,2))</f>
        <v/>
      </c>
      <c r="FS46" s="43"/>
      <c r="FT46" s="44" t="str">
        <f aca="false">IF(OR(FS$4=0,FS46="",FS$8="",FS$7=""),"",ROUND(FS46/FS$8*FS$7*KVARDI,2))</f>
        <v/>
      </c>
      <c r="FU46" s="43"/>
      <c r="FV46" s="44" t="str">
        <f aca="false">IF(OR(FU$4=0,FU46="",FU$8="",FU$7=""),"",ROUND(FU46/FU$8*FU$7*KVARDI,2))</f>
        <v/>
      </c>
      <c r="FW46" s="43"/>
      <c r="FX46" s="44" t="str">
        <f aca="false">IF(OR(FW$4=0,FW46="",FW$8="",FW$7=""),"",ROUND(FW46/FW$8*FW$7*KVARDI,2))</f>
        <v/>
      </c>
      <c r="FY46" s="43"/>
      <c r="FZ46" s="44" t="str">
        <f aca="false">IF(OR(FY$4=0,FY46="",FY$8="",FY$7=""),"",ROUND(FY46/FY$8*FY$7*KVARDI,2))</f>
        <v/>
      </c>
      <c r="GA46" s="43"/>
      <c r="GB46" s="44" t="str">
        <f aca="false">IF(OR(GA$4=0,GA46="",GA$8="",GA$7=""),"",ROUND(GA46/GA$8*GA$7*KVARDI,2))</f>
        <v/>
      </c>
      <c r="GC46" s="43"/>
      <c r="GD46" s="44" t="str">
        <f aca="false">IF(OR(GC$4=0,GC46="",GC$8="",GC$7=""),"",ROUND(GC46/GC$8*GC$7*KVARDI,2))</f>
        <v/>
      </c>
      <c r="GE46" s="43"/>
      <c r="GF46" s="44" t="str">
        <f aca="false">IF(OR(GE$4=0,GE46="",GE$8="",GE$7=""),"",ROUND(GE46/GE$8*GE$7*KVARDI,2))</f>
        <v/>
      </c>
      <c r="GG46" s="43"/>
      <c r="GH46" s="44" t="str">
        <f aca="false">IF(OR(GG$4=0,GG46="",GG$8="",GG$7=""),"",ROUND(GG46/GG$8*GG$7*KVARDI,2))</f>
        <v/>
      </c>
      <c r="GI46" s="43"/>
      <c r="GJ46" s="44" t="str">
        <f aca="false">IF(OR(GI$4=0,GI46="",GI$8="",GI$7=""),"",ROUND(GI46/GI$8*GI$7*KVARDI,2))</f>
        <v/>
      </c>
      <c r="GK46" s="43"/>
      <c r="GL46" s="44" t="str">
        <f aca="false">IF(OR(GK$4=0,GK46="",GK$8="",GK$7=""),"",ROUND(GK46/GK$8*GK$7*KVARDI,2))</f>
        <v/>
      </c>
      <c r="GM46" s="43"/>
      <c r="GN46" s="44" t="str">
        <f aca="false">IF(OR(GM$4=0,GM46="",GM$8="",GM$7=""),"",ROUND(GM46/GM$8*GM$7*KVARDI,2))</f>
        <v/>
      </c>
      <c r="GO46" s="43"/>
      <c r="GP46" s="44" t="str">
        <f aca="false">IF(OR(GO$4=0,GO46="",GO$8="",GO$7=""),"",ROUND(GO46/GO$8*GO$7*KVARDI,2))</f>
        <v/>
      </c>
      <c r="GQ46" s="43"/>
      <c r="GR46" s="44" t="str">
        <f aca="false">IF(OR(GQ$4=0,GQ46="",GQ$8="",GQ$7=""),"",ROUND(GQ46/GQ$8*GQ$7*KVARDI,2))</f>
        <v/>
      </c>
      <c r="GS46" s="43"/>
      <c r="GT46" s="44" t="str">
        <f aca="false">IF(OR(GS$4=0,GS46="",GS$8="",GS$7=""),"",ROUND(GS46/GS$8*GS$7*KVARDI,2))</f>
        <v/>
      </c>
      <c r="GU46" s="43"/>
      <c r="GV46" s="44" t="str">
        <f aca="false">IF(OR(GU$4=0,GU46="",GU$8="",GU$7=""),"",ROUND(GU46/GU$8*GU$7*KVARDI,2))</f>
        <v/>
      </c>
      <c r="GW46" s="43"/>
      <c r="GX46" s="44" t="str">
        <f aca="false">IF(OR(GW$4=0,GW46="",GW$8="",GW$7=""),"",ROUND(GW46/GW$8*GW$7*KVARDI,2))</f>
        <v/>
      </c>
      <c r="GZ46" s="22"/>
    </row>
    <row r="47" customFormat="false" ht="15" hidden="true" customHeight="true" outlineLevel="1" collapsed="false">
      <c r="B47" s="41" t="str">
        <f aca="false" t="array" ref="B47:B47">IFERROR(INDEX(Launagögn!$C$6:$C$10005,MATCH(0,COUNTIF($B$11:B46,Launagögn!$C$6:$C$10005)+(Launagögn!$C$6:$C$10005=""),0)),"")</f>
        <v/>
      </c>
      <c r="C47" s="42" t="n">
        <f aca="false">IFERROR(SUMIF($G$10:$GX$10,"Stig",$G47:$GX47),0)</f>
        <v>0</v>
      </c>
      <c r="D47" s="22"/>
      <c r="E47" s="22"/>
      <c r="F47" s="22"/>
      <c r="G47" s="43"/>
      <c r="H47" s="44" t="str">
        <f aca="false">IF(OR(G$4=0,G47="",G$8="",G$7=""),"",ROUND(G47/G$8*G$7*KVARDI,2))</f>
        <v/>
      </c>
      <c r="I47" s="43"/>
      <c r="J47" s="44" t="str">
        <f aca="false">IF(OR(I$4=0,I47="",I$8="",I$7=""),"",ROUND(I47/I$8*I$7*KVARDI,2))</f>
        <v/>
      </c>
      <c r="K47" s="43"/>
      <c r="L47" s="44" t="str">
        <f aca="false">IF(OR(K$4=0,K47="",K$8="",K$7=""),"",ROUND(K47/K$8*K$7*KVARDI,2))</f>
        <v/>
      </c>
      <c r="M47" s="43"/>
      <c r="N47" s="44" t="str">
        <f aca="false">IF(OR(M$4=0,M47="",M$8="",M$7=""),"",ROUND(M47/M$8*M$7*KVARDI,2))</f>
        <v/>
      </c>
      <c r="O47" s="43"/>
      <c r="P47" s="44" t="str">
        <f aca="false">IF(OR(O$4=0,O47="",O$8="",O$7=""),"",ROUND(O47/O$8*O$7*KVARDI,2))</f>
        <v/>
      </c>
      <c r="Q47" s="43"/>
      <c r="R47" s="44" t="str">
        <f aca="false">IF(OR(Q$4=0,Q47="",Q$8="",Q$7=""),"",ROUND(Q47/Q$8*Q$7*KVARDI,2))</f>
        <v/>
      </c>
      <c r="S47" s="43"/>
      <c r="T47" s="44" t="str">
        <f aca="false">IF(OR(S$4=0,S47="",S$8="",S$7=""),"",ROUND(S47/S$8*S$7*KVARDI,2))</f>
        <v/>
      </c>
      <c r="U47" s="43"/>
      <c r="V47" s="44" t="str">
        <f aca="false">IF(OR(U$4=0,U47="",U$8="",U$7=""),"",ROUND(U47/U$8*U$7*KVARDI,2))</f>
        <v/>
      </c>
      <c r="W47" s="43"/>
      <c r="X47" s="44" t="str">
        <f aca="false">IF(OR(W$4=0,W47="",W$8="",W$7=""),"",ROUND(W47/W$8*W$7*KVARDI,2))</f>
        <v/>
      </c>
      <c r="Y47" s="43"/>
      <c r="Z47" s="44" t="str">
        <f aca="false">IF(OR(Y$4=0,Y47="",Y$8="",Y$7=""),"",ROUND(Y47/Y$8*Y$7*KVARDI,2))</f>
        <v/>
      </c>
      <c r="AA47" s="43"/>
      <c r="AB47" s="44" t="str">
        <f aca="false">IF(OR(AA$4=0,AA47="",AA$8="",AA$7=""),"",ROUND(AA47/AA$8*AA$7*KVARDI,2))</f>
        <v/>
      </c>
      <c r="AC47" s="43"/>
      <c r="AD47" s="44" t="str">
        <f aca="false">IF(OR(AC$4=0,AC47="",AC$8="",AC$7=""),"",ROUND(AC47/AC$8*AC$7*KVARDI,2))</f>
        <v/>
      </c>
      <c r="AE47" s="43"/>
      <c r="AF47" s="44" t="str">
        <f aca="false">IF(OR(AE$4=0,AE47="",AE$8="",AE$7=""),"",ROUND(AE47/AE$8*AE$7*KVARDI,2))</f>
        <v/>
      </c>
      <c r="AG47" s="43"/>
      <c r="AH47" s="44" t="str">
        <f aca="false">IF(OR(AG$4=0,AG47="",AG$8="",AG$7=""),"",ROUND(AG47/AG$8*AG$7*KVARDI,2))</f>
        <v/>
      </c>
      <c r="AI47" s="43"/>
      <c r="AJ47" s="44" t="str">
        <f aca="false">IF(OR(AI$4=0,AI47="",AI$8="",AI$7=""),"",ROUND(AI47/AI$8*AI$7*KVARDI,2))</f>
        <v/>
      </c>
      <c r="AK47" s="43"/>
      <c r="AL47" s="44" t="str">
        <f aca="false">IF(OR(AK$4=0,AK47="",AK$8="",AK$7=""),"",ROUND(AK47/AK$8*AK$7*KVARDI,2))</f>
        <v/>
      </c>
      <c r="AM47" s="43"/>
      <c r="AN47" s="44" t="str">
        <f aca="false">IF(OR(AM$4=0,AM47="",AM$8="",AM$7=""),"",ROUND(AM47/AM$8*AM$7*KVARDI,2))</f>
        <v/>
      </c>
      <c r="AO47" s="43"/>
      <c r="AP47" s="44" t="str">
        <f aca="false">IF(OR(AO$4=0,AO47="",AO$8="",AO$7=""),"",ROUND(AO47/AO$8*AO$7*KVARDI,2))</f>
        <v/>
      </c>
      <c r="AQ47" s="43"/>
      <c r="AR47" s="44" t="str">
        <f aca="false">IF(OR(AQ$4=0,AQ47="",AQ$8="",AQ$7=""),"",ROUND(AQ47/AQ$8*AQ$7*KVARDI,2))</f>
        <v/>
      </c>
      <c r="AS47" s="43"/>
      <c r="AT47" s="44" t="str">
        <f aca="false">IF(OR(AS$4=0,AS47="",AS$8="",AS$7=""),"",ROUND(AS47/AS$8*AS$7*KVARDI,2))</f>
        <v/>
      </c>
      <c r="AU47" s="43"/>
      <c r="AV47" s="44" t="str">
        <f aca="false">IF(OR(AU$4=0,AU47="",AU$8="",AU$7=""),"",ROUND(AU47/AU$8*AU$7*KVARDI,2))</f>
        <v/>
      </c>
      <c r="AW47" s="43"/>
      <c r="AX47" s="44" t="str">
        <f aca="false">IF(OR(AW$4=0,AW47="",AW$8="",AW$7=""),"",ROUND(AW47/AW$8*AW$7*KVARDI,2))</f>
        <v/>
      </c>
      <c r="AY47" s="43"/>
      <c r="AZ47" s="44" t="str">
        <f aca="false">IF(OR(AY$4=0,AY47="",AY$8="",AY$7=""),"",ROUND(AY47/AY$8*AY$7*KVARDI,2))</f>
        <v/>
      </c>
      <c r="BA47" s="43"/>
      <c r="BB47" s="44" t="str">
        <f aca="false">IF(OR(BA$4=0,BA47="",BA$8="",BA$7=""),"",ROUND(BA47/BA$8*BA$7*KVARDI,2))</f>
        <v/>
      </c>
      <c r="BC47" s="43"/>
      <c r="BD47" s="44" t="str">
        <f aca="false">IF(OR(BC$4=0,BC47="",BC$8="",BC$7=""),"",ROUND(BC47/BC$8*BC$7*KVARDI,2))</f>
        <v/>
      </c>
      <c r="BE47" s="43"/>
      <c r="BF47" s="44" t="str">
        <f aca="false">IF(OR(BE$4=0,BE47="",BE$8="",BE$7=""),"",ROUND(BE47/BE$8*BE$7*KVARDI,2))</f>
        <v/>
      </c>
      <c r="BG47" s="43"/>
      <c r="BH47" s="44" t="str">
        <f aca="false">IF(OR(BG$4=0,BG47="",BG$8="",BG$7=""),"",ROUND(BG47/BG$8*BG$7*KVARDI,2))</f>
        <v/>
      </c>
      <c r="BI47" s="43"/>
      <c r="BJ47" s="44" t="str">
        <f aca="false">IF(OR(BI$4=0,BI47="",BI$8="",BI$7=""),"",ROUND(BI47/BI$8*BI$7*KVARDI,2))</f>
        <v/>
      </c>
      <c r="BK47" s="43"/>
      <c r="BL47" s="44" t="str">
        <f aca="false">IF(OR(BK$4=0,BK47="",BK$8="",BK$7=""),"",ROUND(BK47/BK$8*BK$7*KVARDI,2))</f>
        <v/>
      </c>
      <c r="BM47" s="43"/>
      <c r="BN47" s="44" t="str">
        <f aca="false">IF(OR(BM$4=0,BM47="",BM$8="",BM$7=""),"",ROUND(BM47/BM$8*BM$7*KVARDI,2))</f>
        <v/>
      </c>
      <c r="BO47" s="43"/>
      <c r="BP47" s="44" t="str">
        <f aca="false">IF(OR(BO$4=0,BO47="",BO$8="",BO$7=""),"",ROUND(BO47/BO$8*BO$7*KVARDI,2))</f>
        <v/>
      </c>
      <c r="BQ47" s="43"/>
      <c r="BR47" s="44" t="str">
        <f aca="false">IF(OR(BQ$4=0,BQ47="",BQ$8="",BQ$7=""),"",ROUND(BQ47/BQ$8*BQ$7*KVARDI,2))</f>
        <v/>
      </c>
      <c r="BS47" s="43"/>
      <c r="BT47" s="44" t="str">
        <f aca="false">IF(OR(BS$4=0,BS47="",BS$8="",BS$7=""),"",ROUND(BS47/BS$8*BS$7*KVARDI,2))</f>
        <v/>
      </c>
      <c r="BU47" s="43"/>
      <c r="BV47" s="44" t="str">
        <f aca="false">IF(OR(BU$4=0,BU47="",BU$8="",BU$7=""),"",ROUND(BU47/BU$8*BU$7*KVARDI,2))</f>
        <v/>
      </c>
      <c r="BW47" s="43"/>
      <c r="BX47" s="44" t="str">
        <f aca="false">IF(OR(BW$4=0,BW47="",BW$8="",BW$7=""),"",ROUND(BW47/BW$8*BW$7*KVARDI,2))</f>
        <v/>
      </c>
      <c r="BY47" s="43"/>
      <c r="BZ47" s="44" t="str">
        <f aca="false">IF(OR(BY$4=0,BY47="",BY$8="",BY$7=""),"",ROUND(BY47/BY$8*BY$7*KVARDI,2))</f>
        <v/>
      </c>
      <c r="CA47" s="43"/>
      <c r="CB47" s="44" t="str">
        <f aca="false">IF(OR(CA$4=0,CA47="",CA$8="",CA$7=""),"",ROUND(CA47/CA$8*CA$7*KVARDI,2))</f>
        <v/>
      </c>
      <c r="CC47" s="43"/>
      <c r="CD47" s="44" t="str">
        <f aca="false">IF(OR(CC$4=0,CC47="",CC$8="",CC$7=""),"",ROUND(CC47/CC$8*CC$7*KVARDI,2))</f>
        <v/>
      </c>
      <c r="CE47" s="43"/>
      <c r="CF47" s="44" t="str">
        <f aca="false">IF(OR(CE$4=0,CE47="",CE$8="",CE$7=""),"",ROUND(CE47/CE$8*CE$7*KVARDI,2))</f>
        <v/>
      </c>
      <c r="CG47" s="43"/>
      <c r="CH47" s="44" t="str">
        <f aca="false">IF(OR(CG$4=0,CG47="",CG$8="",CG$7=""),"",ROUND(CG47/CG$8*CG$7*KVARDI,2))</f>
        <v/>
      </c>
      <c r="CI47" s="43"/>
      <c r="CJ47" s="44" t="str">
        <f aca="false">IF(OR(CI$4=0,CI47="",CI$8="",CI$7=""),"",ROUND(CI47/CI$8*CI$7*KVARDI,2))</f>
        <v/>
      </c>
      <c r="CK47" s="43"/>
      <c r="CL47" s="44" t="str">
        <f aca="false">IF(OR(CK$4=0,CK47="",CK$8="",CK$7=""),"",ROUND(CK47/CK$8*CK$7*KVARDI,2))</f>
        <v/>
      </c>
      <c r="CM47" s="43"/>
      <c r="CN47" s="44" t="str">
        <f aca="false">IF(OR(CM$4=0,CM47="",CM$8="",CM$7=""),"",ROUND(CM47/CM$8*CM$7*KVARDI,2))</f>
        <v/>
      </c>
      <c r="CO47" s="43"/>
      <c r="CP47" s="44" t="str">
        <f aca="false">IF(OR(CO$4=0,CO47="",CO$8="",CO$7=""),"",ROUND(CO47/CO$8*CO$7*KVARDI,2))</f>
        <v/>
      </c>
      <c r="CQ47" s="43"/>
      <c r="CR47" s="44" t="str">
        <f aca="false">IF(OR(CQ$4=0,CQ47="",CQ$8="",CQ$7=""),"",ROUND(CQ47/CQ$8*CQ$7*KVARDI,2))</f>
        <v/>
      </c>
      <c r="CS47" s="43"/>
      <c r="CT47" s="44" t="str">
        <f aca="false">IF(OR(CS$4=0,CS47="",CS$8="",CS$7=""),"",ROUND(CS47/CS$8*CS$7*KVARDI,2))</f>
        <v/>
      </c>
      <c r="CU47" s="43"/>
      <c r="CV47" s="44" t="str">
        <f aca="false">IF(OR(CU$4=0,CU47="",CU$8="",CU$7=""),"",ROUND(CU47/CU$8*CU$7*KVARDI,2))</f>
        <v/>
      </c>
      <c r="CW47" s="43"/>
      <c r="CX47" s="44" t="str">
        <f aca="false">IF(OR(CW$4=0,CW47="",CW$8="",CW$7=""),"",ROUND(CW47/CW$8*CW$7*KVARDI,2))</f>
        <v/>
      </c>
      <c r="CY47" s="43"/>
      <c r="CZ47" s="44" t="str">
        <f aca="false">IF(OR(CY$4=0,CY47="",CY$8="",CY$7=""),"",ROUND(CY47/CY$8*CY$7*KVARDI,2))</f>
        <v/>
      </c>
      <c r="DA47" s="43"/>
      <c r="DB47" s="44" t="str">
        <f aca="false">IF(OR(DA$4=0,DA47="",DA$8="",DA$7=""),"",ROUND(DA47/DA$8*DA$7*KVARDI,2))</f>
        <v/>
      </c>
      <c r="DC47" s="43"/>
      <c r="DD47" s="44" t="str">
        <f aca="false">IF(OR(DC$4=0,DC47="",DC$8="",DC$7=""),"",ROUND(DC47/DC$8*DC$7*KVARDI,2))</f>
        <v/>
      </c>
      <c r="DE47" s="43"/>
      <c r="DF47" s="44" t="str">
        <f aca="false">IF(OR(DE$4=0,DE47="",DE$8="",DE$7=""),"",ROUND(DE47/DE$8*DE$7*KVARDI,2))</f>
        <v/>
      </c>
      <c r="DG47" s="43"/>
      <c r="DH47" s="44" t="str">
        <f aca="false">IF(OR(DG$4=0,DG47="",DG$8="",DG$7=""),"",ROUND(DG47/DG$8*DG$7*KVARDI,2))</f>
        <v/>
      </c>
      <c r="DI47" s="43"/>
      <c r="DJ47" s="44" t="str">
        <f aca="false">IF(OR(DI$4=0,DI47="",DI$8="",DI$7=""),"",ROUND(DI47/DI$8*DI$7*KVARDI,2))</f>
        <v/>
      </c>
      <c r="DK47" s="43"/>
      <c r="DL47" s="44" t="str">
        <f aca="false">IF(OR(DK$4=0,DK47="",DK$8="",DK$7=""),"",ROUND(DK47/DK$8*DK$7*KVARDI,2))</f>
        <v/>
      </c>
      <c r="DM47" s="43"/>
      <c r="DN47" s="44" t="str">
        <f aca="false">IF(OR(DM$4=0,DM47="",DM$8="",DM$7=""),"",ROUND(DM47/DM$8*DM$7*KVARDI,2))</f>
        <v/>
      </c>
      <c r="DO47" s="43"/>
      <c r="DP47" s="44" t="str">
        <f aca="false">IF(OR(DO$4=0,DO47="",DO$8="",DO$7=""),"",ROUND(DO47/DO$8*DO$7*KVARDI,2))</f>
        <v/>
      </c>
      <c r="DQ47" s="43"/>
      <c r="DR47" s="44" t="str">
        <f aca="false">IF(OR(DQ$4=0,DQ47="",DQ$8="",DQ$7=""),"",ROUND(DQ47/DQ$8*DQ$7*KVARDI,2))</f>
        <v/>
      </c>
      <c r="DS47" s="43"/>
      <c r="DT47" s="44" t="str">
        <f aca="false">IF(OR(DS$4=0,DS47="",DS$8="",DS$7=""),"",ROUND(DS47/DS$8*DS$7*KVARDI,2))</f>
        <v/>
      </c>
      <c r="DU47" s="43"/>
      <c r="DV47" s="44" t="str">
        <f aca="false">IF(OR(DU$4=0,DU47="",DU$8="",DU$7=""),"",ROUND(DU47/DU$8*DU$7*KVARDI,2))</f>
        <v/>
      </c>
      <c r="DW47" s="43"/>
      <c r="DX47" s="44" t="str">
        <f aca="false">IF(OR(DW$4=0,DW47="",DW$8="",DW$7=""),"",ROUND(DW47/DW$8*DW$7*KVARDI,2))</f>
        <v/>
      </c>
      <c r="DY47" s="43"/>
      <c r="DZ47" s="44" t="str">
        <f aca="false">IF(OR(DY$4=0,DY47="",DY$8="",DY$7=""),"",ROUND(DY47/DY$8*DY$7*KVARDI,2))</f>
        <v/>
      </c>
      <c r="EA47" s="43"/>
      <c r="EB47" s="44" t="str">
        <f aca="false">IF(OR(EA$4=0,EA47="",EA$8="",EA$7=""),"",ROUND(EA47/EA$8*EA$7*KVARDI,2))</f>
        <v/>
      </c>
      <c r="EC47" s="43"/>
      <c r="ED47" s="44" t="str">
        <f aca="false">IF(OR(EC$4=0,EC47="",EC$8="",EC$7=""),"",ROUND(EC47/EC$8*EC$7*KVARDI,2))</f>
        <v/>
      </c>
      <c r="EE47" s="43"/>
      <c r="EF47" s="44" t="str">
        <f aca="false">IF(OR(EE$4=0,EE47="",EE$8="",EE$7=""),"",ROUND(EE47/EE$8*EE$7*KVARDI,2))</f>
        <v/>
      </c>
      <c r="EG47" s="43"/>
      <c r="EH47" s="44" t="str">
        <f aca="false">IF(OR(EG$4=0,EG47="",EG$8="",EG$7=""),"",ROUND(EG47/EG$8*EG$7*KVARDI,2))</f>
        <v/>
      </c>
      <c r="EI47" s="43"/>
      <c r="EJ47" s="44" t="str">
        <f aca="false">IF(OR(EI$4=0,EI47="",EI$8="",EI$7=""),"",ROUND(EI47/EI$8*EI$7*KVARDI,2))</f>
        <v/>
      </c>
      <c r="EK47" s="43"/>
      <c r="EL47" s="44" t="str">
        <f aca="false">IF(OR(EK$4=0,EK47="",EK$8="",EK$7=""),"",ROUND(EK47/EK$8*EK$7*KVARDI,2))</f>
        <v/>
      </c>
      <c r="EM47" s="43"/>
      <c r="EN47" s="44" t="str">
        <f aca="false">IF(OR(EM$4=0,EM47="",EM$8="",EM$7=""),"",ROUND(EM47/EM$8*EM$7*KVARDI,2))</f>
        <v/>
      </c>
      <c r="EO47" s="43"/>
      <c r="EP47" s="44" t="str">
        <f aca="false">IF(OR(EO$4=0,EO47="",EO$8="",EO$7=""),"",ROUND(EO47/EO$8*EO$7*KVARDI,2))</f>
        <v/>
      </c>
      <c r="EQ47" s="43"/>
      <c r="ER47" s="44" t="str">
        <f aca="false">IF(OR(EQ$4=0,EQ47="",EQ$8="",EQ$7=""),"",ROUND(EQ47/EQ$8*EQ$7*KVARDI,2))</f>
        <v/>
      </c>
      <c r="ES47" s="43"/>
      <c r="ET47" s="44" t="str">
        <f aca="false">IF(OR(ES$4=0,ES47="",ES$8="",ES$7=""),"",ROUND(ES47/ES$8*ES$7*KVARDI,2))</f>
        <v/>
      </c>
      <c r="EU47" s="43"/>
      <c r="EV47" s="44" t="str">
        <f aca="false">IF(OR(EU$4=0,EU47="",EU$8="",EU$7=""),"",ROUND(EU47/EU$8*EU$7*KVARDI,2))</f>
        <v/>
      </c>
      <c r="EW47" s="43"/>
      <c r="EX47" s="44" t="str">
        <f aca="false">IF(OR(EW$4=0,EW47="",EW$8="",EW$7=""),"",ROUND(EW47/EW$8*EW$7*KVARDI,2))</f>
        <v/>
      </c>
      <c r="EY47" s="43"/>
      <c r="EZ47" s="44" t="str">
        <f aca="false">IF(OR(EY$4=0,EY47="",EY$8="",EY$7=""),"",ROUND(EY47/EY$8*EY$7*KVARDI,2))</f>
        <v/>
      </c>
      <c r="FA47" s="43"/>
      <c r="FB47" s="44" t="str">
        <f aca="false">IF(OR(FA$4=0,FA47="",FA$8="",FA$7=""),"",ROUND(FA47/FA$8*FA$7*KVARDI,2))</f>
        <v/>
      </c>
      <c r="FC47" s="43"/>
      <c r="FD47" s="44" t="str">
        <f aca="false">IF(OR(FC$4=0,FC47="",FC$8="",FC$7=""),"",ROUND(FC47/FC$8*FC$7*KVARDI,2))</f>
        <v/>
      </c>
      <c r="FE47" s="43"/>
      <c r="FF47" s="44" t="str">
        <f aca="false">IF(OR(FE$4=0,FE47="",FE$8="",FE$7=""),"",ROUND(FE47/FE$8*FE$7*KVARDI,2))</f>
        <v/>
      </c>
      <c r="FG47" s="43"/>
      <c r="FH47" s="44" t="str">
        <f aca="false">IF(OR(FG$4=0,FG47="",FG$8="",FG$7=""),"",ROUND(FG47/FG$8*FG$7*KVARDI,2))</f>
        <v/>
      </c>
      <c r="FI47" s="43"/>
      <c r="FJ47" s="44" t="str">
        <f aca="false">IF(OR(FI$4=0,FI47="",FI$8="",FI$7=""),"",ROUND(FI47/FI$8*FI$7*KVARDI,2))</f>
        <v/>
      </c>
      <c r="FK47" s="43"/>
      <c r="FL47" s="44" t="str">
        <f aca="false">IF(OR(FK$4=0,FK47="",FK$8="",FK$7=""),"",ROUND(FK47/FK$8*FK$7*KVARDI,2))</f>
        <v/>
      </c>
      <c r="FM47" s="43"/>
      <c r="FN47" s="44" t="str">
        <f aca="false">IF(OR(FM$4=0,FM47="",FM$8="",FM$7=""),"",ROUND(FM47/FM$8*FM$7*KVARDI,2))</f>
        <v/>
      </c>
      <c r="FO47" s="43"/>
      <c r="FP47" s="44" t="str">
        <f aca="false">IF(OR(FO$4=0,FO47="",FO$8="",FO$7=""),"",ROUND(FO47/FO$8*FO$7*KVARDI,2))</f>
        <v/>
      </c>
      <c r="FQ47" s="43"/>
      <c r="FR47" s="44" t="str">
        <f aca="false">IF(OR(FQ$4=0,FQ47="",FQ$8="",FQ$7=""),"",ROUND(FQ47/FQ$8*FQ$7*KVARDI,2))</f>
        <v/>
      </c>
      <c r="FS47" s="43"/>
      <c r="FT47" s="44" t="str">
        <f aca="false">IF(OR(FS$4=0,FS47="",FS$8="",FS$7=""),"",ROUND(FS47/FS$8*FS$7*KVARDI,2))</f>
        <v/>
      </c>
      <c r="FU47" s="43"/>
      <c r="FV47" s="44" t="str">
        <f aca="false">IF(OR(FU$4=0,FU47="",FU$8="",FU$7=""),"",ROUND(FU47/FU$8*FU$7*KVARDI,2))</f>
        <v/>
      </c>
      <c r="FW47" s="43"/>
      <c r="FX47" s="44" t="str">
        <f aca="false">IF(OR(FW$4=0,FW47="",FW$8="",FW$7=""),"",ROUND(FW47/FW$8*FW$7*KVARDI,2))</f>
        <v/>
      </c>
      <c r="FY47" s="43"/>
      <c r="FZ47" s="44" t="str">
        <f aca="false">IF(OR(FY$4=0,FY47="",FY$8="",FY$7=""),"",ROUND(FY47/FY$8*FY$7*KVARDI,2))</f>
        <v/>
      </c>
      <c r="GA47" s="43"/>
      <c r="GB47" s="44" t="str">
        <f aca="false">IF(OR(GA$4=0,GA47="",GA$8="",GA$7=""),"",ROUND(GA47/GA$8*GA$7*KVARDI,2))</f>
        <v/>
      </c>
      <c r="GC47" s="43"/>
      <c r="GD47" s="44" t="str">
        <f aca="false">IF(OR(GC$4=0,GC47="",GC$8="",GC$7=""),"",ROUND(GC47/GC$8*GC$7*KVARDI,2))</f>
        <v/>
      </c>
      <c r="GE47" s="43"/>
      <c r="GF47" s="44" t="str">
        <f aca="false">IF(OR(GE$4=0,GE47="",GE$8="",GE$7=""),"",ROUND(GE47/GE$8*GE$7*KVARDI,2))</f>
        <v/>
      </c>
      <c r="GG47" s="43"/>
      <c r="GH47" s="44" t="str">
        <f aca="false">IF(OR(GG$4=0,GG47="",GG$8="",GG$7=""),"",ROUND(GG47/GG$8*GG$7*KVARDI,2))</f>
        <v/>
      </c>
      <c r="GI47" s="43"/>
      <c r="GJ47" s="44" t="str">
        <f aca="false">IF(OR(GI$4=0,GI47="",GI$8="",GI$7=""),"",ROUND(GI47/GI$8*GI$7*KVARDI,2))</f>
        <v/>
      </c>
      <c r="GK47" s="43"/>
      <c r="GL47" s="44" t="str">
        <f aca="false">IF(OR(GK$4=0,GK47="",GK$8="",GK$7=""),"",ROUND(GK47/GK$8*GK$7*KVARDI,2))</f>
        <v/>
      </c>
      <c r="GM47" s="43"/>
      <c r="GN47" s="44" t="str">
        <f aca="false">IF(OR(GM$4=0,GM47="",GM$8="",GM$7=""),"",ROUND(GM47/GM$8*GM$7*KVARDI,2))</f>
        <v/>
      </c>
      <c r="GO47" s="43"/>
      <c r="GP47" s="44" t="str">
        <f aca="false">IF(OR(GO$4=0,GO47="",GO$8="",GO$7=""),"",ROUND(GO47/GO$8*GO$7*KVARDI,2))</f>
        <v/>
      </c>
      <c r="GQ47" s="43"/>
      <c r="GR47" s="44" t="str">
        <f aca="false">IF(OR(GQ$4=0,GQ47="",GQ$8="",GQ$7=""),"",ROUND(GQ47/GQ$8*GQ$7*KVARDI,2))</f>
        <v/>
      </c>
      <c r="GS47" s="43"/>
      <c r="GT47" s="44" t="str">
        <f aca="false">IF(OR(GS$4=0,GS47="",GS$8="",GS$7=""),"",ROUND(GS47/GS$8*GS$7*KVARDI,2))</f>
        <v/>
      </c>
      <c r="GU47" s="43"/>
      <c r="GV47" s="44" t="str">
        <f aca="false">IF(OR(GU$4=0,GU47="",GU$8="",GU$7=""),"",ROUND(GU47/GU$8*GU$7*KVARDI,2))</f>
        <v/>
      </c>
      <c r="GW47" s="43"/>
      <c r="GX47" s="44" t="str">
        <f aca="false">IF(OR(GW$4=0,GW47="",GW$8="",GW$7=""),"",ROUND(GW47/GW$8*GW$7*KVARDI,2))</f>
        <v/>
      </c>
      <c r="GZ47" s="22"/>
    </row>
    <row r="48" customFormat="false" ht="15" hidden="true" customHeight="true" outlineLevel="1" collapsed="false">
      <c r="B48" s="41" t="str">
        <f aca="false" t="array" ref="B48:B48">IFERROR(INDEX(Launagögn!$C$6:$C$10005,MATCH(0,COUNTIF($B$11:B47,Launagögn!$C$6:$C$10005)+(Launagögn!$C$6:$C$10005=""),0)),"")</f>
        <v/>
      </c>
      <c r="C48" s="42" t="n">
        <f aca="false">IFERROR(SUMIF($G$10:$GX$10,"Stig",$G48:$GX48),0)</f>
        <v>0</v>
      </c>
      <c r="D48" s="22"/>
      <c r="E48" s="22"/>
      <c r="F48" s="22"/>
      <c r="G48" s="43"/>
      <c r="H48" s="44" t="str">
        <f aca="false">IF(OR(G$4=0,G48="",G$8="",G$7=""),"",ROUND(G48/G$8*G$7*KVARDI,2))</f>
        <v/>
      </c>
      <c r="I48" s="43"/>
      <c r="J48" s="44" t="str">
        <f aca="false">IF(OR(I$4=0,I48="",I$8="",I$7=""),"",ROUND(I48/I$8*I$7*KVARDI,2))</f>
        <v/>
      </c>
      <c r="K48" s="43"/>
      <c r="L48" s="44" t="str">
        <f aca="false">IF(OR(K$4=0,K48="",K$8="",K$7=""),"",ROUND(K48/K$8*K$7*KVARDI,2))</f>
        <v/>
      </c>
      <c r="M48" s="43"/>
      <c r="N48" s="44" t="str">
        <f aca="false">IF(OR(M$4=0,M48="",M$8="",M$7=""),"",ROUND(M48/M$8*M$7*KVARDI,2))</f>
        <v/>
      </c>
      <c r="O48" s="43"/>
      <c r="P48" s="44" t="str">
        <f aca="false">IF(OR(O$4=0,O48="",O$8="",O$7=""),"",ROUND(O48/O$8*O$7*KVARDI,2))</f>
        <v/>
      </c>
      <c r="Q48" s="43"/>
      <c r="R48" s="44" t="str">
        <f aca="false">IF(OR(Q$4=0,Q48="",Q$8="",Q$7=""),"",ROUND(Q48/Q$8*Q$7*KVARDI,2))</f>
        <v/>
      </c>
      <c r="S48" s="43"/>
      <c r="T48" s="44" t="str">
        <f aca="false">IF(OR(S$4=0,S48="",S$8="",S$7=""),"",ROUND(S48/S$8*S$7*KVARDI,2))</f>
        <v/>
      </c>
      <c r="U48" s="43"/>
      <c r="V48" s="44" t="str">
        <f aca="false">IF(OR(U$4=0,U48="",U$8="",U$7=""),"",ROUND(U48/U$8*U$7*KVARDI,2))</f>
        <v/>
      </c>
      <c r="W48" s="43"/>
      <c r="X48" s="44" t="str">
        <f aca="false">IF(OR(W$4=0,W48="",W$8="",W$7=""),"",ROUND(W48/W$8*W$7*KVARDI,2))</f>
        <v/>
      </c>
      <c r="Y48" s="43"/>
      <c r="Z48" s="44" t="str">
        <f aca="false">IF(OR(Y$4=0,Y48="",Y$8="",Y$7=""),"",ROUND(Y48/Y$8*Y$7*KVARDI,2))</f>
        <v/>
      </c>
      <c r="AA48" s="43"/>
      <c r="AB48" s="44" t="str">
        <f aca="false">IF(OR(AA$4=0,AA48="",AA$8="",AA$7=""),"",ROUND(AA48/AA$8*AA$7*KVARDI,2))</f>
        <v/>
      </c>
      <c r="AC48" s="43"/>
      <c r="AD48" s="44" t="str">
        <f aca="false">IF(OR(AC$4=0,AC48="",AC$8="",AC$7=""),"",ROUND(AC48/AC$8*AC$7*KVARDI,2))</f>
        <v/>
      </c>
      <c r="AE48" s="43"/>
      <c r="AF48" s="44" t="str">
        <f aca="false">IF(OR(AE$4=0,AE48="",AE$8="",AE$7=""),"",ROUND(AE48/AE$8*AE$7*KVARDI,2))</f>
        <v/>
      </c>
      <c r="AG48" s="43"/>
      <c r="AH48" s="44" t="str">
        <f aca="false">IF(OR(AG$4=0,AG48="",AG$8="",AG$7=""),"",ROUND(AG48/AG$8*AG$7*KVARDI,2))</f>
        <v/>
      </c>
      <c r="AI48" s="43"/>
      <c r="AJ48" s="44" t="str">
        <f aca="false">IF(OR(AI$4=0,AI48="",AI$8="",AI$7=""),"",ROUND(AI48/AI$8*AI$7*KVARDI,2))</f>
        <v/>
      </c>
      <c r="AK48" s="43"/>
      <c r="AL48" s="44" t="str">
        <f aca="false">IF(OR(AK$4=0,AK48="",AK$8="",AK$7=""),"",ROUND(AK48/AK$8*AK$7*KVARDI,2))</f>
        <v/>
      </c>
      <c r="AM48" s="43"/>
      <c r="AN48" s="44" t="str">
        <f aca="false">IF(OR(AM$4=0,AM48="",AM$8="",AM$7=""),"",ROUND(AM48/AM$8*AM$7*KVARDI,2))</f>
        <v/>
      </c>
      <c r="AO48" s="43"/>
      <c r="AP48" s="44" t="str">
        <f aca="false">IF(OR(AO$4=0,AO48="",AO$8="",AO$7=""),"",ROUND(AO48/AO$8*AO$7*KVARDI,2))</f>
        <v/>
      </c>
      <c r="AQ48" s="43"/>
      <c r="AR48" s="44" t="str">
        <f aca="false">IF(OR(AQ$4=0,AQ48="",AQ$8="",AQ$7=""),"",ROUND(AQ48/AQ$8*AQ$7*KVARDI,2))</f>
        <v/>
      </c>
      <c r="AS48" s="43"/>
      <c r="AT48" s="44" t="str">
        <f aca="false">IF(OR(AS$4=0,AS48="",AS$8="",AS$7=""),"",ROUND(AS48/AS$8*AS$7*KVARDI,2))</f>
        <v/>
      </c>
      <c r="AU48" s="43"/>
      <c r="AV48" s="44" t="str">
        <f aca="false">IF(OR(AU$4=0,AU48="",AU$8="",AU$7=""),"",ROUND(AU48/AU$8*AU$7*KVARDI,2))</f>
        <v/>
      </c>
      <c r="AW48" s="43"/>
      <c r="AX48" s="44" t="str">
        <f aca="false">IF(OR(AW$4=0,AW48="",AW$8="",AW$7=""),"",ROUND(AW48/AW$8*AW$7*KVARDI,2))</f>
        <v/>
      </c>
      <c r="AY48" s="43"/>
      <c r="AZ48" s="44" t="str">
        <f aca="false">IF(OR(AY$4=0,AY48="",AY$8="",AY$7=""),"",ROUND(AY48/AY$8*AY$7*KVARDI,2))</f>
        <v/>
      </c>
      <c r="BA48" s="43"/>
      <c r="BB48" s="44" t="str">
        <f aca="false">IF(OR(BA$4=0,BA48="",BA$8="",BA$7=""),"",ROUND(BA48/BA$8*BA$7*KVARDI,2))</f>
        <v/>
      </c>
      <c r="BC48" s="43"/>
      <c r="BD48" s="44" t="str">
        <f aca="false">IF(OR(BC$4=0,BC48="",BC$8="",BC$7=""),"",ROUND(BC48/BC$8*BC$7*KVARDI,2))</f>
        <v/>
      </c>
      <c r="BE48" s="43"/>
      <c r="BF48" s="44" t="str">
        <f aca="false">IF(OR(BE$4=0,BE48="",BE$8="",BE$7=""),"",ROUND(BE48/BE$8*BE$7*KVARDI,2))</f>
        <v/>
      </c>
      <c r="BG48" s="43"/>
      <c r="BH48" s="44" t="str">
        <f aca="false">IF(OR(BG$4=0,BG48="",BG$8="",BG$7=""),"",ROUND(BG48/BG$8*BG$7*KVARDI,2))</f>
        <v/>
      </c>
      <c r="BI48" s="43"/>
      <c r="BJ48" s="44" t="str">
        <f aca="false">IF(OR(BI$4=0,BI48="",BI$8="",BI$7=""),"",ROUND(BI48/BI$8*BI$7*KVARDI,2))</f>
        <v/>
      </c>
      <c r="BK48" s="43"/>
      <c r="BL48" s="44" t="str">
        <f aca="false">IF(OR(BK$4=0,BK48="",BK$8="",BK$7=""),"",ROUND(BK48/BK$8*BK$7*KVARDI,2))</f>
        <v/>
      </c>
      <c r="BM48" s="43"/>
      <c r="BN48" s="44" t="str">
        <f aca="false">IF(OR(BM$4=0,BM48="",BM$8="",BM$7=""),"",ROUND(BM48/BM$8*BM$7*KVARDI,2))</f>
        <v/>
      </c>
      <c r="BO48" s="43"/>
      <c r="BP48" s="44" t="str">
        <f aca="false">IF(OR(BO$4=0,BO48="",BO$8="",BO$7=""),"",ROUND(BO48/BO$8*BO$7*KVARDI,2))</f>
        <v/>
      </c>
      <c r="BQ48" s="43"/>
      <c r="BR48" s="44" t="str">
        <f aca="false">IF(OR(BQ$4=0,BQ48="",BQ$8="",BQ$7=""),"",ROUND(BQ48/BQ$8*BQ$7*KVARDI,2))</f>
        <v/>
      </c>
      <c r="BS48" s="43"/>
      <c r="BT48" s="44" t="str">
        <f aca="false">IF(OR(BS$4=0,BS48="",BS$8="",BS$7=""),"",ROUND(BS48/BS$8*BS$7*KVARDI,2))</f>
        <v/>
      </c>
      <c r="BU48" s="43"/>
      <c r="BV48" s="44" t="str">
        <f aca="false">IF(OR(BU$4=0,BU48="",BU$8="",BU$7=""),"",ROUND(BU48/BU$8*BU$7*KVARDI,2))</f>
        <v/>
      </c>
      <c r="BW48" s="43"/>
      <c r="BX48" s="44" t="str">
        <f aca="false">IF(OR(BW$4=0,BW48="",BW$8="",BW$7=""),"",ROUND(BW48/BW$8*BW$7*KVARDI,2))</f>
        <v/>
      </c>
      <c r="BY48" s="43"/>
      <c r="BZ48" s="44" t="str">
        <f aca="false">IF(OR(BY$4=0,BY48="",BY$8="",BY$7=""),"",ROUND(BY48/BY$8*BY$7*KVARDI,2))</f>
        <v/>
      </c>
      <c r="CA48" s="43"/>
      <c r="CB48" s="44" t="str">
        <f aca="false">IF(OR(CA$4=0,CA48="",CA$8="",CA$7=""),"",ROUND(CA48/CA$8*CA$7*KVARDI,2))</f>
        <v/>
      </c>
      <c r="CC48" s="43"/>
      <c r="CD48" s="44" t="str">
        <f aca="false">IF(OR(CC$4=0,CC48="",CC$8="",CC$7=""),"",ROUND(CC48/CC$8*CC$7*KVARDI,2))</f>
        <v/>
      </c>
      <c r="CE48" s="43"/>
      <c r="CF48" s="44" t="str">
        <f aca="false">IF(OR(CE$4=0,CE48="",CE$8="",CE$7=""),"",ROUND(CE48/CE$8*CE$7*KVARDI,2))</f>
        <v/>
      </c>
      <c r="CG48" s="43"/>
      <c r="CH48" s="44" t="str">
        <f aca="false">IF(OR(CG$4=0,CG48="",CG$8="",CG$7=""),"",ROUND(CG48/CG$8*CG$7*KVARDI,2))</f>
        <v/>
      </c>
      <c r="CI48" s="43"/>
      <c r="CJ48" s="44" t="str">
        <f aca="false">IF(OR(CI$4=0,CI48="",CI$8="",CI$7=""),"",ROUND(CI48/CI$8*CI$7*KVARDI,2))</f>
        <v/>
      </c>
      <c r="CK48" s="43"/>
      <c r="CL48" s="44" t="str">
        <f aca="false">IF(OR(CK$4=0,CK48="",CK$8="",CK$7=""),"",ROUND(CK48/CK$8*CK$7*KVARDI,2))</f>
        <v/>
      </c>
      <c r="CM48" s="43"/>
      <c r="CN48" s="44" t="str">
        <f aca="false">IF(OR(CM$4=0,CM48="",CM$8="",CM$7=""),"",ROUND(CM48/CM$8*CM$7*KVARDI,2))</f>
        <v/>
      </c>
      <c r="CO48" s="43"/>
      <c r="CP48" s="44" t="str">
        <f aca="false">IF(OR(CO$4=0,CO48="",CO$8="",CO$7=""),"",ROUND(CO48/CO$8*CO$7*KVARDI,2))</f>
        <v/>
      </c>
      <c r="CQ48" s="43"/>
      <c r="CR48" s="44" t="str">
        <f aca="false">IF(OR(CQ$4=0,CQ48="",CQ$8="",CQ$7=""),"",ROUND(CQ48/CQ$8*CQ$7*KVARDI,2))</f>
        <v/>
      </c>
      <c r="CS48" s="43"/>
      <c r="CT48" s="44" t="str">
        <f aca="false">IF(OR(CS$4=0,CS48="",CS$8="",CS$7=""),"",ROUND(CS48/CS$8*CS$7*KVARDI,2))</f>
        <v/>
      </c>
      <c r="CU48" s="43"/>
      <c r="CV48" s="44" t="str">
        <f aca="false">IF(OR(CU$4=0,CU48="",CU$8="",CU$7=""),"",ROUND(CU48/CU$8*CU$7*KVARDI,2))</f>
        <v/>
      </c>
      <c r="CW48" s="43"/>
      <c r="CX48" s="44" t="str">
        <f aca="false">IF(OR(CW$4=0,CW48="",CW$8="",CW$7=""),"",ROUND(CW48/CW$8*CW$7*KVARDI,2))</f>
        <v/>
      </c>
      <c r="CY48" s="43"/>
      <c r="CZ48" s="44" t="str">
        <f aca="false">IF(OR(CY$4=0,CY48="",CY$8="",CY$7=""),"",ROUND(CY48/CY$8*CY$7*KVARDI,2))</f>
        <v/>
      </c>
      <c r="DA48" s="43"/>
      <c r="DB48" s="44" t="str">
        <f aca="false">IF(OR(DA$4=0,DA48="",DA$8="",DA$7=""),"",ROUND(DA48/DA$8*DA$7*KVARDI,2))</f>
        <v/>
      </c>
      <c r="DC48" s="43"/>
      <c r="DD48" s="44" t="str">
        <f aca="false">IF(OR(DC$4=0,DC48="",DC$8="",DC$7=""),"",ROUND(DC48/DC$8*DC$7*KVARDI,2))</f>
        <v/>
      </c>
      <c r="DE48" s="43"/>
      <c r="DF48" s="44" t="str">
        <f aca="false">IF(OR(DE$4=0,DE48="",DE$8="",DE$7=""),"",ROUND(DE48/DE$8*DE$7*KVARDI,2))</f>
        <v/>
      </c>
      <c r="DG48" s="43"/>
      <c r="DH48" s="44" t="str">
        <f aca="false">IF(OR(DG$4=0,DG48="",DG$8="",DG$7=""),"",ROUND(DG48/DG$8*DG$7*KVARDI,2))</f>
        <v/>
      </c>
      <c r="DI48" s="43"/>
      <c r="DJ48" s="44" t="str">
        <f aca="false">IF(OR(DI$4=0,DI48="",DI$8="",DI$7=""),"",ROUND(DI48/DI$8*DI$7*KVARDI,2))</f>
        <v/>
      </c>
      <c r="DK48" s="43"/>
      <c r="DL48" s="44" t="str">
        <f aca="false">IF(OR(DK$4=0,DK48="",DK$8="",DK$7=""),"",ROUND(DK48/DK$8*DK$7*KVARDI,2))</f>
        <v/>
      </c>
      <c r="DM48" s="43"/>
      <c r="DN48" s="44" t="str">
        <f aca="false">IF(OR(DM$4=0,DM48="",DM$8="",DM$7=""),"",ROUND(DM48/DM$8*DM$7*KVARDI,2))</f>
        <v/>
      </c>
      <c r="DO48" s="43"/>
      <c r="DP48" s="44" t="str">
        <f aca="false">IF(OR(DO$4=0,DO48="",DO$8="",DO$7=""),"",ROUND(DO48/DO$8*DO$7*KVARDI,2))</f>
        <v/>
      </c>
      <c r="DQ48" s="43"/>
      <c r="DR48" s="44" t="str">
        <f aca="false">IF(OR(DQ$4=0,DQ48="",DQ$8="",DQ$7=""),"",ROUND(DQ48/DQ$8*DQ$7*KVARDI,2))</f>
        <v/>
      </c>
      <c r="DS48" s="43"/>
      <c r="DT48" s="44" t="str">
        <f aca="false">IF(OR(DS$4=0,DS48="",DS$8="",DS$7=""),"",ROUND(DS48/DS$8*DS$7*KVARDI,2))</f>
        <v/>
      </c>
      <c r="DU48" s="43"/>
      <c r="DV48" s="44" t="str">
        <f aca="false">IF(OR(DU$4=0,DU48="",DU$8="",DU$7=""),"",ROUND(DU48/DU$8*DU$7*KVARDI,2))</f>
        <v/>
      </c>
      <c r="DW48" s="43"/>
      <c r="DX48" s="44" t="str">
        <f aca="false">IF(OR(DW$4=0,DW48="",DW$8="",DW$7=""),"",ROUND(DW48/DW$8*DW$7*KVARDI,2))</f>
        <v/>
      </c>
      <c r="DY48" s="43"/>
      <c r="DZ48" s="44" t="str">
        <f aca="false">IF(OR(DY$4=0,DY48="",DY$8="",DY$7=""),"",ROUND(DY48/DY$8*DY$7*KVARDI,2))</f>
        <v/>
      </c>
      <c r="EA48" s="43"/>
      <c r="EB48" s="44" t="str">
        <f aca="false">IF(OR(EA$4=0,EA48="",EA$8="",EA$7=""),"",ROUND(EA48/EA$8*EA$7*KVARDI,2))</f>
        <v/>
      </c>
      <c r="EC48" s="43"/>
      <c r="ED48" s="44" t="str">
        <f aca="false">IF(OR(EC$4=0,EC48="",EC$8="",EC$7=""),"",ROUND(EC48/EC$8*EC$7*KVARDI,2))</f>
        <v/>
      </c>
      <c r="EE48" s="43"/>
      <c r="EF48" s="44" t="str">
        <f aca="false">IF(OR(EE$4=0,EE48="",EE$8="",EE$7=""),"",ROUND(EE48/EE$8*EE$7*KVARDI,2))</f>
        <v/>
      </c>
      <c r="EG48" s="43"/>
      <c r="EH48" s="44" t="str">
        <f aca="false">IF(OR(EG$4=0,EG48="",EG$8="",EG$7=""),"",ROUND(EG48/EG$8*EG$7*KVARDI,2))</f>
        <v/>
      </c>
      <c r="EI48" s="43"/>
      <c r="EJ48" s="44" t="str">
        <f aca="false">IF(OR(EI$4=0,EI48="",EI$8="",EI$7=""),"",ROUND(EI48/EI$8*EI$7*KVARDI,2))</f>
        <v/>
      </c>
      <c r="EK48" s="43"/>
      <c r="EL48" s="44" t="str">
        <f aca="false">IF(OR(EK$4=0,EK48="",EK$8="",EK$7=""),"",ROUND(EK48/EK$8*EK$7*KVARDI,2))</f>
        <v/>
      </c>
      <c r="EM48" s="43"/>
      <c r="EN48" s="44" t="str">
        <f aca="false">IF(OR(EM$4=0,EM48="",EM$8="",EM$7=""),"",ROUND(EM48/EM$8*EM$7*KVARDI,2))</f>
        <v/>
      </c>
      <c r="EO48" s="43"/>
      <c r="EP48" s="44" t="str">
        <f aca="false">IF(OR(EO$4=0,EO48="",EO$8="",EO$7=""),"",ROUND(EO48/EO$8*EO$7*KVARDI,2))</f>
        <v/>
      </c>
      <c r="EQ48" s="43"/>
      <c r="ER48" s="44" t="str">
        <f aca="false">IF(OR(EQ$4=0,EQ48="",EQ$8="",EQ$7=""),"",ROUND(EQ48/EQ$8*EQ$7*KVARDI,2))</f>
        <v/>
      </c>
      <c r="ES48" s="43"/>
      <c r="ET48" s="44" t="str">
        <f aca="false">IF(OR(ES$4=0,ES48="",ES$8="",ES$7=""),"",ROUND(ES48/ES$8*ES$7*KVARDI,2))</f>
        <v/>
      </c>
      <c r="EU48" s="43"/>
      <c r="EV48" s="44" t="str">
        <f aca="false">IF(OR(EU$4=0,EU48="",EU$8="",EU$7=""),"",ROUND(EU48/EU$8*EU$7*KVARDI,2))</f>
        <v/>
      </c>
      <c r="EW48" s="43"/>
      <c r="EX48" s="44" t="str">
        <f aca="false">IF(OR(EW$4=0,EW48="",EW$8="",EW$7=""),"",ROUND(EW48/EW$8*EW$7*KVARDI,2))</f>
        <v/>
      </c>
      <c r="EY48" s="43"/>
      <c r="EZ48" s="44" t="str">
        <f aca="false">IF(OR(EY$4=0,EY48="",EY$8="",EY$7=""),"",ROUND(EY48/EY$8*EY$7*KVARDI,2))</f>
        <v/>
      </c>
      <c r="FA48" s="43"/>
      <c r="FB48" s="44" t="str">
        <f aca="false">IF(OR(FA$4=0,FA48="",FA$8="",FA$7=""),"",ROUND(FA48/FA$8*FA$7*KVARDI,2))</f>
        <v/>
      </c>
      <c r="FC48" s="43"/>
      <c r="FD48" s="44" t="str">
        <f aca="false">IF(OR(FC$4=0,FC48="",FC$8="",FC$7=""),"",ROUND(FC48/FC$8*FC$7*KVARDI,2))</f>
        <v/>
      </c>
      <c r="FE48" s="43"/>
      <c r="FF48" s="44" t="str">
        <f aca="false">IF(OR(FE$4=0,FE48="",FE$8="",FE$7=""),"",ROUND(FE48/FE$8*FE$7*KVARDI,2))</f>
        <v/>
      </c>
      <c r="FG48" s="43"/>
      <c r="FH48" s="44" t="str">
        <f aca="false">IF(OR(FG$4=0,FG48="",FG$8="",FG$7=""),"",ROUND(FG48/FG$8*FG$7*KVARDI,2))</f>
        <v/>
      </c>
      <c r="FI48" s="43"/>
      <c r="FJ48" s="44" t="str">
        <f aca="false">IF(OR(FI$4=0,FI48="",FI$8="",FI$7=""),"",ROUND(FI48/FI$8*FI$7*KVARDI,2))</f>
        <v/>
      </c>
      <c r="FK48" s="43"/>
      <c r="FL48" s="44" t="str">
        <f aca="false">IF(OR(FK$4=0,FK48="",FK$8="",FK$7=""),"",ROUND(FK48/FK$8*FK$7*KVARDI,2))</f>
        <v/>
      </c>
      <c r="FM48" s="43"/>
      <c r="FN48" s="44" t="str">
        <f aca="false">IF(OR(FM$4=0,FM48="",FM$8="",FM$7=""),"",ROUND(FM48/FM$8*FM$7*KVARDI,2))</f>
        <v/>
      </c>
      <c r="FO48" s="43"/>
      <c r="FP48" s="44" t="str">
        <f aca="false">IF(OR(FO$4=0,FO48="",FO$8="",FO$7=""),"",ROUND(FO48/FO$8*FO$7*KVARDI,2))</f>
        <v/>
      </c>
      <c r="FQ48" s="43"/>
      <c r="FR48" s="44" t="str">
        <f aca="false">IF(OR(FQ$4=0,FQ48="",FQ$8="",FQ$7=""),"",ROUND(FQ48/FQ$8*FQ$7*KVARDI,2))</f>
        <v/>
      </c>
      <c r="FS48" s="43"/>
      <c r="FT48" s="44" t="str">
        <f aca="false">IF(OR(FS$4=0,FS48="",FS$8="",FS$7=""),"",ROUND(FS48/FS$8*FS$7*KVARDI,2))</f>
        <v/>
      </c>
      <c r="FU48" s="43"/>
      <c r="FV48" s="44" t="str">
        <f aca="false">IF(OR(FU$4=0,FU48="",FU$8="",FU$7=""),"",ROUND(FU48/FU$8*FU$7*KVARDI,2))</f>
        <v/>
      </c>
      <c r="FW48" s="43"/>
      <c r="FX48" s="44" t="str">
        <f aca="false">IF(OR(FW$4=0,FW48="",FW$8="",FW$7=""),"",ROUND(FW48/FW$8*FW$7*KVARDI,2))</f>
        <v/>
      </c>
      <c r="FY48" s="43"/>
      <c r="FZ48" s="44" t="str">
        <f aca="false">IF(OR(FY$4=0,FY48="",FY$8="",FY$7=""),"",ROUND(FY48/FY$8*FY$7*KVARDI,2))</f>
        <v/>
      </c>
      <c r="GA48" s="43"/>
      <c r="GB48" s="44" t="str">
        <f aca="false">IF(OR(GA$4=0,GA48="",GA$8="",GA$7=""),"",ROUND(GA48/GA$8*GA$7*KVARDI,2))</f>
        <v/>
      </c>
      <c r="GC48" s="43"/>
      <c r="GD48" s="44" t="str">
        <f aca="false">IF(OR(GC$4=0,GC48="",GC$8="",GC$7=""),"",ROUND(GC48/GC$8*GC$7*KVARDI,2))</f>
        <v/>
      </c>
      <c r="GE48" s="43"/>
      <c r="GF48" s="44" t="str">
        <f aca="false">IF(OR(GE$4=0,GE48="",GE$8="",GE$7=""),"",ROUND(GE48/GE$8*GE$7*KVARDI,2))</f>
        <v/>
      </c>
      <c r="GG48" s="43"/>
      <c r="GH48" s="44" t="str">
        <f aca="false">IF(OR(GG$4=0,GG48="",GG$8="",GG$7=""),"",ROUND(GG48/GG$8*GG$7*KVARDI,2))</f>
        <v/>
      </c>
      <c r="GI48" s="43"/>
      <c r="GJ48" s="44" t="str">
        <f aca="false">IF(OR(GI$4=0,GI48="",GI$8="",GI$7=""),"",ROUND(GI48/GI$8*GI$7*KVARDI,2))</f>
        <v/>
      </c>
      <c r="GK48" s="43"/>
      <c r="GL48" s="44" t="str">
        <f aca="false">IF(OR(GK$4=0,GK48="",GK$8="",GK$7=""),"",ROUND(GK48/GK$8*GK$7*KVARDI,2))</f>
        <v/>
      </c>
      <c r="GM48" s="43"/>
      <c r="GN48" s="44" t="str">
        <f aca="false">IF(OR(GM$4=0,GM48="",GM$8="",GM$7=""),"",ROUND(GM48/GM$8*GM$7*KVARDI,2))</f>
        <v/>
      </c>
      <c r="GO48" s="43"/>
      <c r="GP48" s="44" t="str">
        <f aca="false">IF(OR(GO$4=0,GO48="",GO$8="",GO$7=""),"",ROUND(GO48/GO$8*GO$7*KVARDI,2))</f>
        <v/>
      </c>
      <c r="GQ48" s="43"/>
      <c r="GR48" s="44" t="str">
        <f aca="false">IF(OR(GQ$4=0,GQ48="",GQ$8="",GQ$7=""),"",ROUND(GQ48/GQ$8*GQ$7*KVARDI,2))</f>
        <v/>
      </c>
      <c r="GS48" s="43"/>
      <c r="GT48" s="44" t="str">
        <f aca="false">IF(OR(GS$4=0,GS48="",GS$8="",GS$7=""),"",ROUND(GS48/GS$8*GS$7*KVARDI,2))</f>
        <v/>
      </c>
      <c r="GU48" s="43"/>
      <c r="GV48" s="44" t="str">
        <f aca="false">IF(OR(GU$4=0,GU48="",GU$8="",GU$7=""),"",ROUND(GU48/GU$8*GU$7*KVARDI,2))</f>
        <v/>
      </c>
      <c r="GW48" s="43"/>
      <c r="GX48" s="44" t="str">
        <f aca="false">IF(OR(GW$4=0,GW48="",GW$8="",GW$7=""),"",ROUND(GW48/GW$8*GW$7*KVARDI,2))</f>
        <v/>
      </c>
      <c r="GZ48" s="22"/>
    </row>
    <row r="49" customFormat="false" ht="15" hidden="true" customHeight="true" outlineLevel="1" collapsed="false">
      <c r="B49" s="41" t="str">
        <f aca="false" t="array" ref="B49:B49">IFERROR(INDEX(Launagögn!$C$6:$C$10005,MATCH(0,COUNTIF($B$11:B48,Launagögn!$C$6:$C$10005)+(Launagögn!$C$6:$C$10005=""),0)),"")</f>
        <v/>
      </c>
      <c r="C49" s="42" t="n">
        <f aca="false">IFERROR(SUMIF($G$10:$GX$10,"Stig",$G49:$GX49),0)</f>
        <v>0</v>
      </c>
      <c r="D49" s="22"/>
      <c r="E49" s="22"/>
      <c r="F49" s="22"/>
      <c r="G49" s="43"/>
      <c r="H49" s="44" t="str">
        <f aca="false">IF(OR(G$4=0,G49="",G$8="",G$7=""),"",ROUND(G49/G$8*G$7*KVARDI,2))</f>
        <v/>
      </c>
      <c r="I49" s="43"/>
      <c r="J49" s="44" t="str">
        <f aca="false">IF(OR(I$4=0,I49="",I$8="",I$7=""),"",ROUND(I49/I$8*I$7*KVARDI,2))</f>
        <v/>
      </c>
      <c r="K49" s="43"/>
      <c r="L49" s="44" t="str">
        <f aca="false">IF(OR(K$4=0,K49="",K$8="",K$7=""),"",ROUND(K49/K$8*K$7*KVARDI,2))</f>
        <v/>
      </c>
      <c r="M49" s="43"/>
      <c r="N49" s="44" t="str">
        <f aca="false">IF(OR(M$4=0,M49="",M$8="",M$7=""),"",ROUND(M49/M$8*M$7*KVARDI,2))</f>
        <v/>
      </c>
      <c r="O49" s="43"/>
      <c r="P49" s="44" t="str">
        <f aca="false">IF(OR(O$4=0,O49="",O$8="",O$7=""),"",ROUND(O49/O$8*O$7*KVARDI,2))</f>
        <v/>
      </c>
      <c r="Q49" s="43"/>
      <c r="R49" s="44" t="str">
        <f aca="false">IF(OR(Q$4=0,Q49="",Q$8="",Q$7=""),"",ROUND(Q49/Q$8*Q$7*KVARDI,2))</f>
        <v/>
      </c>
      <c r="S49" s="43"/>
      <c r="T49" s="44" t="str">
        <f aca="false">IF(OR(S$4=0,S49="",S$8="",S$7=""),"",ROUND(S49/S$8*S$7*KVARDI,2))</f>
        <v/>
      </c>
      <c r="U49" s="43"/>
      <c r="V49" s="44" t="str">
        <f aca="false">IF(OR(U$4=0,U49="",U$8="",U$7=""),"",ROUND(U49/U$8*U$7*KVARDI,2))</f>
        <v/>
      </c>
      <c r="W49" s="43"/>
      <c r="X49" s="44" t="str">
        <f aca="false">IF(OR(W$4=0,W49="",W$8="",W$7=""),"",ROUND(W49/W$8*W$7*KVARDI,2))</f>
        <v/>
      </c>
      <c r="Y49" s="43"/>
      <c r="Z49" s="44" t="str">
        <f aca="false">IF(OR(Y$4=0,Y49="",Y$8="",Y$7=""),"",ROUND(Y49/Y$8*Y$7*KVARDI,2))</f>
        <v/>
      </c>
      <c r="AA49" s="43"/>
      <c r="AB49" s="44" t="str">
        <f aca="false">IF(OR(AA$4=0,AA49="",AA$8="",AA$7=""),"",ROUND(AA49/AA$8*AA$7*KVARDI,2))</f>
        <v/>
      </c>
      <c r="AC49" s="43"/>
      <c r="AD49" s="44" t="str">
        <f aca="false">IF(OR(AC$4=0,AC49="",AC$8="",AC$7=""),"",ROUND(AC49/AC$8*AC$7*KVARDI,2))</f>
        <v/>
      </c>
      <c r="AE49" s="43"/>
      <c r="AF49" s="44" t="str">
        <f aca="false">IF(OR(AE$4=0,AE49="",AE$8="",AE$7=""),"",ROUND(AE49/AE$8*AE$7*KVARDI,2))</f>
        <v/>
      </c>
      <c r="AG49" s="43"/>
      <c r="AH49" s="44" t="str">
        <f aca="false">IF(OR(AG$4=0,AG49="",AG$8="",AG$7=""),"",ROUND(AG49/AG$8*AG$7*KVARDI,2))</f>
        <v/>
      </c>
      <c r="AI49" s="43"/>
      <c r="AJ49" s="44" t="str">
        <f aca="false">IF(OR(AI$4=0,AI49="",AI$8="",AI$7=""),"",ROUND(AI49/AI$8*AI$7*KVARDI,2))</f>
        <v/>
      </c>
      <c r="AK49" s="43"/>
      <c r="AL49" s="44" t="str">
        <f aca="false">IF(OR(AK$4=0,AK49="",AK$8="",AK$7=""),"",ROUND(AK49/AK$8*AK$7*KVARDI,2))</f>
        <v/>
      </c>
      <c r="AM49" s="43"/>
      <c r="AN49" s="44" t="str">
        <f aca="false">IF(OR(AM$4=0,AM49="",AM$8="",AM$7=""),"",ROUND(AM49/AM$8*AM$7*KVARDI,2))</f>
        <v/>
      </c>
      <c r="AO49" s="43"/>
      <c r="AP49" s="44" t="str">
        <f aca="false">IF(OR(AO$4=0,AO49="",AO$8="",AO$7=""),"",ROUND(AO49/AO$8*AO$7*KVARDI,2))</f>
        <v/>
      </c>
      <c r="AQ49" s="43"/>
      <c r="AR49" s="44" t="str">
        <f aca="false">IF(OR(AQ$4=0,AQ49="",AQ$8="",AQ$7=""),"",ROUND(AQ49/AQ$8*AQ$7*KVARDI,2))</f>
        <v/>
      </c>
      <c r="AS49" s="43"/>
      <c r="AT49" s="44" t="str">
        <f aca="false">IF(OR(AS$4=0,AS49="",AS$8="",AS$7=""),"",ROUND(AS49/AS$8*AS$7*KVARDI,2))</f>
        <v/>
      </c>
      <c r="AU49" s="43"/>
      <c r="AV49" s="44" t="str">
        <f aca="false">IF(OR(AU$4=0,AU49="",AU$8="",AU$7=""),"",ROUND(AU49/AU$8*AU$7*KVARDI,2))</f>
        <v/>
      </c>
      <c r="AW49" s="43"/>
      <c r="AX49" s="44" t="str">
        <f aca="false">IF(OR(AW$4=0,AW49="",AW$8="",AW$7=""),"",ROUND(AW49/AW$8*AW$7*KVARDI,2))</f>
        <v/>
      </c>
      <c r="AY49" s="43"/>
      <c r="AZ49" s="44" t="str">
        <f aca="false">IF(OR(AY$4=0,AY49="",AY$8="",AY$7=""),"",ROUND(AY49/AY$8*AY$7*KVARDI,2))</f>
        <v/>
      </c>
      <c r="BA49" s="43"/>
      <c r="BB49" s="44" t="str">
        <f aca="false">IF(OR(BA$4=0,BA49="",BA$8="",BA$7=""),"",ROUND(BA49/BA$8*BA$7*KVARDI,2))</f>
        <v/>
      </c>
      <c r="BC49" s="43"/>
      <c r="BD49" s="44" t="str">
        <f aca="false">IF(OR(BC$4=0,BC49="",BC$8="",BC$7=""),"",ROUND(BC49/BC$8*BC$7*KVARDI,2))</f>
        <v/>
      </c>
      <c r="BE49" s="43"/>
      <c r="BF49" s="44" t="str">
        <f aca="false">IF(OR(BE$4=0,BE49="",BE$8="",BE$7=""),"",ROUND(BE49/BE$8*BE$7*KVARDI,2))</f>
        <v/>
      </c>
      <c r="BG49" s="43"/>
      <c r="BH49" s="44" t="str">
        <f aca="false">IF(OR(BG$4=0,BG49="",BG$8="",BG$7=""),"",ROUND(BG49/BG$8*BG$7*KVARDI,2))</f>
        <v/>
      </c>
      <c r="BI49" s="43"/>
      <c r="BJ49" s="44" t="str">
        <f aca="false">IF(OR(BI$4=0,BI49="",BI$8="",BI$7=""),"",ROUND(BI49/BI$8*BI$7*KVARDI,2))</f>
        <v/>
      </c>
      <c r="BK49" s="43"/>
      <c r="BL49" s="44" t="str">
        <f aca="false">IF(OR(BK$4=0,BK49="",BK$8="",BK$7=""),"",ROUND(BK49/BK$8*BK$7*KVARDI,2))</f>
        <v/>
      </c>
      <c r="BM49" s="43"/>
      <c r="BN49" s="44" t="str">
        <f aca="false">IF(OR(BM$4=0,BM49="",BM$8="",BM$7=""),"",ROUND(BM49/BM$8*BM$7*KVARDI,2))</f>
        <v/>
      </c>
      <c r="BO49" s="43"/>
      <c r="BP49" s="44" t="str">
        <f aca="false">IF(OR(BO$4=0,BO49="",BO$8="",BO$7=""),"",ROUND(BO49/BO$8*BO$7*KVARDI,2))</f>
        <v/>
      </c>
      <c r="BQ49" s="43"/>
      <c r="BR49" s="44" t="str">
        <f aca="false">IF(OR(BQ$4=0,BQ49="",BQ$8="",BQ$7=""),"",ROUND(BQ49/BQ$8*BQ$7*KVARDI,2))</f>
        <v/>
      </c>
      <c r="BS49" s="43"/>
      <c r="BT49" s="44" t="str">
        <f aca="false">IF(OR(BS$4=0,BS49="",BS$8="",BS$7=""),"",ROUND(BS49/BS$8*BS$7*KVARDI,2))</f>
        <v/>
      </c>
      <c r="BU49" s="43"/>
      <c r="BV49" s="44" t="str">
        <f aca="false">IF(OR(BU$4=0,BU49="",BU$8="",BU$7=""),"",ROUND(BU49/BU$8*BU$7*KVARDI,2))</f>
        <v/>
      </c>
      <c r="BW49" s="43"/>
      <c r="BX49" s="44" t="str">
        <f aca="false">IF(OR(BW$4=0,BW49="",BW$8="",BW$7=""),"",ROUND(BW49/BW$8*BW$7*KVARDI,2))</f>
        <v/>
      </c>
      <c r="BY49" s="43"/>
      <c r="BZ49" s="44" t="str">
        <f aca="false">IF(OR(BY$4=0,BY49="",BY$8="",BY$7=""),"",ROUND(BY49/BY$8*BY$7*KVARDI,2))</f>
        <v/>
      </c>
      <c r="CA49" s="43"/>
      <c r="CB49" s="44" t="str">
        <f aca="false">IF(OR(CA$4=0,CA49="",CA$8="",CA$7=""),"",ROUND(CA49/CA$8*CA$7*KVARDI,2))</f>
        <v/>
      </c>
      <c r="CC49" s="43"/>
      <c r="CD49" s="44" t="str">
        <f aca="false">IF(OR(CC$4=0,CC49="",CC$8="",CC$7=""),"",ROUND(CC49/CC$8*CC$7*KVARDI,2))</f>
        <v/>
      </c>
      <c r="CE49" s="43"/>
      <c r="CF49" s="44" t="str">
        <f aca="false">IF(OR(CE$4=0,CE49="",CE$8="",CE$7=""),"",ROUND(CE49/CE$8*CE$7*KVARDI,2))</f>
        <v/>
      </c>
      <c r="CG49" s="43"/>
      <c r="CH49" s="44" t="str">
        <f aca="false">IF(OR(CG$4=0,CG49="",CG$8="",CG$7=""),"",ROUND(CG49/CG$8*CG$7*KVARDI,2))</f>
        <v/>
      </c>
      <c r="CI49" s="43"/>
      <c r="CJ49" s="44" t="str">
        <f aca="false">IF(OR(CI$4=0,CI49="",CI$8="",CI$7=""),"",ROUND(CI49/CI$8*CI$7*KVARDI,2))</f>
        <v/>
      </c>
      <c r="CK49" s="43"/>
      <c r="CL49" s="44" t="str">
        <f aca="false">IF(OR(CK$4=0,CK49="",CK$8="",CK$7=""),"",ROUND(CK49/CK$8*CK$7*KVARDI,2))</f>
        <v/>
      </c>
      <c r="CM49" s="43"/>
      <c r="CN49" s="44" t="str">
        <f aca="false">IF(OR(CM$4=0,CM49="",CM$8="",CM$7=""),"",ROUND(CM49/CM$8*CM$7*KVARDI,2))</f>
        <v/>
      </c>
      <c r="CO49" s="43"/>
      <c r="CP49" s="44" t="str">
        <f aca="false">IF(OR(CO$4=0,CO49="",CO$8="",CO$7=""),"",ROUND(CO49/CO$8*CO$7*KVARDI,2))</f>
        <v/>
      </c>
      <c r="CQ49" s="43"/>
      <c r="CR49" s="44" t="str">
        <f aca="false">IF(OR(CQ$4=0,CQ49="",CQ$8="",CQ$7=""),"",ROUND(CQ49/CQ$8*CQ$7*KVARDI,2))</f>
        <v/>
      </c>
      <c r="CS49" s="43"/>
      <c r="CT49" s="44" t="str">
        <f aca="false">IF(OR(CS$4=0,CS49="",CS$8="",CS$7=""),"",ROUND(CS49/CS$8*CS$7*KVARDI,2))</f>
        <v/>
      </c>
      <c r="CU49" s="43"/>
      <c r="CV49" s="44" t="str">
        <f aca="false">IF(OR(CU$4=0,CU49="",CU$8="",CU$7=""),"",ROUND(CU49/CU$8*CU$7*KVARDI,2))</f>
        <v/>
      </c>
      <c r="CW49" s="43"/>
      <c r="CX49" s="44" t="str">
        <f aca="false">IF(OR(CW$4=0,CW49="",CW$8="",CW$7=""),"",ROUND(CW49/CW$8*CW$7*KVARDI,2))</f>
        <v/>
      </c>
      <c r="CY49" s="43"/>
      <c r="CZ49" s="44" t="str">
        <f aca="false">IF(OR(CY$4=0,CY49="",CY$8="",CY$7=""),"",ROUND(CY49/CY$8*CY$7*KVARDI,2))</f>
        <v/>
      </c>
      <c r="DA49" s="43"/>
      <c r="DB49" s="44" t="str">
        <f aca="false">IF(OR(DA$4=0,DA49="",DA$8="",DA$7=""),"",ROUND(DA49/DA$8*DA$7*KVARDI,2))</f>
        <v/>
      </c>
      <c r="DC49" s="43"/>
      <c r="DD49" s="44" t="str">
        <f aca="false">IF(OR(DC$4=0,DC49="",DC$8="",DC$7=""),"",ROUND(DC49/DC$8*DC$7*KVARDI,2))</f>
        <v/>
      </c>
      <c r="DE49" s="43"/>
      <c r="DF49" s="44" t="str">
        <f aca="false">IF(OR(DE$4=0,DE49="",DE$8="",DE$7=""),"",ROUND(DE49/DE$8*DE$7*KVARDI,2))</f>
        <v/>
      </c>
      <c r="DG49" s="43"/>
      <c r="DH49" s="44" t="str">
        <f aca="false">IF(OR(DG$4=0,DG49="",DG$8="",DG$7=""),"",ROUND(DG49/DG$8*DG$7*KVARDI,2))</f>
        <v/>
      </c>
      <c r="DI49" s="43"/>
      <c r="DJ49" s="44" t="str">
        <f aca="false">IF(OR(DI$4=0,DI49="",DI$8="",DI$7=""),"",ROUND(DI49/DI$8*DI$7*KVARDI,2))</f>
        <v/>
      </c>
      <c r="DK49" s="43"/>
      <c r="DL49" s="44" t="str">
        <f aca="false">IF(OR(DK$4=0,DK49="",DK$8="",DK$7=""),"",ROUND(DK49/DK$8*DK$7*KVARDI,2))</f>
        <v/>
      </c>
      <c r="DM49" s="43"/>
      <c r="DN49" s="44" t="str">
        <f aca="false">IF(OR(DM$4=0,DM49="",DM$8="",DM$7=""),"",ROUND(DM49/DM$8*DM$7*KVARDI,2))</f>
        <v/>
      </c>
      <c r="DO49" s="43"/>
      <c r="DP49" s="44" t="str">
        <f aca="false">IF(OR(DO$4=0,DO49="",DO$8="",DO$7=""),"",ROUND(DO49/DO$8*DO$7*KVARDI,2))</f>
        <v/>
      </c>
      <c r="DQ49" s="43"/>
      <c r="DR49" s="44" t="str">
        <f aca="false">IF(OR(DQ$4=0,DQ49="",DQ$8="",DQ$7=""),"",ROUND(DQ49/DQ$8*DQ$7*KVARDI,2))</f>
        <v/>
      </c>
      <c r="DS49" s="43"/>
      <c r="DT49" s="44" t="str">
        <f aca="false">IF(OR(DS$4=0,DS49="",DS$8="",DS$7=""),"",ROUND(DS49/DS$8*DS$7*KVARDI,2))</f>
        <v/>
      </c>
      <c r="DU49" s="43"/>
      <c r="DV49" s="44" t="str">
        <f aca="false">IF(OR(DU$4=0,DU49="",DU$8="",DU$7=""),"",ROUND(DU49/DU$8*DU$7*KVARDI,2))</f>
        <v/>
      </c>
      <c r="DW49" s="43"/>
      <c r="DX49" s="44" t="str">
        <f aca="false">IF(OR(DW$4=0,DW49="",DW$8="",DW$7=""),"",ROUND(DW49/DW$8*DW$7*KVARDI,2))</f>
        <v/>
      </c>
      <c r="DY49" s="43"/>
      <c r="DZ49" s="44" t="str">
        <f aca="false">IF(OR(DY$4=0,DY49="",DY$8="",DY$7=""),"",ROUND(DY49/DY$8*DY$7*KVARDI,2))</f>
        <v/>
      </c>
      <c r="EA49" s="43"/>
      <c r="EB49" s="44" t="str">
        <f aca="false">IF(OR(EA$4=0,EA49="",EA$8="",EA$7=""),"",ROUND(EA49/EA$8*EA$7*KVARDI,2))</f>
        <v/>
      </c>
      <c r="EC49" s="43"/>
      <c r="ED49" s="44" t="str">
        <f aca="false">IF(OR(EC$4=0,EC49="",EC$8="",EC$7=""),"",ROUND(EC49/EC$8*EC$7*KVARDI,2))</f>
        <v/>
      </c>
      <c r="EE49" s="43"/>
      <c r="EF49" s="44" t="str">
        <f aca="false">IF(OR(EE$4=0,EE49="",EE$8="",EE$7=""),"",ROUND(EE49/EE$8*EE$7*KVARDI,2))</f>
        <v/>
      </c>
      <c r="EG49" s="43"/>
      <c r="EH49" s="44" t="str">
        <f aca="false">IF(OR(EG$4=0,EG49="",EG$8="",EG$7=""),"",ROUND(EG49/EG$8*EG$7*KVARDI,2))</f>
        <v/>
      </c>
      <c r="EI49" s="43"/>
      <c r="EJ49" s="44" t="str">
        <f aca="false">IF(OR(EI$4=0,EI49="",EI$8="",EI$7=""),"",ROUND(EI49/EI$8*EI$7*KVARDI,2))</f>
        <v/>
      </c>
      <c r="EK49" s="43"/>
      <c r="EL49" s="44" t="str">
        <f aca="false">IF(OR(EK$4=0,EK49="",EK$8="",EK$7=""),"",ROUND(EK49/EK$8*EK$7*KVARDI,2))</f>
        <v/>
      </c>
      <c r="EM49" s="43"/>
      <c r="EN49" s="44" t="str">
        <f aca="false">IF(OR(EM$4=0,EM49="",EM$8="",EM$7=""),"",ROUND(EM49/EM$8*EM$7*KVARDI,2))</f>
        <v/>
      </c>
      <c r="EO49" s="43"/>
      <c r="EP49" s="44" t="str">
        <f aca="false">IF(OR(EO$4=0,EO49="",EO$8="",EO$7=""),"",ROUND(EO49/EO$8*EO$7*KVARDI,2))</f>
        <v/>
      </c>
      <c r="EQ49" s="43"/>
      <c r="ER49" s="44" t="str">
        <f aca="false">IF(OR(EQ$4=0,EQ49="",EQ$8="",EQ$7=""),"",ROUND(EQ49/EQ$8*EQ$7*KVARDI,2))</f>
        <v/>
      </c>
      <c r="ES49" s="43"/>
      <c r="ET49" s="44" t="str">
        <f aca="false">IF(OR(ES$4=0,ES49="",ES$8="",ES$7=""),"",ROUND(ES49/ES$8*ES$7*KVARDI,2))</f>
        <v/>
      </c>
      <c r="EU49" s="43"/>
      <c r="EV49" s="44" t="str">
        <f aca="false">IF(OR(EU$4=0,EU49="",EU$8="",EU$7=""),"",ROUND(EU49/EU$8*EU$7*KVARDI,2))</f>
        <v/>
      </c>
      <c r="EW49" s="43"/>
      <c r="EX49" s="44" t="str">
        <f aca="false">IF(OR(EW$4=0,EW49="",EW$8="",EW$7=""),"",ROUND(EW49/EW$8*EW$7*KVARDI,2))</f>
        <v/>
      </c>
      <c r="EY49" s="43"/>
      <c r="EZ49" s="44" t="str">
        <f aca="false">IF(OR(EY$4=0,EY49="",EY$8="",EY$7=""),"",ROUND(EY49/EY$8*EY$7*KVARDI,2))</f>
        <v/>
      </c>
      <c r="FA49" s="43"/>
      <c r="FB49" s="44" t="str">
        <f aca="false">IF(OR(FA$4=0,FA49="",FA$8="",FA$7=""),"",ROUND(FA49/FA$8*FA$7*KVARDI,2))</f>
        <v/>
      </c>
      <c r="FC49" s="43"/>
      <c r="FD49" s="44" t="str">
        <f aca="false">IF(OR(FC$4=0,FC49="",FC$8="",FC$7=""),"",ROUND(FC49/FC$8*FC$7*KVARDI,2))</f>
        <v/>
      </c>
      <c r="FE49" s="43"/>
      <c r="FF49" s="44" t="str">
        <f aca="false">IF(OR(FE$4=0,FE49="",FE$8="",FE$7=""),"",ROUND(FE49/FE$8*FE$7*KVARDI,2))</f>
        <v/>
      </c>
      <c r="FG49" s="43"/>
      <c r="FH49" s="44" t="str">
        <f aca="false">IF(OR(FG$4=0,FG49="",FG$8="",FG$7=""),"",ROUND(FG49/FG$8*FG$7*KVARDI,2))</f>
        <v/>
      </c>
      <c r="FI49" s="43"/>
      <c r="FJ49" s="44" t="str">
        <f aca="false">IF(OR(FI$4=0,FI49="",FI$8="",FI$7=""),"",ROUND(FI49/FI$8*FI$7*KVARDI,2))</f>
        <v/>
      </c>
      <c r="FK49" s="43"/>
      <c r="FL49" s="44" t="str">
        <f aca="false">IF(OR(FK$4=0,FK49="",FK$8="",FK$7=""),"",ROUND(FK49/FK$8*FK$7*KVARDI,2))</f>
        <v/>
      </c>
      <c r="FM49" s="43"/>
      <c r="FN49" s="44" t="str">
        <f aca="false">IF(OR(FM$4=0,FM49="",FM$8="",FM$7=""),"",ROUND(FM49/FM$8*FM$7*KVARDI,2))</f>
        <v/>
      </c>
      <c r="FO49" s="43"/>
      <c r="FP49" s="44" t="str">
        <f aca="false">IF(OR(FO$4=0,FO49="",FO$8="",FO$7=""),"",ROUND(FO49/FO$8*FO$7*KVARDI,2))</f>
        <v/>
      </c>
      <c r="FQ49" s="43"/>
      <c r="FR49" s="44" t="str">
        <f aca="false">IF(OR(FQ$4=0,FQ49="",FQ$8="",FQ$7=""),"",ROUND(FQ49/FQ$8*FQ$7*KVARDI,2))</f>
        <v/>
      </c>
      <c r="FS49" s="43"/>
      <c r="FT49" s="44" t="str">
        <f aca="false">IF(OR(FS$4=0,FS49="",FS$8="",FS$7=""),"",ROUND(FS49/FS$8*FS$7*KVARDI,2))</f>
        <v/>
      </c>
      <c r="FU49" s="43"/>
      <c r="FV49" s="44" t="str">
        <f aca="false">IF(OR(FU$4=0,FU49="",FU$8="",FU$7=""),"",ROUND(FU49/FU$8*FU$7*KVARDI,2))</f>
        <v/>
      </c>
      <c r="FW49" s="43"/>
      <c r="FX49" s="44" t="str">
        <f aca="false">IF(OR(FW$4=0,FW49="",FW$8="",FW$7=""),"",ROUND(FW49/FW$8*FW$7*KVARDI,2))</f>
        <v/>
      </c>
      <c r="FY49" s="43"/>
      <c r="FZ49" s="44" t="str">
        <f aca="false">IF(OR(FY$4=0,FY49="",FY$8="",FY$7=""),"",ROUND(FY49/FY$8*FY$7*KVARDI,2))</f>
        <v/>
      </c>
      <c r="GA49" s="43"/>
      <c r="GB49" s="44" t="str">
        <f aca="false">IF(OR(GA$4=0,GA49="",GA$8="",GA$7=""),"",ROUND(GA49/GA$8*GA$7*KVARDI,2))</f>
        <v/>
      </c>
      <c r="GC49" s="43"/>
      <c r="GD49" s="44" t="str">
        <f aca="false">IF(OR(GC$4=0,GC49="",GC$8="",GC$7=""),"",ROUND(GC49/GC$8*GC$7*KVARDI,2))</f>
        <v/>
      </c>
      <c r="GE49" s="43"/>
      <c r="GF49" s="44" t="str">
        <f aca="false">IF(OR(GE$4=0,GE49="",GE$8="",GE$7=""),"",ROUND(GE49/GE$8*GE$7*KVARDI,2))</f>
        <v/>
      </c>
      <c r="GG49" s="43"/>
      <c r="GH49" s="44" t="str">
        <f aca="false">IF(OR(GG$4=0,GG49="",GG$8="",GG$7=""),"",ROUND(GG49/GG$8*GG$7*KVARDI,2))</f>
        <v/>
      </c>
      <c r="GI49" s="43"/>
      <c r="GJ49" s="44" t="str">
        <f aca="false">IF(OR(GI$4=0,GI49="",GI$8="",GI$7=""),"",ROUND(GI49/GI$8*GI$7*KVARDI,2))</f>
        <v/>
      </c>
      <c r="GK49" s="43"/>
      <c r="GL49" s="44" t="str">
        <f aca="false">IF(OR(GK$4=0,GK49="",GK$8="",GK$7=""),"",ROUND(GK49/GK$8*GK$7*KVARDI,2))</f>
        <v/>
      </c>
      <c r="GM49" s="43"/>
      <c r="GN49" s="44" t="str">
        <f aca="false">IF(OR(GM$4=0,GM49="",GM$8="",GM$7=""),"",ROUND(GM49/GM$8*GM$7*KVARDI,2))</f>
        <v/>
      </c>
      <c r="GO49" s="43"/>
      <c r="GP49" s="44" t="str">
        <f aca="false">IF(OR(GO$4=0,GO49="",GO$8="",GO$7=""),"",ROUND(GO49/GO$8*GO$7*KVARDI,2))</f>
        <v/>
      </c>
      <c r="GQ49" s="43"/>
      <c r="GR49" s="44" t="str">
        <f aca="false">IF(OR(GQ$4=0,GQ49="",GQ$8="",GQ$7=""),"",ROUND(GQ49/GQ$8*GQ$7*KVARDI,2))</f>
        <v/>
      </c>
      <c r="GS49" s="43"/>
      <c r="GT49" s="44" t="str">
        <f aca="false">IF(OR(GS$4=0,GS49="",GS$8="",GS$7=""),"",ROUND(GS49/GS$8*GS$7*KVARDI,2))</f>
        <v/>
      </c>
      <c r="GU49" s="43"/>
      <c r="GV49" s="44" t="str">
        <f aca="false">IF(OR(GU$4=0,GU49="",GU$8="",GU$7=""),"",ROUND(GU49/GU$8*GU$7*KVARDI,2))</f>
        <v/>
      </c>
      <c r="GW49" s="43"/>
      <c r="GX49" s="44" t="str">
        <f aca="false">IF(OR(GW$4=0,GW49="",GW$8="",GW$7=""),"",ROUND(GW49/GW$8*GW$7*KVARDI,2))</f>
        <v/>
      </c>
      <c r="GZ49" s="22"/>
    </row>
    <row r="50" customFormat="false" ht="15" hidden="true" customHeight="true" outlineLevel="1" collapsed="false">
      <c r="B50" s="41" t="str">
        <f aca="false" t="array" ref="B50:B50">IFERROR(INDEX(Launagögn!$C$6:$C$10005,MATCH(0,COUNTIF($B$11:B49,Launagögn!$C$6:$C$10005)+(Launagögn!$C$6:$C$10005=""),0)),"")</f>
        <v/>
      </c>
      <c r="C50" s="42" t="n">
        <f aca="false">IFERROR(SUMIF($G$10:$GX$10,"Stig",$G50:$GX50),0)</f>
        <v>0</v>
      </c>
      <c r="D50" s="22"/>
      <c r="E50" s="22"/>
      <c r="F50" s="22"/>
      <c r="G50" s="43"/>
      <c r="H50" s="44" t="str">
        <f aca="false">IF(OR(G$4=0,G50="",G$8="",G$7=""),"",ROUND(G50/G$8*G$7*KVARDI,2))</f>
        <v/>
      </c>
      <c r="I50" s="43"/>
      <c r="J50" s="44" t="str">
        <f aca="false">IF(OR(I$4=0,I50="",I$8="",I$7=""),"",ROUND(I50/I$8*I$7*KVARDI,2))</f>
        <v/>
      </c>
      <c r="K50" s="43"/>
      <c r="L50" s="44" t="str">
        <f aca="false">IF(OR(K$4=0,K50="",K$8="",K$7=""),"",ROUND(K50/K$8*K$7*KVARDI,2))</f>
        <v/>
      </c>
      <c r="M50" s="43"/>
      <c r="N50" s="44" t="str">
        <f aca="false">IF(OR(M$4=0,M50="",M$8="",M$7=""),"",ROUND(M50/M$8*M$7*KVARDI,2))</f>
        <v/>
      </c>
      <c r="O50" s="43"/>
      <c r="P50" s="44" t="str">
        <f aca="false">IF(OR(O$4=0,O50="",O$8="",O$7=""),"",ROUND(O50/O$8*O$7*KVARDI,2))</f>
        <v/>
      </c>
      <c r="Q50" s="43"/>
      <c r="R50" s="44" t="str">
        <f aca="false">IF(OR(Q$4=0,Q50="",Q$8="",Q$7=""),"",ROUND(Q50/Q$8*Q$7*KVARDI,2))</f>
        <v/>
      </c>
      <c r="S50" s="43"/>
      <c r="T50" s="44" t="str">
        <f aca="false">IF(OR(S$4=0,S50="",S$8="",S$7=""),"",ROUND(S50/S$8*S$7*KVARDI,2))</f>
        <v/>
      </c>
      <c r="U50" s="43"/>
      <c r="V50" s="44" t="str">
        <f aca="false">IF(OR(U$4=0,U50="",U$8="",U$7=""),"",ROUND(U50/U$8*U$7*KVARDI,2))</f>
        <v/>
      </c>
      <c r="W50" s="43"/>
      <c r="X50" s="44" t="str">
        <f aca="false">IF(OR(W$4=0,W50="",W$8="",W$7=""),"",ROUND(W50/W$8*W$7*KVARDI,2))</f>
        <v/>
      </c>
      <c r="Y50" s="43"/>
      <c r="Z50" s="44" t="str">
        <f aca="false">IF(OR(Y$4=0,Y50="",Y$8="",Y$7=""),"",ROUND(Y50/Y$8*Y$7*KVARDI,2))</f>
        <v/>
      </c>
      <c r="AA50" s="43"/>
      <c r="AB50" s="44" t="str">
        <f aca="false">IF(OR(AA$4=0,AA50="",AA$8="",AA$7=""),"",ROUND(AA50/AA$8*AA$7*KVARDI,2))</f>
        <v/>
      </c>
      <c r="AC50" s="43"/>
      <c r="AD50" s="44" t="str">
        <f aca="false">IF(OR(AC$4=0,AC50="",AC$8="",AC$7=""),"",ROUND(AC50/AC$8*AC$7*KVARDI,2))</f>
        <v/>
      </c>
      <c r="AE50" s="43"/>
      <c r="AF50" s="44" t="str">
        <f aca="false">IF(OR(AE$4=0,AE50="",AE$8="",AE$7=""),"",ROUND(AE50/AE$8*AE$7*KVARDI,2))</f>
        <v/>
      </c>
      <c r="AG50" s="43"/>
      <c r="AH50" s="44" t="str">
        <f aca="false">IF(OR(AG$4=0,AG50="",AG$8="",AG$7=""),"",ROUND(AG50/AG$8*AG$7*KVARDI,2))</f>
        <v/>
      </c>
      <c r="AI50" s="43"/>
      <c r="AJ50" s="44" t="str">
        <f aca="false">IF(OR(AI$4=0,AI50="",AI$8="",AI$7=""),"",ROUND(AI50/AI$8*AI$7*KVARDI,2))</f>
        <v/>
      </c>
      <c r="AK50" s="43"/>
      <c r="AL50" s="44" t="str">
        <f aca="false">IF(OR(AK$4=0,AK50="",AK$8="",AK$7=""),"",ROUND(AK50/AK$8*AK$7*KVARDI,2))</f>
        <v/>
      </c>
      <c r="AM50" s="43"/>
      <c r="AN50" s="44" t="str">
        <f aca="false">IF(OR(AM$4=0,AM50="",AM$8="",AM$7=""),"",ROUND(AM50/AM$8*AM$7*KVARDI,2))</f>
        <v/>
      </c>
      <c r="AO50" s="43"/>
      <c r="AP50" s="44" t="str">
        <f aca="false">IF(OR(AO$4=0,AO50="",AO$8="",AO$7=""),"",ROUND(AO50/AO$8*AO$7*KVARDI,2))</f>
        <v/>
      </c>
      <c r="AQ50" s="43"/>
      <c r="AR50" s="44" t="str">
        <f aca="false">IF(OR(AQ$4=0,AQ50="",AQ$8="",AQ$7=""),"",ROUND(AQ50/AQ$8*AQ$7*KVARDI,2))</f>
        <v/>
      </c>
      <c r="AS50" s="43"/>
      <c r="AT50" s="44" t="str">
        <f aca="false">IF(OR(AS$4=0,AS50="",AS$8="",AS$7=""),"",ROUND(AS50/AS$8*AS$7*KVARDI,2))</f>
        <v/>
      </c>
      <c r="AU50" s="43"/>
      <c r="AV50" s="44" t="str">
        <f aca="false">IF(OR(AU$4=0,AU50="",AU$8="",AU$7=""),"",ROUND(AU50/AU$8*AU$7*KVARDI,2))</f>
        <v/>
      </c>
      <c r="AW50" s="43"/>
      <c r="AX50" s="44" t="str">
        <f aca="false">IF(OR(AW$4=0,AW50="",AW$8="",AW$7=""),"",ROUND(AW50/AW$8*AW$7*KVARDI,2))</f>
        <v/>
      </c>
      <c r="AY50" s="43"/>
      <c r="AZ50" s="44" t="str">
        <f aca="false">IF(OR(AY$4=0,AY50="",AY$8="",AY$7=""),"",ROUND(AY50/AY$8*AY$7*KVARDI,2))</f>
        <v/>
      </c>
      <c r="BA50" s="43"/>
      <c r="BB50" s="44" t="str">
        <f aca="false">IF(OR(BA$4=0,BA50="",BA$8="",BA$7=""),"",ROUND(BA50/BA$8*BA$7*KVARDI,2))</f>
        <v/>
      </c>
      <c r="BC50" s="43"/>
      <c r="BD50" s="44" t="str">
        <f aca="false">IF(OR(BC$4=0,BC50="",BC$8="",BC$7=""),"",ROUND(BC50/BC$8*BC$7*KVARDI,2))</f>
        <v/>
      </c>
      <c r="BE50" s="43"/>
      <c r="BF50" s="44" t="str">
        <f aca="false">IF(OR(BE$4=0,BE50="",BE$8="",BE$7=""),"",ROUND(BE50/BE$8*BE$7*KVARDI,2))</f>
        <v/>
      </c>
      <c r="BG50" s="43"/>
      <c r="BH50" s="44" t="str">
        <f aca="false">IF(OR(BG$4=0,BG50="",BG$8="",BG$7=""),"",ROUND(BG50/BG$8*BG$7*KVARDI,2))</f>
        <v/>
      </c>
      <c r="BI50" s="43"/>
      <c r="BJ50" s="44" t="str">
        <f aca="false">IF(OR(BI$4=0,BI50="",BI$8="",BI$7=""),"",ROUND(BI50/BI$8*BI$7*KVARDI,2))</f>
        <v/>
      </c>
      <c r="BK50" s="43"/>
      <c r="BL50" s="44" t="str">
        <f aca="false">IF(OR(BK$4=0,BK50="",BK$8="",BK$7=""),"",ROUND(BK50/BK$8*BK$7*KVARDI,2))</f>
        <v/>
      </c>
      <c r="BM50" s="43"/>
      <c r="BN50" s="44" t="str">
        <f aca="false">IF(OR(BM$4=0,BM50="",BM$8="",BM$7=""),"",ROUND(BM50/BM$8*BM$7*KVARDI,2))</f>
        <v/>
      </c>
      <c r="BO50" s="43"/>
      <c r="BP50" s="44" t="str">
        <f aca="false">IF(OR(BO$4=0,BO50="",BO$8="",BO$7=""),"",ROUND(BO50/BO$8*BO$7*KVARDI,2))</f>
        <v/>
      </c>
      <c r="BQ50" s="43"/>
      <c r="BR50" s="44" t="str">
        <f aca="false">IF(OR(BQ$4=0,BQ50="",BQ$8="",BQ$7=""),"",ROUND(BQ50/BQ$8*BQ$7*KVARDI,2))</f>
        <v/>
      </c>
      <c r="BS50" s="43"/>
      <c r="BT50" s="44" t="str">
        <f aca="false">IF(OR(BS$4=0,BS50="",BS$8="",BS$7=""),"",ROUND(BS50/BS$8*BS$7*KVARDI,2))</f>
        <v/>
      </c>
      <c r="BU50" s="43"/>
      <c r="BV50" s="44" t="str">
        <f aca="false">IF(OR(BU$4=0,BU50="",BU$8="",BU$7=""),"",ROUND(BU50/BU$8*BU$7*KVARDI,2))</f>
        <v/>
      </c>
      <c r="BW50" s="43"/>
      <c r="BX50" s="44" t="str">
        <f aca="false">IF(OR(BW$4=0,BW50="",BW$8="",BW$7=""),"",ROUND(BW50/BW$8*BW$7*KVARDI,2))</f>
        <v/>
      </c>
      <c r="BY50" s="43"/>
      <c r="BZ50" s="44" t="str">
        <f aca="false">IF(OR(BY$4=0,BY50="",BY$8="",BY$7=""),"",ROUND(BY50/BY$8*BY$7*KVARDI,2))</f>
        <v/>
      </c>
      <c r="CA50" s="43"/>
      <c r="CB50" s="44" t="str">
        <f aca="false">IF(OR(CA$4=0,CA50="",CA$8="",CA$7=""),"",ROUND(CA50/CA$8*CA$7*KVARDI,2))</f>
        <v/>
      </c>
      <c r="CC50" s="43"/>
      <c r="CD50" s="44" t="str">
        <f aca="false">IF(OR(CC$4=0,CC50="",CC$8="",CC$7=""),"",ROUND(CC50/CC$8*CC$7*KVARDI,2))</f>
        <v/>
      </c>
      <c r="CE50" s="43"/>
      <c r="CF50" s="44" t="str">
        <f aca="false">IF(OR(CE$4=0,CE50="",CE$8="",CE$7=""),"",ROUND(CE50/CE$8*CE$7*KVARDI,2))</f>
        <v/>
      </c>
      <c r="CG50" s="43"/>
      <c r="CH50" s="44" t="str">
        <f aca="false">IF(OR(CG$4=0,CG50="",CG$8="",CG$7=""),"",ROUND(CG50/CG$8*CG$7*KVARDI,2))</f>
        <v/>
      </c>
      <c r="CI50" s="43"/>
      <c r="CJ50" s="44" t="str">
        <f aca="false">IF(OR(CI$4=0,CI50="",CI$8="",CI$7=""),"",ROUND(CI50/CI$8*CI$7*KVARDI,2))</f>
        <v/>
      </c>
      <c r="CK50" s="43"/>
      <c r="CL50" s="44" t="str">
        <f aca="false">IF(OR(CK$4=0,CK50="",CK$8="",CK$7=""),"",ROUND(CK50/CK$8*CK$7*KVARDI,2))</f>
        <v/>
      </c>
      <c r="CM50" s="43"/>
      <c r="CN50" s="44" t="str">
        <f aca="false">IF(OR(CM$4=0,CM50="",CM$8="",CM$7=""),"",ROUND(CM50/CM$8*CM$7*KVARDI,2))</f>
        <v/>
      </c>
      <c r="CO50" s="43"/>
      <c r="CP50" s="44" t="str">
        <f aca="false">IF(OR(CO$4=0,CO50="",CO$8="",CO$7=""),"",ROUND(CO50/CO$8*CO$7*KVARDI,2))</f>
        <v/>
      </c>
      <c r="CQ50" s="43"/>
      <c r="CR50" s="44" t="str">
        <f aca="false">IF(OR(CQ$4=0,CQ50="",CQ$8="",CQ$7=""),"",ROUND(CQ50/CQ$8*CQ$7*KVARDI,2))</f>
        <v/>
      </c>
      <c r="CS50" s="43"/>
      <c r="CT50" s="44" t="str">
        <f aca="false">IF(OR(CS$4=0,CS50="",CS$8="",CS$7=""),"",ROUND(CS50/CS$8*CS$7*KVARDI,2))</f>
        <v/>
      </c>
      <c r="CU50" s="43"/>
      <c r="CV50" s="44" t="str">
        <f aca="false">IF(OR(CU$4=0,CU50="",CU$8="",CU$7=""),"",ROUND(CU50/CU$8*CU$7*KVARDI,2))</f>
        <v/>
      </c>
      <c r="CW50" s="43"/>
      <c r="CX50" s="44" t="str">
        <f aca="false">IF(OR(CW$4=0,CW50="",CW$8="",CW$7=""),"",ROUND(CW50/CW$8*CW$7*KVARDI,2))</f>
        <v/>
      </c>
      <c r="CY50" s="43"/>
      <c r="CZ50" s="44" t="str">
        <f aca="false">IF(OR(CY$4=0,CY50="",CY$8="",CY$7=""),"",ROUND(CY50/CY$8*CY$7*KVARDI,2))</f>
        <v/>
      </c>
      <c r="DA50" s="43"/>
      <c r="DB50" s="44" t="str">
        <f aca="false">IF(OR(DA$4=0,DA50="",DA$8="",DA$7=""),"",ROUND(DA50/DA$8*DA$7*KVARDI,2))</f>
        <v/>
      </c>
      <c r="DC50" s="43"/>
      <c r="DD50" s="44" t="str">
        <f aca="false">IF(OR(DC$4=0,DC50="",DC$8="",DC$7=""),"",ROUND(DC50/DC$8*DC$7*KVARDI,2))</f>
        <v/>
      </c>
      <c r="DE50" s="43"/>
      <c r="DF50" s="44" t="str">
        <f aca="false">IF(OR(DE$4=0,DE50="",DE$8="",DE$7=""),"",ROUND(DE50/DE$8*DE$7*KVARDI,2))</f>
        <v/>
      </c>
      <c r="DG50" s="43"/>
      <c r="DH50" s="44" t="str">
        <f aca="false">IF(OR(DG$4=0,DG50="",DG$8="",DG$7=""),"",ROUND(DG50/DG$8*DG$7*KVARDI,2))</f>
        <v/>
      </c>
      <c r="DI50" s="43"/>
      <c r="DJ50" s="44" t="str">
        <f aca="false">IF(OR(DI$4=0,DI50="",DI$8="",DI$7=""),"",ROUND(DI50/DI$8*DI$7*KVARDI,2))</f>
        <v/>
      </c>
      <c r="DK50" s="43"/>
      <c r="DL50" s="44" t="str">
        <f aca="false">IF(OR(DK$4=0,DK50="",DK$8="",DK$7=""),"",ROUND(DK50/DK$8*DK$7*KVARDI,2))</f>
        <v/>
      </c>
      <c r="DM50" s="43"/>
      <c r="DN50" s="44" t="str">
        <f aca="false">IF(OR(DM$4=0,DM50="",DM$8="",DM$7=""),"",ROUND(DM50/DM$8*DM$7*KVARDI,2))</f>
        <v/>
      </c>
      <c r="DO50" s="43"/>
      <c r="DP50" s="44" t="str">
        <f aca="false">IF(OR(DO$4=0,DO50="",DO$8="",DO$7=""),"",ROUND(DO50/DO$8*DO$7*KVARDI,2))</f>
        <v/>
      </c>
      <c r="DQ50" s="43"/>
      <c r="DR50" s="44" t="str">
        <f aca="false">IF(OR(DQ$4=0,DQ50="",DQ$8="",DQ$7=""),"",ROUND(DQ50/DQ$8*DQ$7*KVARDI,2))</f>
        <v/>
      </c>
      <c r="DS50" s="43"/>
      <c r="DT50" s="44" t="str">
        <f aca="false">IF(OR(DS$4=0,DS50="",DS$8="",DS$7=""),"",ROUND(DS50/DS$8*DS$7*KVARDI,2))</f>
        <v/>
      </c>
      <c r="DU50" s="43"/>
      <c r="DV50" s="44" t="str">
        <f aca="false">IF(OR(DU$4=0,DU50="",DU$8="",DU$7=""),"",ROUND(DU50/DU$8*DU$7*KVARDI,2))</f>
        <v/>
      </c>
      <c r="DW50" s="43"/>
      <c r="DX50" s="44" t="str">
        <f aca="false">IF(OR(DW$4=0,DW50="",DW$8="",DW$7=""),"",ROUND(DW50/DW$8*DW$7*KVARDI,2))</f>
        <v/>
      </c>
      <c r="DY50" s="43"/>
      <c r="DZ50" s="44" t="str">
        <f aca="false">IF(OR(DY$4=0,DY50="",DY$8="",DY$7=""),"",ROUND(DY50/DY$8*DY$7*KVARDI,2))</f>
        <v/>
      </c>
      <c r="EA50" s="43"/>
      <c r="EB50" s="44" t="str">
        <f aca="false">IF(OR(EA$4=0,EA50="",EA$8="",EA$7=""),"",ROUND(EA50/EA$8*EA$7*KVARDI,2))</f>
        <v/>
      </c>
      <c r="EC50" s="43"/>
      <c r="ED50" s="44" t="str">
        <f aca="false">IF(OR(EC$4=0,EC50="",EC$8="",EC$7=""),"",ROUND(EC50/EC$8*EC$7*KVARDI,2))</f>
        <v/>
      </c>
      <c r="EE50" s="43"/>
      <c r="EF50" s="44" t="str">
        <f aca="false">IF(OR(EE$4=0,EE50="",EE$8="",EE$7=""),"",ROUND(EE50/EE$8*EE$7*KVARDI,2))</f>
        <v/>
      </c>
      <c r="EG50" s="43"/>
      <c r="EH50" s="44" t="str">
        <f aca="false">IF(OR(EG$4=0,EG50="",EG$8="",EG$7=""),"",ROUND(EG50/EG$8*EG$7*KVARDI,2))</f>
        <v/>
      </c>
      <c r="EI50" s="43"/>
      <c r="EJ50" s="44" t="str">
        <f aca="false">IF(OR(EI$4=0,EI50="",EI$8="",EI$7=""),"",ROUND(EI50/EI$8*EI$7*KVARDI,2))</f>
        <v/>
      </c>
      <c r="EK50" s="43"/>
      <c r="EL50" s="44" t="str">
        <f aca="false">IF(OR(EK$4=0,EK50="",EK$8="",EK$7=""),"",ROUND(EK50/EK$8*EK$7*KVARDI,2))</f>
        <v/>
      </c>
      <c r="EM50" s="43"/>
      <c r="EN50" s="44" t="str">
        <f aca="false">IF(OR(EM$4=0,EM50="",EM$8="",EM$7=""),"",ROUND(EM50/EM$8*EM$7*KVARDI,2))</f>
        <v/>
      </c>
      <c r="EO50" s="43"/>
      <c r="EP50" s="44" t="str">
        <f aca="false">IF(OR(EO$4=0,EO50="",EO$8="",EO$7=""),"",ROUND(EO50/EO$8*EO$7*KVARDI,2))</f>
        <v/>
      </c>
      <c r="EQ50" s="43"/>
      <c r="ER50" s="44" t="str">
        <f aca="false">IF(OR(EQ$4=0,EQ50="",EQ$8="",EQ$7=""),"",ROUND(EQ50/EQ$8*EQ$7*KVARDI,2))</f>
        <v/>
      </c>
      <c r="ES50" s="43"/>
      <c r="ET50" s="44" t="str">
        <f aca="false">IF(OR(ES$4=0,ES50="",ES$8="",ES$7=""),"",ROUND(ES50/ES$8*ES$7*KVARDI,2))</f>
        <v/>
      </c>
      <c r="EU50" s="43"/>
      <c r="EV50" s="44" t="str">
        <f aca="false">IF(OR(EU$4=0,EU50="",EU$8="",EU$7=""),"",ROUND(EU50/EU$8*EU$7*KVARDI,2))</f>
        <v/>
      </c>
      <c r="EW50" s="43"/>
      <c r="EX50" s="44" t="str">
        <f aca="false">IF(OR(EW$4=0,EW50="",EW$8="",EW$7=""),"",ROUND(EW50/EW$8*EW$7*KVARDI,2))</f>
        <v/>
      </c>
      <c r="EY50" s="43"/>
      <c r="EZ50" s="44" t="str">
        <f aca="false">IF(OR(EY$4=0,EY50="",EY$8="",EY$7=""),"",ROUND(EY50/EY$8*EY$7*KVARDI,2))</f>
        <v/>
      </c>
      <c r="FA50" s="43"/>
      <c r="FB50" s="44" t="str">
        <f aca="false">IF(OR(FA$4=0,FA50="",FA$8="",FA$7=""),"",ROUND(FA50/FA$8*FA$7*KVARDI,2))</f>
        <v/>
      </c>
      <c r="FC50" s="43"/>
      <c r="FD50" s="44" t="str">
        <f aca="false">IF(OR(FC$4=0,FC50="",FC$8="",FC$7=""),"",ROUND(FC50/FC$8*FC$7*KVARDI,2))</f>
        <v/>
      </c>
      <c r="FE50" s="43"/>
      <c r="FF50" s="44" t="str">
        <f aca="false">IF(OR(FE$4=0,FE50="",FE$8="",FE$7=""),"",ROUND(FE50/FE$8*FE$7*KVARDI,2))</f>
        <v/>
      </c>
      <c r="FG50" s="43"/>
      <c r="FH50" s="44" t="str">
        <f aca="false">IF(OR(FG$4=0,FG50="",FG$8="",FG$7=""),"",ROUND(FG50/FG$8*FG$7*KVARDI,2))</f>
        <v/>
      </c>
      <c r="FI50" s="43"/>
      <c r="FJ50" s="44" t="str">
        <f aca="false">IF(OR(FI$4=0,FI50="",FI$8="",FI$7=""),"",ROUND(FI50/FI$8*FI$7*KVARDI,2))</f>
        <v/>
      </c>
      <c r="FK50" s="43"/>
      <c r="FL50" s="44" t="str">
        <f aca="false">IF(OR(FK$4=0,FK50="",FK$8="",FK$7=""),"",ROUND(FK50/FK$8*FK$7*KVARDI,2))</f>
        <v/>
      </c>
      <c r="FM50" s="43"/>
      <c r="FN50" s="44" t="str">
        <f aca="false">IF(OR(FM$4=0,FM50="",FM$8="",FM$7=""),"",ROUND(FM50/FM$8*FM$7*KVARDI,2))</f>
        <v/>
      </c>
      <c r="FO50" s="43"/>
      <c r="FP50" s="44" t="str">
        <f aca="false">IF(OR(FO$4=0,FO50="",FO$8="",FO$7=""),"",ROUND(FO50/FO$8*FO$7*KVARDI,2))</f>
        <v/>
      </c>
      <c r="FQ50" s="43"/>
      <c r="FR50" s="44" t="str">
        <f aca="false">IF(OR(FQ$4=0,FQ50="",FQ$8="",FQ$7=""),"",ROUND(FQ50/FQ$8*FQ$7*KVARDI,2))</f>
        <v/>
      </c>
      <c r="FS50" s="43"/>
      <c r="FT50" s="44" t="str">
        <f aca="false">IF(OR(FS$4=0,FS50="",FS$8="",FS$7=""),"",ROUND(FS50/FS$8*FS$7*KVARDI,2))</f>
        <v/>
      </c>
      <c r="FU50" s="43"/>
      <c r="FV50" s="44" t="str">
        <f aca="false">IF(OR(FU$4=0,FU50="",FU$8="",FU$7=""),"",ROUND(FU50/FU$8*FU$7*KVARDI,2))</f>
        <v/>
      </c>
      <c r="FW50" s="43"/>
      <c r="FX50" s="44" t="str">
        <f aca="false">IF(OR(FW$4=0,FW50="",FW$8="",FW$7=""),"",ROUND(FW50/FW$8*FW$7*KVARDI,2))</f>
        <v/>
      </c>
      <c r="FY50" s="43"/>
      <c r="FZ50" s="44" t="str">
        <f aca="false">IF(OR(FY$4=0,FY50="",FY$8="",FY$7=""),"",ROUND(FY50/FY$8*FY$7*KVARDI,2))</f>
        <v/>
      </c>
      <c r="GA50" s="43"/>
      <c r="GB50" s="44" t="str">
        <f aca="false">IF(OR(GA$4=0,GA50="",GA$8="",GA$7=""),"",ROUND(GA50/GA$8*GA$7*KVARDI,2))</f>
        <v/>
      </c>
      <c r="GC50" s="43"/>
      <c r="GD50" s="44" t="str">
        <f aca="false">IF(OR(GC$4=0,GC50="",GC$8="",GC$7=""),"",ROUND(GC50/GC$8*GC$7*KVARDI,2))</f>
        <v/>
      </c>
      <c r="GE50" s="43"/>
      <c r="GF50" s="44" t="str">
        <f aca="false">IF(OR(GE$4=0,GE50="",GE$8="",GE$7=""),"",ROUND(GE50/GE$8*GE$7*KVARDI,2))</f>
        <v/>
      </c>
      <c r="GG50" s="43"/>
      <c r="GH50" s="44" t="str">
        <f aca="false">IF(OR(GG$4=0,GG50="",GG$8="",GG$7=""),"",ROUND(GG50/GG$8*GG$7*KVARDI,2))</f>
        <v/>
      </c>
      <c r="GI50" s="43"/>
      <c r="GJ50" s="44" t="str">
        <f aca="false">IF(OR(GI$4=0,GI50="",GI$8="",GI$7=""),"",ROUND(GI50/GI$8*GI$7*KVARDI,2))</f>
        <v/>
      </c>
      <c r="GK50" s="43"/>
      <c r="GL50" s="44" t="str">
        <f aca="false">IF(OR(GK$4=0,GK50="",GK$8="",GK$7=""),"",ROUND(GK50/GK$8*GK$7*KVARDI,2))</f>
        <v/>
      </c>
      <c r="GM50" s="43"/>
      <c r="GN50" s="44" t="str">
        <f aca="false">IF(OR(GM$4=0,GM50="",GM$8="",GM$7=""),"",ROUND(GM50/GM$8*GM$7*KVARDI,2))</f>
        <v/>
      </c>
      <c r="GO50" s="43"/>
      <c r="GP50" s="44" t="str">
        <f aca="false">IF(OR(GO$4=0,GO50="",GO$8="",GO$7=""),"",ROUND(GO50/GO$8*GO$7*KVARDI,2))</f>
        <v/>
      </c>
      <c r="GQ50" s="43"/>
      <c r="GR50" s="44" t="str">
        <f aca="false">IF(OR(GQ$4=0,GQ50="",GQ$8="",GQ$7=""),"",ROUND(GQ50/GQ$8*GQ$7*KVARDI,2))</f>
        <v/>
      </c>
      <c r="GS50" s="43"/>
      <c r="GT50" s="44" t="str">
        <f aca="false">IF(OR(GS$4=0,GS50="",GS$8="",GS$7=""),"",ROUND(GS50/GS$8*GS$7*KVARDI,2))</f>
        <v/>
      </c>
      <c r="GU50" s="43"/>
      <c r="GV50" s="44" t="str">
        <f aca="false">IF(OR(GU$4=0,GU50="",GU$8="",GU$7=""),"",ROUND(GU50/GU$8*GU$7*KVARDI,2))</f>
        <v/>
      </c>
      <c r="GW50" s="43"/>
      <c r="GX50" s="44" t="str">
        <f aca="false">IF(OR(GW$4=0,GW50="",GW$8="",GW$7=""),"",ROUND(GW50/GW$8*GW$7*KVARDI,2))</f>
        <v/>
      </c>
      <c r="GZ50" s="22"/>
    </row>
    <row r="51" customFormat="false" ht="15" hidden="true" customHeight="true" outlineLevel="1" collapsed="false">
      <c r="B51" s="41" t="str">
        <f aca="false" t="array" ref="B51:B51">IFERROR(INDEX(Launagögn!$C$6:$C$10005,MATCH(0,COUNTIF($B$11:B50,Launagögn!$C$6:$C$10005)+(Launagögn!$C$6:$C$10005=""),0)),"")</f>
        <v/>
      </c>
      <c r="C51" s="42" t="n">
        <f aca="false">IFERROR(SUMIF($G$10:$GX$10,"Stig",$G51:$GX51),0)</f>
        <v>0</v>
      </c>
      <c r="D51" s="22"/>
      <c r="E51" s="22"/>
      <c r="F51" s="22"/>
      <c r="G51" s="43"/>
      <c r="H51" s="44" t="str">
        <f aca="false">IF(OR(G$4=0,G51="",G$8="",G$7=""),"",ROUND(G51/G$8*G$7*KVARDI,2))</f>
        <v/>
      </c>
      <c r="I51" s="43"/>
      <c r="J51" s="44" t="str">
        <f aca="false">IF(OR(I$4=0,I51="",I$8="",I$7=""),"",ROUND(I51/I$8*I$7*KVARDI,2))</f>
        <v/>
      </c>
      <c r="K51" s="43"/>
      <c r="L51" s="44" t="str">
        <f aca="false">IF(OR(K$4=0,K51="",K$8="",K$7=""),"",ROUND(K51/K$8*K$7*KVARDI,2))</f>
        <v/>
      </c>
      <c r="M51" s="43"/>
      <c r="N51" s="44" t="str">
        <f aca="false">IF(OR(M$4=0,M51="",M$8="",M$7=""),"",ROUND(M51/M$8*M$7*KVARDI,2))</f>
        <v/>
      </c>
      <c r="O51" s="43"/>
      <c r="P51" s="44" t="str">
        <f aca="false">IF(OR(O$4=0,O51="",O$8="",O$7=""),"",ROUND(O51/O$8*O$7*KVARDI,2))</f>
        <v/>
      </c>
      <c r="Q51" s="43"/>
      <c r="R51" s="44" t="str">
        <f aca="false">IF(OR(Q$4=0,Q51="",Q$8="",Q$7=""),"",ROUND(Q51/Q$8*Q$7*KVARDI,2))</f>
        <v/>
      </c>
      <c r="S51" s="43"/>
      <c r="T51" s="44" t="str">
        <f aca="false">IF(OR(S$4=0,S51="",S$8="",S$7=""),"",ROUND(S51/S$8*S$7*KVARDI,2))</f>
        <v/>
      </c>
      <c r="U51" s="43"/>
      <c r="V51" s="44" t="str">
        <f aca="false">IF(OR(U$4=0,U51="",U$8="",U$7=""),"",ROUND(U51/U$8*U$7*KVARDI,2))</f>
        <v/>
      </c>
      <c r="W51" s="43"/>
      <c r="X51" s="44" t="str">
        <f aca="false">IF(OR(W$4=0,W51="",W$8="",W$7=""),"",ROUND(W51/W$8*W$7*KVARDI,2))</f>
        <v/>
      </c>
      <c r="Y51" s="43"/>
      <c r="Z51" s="44" t="str">
        <f aca="false">IF(OR(Y$4=0,Y51="",Y$8="",Y$7=""),"",ROUND(Y51/Y$8*Y$7*KVARDI,2))</f>
        <v/>
      </c>
      <c r="AA51" s="43"/>
      <c r="AB51" s="44" t="str">
        <f aca="false">IF(OR(AA$4=0,AA51="",AA$8="",AA$7=""),"",ROUND(AA51/AA$8*AA$7*KVARDI,2))</f>
        <v/>
      </c>
      <c r="AC51" s="43"/>
      <c r="AD51" s="44" t="str">
        <f aca="false">IF(OR(AC$4=0,AC51="",AC$8="",AC$7=""),"",ROUND(AC51/AC$8*AC$7*KVARDI,2))</f>
        <v/>
      </c>
      <c r="AE51" s="43"/>
      <c r="AF51" s="44" t="str">
        <f aca="false">IF(OR(AE$4=0,AE51="",AE$8="",AE$7=""),"",ROUND(AE51/AE$8*AE$7*KVARDI,2))</f>
        <v/>
      </c>
      <c r="AG51" s="43"/>
      <c r="AH51" s="44" t="str">
        <f aca="false">IF(OR(AG$4=0,AG51="",AG$8="",AG$7=""),"",ROUND(AG51/AG$8*AG$7*KVARDI,2))</f>
        <v/>
      </c>
      <c r="AI51" s="43"/>
      <c r="AJ51" s="44" t="str">
        <f aca="false">IF(OR(AI$4=0,AI51="",AI$8="",AI$7=""),"",ROUND(AI51/AI$8*AI$7*KVARDI,2))</f>
        <v/>
      </c>
      <c r="AK51" s="43"/>
      <c r="AL51" s="44" t="str">
        <f aca="false">IF(OR(AK$4=0,AK51="",AK$8="",AK$7=""),"",ROUND(AK51/AK$8*AK$7*KVARDI,2))</f>
        <v/>
      </c>
      <c r="AM51" s="43"/>
      <c r="AN51" s="44" t="str">
        <f aca="false">IF(OR(AM$4=0,AM51="",AM$8="",AM$7=""),"",ROUND(AM51/AM$8*AM$7*KVARDI,2))</f>
        <v/>
      </c>
      <c r="AO51" s="43"/>
      <c r="AP51" s="44" t="str">
        <f aca="false">IF(OR(AO$4=0,AO51="",AO$8="",AO$7=""),"",ROUND(AO51/AO$8*AO$7*KVARDI,2))</f>
        <v/>
      </c>
      <c r="AQ51" s="43"/>
      <c r="AR51" s="44" t="str">
        <f aca="false">IF(OR(AQ$4=0,AQ51="",AQ$8="",AQ$7=""),"",ROUND(AQ51/AQ$8*AQ$7*KVARDI,2))</f>
        <v/>
      </c>
      <c r="AS51" s="43"/>
      <c r="AT51" s="44" t="str">
        <f aca="false">IF(OR(AS$4=0,AS51="",AS$8="",AS$7=""),"",ROUND(AS51/AS$8*AS$7*KVARDI,2))</f>
        <v/>
      </c>
      <c r="AU51" s="43"/>
      <c r="AV51" s="44" t="str">
        <f aca="false">IF(OR(AU$4=0,AU51="",AU$8="",AU$7=""),"",ROUND(AU51/AU$8*AU$7*KVARDI,2))</f>
        <v/>
      </c>
      <c r="AW51" s="43"/>
      <c r="AX51" s="44" t="str">
        <f aca="false">IF(OR(AW$4=0,AW51="",AW$8="",AW$7=""),"",ROUND(AW51/AW$8*AW$7*KVARDI,2))</f>
        <v/>
      </c>
      <c r="AY51" s="43"/>
      <c r="AZ51" s="44" t="str">
        <f aca="false">IF(OR(AY$4=0,AY51="",AY$8="",AY$7=""),"",ROUND(AY51/AY$8*AY$7*KVARDI,2))</f>
        <v/>
      </c>
      <c r="BA51" s="43"/>
      <c r="BB51" s="44" t="str">
        <f aca="false">IF(OR(BA$4=0,BA51="",BA$8="",BA$7=""),"",ROUND(BA51/BA$8*BA$7*KVARDI,2))</f>
        <v/>
      </c>
      <c r="BC51" s="43"/>
      <c r="BD51" s="44" t="str">
        <f aca="false">IF(OR(BC$4=0,BC51="",BC$8="",BC$7=""),"",ROUND(BC51/BC$8*BC$7*KVARDI,2))</f>
        <v/>
      </c>
      <c r="BE51" s="43"/>
      <c r="BF51" s="44" t="str">
        <f aca="false">IF(OR(BE$4=0,BE51="",BE$8="",BE$7=""),"",ROUND(BE51/BE$8*BE$7*KVARDI,2))</f>
        <v/>
      </c>
      <c r="BG51" s="43"/>
      <c r="BH51" s="44" t="str">
        <f aca="false">IF(OR(BG$4=0,BG51="",BG$8="",BG$7=""),"",ROUND(BG51/BG$8*BG$7*KVARDI,2))</f>
        <v/>
      </c>
      <c r="BI51" s="43"/>
      <c r="BJ51" s="44" t="str">
        <f aca="false">IF(OR(BI$4=0,BI51="",BI$8="",BI$7=""),"",ROUND(BI51/BI$8*BI$7*KVARDI,2))</f>
        <v/>
      </c>
      <c r="BK51" s="43"/>
      <c r="BL51" s="44" t="str">
        <f aca="false">IF(OR(BK$4=0,BK51="",BK$8="",BK$7=""),"",ROUND(BK51/BK$8*BK$7*KVARDI,2))</f>
        <v/>
      </c>
      <c r="BM51" s="43"/>
      <c r="BN51" s="44" t="str">
        <f aca="false">IF(OR(BM$4=0,BM51="",BM$8="",BM$7=""),"",ROUND(BM51/BM$8*BM$7*KVARDI,2))</f>
        <v/>
      </c>
      <c r="BO51" s="43"/>
      <c r="BP51" s="44" t="str">
        <f aca="false">IF(OR(BO$4=0,BO51="",BO$8="",BO$7=""),"",ROUND(BO51/BO$8*BO$7*KVARDI,2))</f>
        <v/>
      </c>
      <c r="BQ51" s="43"/>
      <c r="BR51" s="44" t="str">
        <f aca="false">IF(OR(BQ$4=0,BQ51="",BQ$8="",BQ$7=""),"",ROUND(BQ51/BQ$8*BQ$7*KVARDI,2))</f>
        <v/>
      </c>
      <c r="BS51" s="43"/>
      <c r="BT51" s="44" t="str">
        <f aca="false">IF(OR(BS$4=0,BS51="",BS$8="",BS$7=""),"",ROUND(BS51/BS$8*BS$7*KVARDI,2))</f>
        <v/>
      </c>
      <c r="BU51" s="43"/>
      <c r="BV51" s="44" t="str">
        <f aca="false">IF(OR(BU$4=0,BU51="",BU$8="",BU$7=""),"",ROUND(BU51/BU$8*BU$7*KVARDI,2))</f>
        <v/>
      </c>
      <c r="BW51" s="43"/>
      <c r="BX51" s="44" t="str">
        <f aca="false">IF(OR(BW$4=0,BW51="",BW$8="",BW$7=""),"",ROUND(BW51/BW$8*BW$7*KVARDI,2))</f>
        <v/>
      </c>
      <c r="BY51" s="43"/>
      <c r="BZ51" s="44" t="str">
        <f aca="false">IF(OR(BY$4=0,BY51="",BY$8="",BY$7=""),"",ROUND(BY51/BY$8*BY$7*KVARDI,2))</f>
        <v/>
      </c>
      <c r="CA51" s="43"/>
      <c r="CB51" s="44" t="str">
        <f aca="false">IF(OR(CA$4=0,CA51="",CA$8="",CA$7=""),"",ROUND(CA51/CA$8*CA$7*KVARDI,2))</f>
        <v/>
      </c>
      <c r="CC51" s="43"/>
      <c r="CD51" s="44" t="str">
        <f aca="false">IF(OR(CC$4=0,CC51="",CC$8="",CC$7=""),"",ROUND(CC51/CC$8*CC$7*KVARDI,2))</f>
        <v/>
      </c>
      <c r="CE51" s="43"/>
      <c r="CF51" s="44" t="str">
        <f aca="false">IF(OR(CE$4=0,CE51="",CE$8="",CE$7=""),"",ROUND(CE51/CE$8*CE$7*KVARDI,2))</f>
        <v/>
      </c>
      <c r="CG51" s="43"/>
      <c r="CH51" s="44" t="str">
        <f aca="false">IF(OR(CG$4=0,CG51="",CG$8="",CG$7=""),"",ROUND(CG51/CG$8*CG$7*KVARDI,2))</f>
        <v/>
      </c>
      <c r="CI51" s="43"/>
      <c r="CJ51" s="44" t="str">
        <f aca="false">IF(OR(CI$4=0,CI51="",CI$8="",CI$7=""),"",ROUND(CI51/CI$8*CI$7*KVARDI,2))</f>
        <v/>
      </c>
      <c r="CK51" s="43"/>
      <c r="CL51" s="44" t="str">
        <f aca="false">IF(OR(CK$4=0,CK51="",CK$8="",CK$7=""),"",ROUND(CK51/CK$8*CK$7*KVARDI,2))</f>
        <v/>
      </c>
      <c r="CM51" s="43"/>
      <c r="CN51" s="44" t="str">
        <f aca="false">IF(OR(CM$4=0,CM51="",CM$8="",CM$7=""),"",ROUND(CM51/CM$8*CM$7*KVARDI,2))</f>
        <v/>
      </c>
      <c r="CO51" s="43"/>
      <c r="CP51" s="44" t="str">
        <f aca="false">IF(OR(CO$4=0,CO51="",CO$8="",CO$7=""),"",ROUND(CO51/CO$8*CO$7*KVARDI,2))</f>
        <v/>
      </c>
      <c r="CQ51" s="43"/>
      <c r="CR51" s="44" t="str">
        <f aca="false">IF(OR(CQ$4=0,CQ51="",CQ$8="",CQ$7=""),"",ROUND(CQ51/CQ$8*CQ$7*KVARDI,2))</f>
        <v/>
      </c>
      <c r="CS51" s="43"/>
      <c r="CT51" s="44" t="str">
        <f aca="false">IF(OR(CS$4=0,CS51="",CS$8="",CS$7=""),"",ROUND(CS51/CS$8*CS$7*KVARDI,2))</f>
        <v/>
      </c>
      <c r="CU51" s="43"/>
      <c r="CV51" s="44" t="str">
        <f aca="false">IF(OR(CU$4=0,CU51="",CU$8="",CU$7=""),"",ROUND(CU51/CU$8*CU$7*KVARDI,2))</f>
        <v/>
      </c>
      <c r="CW51" s="43"/>
      <c r="CX51" s="44" t="str">
        <f aca="false">IF(OR(CW$4=0,CW51="",CW$8="",CW$7=""),"",ROUND(CW51/CW$8*CW$7*KVARDI,2))</f>
        <v/>
      </c>
      <c r="CY51" s="43"/>
      <c r="CZ51" s="44" t="str">
        <f aca="false">IF(OR(CY$4=0,CY51="",CY$8="",CY$7=""),"",ROUND(CY51/CY$8*CY$7*KVARDI,2))</f>
        <v/>
      </c>
      <c r="DA51" s="43"/>
      <c r="DB51" s="44" t="str">
        <f aca="false">IF(OR(DA$4=0,DA51="",DA$8="",DA$7=""),"",ROUND(DA51/DA$8*DA$7*KVARDI,2))</f>
        <v/>
      </c>
      <c r="DC51" s="43"/>
      <c r="DD51" s="44" t="str">
        <f aca="false">IF(OR(DC$4=0,DC51="",DC$8="",DC$7=""),"",ROUND(DC51/DC$8*DC$7*KVARDI,2))</f>
        <v/>
      </c>
      <c r="DE51" s="43"/>
      <c r="DF51" s="44" t="str">
        <f aca="false">IF(OR(DE$4=0,DE51="",DE$8="",DE$7=""),"",ROUND(DE51/DE$8*DE$7*KVARDI,2))</f>
        <v/>
      </c>
      <c r="DG51" s="43"/>
      <c r="DH51" s="44" t="str">
        <f aca="false">IF(OR(DG$4=0,DG51="",DG$8="",DG$7=""),"",ROUND(DG51/DG$8*DG$7*KVARDI,2))</f>
        <v/>
      </c>
      <c r="DI51" s="43"/>
      <c r="DJ51" s="44" t="str">
        <f aca="false">IF(OR(DI$4=0,DI51="",DI$8="",DI$7=""),"",ROUND(DI51/DI$8*DI$7*KVARDI,2))</f>
        <v/>
      </c>
      <c r="DK51" s="43"/>
      <c r="DL51" s="44" t="str">
        <f aca="false">IF(OR(DK$4=0,DK51="",DK$8="",DK$7=""),"",ROUND(DK51/DK$8*DK$7*KVARDI,2))</f>
        <v/>
      </c>
      <c r="DM51" s="43"/>
      <c r="DN51" s="44" t="str">
        <f aca="false">IF(OR(DM$4=0,DM51="",DM$8="",DM$7=""),"",ROUND(DM51/DM$8*DM$7*KVARDI,2))</f>
        <v/>
      </c>
      <c r="DO51" s="43"/>
      <c r="DP51" s="44" t="str">
        <f aca="false">IF(OR(DO$4=0,DO51="",DO$8="",DO$7=""),"",ROUND(DO51/DO$8*DO$7*KVARDI,2))</f>
        <v/>
      </c>
      <c r="DQ51" s="43"/>
      <c r="DR51" s="44" t="str">
        <f aca="false">IF(OR(DQ$4=0,DQ51="",DQ$8="",DQ$7=""),"",ROUND(DQ51/DQ$8*DQ$7*KVARDI,2))</f>
        <v/>
      </c>
      <c r="DS51" s="43"/>
      <c r="DT51" s="44" t="str">
        <f aca="false">IF(OR(DS$4=0,DS51="",DS$8="",DS$7=""),"",ROUND(DS51/DS$8*DS$7*KVARDI,2))</f>
        <v/>
      </c>
      <c r="DU51" s="43"/>
      <c r="DV51" s="44" t="str">
        <f aca="false">IF(OR(DU$4=0,DU51="",DU$8="",DU$7=""),"",ROUND(DU51/DU$8*DU$7*KVARDI,2))</f>
        <v/>
      </c>
      <c r="DW51" s="43"/>
      <c r="DX51" s="44" t="str">
        <f aca="false">IF(OR(DW$4=0,DW51="",DW$8="",DW$7=""),"",ROUND(DW51/DW$8*DW$7*KVARDI,2))</f>
        <v/>
      </c>
      <c r="DY51" s="43"/>
      <c r="DZ51" s="44" t="str">
        <f aca="false">IF(OR(DY$4=0,DY51="",DY$8="",DY$7=""),"",ROUND(DY51/DY$8*DY$7*KVARDI,2))</f>
        <v/>
      </c>
      <c r="EA51" s="43"/>
      <c r="EB51" s="44" t="str">
        <f aca="false">IF(OR(EA$4=0,EA51="",EA$8="",EA$7=""),"",ROUND(EA51/EA$8*EA$7*KVARDI,2))</f>
        <v/>
      </c>
      <c r="EC51" s="43"/>
      <c r="ED51" s="44" t="str">
        <f aca="false">IF(OR(EC$4=0,EC51="",EC$8="",EC$7=""),"",ROUND(EC51/EC$8*EC$7*KVARDI,2))</f>
        <v/>
      </c>
      <c r="EE51" s="43"/>
      <c r="EF51" s="44" t="str">
        <f aca="false">IF(OR(EE$4=0,EE51="",EE$8="",EE$7=""),"",ROUND(EE51/EE$8*EE$7*KVARDI,2))</f>
        <v/>
      </c>
      <c r="EG51" s="43"/>
      <c r="EH51" s="44" t="str">
        <f aca="false">IF(OR(EG$4=0,EG51="",EG$8="",EG$7=""),"",ROUND(EG51/EG$8*EG$7*KVARDI,2))</f>
        <v/>
      </c>
      <c r="EI51" s="43"/>
      <c r="EJ51" s="44" t="str">
        <f aca="false">IF(OR(EI$4=0,EI51="",EI$8="",EI$7=""),"",ROUND(EI51/EI$8*EI$7*KVARDI,2))</f>
        <v/>
      </c>
      <c r="EK51" s="43"/>
      <c r="EL51" s="44" t="str">
        <f aca="false">IF(OR(EK$4=0,EK51="",EK$8="",EK$7=""),"",ROUND(EK51/EK$8*EK$7*KVARDI,2))</f>
        <v/>
      </c>
      <c r="EM51" s="43"/>
      <c r="EN51" s="44" t="str">
        <f aca="false">IF(OR(EM$4=0,EM51="",EM$8="",EM$7=""),"",ROUND(EM51/EM$8*EM$7*KVARDI,2))</f>
        <v/>
      </c>
      <c r="EO51" s="43"/>
      <c r="EP51" s="44" t="str">
        <f aca="false">IF(OR(EO$4=0,EO51="",EO$8="",EO$7=""),"",ROUND(EO51/EO$8*EO$7*KVARDI,2))</f>
        <v/>
      </c>
      <c r="EQ51" s="43"/>
      <c r="ER51" s="44" t="str">
        <f aca="false">IF(OR(EQ$4=0,EQ51="",EQ$8="",EQ$7=""),"",ROUND(EQ51/EQ$8*EQ$7*KVARDI,2))</f>
        <v/>
      </c>
      <c r="ES51" s="43"/>
      <c r="ET51" s="44" t="str">
        <f aca="false">IF(OR(ES$4=0,ES51="",ES$8="",ES$7=""),"",ROUND(ES51/ES$8*ES$7*KVARDI,2))</f>
        <v/>
      </c>
      <c r="EU51" s="43"/>
      <c r="EV51" s="44" t="str">
        <f aca="false">IF(OR(EU$4=0,EU51="",EU$8="",EU$7=""),"",ROUND(EU51/EU$8*EU$7*KVARDI,2))</f>
        <v/>
      </c>
      <c r="EW51" s="43"/>
      <c r="EX51" s="44" t="str">
        <f aca="false">IF(OR(EW$4=0,EW51="",EW$8="",EW$7=""),"",ROUND(EW51/EW$8*EW$7*KVARDI,2))</f>
        <v/>
      </c>
      <c r="EY51" s="43"/>
      <c r="EZ51" s="44" t="str">
        <f aca="false">IF(OR(EY$4=0,EY51="",EY$8="",EY$7=""),"",ROUND(EY51/EY$8*EY$7*KVARDI,2))</f>
        <v/>
      </c>
      <c r="FA51" s="43"/>
      <c r="FB51" s="44" t="str">
        <f aca="false">IF(OR(FA$4=0,FA51="",FA$8="",FA$7=""),"",ROUND(FA51/FA$8*FA$7*KVARDI,2))</f>
        <v/>
      </c>
      <c r="FC51" s="43"/>
      <c r="FD51" s="44" t="str">
        <f aca="false">IF(OR(FC$4=0,FC51="",FC$8="",FC$7=""),"",ROUND(FC51/FC$8*FC$7*KVARDI,2))</f>
        <v/>
      </c>
      <c r="FE51" s="43"/>
      <c r="FF51" s="44" t="str">
        <f aca="false">IF(OR(FE$4=0,FE51="",FE$8="",FE$7=""),"",ROUND(FE51/FE$8*FE$7*KVARDI,2))</f>
        <v/>
      </c>
      <c r="FG51" s="43"/>
      <c r="FH51" s="44" t="str">
        <f aca="false">IF(OR(FG$4=0,FG51="",FG$8="",FG$7=""),"",ROUND(FG51/FG$8*FG$7*KVARDI,2))</f>
        <v/>
      </c>
      <c r="FI51" s="43"/>
      <c r="FJ51" s="44" t="str">
        <f aca="false">IF(OR(FI$4=0,FI51="",FI$8="",FI$7=""),"",ROUND(FI51/FI$8*FI$7*KVARDI,2))</f>
        <v/>
      </c>
      <c r="FK51" s="43"/>
      <c r="FL51" s="44" t="str">
        <f aca="false">IF(OR(FK$4=0,FK51="",FK$8="",FK$7=""),"",ROUND(FK51/FK$8*FK$7*KVARDI,2))</f>
        <v/>
      </c>
      <c r="FM51" s="43"/>
      <c r="FN51" s="44" t="str">
        <f aca="false">IF(OR(FM$4=0,FM51="",FM$8="",FM$7=""),"",ROUND(FM51/FM$8*FM$7*KVARDI,2))</f>
        <v/>
      </c>
      <c r="FO51" s="43"/>
      <c r="FP51" s="44" t="str">
        <f aca="false">IF(OR(FO$4=0,FO51="",FO$8="",FO$7=""),"",ROUND(FO51/FO$8*FO$7*KVARDI,2))</f>
        <v/>
      </c>
      <c r="FQ51" s="43"/>
      <c r="FR51" s="44" t="str">
        <f aca="false">IF(OR(FQ$4=0,FQ51="",FQ$8="",FQ$7=""),"",ROUND(FQ51/FQ$8*FQ$7*KVARDI,2))</f>
        <v/>
      </c>
      <c r="FS51" s="43"/>
      <c r="FT51" s="44" t="str">
        <f aca="false">IF(OR(FS$4=0,FS51="",FS$8="",FS$7=""),"",ROUND(FS51/FS$8*FS$7*KVARDI,2))</f>
        <v/>
      </c>
      <c r="FU51" s="43"/>
      <c r="FV51" s="44" t="str">
        <f aca="false">IF(OR(FU$4=0,FU51="",FU$8="",FU$7=""),"",ROUND(FU51/FU$8*FU$7*KVARDI,2))</f>
        <v/>
      </c>
      <c r="FW51" s="43"/>
      <c r="FX51" s="44" t="str">
        <f aca="false">IF(OR(FW$4=0,FW51="",FW$8="",FW$7=""),"",ROUND(FW51/FW$8*FW$7*KVARDI,2))</f>
        <v/>
      </c>
      <c r="FY51" s="43"/>
      <c r="FZ51" s="44" t="str">
        <f aca="false">IF(OR(FY$4=0,FY51="",FY$8="",FY$7=""),"",ROUND(FY51/FY$8*FY$7*KVARDI,2))</f>
        <v/>
      </c>
      <c r="GA51" s="43"/>
      <c r="GB51" s="44" t="str">
        <f aca="false">IF(OR(GA$4=0,GA51="",GA$8="",GA$7=""),"",ROUND(GA51/GA$8*GA$7*KVARDI,2))</f>
        <v/>
      </c>
      <c r="GC51" s="43"/>
      <c r="GD51" s="44" t="str">
        <f aca="false">IF(OR(GC$4=0,GC51="",GC$8="",GC$7=""),"",ROUND(GC51/GC$8*GC$7*KVARDI,2))</f>
        <v/>
      </c>
      <c r="GE51" s="43"/>
      <c r="GF51" s="44" t="str">
        <f aca="false">IF(OR(GE$4=0,GE51="",GE$8="",GE$7=""),"",ROUND(GE51/GE$8*GE$7*KVARDI,2))</f>
        <v/>
      </c>
      <c r="GG51" s="43"/>
      <c r="GH51" s="44" t="str">
        <f aca="false">IF(OR(GG$4=0,GG51="",GG$8="",GG$7=""),"",ROUND(GG51/GG$8*GG$7*KVARDI,2))</f>
        <v/>
      </c>
      <c r="GI51" s="43"/>
      <c r="GJ51" s="44" t="str">
        <f aca="false">IF(OR(GI$4=0,GI51="",GI$8="",GI$7=""),"",ROUND(GI51/GI$8*GI$7*KVARDI,2))</f>
        <v/>
      </c>
      <c r="GK51" s="43"/>
      <c r="GL51" s="44" t="str">
        <f aca="false">IF(OR(GK$4=0,GK51="",GK$8="",GK$7=""),"",ROUND(GK51/GK$8*GK$7*KVARDI,2))</f>
        <v/>
      </c>
      <c r="GM51" s="43"/>
      <c r="GN51" s="44" t="str">
        <f aca="false">IF(OR(GM$4=0,GM51="",GM$8="",GM$7=""),"",ROUND(GM51/GM$8*GM$7*KVARDI,2))</f>
        <v/>
      </c>
      <c r="GO51" s="43"/>
      <c r="GP51" s="44" t="str">
        <f aca="false">IF(OR(GO$4=0,GO51="",GO$8="",GO$7=""),"",ROUND(GO51/GO$8*GO$7*KVARDI,2))</f>
        <v/>
      </c>
      <c r="GQ51" s="43"/>
      <c r="GR51" s="44" t="str">
        <f aca="false">IF(OR(GQ$4=0,GQ51="",GQ$8="",GQ$7=""),"",ROUND(GQ51/GQ$8*GQ$7*KVARDI,2))</f>
        <v/>
      </c>
      <c r="GS51" s="43"/>
      <c r="GT51" s="44" t="str">
        <f aca="false">IF(OR(GS$4=0,GS51="",GS$8="",GS$7=""),"",ROUND(GS51/GS$8*GS$7*KVARDI,2))</f>
        <v/>
      </c>
      <c r="GU51" s="43"/>
      <c r="GV51" s="44" t="str">
        <f aca="false">IF(OR(GU$4=0,GU51="",GU$8="",GU$7=""),"",ROUND(GU51/GU$8*GU$7*KVARDI,2))</f>
        <v/>
      </c>
      <c r="GW51" s="43"/>
      <c r="GX51" s="44" t="str">
        <f aca="false">IF(OR(GW$4=0,GW51="",GW$8="",GW$7=""),"",ROUND(GW51/GW$8*GW$7*KVARDI,2))</f>
        <v/>
      </c>
      <c r="GZ51" s="22"/>
    </row>
    <row r="52" customFormat="false" ht="15" hidden="true" customHeight="true" outlineLevel="1" collapsed="false">
      <c r="B52" s="41" t="str">
        <f aca="false" t="array" ref="B52:B52">IFERROR(INDEX(Launagögn!$C$6:$C$10005,MATCH(0,COUNTIF($B$11:B51,Launagögn!$C$6:$C$10005)+(Launagögn!$C$6:$C$10005=""),0)),"")</f>
        <v/>
      </c>
      <c r="C52" s="42" t="n">
        <f aca="false">IFERROR(SUMIF($G$10:$GX$10,"Stig",$G52:$GX52),0)</f>
        <v>0</v>
      </c>
      <c r="D52" s="22"/>
      <c r="E52" s="22"/>
      <c r="F52" s="22"/>
      <c r="G52" s="43"/>
      <c r="H52" s="44" t="str">
        <f aca="false">IF(OR(G$4=0,G52="",G$8="",G$7=""),"",ROUND(G52/G$8*G$7*KVARDI,2))</f>
        <v/>
      </c>
      <c r="I52" s="43"/>
      <c r="J52" s="44" t="str">
        <f aca="false">IF(OR(I$4=0,I52="",I$8="",I$7=""),"",ROUND(I52/I$8*I$7*KVARDI,2))</f>
        <v/>
      </c>
      <c r="K52" s="43"/>
      <c r="L52" s="44" t="str">
        <f aca="false">IF(OR(K$4=0,K52="",K$8="",K$7=""),"",ROUND(K52/K$8*K$7*KVARDI,2))</f>
        <v/>
      </c>
      <c r="M52" s="43"/>
      <c r="N52" s="44" t="str">
        <f aca="false">IF(OR(M$4=0,M52="",M$8="",M$7=""),"",ROUND(M52/M$8*M$7*KVARDI,2))</f>
        <v/>
      </c>
      <c r="O52" s="43"/>
      <c r="P52" s="44" t="str">
        <f aca="false">IF(OR(O$4=0,O52="",O$8="",O$7=""),"",ROUND(O52/O$8*O$7*KVARDI,2))</f>
        <v/>
      </c>
      <c r="Q52" s="43"/>
      <c r="R52" s="44" t="str">
        <f aca="false">IF(OR(Q$4=0,Q52="",Q$8="",Q$7=""),"",ROUND(Q52/Q$8*Q$7*KVARDI,2))</f>
        <v/>
      </c>
      <c r="S52" s="43"/>
      <c r="T52" s="44" t="str">
        <f aca="false">IF(OR(S$4=0,S52="",S$8="",S$7=""),"",ROUND(S52/S$8*S$7*KVARDI,2))</f>
        <v/>
      </c>
      <c r="U52" s="43"/>
      <c r="V52" s="44" t="str">
        <f aca="false">IF(OR(U$4=0,U52="",U$8="",U$7=""),"",ROUND(U52/U$8*U$7*KVARDI,2))</f>
        <v/>
      </c>
      <c r="W52" s="43"/>
      <c r="X52" s="44" t="str">
        <f aca="false">IF(OR(W$4=0,W52="",W$8="",W$7=""),"",ROUND(W52/W$8*W$7*KVARDI,2))</f>
        <v/>
      </c>
      <c r="Y52" s="43"/>
      <c r="Z52" s="44" t="str">
        <f aca="false">IF(OR(Y$4=0,Y52="",Y$8="",Y$7=""),"",ROUND(Y52/Y$8*Y$7*KVARDI,2))</f>
        <v/>
      </c>
      <c r="AA52" s="43"/>
      <c r="AB52" s="44" t="str">
        <f aca="false">IF(OR(AA$4=0,AA52="",AA$8="",AA$7=""),"",ROUND(AA52/AA$8*AA$7*KVARDI,2))</f>
        <v/>
      </c>
      <c r="AC52" s="43"/>
      <c r="AD52" s="44" t="str">
        <f aca="false">IF(OR(AC$4=0,AC52="",AC$8="",AC$7=""),"",ROUND(AC52/AC$8*AC$7*KVARDI,2))</f>
        <v/>
      </c>
      <c r="AE52" s="43"/>
      <c r="AF52" s="44" t="str">
        <f aca="false">IF(OR(AE$4=0,AE52="",AE$8="",AE$7=""),"",ROUND(AE52/AE$8*AE$7*KVARDI,2))</f>
        <v/>
      </c>
      <c r="AG52" s="43"/>
      <c r="AH52" s="44" t="str">
        <f aca="false">IF(OR(AG$4=0,AG52="",AG$8="",AG$7=""),"",ROUND(AG52/AG$8*AG$7*KVARDI,2))</f>
        <v/>
      </c>
      <c r="AI52" s="43"/>
      <c r="AJ52" s="44" t="str">
        <f aca="false">IF(OR(AI$4=0,AI52="",AI$8="",AI$7=""),"",ROUND(AI52/AI$8*AI$7*KVARDI,2))</f>
        <v/>
      </c>
      <c r="AK52" s="43"/>
      <c r="AL52" s="44" t="str">
        <f aca="false">IF(OR(AK$4=0,AK52="",AK$8="",AK$7=""),"",ROUND(AK52/AK$8*AK$7*KVARDI,2))</f>
        <v/>
      </c>
      <c r="AM52" s="43"/>
      <c r="AN52" s="44" t="str">
        <f aca="false">IF(OR(AM$4=0,AM52="",AM$8="",AM$7=""),"",ROUND(AM52/AM$8*AM$7*KVARDI,2))</f>
        <v/>
      </c>
      <c r="AO52" s="43"/>
      <c r="AP52" s="44" t="str">
        <f aca="false">IF(OR(AO$4=0,AO52="",AO$8="",AO$7=""),"",ROUND(AO52/AO$8*AO$7*KVARDI,2))</f>
        <v/>
      </c>
      <c r="AQ52" s="43"/>
      <c r="AR52" s="44" t="str">
        <f aca="false">IF(OR(AQ$4=0,AQ52="",AQ$8="",AQ$7=""),"",ROUND(AQ52/AQ$8*AQ$7*KVARDI,2))</f>
        <v/>
      </c>
      <c r="AS52" s="43"/>
      <c r="AT52" s="44" t="str">
        <f aca="false">IF(OR(AS$4=0,AS52="",AS$8="",AS$7=""),"",ROUND(AS52/AS$8*AS$7*KVARDI,2))</f>
        <v/>
      </c>
      <c r="AU52" s="43"/>
      <c r="AV52" s="44" t="str">
        <f aca="false">IF(OR(AU$4=0,AU52="",AU$8="",AU$7=""),"",ROUND(AU52/AU$8*AU$7*KVARDI,2))</f>
        <v/>
      </c>
      <c r="AW52" s="43"/>
      <c r="AX52" s="44" t="str">
        <f aca="false">IF(OR(AW$4=0,AW52="",AW$8="",AW$7=""),"",ROUND(AW52/AW$8*AW$7*KVARDI,2))</f>
        <v/>
      </c>
      <c r="AY52" s="43"/>
      <c r="AZ52" s="44" t="str">
        <f aca="false">IF(OR(AY$4=0,AY52="",AY$8="",AY$7=""),"",ROUND(AY52/AY$8*AY$7*KVARDI,2))</f>
        <v/>
      </c>
      <c r="BA52" s="43"/>
      <c r="BB52" s="44" t="str">
        <f aca="false">IF(OR(BA$4=0,BA52="",BA$8="",BA$7=""),"",ROUND(BA52/BA$8*BA$7*KVARDI,2))</f>
        <v/>
      </c>
      <c r="BC52" s="43"/>
      <c r="BD52" s="44" t="str">
        <f aca="false">IF(OR(BC$4=0,BC52="",BC$8="",BC$7=""),"",ROUND(BC52/BC$8*BC$7*KVARDI,2))</f>
        <v/>
      </c>
      <c r="BE52" s="43"/>
      <c r="BF52" s="44" t="str">
        <f aca="false">IF(OR(BE$4=0,BE52="",BE$8="",BE$7=""),"",ROUND(BE52/BE$8*BE$7*KVARDI,2))</f>
        <v/>
      </c>
      <c r="BG52" s="43"/>
      <c r="BH52" s="44" t="str">
        <f aca="false">IF(OR(BG$4=0,BG52="",BG$8="",BG$7=""),"",ROUND(BG52/BG$8*BG$7*KVARDI,2))</f>
        <v/>
      </c>
      <c r="BI52" s="43"/>
      <c r="BJ52" s="44" t="str">
        <f aca="false">IF(OR(BI$4=0,BI52="",BI$8="",BI$7=""),"",ROUND(BI52/BI$8*BI$7*KVARDI,2))</f>
        <v/>
      </c>
      <c r="BK52" s="43"/>
      <c r="BL52" s="44" t="str">
        <f aca="false">IF(OR(BK$4=0,BK52="",BK$8="",BK$7=""),"",ROUND(BK52/BK$8*BK$7*KVARDI,2))</f>
        <v/>
      </c>
      <c r="BM52" s="43"/>
      <c r="BN52" s="44" t="str">
        <f aca="false">IF(OR(BM$4=0,BM52="",BM$8="",BM$7=""),"",ROUND(BM52/BM$8*BM$7*KVARDI,2))</f>
        <v/>
      </c>
      <c r="BO52" s="43"/>
      <c r="BP52" s="44" t="str">
        <f aca="false">IF(OR(BO$4=0,BO52="",BO$8="",BO$7=""),"",ROUND(BO52/BO$8*BO$7*KVARDI,2))</f>
        <v/>
      </c>
      <c r="BQ52" s="43"/>
      <c r="BR52" s="44" t="str">
        <f aca="false">IF(OR(BQ$4=0,BQ52="",BQ$8="",BQ$7=""),"",ROUND(BQ52/BQ$8*BQ$7*KVARDI,2))</f>
        <v/>
      </c>
      <c r="BS52" s="43"/>
      <c r="BT52" s="44" t="str">
        <f aca="false">IF(OR(BS$4=0,BS52="",BS$8="",BS$7=""),"",ROUND(BS52/BS$8*BS$7*KVARDI,2))</f>
        <v/>
      </c>
      <c r="BU52" s="43"/>
      <c r="BV52" s="44" t="str">
        <f aca="false">IF(OR(BU$4=0,BU52="",BU$8="",BU$7=""),"",ROUND(BU52/BU$8*BU$7*KVARDI,2))</f>
        <v/>
      </c>
      <c r="BW52" s="43"/>
      <c r="BX52" s="44" t="str">
        <f aca="false">IF(OR(BW$4=0,BW52="",BW$8="",BW$7=""),"",ROUND(BW52/BW$8*BW$7*KVARDI,2))</f>
        <v/>
      </c>
      <c r="BY52" s="43"/>
      <c r="BZ52" s="44" t="str">
        <f aca="false">IF(OR(BY$4=0,BY52="",BY$8="",BY$7=""),"",ROUND(BY52/BY$8*BY$7*KVARDI,2))</f>
        <v/>
      </c>
      <c r="CA52" s="43"/>
      <c r="CB52" s="44" t="str">
        <f aca="false">IF(OR(CA$4=0,CA52="",CA$8="",CA$7=""),"",ROUND(CA52/CA$8*CA$7*KVARDI,2))</f>
        <v/>
      </c>
      <c r="CC52" s="43"/>
      <c r="CD52" s="44" t="str">
        <f aca="false">IF(OR(CC$4=0,CC52="",CC$8="",CC$7=""),"",ROUND(CC52/CC$8*CC$7*KVARDI,2))</f>
        <v/>
      </c>
      <c r="CE52" s="43"/>
      <c r="CF52" s="44" t="str">
        <f aca="false">IF(OR(CE$4=0,CE52="",CE$8="",CE$7=""),"",ROUND(CE52/CE$8*CE$7*KVARDI,2))</f>
        <v/>
      </c>
      <c r="CG52" s="43"/>
      <c r="CH52" s="44" t="str">
        <f aca="false">IF(OR(CG$4=0,CG52="",CG$8="",CG$7=""),"",ROUND(CG52/CG$8*CG$7*KVARDI,2))</f>
        <v/>
      </c>
      <c r="CI52" s="43"/>
      <c r="CJ52" s="44" t="str">
        <f aca="false">IF(OR(CI$4=0,CI52="",CI$8="",CI$7=""),"",ROUND(CI52/CI$8*CI$7*KVARDI,2))</f>
        <v/>
      </c>
      <c r="CK52" s="43"/>
      <c r="CL52" s="44" t="str">
        <f aca="false">IF(OR(CK$4=0,CK52="",CK$8="",CK$7=""),"",ROUND(CK52/CK$8*CK$7*KVARDI,2))</f>
        <v/>
      </c>
      <c r="CM52" s="43"/>
      <c r="CN52" s="44" t="str">
        <f aca="false">IF(OR(CM$4=0,CM52="",CM$8="",CM$7=""),"",ROUND(CM52/CM$8*CM$7*KVARDI,2))</f>
        <v/>
      </c>
      <c r="CO52" s="43"/>
      <c r="CP52" s="44" t="str">
        <f aca="false">IF(OR(CO$4=0,CO52="",CO$8="",CO$7=""),"",ROUND(CO52/CO$8*CO$7*KVARDI,2))</f>
        <v/>
      </c>
      <c r="CQ52" s="43"/>
      <c r="CR52" s="44" t="str">
        <f aca="false">IF(OR(CQ$4=0,CQ52="",CQ$8="",CQ$7=""),"",ROUND(CQ52/CQ$8*CQ$7*KVARDI,2))</f>
        <v/>
      </c>
      <c r="CS52" s="43"/>
      <c r="CT52" s="44" t="str">
        <f aca="false">IF(OR(CS$4=0,CS52="",CS$8="",CS$7=""),"",ROUND(CS52/CS$8*CS$7*KVARDI,2))</f>
        <v/>
      </c>
      <c r="CU52" s="43"/>
      <c r="CV52" s="44" t="str">
        <f aca="false">IF(OR(CU$4=0,CU52="",CU$8="",CU$7=""),"",ROUND(CU52/CU$8*CU$7*KVARDI,2))</f>
        <v/>
      </c>
      <c r="CW52" s="43"/>
      <c r="CX52" s="44" t="str">
        <f aca="false">IF(OR(CW$4=0,CW52="",CW$8="",CW$7=""),"",ROUND(CW52/CW$8*CW$7*KVARDI,2))</f>
        <v/>
      </c>
      <c r="CY52" s="43"/>
      <c r="CZ52" s="44" t="str">
        <f aca="false">IF(OR(CY$4=0,CY52="",CY$8="",CY$7=""),"",ROUND(CY52/CY$8*CY$7*KVARDI,2))</f>
        <v/>
      </c>
      <c r="DA52" s="43"/>
      <c r="DB52" s="44" t="str">
        <f aca="false">IF(OR(DA$4=0,DA52="",DA$8="",DA$7=""),"",ROUND(DA52/DA$8*DA$7*KVARDI,2))</f>
        <v/>
      </c>
      <c r="DC52" s="43"/>
      <c r="DD52" s="44" t="str">
        <f aca="false">IF(OR(DC$4=0,DC52="",DC$8="",DC$7=""),"",ROUND(DC52/DC$8*DC$7*KVARDI,2))</f>
        <v/>
      </c>
      <c r="DE52" s="43"/>
      <c r="DF52" s="44" t="str">
        <f aca="false">IF(OR(DE$4=0,DE52="",DE$8="",DE$7=""),"",ROUND(DE52/DE$8*DE$7*KVARDI,2))</f>
        <v/>
      </c>
      <c r="DG52" s="43"/>
      <c r="DH52" s="44" t="str">
        <f aca="false">IF(OR(DG$4=0,DG52="",DG$8="",DG$7=""),"",ROUND(DG52/DG$8*DG$7*KVARDI,2))</f>
        <v/>
      </c>
      <c r="DI52" s="43"/>
      <c r="DJ52" s="44" t="str">
        <f aca="false">IF(OR(DI$4=0,DI52="",DI$8="",DI$7=""),"",ROUND(DI52/DI$8*DI$7*KVARDI,2))</f>
        <v/>
      </c>
      <c r="DK52" s="43"/>
      <c r="DL52" s="44" t="str">
        <f aca="false">IF(OR(DK$4=0,DK52="",DK$8="",DK$7=""),"",ROUND(DK52/DK$8*DK$7*KVARDI,2))</f>
        <v/>
      </c>
      <c r="DM52" s="43"/>
      <c r="DN52" s="44" t="str">
        <f aca="false">IF(OR(DM$4=0,DM52="",DM$8="",DM$7=""),"",ROUND(DM52/DM$8*DM$7*KVARDI,2))</f>
        <v/>
      </c>
      <c r="DO52" s="43"/>
      <c r="DP52" s="44" t="str">
        <f aca="false">IF(OR(DO$4=0,DO52="",DO$8="",DO$7=""),"",ROUND(DO52/DO$8*DO$7*KVARDI,2))</f>
        <v/>
      </c>
      <c r="DQ52" s="43"/>
      <c r="DR52" s="44" t="str">
        <f aca="false">IF(OR(DQ$4=0,DQ52="",DQ$8="",DQ$7=""),"",ROUND(DQ52/DQ$8*DQ$7*KVARDI,2))</f>
        <v/>
      </c>
      <c r="DS52" s="43"/>
      <c r="DT52" s="44" t="str">
        <f aca="false">IF(OR(DS$4=0,DS52="",DS$8="",DS$7=""),"",ROUND(DS52/DS$8*DS$7*KVARDI,2))</f>
        <v/>
      </c>
      <c r="DU52" s="43"/>
      <c r="DV52" s="44" t="str">
        <f aca="false">IF(OR(DU$4=0,DU52="",DU$8="",DU$7=""),"",ROUND(DU52/DU$8*DU$7*KVARDI,2))</f>
        <v/>
      </c>
      <c r="DW52" s="43"/>
      <c r="DX52" s="44" t="str">
        <f aca="false">IF(OR(DW$4=0,DW52="",DW$8="",DW$7=""),"",ROUND(DW52/DW$8*DW$7*KVARDI,2))</f>
        <v/>
      </c>
      <c r="DY52" s="43"/>
      <c r="DZ52" s="44" t="str">
        <f aca="false">IF(OR(DY$4=0,DY52="",DY$8="",DY$7=""),"",ROUND(DY52/DY$8*DY$7*KVARDI,2))</f>
        <v/>
      </c>
      <c r="EA52" s="43"/>
      <c r="EB52" s="44" t="str">
        <f aca="false">IF(OR(EA$4=0,EA52="",EA$8="",EA$7=""),"",ROUND(EA52/EA$8*EA$7*KVARDI,2))</f>
        <v/>
      </c>
      <c r="EC52" s="43"/>
      <c r="ED52" s="44" t="str">
        <f aca="false">IF(OR(EC$4=0,EC52="",EC$8="",EC$7=""),"",ROUND(EC52/EC$8*EC$7*KVARDI,2))</f>
        <v/>
      </c>
      <c r="EE52" s="43"/>
      <c r="EF52" s="44" t="str">
        <f aca="false">IF(OR(EE$4=0,EE52="",EE$8="",EE$7=""),"",ROUND(EE52/EE$8*EE$7*KVARDI,2))</f>
        <v/>
      </c>
      <c r="EG52" s="43"/>
      <c r="EH52" s="44" t="str">
        <f aca="false">IF(OR(EG$4=0,EG52="",EG$8="",EG$7=""),"",ROUND(EG52/EG$8*EG$7*KVARDI,2))</f>
        <v/>
      </c>
      <c r="EI52" s="43"/>
      <c r="EJ52" s="44" t="str">
        <f aca="false">IF(OR(EI$4=0,EI52="",EI$8="",EI$7=""),"",ROUND(EI52/EI$8*EI$7*KVARDI,2))</f>
        <v/>
      </c>
      <c r="EK52" s="43"/>
      <c r="EL52" s="44" t="str">
        <f aca="false">IF(OR(EK$4=0,EK52="",EK$8="",EK$7=""),"",ROUND(EK52/EK$8*EK$7*KVARDI,2))</f>
        <v/>
      </c>
      <c r="EM52" s="43"/>
      <c r="EN52" s="44" t="str">
        <f aca="false">IF(OR(EM$4=0,EM52="",EM$8="",EM$7=""),"",ROUND(EM52/EM$8*EM$7*KVARDI,2))</f>
        <v/>
      </c>
      <c r="EO52" s="43"/>
      <c r="EP52" s="44" t="str">
        <f aca="false">IF(OR(EO$4=0,EO52="",EO$8="",EO$7=""),"",ROUND(EO52/EO$8*EO$7*KVARDI,2))</f>
        <v/>
      </c>
      <c r="EQ52" s="43"/>
      <c r="ER52" s="44" t="str">
        <f aca="false">IF(OR(EQ$4=0,EQ52="",EQ$8="",EQ$7=""),"",ROUND(EQ52/EQ$8*EQ$7*KVARDI,2))</f>
        <v/>
      </c>
      <c r="ES52" s="43"/>
      <c r="ET52" s="44" t="str">
        <f aca="false">IF(OR(ES$4=0,ES52="",ES$8="",ES$7=""),"",ROUND(ES52/ES$8*ES$7*KVARDI,2))</f>
        <v/>
      </c>
      <c r="EU52" s="43"/>
      <c r="EV52" s="44" t="str">
        <f aca="false">IF(OR(EU$4=0,EU52="",EU$8="",EU$7=""),"",ROUND(EU52/EU$8*EU$7*KVARDI,2))</f>
        <v/>
      </c>
      <c r="EW52" s="43"/>
      <c r="EX52" s="44" t="str">
        <f aca="false">IF(OR(EW$4=0,EW52="",EW$8="",EW$7=""),"",ROUND(EW52/EW$8*EW$7*KVARDI,2))</f>
        <v/>
      </c>
      <c r="EY52" s="43"/>
      <c r="EZ52" s="44" t="str">
        <f aca="false">IF(OR(EY$4=0,EY52="",EY$8="",EY$7=""),"",ROUND(EY52/EY$8*EY$7*KVARDI,2))</f>
        <v/>
      </c>
      <c r="FA52" s="43"/>
      <c r="FB52" s="44" t="str">
        <f aca="false">IF(OR(FA$4=0,FA52="",FA$8="",FA$7=""),"",ROUND(FA52/FA$8*FA$7*KVARDI,2))</f>
        <v/>
      </c>
      <c r="FC52" s="43"/>
      <c r="FD52" s="44" t="str">
        <f aca="false">IF(OR(FC$4=0,FC52="",FC$8="",FC$7=""),"",ROUND(FC52/FC$8*FC$7*KVARDI,2))</f>
        <v/>
      </c>
      <c r="FE52" s="43"/>
      <c r="FF52" s="44" t="str">
        <f aca="false">IF(OR(FE$4=0,FE52="",FE$8="",FE$7=""),"",ROUND(FE52/FE$8*FE$7*KVARDI,2))</f>
        <v/>
      </c>
      <c r="FG52" s="43"/>
      <c r="FH52" s="44" t="str">
        <f aca="false">IF(OR(FG$4=0,FG52="",FG$8="",FG$7=""),"",ROUND(FG52/FG$8*FG$7*KVARDI,2))</f>
        <v/>
      </c>
      <c r="FI52" s="43"/>
      <c r="FJ52" s="44" t="str">
        <f aca="false">IF(OR(FI$4=0,FI52="",FI$8="",FI$7=""),"",ROUND(FI52/FI$8*FI$7*KVARDI,2))</f>
        <v/>
      </c>
      <c r="FK52" s="43"/>
      <c r="FL52" s="44" t="str">
        <f aca="false">IF(OR(FK$4=0,FK52="",FK$8="",FK$7=""),"",ROUND(FK52/FK$8*FK$7*KVARDI,2))</f>
        <v/>
      </c>
      <c r="FM52" s="43"/>
      <c r="FN52" s="44" t="str">
        <f aca="false">IF(OR(FM$4=0,FM52="",FM$8="",FM$7=""),"",ROUND(FM52/FM$8*FM$7*KVARDI,2))</f>
        <v/>
      </c>
      <c r="FO52" s="43"/>
      <c r="FP52" s="44" t="str">
        <f aca="false">IF(OR(FO$4=0,FO52="",FO$8="",FO$7=""),"",ROUND(FO52/FO$8*FO$7*KVARDI,2))</f>
        <v/>
      </c>
      <c r="FQ52" s="43"/>
      <c r="FR52" s="44" t="str">
        <f aca="false">IF(OR(FQ$4=0,FQ52="",FQ$8="",FQ$7=""),"",ROUND(FQ52/FQ$8*FQ$7*KVARDI,2))</f>
        <v/>
      </c>
      <c r="FS52" s="43"/>
      <c r="FT52" s="44" t="str">
        <f aca="false">IF(OR(FS$4=0,FS52="",FS$8="",FS$7=""),"",ROUND(FS52/FS$8*FS$7*KVARDI,2))</f>
        <v/>
      </c>
      <c r="FU52" s="43"/>
      <c r="FV52" s="44" t="str">
        <f aca="false">IF(OR(FU$4=0,FU52="",FU$8="",FU$7=""),"",ROUND(FU52/FU$8*FU$7*KVARDI,2))</f>
        <v/>
      </c>
      <c r="FW52" s="43"/>
      <c r="FX52" s="44" t="str">
        <f aca="false">IF(OR(FW$4=0,FW52="",FW$8="",FW$7=""),"",ROUND(FW52/FW$8*FW$7*KVARDI,2))</f>
        <v/>
      </c>
      <c r="FY52" s="43"/>
      <c r="FZ52" s="44" t="str">
        <f aca="false">IF(OR(FY$4=0,FY52="",FY$8="",FY$7=""),"",ROUND(FY52/FY$8*FY$7*KVARDI,2))</f>
        <v/>
      </c>
      <c r="GA52" s="43"/>
      <c r="GB52" s="44" t="str">
        <f aca="false">IF(OR(GA$4=0,GA52="",GA$8="",GA$7=""),"",ROUND(GA52/GA$8*GA$7*KVARDI,2))</f>
        <v/>
      </c>
      <c r="GC52" s="43"/>
      <c r="GD52" s="44" t="str">
        <f aca="false">IF(OR(GC$4=0,GC52="",GC$8="",GC$7=""),"",ROUND(GC52/GC$8*GC$7*KVARDI,2))</f>
        <v/>
      </c>
      <c r="GE52" s="43"/>
      <c r="GF52" s="44" t="str">
        <f aca="false">IF(OR(GE$4=0,GE52="",GE$8="",GE$7=""),"",ROUND(GE52/GE$8*GE$7*KVARDI,2))</f>
        <v/>
      </c>
      <c r="GG52" s="43"/>
      <c r="GH52" s="44" t="str">
        <f aca="false">IF(OR(GG$4=0,GG52="",GG$8="",GG$7=""),"",ROUND(GG52/GG$8*GG$7*KVARDI,2))</f>
        <v/>
      </c>
      <c r="GI52" s="43"/>
      <c r="GJ52" s="44" t="str">
        <f aca="false">IF(OR(GI$4=0,GI52="",GI$8="",GI$7=""),"",ROUND(GI52/GI$8*GI$7*KVARDI,2))</f>
        <v/>
      </c>
      <c r="GK52" s="43"/>
      <c r="GL52" s="44" t="str">
        <f aca="false">IF(OR(GK$4=0,GK52="",GK$8="",GK$7=""),"",ROUND(GK52/GK$8*GK$7*KVARDI,2))</f>
        <v/>
      </c>
      <c r="GM52" s="43"/>
      <c r="GN52" s="44" t="str">
        <f aca="false">IF(OR(GM$4=0,GM52="",GM$8="",GM$7=""),"",ROUND(GM52/GM$8*GM$7*KVARDI,2))</f>
        <v/>
      </c>
      <c r="GO52" s="43"/>
      <c r="GP52" s="44" t="str">
        <f aca="false">IF(OR(GO$4=0,GO52="",GO$8="",GO$7=""),"",ROUND(GO52/GO$8*GO$7*KVARDI,2))</f>
        <v/>
      </c>
      <c r="GQ52" s="43"/>
      <c r="GR52" s="44" t="str">
        <f aca="false">IF(OR(GQ$4=0,GQ52="",GQ$8="",GQ$7=""),"",ROUND(GQ52/GQ$8*GQ$7*KVARDI,2))</f>
        <v/>
      </c>
      <c r="GS52" s="43"/>
      <c r="GT52" s="44" t="str">
        <f aca="false">IF(OR(GS$4=0,GS52="",GS$8="",GS$7=""),"",ROUND(GS52/GS$8*GS$7*KVARDI,2))</f>
        <v/>
      </c>
      <c r="GU52" s="43"/>
      <c r="GV52" s="44" t="str">
        <f aca="false">IF(OR(GU$4=0,GU52="",GU$8="",GU$7=""),"",ROUND(GU52/GU$8*GU$7*KVARDI,2))</f>
        <v/>
      </c>
      <c r="GW52" s="43"/>
      <c r="GX52" s="44" t="str">
        <f aca="false">IF(OR(GW$4=0,GW52="",GW$8="",GW$7=""),"",ROUND(GW52/GW$8*GW$7*KVARDI,2))</f>
        <v/>
      </c>
      <c r="GZ52" s="22"/>
    </row>
    <row r="53" customFormat="false" ht="15" hidden="true" customHeight="true" outlineLevel="1" collapsed="false">
      <c r="B53" s="41" t="str">
        <f aca="false" t="array" ref="B53:B53">IFERROR(INDEX(Launagögn!$C$6:$C$10005,MATCH(0,COUNTIF($B$11:B52,Launagögn!$C$6:$C$10005)+(Launagögn!$C$6:$C$10005=""),0)),"")</f>
        <v/>
      </c>
      <c r="C53" s="42" t="n">
        <f aca="false">IFERROR(SUMIF($G$10:$GX$10,"Stig",$G53:$GX53),0)</f>
        <v>0</v>
      </c>
      <c r="D53" s="22"/>
      <c r="E53" s="22"/>
      <c r="F53" s="22"/>
      <c r="G53" s="43"/>
      <c r="H53" s="44" t="str">
        <f aca="false">IF(OR(G$4=0,G53="",G$8="",G$7=""),"",ROUND(G53/G$8*G$7*KVARDI,2))</f>
        <v/>
      </c>
      <c r="I53" s="43"/>
      <c r="J53" s="44" t="str">
        <f aca="false">IF(OR(I$4=0,I53="",I$8="",I$7=""),"",ROUND(I53/I$8*I$7*KVARDI,2))</f>
        <v/>
      </c>
      <c r="K53" s="43"/>
      <c r="L53" s="44" t="str">
        <f aca="false">IF(OR(K$4=0,K53="",K$8="",K$7=""),"",ROUND(K53/K$8*K$7*KVARDI,2))</f>
        <v/>
      </c>
      <c r="M53" s="43"/>
      <c r="N53" s="44" t="str">
        <f aca="false">IF(OR(M$4=0,M53="",M$8="",M$7=""),"",ROUND(M53/M$8*M$7*KVARDI,2))</f>
        <v/>
      </c>
      <c r="O53" s="43"/>
      <c r="P53" s="44" t="str">
        <f aca="false">IF(OR(O$4=0,O53="",O$8="",O$7=""),"",ROUND(O53/O$8*O$7*KVARDI,2))</f>
        <v/>
      </c>
      <c r="Q53" s="43"/>
      <c r="R53" s="44" t="str">
        <f aca="false">IF(OR(Q$4=0,Q53="",Q$8="",Q$7=""),"",ROUND(Q53/Q$8*Q$7*KVARDI,2))</f>
        <v/>
      </c>
      <c r="S53" s="43"/>
      <c r="T53" s="44" t="str">
        <f aca="false">IF(OR(S$4=0,S53="",S$8="",S$7=""),"",ROUND(S53/S$8*S$7*KVARDI,2))</f>
        <v/>
      </c>
      <c r="U53" s="43"/>
      <c r="V53" s="44" t="str">
        <f aca="false">IF(OR(U$4=0,U53="",U$8="",U$7=""),"",ROUND(U53/U$8*U$7*KVARDI,2))</f>
        <v/>
      </c>
      <c r="W53" s="43"/>
      <c r="X53" s="44" t="str">
        <f aca="false">IF(OR(W$4=0,W53="",W$8="",W$7=""),"",ROUND(W53/W$8*W$7*KVARDI,2))</f>
        <v/>
      </c>
      <c r="Y53" s="43"/>
      <c r="Z53" s="44" t="str">
        <f aca="false">IF(OR(Y$4=0,Y53="",Y$8="",Y$7=""),"",ROUND(Y53/Y$8*Y$7*KVARDI,2))</f>
        <v/>
      </c>
      <c r="AA53" s="43"/>
      <c r="AB53" s="44" t="str">
        <f aca="false">IF(OR(AA$4=0,AA53="",AA$8="",AA$7=""),"",ROUND(AA53/AA$8*AA$7*KVARDI,2))</f>
        <v/>
      </c>
      <c r="AC53" s="43"/>
      <c r="AD53" s="44" t="str">
        <f aca="false">IF(OR(AC$4=0,AC53="",AC$8="",AC$7=""),"",ROUND(AC53/AC$8*AC$7*KVARDI,2))</f>
        <v/>
      </c>
      <c r="AE53" s="43"/>
      <c r="AF53" s="44" t="str">
        <f aca="false">IF(OR(AE$4=0,AE53="",AE$8="",AE$7=""),"",ROUND(AE53/AE$8*AE$7*KVARDI,2))</f>
        <v/>
      </c>
      <c r="AG53" s="43"/>
      <c r="AH53" s="44" t="str">
        <f aca="false">IF(OR(AG$4=0,AG53="",AG$8="",AG$7=""),"",ROUND(AG53/AG$8*AG$7*KVARDI,2))</f>
        <v/>
      </c>
      <c r="AI53" s="43"/>
      <c r="AJ53" s="44" t="str">
        <f aca="false">IF(OR(AI$4=0,AI53="",AI$8="",AI$7=""),"",ROUND(AI53/AI$8*AI$7*KVARDI,2))</f>
        <v/>
      </c>
      <c r="AK53" s="43"/>
      <c r="AL53" s="44" t="str">
        <f aca="false">IF(OR(AK$4=0,AK53="",AK$8="",AK$7=""),"",ROUND(AK53/AK$8*AK$7*KVARDI,2))</f>
        <v/>
      </c>
      <c r="AM53" s="43"/>
      <c r="AN53" s="44" t="str">
        <f aca="false">IF(OR(AM$4=0,AM53="",AM$8="",AM$7=""),"",ROUND(AM53/AM$8*AM$7*KVARDI,2))</f>
        <v/>
      </c>
      <c r="AO53" s="43"/>
      <c r="AP53" s="44" t="str">
        <f aca="false">IF(OR(AO$4=0,AO53="",AO$8="",AO$7=""),"",ROUND(AO53/AO$8*AO$7*KVARDI,2))</f>
        <v/>
      </c>
      <c r="AQ53" s="43"/>
      <c r="AR53" s="44" t="str">
        <f aca="false">IF(OR(AQ$4=0,AQ53="",AQ$8="",AQ$7=""),"",ROUND(AQ53/AQ$8*AQ$7*KVARDI,2))</f>
        <v/>
      </c>
      <c r="AS53" s="43"/>
      <c r="AT53" s="44" t="str">
        <f aca="false">IF(OR(AS$4=0,AS53="",AS$8="",AS$7=""),"",ROUND(AS53/AS$8*AS$7*KVARDI,2))</f>
        <v/>
      </c>
      <c r="AU53" s="43"/>
      <c r="AV53" s="44" t="str">
        <f aca="false">IF(OR(AU$4=0,AU53="",AU$8="",AU$7=""),"",ROUND(AU53/AU$8*AU$7*KVARDI,2))</f>
        <v/>
      </c>
      <c r="AW53" s="43"/>
      <c r="AX53" s="44" t="str">
        <f aca="false">IF(OR(AW$4=0,AW53="",AW$8="",AW$7=""),"",ROUND(AW53/AW$8*AW$7*KVARDI,2))</f>
        <v/>
      </c>
      <c r="AY53" s="43"/>
      <c r="AZ53" s="44" t="str">
        <f aca="false">IF(OR(AY$4=0,AY53="",AY$8="",AY$7=""),"",ROUND(AY53/AY$8*AY$7*KVARDI,2))</f>
        <v/>
      </c>
      <c r="BA53" s="43"/>
      <c r="BB53" s="44" t="str">
        <f aca="false">IF(OR(BA$4=0,BA53="",BA$8="",BA$7=""),"",ROUND(BA53/BA$8*BA$7*KVARDI,2))</f>
        <v/>
      </c>
      <c r="BC53" s="43"/>
      <c r="BD53" s="44" t="str">
        <f aca="false">IF(OR(BC$4=0,BC53="",BC$8="",BC$7=""),"",ROUND(BC53/BC$8*BC$7*KVARDI,2))</f>
        <v/>
      </c>
      <c r="BE53" s="43"/>
      <c r="BF53" s="44" t="str">
        <f aca="false">IF(OR(BE$4=0,BE53="",BE$8="",BE$7=""),"",ROUND(BE53/BE$8*BE$7*KVARDI,2))</f>
        <v/>
      </c>
      <c r="BG53" s="43"/>
      <c r="BH53" s="44" t="str">
        <f aca="false">IF(OR(BG$4=0,BG53="",BG$8="",BG$7=""),"",ROUND(BG53/BG$8*BG$7*KVARDI,2))</f>
        <v/>
      </c>
      <c r="BI53" s="43"/>
      <c r="BJ53" s="44" t="str">
        <f aca="false">IF(OR(BI$4=0,BI53="",BI$8="",BI$7=""),"",ROUND(BI53/BI$8*BI$7*KVARDI,2))</f>
        <v/>
      </c>
      <c r="BK53" s="43"/>
      <c r="BL53" s="44" t="str">
        <f aca="false">IF(OR(BK$4=0,BK53="",BK$8="",BK$7=""),"",ROUND(BK53/BK$8*BK$7*KVARDI,2))</f>
        <v/>
      </c>
      <c r="BM53" s="43"/>
      <c r="BN53" s="44" t="str">
        <f aca="false">IF(OR(BM$4=0,BM53="",BM$8="",BM$7=""),"",ROUND(BM53/BM$8*BM$7*KVARDI,2))</f>
        <v/>
      </c>
      <c r="BO53" s="43"/>
      <c r="BP53" s="44" t="str">
        <f aca="false">IF(OR(BO$4=0,BO53="",BO$8="",BO$7=""),"",ROUND(BO53/BO$8*BO$7*KVARDI,2))</f>
        <v/>
      </c>
      <c r="BQ53" s="43"/>
      <c r="BR53" s="44" t="str">
        <f aca="false">IF(OR(BQ$4=0,BQ53="",BQ$8="",BQ$7=""),"",ROUND(BQ53/BQ$8*BQ$7*KVARDI,2))</f>
        <v/>
      </c>
      <c r="BS53" s="43"/>
      <c r="BT53" s="44" t="str">
        <f aca="false">IF(OR(BS$4=0,BS53="",BS$8="",BS$7=""),"",ROUND(BS53/BS$8*BS$7*KVARDI,2))</f>
        <v/>
      </c>
      <c r="BU53" s="43"/>
      <c r="BV53" s="44" t="str">
        <f aca="false">IF(OR(BU$4=0,BU53="",BU$8="",BU$7=""),"",ROUND(BU53/BU$8*BU$7*KVARDI,2))</f>
        <v/>
      </c>
      <c r="BW53" s="43"/>
      <c r="BX53" s="44" t="str">
        <f aca="false">IF(OR(BW$4=0,BW53="",BW$8="",BW$7=""),"",ROUND(BW53/BW$8*BW$7*KVARDI,2))</f>
        <v/>
      </c>
      <c r="BY53" s="43"/>
      <c r="BZ53" s="44" t="str">
        <f aca="false">IF(OR(BY$4=0,BY53="",BY$8="",BY$7=""),"",ROUND(BY53/BY$8*BY$7*KVARDI,2))</f>
        <v/>
      </c>
      <c r="CA53" s="43"/>
      <c r="CB53" s="44" t="str">
        <f aca="false">IF(OR(CA$4=0,CA53="",CA$8="",CA$7=""),"",ROUND(CA53/CA$8*CA$7*KVARDI,2))</f>
        <v/>
      </c>
      <c r="CC53" s="43"/>
      <c r="CD53" s="44" t="str">
        <f aca="false">IF(OR(CC$4=0,CC53="",CC$8="",CC$7=""),"",ROUND(CC53/CC$8*CC$7*KVARDI,2))</f>
        <v/>
      </c>
      <c r="CE53" s="43"/>
      <c r="CF53" s="44" t="str">
        <f aca="false">IF(OR(CE$4=0,CE53="",CE$8="",CE$7=""),"",ROUND(CE53/CE$8*CE$7*KVARDI,2))</f>
        <v/>
      </c>
      <c r="CG53" s="43"/>
      <c r="CH53" s="44" t="str">
        <f aca="false">IF(OR(CG$4=0,CG53="",CG$8="",CG$7=""),"",ROUND(CG53/CG$8*CG$7*KVARDI,2))</f>
        <v/>
      </c>
      <c r="CI53" s="43"/>
      <c r="CJ53" s="44" t="str">
        <f aca="false">IF(OR(CI$4=0,CI53="",CI$8="",CI$7=""),"",ROUND(CI53/CI$8*CI$7*KVARDI,2))</f>
        <v/>
      </c>
      <c r="CK53" s="43"/>
      <c r="CL53" s="44" t="str">
        <f aca="false">IF(OR(CK$4=0,CK53="",CK$8="",CK$7=""),"",ROUND(CK53/CK$8*CK$7*KVARDI,2))</f>
        <v/>
      </c>
      <c r="CM53" s="43"/>
      <c r="CN53" s="44" t="str">
        <f aca="false">IF(OR(CM$4=0,CM53="",CM$8="",CM$7=""),"",ROUND(CM53/CM$8*CM$7*KVARDI,2))</f>
        <v/>
      </c>
      <c r="CO53" s="43"/>
      <c r="CP53" s="44" t="str">
        <f aca="false">IF(OR(CO$4=0,CO53="",CO$8="",CO$7=""),"",ROUND(CO53/CO$8*CO$7*KVARDI,2))</f>
        <v/>
      </c>
      <c r="CQ53" s="43"/>
      <c r="CR53" s="44" t="str">
        <f aca="false">IF(OR(CQ$4=0,CQ53="",CQ$8="",CQ$7=""),"",ROUND(CQ53/CQ$8*CQ$7*KVARDI,2))</f>
        <v/>
      </c>
      <c r="CS53" s="43"/>
      <c r="CT53" s="44" t="str">
        <f aca="false">IF(OR(CS$4=0,CS53="",CS$8="",CS$7=""),"",ROUND(CS53/CS$8*CS$7*KVARDI,2))</f>
        <v/>
      </c>
      <c r="CU53" s="43"/>
      <c r="CV53" s="44" t="str">
        <f aca="false">IF(OR(CU$4=0,CU53="",CU$8="",CU$7=""),"",ROUND(CU53/CU$8*CU$7*KVARDI,2))</f>
        <v/>
      </c>
      <c r="CW53" s="43"/>
      <c r="CX53" s="44" t="str">
        <f aca="false">IF(OR(CW$4=0,CW53="",CW$8="",CW$7=""),"",ROUND(CW53/CW$8*CW$7*KVARDI,2))</f>
        <v/>
      </c>
      <c r="CY53" s="43"/>
      <c r="CZ53" s="44" t="str">
        <f aca="false">IF(OR(CY$4=0,CY53="",CY$8="",CY$7=""),"",ROUND(CY53/CY$8*CY$7*KVARDI,2))</f>
        <v/>
      </c>
      <c r="DA53" s="43"/>
      <c r="DB53" s="44" t="str">
        <f aca="false">IF(OR(DA$4=0,DA53="",DA$8="",DA$7=""),"",ROUND(DA53/DA$8*DA$7*KVARDI,2))</f>
        <v/>
      </c>
      <c r="DC53" s="43"/>
      <c r="DD53" s="44" t="str">
        <f aca="false">IF(OR(DC$4=0,DC53="",DC$8="",DC$7=""),"",ROUND(DC53/DC$8*DC$7*KVARDI,2))</f>
        <v/>
      </c>
      <c r="DE53" s="43"/>
      <c r="DF53" s="44" t="str">
        <f aca="false">IF(OR(DE$4=0,DE53="",DE$8="",DE$7=""),"",ROUND(DE53/DE$8*DE$7*KVARDI,2))</f>
        <v/>
      </c>
      <c r="DG53" s="43"/>
      <c r="DH53" s="44" t="str">
        <f aca="false">IF(OR(DG$4=0,DG53="",DG$8="",DG$7=""),"",ROUND(DG53/DG$8*DG$7*KVARDI,2))</f>
        <v/>
      </c>
      <c r="DI53" s="43"/>
      <c r="DJ53" s="44" t="str">
        <f aca="false">IF(OR(DI$4=0,DI53="",DI$8="",DI$7=""),"",ROUND(DI53/DI$8*DI$7*KVARDI,2))</f>
        <v/>
      </c>
      <c r="DK53" s="43"/>
      <c r="DL53" s="44" t="str">
        <f aca="false">IF(OR(DK$4=0,DK53="",DK$8="",DK$7=""),"",ROUND(DK53/DK$8*DK$7*KVARDI,2))</f>
        <v/>
      </c>
      <c r="DM53" s="43"/>
      <c r="DN53" s="44" t="str">
        <f aca="false">IF(OR(DM$4=0,DM53="",DM$8="",DM$7=""),"",ROUND(DM53/DM$8*DM$7*KVARDI,2))</f>
        <v/>
      </c>
      <c r="DO53" s="43"/>
      <c r="DP53" s="44" t="str">
        <f aca="false">IF(OR(DO$4=0,DO53="",DO$8="",DO$7=""),"",ROUND(DO53/DO$8*DO$7*KVARDI,2))</f>
        <v/>
      </c>
      <c r="DQ53" s="43"/>
      <c r="DR53" s="44" t="str">
        <f aca="false">IF(OR(DQ$4=0,DQ53="",DQ$8="",DQ$7=""),"",ROUND(DQ53/DQ$8*DQ$7*KVARDI,2))</f>
        <v/>
      </c>
      <c r="DS53" s="43"/>
      <c r="DT53" s="44" t="str">
        <f aca="false">IF(OR(DS$4=0,DS53="",DS$8="",DS$7=""),"",ROUND(DS53/DS$8*DS$7*KVARDI,2))</f>
        <v/>
      </c>
      <c r="DU53" s="43"/>
      <c r="DV53" s="44" t="str">
        <f aca="false">IF(OR(DU$4=0,DU53="",DU$8="",DU$7=""),"",ROUND(DU53/DU$8*DU$7*KVARDI,2))</f>
        <v/>
      </c>
      <c r="DW53" s="43"/>
      <c r="DX53" s="44" t="str">
        <f aca="false">IF(OR(DW$4=0,DW53="",DW$8="",DW$7=""),"",ROUND(DW53/DW$8*DW$7*KVARDI,2))</f>
        <v/>
      </c>
      <c r="DY53" s="43"/>
      <c r="DZ53" s="44" t="str">
        <f aca="false">IF(OR(DY$4=0,DY53="",DY$8="",DY$7=""),"",ROUND(DY53/DY$8*DY$7*KVARDI,2))</f>
        <v/>
      </c>
      <c r="EA53" s="43"/>
      <c r="EB53" s="44" t="str">
        <f aca="false">IF(OR(EA$4=0,EA53="",EA$8="",EA$7=""),"",ROUND(EA53/EA$8*EA$7*KVARDI,2))</f>
        <v/>
      </c>
      <c r="EC53" s="43"/>
      <c r="ED53" s="44" t="str">
        <f aca="false">IF(OR(EC$4=0,EC53="",EC$8="",EC$7=""),"",ROUND(EC53/EC$8*EC$7*KVARDI,2))</f>
        <v/>
      </c>
      <c r="EE53" s="43"/>
      <c r="EF53" s="44" t="str">
        <f aca="false">IF(OR(EE$4=0,EE53="",EE$8="",EE$7=""),"",ROUND(EE53/EE$8*EE$7*KVARDI,2))</f>
        <v/>
      </c>
      <c r="EG53" s="43"/>
      <c r="EH53" s="44" t="str">
        <f aca="false">IF(OR(EG$4=0,EG53="",EG$8="",EG$7=""),"",ROUND(EG53/EG$8*EG$7*KVARDI,2))</f>
        <v/>
      </c>
      <c r="EI53" s="43"/>
      <c r="EJ53" s="44" t="str">
        <f aca="false">IF(OR(EI$4=0,EI53="",EI$8="",EI$7=""),"",ROUND(EI53/EI$8*EI$7*KVARDI,2))</f>
        <v/>
      </c>
      <c r="EK53" s="43"/>
      <c r="EL53" s="44" t="str">
        <f aca="false">IF(OR(EK$4=0,EK53="",EK$8="",EK$7=""),"",ROUND(EK53/EK$8*EK$7*KVARDI,2))</f>
        <v/>
      </c>
      <c r="EM53" s="43"/>
      <c r="EN53" s="44" t="str">
        <f aca="false">IF(OR(EM$4=0,EM53="",EM$8="",EM$7=""),"",ROUND(EM53/EM$8*EM$7*KVARDI,2))</f>
        <v/>
      </c>
      <c r="EO53" s="43"/>
      <c r="EP53" s="44" t="str">
        <f aca="false">IF(OR(EO$4=0,EO53="",EO$8="",EO$7=""),"",ROUND(EO53/EO$8*EO$7*KVARDI,2))</f>
        <v/>
      </c>
      <c r="EQ53" s="43"/>
      <c r="ER53" s="44" t="str">
        <f aca="false">IF(OR(EQ$4=0,EQ53="",EQ$8="",EQ$7=""),"",ROUND(EQ53/EQ$8*EQ$7*KVARDI,2))</f>
        <v/>
      </c>
      <c r="ES53" s="43"/>
      <c r="ET53" s="44" t="str">
        <f aca="false">IF(OR(ES$4=0,ES53="",ES$8="",ES$7=""),"",ROUND(ES53/ES$8*ES$7*KVARDI,2))</f>
        <v/>
      </c>
      <c r="EU53" s="43"/>
      <c r="EV53" s="44" t="str">
        <f aca="false">IF(OR(EU$4=0,EU53="",EU$8="",EU$7=""),"",ROUND(EU53/EU$8*EU$7*KVARDI,2))</f>
        <v/>
      </c>
      <c r="EW53" s="43"/>
      <c r="EX53" s="44" t="str">
        <f aca="false">IF(OR(EW$4=0,EW53="",EW$8="",EW$7=""),"",ROUND(EW53/EW$8*EW$7*KVARDI,2))</f>
        <v/>
      </c>
      <c r="EY53" s="43"/>
      <c r="EZ53" s="44" t="str">
        <f aca="false">IF(OR(EY$4=0,EY53="",EY$8="",EY$7=""),"",ROUND(EY53/EY$8*EY$7*KVARDI,2))</f>
        <v/>
      </c>
      <c r="FA53" s="43"/>
      <c r="FB53" s="44" t="str">
        <f aca="false">IF(OR(FA$4=0,FA53="",FA$8="",FA$7=""),"",ROUND(FA53/FA$8*FA$7*KVARDI,2))</f>
        <v/>
      </c>
      <c r="FC53" s="43"/>
      <c r="FD53" s="44" t="str">
        <f aca="false">IF(OR(FC$4=0,FC53="",FC$8="",FC$7=""),"",ROUND(FC53/FC$8*FC$7*KVARDI,2))</f>
        <v/>
      </c>
      <c r="FE53" s="43"/>
      <c r="FF53" s="44" t="str">
        <f aca="false">IF(OR(FE$4=0,FE53="",FE$8="",FE$7=""),"",ROUND(FE53/FE$8*FE$7*KVARDI,2))</f>
        <v/>
      </c>
      <c r="FG53" s="43"/>
      <c r="FH53" s="44" t="str">
        <f aca="false">IF(OR(FG$4=0,FG53="",FG$8="",FG$7=""),"",ROUND(FG53/FG$8*FG$7*KVARDI,2))</f>
        <v/>
      </c>
      <c r="FI53" s="43"/>
      <c r="FJ53" s="44" t="str">
        <f aca="false">IF(OR(FI$4=0,FI53="",FI$8="",FI$7=""),"",ROUND(FI53/FI$8*FI$7*KVARDI,2))</f>
        <v/>
      </c>
      <c r="FK53" s="43"/>
      <c r="FL53" s="44" t="str">
        <f aca="false">IF(OR(FK$4=0,FK53="",FK$8="",FK$7=""),"",ROUND(FK53/FK$8*FK$7*KVARDI,2))</f>
        <v/>
      </c>
      <c r="FM53" s="43"/>
      <c r="FN53" s="44" t="str">
        <f aca="false">IF(OR(FM$4=0,FM53="",FM$8="",FM$7=""),"",ROUND(FM53/FM$8*FM$7*KVARDI,2))</f>
        <v/>
      </c>
      <c r="FO53" s="43"/>
      <c r="FP53" s="44" t="str">
        <f aca="false">IF(OR(FO$4=0,FO53="",FO$8="",FO$7=""),"",ROUND(FO53/FO$8*FO$7*KVARDI,2))</f>
        <v/>
      </c>
      <c r="FQ53" s="43"/>
      <c r="FR53" s="44" t="str">
        <f aca="false">IF(OR(FQ$4=0,FQ53="",FQ$8="",FQ$7=""),"",ROUND(FQ53/FQ$8*FQ$7*KVARDI,2))</f>
        <v/>
      </c>
      <c r="FS53" s="43"/>
      <c r="FT53" s="44" t="str">
        <f aca="false">IF(OR(FS$4=0,FS53="",FS$8="",FS$7=""),"",ROUND(FS53/FS$8*FS$7*KVARDI,2))</f>
        <v/>
      </c>
      <c r="FU53" s="43"/>
      <c r="FV53" s="44" t="str">
        <f aca="false">IF(OR(FU$4=0,FU53="",FU$8="",FU$7=""),"",ROUND(FU53/FU$8*FU$7*KVARDI,2))</f>
        <v/>
      </c>
      <c r="FW53" s="43"/>
      <c r="FX53" s="44" t="str">
        <f aca="false">IF(OR(FW$4=0,FW53="",FW$8="",FW$7=""),"",ROUND(FW53/FW$8*FW$7*KVARDI,2))</f>
        <v/>
      </c>
      <c r="FY53" s="43"/>
      <c r="FZ53" s="44" t="str">
        <f aca="false">IF(OR(FY$4=0,FY53="",FY$8="",FY$7=""),"",ROUND(FY53/FY$8*FY$7*KVARDI,2))</f>
        <v/>
      </c>
      <c r="GA53" s="43"/>
      <c r="GB53" s="44" t="str">
        <f aca="false">IF(OR(GA$4=0,GA53="",GA$8="",GA$7=""),"",ROUND(GA53/GA$8*GA$7*KVARDI,2))</f>
        <v/>
      </c>
      <c r="GC53" s="43"/>
      <c r="GD53" s="44" t="str">
        <f aca="false">IF(OR(GC$4=0,GC53="",GC$8="",GC$7=""),"",ROUND(GC53/GC$8*GC$7*KVARDI,2))</f>
        <v/>
      </c>
      <c r="GE53" s="43"/>
      <c r="GF53" s="44" t="str">
        <f aca="false">IF(OR(GE$4=0,GE53="",GE$8="",GE$7=""),"",ROUND(GE53/GE$8*GE$7*KVARDI,2))</f>
        <v/>
      </c>
      <c r="GG53" s="43"/>
      <c r="GH53" s="44" t="str">
        <f aca="false">IF(OR(GG$4=0,GG53="",GG$8="",GG$7=""),"",ROUND(GG53/GG$8*GG$7*KVARDI,2))</f>
        <v/>
      </c>
      <c r="GI53" s="43"/>
      <c r="GJ53" s="44" t="str">
        <f aca="false">IF(OR(GI$4=0,GI53="",GI$8="",GI$7=""),"",ROUND(GI53/GI$8*GI$7*KVARDI,2))</f>
        <v/>
      </c>
      <c r="GK53" s="43"/>
      <c r="GL53" s="44" t="str">
        <f aca="false">IF(OR(GK$4=0,GK53="",GK$8="",GK$7=""),"",ROUND(GK53/GK$8*GK$7*KVARDI,2))</f>
        <v/>
      </c>
      <c r="GM53" s="43"/>
      <c r="GN53" s="44" t="str">
        <f aca="false">IF(OR(GM$4=0,GM53="",GM$8="",GM$7=""),"",ROUND(GM53/GM$8*GM$7*KVARDI,2))</f>
        <v/>
      </c>
      <c r="GO53" s="43"/>
      <c r="GP53" s="44" t="str">
        <f aca="false">IF(OR(GO$4=0,GO53="",GO$8="",GO$7=""),"",ROUND(GO53/GO$8*GO$7*KVARDI,2))</f>
        <v/>
      </c>
      <c r="GQ53" s="43"/>
      <c r="GR53" s="44" t="str">
        <f aca="false">IF(OR(GQ$4=0,GQ53="",GQ$8="",GQ$7=""),"",ROUND(GQ53/GQ$8*GQ$7*KVARDI,2))</f>
        <v/>
      </c>
      <c r="GS53" s="43"/>
      <c r="GT53" s="44" t="str">
        <f aca="false">IF(OR(GS$4=0,GS53="",GS$8="",GS$7=""),"",ROUND(GS53/GS$8*GS$7*KVARDI,2))</f>
        <v/>
      </c>
      <c r="GU53" s="43"/>
      <c r="GV53" s="44" t="str">
        <f aca="false">IF(OR(GU$4=0,GU53="",GU$8="",GU$7=""),"",ROUND(GU53/GU$8*GU$7*KVARDI,2))</f>
        <v/>
      </c>
      <c r="GW53" s="43"/>
      <c r="GX53" s="44" t="str">
        <f aca="false">IF(OR(GW$4=0,GW53="",GW$8="",GW$7=""),"",ROUND(GW53/GW$8*GW$7*KVARDI,2))</f>
        <v/>
      </c>
      <c r="GZ53" s="22"/>
    </row>
    <row r="54" customFormat="false" ht="15" hidden="true" customHeight="true" outlineLevel="1" collapsed="false">
      <c r="B54" s="41" t="str">
        <f aca="false" t="array" ref="B54:B54">IFERROR(INDEX(Launagögn!$C$6:$C$10005,MATCH(0,COUNTIF($B$11:B53,Launagögn!$C$6:$C$10005)+(Launagögn!$C$6:$C$10005=""),0)),"")</f>
        <v/>
      </c>
      <c r="C54" s="42" t="n">
        <f aca="false">IFERROR(SUMIF($G$10:$GX$10,"Stig",$G54:$GX54),0)</f>
        <v>0</v>
      </c>
      <c r="D54" s="22"/>
      <c r="E54" s="22"/>
      <c r="F54" s="22"/>
      <c r="G54" s="43"/>
      <c r="H54" s="44" t="str">
        <f aca="false">IF(OR(G$4=0,G54="",G$8="",G$7=""),"",ROUND(G54/G$8*G$7*KVARDI,2))</f>
        <v/>
      </c>
      <c r="I54" s="43"/>
      <c r="J54" s="44" t="str">
        <f aca="false">IF(OR(I$4=0,I54="",I$8="",I$7=""),"",ROUND(I54/I$8*I$7*KVARDI,2))</f>
        <v/>
      </c>
      <c r="K54" s="43"/>
      <c r="L54" s="44" t="str">
        <f aca="false">IF(OR(K$4=0,K54="",K$8="",K$7=""),"",ROUND(K54/K$8*K$7*KVARDI,2))</f>
        <v/>
      </c>
      <c r="M54" s="43"/>
      <c r="N54" s="44" t="str">
        <f aca="false">IF(OR(M$4=0,M54="",M$8="",M$7=""),"",ROUND(M54/M$8*M$7*KVARDI,2))</f>
        <v/>
      </c>
      <c r="O54" s="43"/>
      <c r="P54" s="44" t="str">
        <f aca="false">IF(OR(O$4=0,O54="",O$8="",O$7=""),"",ROUND(O54/O$8*O$7*KVARDI,2))</f>
        <v/>
      </c>
      <c r="Q54" s="43"/>
      <c r="R54" s="44" t="str">
        <f aca="false">IF(OR(Q$4=0,Q54="",Q$8="",Q$7=""),"",ROUND(Q54/Q$8*Q$7*KVARDI,2))</f>
        <v/>
      </c>
      <c r="S54" s="43"/>
      <c r="T54" s="44" t="str">
        <f aca="false">IF(OR(S$4=0,S54="",S$8="",S$7=""),"",ROUND(S54/S$8*S$7*KVARDI,2))</f>
        <v/>
      </c>
      <c r="U54" s="43"/>
      <c r="V54" s="44" t="str">
        <f aca="false">IF(OR(U$4=0,U54="",U$8="",U$7=""),"",ROUND(U54/U$8*U$7*KVARDI,2))</f>
        <v/>
      </c>
      <c r="W54" s="43"/>
      <c r="X54" s="44" t="str">
        <f aca="false">IF(OR(W$4=0,W54="",W$8="",W$7=""),"",ROUND(W54/W$8*W$7*KVARDI,2))</f>
        <v/>
      </c>
      <c r="Y54" s="43"/>
      <c r="Z54" s="44" t="str">
        <f aca="false">IF(OR(Y$4=0,Y54="",Y$8="",Y$7=""),"",ROUND(Y54/Y$8*Y$7*KVARDI,2))</f>
        <v/>
      </c>
      <c r="AA54" s="43"/>
      <c r="AB54" s="44" t="str">
        <f aca="false">IF(OR(AA$4=0,AA54="",AA$8="",AA$7=""),"",ROUND(AA54/AA$8*AA$7*KVARDI,2))</f>
        <v/>
      </c>
      <c r="AC54" s="43"/>
      <c r="AD54" s="44" t="str">
        <f aca="false">IF(OR(AC$4=0,AC54="",AC$8="",AC$7=""),"",ROUND(AC54/AC$8*AC$7*KVARDI,2))</f>
        <v/>
      </c>
      <c r="AE54" s="43"/>
      <c r="AF54" s="44" t="str">
        <f aca="false">IF(OR(AE$4=0,AE54="",AE$8="",AE$7=""),"",ROUND(AE54/AE$8*AE$7*KVARDI,2))</f>
        <v/>
      </c>
      <c r="AG54" s="43"/>
      <c r="AH54" s="44" t="str">
        <f aca="false">IF(OR(AG$4=0,AG54="",AG$8="",AG$7=""),"",ROUND(AG54/AG$8*AG$7*KVARDI,2))</f>
        <v/>
      </c>
      <c r="AI54" s="43"/>
      <c r="AJ54" s="44" t="str">
        <f aca="false">IF(OR(AI$4=0,AI54="",AI$8="",AI$7=""),"",ROUND(AI54/AI$8*AI$7*KVARDI,2))</f>
        <v/>
      </c>
      <c r="AK54" s="43"/>
      <c r="AL54" s="44" t="str">
        <f aca="false">IF(OR(AK$4=0,AK54="",AK$8="",AK$7=""),"",ROUND(AK54/AK$8*AK$7*KVARDI,2))</f>
        <v/>
      </c>
      <c r="AM54" s="43"/>
      <c r="AN54" s="44" t="str">
        <f aca="false">IF(OR(AM$4=0,AM54="",AM$8="",AM$7=""),"",ROUND(AM54/AM$8*AM$7*KVARDI,2))</f>
        <v/>
      </c>
      <c r="AO54" s="43"/>
      <c r="AP54" s="44" t="str">
        <f aca="false">IF(OR(AO$4=0,AO54="",AO$8="",AO$7=""),"",ROUND(AO54/AO$8*AO$7*KVARDI,2))</f>
        <v/>
      </c>
      <c r="AQ54" s="43"/>
      <c r="AR54" s="44" t="str">
        <f aca="false">IF(OR(AQ$4=0,AQ54="",AQ$8="",AQ$7=""),"",ROUND(AQ54/AQ$8*AQ$7*KVARDI,2))</f>
        <v/>
      </c>
      <c r="AS54" s="43"/>
      <c r="AT54" s="44" t="str">
        <f aca="false">IF(OR(AS$4=0,AS54="",AS$8="",AS$7=""),"",ROUND(AS54/AS$8*AS$7*KVARDI,2))</f>
        <v/>
      </c>
      <c r="AU54" s="43"/>
      <c r="AV54" s="44" t="str">
        <f aca="false">IF(OR(AU$4=0,AU54="",AU$8="",AU$7=""),"",ROUND(AU54/AU$8*AU$7*KVARDI,2))</f>
        <v/>
      </c>
      <c r="AW54" s="43"/>
      <c r="AX54" s="44" t="str">
        <f aca="false">IF(OR(AW$4=0,AW54="",AW$8="",AW$7=""),"",ROUND(AW54/AW$8*AW$7*KVARDI,2))</f>
        <v/>
      </c>
      <c r="AY54" s="43"/>
      <c r="AZ54" s="44" t="str">
        <f aca="false">IF(OR(AY$4=0,AY54="",AY$8="",AY$7=""),"",ROUND(AY54/AY$8*AY$7*KVARDI,2))</f>
        <v/>
      </c>
      <c r="BA54" s="43"/>
      <c r="BB54" s="44" t="str">
        <f aca="false">IF(OR(BA$4=0,BA54="",BA$8="",BA$7=""),"",ROUND(BA54/BA$8*BA$7*KVARDI,2))</f>
        <v/>
      </c>
      <c r="BC54" s="43"/>
      <c r="BD54" s="44" t="str">
        <f aca="false">IF(OR(BC$4=0,BC54="",BC$8="",BC$7=""),"",ROUND(BC54/BC$8*BC$7*KVARDI,2))</f>
        <v/>
      </c>
      <c r="BE54" s="43"/>
      <c r="BF54" s="44" t="str">
        <f aca="false">IF(OR(BE$4=0,BE54="",BE$8="",BE$7=""),"",ROUND(BE54/BE$8*BE$7*KVARDI,2))</f>
        <v/>
      </c>
      <c r="BG54" s="43"/>
      <c r="BH54" s="44" t="str">
        <f aca="false">IF(OR(BG$4=0,BG54="",BG$8="",BG$7=""),"",ROUND(BG54/BG$8*BG$7*KVARDI,2))</f>
        <v/>
      </c>
      <c r="BI54" s="43"/>
      <c r="BJ54" s="44" t="str">
        <f aca="false">IF(OR(BI$4=0,BI54="",BI$8="",BI$7=""),"",ROUND(BI54/BI$8*BI$7*KVARDI,2))</f>
        <v/>
      </c>
      <c r="BK54" s="43"/>
      <c r="BL54" s="44" t="str">
        <f aca="false">IF(OR(BK$4=0,BK54="",BK$8="",BK$7=""),"",ROUND(BK54/BK$8*BK$7*KVARDI,2))</f>
        <v/>
      </c>
      <c r="BM54" s="43"/>
      <c r="BN54" s="44" t="str">
        <f aca="false">IF(OR(BM$4=0,BM54="",BM$8="",BM$7=""),"",ROUND(BM54/BM$8*BM$7*KVARDI,2))</f>
        <v/>
      </c>
      <c r="BO54" s="43"/>
      <c r="BP54" s="44" t="str">
        <f aca="false">IF(OR(BO$4=0,BO54="",BO$8="",BO$7=""),"",ROUND(BO54/BO$8*BO$7*KVARDI,2))</f>
        <v/>
      </c>
      <c r="BQ54" s="43"/>
      <c r="BR54" s="44" t="str">
        <f aca="false">IF(OR(BQ$4=0,BQ54="",BQ$8="",BQ$7=""),"",ROUND(BQ54/BQ$8*BQ$7*KVARDI,2))</f>
        <v/>
      </c>
      <c r="BS54" s="43"/>
      <c r="BT54" s="44" t="str">
        <f aca="false">IF(OR(BS$4=0,BS54="",BS$8="",BS$7=""),"",ROUND(BS54/BS$8*BS$7*KVARDI,2))</f>
        <v/>
      </c>
      <c r="BU54" s="43"/>
      <c r="BV54" s="44" t="str">
        <f aca="false">IF(OR(BU$4=0,BU54="",BU$8="",BU$7=""),"",ROUND(BU54/BU$8*BU$7*KVARDI,2))</f>
        <v/>
      </c>
      <c r="BW54" s="43"/>
      <c r="BX54" s="44" t="str">
        <f aca="false">IF(OR(BW$4=0,BW54="",BW$8="",BW$7=""),"",ROUND(BW54/BW$8*BW$7*KVARDI,2))</f>
        <v/>
      </c>
      <c r="BY54" s="43"/>
      <c r="BZ54" s="44" t="str">
        <f aca="false">IF(OR(BY$4=0,BY54="",BY$8="",BY$7=""),"",ROUND(BY54/BY$8*BY$7*KVARDI,2))</f>
        <v/>
      </c>
      <c r="CA54" s="43"/>
      <c r="CB54" s="44" t="str">
        <f aca="false">IF(OR(CA$4=0,CA54="",CA$8="",CA$7=""),"",ROUND(CA54/CA$8*CA$7*KVARDI,2))</f>
        <v/>
      </c>
      <c r="CC54" s="43"/>
      <c r="CD54" s="44" t="str">
        <f aca="false">IF(OR(CC$4=0,CC54="",CC$8="",CC$7=""),"",ROUND(CC54/CC$8*CC$7*KVARDI,2))</f>
        <v/>
      </c>
      <c r="CE54" s="43"/>
      <c r="CF54" s="44" t="str">
        <f aca="false">IF(OR(CE$4=0,CE54="",CE$8="",CE$7=""),"",ROUND(CE54/CE$8*CE$7*KVARDI,2))</f>
        <v/>
      </c>
      <c r="CG54" s="43"/>
      <c r="CH54" s="44" t="str">
        <f aca="false">IF(OR(CG$4=0,CG54="",CG$8="",CG$7=""),"",ROUND(CG54/CG$8*CG$7*KVARDI,2))</f>
        <v/>
      </c>
      <c r="CI54" s="43"/>
      <c r="CJ54" s="44" t="str">
        <f aca="false">IF(OR(CI$4=0,CI54="",CI$8="",CI$7=""),"",ROUND(CI54/CI$8*CI$7*KVARDI,2))</f>
        <v/>
      </c>
      <c r="CK54" s="43"/>
      <c r="CL54" s="44" t="str">
        <f aca="false">IF(OR(CK$4=0,CK54="",CK$8="",CK$7=""),"",ROUND(CK54/CK$8*CK$7*KVARDI,2))</f>
        <v/>
      </c>
      <c r="CM54" s="43"/>
      <c r="CN54" s="44" t="str">
        <f aca="false">IF(OR(CM$4=0,CM54="",CM$8="",CM$7=""),"",ROUND(CM54/CM$8*CM$7*KVARDI,2))</f>
        <v/>
      </c>
      <c r="CO54" s="43"/>
      <c r="CP54" s="44" t="str">
        <f aca="false">IF(OR(CO$4=0,CO54="",CO$8="",CO$7=""),"",ROUND(CO54/CO$8*CO$7*KVARDI,2))</f>
        <v/>
      </c>
      <c r="CQ54" s="43"/>
      <c r="CR54" s="44" t="str">
        <f aca="false">IF(OR(CQ$4=0,CQ54="",CQ$8="",CQ$7=""),"",ROUND(CQ54/CQ$8*CQ$7*KVARDI,2))</f>
        <v/>
      </c>
      <c r="CS54" s="43"/>
      <c r="CT54" s="44" t="str">
        <f aca="false">IF(OR(CS$4=0,CS54="",CS$8="",CS$7=""),"",ROUND(CS54/CS$8*CS$7*KVARDI,2))</f>
        <v/>
      </c>
      <c r="CU54" s="43"/>
      <c r="CV54" s="44" t="str">
        <f aca="false">IF(OR(CU$4=0,CU54="",CU$8="",CU$7=""),"",ROUND(CU54/CU$8*CU$7*KVARDI,2))</f>
        <v/>
      </c>
      <c r="CW54" s="43"/>
      <c r="CX54" s="44" t="str">
        <f aca="false">IF(OR(CW$4=0,CW54="",CW$8="",CW$7=""),"",ROUND(CW54/CW$8*CW$7*KVARDI,2))</f>
        <v/>
      </c>
      <c r="CY54" s="43"/>
      <c r="CZ54" s="44" t="str">
        <f aca="false">IF(OR(CY$4=0,CY54="",CY$8="",CY$7=""),"",ROUND(CY54/CY$8*CY$7*KVARDI,2))</f>
        <v/>
      </c>
      <c r="DA54" s="43"/>
      <c r="DB54" s="44" t="str">
        <f aca="false">IF(OR(DA$4=0,DA54="",DA$8="",DA$7=""),"",ROUND(DA54/DA$8*DA$7*KVARDI,2))</f>
        <v/>
      </c>
      <c r="DC54" s="43"/>
      <c r="DD54" s="44" t="str">
        <f aca="false">IF(OR(DC$4=0,DC54="",DC$8="",DC$7=""),"",ROUND(DC54/DC$8*DC$7*KVARDI,2))</f>
        <v/>
      </c>
      <c r="DE54" s="43"/>
      <c r="DF54" s="44" t="str">
        <f aca="false">IF(OR(DE$4=0,DE54="",DE$8="",DE$7=""),"",ROUND(DE54/DE$8*DE$7*KVARDI,2))</f>
        <v/>
      </c>
      <c r="DG54" s="43"/>
      <c r="DH54" s="44" t="str">
        <f aca="false">IF(OR(DG$4=0,DG54="",DG$8="",DG$7=""),"",ROUND(DG54/DG$8*DG$7*KVARDI,2))</f>
        <v/>
      </c>
      <c r="DI54" s="43"/>
      <c r="DJ54" s="44" t="str">
        <f aca="false">IF(OR(DI$4=0,DI54="",DI$8="",DI$7=""),"",ROUND(DI54/DI$8*DI$7*KVARDI,2))</f>
        <v/>
      </c>
      <c r="DK54" s="43"/>
      <c r="DL54" s="44" t="str">
        <f aca="false">IF(OR(DK$4=0,DK54="",DK$8="",DK$7=""),"",ROUND(DK54/DK$8*DK$7*KVARDI,2))</f>
        <v/>
      </c>
      <c r="DM54" s="43"/>
      <c r="DN54" s="44" t="str">
        <f aca="false">IF(OR(DM$4=0,DM54="",DM$8="",DM$7=""),"",ROUND(DM54/DM$8*DM$7*KVARDI,2))</f>
        <v/>
      </c>
      <c r="DO54" s="43"/>
      <c r="DP54" s="44" t="str">
        <f aca="false">IF(OR(DO$4=0,DO54="",DO$8="",DO$7=""),"",ROUND(DO54/DO$8*DO$7*KVARDI,2))</f>
        <v/>
      </c>
      <c r="DQ54" s="43"/>
      <c r="DR54" s="44" t="str">
        <f aca="false">IF(OR(DQ$4=0,DQ54="",DQ$8="",DQ$7=""),"",ROUND(DQ54/DQ$8*DQ$7*KVARDI,2))</f>
        <v/>
      </c>
      <c r="DS54" s="43"/>
      <c r="DT54" s="44" t="str">
        <f aca="false">IF(OR(DS$4=0,DS54="",DS$8="",DS$7=""),"",ROUND(DS54/DS$8*DS$7*KVARDI,2))</f>
        <v/>
      </c>
      <c r="DU54" s="43"/>
      <c r="DV54" s="44" t="str">
        <f aca="false">IF(OR(DU$4=0,DU54="",DU$8="",DU$7=""),"",ROUND(DU54/DU$8*DU$7*KVARDI,2))</f>
        <v/>
      </c>
      <c r="DW54" s="43"/>
      <c r="DX54" s="44" t="str">
        <f aca="false">IF(OR(DW$4=0,DW54="",DW$8="",DW$7=""),"",ROUND(DW54/DW$8*DW$7*KVARDI,2))</f>
        <v/>
      </c>
      <c r="DY54" s="43"/>
      <c r="DZ54" s="44" t="str">
        <f aca="false">IF(OR(DY$4=0,DY54="",DY$8="",DY$7=""),"",ROUND(DY54/DY$8*DY$7*KVARDI,2))</f>
        <v/>
      </c>
      <c r="EA54" s="43"/>
      <c r="EB54" s="44" t="str">
        <f aca="false">IF(OR(EA$4=0,EA54="",EA$8="",EA$7=""),"",ROUND(EA54/EA$8*EA$7*KVARDI,2))</f>
        <v/>
      </c>
      <c r="EC54" s="43"/>
      <c r="ED54" s="44" t="str">
        <f aca="false">IF(OR(EC$4=0,EC54="",EC$8="",EC$7=""),"",ROUND(EC54/EC$8*EC$7*KVARDI,2))</f>
        <v/>
      </c>
      <c r="EE54" s="43"/>
      <c r="EF54" s="44" t="str">
        <f aca="false">IF(OR(EE$4=0,EE54="",EE$8="",EE$7=""),"",ROUND(EE54/EE$8*EE$7*KVARDI,2))</f>
        <v/>
      </c>
      <c r="EG54" s="43"/>
      <c r="EH54" s="44" t="str">
        <f aca="false">IF(OR(EG$4=0,EG54="",EG$8="",EG$7=""),"",ROUND(EG54/EG$8*EG$7*KVARDI,2))</f>
        <v/>
      </c>
      <c r="EI54" s="43"/>
      <c r="EJ54" s="44" t="str">
        <f aca="false">IF(OR(EI$4=0,EI54="",EI$8="",EI$7=""),"",ROUND(EI54/EI$8*EI$7*KVARDI,2))</f>
        <v/>
      </c>
      <c r="EK54" s="43"/>
      <c r="EL54" s="44" t="str">
        <f aca="false">IF(OR(EK$4=0,EK54="",EK$8="",EK$7=""),"",ROUND(EK54/EK$8*EK$7*KVARDI,2))</f>
        <v/>
      </c>
      <c r="EM54" s="43"/>
      <c r="EN54" s="44" t="str">
        <f aca="false">IF(OR(EM$4=0,EM54="",EM$8="",EM$7=""),"",ROUND(EM54/EM$8*EM$7*KVARDI,2))</f>
        <v/>
      </c>
      <c r="EO54" s="43"/>
      <c r="EP54" s="44" t="str">
        <f aca="false">IF(OR(EO$4=0,EO54="",EO$8="",EO$7=""),"",ROUND(EO54/EO$8*EO$7*KVARDI,2))</f>
        <v/>
      </c>
      <c r="EQ54" s="43"/>
      <c r="ER54" s="44" t="str">
        <f aca="false">IF(OR(EQ$4=0,EQ54="",EQ$8="",EQ$7=""),"",ROUND(EQ54/EQ$8*EQ$7*KVARDI,2))</f>
        <v/>
      </c>
      <c r="ES54" s="43"/>
      <c r="ET54" s="44" t="str">
        <f aca="false">IF(OR(ES$4=0,ES54="",ES$8="",ES$7=""),"",ROUND(ES54/ES$8*ES$7*KVARDI,2))</f>
        <v/>
      </c>
      <c r="EU54" s="43"/>
      <c r="EV54" s="44" t="str">
        <f aca="false">IF(OR(EU$4=0,EU54="",EU$8="",EU$7=""),"",ROUND(EU54/EU$8*EU$7*KVARDI,2))</f>
        <v/>
      </c>
      <c r="EW54" s="43"/>
      <c r="EX54" s="44" t="str">
        <f aca="false">IF(OR(EW$4=0,EW54="",EW$8="",EW$7=""),"",ROUND(EW54/EW$8*EW$7*KVARDI,2))</f>
        <v/>
      </c>
      <c r="EY54" s="43"/>
      <c r="EZ54" s="44" t="str">
        <f aca="false">IF(OR(EY$4=0,EY54="",EY$8="",EY$7=""),"",ROUND(EY54/EY$8*EY$7*KVARDI,2))</f>
        <v/>
      </c>
      <c r="FA54" s="43"/>
      <c r="FB54" s="44" t="str">
        <f aca="false">IF(OR(FA$4=0,FA54="",FA$8="",FA$7=""),"",ROUND(FA54/FA$8*FA$7*KVARDI,2))</f>
        <v/>
      </c>
      <c r="FC54" s="43"/>
      <c r="FD54" s="44" t="str">
        <f aca="false">IF(OR(FC$4=0,FC54="",FC$8="",FC$7=""),"",ROUND(FC54/FC$8*FC$7*KVARDI,2))</f>
        <v/>
      </c>
      <c r="FE54" s="43"/>
      <c r="FF54" s="44" t="str">
        <f aca="false">IF(OR(FE$4=0,FE54="",FE$8="",FE$7=""),"",ROUND(FE54/FE$8*FE$7*KVARDI,2))</f>
        <v/>
      </c>
      <c r="FG54" s="43"/>
      <c r="FH54" s="44" t="str">
        <f aca="false">IF(OR(FG$4=0,FG54="",FG$8="",FG$7=""),"",ROUND(FG54/FG$8*FG$7*KVARDI,2))</f>
        <v/>
      </c>
      <c r="FI54" s="43"/>
      <c r="FJ54" s="44" t="str">
        <f aca="false">IF(OR(FI$4=0,FI54="",FI$8="",FI$7=""),"",ROUND(FI54/FI$8*FI$7*KVARDI,2))</f>
        <v/>
      </c>
      <c r="FK54" s="43"/>
      <c r="FL54" s="44" t="str">
        <f aca="false">IF(OR(FK$4=0,FK54="",FK$8="",FK$7=""),"",ROUND(FK54/FK$8*FK$7*KVARDI,2))</f>
        <v/>
      </c>
      <c r="FM54" s="43"/>
      <c r="FN54" s="44" t="str">
        <f aca="false">IF(OR(FM$4=0,FM54="",FM$8="",FM$7=""),"",ROUND(FM54/FM$8*FM$7*KVARDI,2))</f>
        <v/>
      </c>
      <c r="FO54" s="43"/>
      <c r="FP54" s="44" t="str">
        <f aca="false">IF(OR(FO$4=0,FO54="",FO$8="",FO$7=""),"",ROUND(FO54/FO$8*FO$7*KVARDI,2))</f>
        <v/>
      </c>
      <c r="FQ54" s="43"/>
      <c r="FR54" s="44" t="str">
        <f aca="false">IF(OR(FQ$4=0,FQ54="",FQ$8="",FQ$7=""),"",ROUND(FQ54/FQ$8*FQ$7*KVARDI,2))</f>
        <v/>
      </c>
      <c r="FS54" s="43"/>
      <c r="FT54" s="44" t="str">
        <f aca="false">IF(OR(FS$4=0,FS54="",FS$8="",FS$7=""),"",ROUND(FS54/FS$8*FS$7*KVARDI,2))</f>
        <v/>
      </c>
      <c r="FU54" s="43"/>
      <c r="FV54" s="44" t="str">
        <f aca="false">IF(OR(FU$4=0,FU54="",FU$8="",FU$7=""),"",ROUND(FU54/FU$8*FU$7*KVARDI,2))</f>
        <v/>
      </c>
      <c r="FW54" s="43"/>
      <c r="FX54" s="44" t="str">
        <f aca="false">IF(OR(FW$4=0,FW54="",FW$8="",FW$7=""),"",ROUND(FW54/FW$8*FW$7*KVARDI,2))</f>
        <v/>
      </c>
      <c r="FY54" s="43"/>
      <c r="FZ54" s="44" t="str">
        <f aca="false">IF(OR(FY$4=0,FY54="",FY$8="",FY$7=""),"",ROUND(FY54/FY$8*FY$7*KVARDI,2))</f>
        <v/>
      </c>
      <c r="GA54" s="43"/>
      <c r="GB54" s="44" t="str">
        <f aca="false">IF(OR(GA$4=0,GA54="",GA$8="",GA$7=""),"",ROUND(GA54/GA$8*GA$7*KVARDI,2))</f>
        <v/>
      </c>
      <c r="GC54" s="43"/>
      <c r="GD54" s="44" t="str">
        <f aca="false">IF(OR(GC$4=0,GC54="",GC$8="",GC$7=""),"",ROUND(GC54/GC$8*GC$7*KVARDI,2))</f>
        <v/>
      </c>
      <c r="GE54" s="43"/>
      <c r="GF54" s="44" t="str">
        <f aca="false">IF(OR(GE$4=0,GE54="",GE$8="",GE$7=""),"",ROUND(GE54/GE$8*GE$7*KVARDI,2))</f>
        <v/>
      </c>
      <c r="GG54" s="43"/>
      <c r="GH54" s="44" t="str">
        <f aca="false">IF(OR(GG$4=0,GG54="",GG$8="",GG$7=""),"",ROUND(GG54/GG$8*GG$7*KVARDI,2))</f>
        <v/>
      </c>
      <c r="GI54" s="43"/>
      <c r="GJ54" s="44" t="str">
        <f aca="false">IF(OR(GI$4=0,GI54="",GI$8="",GI$7=""),"",ROUND(GI54/GI$8*GI$7*KVARDI,2))</f>
        <v/>
      </c>
      <c r="GK54" s="43"/>
      <c r="GL54" s="44" t="str">
        <f aca="false">IF(OR(GK$4=0,GK54="",GK$8="",GK$7=""),"",ROUND(GK54/GK$8*GK$7*KVARDI,2))</f>
        <v/>
      </c>
      <c r="GM54" s="43"/>
      <c r="GN54" s="44" t="str">
        <f aca="false">IF(OR(GM$4=0,GM54="",GM$8="",GM$7=""),"",ROUND(GM54/GM$8*GM$7*KVARDI,2))</f>
        <v/>
      </c>
      <c r="GO54" s="43"/>
      <c r="GP54" s="44" t="str">
        <f aca="false">IF(OR(GO$4=0,GO54="",GO$8="",GO$7=""),"",ROUND(GO54/GO$8*GO$7*KVARDI,2))</f>
        <v/>
      </c>
      <c r="GQ54" s="43"/>
      <c r="GR54" s="44" t="str">
        <f aca="false">IF(OR(GQ$4=0,GQ54="",GQ$8="",GQ$7=""),"",ROUND(GQ54/GQ$8*GQ$7*KVARDI,2))</f>
        <v/>
      </c>
      <c r="GS54" s="43"/>
      <c r="GT54" s="44" t="str">
        <f aca="false">IF(OR(GS$4=0,GS54="",GS$8="",GS$7=""),"",ROUND(GS54/GS$8*GS$7*KVARDI,2))</f>
        <v/>
      </c>
      <c r="GU54" s="43"/>
      <c r="GV54" s="44" t="str">
        <f aca="false">IF(OR(GU$4=0,GU54="",GU$8="",GU$7=""),"",ROUND(GU54/GU$8*GU$7*KVARDI,2))</f>
        <v/>
      </c>
      <c r="GW54" s="43"/>
      <c r="GX54" s="44" t="str">
        <f aca="false">IF(OR(GW$4=0,GW54="",GW$8="",GW$7=""),"",ROUND(GW54/GW$8*GW$7*KVARDI,2))</f>
        <v/>
      </c>
      <c r="GZ54" s="22"/>
    </row>
    <row r="55" customFormat="false" ht="15" hidden="true" customHeight="true" outlineLevel="1" collapsed="false">
      <c r="B55" s="41" t="str">
        <f aca="false" t="array" ref="B55:B55">IFERROR(INDEX(Launagögn!$C$6:$C$10005,MATCH(0,COUNTIF($B$11:B54,Launagögn!$C$6:$C$10005)+(Launagögn!$C$6:$C$10005=""),0)),"")</f>
        <v/>
      </c>
      <c r="C55" s="42" t="n">
        <f aca="false">IFERROR(SUMIF($G$10:$GX$10,"Stig",$G55:$GX55),0)</f>
        <v>0</v>
      </c>
      <c r="D55" s="22"/>
      <c r="E55" s="22"/>
      <c r="F55" s="22"/>
      <c r="G55" s="43"/>
      <c r="H55" s="44" t="str">
        <f aca="false">IF(OR(G$4=0,G55="",G$8="",G$7=""),"",ROUND(G55/G$8*G$7*KVARDI,2))</f>
        <v/>
      </c>
      <c r="I55" s="43"/>
      <c r="J55" s="44" t="str">
        <f aca="false">IF(OR(I$4=0,I55="",I$8="",I$7=""),"",ROUND(I55/I$8*I$7*KVARDI,2))</f>
        <v/>
      </c>
      <c r="K55" s="43"/>
      <c r="L55" s="44" t="str">
        <f aca="false">IF(OR(K$4=0,K55="",K$8="",K$7=""),"",ROUND(K55/K$8*K$7*KVARDI,2))</f>
        <v/>
      </c>
      <c r="M55" s="43"/>
      <c r="N55" s="44" t="str">
        <f aca="false">IF(OR(M$4=0,M55="",M$8="",M$7=""),"",ROUND(M55/M$8*M$7*KVARDI,2))</f>
        <v/>
      </c>
      <c r="O55" s="43"/>
      <c r="P55" s="44" t="str">
        <f aca="false">IF(OR(O$4=0,O55="",O$8="",O$7=""),"",ROUND(O55/O$8*O$7*KVARDI,2))</f>
        <v/>
      </c>
      <c r="Q55" s="43"/>
      <c r="R55" s="44" t="str">
        <f aca="false">IF(OR(Q$4=0,Q55="",Q$8="",Q$7=""),"",ROUND(Q55/Q$8*Q$7*KVARDI,2))</f>
        <v/>
      </c>
      <c r="S55" s="43"/>
      <c r="T55" s="44" t="str">
        <f aca="false">IF(OR(S$4=0,S55="",S$8="",S$7=""),"",ROUND(S55/S$8*S$7*KVARDI,2))</f>
        <v/>
      </c>
      <c r="U55" s="43"/>
      <c r="V55" s="44" t="str">
        <f aca="false">IF(OR(U$4=0,U55="",U$8="",U$7=""),"",ROUND(U55/U$8*U$7*KVARDI,2))</f>
        <v/>
      </c>
      <c r="W55" s="43"/>
      <c r="X55" s="44" t="str">
        <f aca="false">IF(OR(W$4=0,W55="",W$8="",W$7=""),"",ROUND(W55/W$8*W$7*KVARDI,2))</f>
        <v/>
      </c>
      <c r="Y55" s="43"/>
      <c r="Z55" s="44" t="str">
        <f aca="false">IF(OR(Y$4=0,Y55="",Y$8="",Y$7=""),"",ROUND(Y55/Y$8*Y$7*KVARDI,2))</f>
        <v/>
      </c>
      <c r="AA55" s="43"/>
      <c r="AB55" s="44" t="str">
        <f aca="false">IF(OR(AA$4=0,AA55="",AA$8="",AA$7=""),"",ROUND(AA55/AA$8*AA$7*KVARDI,2))</f>
        <v/>
      </c>
      <c r="AC55" s="43"/>
      <c r="AD55" s="44" t="str">
        <f aca="false">IF(OR(AC$4=0,AC55="",AC$8="",AC$7=""),"",ROUND(AC55/AC$8*AC$7*KVARDI,2))</f>
        <v/>
      </c>
      <c r="AE55" s="43"/>
      <c r="AF55" s="44" t="str">
        <f aca="false">IF(OR(AE$4=0,AE55="",AE$8="",AE$7=""),"",ROUND(AE55/AE$8*AE$7*KVARDI,2))</f>
        <v/>
      </c>
      <c r="AG55" s="43"/>
      <c r="AH55" s="44" t="str">
        <f aca="false">IF(OR(AG$4=0,AG55="",AG$8="",AG$7=""),"",ROUND(AG55/AG$8*AG$7*KVARDI,2))</f>
        <v/>
      </c>
      <c r="AI55" s="43"/>
      <c r="AJ55" s="44" t="str">
        <f aca="false">IF(OR(AI$4=0,AI55="",AI$8="",AI$7=""),"",ROUND(AI55/AI$8*AI$7*KVARDI,2))</f>
        <v/>
      </c>
      <c r="AK55" s="43"/>
      <c r="AL55" s="44" t="str">
        <f aca="false">IF(OR(AK$4=0,AK55="",AK$8="",AK$7=""),"",ROUND(AK55/AK$8*AK$7*KVARDI,2))</f>
        <v/>
      </c>
      <c r="AM55" s="43"/>
      <c r="AN55" s="44" t="str">
        <f aca="false">IF(OR(AM$4=0,AM55="",AM$8="",AM$7=""),"",ROUND(AM55/AM$8*AM$7*KVARDI,2))</f>
        <v/>
      </c>
      <c r="AO55" s="43"/>
      <c r="AP55" s="44" t="str">
        <f aca="false">IF(OR(AO$4=0,AO55="",AO$8="",AO$7=""),"",ROUND(AO55/AO$8*AO$7*KVARDI,2))</f>
        <v/>
      </c>
      <c r="AQ55" s="43"/>
      <c r="AR55" s="44" t="str">
        <f aca="false">IF(OR(AQ$4=0,AQ55="",AQ$8="",AQ$7=""),"",ROUND(AQ55/AQ$8*AQ$7*KVARDI,2))</f>
        <v/>
      </c>
      <c r="AS55" s="43"/>
      <c r="AT55" s="44" t="str">
        <f aca="false">IF(OR(AS$4=0,AS55="",AS$8="",AS$7=""),"",ROUND(AS55/AS$8*AS$7*KVARDI,2))</f>
        <v/>
      </c>
      <c r="AU55" s="43"/>
      <c r="AV55" s="44" t="str">
        <f aca="false">IF(OR(AU$4=0,AU55="",AU$8="",AU$7=""),"",ROUND(AU55/AU$8*AU$7*KVARDI,2))</f>
        <v/>
      </c>
      <c r="AW55" s="43"/>
      <c r="AX55" s="44" t="str">
        <f aca="false">IF(OR(AW$4=0,AW55="",AW$8="",AW$7=""),"",ROUND(AW55/AW$8*AW$7*KVARDI,2))</f>
        <v/>
      </c>
      <c r="AY55" s="43"/>
      <c r="AZ55" s="44" t="str">
        <f aca="false">IF(OR(AY$4=0,AY55="",AY$8="",AY$7=""),"",ROUND(AY55/AY$8*AY$7*KVARDI,2))</f>
        <v/>
      </c>
      <c r="BA55" s="43"/>
      <c r="BB55" s="44" t="str">
        <f aca="false">IF(OR(BA$4=0,BA55="",BA$8="",BA$7=""),"",ROUND(BA55/BA$8*BA$7*KVARDI,2))</f>
        <v/>
      </c>
      <c r="BC55" s="43"/>
      <c r="BD55" s="44" t="str">
        <f aca="false">IF(OR(BC$4=0,BC55="",BC$8="",BC$7=""),"",ROUND(BC55/BC$8*BC$7*KVARDI,2))</f>
        <v/>
      </c>
      <c r="BE55" s="43"/>
      <c r="BF55" s="44" t="str">
        <f aca="false">IF(OR(BE$4=0,BE55="",BE$8="",BE$7=""),"",ROUND(BE55/BE$8*BE$7*KVARDI,2))</f>
        <v/>
      </c>
      <c r="BG55" s="43"/>
      <c r="BH55" s="44" t="str">
        <f aca="false">IF(OR(BG$4=0,BG55="",BG$8="",BG$7=""),"",ROUND(BG55/BG$8*BG$7*KVARDI,2))</f>
        <v/>
      </c>
      <c r="BI55" s="43"/>
      <c r="BJ55" s="44" t="str">
        <f aca="false">IF(OR(BI$4=0,BI55="",BI$8="",BI$7=""),"",ROUND(BI55/BI$8*BI$7*KVARDI,2))</f>
        <v/>
      </c>
      <c r="BK55" s="43"/>
      <c r="BL55" s="44" t="str">
        <f aca="false">IF(OR(BK$4=0,BK55="",BK$8="",BK$7=""),"",ROUND(BK55/BK$8*BK$7*KVARDI,2))</f>
        <v/>
      </c>
      <c r="BM55" s="43"/>
      <c r="BN55" s="44" t="str">
        <f aca="false">IF(OR(BM$4=0,BM55="",BM$8="",BM$7=""),"",ROUND(BM55/BM$8*BM$7*KVARDI,2))</f>
        <v/>
      </c>
      <c r="BO55" s="43"/>
      <c r="BP55" s="44" t="str">
        <f aca="false">IF(OR(BO$4=0,BO55="",BO$8="",BO$7=""),"",ROUND(BO55/BO$8*BO$7*KVARDI,2))</f>
        <v/>
      </c>
      <c r="BQ55" s="43"/>
      <c r="BR55" s="44" t="str">
        <f aca="false">IF(OR(BQ$4=0,BQ55="",BQ$8="",BQ$7=""),"",ROUND(BQ55/BQ$8*BQ$7*KVARDI,2))</f>
        <v/>
      </c>
      <c r="BS55" s="43"/>
      <c r="BT55" s="44" t="str">
        <f aca="false">IF(OR(BS$4=0,BS55="",BS$8="",BS$7=""),"",ROUND(BS55/BS$8*BS$7*KVARDI,2))</f>
        <v/>
      </c>
      <c r="BU55" s="43"/>
      <c r="BV55" s="44" t="str">
        <f aca="false">IF(OR(BU$4=0,BU55="",BU$8="",BU$7=""),"",ROUND(BU55/BU$8*BU$7*KVARDI,2))</f>
        <v/>
      </c>
      <c r="BW55" s="43"/>
      <c r="BX55" s="44" t="str">
        <f aca="false">IF(OR(BW$4=0,BW55="",BW$8="",BW$7=""),"",ROUND(BW55/BW$8*BW$7*KVARDI,2))</f>
        <v/>
      </c>
      <c r="BY55" s="43"/>
      <c r="BZ55" s="44" t="str">
        <f aca="false">IF(OR(BY$4=0,BY55="",BY$8="",BY$7=""),"",ROUND(BY55/BY$8*BY$7*KVARDI,2))</f>
        <v/>
      </c>
      <c r="CA55" s="43"/>
      <c r="CB55" s="44" t="str">
        <f aca="false">IF(OR(CA$4=0,CA55="",CA$8="",CA$7=""),"",ROUND(CA55/CA$8*CA$7*KVARDI,2))</f>
        <v/>
      </c>
      <c r="CC55" s="43"/>
      <c r="CD55" s="44" t="str">
        <f aca="false">IF(OR(CC$4=0,CC55="",CC$8="",CC$7=""),"",ROUND(CC55/CC$8*CC$7*KVARDI,2))</f>
        <v/>
      </c>
      <c r="CE55" s="43"/>
      <c r="CF55" s="44" t="str">
        <f aca="false">IF(OR(CE$4=0,CE55="",CE$8="",CE$7=""),"",ROUND(CE55/CE$8*CE$7*KVARDI,2))</f>
        <v/>
      </c>
      <c r="CG55" s="43"/>
      <c r="CH55" s="44" t="str">
        <f aca="false">IF(OR(CG$4=0,CG55="",CG$8="",CG$7=""),"",ROUND(CG55/CG$8*CG$7*KVARDI,2))</f>
        <v/>
      </c>
      <c r="CI55" s="43"/>
      <c r="CJ55" s="44" t="str">
        <f aca="false">IF(OR(CI$4=0,CI55="",CI$8="",CI$7=""),"",ROUND(CI55/CI$8*CI$7*KVARDI,2))</f>
        <v/>
      </c>
      <c r="CK55" s="43"/>
      <c r="CL55" s="44" t="str">
        <f aca="false">IF(OR(CK$4=0,CK55="",CK$8="",CK$7=""),"",ROUND(CK55/CK$8*CK$7*KVARDI,2))</f>
        <v/>
      </c>
      <c r="CM55" s="43"/>
      <c r="CN55" s="44" t="str">
        <f aca="false">IF(OR(CM$4=0,CM55="",CM$8="",CM$7=""),"",ROUND(CM55/CM$8*CM$7*KVARDI,2))</f>
        <v/>
      </c>
      <c r="CO55" s="43"/>
      <c r="CP55" s="44" t="str">
        <f aca="false">IF(OR(CO$4=0,CO55="",CO$8="",CO$7=""),"",ROUND(CO55/CO$8*CO$7*KVARDI,2))</f>
        <v/>
      </c>
      <c r="CQ55" s="43"/>
      <c r="CR55" s="44" t="str">
        <f aca="false">IF(OR(CQ$4=0,CQ55="",CQ$8="",CQ$7=""),"",ROUND(CQ55/CQ$8*CQ$7*KVARDI,2))</f>
        <v/>
      </c>
      <c r="CS55" s="43"/>
      <c r="CT55" s="44" t="str">
        <f aca="false">IF(OR(CS$4=0,CS55="",CS$8="",CS$7=""),"",ROUND(CS55/CS$8*CS$7*KVARDI,2))</f>
        <v/>
      </c>
      <c r="CU55" s="43"/>
      <c r="CV55" s="44" t="str">
        <f aca="false">IF(OR(CU$4=0,CU55="",CU$8="",CU$7=""),"",ROUND(CU55/CU$8*CU$7*KVARDI,2))</f>
        <v/>
      </c>
      <c r="CW55" s="43"/>
      <c r="CX55" s="44" t="str">
        <f aca="false">IF(OR(CW$4=0,CW55="",CW$8="",CW$7=""),"",ROUND(CW55/CW$8*CW$7*KVARDI,2))</f>
        <v/>
      </c>
      <c r="CY55" s="43"/>
      <c r="CZ55" s="44" t="str">
        <f aca="false">IF(OR(CY$4=0,CY55="",CY$8="",CY$7=""),"",ROUND(CY55/CY$8*CY$7*KVARDI,2))</f>
        <v/>
      </c>
      <c r="DA55" s="43"/>
      <c r="DB55" s="44" t="str">
        <f aca="false">IF(OR(DA$4=0,DA55="",DA$8="",DA$7=""),"",ROUND(DA55/DA$8*DA$7*KVARDI,2))</f>
        <v/>
      </c>
      <c r="DC55" s="43"/>
      <c r="DD55" s="44" t="str">
        <f aca="false">IF(OR(DC$4=0,DC55="",DC$8="",DC$7=""),"",ROUND(DC55/DC$8*DC$7*KVARDI,2))</f>
        <v/>
      </c>
      <c r="DE55" s="43"/>
      <c r="DF55" s="44" t="str">
        <f aca="false">IF(OR(DE$4=0,DE55="",DE$8="",DE$7=""),"",ROUND(DE55/DE$8*DE$7*KVARDI,2))</f>
        <v/>
      </c>
      <c r="DG55" s="43"/>
      <c r="DH55" s="44" t="str">
        <f aca="false">IF(OR(DG$4=0,DG55="",DG$8="",DG$7=""),"",ROUND(DG55/DG$8*DG$7*KVARDI,2))</f>
        <v/>
      </c>
      <c r="DI55" s="43"/>
      <c r="DJ55" s="44" t="str">
        <f aca="false">IF(OR(DI$4=0,DI55="",DI$8="",DI$7=""),"",ROUND(DI55/DI$8*DI$7*KVARDI,2))</f>
        <v/>
      </c>
      <c r="DK55" s="43"/>
      <c r="DL55" s="44" t="str">
        <f aca="false">IF(OR(DK$4=0,DK55="",DK$8="",DK$7=""),"",ROUND(DK55/DK$8*DK$7*KVARDI,2))</f>
        <v/>
      </c>
      <c r="DM55" s="43"/>
      <c r="DN55" s="44" t="str">
        <f aca="false">IF(OR(DM$4=0,DM55="",DM$8="",DM$7=""),"",ROUND(DM55/DM$8*DM$7*KVARDI,2))</f>
        <v/>
      </c>
      <c r="DO55" s="43"/>
      <c r="DP55" s="44" t="str">
        <f aca="false">IF(OR(DO$4=0,DO55="",DO$8="",DO$7=""),"",ROUND(DO55/DO$8*DO$7*KVARDI,2))</f>
        <v/>
      </c>
      <c r="DQ55" s="43"/>
      <c r="DR55" s="44" t="str">
        <f aca="false">IF(OR(DQ$4=0,DQ55="",DQ$8="",DQ$7=""),"",ROUND(DQ55/DQ$8*DQ$7*KVARDI,2))</f>
        <v/>
      </c>
      <c r="DS55" s="43"/>
      <c r="DT55" s="44" t="str">
        <f aca="false">IF(OR(DS$4=0,DS55="",DS$8="",DS$7=""),"",ROUND(DS55/DS$8*DS$7*KVARDI,2))</f>
        <v/>
      </c>
      <c r="DU55" s="43"/>
      <c r="DV55" s="44" t="str">
        <f aca="false">IF(OR(DU$4=0,DU55="",DU$8="",DU$7=""),"",ROUND(DU55/DU$8*DU$7*KVARDI,2))</f>
        <v/>
      </c>
      <c r="DW55" s="43"/>
      <c r="DX55" s="44" t="str">
        <f aca="false">IF(OR(DW$4=0,DW55="",DW$8="",DW$7=""),"",ROUND(DW55/DW$8*DW$7*KVARDI,2))</f>
        <v/>
      </c>
      <c r="DY55" s="43"/>
      <c r="DZ55" s="44" t="str">
        <f aca="false">IF(OR(DY$4=0,DY55="",DY$8="",DY$7=""),"",ROUND(DY55/DY$8*DY$7*KVARDI,2))</f>
        <v/>
      </c>
      <c r="EA55" s="43"/>
      <c r="EB55" s="44" t="str">
        <f aca="false">IF(OR(EA$4=0,EA55="",EA$8="",EA$7=""),"",ROUND(EA55/EA$8*EA$7*KVARDI,2))</f>
        <v/>
      </c>
      <c r="EC55" s="43"/>
      <c r="ED55" s="44" t="str">
        <f aca="false">IF(OR(EC$4=0,EC55="",EC$8="",EC$7=""),"",ROUND(EC55/EC$8*EC$7*KVARDI,2))</f>
        <v/>
      </c>
      <c r="EE55" s="43"/>
      <c r="EF55" s="44" t="str">
        <f aca="false">IF(OR(EE$4=0,EE55="",EE$8="",EE$7=""),"",ROUND(EE55/EE$8*EE$7*KVARDI,2))</f>
        <v/>
      </c>
      <c r="EG55" s="43"/>
      <c r="EH55" s="44" t="str">
        <f aca="false">IF(OR(EG$4=0,EG55="",EG$8="",EG$7=""),"",ROUND(EG55/EG$8*EG$7*KVARDI,2))</f>
        <v/>
      </c>
      <c r="EI55" s="43"/>
      <c r="EJ55" s="44" t="str">
        <f aca="false">IF(OR(EI$4=0,EI55="",EI$8="",EI$7=""),"",ROUND(EI55/EI$8*EI$7*KVARDI,2))</f>
        <v/>
      </c>
      <c r="EK55" s="43"/>
      <c r="EL55" s="44" t="str">
        <f aca="false">IF(OR(EK$4=0,EK55="",EK$8="",EK$7=""),"",ROUND(EK55/EK$8*EK$7*KVARDI,2))</f>
        <v/>
      </c>
      <c r="EM55" s="43"/>
      <c r="EN55" s="44" t="str">
        <f aca="false">IF(OR(EM$4=0,EM55="",EM$8="",EM$7=""),"",ROUND(EM55/EM$8*EM$7*KVARDI,2))</f>
        <v/>
      </c>
      <c r="EO55" s="43"/>
      <c r="EP55" s="44" t="str">
        <f aca="false">IF(OR(EO$4=0,EO55="",EO$8="",EO$7=""),"",ROUND(EO55/EO$8*EO$7*KVARDI,2))</f>
        <v/>
      </c>
      <c r="EQ55" s="43"/>
      <c r="ER55" s="44" t="str">
        <f aca="false">IF(OR(EQ$4=0,EQ55="",EQ$8="",EQ$7=""),"",ROUND(EQ55/EQ$8*EQ$7*KVARDI,2))</f>
        <v/>
      </c>
      <c r="ES55" s="43"/>
      <c r="ET55" s="44" t="str">
        <f aca="false">IF(OR(ES$4=0,ES55="",ES$8="",ES$7=""),"",ROUND(ES55/ES$8*ES$7*KVARDI,2))</f>
        <v/>
      </c>
      <c r="EU55" s="43"/>
      <c r="EV55" s="44" t="str">
        <f aca="false">IF(OR(EU$4=0,EU55="",EU$8="",EU$7=""),"",ROUND(EU55/EU$8*EU$7*KVARDI,2))</f>
        <v/>
      </c>
      <c r="EW55" s="43"/>
      <c r="EX55" s="44" t="str">
        <f aca="false">IF(OR(EW$4=0,EW55="",EW$8="",EW$7=""),"",ROUND(EW55/EW$8*EW$7*KVARDI,2))</f>
        <v/>
      </c>
      <c r="EY55" s="43"/>
      <c r="EZ55" s="44" t="str">
        <f aca="false">IF(OR(EY$4=0,EY55="",EY$8="",EY$7=""),"",ROUND(EY55/EY$8*EY$7*KVARDI,2))</f>
        <v/>
      </c>
      <c r="FA55" s="43"/>
      <c r="FB55" s="44" t="str">
        <f aca="false">IF(OR(FA$4=0,FA55="",FA$8="",FA$7=""),"",ROUND(FA55/FA$8*FA$7*KVARDI,2))</f>
        <v/>
      </c>
      <c r="FC55" s="43"/>
      <c r="FD55" s="44" t="str">
        <f aca="false">IF(OR(FC$4=0,FC55="",FC$8="",FC$7=""),"",ROUND(FC55/FC$8*FC$7*KVARDI,2))</f>
        <v/>
      </c>
      <c r="FE55" s="43"/>
      <c r="FF55" s="44" t="str">
        <f aca="false">IF(OR(FE$4=0,FE55="",FE$8="",FE$7=""),"",ROUND(FE55/FE$8*FE$7*KVARDI,2))</f>
        <v/>
      </c>
      <c r="FG55" s="43"/>
      <c r="FH55" s="44" t="str">
        <f aca="false">IF(OR(FG$4=0,FG55="",FG$8="",FG$7=""),"",ROUND(FG55/FG$8*FG$7*KVARDI,2))</f>
        <v/>
      </c>
      <c r="FI55" s="43"/>
      <c r="FJ55" s="44" t="str">
        <f aca="false">IF(OR(FI$4=0,FI55="",FI$8="",FI$7=""),"",ROUND(FI55/FI$8*FI$7*KVARDI,2))</f>
        <v/>
      </c>
      <c r="FK55" s="43"/>
      <c r="FL55" s="44" t="str">
        <f aca="false">IF(OR(FK$4=0,FK55="",FK$8="",FK$7=""),"",ROUND(FK55/FK$8*FK$7*KVARDI,2))</f>
        <v/>
      </c>
      <c r="FM55" s="43"/>
      <c r="FN55" s="44" t="str">
        <f aca="false">IF(OR(FM$4=0,FM55="",FM$8="",FM$7=""),"",ROUND(FM55/FM$8*FM$7*KVARDI,2))</f>
        <v/>
      </c>
      <c r="FO55" s="43"/>
      <c r="FP55" s="44" t="str">
        <f aca="false">IF(OR(FO$4=0,FO55="",FO$8="",FO$7=""),"",ROUND(FO55/FO$8*FO$7*KVARDI,2))</f>
        <v/>
      </c>
      <c r="FQ55" s="43"/>
      <c r="FR55" s="44" t="str">
        <f aca="false">IF(OR(FQ$4=0,FQ55="",FQ$8="",FQ$7=""),"",ROUND(FQ55/FQ$8*FQ$7*KVARDI,2))</f>
        <v/>
      </c>
      <c r="FS55" s="43"/>
      <c r="FT55" s="44" t="str">
        <f aca="false">IF(OR(FS$4=0,FS55="",FS$8="",FS$7=""),"",ROUND(FS55/FS$8*FS$7*KVARDI,2))</f>
        <v/>
      </c>
      <c r="FU55" s="43"/>
      <c r="FV55" s="44" t="str">
        <f aca="false">IF(OR(FU$4=0,FU55="",FU$8="",FU$7=""),"",ROUND(FU55/FU$8*FU$7*KVARDI,2))</f>
        <v/>
      </c>
      <c r="FW55" s="43"/>
      <c r="FX55" s="44" t="str">
        <f aca="false">IF(OR(FW$4=0,FW55="",FW$8="",FW$7=""),"",ROUND(FW55/FW$8*FW$7*KVARDI,2))</f>
        <v/>
      </c>
      <c r="FY55" s="43"/>
      <c r="FZ55" s="44" t="str">
        <f aca="false">IF(OR(FY$4=0,FY55="",FY$8="",FY$7=""),"",ROUND(FY55/FY$8*FY$7*KVARDI,2))</f>
        <v/>
      </c>
      <c r="GA55" s="43"/>
      <c r="GB55" s="44" t="str">
        <f aca="false">IF(OR(GA$4=0,GA55="",GA$8="",GA$7=""),"",ROUND(GA55/GA$8*GA$7*KVARDI,2))</f>
        <v/>
      </c>
      <c r="GC55" s="43"/>
      <c r="GD55" s="44" t="str">
        <f aca="false">IF(OR(GC$4=0,GC55="",GC$8="",GC$7=""),"",ROUND(GC55/GC$8*GC$7*KVARDI,2))</f>
        <v/>
      </c>
      <c r="GE55" s="43"/>
      <c r="GF55" s="44" t="str">
        <f aca="false">IF(OR(GE$4=0,GE55="",GE$8="",GE$7=""),"",ROUND(GE55/GE$8*GE$7*KVARDI,2))</f>
        <v/>
      </c>
      <c r="GG55" s="43"/>
      <c r="GH55" s="44" t="str">
        <f aca="false">IF(OR(GG$4=0,GG55="",GG$8="",GG$7=""),"",ROUND(GG55/GG$8*GG$7*KVARDI,2))</f>
        <v/>
      </c>
      <c r="GI55" s="43"/>
      <c r="GJ55" s="44" t="str">
        <f aca="false">IF(OR(GI$4=0,GI55="",GI$8="",GI$7=""),"",ROUND(GI55/GI$8*GI$7*KVARDI,2))</f>
        <v/>
      </c>
      <c r="GK55" s="43"/>
      <c r="GL55" s="44" t="str">
        <f aca="false">IF(OR(GK$4=0,GK55="",GK$8="",GK$7=""),"",ROUND(GK55/GK$8*GK$7*KVARDI,2))</f>
        <v/>
      </c>
      <c r="GM55" s="43"/>
      <c r="GN55" s="44" t="str">
        <f aca="false">IF(OR(GM$4=0,GM55="",GM$8="",GM$7=""),"",ROUND(GM55/GM$8*GM$7*KVARDI,2))</f>
        <v/>
      </c>
      <c r="GO55" s="43"/>
      <c r="GP55" s="44" t="str">
        <f aca="false">IF(OR(GO$4=0,GO55="",GO$8="",GO$7=""),"",ROUND(GO55/GO$8*GO$7*KVARDI,2))</f>
        <v/>
      </c>
      <c r="GQ55" s="43"/>
      <c r="GR55" s="44" t="str">
        <f aca="false">IF(OR(GQ$4=0,GQ55="",GQ$8="",GQ$7=""),"",ROUND(GQ55/GQ$8*GQ$7*KVARDI,2))</f>
        <v/>
      </c>
      <c r="GS55" s="43"/>
      <c r="GT55" s="44" t="str">
        <f aca="false">IF(OR(GS$4=0,GS55="",GS$8="",GS$7=""),"",ROUND(GS55/GS$8*GS$7*KVARDI,2))</f>
        <v/>
      </c>
      <c r="GU55" s="43"/>
      <c r="GV55" s="44" t="str">
        <f aca="false">IF(OR(GU$4=0,GU55="",GU$8="",GU$7=""),"",ROUND(GU55/GU$8*GU$7*KVARDI,2))</f>
        <v/>
      </c>
      <c r="GW55" s="43"/>
      <c r="GX55" s="44" t="str">
        <f aca="false">IF(OR(GW$4=0,GW55="",GW$8="",GW$7=""),"",ROUND(GW55/GW$8*GW$7*KVARDI,2))</f>
        <v/>
      </c>
      <c r="GZ55" s="22"/>
    </row>
    <row r="56" customFormat="false" ht="15" hidden="true" customHeight="true" outlineLevel="1" collapsed="false">
      <c r="B56" s="41" t="str">
        <f aca="false" t="array" ref="B56:B56">IFERROR(INDEX(Launagögn!$C$6:$C$10005,MATCH(0,COUNTIF($B$11:B55,Launagögn!$C$6:$C$10005)+(Launagögn!$C$6:$C$10005=""),0)),"")</f>
        <v/>
      </c>
      <c r="C56" s="42" t="n">
        <f aca="false">IFERROR(SUMIF($G$10:$GX$10,"Stig",$G56:$GX56),0)</f>
        <v>0</v>
      </c>
      <c r="D56" s="22"/>
      <c r="E56" s="22"/>
      <c r="F56" s="22"/>
      <c r="G56" s="43"/>
      <c r="H56" s="44" t="str">
        <f aca="false">IF(OR(G$4=0,G56="",G$8="",G$7=""),"",ROUND(G56/G$8*G$7*KVARDI,2))</f>
        <v/>
      </c>
      <c r="I56" s="43"/>
      <c r="J56" s="44" t="str">
        <f aca="false">IF(OR(I$4=0,I56="",I$8="",I$7=""),"",ROUND(I56/I$8*I$7*KVARDI,2))</f>
        <v/>
      </c>
      <c r="K56" s="43"/>
      <c r="L56" s="44" t="str">
        <f aca="false">IF(OR(K$4=0,K56="",K$8="",K$7=""),"",ROUND(K56/K$8*K$7*KVARDI,2))</f>
        <v/>
      </c>
      <c r="M56" s="43"/>
      <c r="N56" s="44" t="str">
        <f aca="false">IF(OR(M$4=0,M56="",M$8="",M$7=""),"",ROUND(M56/M$8*M$7*KVARDI,2))</f>
        <v/>
      </c>
      <c r="O56" s="43"/>
      <c r="P56" s="44" t="str">
        <f aca="false">IF(OR(O$4=0,O56="",O$8="",O$7=""),"",ROUND(O56/O$8*O$7*KVARDI,2))</f>
        <v/>
      </c>
      <c r="Q56" s="43"/>
      <c r="R56" s="44" t="str">
        <f aca="false">IF(OR(Q$4=0,Q56="",Q$8="",Q$7=""),"",ROUND(Q56/Q$8*Q$7*KVARDI,2))</f>
        <v/>
      </c>
      <c r="S56" s="43"/>
      <c r="T56" s="44" t="str">
        <f aca="false">IF(OR(S$4=0,S56="",S$8="",S$7=""),"",ROUND(S56/S$8*S$7*KVARDI,2))</f>
        <v/>
      </c>
      <c r="U56" s="43"/>
      <c r="V56" s="44" t="str">
        <f aca="false">IF(OR(U$4=0,U56="",U$8="",U$7=""),"",ROUND(U56/U$8*U$7*KVARDI,2))</f>
        <v/>
      </c>
      <c r="W56" s="43"/>
      <c r="X56" s="44" t="str">
        <f aca="false">IF(OR(W$4=0,W56="",W$8="",W$7=""),"",ROUND(W56/W$8*W$7*KVARDI,2))</f>
        <v/>
      </c>
      <c r="Y56" s="43"/>
      <c r="Z56" s="44" t="str">
        <f aca="false">IF(OR(Y$4=0,Y56="",Y$8="",Y$7=""),"",ROUND(Y56/Y$8*Y$7*KVARDI,2))</f>
        <v/>
      </c>
      <c r="AA56" s="43"/>
      <c r="AB56" s="44" t="str">
        <f aca="false">IF(OR(AA$4=0,AA56="",AA$8="",AA$7=""),"",ROUND(AA56/AA$8*AA$7*KVARDI,2))</f>
        <v/>
      </c>
      <c r="AC56" s="43"/>
      <c r="AD56" s="44" t="str">
        <f aca="false">IF(OR(AC$4=0,AC56="",AC$8="",AC$7=""),"",ROUND(AC56/AC$8*AC$7*KVARDI,2))</f>
        <v/>
      </c>
      <c r="AE56" s="43"/>
      <c r="AF56" s="44" t="str">
        <f aca="false">IF(OR(AE$4=0,AE56="",AE$8="",AE$7=""),"",ROUND(AE56/AE$8*AE$7*KVARDI,2))</f>
        <v/>
      </c>
      <c r="AG56" s="43"/>
      <c r="AH56" s="44" t="str">
        <f aca="false">IF(OR(AG$4=0,AG56="",AG$8="",AG$7=""),"",ROUND(AG56/AG$8*AG$7*KVARDI,2))</f>
        <v/>
      </c>
      <c r="AI56" s="43"/>
      <c r="AJ56" s="44" t="str">
        <f aca="false">IF(OR(AI$4=0,AI56="",AI$8="",AI$7=""),"",ROUND(AI56/AI$8*AI$7*KVARDI,2))</f>
        <v/>
      </c>
      <c r="AK56" s="43"/>
      <c r="AL56" s="44" t="str">
        <f aca="false">IF(OR(AK$4=0,AK56="",AK$8="",AK$7=""),"",ROUND(AK56/AK$8*AK$7*KVARDI,2))</f>
        <v/>
      </c>
      <c r="AM56" s="43"/>
      <c r="AN56" s="44" t="str">
        <f aca="false">IF(OR(AM$4=0,AM56="",AM$8="",AM$7=""),"",ROUND(AM56/AM$8*AM$7*KVARDI,2))</f>
        <v/>
      </c>
      <c r="AO56" s="43"/>
      <c r="AP56" s="44" t="str">
        <f aca="false">IF(OR(AO$4=0,AO56="",AO$8="",AO$7=""),"",ROUND(AO56/AO$8*AO$7*KVARDI,2))</f>
        <v/>
      </c>
      <c r="AQ56" s="43"/>
      <c r="AR56" s="44" t="str">
        <f aca="false">IF(OR(AQ$4=0,AQ56="",AQ$8="",AQ$7=""),"",ROUND(AQ56/AQ$8*AQ$7*KVARDI,2))</f>
        <v/>
      </c>
      <c r="AS56" s="43"/>
      <c r="AT56" s="44" t="str">
        <f aca="false">IF(OR(AS$4=0,AS56="",AS$8="",AS$7=""),"",ROUND(AS56/AS$8*AS$7*KVARDI,2))</f>
        <v/>
      </c>
      <c r="AU56" s="43"/>
      <c r="AV56" s="44" t="str">
        <f aca="false">IF(OR(AU$4=0,AU56="",AU$8="",AU$7=""),"",ROUND(AU56/AU$8*AU$7*KVARDI,2))</f>
        <v/>
      </c>
      <c r="AW56" s="43"/>
      <c r="AX56" s="44" t="str">
        <f aca="false">IF(OR(AW$4=0,AW56="",AW$8="",AW$7=""),"",ROUND(AW56/AW$8*AW$7*KVARDI,2))</f>
        <v/>
      </c>
      <c r="AY56" s="43"/>
      <c r="AZ56" s="44" t="str">
        <f aca="false">IF(OR(AY$4=0,AY56="",AY$8="",AY$7=""),"",ROUND(AY56/AY$8*AY$7*KVARDI,2))</f>
        <v/>
      </c>
      <c r="BA56" s="43"/>
      <c r="BB56" s="44" t="str">
        <f aca="false">IF(OR(BA$4=0,BA56="",BA$8="",BA$7=""),"",ROUND(BA56/BA$8*BA$7*KVARDI,2))</f>
        <v/>
      </c>
      <c r="BC56" s="43"/>
      <c r="BD56" s="44" t="str">
        <f aca="false">IF(OR(BC$4=0,BC56="",BC$8="",BC$7=""),"",ROUND(BC56/BC$8*BC$7*KVARDI,2))</f>
        <v/>
      </c>
      <c r="BE56" s="43"/>
      <c r="BF56" s="44" t="str">
        <f aca="false">IF(OR(BE$4=0,BE56="",BE$8="",BE$7=""),"",ROUND(BE56/BE$8*BE$7*KVARDI,2))</f>
        <v/>
      </c>
      <c r="BG56" s="43"/>
      <c r="BH56" s="44" t="str">
        <f aca="false">IF(OR(BG$4=0,BG56="",BG$8="",BG$7=""),"",ROUND(BG56/BG$8*BG$7*KVARDI,2))</f>
        <v/>
      </c>
      <c r="BI56" s="43"/>
      <c r="BJ56" s="44" t="str">
        <f aca="false">IF(OR(BI$4=0,BI56="",BI$8="",BI$7=""),"",ROUND(BI56/BI$8*BI$7*KVARDI,2))</f>
        <v/>
      </c>
      <c r="BK56" s="43"/>
      <c r="BL56" s="44" t="str">
        <f aca="false">IF(OR(BK$4=0,BK56="",BK$8="",BK$7=""),"",ROUND(BK56/BK$8*BK$7*KVARDI,2))</f>
        <v/>
      </c>
      <c r="BM56" s="43"/>
      <c r="BN56" s="44" t="str">
        <f aca="false">IF(OR(BM$4=0,BM56="",BM$8="",BM$7=""),"",ROUND(BM56/BM$8*BM$7*KVARDI,2))</f>
        <v/>
      </c>
      <c r="BO56" s="43"/>
      <c r="BP56" s="44" t="str">
        <f aca="false">IF(OR(BO$4=0,BO56="",BO$8="",BO$7=""),"",ROUND(BO56/BO$8*BO$7*KVARDI,2))</f>
        <v/>
      </c>
      <c r="BQ56" s="43"/>
      <c r="BR56" s="44" t="str">
        <f aca="false">IF(OR(BQ$4=0,BQ56="",BQ$8="",BQ$7=""),"",ROUND(BQ56/BQ$8*BQ$7*KVARDI,2))</f>
        <v/>
      </c>
      <c r="BS56" s="43"/>
      <c r="BT56" s="44" t="str">
        <f aca="false">IF(OR(BS$4=0,BS56="",BS$8="",BS$7=""),"",ROUND(BS56/BS$8*BS$7*KVARDI,2))</f>
        <v/>
      </c>
      <c r="BU56" s="43"/>
      <c r="BV56" s="44" t="str">
        <f aca="false">IF(OR(BU$4=0,BU56="",BU$8="",BU$7=""),"",ROUND(BU56/BU$8*BU$7*KVARDI,2))</f>
        <v/>
      </c>
      <c r="BW56" s="43"/>
      <c r="BX56" s="44" t="str">
        <f aca="false">IF(OR(BW$4=0,BW56="",BW$8="",BW$7=""),"",ROUND(BW56/BW$8*BW$7*KVARDI,2))</f>
        <v/>
      </c>
      <c r="BY56" s="43"/>
      <c r="BZ56" s="44" t="str">
        <f aca="false">IF(OR(BY$4=0,BY56="",BY$8="",BY$7=""),"",ROUND(BY56/BY$8*BY$7*KVARDI,2))</f>
        <v/>
      </c>
      <c r="CA56" s="43"/>
      <c r="CB56" s="44" t="str">
        <f aca="false">IF(OR(CA$4=0,CA56="",CA$8="",CA$7=""),"",ROUND(CA56/CA$8*CA$7*KVARDI,2))</f>
        <v/>
      </c>
      <c r="CC56" s="43"/>
      <c r="CD56" s="44" t="str">
        <f aca="false">IF(OR(CC$4=0,CC56="",CC$8="",CC$7=""),"",ROUND(CC56/CC$8*CC$7*KVARDI,2))</f>
        <v/>
      </c>
      <c r="CE56" s="43"/>
      <c r="CF56" s="44" t="str">
        <f aca="false">IF(OR(CE$4=0,CE56="",CE$8="",CE$7=""),"",ROUND(CE56/CE$8*CE$7*KVARDI,2))</f>
        <v/>
      </c>
      <c r="CG56" s="43"/>
      <c r="CH56" s="44" t="str">
        <f aca="false">IF(OR(CG$4=0,CG56="",CG$8="",CG$7=""),"",ROUND(CG56/CG$8*CG$7*KVARDI,2))</f>
        <v/>
      </c>
      <c r="CI56" s="43"/>
      <c r="CJ56" s="44" t="str">
        <f aca="false">IF(OR(CI$4=0,CI56="",CI$8="",CI$7=""),"",ROUND(CI56/CI$8*CI$7*KVARDI,2))</f>
        <v/>
      </c>
      <c r="CK56" s="43"/>
      <c r="CL56" s="44" t="str">
        <f aca="false">IF(OR(CK$4=0,CK56="",CK$8="",CK$7=""),"",ROUND(CK56/CK$8*CK$7*KVARDI,2))</f>
        <v/>
      </c>
      <c r="CM56" s="43"/>
      <c r="CN56" s="44" t="str">
        <f aca="false">IF(OR(CM$4=0,CM56="",CM$8="",CM$7=""),"",ROUND(CM56/CM$8*CM$7*KVARDI,2))</f>
        <v/>
      </c>
      <c r="CO56" s="43"/>
      <c r="CP56" s="44" t="str">
        <f aca="false">IF(OR(CO$4=0,CO56="",CO$8="",CO$7=""),"",ROUND(CO56/CO$8*CO$7*KVARDI,2))</f>
        <v/>
      </c>
      <c r="CQ56" s="43"/>
      <c r="CR56" s="44" t="str">
        <f aca="false">IF(OR(CQ$4=0,CQ56="",CQ$8="",CQ$7=""),"",ROUND(CQ56/CQ$8*CQ$7*KVARDI,2))</f>
        <v/>
      </c>
      <c r="CS56" s="43"/>
      <c r="CT56" s="44" t="str">
        <f aca="false">IF(OR(CS$4=0,CS56="",CS$8="",CS$7=""),"",ROUND(CS56/CS$8*CS$7*KVARDI,2))</f>
        <v/>
      </c>
      <c r="CU56" s="43"/>
      <c r="CV56" s="44" t="str">
        <f aca="false">IF(OR(CU$4=0,CU56="",CU$8="",CU$7=""),"",ROUND(CU56/CU$8*CU$7*KVARDI,2))</f>
        <v/>
      </c>
      <c r="CW56" s="43"/>
      <c r="CX56" s="44" t="str">
        <f aca="false">IF(OR(CW$4=0,CW56="",CW$8="",CW$7=""),"",ROUND(CW56/CW$8*CW$7*KVARDI,2))</f>
        <v/>
      </c>
      <c r="CY56" s="43"/>
      <c r="CZ56" s="44" t="str">
        <f aca="false">IF(OR(CY$4=0,CY56="",CY$8="",CY$7=""),"",ROUND(CY56/CY$8*CY$7*KVARDI,2))</f>
        <v/>
      </c>
      <c r="DA56" s="43"/>
      <c r="DB56" s="44" t="str">
        <f aca="false">IF(OR(DA$4=0,DA56="",DA$8="",DA$7=""),"",ROUND(DA56/DA$8*DA$7*KVARDI,2))</f>
        <v/>
      </c>
      <c r="DC56" s="43"/>
      <c r="DD56" s="44" t="str">
        <f aca="false">IF(OR(DC$4=0,DC56="",DC$8="",DC$7=""),"",ROUND(DC56/DC$8*DC$7*KVARDI,2))</f>
        <v/>
      </c>
      <c r="DE56" s="43"/>
      <c r="DF56" s="44" t="str">
        <f aca="false">IF(OR(DE$4=0,DE56="",DE$8="",DE$7=""),"",ROUND(DE56/DE$8*DE$7*KVARDI,2))</f>
        <v/>
      </c>
      <c r="DG56" s="43"/>
      <c r="DH56" s="44" t="str">
        <f aca="false">IF(OR(DG$4=0,DG56="",DG$8="",DG$7=""),"",ROUND(DG56/DG$8*DG$7*KVARDI,2))</f>
        <v/>
      </c>
      <c r="DI56" s="43"/>
      <c r="DJ56" s="44" t="str">
        <f aca="false">IF(OR(DI$4=0,DI56="",DI$8="",DI$7=""),"",ROUND(DI56/DI$8*DI$7*KVARDI,2))</f>
        <v/>
      </c>
      <c r="DK56" s="43"/>
      <c r="DL56" s="44" t="str">
        <f aca="false">IF(OR(DK$4=0,DK56="",DK$8="",DK$7=""),"",ROUND(DK56/DK$8*DK$7*KVARDI,2))</f>
        <v/>
      </c>
      <c r="DM56" s="43"/>
      <c r="DN56" s="44" t="str">
        <f aca="false">IF(OR(DM$4=0,DM56="",DM$8="",DM$7=""),"",ROUND(DM56/DM$8*DM$7*KVARDI,2))</f>
        <v/>
      </c>
      <c r="DO56" s="43"/>
      <c r="DP56" s="44" t="str">
        <f aca="false">IF(OR(DO$4=0,DO56="",DO$8="",DO$7=""),"",ROUND(DO56/DO$8*DO$7*KVARDI,2))</f>
        <v/>
      </c>
      <c r="DQ56" s="43"/>
      <c r="DR56" s="44" t="str">
        <f aca="false">IF(OR(DQ$4=0,DQ56="",DQ$8="",DQ$7=""),"",ROUND(DQ56/DQ$8*DQ$7*KVARDI,2))</f>
        <v/>
      </c>
      <c r="DS56" s="43"/>
      <c r="DT56" s="44" t="str">
        <f aca="false">IF(OR(DS$4=0,DS56="",DS$8="",DS$7=""),"",ROUND(DS56/DS$8*DS$7*KVARDI,2))</f>
        <v/>
      </c>
      <c r="DU56" s="43"/>
      <c r="DV56" s="44" t="str">
        <f aca="false">IF(OR(DU$4=0,DU56="",DU$8="",DU$7=""),"",ROUND(DU56/DU$8*DU$7*KVARDI,2))</f>
        <v/>
      </c>
      <c r="DW56" s="43"/>
      <c r="DX56" s="44" t="str">
        <f aca="false">IF(OR(DW$4=0,DW56="",DW$8="",DW$7=""),"",ROUND(DW56/DW$8*DW$7*KVARDI,2))</f>
        <v/>
      </c>
      <c r="DY56" s="43"/>
      <c r="DZ56" s="44" t="str">
        <f aca="false">IF(OR(DY$4=0,DY56="",DY$8="",DY$7=""),"",ROUND(DY56/DY$8*DY$7*KVARDI,2))</f>
        <v/>
      </c>
      <c r="EA56" s="43"/>
      <c r="EB56" s="44" t="str">
        <f aca="false">IF(OR(EA$4=0,EA56="",EA$8="",EA$7=""),"",ROUND(EA56/EA$8*EA$7*KVARDI,2))</f>
        <v/>
      </c>
      <c r="EC56" s="43"/>
      <c r="ED56" s="44" t="str">
        <f aca="false">IF(OR(EC$4=0,EC56="",EC$8="",EC$7=""),"",ROUND(EC56/EC$8*EC$7*KVARDI,2))</f>
        <v/>
      </c>
      <c r="EE56" s="43"/>
      <c r="EF56" s="44" t="str">
        <f aca="false">IF(OR(EE$4=0,EE56="",EE$8="",EE$7=""),"",ROUND(EE56/EE$8*EE$7*KVARDI,2))</f>
        <v/>
      </c>
      <c r="EG56" s="43"/>
      <c r="EH56" s="44" t="str">
        <f aca="false">IF(OR(EG$4=0,EG56="",EG$8="",EG$7=""),"",ROUND(EG56/EG$8*EG$7*KVARDI,2))</f>
        <v/>
      </c>
      <c r="EI56" s="43"/>
      <c r="EJ56" s="44" t="str">
        <f aca="false">IF(OR(EI$4=0,EI56="",EI$8="",EI$7=""),"",ROUND(EI56/EI$8*EI$7*KVARDI,2))</f>
        <v/>
      </c>
      <c r="EK56" s="43"/>
      <c r="EL56" s="44" t="str">
        <f aca="false">IF(OR(EK$4=0,EK56="",EK$8="",EK$7=""),"",ROUND(EK56/EK$8*EK$7*KVARDI,2))</f>
        <v/>
      </c>
      <c r="EM56" s="43"/>
      <c r="EN56" s="44" t="str">
        <f aca="false">IF(OR(EM$4=0,EM56="",EM$8="",EM$7=""),"",ROUND(EM56/EM$8*EM$7*KVARDI,2))</f>
        <v/>
      </c>
      <c r="EO56" s="43"/>
      <c r="EP56" s="44" t="str">
        <f aca="false">IF(OR(EO$4=0,EO56="",EO$8="",EO$7=""),"",ROUND(EO56/EO$8*EO$7*KVARDI,2))</f>
        <v/>
      </c>
      <c r="EQ56" s="43"/>
      <c r="ER56" s="44" t="str">
        <f aca="false">IF(OR(EQ$4=0,EQ56="",EQ$8="",EQ$7=""),"",ROUND(EQ56/EQ$8*EQ$7*KVARDI,2))</f>
        <v/>
      </c>
      <c r="ES56" s="43"/>
      <c r="ET56" s="44" t="str">
        <f aca="false">IF(OR(ES$4=0,ES56="",ES$8="",ES$7=""),"",ROUND(ES56/ES$8*ES$7*KVARDI,2))</f>
        <v/>
      </c>
      <c r="EU56" s="43"/>
      <c r="EV56" s="44" t="str">
        <f aca="false">IF(OR(EU$4=0,EU56="",EU$8="",EU$7=""),"",ROUND(EU56/EU$8*EU$7*KVARDI,2))</f>
        <v/>
      </c>
      <c r="EW56" s="43"/>
      <c r="EX56" s="44" t="str">
        <f aca="false">IF(OR(EW$4=0,EW56="",EW$8="",EW$7=""),"",ROUND(EW56/EW$8*EW$7*KVARDI,2))</f>
        <v/>
      </c>
      <c r="EY56" s="43"/>
      <c r="EZ56" s="44" t="str">
        <f aca="false">IF(OR(EY$4=0,EY56="",EY$8="",EY$7=""),"",ROUND(EY56/EY$8*EY$7*KVARDI,2))</f>
        <v/>
      </c>
      <c r="FA56" s="43"/>
      <c r="FB56" s="44" t="str">
        <f aca="false">IF(OR(FA$4=0,FA56="",FA$8="",FA$7=""),"",ROUND(FA56/FA$8*FA$7*KVARDI,2))</f>
        <v/>
      </c>
      <c r="FC56" s="43"/>
      <c r="FD56" s="44" t="str">
        <f aca="false">IF(OR(FC$4=0,FC56="",FC$8="",FC$7=""),"",ROUND(FC56/FC$8*FC$7*KVARDI,2))</f>
        <v/>
      </c>
      <c r="FE56" s="43"/>
      <c r="FF56" s="44" t="str">
        <f aca="false">IF(OR(FE$4=0,FE56="",FE$8="",FE$7=""),"",ROUND(FE56/FE$8*FE$7*KVARDI,2))</f>
        <v/>
      </c>
      <c r="FG56" s="43"/>
      <c r="FH56" s="44" t="str">
        <f aca="false">IF(OR(FG$4=0,FG56="",FG$8="",FG$7=""),"",ROUND(FG56/FG$8*FG$7*KVARDI,2))</f>
        <v/>
      </c>
      <c r="FI56" s="43"/>
      <c r="FJ56" s="44" t="str">
        <f aca="false">IF(OR(FI$4=0,FI56="",FI$8="",FI$7=""),"",ROUND(FI56/FI$8*FI$7*KVARDI,2))</f>
        <v/>
      </c>
      <c r="FK56" s="43"/>
      <c r="FL56" s="44" t="str">
        <f aca="false">IF(OR(FK$4=0,FK56="",FK$8="",FK$7=""),"",ROUND(FK56/FK$8*FK$7*KVARDI,2))</f>
        <v/>
      </c>
      <c r="FM56" s="43"/>
      <c r="FN56" s="44" t="str">
        <f aca="false">IF(OR(FM$4=0,FM56="",FM$8="",FM$7=""),"",ROUND(FM56/FM$8*FM$7*KVARDI,2))</f>
        <v/>
      </c>
      <c r="FO56" s="43"/>
      <c r="FP56" s="44" t="str">
        <f aca="false">IF(OR(FO$4=0,FO56="",FO$8="",FO$7=""),"",ROUND(FO56/FO$8*FO$7*KVARDI,2))</f>
        <v/>
      </c>
      <c r="FQ56" s="43"/>
      <c r="FR56" s="44" t="str">
        <f aca="false">IF(OR(FQ$4=0,FQ56="",FQ$8="",FQ$7=""),"",ROUND(FQ56/FQ$8*FQ$7*KVARDI,2))</f>
        <v/>
      </c>
      <c r="FS56" s="43"/>
      <c r="FT56" s="44" t="str">
        <f aca="false">IF(OR(FS$4=0,FS56="",FS$8="",FS$7=""),"",ROUND(FS56/FS$8*FS$7*KVARDI,2))</f>
        <v/>
      </c>
      <c r="FU56" s="43"/>
      <c r="FV56" s="44" t="str">
        <f aca="false">IF(OR(FU$4=0,FU56="",FU$8="",FU$7=""),"",ROUND(FU56/FU$8*FU$7*KVARDI,2))</f>
        <v/>
      </c>
      <c r="FW56" s="43"/>
      <c r="FX56" s="44" t="str">
        <f aca="false">IF(OR(FW$4=0,FW56="",FW$8="",FW$7=""),"",ROUND(FW56/FW$8*FW$7*KVARDI,2))</f>
        <v/>
      </c>
      <c r="FY56" s="43"/>
      <c r="FZ56" s="44" t="str">
        <f aca="false">IF(OR(FY$4=0,FY56="",FY$8="",FY$7=""),"",ROUND(FY56/FY$8*FY$7*KVARDI,2))</f>
        <v/>
      </c>
      <c r="GA56" s="43"/>
      <c r="GB56" s="44" t="str">
        <f aca="false">IF(OR(GA$4=0,GA56="",GA$8="",GA$7=""),"",ROUND(GA56/GA$8*GA$7*KVARDI,2))</f>
        <v/>
      </c>
      <c r="GC56" s="43"/>
      <c r="GD56" s="44" t="str">
        <f aca="false">IF(OR(GC$4=0,GC56="",GC$8="",GC$7=""),"",ROUND(GC56/GC$8*GC$7*KVARDI,2))</f>
        <v/>
      </c>
      <c r="GE56" s="43"/>
      <c r="GF56" s="44" t="str">
        <f aca="false">IF(OR(GE$4=0,GE56="",GE$8="",GE$7=""),"",ROUND(GE56/GE$8*GE$7*KVARDI,2))</f>
        <v/>
      </c>
      <c r="GG56" s="43"/>
      <c r="GH56" s="44" t="str">
        <f aca="false">IF(OR(GG$4=0,GG56="",GG$8="",GG$7=""),"",ROUND(GG56/GG$8*GG$7*KVARDI,2))</f>
        <v/>
      </c>
      <c r="GI56" s="43"/>
      <c r="GJ56" s="44" t="str">
        <f aca="false">IF(OR(GI$4=0,GI56="",GI$8="",GI$7=""),"",ROUND(GI56/GI$8*GI$7*KVARDI,2))</f>
        <v/>
      </c>
      <c r="GK56" s="43"/>
      <c r="GL56" s="44" t="str">
        <f aca="false">IF(OR(GK$4=0,GK56="",GK$8="",GK$7=""),"",ROUND(GK56/GK$8*GK$7*KVARDI,2))</f>
        <v/>
      </c>
      <c r="GM56" s="43"/>
      <c r="GN56" s="44" t="str">
        <f aca="false">IF(OR(GM$4=0,GM56="",GM$8="",GM$7=""),"",ROUND(GM56/GM$8*GM$7*KVARDI,2))</f>
        <v/>
      </c>
      <c r="GO56" s="43"/>
      <c r="GP56" s="44" t="str">
        <f aca="false">IF(OR(GO$4=0,GO56="",GO$8="",GO$7=""),"",ROUND(GO56/GO$8*GO$7*KVARDI,2))</f>
        <v/>
      </c>
      <c r="GQ56" s="43"/>
      <c r="GR56" s="44" t="str">
        <f aca="false">IF(OR(GQ$4=0,GQ56="",GQ$8="",GQ$7=""),"",ROUND(GQ56/GQ$8*GQ$7*KVARDI,2))</f>
        <v/>
      </c>
      <c r="GS56" s="43"/>
      <c r="GT56" s="44" t="str">
        <f aca="false">IF(OR(GS$4=0,GS56="",GS$8="",GS$7=""),"",ROUND(GS56/GS$8*GS$7*KVARDI,2))</f>
        <v/>
      </c>
      <c r="GU56" s="43"/>
      <c r="GV56" s="44" t="str">
        <f aca="false">IF(OR(GU$4=0,GU56="",GU$8="",GU$7=""),"",ROUND(GU56/GU$8*GU$7*KVARDI,2))</f>
        <v/>
      </c>
      <c r="GW56" s="43"/>
      <c r="GX56" s="44" t="str">
        <f aca="false">IF(OR(GW$4=0,GW56="",GW$8="",GW$7=""),"",ROUND(GW56/GW$8*GW$7*KVARDI,2))</f>
        <v/>
      </c>
      <c r="GZ56" s="22"/>
    </row>
    <row r="57" customFormat="false" ht="15" hidden="true" customHeight="true" outlineLevel="1" collapsed="false">
      <c r="B57" s="41" t="str">
        <f aca="false" t="array" ref="B57:B57">IFERROR(INDEX(Launagögn!$C$6:$C$10005,MATCH(0,COUNTIF($B$11:B56,Launagögn!$C$6:$C$10005)+(Launagögn!$C$6:$C$10005=""),0)),"")</f>
        <v/>
      </c>
      <c r="C57" s="42" t="n">
        <f aca="false">IFERROR(SUMIF($G$10:$GX$10,"Stig",$G57:$GX57),0)</f>
        <v>0</v>
      </c>
      <c r="D57" s="22"/>
      <c r="E57" s="22"/>
      <c r="F57" s="22"/>
      <c r="G57" s="43"/>
      <c r="H57" s="44" t="str">
        <f aca="false">IF(OR(G$4=0,G57="",G$8="",G$7=""),"",ROUND(G57/G$8*G$7*KVARDI,2))</f>
        <v/>
      </c>
      <c r="I57" s="43"/>
      <c r="J57" s="44" t="str">
        <f aca="false">IF(OR(I$4=0,I57="",I$8="",I$7=""),"",ROUND(I57/I$8*I$7*KVARDI,2))</f>
        <v/>
      </c>
      <c r="K57" s="43"/>
      <c r="L57" s="44" t="str">
        <f aca="false">IF(OR(K$4=0,K57="",K$8="",K$7=""),"",ROUND(K57/K$8*K$7*KVARDI,2))</f>
        <v/>
      </c>
      <c r="M57" s="43"/>
      <c r="N57" s="44" t="str">
        <f aca="false">IF(OR(M$4=0,M57="",M$8="",M$7=""),"",ROUND(M57/M$8*M$7*KVARDI,2))</f>
        <v/>
      </c>
      <c r="O57" s="43"/>
      <c r="P57" s="44" t="str">
        <f aca="false">IF(OR(O$4=0,O57="",O$8="",O$7=""),"",ROUND(O57/O$8*O$7*KVARDI,2))</f>
        <v/>
      </c>
      <c r="Q57" s="43"/>
      <c r="R57" s="44" t="str">
        <f aca="false">IF(OR(Q$4=0,Q57="",Q$8="",Q$7=""),"",ROUND(Q57/Q$8*Q$7*KVARDI,2))</f>
        <v/>
      </c>
      <c r="S57" s="43"/>
      <c r="T57" s="44" t="str">
        <f aca="false">IF(OR(S$4=0,S57="",S$8="",S$7=""),"",ROUND(S57/S$8*S$7*KVARDI,2))</f>
        <v/>
      </c>
      <c r="U57" s="43"/>
      <c r="V57" s="44" t="str">
        <f aca="false">IF(OR(U$4=0,U57="",U$8="",U$7=""),"",ROUND(U57/U$8*U$7*KVARDI,2))</f>
        <v/>
      </c>
      <c r="W57" s="43"/>
      <c r="X57" s="44" t="str">
        <f aca="false">IF(OR(W$4=0,W57="",W$8="",W$7=""),"",ROUND(W57/W$8*W$7*KVARDI,2))</f>
        <v/>
      </c>
      <c r="Y57" s="43"/>
      <c r="Z57" s="44" t="str">
        <f aca="false">IF(OR(Y$4=0,Y57="",Y$8="",Y$7=""),"",ROUND(Y57/Y$8*Y$7*KVARDI,2))</f>
        <v/>
      </c>
      <c r="AA57" s="43"/>
      <c r="AB57" s="44" t="str">
        <f aca="false">IF(OR(AA$4=0,AA57="",AA$8="",AA$7=""),"",ROUND(AA57/AA$8*AA$7*KVARDI,2))</f>
        <v/>
      </c>
      <c r="AC57" s="43"/>
      <c r="AD57" s="44" t="str">
        <f aca="false">IF(OR(AC$4=0,AC57="",AC$8="",AC$7=""),"",ROUND(AC57/AC$8*AC$7*KVARDI,2))</f>
        <v/>
      </c>
      <c r="AE57" s="43"/>
      <c r="AF57" s="44" t="str">
        <f aca="false">IF(OR(AE$4=0,AE57="",AE$8="",AE$7=""),"",ROUND(AE57/AE$8*AE$7*KVARDI,2))</f>
        <v/>
      </c>
      <c r="AG57" s="43"/>
      <c r="AH57" s="44" t="str">
        <f aca="false">IF(OR(AG$4=0,AG57="",AG$8="",AG$7=""),"",ROUND(AG57/AG$8*AG$7*KVARDI,2))</f>
        <v/>
      </c>
      <c r="AI57" s="43"/>
      <c r="AJ57" s="44" t="str">
        <f aca="false">IF(OR(AI$4=0,AI57="",AI$8="",AI$7=""),"",ROUND(AI57/AI$8*AI$7*KVARDI,2))</f>
        <v/>
      </c>
      <c r="AK57" s="43"/>
      <c r="AL57" s="44" t="str">
        <f aca="false">IF(OR(AK$4=0,AK57="",AK$8="",AK$7=""),"",ROUND(AK57/AK$8*AK$7*KVARDI,2))</f>
        <v/>
      </c>
      <c r="AM57" s="43"/>
      <c r="AN57" s="44" t="str">
        <f aca="false">IF(OR(AM$4=0,AM57="",AM$8="",AM$7=""),"",ROUND(AM57/AM$8*AM$7*KVARDI,2))</f>
        <v/>
      </c>
      <c r="AO57" s="43"/>
      <c r="AP57" s="44" t="str">
        <f aca="false">IF(OR(AO$4=0,AO57="",AO$8="",AO$7=""),"",ROUND(AO57/AO$8*AO$7*KVARDI,2))</f>
        <v/>
      </c>
      <c r="AQ57" s="43"/>
      <c r="AR57" s="44" t="str">
        <f aca="false">IF(OR(AQ$4=0,AQ57="",AQ$8="",AQ$7=""),"",ROUND(AQ57/AQ$8*AQ$7*KVARDI,2))</f>
        <v/>
      </c>
      <c r="AS57" s="43"/>
      <c r="AT57" s="44" t="str">
        <f aca="false">IF(OR(AS$4=0,AS57="",AS$8="",AS$7=""),"",ROUND(AS57/AS$8*AS$7*KVARDI,2))</f>
        <v/>
      </c>
      <c r="AU57" s="43"/>
      <c r="AV57" s="44" t="str">
        <f aca="false">IF(OR(AU$4=0,AU57="",AU$8="",AU$7=""),"",ROUND(AU57/AU$8*AU$7*KVARDI,2))</f>
        <v/>
      </c>
      <c r="AW57" s="43"/>
      <c r="AX57" s="44" t="str">
        <f aca="false">IF(OR(AW$4=0,AW57="",AW$8="",AW$7=""),"",ROUND(AW57/AW$8*AW$7*KVARDI,2))</f>
        <v/>
      </c>
      <c r="AY57" s="43"/>
      <c r="AZ57" s="44" t="str">
        <f aca="false">IF(OR(AY$4=0,AY57="",AY$8="",AY$7=""),"",ROUND(AY57/AY$8*AY$7*KVARDI,2))</f>
        <v/>
      </c>
      <c r="BA57" s="43"/>
      <c r="BB57" s="44" t="str">
        <f aca="false">IF(OR(BA$4=0,BA57="",BA$8="",BA$7=""),"",ROUND(BA57/BA$8*BA$7*KVARDI,2))</f>
        <v/>
      </c>
      <c r="BC57" s="43"/>
      <c r="BD57" s="44" t="str">
        <f aca="false">IF(OR(BC$4=0,BC57="",BC$8="",BC$7=""),"",ROUND(BC57/BC$8*BC$7*KVARDI,2))</f>
        <v/>
      </c>
      <c r="BE57" s="43"/>
      <c r="BF57" s="44" t="str">
        <f aca="false">IF(OR(BE$4=0,BE57="",BE$8="",BE$7=""),"",ROUND(BE57/BE$8*BE$7*KVARDI,2))</f>
        <v/>
      </c>
      <c r="BG57" s="43"/>
      <c r="BH57" s="44" t="str">
        <f aca="false">IF(OR(BG$4=0,BG57="",BG$8="",BG$7=""),"",ROUND(BG57/BG$8*BG$7*KVARDI,2))</f>
        <v/>
      </c>
      <c r="BI57" s="43"/>
      <c r="BJ57" s="44" t="str">
        <f aca="false">IF(OR(BI$4=0,BI57="",BI$8="",BI$7=""),"",ROUND(BI57/BI$8*BI$7*KVARDI,2))</f>
        <v/>
      </c>
      <c r="BK57" s="43"/>
      <c r="BL57" s="44" t="str">
        <f aca="false">IF(OR(BK$4=0,BK57="",BK$8="",BK$7=""),"",ROUND(BK57/BK$8*BK$7*KVARDI,2))</f>
        <v/>
      </c>
      <c r="BM57" s="43"/>
      <c r="BN57" s="44" t="str">
        <f aca="false">IF(OR(BM$4=0,BM57="",BM$8="",BM$7=""),"",ROUND(BM57/BM$8*BM$7*KVARDI,2))</f>
        <v/>
      </c>
      <c r="BO57" s="43"/>
      <c r="BP57" s="44" t="str">
        <f aca="false">IF(OR(BO$4=0,BO57="",BO$8="",BO$7=""),"",ROUND(BO57/BO$8*BO$7*KVARDI,2))</f>
        <v/>
      </c>
      <c r="BQ57" s="43"/>
      <c r="BR57" s="44" t="str">
        <f aca="false">IF(OR(BQ$4=0,BQ57="",BQ$8="",BQ$7=""),"",ROUND(BQ57/BQ$8*BQ$7*KVARDI,2))</f>
        <v/>
      </c>
      <c r="BS57" s="43"/>
      <c r="BT57" s="44" t="str">
        <f aca="false">IF(OR(BS$4=0,BS57="",BS$8="",BS$7=""),"",ROUND(BS57/BS$8*BS$7*KVARDI,2))</f>
        <v/>
      </c>
      <c r="BU57" s="43"/>
      <c r="BV57" s="44" t="str">
        <f aca="false">IF(OR(BU$4=0,BU57="",BU$8="",BU$7=""),"",ROUND(BU57/BU$8*BU$7*KVARDI,2))</f>
        <v/>
      </c>
      <c r="BW57" s="43"/>
      <c r="BX57" s="44" t="str">
        <f aca="false">IF(OR(BW$4=0,BW57="",BW$8="",BW$7=""),"",ROUND(BW57/BW$8*BW$7*KVARDI,2))</f>
        <v/>
      </c>
      <c r="BY57" s="43"/>
      <c r="BZ57" s="44" t="str">
        <f aca="false">IF(OR(BY$4=0,BY57="",BY$8="",BY$7=""),"",ROUND(BY57/BY$8*BY$7*KVARDI,2))</f>
        <v/>
      </c>
      <c r="CA57" s="43"/>
      <c r="CB57" s="44" t="str">
        <f aca="false">IF(OR(CA$4=0,CA57="",CA$8="",CA$7=""),"",ROUND(CA57/CA$8*CA$7*KVARDI,2))</f>
        <v/>
      </c>
      <c r="CC57" s="43"/>
      <c r="CD57" s="44" t="str">
        <f aca="false">IF(OR(CC$4=0,CC57="",CC$8="",CC$7=""),"",ROUND(CC57/CC$8*CC$7*KVARDI,2))</f>
        <v/>
      </c>
      <c r="CE57" s="43"/>
      <c r="CF57" s="44" t="str">
        <f aca="false">IF(OR(CE$4=0,CE57="",CE$8="",CE$7=""),"",ROUND(CE57/CE$8*CE$7*KVARDI,2))</f>
        <v/>
      </c>
      <c r="CG57" s="43"/>
      <c r="CH57" s="44" t="str">
        <f aca="false">IF(OR(CG$4=0,CG57="",CG$8="",CG$7=""),"",ROUND(CG57/CG$8*CG$7*KVARDI,2))</f>
        <v/>
      </c>
      <c r="CI57" s="43"/>
      <c r="CJ57" s="44" t="str">
        <f aca="false">IF(OR(CI$4=0,CI57="",CI$8="",CI$7=""),"",ROUND(CI57/CI$8*CI$7*KVARDI,2))</f>
        <v/>
      </c>
      <c r="CK57" s="43"/>
      <c r="CL57" s="44" t="str">
        <f aca="false">IF(OR(CK$4=0,CK57="",CK$8="",CK$7=""),"",ROUND(CK57/CK$8*CK$7*KVARDI,2))</f>
        <v/>
      </c>
      <c r="CM57" s="43"/>
      <c r="CN57" s="44" t="str">
        <f aca="false">IF(OR(CM$4=0,CM57="",CM$8="",CM$7=""),"",ROUND(CM57/CM$8*CM$7*KVARDI,2))</f>
        <v/>
      </c>
      <c r="CO57" s="43"/>
      <c r="CP57" s="44" t="str">
        <f aca="false">IF(OR(CO$4=0,CO57="",CO$8="",CO$7=""),"",ROUND(CO57/CO$8*CO$7*KVARDI,2))</f>
        <v/>
      </c>
      <c r="CQ57" s="43"/>
      <c r="CR57" s="44" t="str">
        <f aca="false">IF(OR(CQ$4=0,CQ57="",CQ$8="",CQ$7=""),"",ROUND(CQ57/CQ$8*CQ$7*KVARDI,2))</f>
        <v/>
      </c>
      <c r="CS57" s="43"/>
      <c r="CT57" s="44" t="str">
        <f aca="false">IF(OR(CS$4=0,CS57="",CS$8="",CS$7=""),"",ROUND(CS57/CS$8*CS$7*KVARDI,2))</f>
        <v/>
      </c>
      <c r="CU57" s="43"/>
      <c r="CV57" s="44" t="str">
        <f aca="false">IF(OR(CU$4=0,CU57="",CU$8="",CU$7=""),"",ROUND(CU57/CU$8*CU$7*KVARDI,2))</f>
        <v/>
      </c>
      <c r="CW57" s="43"/>
      <c r="CX57" s="44" t="str">
        <f aca="false">IF(OR(CW$4=0,CW57="",CW$8="",CW$7=""),"",ROUND(CW57/CW$8*CW$7*KVARDI,2))</f>
        <v/>
      </c>
      <c r="CY57" s="43"/>
      <c r="CZ57" s="44" t="str">
        <f aca="false">IF(OR(CY$4=0,CY57="",CY$8="",CY$7=""),"",ROUND(CY57/CY$8*CY$7*KVARDI,2))</f>
        <v/>
      </c>
      <c r="DA57" s="43"/>
      <c r="DB57" s="44" t="str">
        <f aca="false">IF(OR(DA$4=0,DA57="",DA$8="",DA$7=""),"",ROUND(DA57/DA$8*DA$7*KVARDI,2))</f>
        <v/>
      </c>
      <c r="DC57" s="43"/>
      <c r="DD57" s="44" t="str">
        <f aca="false">IF(OR(DC$4=0,DC57="",DC$8="",DC$7=""),"",ROUND(DC57/DC$8*DC$7*KVARDI,2))</f>
        <v/>
      </c>
      <c r="DE57" s="43"/>
      <c r="DF57" s="44" t="str">
        <f aca="false">IF(OR(DE$4=0,DE57="",DE$8="",DE$7=""),"",ROUND(DE57/DE$8*DE$7*KVARDI,2))</f>
        <v/>
      </c>
      <c r="DG57" s="43"/>
      <c r="DH57" s="44" t="str">
        <f aca="false">IF(OR(DG$4=0,DG57="",DG$8="",DG$7=""),"",ROUND(DG57/DG$8*DG$7*KVARDI,2))</f>
        <v/>
      </c>
      <c r="DI57" s="43"/>
      <c r="DJ57" s="44" t="str">
        <f aca="false">IF(OR(DI$4=0,DI57="",DI$8="",DI$7=""),"",ROUND(DI57/DI$8*DI$7*KVARDI,2))</f>
        <v/>
      </c>
      <c r="DK57" s="43"/>
      <c r="DL57" s="44" t="str">
        <f aca="false">IF(OR(DK$4=0,DK57="",DK$8="",DK$7=""),"",ROUND(DK57/DK$8*DK$7*KVARDI,2))</f>
        <v/>
      </c>
      <c r="DM57" s="43"/>
      <c r="DN57" s="44" t="str">
        <f aca="false">IF(OR(DM$4=0,DM57="",DM$8="",DM$7=""),"",ROUND(DM57/DM$8*DM$7*KVARDI,2))</f>
        <v/>
      </c>
      <c r="DO57" s="43"/>
      <c r="DP57" s="44" t="str">
        <f aca="false">IF(OR(DO$4=0,DO57="",DO$8="",DO$7=""),"",ROUND(DO57/DO$8*DO$7*KVARDI,2))</f>
        <v/>
      </c>
      <c r="DQ57" s="43"/>
      <c r="DR57" s="44" t="str">
        <f aca="false">IF(OR(DQ$4=0,DQ57="",DQ$8="",DQ$7=""),"",ROUND(DQ57/DQ$8*DQ$7*KVARDI,2))</f>
        <v/>
      </c>
      <c r="DS57" s="43"/>
      <c r="DT57" s="44" t="str">
        <f aca="false">IF(OR(DS$4=0,DS57="",DS$8="",DS$7=""),"",ROUND(DS57/DS$8*DS$7*KVARDI,2))</f>
        <v/>
      </c>
      <c r="DU57" s="43"/>
      <c r="DV57" s="44" t="str">
        <f aca="false">IF(OR(DU$4=0,DU57="",DU$8="",DU$7=""),"",ROUND(DU57/DU$8*DU$7*KVARDI,2))</f>
        <v/>
      </c>
      <c r="DW57" s="43"/>
      <c r="DX57" s="44" t="str">
        <f aca="false">IF(OR(DW$4=0,DW57="",DW$8="",DW$7=""),"",ROUND(DW57/DW$8*DW$7*KVARDI,2))</f>
        <v/>
      </c>
      <c r="DY57" s="43"/>
      <c r="DZ57" s="44" t="str">
        <f aca="false">IF(OR(DY$4=0,DY57="",DY$8="",DY$7=""),"",ROUND(DY57/DY$8*DY$7*KVARDI,2))</f>
        <v/>
      </c>
      <c r="EA57" s="43"/>
      <c r="EB57" s="44" t="str">
        <f aca="false">IF(OR(EA$4=0,EA57="",EA$8="",EA$7=""),"",ROUND(EA57/EA$8*EA$7*KVARDI,2))</f>
        <v/>
      </c>
      <c r="EC57" s="43"/>
      <c r="ED57" s="44" t="str">
        <f aca="false">IF(OR(EC$4=0,EC57="",EC$8="",EC$7=""),"",ROUND(EC57/EC$8*EC$7*KVARDI,2))</f>
        <v/>
      </c>
      <c r="EE57" s="43"/>
      <c r="EF57" s="44" t="str">
        <f aca="false">IF(OR(EE$4=0,EE57="",EE$8="",EE$7=""),"",ROUND(EE57/EE$8*EE$7*KVARDI,2))</f>
        <v/>
      </c>
      <c r="EG57" s="43"/>
      <c r="EH57" s="44" t="str">
        <f aca="false">IF(OR(EG$4=0,EG57="",EG$8="",EG$7=""),"",ROUND(EG57/EG$8*EG$7*KVARDI,2))</f>
        <v/>
      </c>
      <c r="EI57" s="43"/>
      <c r="EJ57" s="44" t="str">
        <f aca="false">IF(OR(EI$4=0,EI57="",EI$8="",EI$7=""),"",ROUND(EI57/EI$8*EI$7*KVARDI,2))</f>
        <v/>
      </c>
      <c r="EK57" s="43"/>
      <c r="EL57" s="44" t="str">
        <f aca="false">IF(OR(EK$4=0,EK57="",EK$8="",EK$7=""),"",ROUND(EK57/EK$8*EK$7*KVARDI,2))</f>
        <v/>
      </c>
      <c r="EM57" s="43"/>
      <c r="EN57" s="44" t="str">
        <f aca="false">IF(OR(EM$4=0,EM57="",EM$8="",EM$7=""),"",ROUND(EM57/EM$8*EM$7*KVARDI,2))</f>
        <v/>
      </c>
      <c r="EO57" s="43"/>
      <c r="EP57" s="44" t="str">
        <f aca="false">IF(OR(EO$4=0,EO57="",EO$8="",EO$7=""),"",ROUND(EO57/EO$8*EO$7*KVARDI,2))</f>
        <v/>
      </c>
      <c r="EQ57" s="43"/>
      <c r="ER57" s="44" t="str">
        <f aca="false">IF(OR(EQ$4=0,EQ57="",EQ$8="",EQ$7=""),"",ROUND(EQ57/EQ$8*EQ$7*KVARDI,2))</f>
        <v/>
      </c>
      <c r="ES57" s="43"/>
      <c r="ET57" s="44" t="str">
        <f aca="false">IF(OR(ES$4=0,ES57="",ES$8="",ES$7=""),"",ROUND(ES57/ES$8*ES$7*KVARDI,2))</f>
        <v/>
      </c>
      <c r="EU57" s="43"/>
      <c r="EV57" s="44" t="str">
        <f aca="false">IF(OR(EU$4=0,EU57="",EU$8="",EU$7=""),"",ROUND(EU57/EU$8*EU$7*KVARDI,2))</f>
        <v/>
      </c>
      <c r="EW57" s="43"/>
      <c r="EX57" s="44" t="str">
        <f aca="false">IF(OR(EW$4=0,EW57="",EW$8="",EW$7=""),"",ROUND(EW57/EW$8*EW$7*KVARDI,2))</f>
        <v/>
      </c>
      <c r="EY57" s="43"/>
      <c r="EZ57" s="44" t="str">
        <f aca="false">IF(OR(EY$4=0,EY57="",EY$8="",EY$7=""),"",ROUND(EY57/EY$8*EY$7*KVARDI,2))</f>
        <v/>
      </c>
      <c r="FA57" s="43"/>
      <c r="FB57" s="44" t="str">
        <f aca="false">IF(OR(FA$4=0,FA57="",FA$8="",FA$7=""),"",ROUND(FA57/FA$8*FA$7*KVARDI,2))</f>
        <v/>
      </c>
      <c r="FC57" s="43"/>
      <c r="FD57" s="44" t="str">
        <f aca="false">IF(OR(FC$4=0,FC57="",FC$8="",FC$7=""),"",ROUND(FC57/FC$8*FC$7*KVARDI,2))</f>
        <v/>
      </c>
      <c r="FE57" s="43"/>
      <c r="FF57" s="44" t="str">
        <f aca="false">IF(OR(FE$4=0,FE57="",FE$8="",FE$7=""),"",ROUND(FE57/FE$8*FE$7*KVARDI,2))</f>
        <v/>
      </c>
      <c r="FG57" s="43"/>
      <c r="FH57" s="44" t="str">
        <f aca="false">IF(OR(FG$4=0,FG57="",FG$8="",FG$7=""),"",ROUND(FG57/FG$8*FG$7*KVARDI,2))</f>
        <v/>
      </c>
      <c r="FI57" s="43"/>
      <c r="FJ57" s="44" t="str">
        <f aca="false">IF(OR(FI$4=0,FI57="",FI$8="",FI$7=""),"",ROUND(FI57/FI$8*FI$7*KVARDI,2))</f>
        <v/>
      </c>
      <c r="FK57" s="43"/>
      <c r="FL57" s="44" t="str">
        <f aca="false">IF(OR(FK$4=0,FK57="",FK$8="",FK$7=""),"",ROUND(FK57/FK$8*FK$7*KVARDI,2))</f>
        <v/>
      </c>
      <c r="FM57" s="43"/>
      <c r="FN57" s="44" t="str">
        <f aca="false">IF(OR(FM$4=0,FM57="",FM$8="",FM$7=""),"",ROUND(FM57/FM$8*FM$7*KVARDI,2))</f>
        <v/>
      </c>
      <c r="FO57" s="43"/>
      <c r="FP57" s="44" t="str">
        <f aca="false">IF(OR(FO$4=0,FO57="",FO$8="",FO$7=""),"",ROUND(FO57/FO$8*FO$7*KVARDI,2))</f>
        <v/>
      </c>
      <c r="FQ57" s="43"/>
      <c r="FR57" s="44" t="str">
        <f aca="false">IF(OR(FQ$4=0,FQ57="",FQ$8="",FQ$7=""),"",ROUND(FQ57/FQ$8*FQ$7*KVARDI,2))</f>
        <v/>
      </c>
      <c r="FS57" s="43"/>
      <c r="FT57" s="44" t="str">
        <f aca="false">IF(OR(FS$4=0,FS57="",FS$8="",FS$7=""),"",ROUND(FS57/FS$8*FS$7*KVARDI,2))</f>
        <v/>
      </c>
      <c r="FU57" s="43"/>
      <c r="FV57" s="44" t="str">
        <f aca="false">IF(OR(FU$4=0,FU57="",FU$8="",FU$7=""),"",ROUND(FU57/FU$8*FU$7*KVARDI,2))</f>
        <v/>
      </c>
      <c r="FW57" s="43"/>
      <c r="FX57" s="44" t="str">
        <f aca="false">IF(OR(FW$4=0,FW57="",FW$8="",FW$7=""),"",ROUND(FW57/FW$8*FW$7*KVARDI,2))</f>
        <v/>
      </c>
      <c r="FY57" s="43"/>
      <c r="FZ57" s="44" t="str">
        <f aca="false">IF(OR(FY$4=0,FY57="",FY$8="",FY$7=""),"",ROUND(FY57/FY$8*FY$7*KVARDI,2))</f>
        <v/>
      </c>
      <c r="GA57" s="43"/>
      <c r="GB57" s="44" t="str">
        <f aca="false">IF(OR(GA$4=0,GA57="",GA$8="",GA$7=""),"",ROUND(GA57/GA$8*GA$7*KVARDI,2))</f>
        <v/>
      </c>
      <c r="GC57" s="43"/>
      <c r="GD57" s="44" t="str">
        <f aca="false">IF(OR(GC$4=0,GC57="",GC$8="",GC$7=""),"",ROUND(GC57/GC$8*GC$7*KVARDI,2))</f>
        <v/>
      </c>
      <c r="GE57" s="43"/>
      <c r="GF57" s="44" t="str">
        <f aca="false">IF(OR(GE$4=0,GE57="",GE$8="",GE$7=""),"",ROUND(GE57/GE$8*GE$7*KVARDI,2))</f>
        <v/>
      </c>
      <c r="GG57" s="43"/>
      <c r="GH57" s="44" t="str">
        <f aca="false">IF(OR(GG$4=0,GG57="",GG$8="",GG$7=""),"",ROUND(GG57/GG$8*GG$7*KVARDI,2))</f>
        <v/>
      </c>
      <c r="GI57" s="43"/>
      <c r="GJ57" s="44" t="str">
        <f aca="false">IF(OR(GI$4=0,GI57="",GI$8="",GI$7=""),"",ROUND(GI57/GI$8*GI$7*KVARDI,2))</f>
        <v/>
      </c>
      <c r="GK57" s="43"/>
      <c r="GL57" s="44" t="str">
        <f aca="false">IF(OR(GK$4=0,GK57="",GK$8="",GK$7=""),"",ROUND(GK57/GK$8*GK$7*KVARDI,2))</f>
        <v/>
      </c>
      <c r="GM57" s="43"/>
      <c r="GN57" s="44" t="str">
        <f aca="false">IF(OR(GM$4=0,GM57="",GM$8="",GM$7=""),"",ROUND(GM57/GM$8*GM$7*KVARDI,2))</f>
        <v/>
      </c>
      <c r="GO57" s="43"/>
      <c r="GP57" s="44" t="str">
        <f aca="false">IF(OR(GO$4=0,GO57="",GO$8="",GO$7=""),"",ROUND(GO57/GO$8*GO$7*KVARDI,2))</f>
        <v/>
      </c>
      <c r="GQ57" s="43"/>
      <c r="GR57" s="44" t="str">
        <f aca="false">IF(OR(GQ$4=0,GQ57="",GQ$8="",GQ$7=""),"",ROUND(GQ57/GQ$8*GQ$7*KVARDI,2))</f>
        <v/>
      </c>
      <c r="GS57" s="43"/>
      <c r="GT57" s="44" t="str">
        <f aca="false">IF(OR(GS$4=0,GS57="",GS$8="",GS$7=""),"",ROUND(GS57/GS$8*GS$7*KVARDI,2))</f>
        <v/>
      </c>
      <c r="GU57" s="43"/>
      <c r="GV57" s="44" t="str">
        <f aca="false">IF(OR(GU$4=0,GU57="",GU$8="",GU$7=""),"",ROUND(GU57/GU$8*GU$7*KVARDI,2))</f>
        <v/>
      </c>
      <c r="GW57" s="43"/>
      <c r="GX57" s="44" t="str">
        <f aca="false">IF(OR(GW$4=0,GW57="",GW$8="",GW$7=""),"",ROUND(GW57/GW$8*GW$7*KVARDI,2))</f>
        <v/>
      </c>
      <c r="GZ57" s="22"/>
    </row>
    <row r="58" customFormat="false" ht="15" hidden="true" customHeight="true" outlineLevel="1" collapsed="false">
      <c r="B58" s="41" t="str">
        <f aca="false" t="array" ref="B58:B58">IFERROR(INDEX(Launagögn!$C$6:$C$10005,MATCH(0,COUNTIF($B$11:B57,Launagögn!$C$6:$C$10005)+(Launagögn!$C$6:$C$10005=""),0)),"")</f>
        <v/>
      </c>
      <c r="C58" s="42" t="n">
        <f aca="false">IFERROR(SUMIF($G$10:$GX$10,"Stig",$G58:$GX58),0)</f>
        <v>0</v>
      </c>
      <c r="D58" s="22"/>
      <c r="E58" s="22"/>
      <c r="F58" s="22"/>
      <c r="G58" s="43"/>
      <c r="H58" s="44" t="str">
        <f aca="false">IF(OR(G$4=0,G58="",G$8="",G$7=""),"",ROUND(G58/G$8*G$7*KVARDI,2))</f>
        <v/>
      </c>
      <c r="I58" s="43"/>
      <c r="J58" s="44" t="str">
        <f aca="false">IF(OR(I$4=0,I58="",I$8="",I$7=""),"",ROUND(I58/I$8*I$7*KVARDI,2))</f>
        <v/>
      </c>
      <c r="K58" s="43"/>
      <c r="L58" s="44" t="str">
        <f aca="false">IF(OR(K$4=0,K58="",K$8="",K$7=""),"",ROUND(K58/K$8*K$7*KVARDI,2))</f>
        <v/>
      </c>
      <c r="M58" s="43"/>
      <c r="N58" s="44" t="str">
        <f aca="false">IF(OR(M$4=0,M58="",M$8="",M$7=""),"",ROUND(M58/M$8*M$7*KVARDI,2))</f>
        <v/>
      </c>
      <c r="O58" s="43"/>
      <c r="P58" s="44" t="str">
        <f aca="false">IF(OR(O$4=0,O58="",O$8="",O$7=""),"",ROUND(O58/O$8*O$7*KVARDI,2))</f>
        <v/>
      </c>
      <c r="Q58" s="43"/>
      <c r="R58" s="44" t="str">
        <f aca="false">IF(OR(Q$4=0,Q58="",Q$8="",Q$7=""),"",ROUND(Q58/Q$8*Q$7*KVARDI,2))</f>
        <v/>
      </c>
      <c r="S58" s="43"/>
      <c r="T58" s="44" t="str">
        <f aca="false">IF(OR(S$4=0,S58="",S$8="",S$7=""),"",ROUND(S58/S$8*S$7*KVARDI,2))</f>
        <v/>
      </c>
      <c r="U58" s="43"/>
      <c r="V58" s="44" t="str">
        <f aca="false">IF(OR(U$4=0,U58="",U$8="",U$7=""),"",ROUND(U58/U$8*U$7*KVARDI,2))</f>
        <v/>
      </c>
      <c r="W58" s="43"/>
      <c r="X58" s="44" t="str">
        <f aca="false">IF(OR(W$4=0,W58="",W$8="",W$7=""),"",ROUND(W58/W$8*W$7*KVARDI,2))</f>
        <v/>
      </c>
      <c r="Y58" s="43"/>
      <c r="Z58" s="44" t="str">
        <f aca="false">IF(OR(Y$4=0,Y58="",Y$8="",Y$7=""),"",ROUND(Y58/Y$8*Y$7*KVARDI,2))</f>
        <v/>
      </c>
      <c r="AA58" s="43"/>
      <c r="AB58" s="44" t="str">
        <f aca="false">IF(OR(AA$4=0,AA58="",AA$8="",AA$7=""),"",ROUND(AA58/AA$8*AA$7*KVARDI,2))</f>
        <v/>
      </c>
      <c r="AC58" s="43"/>
      <c r="AD58" s="44" t="str">
        <f aca="false">IF(OR(AC$4=0,AC58="",AC$8="",AC$7=""),"",ROUND(AC58/AC$8*AC$7*KVARDI,2))</f>
        <v/>
      </c>
      <c r="AE58" s="43"/>
      <c r="AF58" s="44" t="str">
        <f aca="false">IF(OR(AE$4=0,AE58="",AE$8="",AE$7=""),"",ROUND(AE58/AE$8*AE$7*KVARDI,2))</f>
        <v/>
      </c>
      <c r="AG58" s="43"/>
      <c r="AH58" s="44" t="str">
        <f aca="false">IF(OR(AG$4=0,AG58="",AG$8="",AG$7=""),"",ROUND(AG58/AG$8*AG$7*KVARDI,2))</f>
        <v/>
      </c>
      <c r="AI58" s="43"/>
      <c r="AJ58" s="44" t="str">
        <f aca="false">IF(OR(AI$4=0,AI58="",AI$8="",AI$7=""),"",ROUND(AI58/AI$8*AI$7*KVARDI,2))</f>
        <v/>
      </c>
      <c r="AK58" s="43"/>
      <c r="AL58" s="44" t="str">
        <f aca="false">IF(OR(AK$4=0,AK58="",AK$8="",AK$7=""),"",ROUND(AK58/AK$8*AK$7*KVARDI,2))</f>
        <v/>
      </c>
      <c r="AM58" s="43"/>
      <c r="AN58" s="44" t="str">
        <f aca="false">IF(OR(AM$4=0,AM58="",AM$8="",AM$7=""),"",ROUND(AM58/AM$8*AM$7*KVARDI,2))</f>
        <v/>
      </c>
      <c r="AO58" s="43"/>
      <c r="AP58" s="44" t="str">
        <f aca="false">IF(OR(AO$4=0,AO58="",AO$8="",AO$7=""),"",ROUND(AO58/AO$8*AO$7*KVARDI,2))</f>
        <v/>
      </c>
      <c r="AQ58" s="43"/>
      <c r="AR58" s="44" t="str">
        <f aca="false">IF(OR(AQ$4=0,AQ58="",AQ$8="",AQ$7=""),"",ROUND(AQ58/AQ$8*AQ$7*KVARDI,2))</f>
        <v/>
      </c>
      <c r="AS58" s="43"/>
      <c r="AT58" s="44" t="str">
        <f aca="false">IF(OR(AS$4=0,AS58="",AS$8="",AS$7=""),"",ROUND(AS58/AS$8*AS$7*KVARDI,2))</f>
        <v/>
      </c>
      <c r="AU58" s="43"/>
      <c r="AV58" s="44" t="str">
        <f aca="false">IF(OR(AU$4=0,AU58="",AU$8="",AU$7=""),"",ROUND(AU58/AU$8*AU$7*KVARDI,2))</f>
        <v/>
      </c>
      <c r="AW58" s="43"/>
      <c r="AX58" s="44" t="str">
        <f aca="false">IF(OR(AW$4=0,AW58="",AW$8="",AW$7=""),"",ROUND(AW58/AW$8*AW$7*KVARDI,2))</f>
        <v/>
      </c>
      <c r="AY58" s="43"/>
      <c r="AZ58" s="44" t="str">
        <f aca="false">IF(OR(AY$4=0,AY58="",AY$8="",AY$7=""),"",ROUND(AY58/AY$8*AY$7*KVARDI,2))</f>
        <v/>
      </c>
      <c r="BA58" s="43"/>
      <c r="BB58" s="44" t="str">
        <f aca="false">IF(OR(BA$4=0,BA58="",BA$8="",BA$7=""),"",ROUND(BA58/BA$8*BA$7*KVARDI,2))</f>
        <v/>
      </c>
      <c r="BC58" s="43"/>
      <c r="BD58" s="44" t="str">
        <f aca="false">IF(OR(BC$4=0,BC58="",BC$8="",BC$7=""),"",ROUND(BC58/BC$8*BC$7*KVARDI,2))</f>
        <v/>
      </c>
      <c r="BE58" s="43"/>
      <c r="BF58" s="44" t="str">
        <f aca="false">IF(OR(BE$4=0,BE58="",BE$8="",BE$7=""),"",ROUND(BE58/BE$8*BE$7*KVARDI,2))</f>
        <v/>
      </c>
      <c r="BG58" s="43"/>
      <c r="BH58" s="44" t="str">
        <f aca="false">IF(OR(BG$4=0,BG58="",BG$8="",BG$7=""),"",ROUND(BG58/BG$8*BG$7*KVARDI,2))</f>
        <v/>
      </c>
      <c r="BI58" s="43"/>
      <c r="BJ58" s="44" t="str">
        <f aca="false">IF(OR(BI$4=0,BI58="",BI$8="",BI$7=""),"",ROUND(BI58/BI$8*BI$7*KVARDI,2))</f>
        <v/>
      </c>
      <c r="BK58" s="43"/>
      <c r="BL58" s="44" t="str">
        <f aca="false">IF(OR(BK$4=0,BK58="",BK$8="",BK$7=""),"",ROUND(BK58/BK$8*BK$7*KVARDI,2))</f>
        <v/>
      </c>
      <c r="BM58" s="43"/>
      <c r="BN58" s="44" t="str">
        <f aca="false">IF(OR(BM$4=0,BM58="",BM$8="",BM$7=""),"",ROUND(BM58/BM$8*BM$7*KVARDI,2))</f>
        <v/>
      </c>
      <c r="BO58" s="43"/>
      <c r="BP58" s="44" t="str">
        <f aca="false">IF(OR(BO$4=0,BO58="",BO$8="",BO$7=""),"",ROUND(BO58/BO$8*BO$7*KVARDI,2))</f>
        <v/>
      </c>
      <c r="BQ58" s="43"/>
      <c r="BR58" s="44" t="str">
        <f aca="false">IF(OR(BQ$4=0,BQ58="",BQ$8="",BQ$7=""),"",ROUND(BQ58/BQ$8*BQ$7*KVARDI,2))</f>
        <v/>
      </c>
      <c r="BS58" s="43"/>
      <c r="BT58" s="44" t="str">
        <f aca="false">IF(OR(BS$4=0,BS58="",BS$8="",BS$7=""),"",ROUND(BS58/BS$8*BS$7*KVARDI,2))</f>
        <v/>
      </c>
      <c r="BU58" s="43"/>
      <c r="BV58" s="44" t="str">
        <f aca="false">IF(OR(BU$4=0,BU58="",BU$8="",BU$7=""),"",ROUND(BU58/BU$8*BU$7*KVARDI,2))</f>
        <v/>
      </c>
      <c r="BW58" s="43"/>
      <c r="BX58" s="44" t="str">
        <f aca="false">IF(OR(BW$4=0,BW58="",BW$8="",BW$7=""),"",ROUND(BW58/BW$8*BW$7*KVARDI,2))</f>
        <v/>
      </c>
      <c r="BY58" s="43"/>
      <c r="BZ58" s="44" t="str">
        <f aca="false">IF(OR(BY$4=0,BY58="",BY$8="",BY$7=""),"",ROUND(BY58/BY$8*BY$7*KVARDI,2))</f>
        <v/>
      </c>
      <c r="CA58" s="43"/>
      <c r="CB58" s="44" t="str">
        <f aca="false">IF(OR(CA$4=0,CA58="",CA$8="",CA$7=""),"",ROUND(CA58/CA$8*CA$7*KVARDI,2))</f>
        <v/>
      </c>
      <c r="CC58" s="43"/>
      <c r="CD58" s="44" t="str">
        <f aca="false">IF(OR(CC$4=0,CC58="",CC$8="",CC$7=""),"",ROUND(CC58/CC$8*CC$7*KVARDI,2))</f>
        <v/>
      </c>
      <c r="CE58" s="43"/>
      <c r="CF58" s="44" t="str">
        <f aca="false">IF(OR(CE$4=0,CE58="",CE$8="",CE$7=""),"",ROUND(CE58/CE$8*CE$7*KVARDI,2))</f>
        <v/>
      </c>
      <c r="CG58" s="43"/>
      <c r="CH58" s="44" t="str">
        <f aca="false">IF(OR(CG$4=0,CG58="",CG$8="",CG$7=""),"",ROUND(CG58/CG$8*CG$7*KVARDI,2))</f>
        <v/>
      </c>
      <c r="CI58" s="43"/>
      <c r="CJ58" s="44" t="str">
        <f aca="false">IF(OR(CI$4=0,CI58="",CI$8="",CI$7=""),"",ROUND(CI58/CI$8*CI$7*KVARDI,2))</f>
        <v/>
      </c>
      <c r="CK58" s="43"/>
      <c r="CL58" s="44" t="str">
        <f aca="false">IF(OR(CK$4=0,CK58="",CK$8="",CK$7=""),"",ROUND(CK58/CK$8*CK$7*KVARDI,2))</f>
        <v/>
      </c>
      <c r="CM58" s="43"/>
      <c r="CN58" s="44" t="str">
        <f aca="false">IF(OR(CM$4=0,CM58="",CM$8="",CM$7=""),"",ROUND(CM58/CM$8*CM$7*KVARDI,2))</f>
        <v/>
      </c>
      <c r="CO58" s="43"/>
      <c r="CP58" s="44" t="str">
        <f aca="false">IF(OR(CO$4=0,CO58="",CO$8="",CO$7=""),"",ROUND(CO58/CO$8*CO$7*KVARDI,2))</f>
        <v/>
      </c>
      <c r="CQ58" s="43"/>
      <c r="CR58" s="44" t="str">
        <f aca="false">IF(OR(CQ$4=0,CQ58="",CQ$8="",CQ$7=""),"",ROUND(CQ58/CQ$8*CQ$7*KVARDI,2))</f>
        <v/>
      </c>
      <c r="CS58" s="43"/>
      <c r="CT58" s="44" t="str">
        <f aca="false">IF(OR(CS$4=0,CS58="",CS$8="",CS$7=""),"",ROUND(CS58/CS$8*CS$7*KVARDI,2))</f>
        <v/>
      </c>
      <c r="CU58" s="43"/>
      <c r="CV58" s="44" t="str">
        <f aca="false">IF(OR(CU$4=0,CU58="",CU$8="",CU$7=""),"",ROUND(CU58/CU$8*CU$7*KVARDI,2))</f>
        <v/>
      </c>
      <c r="CW58" s="43"/>
      <c r="CX58" s="44" t="str">
        <f aca="false">IF(OR(CW$4=0,CW58="",CW$8="",CW$7=""),"",ROUND(CW58/CW$8*CW$7*KVARDI,2))</f>
        <v/>
      </c>
      <c r="CY58" s="43"/>
      <c r="CZ58" s="44" t="str">
        <f aca="false">IF(OR(CY$4=0,CY58="",CY$8="",CY$7=""),"",ROUND(CY58/CY$8*CY$7*KVARDI,2))</f>
        <v/>
      </c>
      <c r="DA58" s="43"/>
      <c r="DB58" s="44" t="str">
        <f aca="false">IF(OR(DA$4=0,DA58="",DA$8="",DA$7=""),"",ROUND(DA58/DA$8*DA$7*KVARDI,2))</f>
        <v/>
      </c>
      <c r="DC58" s="43"/>
      <c r="DD58" s="44" t="str">
        <f aca="false">IF(OR(DC$4=0,DC58="",DC$8="",DC$7=""),"",ROUND(DC58/DC$8*DC$7*KVARDI,2))</f>
        <v/>
      </c>
      <c r="DE58" s="43"/>
      <c r="DF58" s="44" t="str">
        <f aca="false">IF(OR(DE$4=0,DE58="",DE$8="",DE$7=""),"",ROUND(DE58/DE$8*DE$7*KVARDI,2))</f>
        <v/>
      </c>
      <c r="DG58" s="43"/>
      <c r="DH58" s="44" t="str">
        <f aca="false">IF(OR(DG$4=0,DG58="",DG$8="",DG$7=""),"",ROUND(DG58/DG$8*DG$7*KVARDI,2))</f>
        <v/>
      </c>
      <c r="DI58" s="43"/>
      <c r="DJ58" s="44" t="str">
        <f aca="false">IF(OR(DI$4=0,DI58="",DI$8="",DI$7=""),"",ROUND(DI58/DI$8*DI$7*KVARDI,2))</f>
        <v/>
      </c>
      <c r="DK58" s="43"/>
      <c r="DL58" s="44" t="str">
        <f aca="false">IF(OR(DK$4=0,DK58="",DK$8="",DK$7=""),"",ROUND(DK58/DK$8*DK$7*KVARDI,2))</f>
        <v/>
      </c>
      <c r="DM58" s="43"/>
      <c r="DN58" s="44" t="str">
        <f aca="false">IF(OR(DM$4=0,DM58="",DM$8="",DM$7=""),"",ROUND(DM58/DM$8*DM$7*KVARDI,2))</f>
        <v/>
      </c>
      <c r="DO58" s="43"/>
      <c r="DP58" s="44" t="str">
        <f aca="false">IF(OR(DO$4=0,DO58="",DO$8="",DO$7=""),"",ROUND(DO58/DO$8*DO$7*KVARDI,2))</f>
        <v/>
      </c>
      <c r="DQ58" s="43"/>
      <c r="DR58" s="44" t="str">
        <f aca="false">IF(OR(DQ$4=0,DQ58="",DQ$8="",DQ$7=""),"",ROUND(DQ58/DQ$8*DQ$7*KVARDI,2))</f>
        <v/>
      </c>
      <c r="DS58" s="43"/>
      <c r="DT58" s="44" t="str">
        <f aca="false">IF(OR(DS$4=0,DS58="",DS$8="",DS$7=""),"",ROUND(DS58/DS$8*DS$7*KVARDI,2))</f>
        <v/>
      </c>
      <c r="DU58" s="43"/>
      <c r="DV58" s="44" t="str">
        <f aca="false">IF(OR(DU$4=0,DU58="",DU$8="",DU$7=""),"",ROUND(DU58/DU$8*DU$7*KVARDI,2))</f>
        <v/>
      </c>
      <c r="DW58" s="43"/>
      <c r="DX58" s="44" t="str">
        <f aca="false">IF(OR(DW$4=0,DW58="",DW$8="",DW$7=""),"",ROUND(DW58/DW$8*DW$7*KVARDI,2))</f>
        <v/>
      </c>
      <c r="DY58" s="43"/>
      <c r="DZ58" s="44" t="str">
        <f aca="false">IF(OR(DY$4=0,DY58="",DY$8="",DY$7=""),"",ROUND(DY58/DY$8*DY$7*KVARDI,2))</f>
        <v/>
      </c>
      <c r="EA58" s="43"/>
      <c r="EB58" s="44" t="str">
        <f aca="false">IF(OR(EA$4=0,EA58="",EA$8="",EA$7=""),"",ROUND(EA58/EA$8*EA$7*KVARDI,2))</f>
        <v/>
      </c>
      <c r="EC58" s="43"/>
      <c r="ED58" s="44" t="str">
        <f aca="false">IF(OR(EC$4=0,EC58="",EC$8="",EC$7=""),"",ROUND(EC58/EC$8*EC$7*KVARDI,2))</f>
        <v/>
      </c>
      <c r="EE58" s="43"/>
      <c r="EF58" s="44" t="str">
        <f aca="false">IF(OR(EE$4=0,EE58="",EE$8="",EE$7=""),"",ROUND(EE58/EE$8*EE$7*KVARDI,2))</f>
        <v/>
      </c>
      <c r="EG58" s="43"/>
      <c r="EH58" s="44" t="str">
        <f aca="false">IF(OR(EG$4=0,EG58="",EG$8="",EG$7=""),"",ROUND(EG58/EG$8*EG$7*KVARDI,2))</f>
        <v/>
      </c>
      <c r="EI58" s="43"/>
      <c r="EJ58" s="44" t="str">
        <f aca="false">IF(OR(EI$4=0,EI58="",EI$8="",EI$7=""),"",ROUND(EI58/EI$8*EI$7*KVARDI,2))</f>
        <v/>
      </c>
      <c r="EK58" s="43"/>
      <c r="EL58" s="44" t="str">
        <f aca="false">IF(OR(EK$4=0,EK58="",EK$8="",EK$7=""),"",ROUND(EK58/EK$8*EK$7*KVARDI,2))</f>
        <v/>
      </c>
      <c r="EM58" s="43"/>
      <c r="EN58" s="44" t="str">
        <f aca="false">IF(OR(EM$4=0,EM58="",EM$8="",EM$7=""),"",ROUND(EM58/EM$8*EM$7*KVARDI,2))</f>
        <v/>
      </c>
      <c r="EO58" s="43"/>
      <c r="EP58" s="44" t="str">
        <f aca="false">IF(OR(EO$4=0,EO58="",EO$8="",EO$7=""),"",ROUND(EO58/EO$8*EO$7*KVARDI,2))</f>
        <v/>
      </c>
      <c r="EQ58" s="43"/>
      <c r="ER58" s="44" t="str">
        <f aca="false">IF(OR(EQ$4=0,EQ58="",EQ$8="",EQ$7=""),"",ROUND(EQ58/EQ$8*EQ$7*KVARDI,2))</f>
        <v/>
      </c>
      <c r="ES58" s="43"/>
      <c r="ET58" s="44" t="str">
        <f aca="false">IF(OR(ES$4=0,ES58="",ES$8="",ES$7=""),"",ROUND(ES58/ES$8*ES$7*KVARDI,2))</f>
        <v/>
      </c>
      <c r="EU58" s="43"/>
      <c r="EV58" s="44" t="str">
        <f aca="false">IF(OR(EU$4=0,EU58="",EU$8="",EU$7=""),"",ROUND(EU58/EU$8*EU$7*KVARDI,2))</f>
        <v/>
      </c>
      <c r="EW58" s="43"/>
      <c r="EX58" s="44" t="str">
        <f aca="false">IF(OR(EW$4=0,EW58="",EW$8="",EW$7=""),"",ROUND(EW58/EW$8*EW$7*KVARDI,2))</f>
        <v/>
      </c>
      <c r="EY58" s="43"/>
      <c r="EZ58" s="44" t="str">
        <f aca="false">IF(OR(EY$4=0,EY58="",EY$8="",EY$7=""),"",ROUND(EY58/EY$8*EY$7*KVARDI,2))</f>
        <v/>
      </c>
      <c r="FA58" s="43"/>
      <c r="FB58" s="44" t="str">
        <f aca="false">IF(OR(FA$4=0,FA58="",FA$8="",FA$7=""),"",ROUND(FA58/FA$8*FA$7*KVARDI,2))</f>
        <v/>
      </c>
      <c r="FC58" s="43"/>
      <c r="FD58" s="44" t="str">
        <f aca="false">IF(OR(FC$4=0,FC58="",FC$8="",FC$7=""),"",ROUND(FC58/FC$8*FC$7*KVARDI,2))</f>
        <v/>
      </c>
      <c r="FE58" s="43"/>
      <c r="FF58" s="44" t="str">
        <f aca="false">IF(OR(FE$4=0,FE58="",FE$8="",FE$7=""),"",ROUND(FE58/FE$8*FE$7*KVARDI,2))</f>
        <v/>
      </c>
      <c r="FG58" s="43"/>
      <c r="FH58" s="44" t="str">
        <f aca="false">IF(OR(FG$4=0,FG58="",FG$8="",FG$7=""),"",ROUND(FG58/FG$8*FG$7*KVARDI,2))</f>
        <v/>
      </c>
      <c r="FI58" s="43"/>
      <c r="FJ58" s="44" t="str">
        <f aca="false">IF(OR(FI$4=0,FI58="",FI$8="",FI$7=""),"",ROUND(FI58/FI$8*FI$7*KVARDI,2))</f>
        <v/>
      </c>
      <c r="FK58" s="43"/>
      <c r="FL58" s="44" t="str">
        <f aca="false">IF(OR(FK$4=0,FK58="",FK$8="",FK$7=""),"",ROUND(FK58/FK$8*FK$7*KVARDI,2))</f>
        <v/>
      </c>
      <c r="FM58" s="43"/>
      <c r="FN58" s="44" t="str">
        <f aca="false">IF(OR(FM$4=0,FM58="",FM$8="",FM$7=""),"",ROUND(FM58/FM$8*FM$7*KVARDI,2))</f>
        <v/>
      </c>
      <c r="FO58" s="43"/>
      <c r="FP58" s="44" t="str">
        <f aca="false">IF(OR(FO$4=0,FO58="",FO$8="",FO$7=""),"",ROUND(FO58/FO$8*FO$7*KVARDI,2))</f>
        <v/>
      </c>
      <c r="FQ58" s="43"/>
      <c r="FR58" s="44" t="str">
        <f aca="false">IF(OR(FQ$4=0,FQ58="",FQ$8="",FQ$7=""),"",ROUND(FQ58/FQ$8*FQ$7*KVARDI,2))</f>
        <v/>
      </c>
      <c r="FS58" s="43"/>
      <c r="FT58" s="44" t="str">
        <f aca="false">IF(OR(FS$4=0,FS58="",FS$8="",FS$7=""),"",ROUND(FS58/FS$8*FS$7*KVARDI,2))</f>
        <v/>
      </c>
      <c r="FU58" s="43"/>
      <c r="FV58" s="44" t="str">
        <f aca="false">IF(OR(FU$4=0,FU58="",FU$8="",FU$7=""),"",ROUND(FU58/FU$8*FU$7*KVARDI,2))</f>
        <v/>
      </c>
      <c r="FW58" s="43"/>
      <c r="FX58" s="44" t="str">
        <f aca="false">IF(OR(FW$4=0,FW58="",FW$8="",FW$7=""),"",ROUND(FW58/FW$8*FW$7*KVARDI,2))</f>
        <v/>
      </c>
      <c r="FY58" s="43"/>
      <c r="FZ58" s="44" t="str">
        <f aca="false">IF(OR(FY$4=0,FY58="",FY$8="",FY$7=""),"",ROUND(FY58/FY$8*FY$7*KVARDI,2))</f>
        <v/>
      </c>
      <c r="GA58" s="43"/>
      <c r="GB58" s="44" t="str">
        <f aca="false">IF(OR(GA$4=0,GA58="",GA$8="",GA$7=""),"",ROUND(GA58/GA$8*GA$7*KVARDI,2))</f>
        <v/>
      </c>
      <c r="GC58" s="43"/>
      <c r="GD58" s="44" t="str">
        <f aca="false">IF(OR(GC$4=0,GC58="",GC$8="",GC$7=""),"",ROUND(GC58/GC$8*GC$7*KVARDI,2))</f>
        <v/>
      </c>
      <c r="GE58" s="43"/>
      <c r="GF58" s="44" t="str">
        <f aca="false">IF(OR(GE$4=0,GE58="",GE$8="",GE$7=""),"",ROUND(GE58/GE$8*GE$7*KVARDI,2))</f>
        <v/>
      </c>
      <c r="GG58" s="43"/>
      <c r="GH58" s="44" t="str">
        <f aca="false">IF(OR(GG$4=0,GG58="",GG$8="",GG$7=""),"",ROUND(GG58/GG$8*GG$7*KVARDI,2))</f>
        <v/>
      </c>
      <c r="GI58" s="43"/>
      <c r="GJ58" s="44" t="str">
        <f aca="false">IF(OR(GI$4=0,GI58="",GI$8="",GI$7=""),"",ROUND(GI58/GI$8*GI$7*KVARDI,2))</f>
        <v/>
      </c>
      <c r="GK58" s="43"/>
      <c r="GL58" s="44" t="str">
        <f aca="false">IF(OR(GK$4=0,GK58="",GK$8="",GK$7=""),"",ROUND(GK58/GK$8*GK$7*KVARDI,2))</f>
        <v/>
      </c>
      <c r="GM58" s="43"/>
      <c r="GN58" s="44" t="str">
        <f aca="false">IF(OR(GM$4=0,GM58="",GM$8="",GM$7=""),"",ROUND(GM58/GM$8*GM$7*KVARDI,2))</f>
        <v/>
      </c>
      <c r="GO58" s="43"/>
      <c r="GP58" s="44" t="str">
        <f aca="false">IF(OR(GO$4=0,GO58="",GO$8="",GO$7=""),"",ROUND(GO58/GO$8*GO$7*KVARDI,2))</f>
        <v/>
      </c>
      <c r="GQ58" s="43"/>
      <c r="GR58" s="44" t="str">
        <f aca="false">IF(OR(GQ$4=0,GQ58="",GQ$8="",GQ$7=""),"",ROUND(GQ58/GQ$8*GQ$7*KVARDI,2))</f>
        <v/>
      </c>
      <c r="GS58" s="43"/>
      <c r="GT58" s="44" t="str">
        <f aca="false">IF(OR(GS$4=0,GS58="",GS$8="",GS$7=""),"",ROUND(GS58/GS$8*GS$7*KVARDI,2))</f>
        <v/>
      </c>
      <c r="GU58" s="43"/>
      <c r="GV58" s="44" t="str">
        <f aca="false">IF(OR(GU$4=0,GU58="",GU$8="",GU$7=""),"",ROUND(GU58/GU$8*GU$7*KVARDI,2))</f>
        <v/>
      </c>
      <c r="GW58" s="43"/>
      <c r="GX58" s="44" t="str">
        <f aca="false">IF(OR(GW$4=0,GW58="",GW$8="",GW$7=""),"",ROUND(GW58/GW$8*GW$7*KVARDI,2))</f>
        <v/>
      </c>
      <c r="GZ58" s="22"/>
    </row>
    <row r="59" customFormat="false" ht="15" hidden="true" customHeight="true" outlineLevel="1" collapsed="false">
      <c r="B59" s="41" t="str">
        <f aca="false" t="array" ref="B59:B59">IFERROR(INDEX(Launagögn!$C$6:$C$10005,MATCH(0,COUNTIF($B$11:B58,Launagögn!$C$6:$C$10005)+(Launagögn!$C$6:$C$10005=""),0)),"")</f>
        <v/>
      </c>
      <c r="C59" s="42" t="n">
        <f aca="false">IFERROR(SUMIF($G$10:$GX$10,"Stig",$G59:$GX59),0)</f>
        <v>0</v>
      </c>
      <c r="D59" s="22"/>
      <c r="E59" s="22"/>
      <c r="F59" s="22"/>
      <c r="G59" s="43"/>
      <c r="H59" s="44" t="str">
        <f aca="false">IF(OR(G$4=0,G59="",G$8="",G$7=""),"",ROUND(G59/G$8*G$7*KVARDI,2))</f>
        <v/>
      </c>
      <c r="I59" s="43"/>
      <c r="J59" s="44" t="str">
        <f aca="false">IF(OR(I$4=0,I59="",I$8="",I$7=""),"",ROUND(I59/I$8*I$7*KVARDI,2))</f>
        <v/>
      </c>
      <c r="K59" s="43"/>
      <c r="L59" s="44" t="str">
        <f aca="false">IF(OR(K$4=0,K59="",K$8="",K$7=""),"",ROUND(K59/K$8*K$7*KVARDI,2))</f>
        <v/>
      </c>
      <c r="M59" s="43"/>
      <c r="N59" s="44" t="str">
        <f aca="false">IF(OR(M$4=0,M59="",M$8="",M$7=""),"",ROUND(M59/M$8*M$7*KVARDI,2))</f>
        <v/>
      </c>
      <c r="O59" s="43"/>
      <c r="P59" s="44" t="str">
        <f aca="false">IF(OR(O$4=0,O59="",O$8="",O$7=""),"",ROUND(O59/O$8*O$7*KVARDI,2))</f>
        <v/>
      </c>
      <c r="Q59" s="43"/>
      <c r="R59" s="44" t="str">
        <f aca="false">IF(OR(Q$4=0,Q59="",Q$8="",Q$7=""),"",ROUND(Q59/Q$8*Q$7*KVARDI,2))</f>
        <v/>
      </c>
      <c r="S59" s="43"/>
      <c r="T59" s="44" t="str">
        <f aca="false">IF(OR(S$4=0,S59="",S$8="",S$7=""),"",ROUND(S59/S$8*S$7*KVARDI,2))</f>
        <v/>
      </c>
      <c r="U59" s="43"/>
      <c r="V59" s="44" t="str">
        <f aca="false">IF(OR(U$4=0,U59="",U$8="",U$7=""),"",ROUND(U59/U$8*U$7*KVARDI,2))</f>
        <v/>
      </c>
      <c r="W59" s="43"/>
      <c r="X59" s="44" t="str">
        <f aca="false">IF(OR(W$4=0,W59="",W$8="",W$7=""),"",ROUND(W59/W$8*W$7*KVARDI,2))</f>
        <v/>
      </c>
      <c r="Y59" s="43"/>
      <c r="Z59" s="44" t="str">
        <f aca="false">IF(OR(Y$4=0,Y59="",Y$8="",Y$7=""),"",ROUND(Y59/Y$8*Y$7*KVARDI,2))</f>
        <v/>
      </c>
      <c r="AA59" s="43"/>
      <c r="AB59" s="44" t="str">
        <f aca="false">IF(OR(AA$4=0,AA59="",AA$8="",AA$7=""),"",ROUND(AA59/AA$8*AA$7*KVARDI,2))</f>
        <v/>
      </c>
      <c r="AC59" s="43"/>
      <c r="AD59" s="44" t="str">
        <f aca="false">IF(OR(AC$4=0,AC59="",AC$8="",AC$7=""),"",ROUND(AC59/AC$8*AC$7*KVARDI,2))</f>
        <v/>
      </c>
      <c r="AE59" s="43"/>
      <c r="AF59" s="44" t="str">
        <f aca="false">IF(OR(AE$4=0,AE59="",AE$8="",AE$7=""),"",ROUND(AE59/AE$8*AE$7*KVARDI,2))</f>
        <v/>
      </c>
      <c r="AG59" s="43"/>
      <c r="AH59" s="44" t="str">
        <f aca="false">IF(OR(AG$4=0,AG59="",AG$8="",AG$7=""),"",ROUND(AG59/AG$8*AG$7*KVARDI,2))</f>
        <v/>
      </c>
      <c r="AI59" s="43"/>
      <c r="AJ59" s="44" t="str">
        <f aca="false">IF(OR(AI$4=0,AI59="",AI$8="",AI$7=""),"",ROUND(AI59/AI$8*AI$7*KVARDI,2))</f>
        <v/>
      </c>
      <c r="AK59" s="43"/>
      <c r="AL59" s="44" t="str">
        <f aca="false">IF(OR(AK$4=0,AK59="",AK$8="",AK$7=""),"",ROUND(AK59/AK$8*AK$7*KVARDI,2))</f>
        <v/>
      </c>
      <c r="AM59" s="43"/>
      <c r="AN59" s="44" t="str">
        <f aca="false">IF(OR(AM$4=0,AM59="",AM$8="",AM$7=""),"",ROUND(AM59/AM$8*AM$7*KVARDI,2))</f>
        <v/>
      </c>
      <c r="AO59" s="43"/>
      <c r="AP59" s="44" t="str">
        <f aca="false">IF(OR(AO$4=0,AO59="",AO$8="",AO$7=""),"",ROUND(AO59/AO$8*AO$7*KVARDI,2))</f>
        <v/>
      </c>
      <c r="AQ59" s="43"/>
      <c r="AR59" s="44" t="str">
        <f aca="false">IF(OR(AQ$4=0,AQ59="",AQ$8="",AQ$7=""),"",ROUND(AQ59/AQ$8*AQ$7*KVARDI,2))</f>
        <v/>
      </c>
      <c r="AS59" s="43"/>
      <c r="AT59" s="44" t="str">
        <f aca="false">IF(OR(AS$4=0,AS59="",AS$8="",AS$7=""),"",ROUND(AS59/AS$8*AS$7*KVARDI,2))</f>
        <v/>
      </c>
      <c r="AU59" s="43"/>
      <c r="AV59" s="44" t="str">
        <f aca="false">IF(OR(AU$4=0,AU59="",AU$8="",AU$7=""),"",ROUND(AU59/AU$8*AU$7*KVARDI,2))</f>
        <v/>
      </c>
      <c r="AW59" s="43"/>
      <c r="AX59" s="44" t="str">
        <f aca="false">IF(OR(AW$4=0,AW59="",AW$8="",AW$7=""),"",ROUND(AW59/AW$8*AW$7*KVARDI,2))</f>
        <v/>
      </c>
      <c r="AY59" s="43"/>
      <c r="AZ59" s="44" t="str">
        <f aca="false">IF(OR(AY$4=0,AY59="",AY$8="",AY$7=""),"",ROUND(AY59/AY$8*AY$7*KVARDI,2))</f>
        <v/>
      </c>
      <c r="BA59" s="43"/>
      <c r="BB59" s="44" t="str">
        <f aca="false">IF(OR(BA$4=0,BA59="",BA$8="",BA$7=""),"",ROUND(BA59/BA$8*BA$7*KVARDI,2))</f>
        <v/>
      </c>
      <c r="BC59" s="43"/>
      <c r="BD59" s="44" t="str">
        <f aca="false">IF(OR(BC$4=0,BC59="",BC$8="",BC$7=""),"",ROUND(BC59/BC$8*BC$7*KVARDI,2))</f>
        <v/>
      </c>
      <c r="BE59" s="43"/>
      <c r="BF59" s="44" t="str">
        <f aca="false">IF(OR(BE$4=0,BE59="",BE$8="",BE$7=""),"",ROUND(BE59/BE$8*BE$7*KVARDI,2))</f>
        <v/>
      </c>
      <c r="BG59" s="43"/>
      <c r="BH59" s="44" t="str">
        <f aca="false">IF(OR(BG$4=0,BG59="",BG$8="",BG$7=""),"",ROUND(BG59/BG$8*BG$7*KVARDI,2))</f>
        <v/>
      </c>
      <c r="BI59" s="43"/>
      <c r="BJ59" s="44" t="str">
        <f aca="false">IF(OR(BI$4=0,BI59="",BI$8="",BI$7=""),"",ROUND(BI59/BI$8*BI$7*KVARDI,2))</f>
        <v/>
      </c>
      <c r="BK59" s="43"/>
      <c r="BL59" s="44" t="str">
        <f aca="false">IF(OR(BK$4=0,BK59="",BK$8="",BK$7=""),"",ROUND(BK59/BK$8*BK$7*KVARDI,2))</f>
        <v/>
      </c>
      <c r="BM59" s="43"/>
      <c r="BN59" s="44" t="str">
        <f aca="false">IF(OR(BM$4=0,BM59="",BM$8="",BM$7=""),"",ROUND(BM59/BM$8*BM$7*KVARDI,2))</f>
        <v/>
      </c>
      <c r="BO59" s="43"/>
      <c r="BP59" s="44" t="str">
        <f aca="false">IF(OR(BO$4=0,BO59="",BO$8="",BO$7=""),"",ROUND(BO59/BO$8*BO$7*KVARDI,2))</f>
        <v/>
      </c>
      <c r="BQ59" s="43"/>
      <c r="BR59" s="44" t="str">
        <f aca="false">IF(OR(BQ$4=0,BQ59="",BQ$8="",BQ$7=""),"",ROUND(BQ59/BQ$8*BQ$7*KVARDI,2))</f>
        <v/>
      </c>
      <c r="BS59" s="43"/>
      <c r="BT59" s="44" t="str">
        <f aca="false">IF(OR(BS$4=0,BS59="",BS$8="",BS$7=""),"",ROUND(BS59/BS$8*BS$7*KVARDI,2))</f>
        <v/>
      </c>
      <c r="BU59" s="43"/>
      <c r="BV59" s="44" t="str">
        <f aca="false">IF(OR(BU$4=0,BU59="",BU$8="",BU$7=""),"",ROUND(BU59/BU$8*BU$7*KVARDI,2))</f>
        <v/>
      </c>
      <c r="BW59" s="43"/>
      <c r="BX59" s="44" t="str">
        <f aca="false">IF(OR(BW$4=0,BW59="",BW$8="",BW$7=""),"",ROUND(BW59/BW$8*BW$7*KVARDI,2))</f>
        <v/>
      </c>
      <c r="BY59" s="43"/>
      <c r="BZ59" s="44" t="str">
        <f aca="false">IF(OR(BY$4=0,BY59="",BY$8="",BY$7=""),"",ROUND(BY59/BY$8*BY$7*KVARDI,2))</f>
        <v/>
      </c>
      <c r="CA59" s="43"/>
      <c r="CB59" s="44" t="str">
        <f aca="false">IF(OR(CA$4=0,CA59="",CA$8="",CA$7=""),"",ROUND(CA59/CA$8*CA$7*KVARDI,2))</f>
        <v/>
      </c>
      <c r="CC59" s="43"/>
      <c r="CD59" s="44" t="str">
        <f aca="false">IF(OR(CC$4=0,CC59="",CC$8="",CC$7=""),"",ROUND(CC59/CC$8*CC$7*KVARDI,2))</f>
        <v/>
      </c>
      <c r="CE59" s="43"/>
      <c r="CF59" s="44" t="str">
        <f aca="false">IF(OR(CE$4=0,CE59="",CE$8="",CE$7=""),"",ROUND(CE59/CE$8*CE$7*KVARDI,2))</f>
        <v/>
      </c>
      <c r="CG59" s="43"/>
      <c r="CH59" s="44" t="str">
        <f aca="false">IF(OR(CG$4=0,CG59="",CG$8="",CG$7=""),"",ROUND(CG59/CG$8*CG$7*KVARDI,2))</f>
        <v/>
      </c>
      <c r="CI59" s="43"/>
      <c r="CJ59" s="44" t="str">
        <f aca="false">IF(OR(CI$4=0,CI59="",CI$8="",CI$7=""),"",ROUND(CI59/CI$8*CI$7*KVARDI,2))</f>
        <v/>
      </c>
      <c r="CK59" s="43"/>
      <c r="CL59" s="44" t="str">
        <f aca="false">IF(OR(CK$4=0,CK59="",CK$8="",CK$7=""),"",ROUND(CK59/CK$8*CK$7*KVARDI,2))</f>
        <v/>
      </c>
      <c r="CM59" s="43"/>
      <c r="CN59" s="44" t="str">
        <f aca="false">IF(OR(CM$4=0,CM59="",CM$8="",CM$7=""),"",ROUND(CM59/CM$8*CM$7*KVARDI,2))</f>
        <v/>
      </c>
      <c r="CO59" s="43"/>
      <c r="CP59" s="44" t="str">
        <f aca="false">IF(OR(CO$4=0,CO59="",CO$8="",CO$7=""),"",ROUND(CO59/CO$8*CO$7*KVARDI,2))</f>
        <v/>
      </c>
      <c r="CQ59" s="43"/>
      <c r="CR59" s="44" t="str">
        <f aca="false">IF(OR(CQ$4=0,CQ59="",CQ$8="",CQ$7=""),"",ROUND(CQ59/CQ$8*CQ$7*KVARDI,2))</f>
        <v/>
      </c>
      <c r="CS59" s="43"/>
      <c r="CT59" s="44" t="str">
        <f aca="false">IF(OR(CS$4=0,CS59="",CS$8="",CS$7=""),"",ROUND(CS59/CS$8*CS$7*KVARDI,2))</f>
        <v/>
      </c>
      <c r="CU59" s="43"/>
      <c r="CV59" s="44" t="str">
        <f aca="false">IF(OR(CU$4=0,CU59="",CU$8="",CU$7=""),"",ROUND(CU59/CU$8*CU$7*KVARDI,2))</f>
        <v/>
      </c>
      <c r="CW59" s="43"/>
      <c r="CX59" s="44" t="str">
        <f aca="false">IF(OR(CW$4=0,CW59="",CW$8="",CW$7=""),"",ROUND(CW59/CW$8*CW$7*KVARDI,2))</f>
        <v/>
      </c>
      <c r="CY59" s="43"/>
      <c r="CZ59" s="44" t="str">
        <f aca="false">IF(OR(CY$4=0,CY59="",CY$8="",CY$7=""),"",ROUND(CY59/CY$8*CY$7*KVARDI,2))</f>
        <v/>
      </c>
      <c r="DA59" s="43"/>
      <c r="DB59" s="44" t="str">
        <f aca="false">IF(OR(DA$4=0,DA59="",DA$8="",DA$7=""),"",ROUND(DA59/DA$8*DA$7*KVARDI,2))</f>
        <v/>
      </c>
      <c r="DC59" s="43"/>
      <c r="DD59" s="44" t="str">
        <f aca="false">IF(OR(DC$4=0,DC59="",DC$8="",DC$7=""),"",ROUND(DC59/DC$8*DC$7*KVARDI,2))</f>
        <v/>
      </c>
      <c r="DE59" s="43"/>
      <c r="DF59" s="44" t="str">
        <f aca="false">IF(OR(DE$4=0,DE59="",DE$8="",DE$7=""),"",ROUND(DE59/DE$8*DE$7*KVARDI,2))</f>
        <v/>
      </c>
      <c r="DG59" s="43"/>
      <c r="DH59" s="44" t="str">
        <f aca="false">IF(OR(DG$4=0,DG59="",DG$8="",DG$7=""),"",ROUND(DG59/DG$8*DG$7*KVARDI,2))</f>
        <v/>
      </c>
      <c r="DI59" s="43"/>
      <c r="DJ59" s="44" t="str">
        <f aca="false">IF(OR(DI$4=0,DI59="",DI$8="",DI$7=""),"",ROUND(DI59/DI$8*DI$7*KVARDI,2))</f>
        <v/>
      </c>
      <c r="DK59" s="43"/>
      <c r="DL59" s="44" t="str">
        <f aca="false">IF(OR(DK$4=0,DK59="",DK$8="",DK$7=""),"",ROUND(DK59/DK$8*DK$7*KVARDI,2))</f>
        <v/>
      </c>
      <c r="DM59" s="43"/>
      <c r="DN59" s="44" t="str">
        <f aca="false">IF(OR(DM$4=0,DM59="",DM$8="",DM$7=""),"",ROUND(DM59/DM$8*DM$7*KVARDI,2))</f>
        <v/>
      </c>
      <c r="DO59" s="43"/>
      <c r="DP59" s="44" t="str">
        <f aca="false">IF(OR(DO$4=0,DO59="",DO$8="",DO$7=""),"",ROUND(DO59/DO$8*DO$7*KVARDI,2))</f>
        <v/>
      </c>
      <c r="DQ59" s="43"/>
      <c r="DR59" s="44" t="str">
        <f aca="false">IF(OR(DQ$4=0,DQ59="",DQ$8="",DQ$7=""),"",ROUND(DQ59/DQ$8*DQ$7*KVARDI,2))</f>
        <v/>
      </c>
      <c r="DS59" s="43"/>
      <c r="DT59" s="44" t="str">
        <f aca="false">IF(OR(DS$4=0,DS59="",DS$8="",DS$7=""),"",ROUND(DS59/DS$8*DS$7*KVARDI,2))</f>
        <v/>
      </c>
      <c r="DU59" s="43"/>
      <c r="DV59" s="44" t="str">
        <f aca="false">IF(OR(DU$4=0,DU59="",DU$8="",DU$7=""),"",ROUND(DU59/DU$8*DU$7*KVARDI,2))</f>
        <v/>
      </c>
      <c r="DW59" s="43"/>
      <c r="DX59" s="44" t="str">
        <f aca="false">IF(OR(DW$4=0,DW59="",DW$8="",DW$7=""),"",ROUND(DW59/DW$8*DW$7*KVARDI,2))</f>
        <v/>
      </c>
      <c r="DY59" s="43"/>
      <c r="DZ59" s="44" t="str">
        <f aca="false">IF(OR(DY$4=0,DY59="",DY$8="",DY$7=""),"",ROUND(DY59/DY$8*DY$7*KVARDI,2))</f>
        <v/>
      </c>
      <c r="EA59" s="43"/>
      <c r="EB59" s="44" t="str">
        <f aca="false">IF(OR(EA$4=0,EA59="",EA$8="",EA$7=""),"",ROUND(EA59/EA$8*EA$7*KVARDI,2))</f>
        <v/>
      </c>
      <c r="EC59" s="43"/>
      <c r="ED59" s="44" t="str">
        <f aca="false">IF(OR(EC$4=0,EC59="",EC$8="",EC$7=""),"",ROUND(EC59/EC$8*EC$7*KVARDI,2))</f>
        <v/>
      </c>
      <c r="EE59" s="43"/>
      <c r="EF59" s="44" t="str">
        <f aca="false">IF(OR(EE$4=0,EE59="",EE$8="",EE$7=""),"",ROUND(EE59/EE$8*EE$7*KVARDI,2))</f>
        <v/>
      </c>
      <c r="EG59" s="43"/>
      <c r="EH59" s="44" t="str">
        <f aca="false">IF(OR(EG$4=0,EG59="",EG$8="",EG$7=""),"",ROUND(EG59/EG$8*EG$7*KVARDI,2))</f>
        <v/>
      </c>
      <c r="EI59" s="43"/>
      <c r="EJ59" s="44" t="str">
        <f aca="false">IF(OR(EI$4=0,EI59="",EI$8="",EI$7=""),"",ROUND(EI59/EI$8*EI$7*KVARDI,2))</f>
        <v/>
      </c>
      <c r="EK59" s="43"/>
      <c r="EL59" s="44" t="str">
        <f aca="false">IF(OR(EK$4=0,EK59="",EK$8="",EK$7=""),"",ROUND(EK59/EK$8*EK$7*KVARDI,2))</f>
        <v/>
      </c>
      <c r="EM59" s="43"/>
      <c r="EN59" s="44" t="str">
        <f aca="false">IF(OR(EM$4=0,EM59="",EM$8="",EM$7=""),"",ROUND(EM59/EM$8*EM$7*KVARDI,2))</f>
        <v/>
      </c>
      <c r="EO59" s="43"/>
      <c r="EP59" s="44" t="str">
        <f aca="false">IF(OR(EO$4=0,EO59="",EO$8="",EO$7=""),"",ROUND(EO59/EO$8*EO$7*KVARDI,2))</f>
        <v/>
      </c>
      <c r="EQ59" s="43"/>
      <c r="ER59" s="44" t="str">
        <f aca="false">IF(OR(EQ$4=0,EQ59="",EQ$8="",EQ$7=""),"",ROUND(EQ59/EQ$8*EQ$7*KVARDI,2))</f>
        <v/>
      </c>
      <c r="ES59" s="43"/>
      <c r="ET59" s="44" t="str">
        <f aca="false">IF(OR(ES$4=0,ES59="",ES$8="",ES$7=""),"",ROUND(ES59/ES$8*ES$7*KVARDI,2))</f>
        <v/>
      </c>
      <c r="EU59" s="43"/>
      <c r="EV59" s="44" t="str">
        <f aca="false">IF(OR(EU$4=0,EU59="",EU$8="",EU$7=""),"",ROUND(EU59/EU$8*EU$7*KVARDI,2))</f>
        <v/>
      </c>
      <c r="EW59" s="43"/>
      <c r="EX59" s="44" t="str">
        <f aca="false">IF(OR(EW$4=0,EW59="",EW$8="",EW$7=""),"",ROUND(EW59/EW$8*EW$7*KVARDI,2))</f>
        <v/>
      </c>
      <c r="EY59" s="43"/>
      <c r="EZ59" s="44" t="str">
        <f aca="false">IF(OR(EY$4=0,EY59="",EY$8="",EY$7=""),"",ROUND(EY59/EY$8*EY$7*KVARDI,2))</f>
        <v/>
      </c>
      <c r="FA59" s="43"/>
      <c r="FB59" s="44" t="str">
        <f aca="false">IF(OR(FA$4=0,FA59="",FA$8="",FA$7=""),"",ROUND(FA59/FA$8*FA$7*KVARDI,2))</f>
        <v/>
      </c>
      <c r="FC59" s="43"/>
      <c r="FD59" s="44" t="str">
        <f aca="false">IF(OR(FC$4=0,FC59="",FC$8="",FC$7=""),"",ROUND(FC59/FC$8*FC$7*KVARDI,2))</f>
        <v/>
      </c>
      <c r="FE59" s="43"/>
      <c r="FF59" s="44" t="str">
        <f aca="false">IF(OR(FE$4=0,FE59="",FE$8="",FE$7=""),"",ROUND(FE59/FE$8*FE$7*KVARDI,2))</f>
        <v/>
      </c>
      <c r="FG59" s="43"/>
      <c r="FH59" s="44" t="str">
        <f aca="false">IF(OR(FG$4=0,FG59="",FG$8="",FG$7=""),"",ROUND(FG59/FG$8*FG$7*KVARDI,2))</f>
        <v/>
      </c>
      <c r="FI59" s="43"/>
      <c r="FJ59" s="44" t="str">
        <f aca="false">IF(OR(FI$4=0,FI59="",FI$8="",FI$7=""),"",ROUND(FI59/FI$8*FI$7*KVARDI,2))</f>
        <v/>
      </c>
      <c r="FK59" s="43"/>
      <c r="FL59" s="44" t="str">
        <f aca="false">IF(OR(FK$4=0,FK59="",FK$8="",FK$7=""),"",ROUND(FK59/FK$8*FK$7*KVARDI,2))</f>
        <v/>
      </c>
      <c r="FM59" s="43"/>
      <c r="FN59" s="44" t="str">
        <f aca="false">IF(OR(FM$4=0,FM59="",FM$8="",FM$7=""),"",ROUND(FM59/FM$8*FM$7*KVARDI,2))</f>
        <v/>
      </c>
      <c r="FO59" s="43"/>
      <c r="FP59" s="44" t="str">
        <f aca="false">IF(OR(FO$4=0,FO59="",FO$8="",FO$7=""),"",ROUND(FO59/FO$8*FO$7*KVARDI,2))</f>
        <v/>
      </c>
      <c r="FQ59" s="43"/>
      <c r="FR59" s="44" t="str">
        <f aca="false">IF(OR(FQ$4=0,FQ59="",FQ$8="",FQ$7=""),"",ROUND(FQ59/FQ$8*FQ$7*KVARDI,2))</f>
        <v/>
      </c>
      <c r="FS59" s="43"/>
      <c r="FT59" s="44" t="str">
        <f aca="false">IF(OR(FS$4=0,FS59="",FS$8="",FS$7=""),"",ROUND(FS59/FS$8*FS$7*KVARDI,2))</f>
        <v/>
      </c>
      <c r="FU59" s="43"/>
      <c r="FV59" s="44" t="str">
        <f aca="false">IF(OR(FU$4=0,FU59="",FU$8="",FU$7=""),"",ROUND(FU59/FU$8*FU$7*KVARDI,2))</f>
        <v/>
      </c>
      <c r="FW59" s="43"/>
      <c r="FX59" s="44" t="str">
        <f aca="false">IF(OR(FW$4=0,FW59="",FW$8="",FW$7=""),"",ROUND(FW59/FW$8*FW$7*KVARDI,2))</f>
        <v/>
      </c>
      <c r="FY59" s="43"/>
      <c r="FZ59" s="44" t="str">
        <f aca="false">IF(OR(FY$4=0,FY59="",FY$8="",FY$7=""),"",ROUND(FY59/FY$8*FY$7*KVARDI,2))</f>
        <v/>
      </c>
      <c r="GA59" s="43"/>
      <c r="GB59" s="44" t="str">
        <f aca="false">IF(OR(GA$4=0,GA59="",GA$8="",GA$7=""),"",ROUND(GA59/GA$8*GA$7*KVARDI,2))</f>
        <v/>
      </c>
      <c r="GC59" s="43"/>
      <c r="GD59" s="44" t="str">
        <f aca="false">IF(OR(GC$4=0,GC59="",GC$8="",GC$7=""),"",ROUND(GC59/GC$8*GC$7*KVARDI,2))</f>
        <v/>
      </c>
      <c r="GE59" s="43"/>
      <c r="GF59" s="44" t="str">
        <f aca="false">IF(OR(GE$4=0,GE59="",GE$8="",GE$7=""),"",ROUND(GE59/GE$8*GE$7*KVARDI,2))</f>
        <v/>
      </c>
      <c r="GG59" s="43"/>
      <c r="GH59" s="44" t="str">
        <f aca="false">IF(OR(GG$4=0,GG59="",GG$8="",GG$7=""),"",ROUND(GG59/GG$8*GG$7*KVARDI,2))</f>
        <v/>
      </c>
      <c r="GI59" s="43"/>
      <c r="GJ59" s="44" t="str">
        <f aca="false">IF(OR(GI$4=0,GI59="",GI$8="",GI$7=""),"",ROUND(GI59/GI$8*GI$7*KVARDI,2))</f>
        <v/>
      </c>
      <c r="GK59" s="43"/>
      <c r="GL59" s="44" t="str">
        <f aca="false">IF(OR(GK$4=0,GK59="",GK$8="",GK$7=""),"",ROUND(GK59/GK$8*GK$7*KVARDI,2))</f>
        <v/>
      </c>
      <c r="GM59" s="43"/>
      <c r="GN59" s="44" t="str">
        <f aca="false">IF(OR(GM$4=0,GM59="",GM$8="",GM$7=""),"",ROUND(GM59/GM$8*GM$7*KVARDI,2))</f>
        <v/>
      </c>
      <c r="GO59" s="43"/>
      <c r="GP59" s="44" t="str">
        <f aca="false">IF(OR(GO$4=0,GO59="",GO$8="",GO$7=""),"",ROUND(GO59/GO$8*GO$7*KVARDI,2))</f>
        <v/>
      </c>
      <c r="GQ59" s="43"/>
      <c r="GR59" s="44" t="str">
        <f aca="false">IF(OR(GQ$4=0,GQ59="",GQ$8="",GQ$7=""),"",ROUND(GQ59/GQ$8*GQ$7*KVARDI,2))</f>
        <v/>
      </c>
      <c r="GS59" s="43"/>
      <c r="GT59" s="44" t="str">
        <f aca="false">IF(OR(GS$4=0,GS59="",GS$8="",GS$7=""),"",ROUND(GS59/GS$8*GS$7*KVARDI,2))</f>
        <v/>
      </c>
      <c r="GU59" s="43"/>
      <c r="GV59" s="44" t="str">
        <f aca="false">IF(OR(GU$4=0,GU59="",GU$8="",GU$7=""),"",ROUND(GU59/GU$8*GU$7*KVARDI,2))</f>
        <v/>
      </c>
      <c r="GW59" s="43"/>
      <c r="GX59" s="44" t="str">
        <f aca="false">IF(OR(GW$4=0,GW59="",GW$8="",GW$7=""),"",ROUND(GW59/GW$8*GW$7*KVARDI,2))</f>
        <v/>
      </c>
      <c r="GZ59" s="22"/>
    </row>
    <row r="60" customFormat="false" ht="15" hidden="true" customHeight="true" outlineLevel="1" collapsed="false">
      <c r="B60" s="41" t="str">
        <f aca="false" t="array" ref="B60:B60">IFERROR(INDEX(Launagögn!$C$6:$C$10005,MATCH(0,COUNTIF($B$11:B59,Launagögn!$C$6:$C$10005)+(Launagögn!$C$6:$C$10005=""),0)),"")</f>
        <v/>
      </c>
      <c r="C60" s="42" t="n">
        <f aca="false">IFERROR(SUMIF($G$10:$GX$10,"Stig",$G60:$GX60),0)</f>
        <v>0</v>
      </c>
      <c r="D60" s="22"/>
      <c r="E60" s="22"/>
      <c r="F60" s="22"/>
      <c r="G60" s="43"/>
      <c r="H60" s="44" t="str">
        <f aca="false">IF(OR(G$4=0,G60="",G$8="",G$7=""),"",ROUND(G60/G$8*G$7*KVARDI,2))</f>
        <v/>
      </c>
      <c r="I60" s="43"/>
      <c r="J60" s="44" t="str">
        <f aca="false">IF(OR(I$4=0,I60="",I$8="",I$7=""),"",ROUND(I60/I$8*I$7*KVARDI,2))</f>
        <v/>
      </c>
      <c r="K60" s="43"/>
      <c r="L60" s="44" t="str">
        <f aca="false">IF(OR(K$4=0,K60="",K$8="",K$7=""),"",ROUND(K60/K$8*K$7*KVARDI,2))</f>
        <v/>
      </c>
      <c r="M60" s="43"/>
      <c r="N60" s="44" t="str">
        <f aca="false">IF(OR(M$4=0,M60="",M$8="",M$7=""),"",ROUND(M60/M$8*M$7*KVARDI,2))</f>
        <v/>
      </c>
      <c r="O60" s="43"/>
      <c r="P60" s="44" t="str">
        <f aca="false">IF(OR(O$4=0,O60="",O$8="",O$7=""),"",ROUND(O60/O$8*O$7*KVARDI,2))</f>
        <v/>
      </c>
      <c r="Q60" s="43"/>
      <c r="R60" s="44" t="str">
        <f aca="false">IF(OR(Q$4=0,Q60="",Q$8="",Q$7=""),"",ROUND(Q60/Q$8*Q$7*KVARDI,2))</f>
        <v/>
      </c>
      <c r="S60" s="43"/>
      <c r="T60" s="44" t="str">
        <f aca="false">IF(OR(S$4=0,S60="",S$8="",S$7=""),"",ROUND(S60/S$8*S$7*KVARDI,2))</f>
        <v/>
      </c>
      <c r="U60" s="43"/>
      <c r="V60" s="44" t="str">
        <f aca="false">IF(OR(U$4=0,U60="",U$8="",U$7=""),"",ROUND(U60/U$8*U$7*KVARDI,2))</f>
        <v/>
      </c>
      <c r="W60" s="43"/>
      <c r="X60" s="44" t="str">
        <f aca="false">IF(OR(W$4=0,W60="",W$8="",W$7=""),"",ROUND(W60/W$8*W$7*KVARDI,2))</f>
        <v/>
      </c>
      <c r="Y60" s="43"/>
      <c r="Z60" s="44" t="str">
        <f aca="false">IF(OR(Y$4=0,Y60="",Y$8="",Y$7=""),"",ROUND(Y60/Y$8*Y$7*KVARDI,2))</f>
        <v/>
      </c>
      <c r="AA60" s="43"/>
      <c r="AB60" s="44" t="str">
        <f aca="false">IF(OR(AA$4=0,AA60="",AA$8="",AA$7=""),"",ROUND(AA60/AA$8*AA$7*KVARDI,2))</f>
        <v/>
      </c>
      <c r="AC60" s="43"/>
      <c r="AD60" s="44" t="str">
        <f aca="false">IF(OR(AC$4=0,AC60="",AC$8="",AC$7=""),"",ROUND(AC60/AC$8*AC$7*KVARDI,2))</f>
        <v/>
      </c>
      <c r="AE60" s="43"/>
      <c r="AF60" s="44" t="str">
        <f aca="false">IF(OR(AE$4=0,AE60="",AE$8="",AE$7=""),"",ROUND(AE60/AE$8*AE$7*KVARDI,2))</f>
        <v/>
      </c>
      <c r="AG60" s="43"/>
      <c r="AH60" s="44" t="str">
        <f aca="false">IF(OR(AG$4=0,AG60="",AG$8="",AG$7=""),"",ROUND(AG60/AG$8*AG$7*KVARDI,2))</f>
        <v/>
      </c>
      <c r="AI60" s="43"/>
      <c r="AJ60" s="44" t="str">
        <f aca="false">IF(OR(AI$4=0,AI60="",AI$8="",AI$7=""),"",ROUND(AI60/AI$8*AI$7*KVARDI,2))</f>
        <v/>
      </c>
      <c r="AK60" s="43"/>
      <c r="AL60" s="44" t="str">
        <f aca="false">IF(OR(AK$4=0,AK60="",AK$8="",AK$7=""),"",ROUND(AK60/AK$8*AK$7*KVARDI,2))</f>
        <v/>
      </c>
      <c r="AM60" s="43"/>
      <c r="AN60" s="44" t="str">
        <f aca="false">IF(OR(AM$4=0,AM60="",AM$8="",AM$7=""),"",ROUND(AM60/AM$8*AM$7*KVARDI,2))</f>
        <v/>
      </c>
      <c r="AO60" s="43"/>
      <c r="AP60" s="44" t="str">
        <f aca="false">IF(OR(AO$4=0,AO60="",AO$8="",AO$7=""),"",ROUND(AO60/AO$8*AO$7*KVARDI,2))</f>
        <v/>
      </c>
      <c r="AQ60" s="43"/>
      <c r="AR60" s="44" t="str">
        <f aca="false">IF(OR(AQ$4=0,AQ60="",AQ$8="",AQ$7=""),"",ROUND(AQ60/AQ$8*AQ$7*KVARDI,2))</f>
        <v/>
      </c>
      <c r="AS60" s="43"/>
      <c r="AT60" s="44" t="str">
        <f aca="false">IF(OR(AS$4=0,AS60="",AS$8="",AS$7=""),"",ROUND(AS60/AS$8*AS$7*KVARDI,2))</f>
        <v/>
      </c>
      <c r="AU60" s="43"/>
      <c r="AV60" s="44" t="str">
        <f aca="false">IF(OR(AU$4=0,AU60="",AU$8="",AU$7=""),"",ROUND(AU60/AU$8*AU$7*KVARDI,2))</f>
        <v/>
      </c>
      <c r="AW60" s="43"/>
      <c r="AX60" s="44" t="str">
        <f aca="false">IF(OR(AW$4=0,AW60="",AW$8="",AW$7=""),"",ROUND(AW60/AW$8*AW$7*KVARDI,2))</f>
        <v/>
      </c>
      <c r="AY60" s="43"/>
      <c r="AZ60" s="44" t="str">
        <f aca="false">IF(OR(AY$4=0,AY60="",AY$8="",AY$7=""),"",ROUND(AY60/AY$8*AY$7*KVARDI,2))</f>
        <v/>
      </c>
      <c r="BA60" s="43"/>
      <c r="BB60" s="44" t="str">
        <f aca="false">IF(OR(BA$4=0,BA60="",BA$8="",BA$7=""),"",ROUND(BA60/BA$8*BA$7*KVARDI,2))</f>
        <v/>
      </c>
      <c r="BC60" s="43"/>
      <c r="BD60" s="44" t="str">
        <f aca="false">IF(OR(BC$4=0,BC60="",BC$8="",BC$7=""),"",ROUND(BC60/BC$8*BC$7*KVARDI,2))</f>
        <v/>
      </c>
      <c r="BE60" s="43"/>
      <c r="BF60" s="44" t="str">
        <f aca="false">IF(OR(BE$4=0,BE60="",BE$8="",BE$7=""),"",ROUND(BE60/BE$8*BE$7*KVARDI,2))</f>
        <v/>
      </c>
      <c r="BG60" s="43"/>
      <c r="BH60" s="44" t="str">
        <f aca="false">IF(OR(BG$4=0,BG60="",BG$8="",BG$7=""),"",ROUND(BG60/BG$8*BG$7*KVARDI,2))</f>
        <v/>
      </c>
      <c r="BI60" s="43"/>
      <c r="BJ60" s="44" t="str">
        <f aca="false">IF(OR(BI$4=0,BI60="",BI$8="",BI$7=""),"",ROUND(BI60/BI$8*BI$7*KVARDI,2))</f>
        <v/>
      </c>
      <c r="BK60" s="43"/>
      <c r="BL60" s="44" t="str">
        <f aca="false">IF(OR(BK$4=0,BK60="",BK$8="",BK$7=""),"",ROUND(BK60/BK$8*BK$7*KVARDI,2))</f>
        <v/>
      </c>
      <c r="BM60" s="43"/>
      <c r="BN60" s="44" t="str">
        <f aca="false">IF(OR(BM$4=0,BM60="",BM$8="",BM$7=""),"",ROUND(BM60/BM$8*BM$7*KVARDI,2))</f>
        <v/>
      </c>
      <c r="BO60" s="43"/>
      <c r="BP60" s="44" t="str">
        <f aca="false">IF(OR(BO$4=0,BO60="",BO$8="",BO$7=""),"",ROUND(BO60/BO$8*BO$7*KVARDI,2))</f>
        <v/>
      </c>
      <c r="BQ60" s="43"/>
      <c r="BR60" s="44" t="str">
        <f aca="false">IF(OR(BQ$4=0,BQ60="",BQ$8="",BQ$7=""),"",ROUND(BQ60/BQ$8*BQ$7*KVARDI,2))</f>
        <v/>
      </c>
      <c r="BS60" s="43"/>
      <c r="BT60" s="44" t="str">
        <f aca="false">IF(OR(BS$4=0,BS60="",BS$8="",BS$7=""),"",ROUND(BS60/BS$8*BS$7*KVARDI,2))</f>
        <v/>
      </c>
      <c r="BU60" s="43"/>
      <c r="BV60" s="44" t="str">
        <f aca="false">IF(OR(BU$4=0,BU60="",BU$8="",BU$7=""),"",ROUND(BU60/BU$8*BU$7*KVARDI,2))</f>
        <v/>
      </c>
      <c r="BW60" s="43"/>
      <c r="BX60" s="44" t="str">
        <f aca="false">IF(OR(BW$4=0,BW60="",BW$8="",BW$7=""),"",ROUND(BW60/BW$8*BW$7*KVARDI,2))</f>
        <v/>
      </c>
      <c r="BY60" s="43"/>
      <c r="BZ60" s="44" t="str">
        <f aca="false">IF(OR(BY$4=0,BY60="",BY$8="",BY$7=""),"",ROUND(BY60/BY$8*BY$7*KVARDI,2))</f>
        <v/>
      </c>
      <c r="CA60" s="43"/>
      <c r="CB60" s="44" t="str">
        <f aca="false">IF(OR(CA$4=0,CA60="",CA$8="",CA$7=""),"",ROUND(CA60/CA$8*CA$7*KVARDI,2))</f>
        <v/>
      </c>
      <c r="CC60" s="43"/>
      <c r="CD60" s="44" t="str">
        <f aca="false">IF(OR(CC$4=0,CC60="",CC$8="",CC$7=""),"",ROUND(CC60/CC$8*CC$7*KVARDI,2))</f>
        <v/>
      </c>
      <c r="CE60" s="43"/>
      <c r="CF60" s="44" t="str">
        <f aca="false">IF(OR(CE$4=0,CE60="",CE$8="",CE$7=""),"",ROUND(CE60/CE$8*CE$7*KVARDI,2))</f>
        <v/>
      </c>
      <c r="CG60" s="43"/>
      <c r="CH60" s="44" t="str">
        <f aca="false">IF(OR(CG$4=0,CG60="",CG$8="",CG$7=""),"",ROUND(CG60/CG$8*CG$7*KVARDI,2))</f>
        <v/>
      </c>
      <c r="CI60" s="43"/>
      <c r="CJ60" s="44" t="str">
        <f aca="false">IF(OR(CI$4=0,CI60="",CI$8="",CI$7=""),"",ROUND(CI60/CI$8*CI$7*KVARDI,2))</f>
        <v/>
      </c>
      <c r="CK60" s="43"/>
      <c r="CL60" s="44" t="str">
        <f aca="false">IF(OR(CK$4=0,CK60="",CK$8="",CK$7=""),"",ROUND(CK60/CK$8*CK$7*KVARDI,2))</f>
        <v/>
      </c>
      <c r="CM60" s="43"/>
      <c r="CN60" s="44" t="str">
        <f aca="false">IF(OR(CM$4=0,CM60="",CM$8="",CM$7=""),"",ROUND(CM60/CM$8*CM$7*KVARDI,2))</f>
        <v/>
      </c>
      <c r="CO60" s="43"/>
      <c r="CP60" s="44" t="str">
        <f aca="false">IF(OR(CO$4=0,CO60="",CO$8="",CO$7=""),"",ROUND(CO60/CO$8*CO$7*KVARDI,2))</f>
        <v/>
      </c>
      <c r="CQ60" s="43"/>
      <c r="CR60" s="44" t="str">
        <f aca="false">IF(OR(CQ$4=0,CQ60="",CQ$8="",CQ$7=""),"",ROUND(CQ60/CQ$8*CQ$7*KVARDI,2))</f>
        <v/>
      </c>
      <c r="CS60" s="43"/>
      <c r="CT60" s="44" t="str">
        <f aca="false">IF(OR(CS$4=0,CS60="",CS$8="",CS$7=""),"",ROUND(CS60/CS$8*CS$7*KVARDI,2))</f>
        <v/>
      </c>
      <c r="CU60" s="43"/>
      <c r="CV60" s="44" t="str">
        <f aca="false">IF(OR(CU$4=0,CU60="",CU$8="",CU$7=""),"",ROUND(CU60/CU$8*CU$7*KVARDI,2))</f>
        <v/>
      </c>
      <c r="CW60" s="43"/>
      <c r="CX60" s="44" t="str">
        <f aca="false">IF(OR(CW$4=0,CW60="",CW$8="",CW$7=""),"",ROUND(CW60/CW$8*CW$7*KVARDI,2))</f>
        <v/>
      </c>
      <c r="CY60" s="43"/>
      <c r="CZ60" s="44" t="str">
        <f aca="false">IF(OR(CY$4=0,CY60="",CY$8="",CY$7=""),"",ROUND(CY60/CY$8*CY$7*KVARDI,2))</f>
        <v/>
      </c>
      <c r="DA60" s="43"/>
      <c r="DB60" s="44" t="str">
        <f aca="false">IF(OR(DA$4=0,DA60="",DA$8="",DA$7=""),"",ROUND(DA60/DA$8*DA$7*KVARDI,2))</f>
        <v/>
      </c>
      <c r="DC60" s="43"/>
      <c r="DD60" s="44" t="str">
        <f aca="false">IF(OR(DC$4=0,DC60="",DC$8="",DC$7=""),"",ROUND(DC60/DC$8*DC$7*KVARDI,2))</f>
        <v/>
      </c>
      <c r="DE60" s="43"/>
      <c r="DF60" s="44" t="str">
        <f aca="false">IF(OR(DE$4=0,DE60="",DE$8="",DE$7=""),"",ROUND(DE60/DE$8*DE$7*KVARDI,2))</f>
        <v/>
      </c>
      <c r="DG60" s="43"/>
      <c r="DH60" s="44" t="str">
        <f aca="false">IF(OR(DG$4=0,DG60="",DG$8="",DG$7=""),"",ROUND(DG60/DG$8*DG$7*KVARDI,2))</f>
        <v/>
      </c>
      <c r="DI60" s="43"/>
      <c r="DJ60" s="44" t="str">
        <f aca="false">IF(OR(DI$4=0,DI60="",DI$8="",DI$7=""),"",ROUND(DI60/DI$8*DI$7*KVARDI,2))</f>
        <v/>
      </c>
      <c r="DK60" s="43"/>
      <c r="DL60" s="44" t="str">
        <f aca="false">IF(OR(DK$4=0,DK60="",DK$8="",DK$7=""),"",ROUND(DK60/DK$8*DK$7*KVARDI,2))</f>
        <v/>
      </c>
      <c r="DM60" s="43"/>
      <c r="DN60" s="44" t="str">
        <f aca="false">IF(OR(DM$4=0,DM60="",DM$8="",DM$7=""),"",ROUND(DM60/DM$8*DM$7*KVARDI,2))</f>
        <v/>
      </c>
      <c r="DO60" s="43"/>
      <c r="DP60" s="44" t="str">
        <f aca="false">IF(OR(DO$4=0,DO60="",DO$8="",DO$7=""),"",ROUND(DO60/DO$8*DO$7*KVARDI,2))</f>
        <v/>
      </c>
      <c r="DQ60" s="43"/>
      <c r="DR60" s="44" t="str">
        <f aca="false">IF(OR(DQ$4=0,DQ60="",DQ$8="",DQ$7=""),"",ROUND(DQ60/DQ$8*DQ$7*KVARDI,2))</f>
        <v/>
      </c>
      <c r="DS60" s="43"/>
      <c r="DT60" s="44" t="str">
        <f aca="false">IF(OR(DS$4=0,DS60="",DS$8="",DS$7=""),"",ROUND(DS60/DS$8*DS$7*KVARDI,2))</f>
        <v/>
      </c>
      <c r="DU60" s="43"/>
      <c r="DV60" s="44" t="str">
        <f aca="false">IF(OR(DU$4=0,DU60="",DU$8="",DU$7=""),"",ROUND(DU60/DU$8*DU$7*KVARDI,2))</f>
        <v/>
      </c>
      <c r="DW60" s="43"/>
      <c r="DX60" s="44" t="str">
        <f aca="false">IF(OR(DW$4=0,DW60="",DW$8="",DW$7=""),"",ROUND(DW60/DW$8*DW$7*KVARDI,2))</f>
        <v/>
      </c>
      <c r="DY60" s="43"/>
      <c r="DZ60" s="44" t="str">
        <f aca="false">IF(OR(DY$4=0,DY60="",DY$8="",DY$7=""),"",ROUND(DY60/DY$8*DY$7*KVARDI,2))</f>
        <v/>
      </c>
      <c r="EA60" s="43"/>
      <c r="EB60" s="44" t="str">
        <f aca="false">IF(OR(EA$4=0,EA60="",EA$8="",EA$7=""),"",ROUND(EA60/EA$8*EA$7*KVARDI,2))</f>
        <v/>
      </c>
      <c r="EC60" s="43"/>
      <c r="ED60" s="44" t="str">
        <f aca="false">IF(OR(EC$4=0,EC60="",EC$8="",EC$7=""),"",ROUND(EC60/EC$8*EC$7*KVARDI,2))</f>
        <v/>
      </c>
      <c r="EE60" s="43"/>
      <c r="EF60" s="44" t="str">
        <f aca="false">IF(OR(EE$4=0,EE60="",EE$8="",EE$7=""),"",ROUND(EE60/EE$8*EE$7*KVARDI,2))</f>
        <v/>
      </c>
      <c r="EG60" s="43"/>
      <c r="EH60" s="44" t="str">
        <f aca="false">IF(OR(EG$4=0,EG60="",EG$8="",EG$7=""),"",ROUND(EG60/EG$8*EG$7*KVARDI,2))</f>
        <v/>
      </c>
      <c r="EI60" s="43"/>
      <c r="EJ60" s="44" t="str">
        <f aca="false">IF(OR(EI$4=0,EI60="",EI$8="",EI$7=""),"",ROUND(EI60/EI$8*EI$7*KVARDI,2))</f>
        <v/>
      </c>
      <c r="EK60" s="43"/>
      <c r="EL60" s="44" t="str">
        <f aca="false">IF(OR(EK$4=0,EK60="",EK$8="",EK$7=""),"",ROUND(EK60/EK$8*EK$7*KVARDI,2))</f>
        <v/>
      </c>
      <c r="EM60" s="43"/>
      <c r="EN60" s="44" t="str">
        <f aca="false">IF(OR(EM$4=0,EM60="",EM$8="",EM$7=""),"",ROUND(EM60/EM$8*EM$7*KVARDI,2))</f>
        <v/>
      </c>
      <c r="EO60" s="43"/>
      <c r="EP60" s="44" t="str">
        <f aca="false">IF(OR(EO$4=0,EO60="",EO$8="",EO$7=""),"",ROUND(EO60/EO$8*EO$7*KVARDI,2))</f>
        <v/>
      </c>
      <c r="EQ60" s="43"/>
      <c r="ER60" s="44" t="str">
        <f aca="false">IF(OR(EQ$4=0,EQ60="",EQ$8="",EQ$7=""),"",ROUND(EQ60/EQ$8*EQ$7*KVARDI,2))</f>
        <v/>
      </c>
      <c r="ES60" s="43"/>
      <c r="ET60" s="44" t="str">
        <f aca="false">IF(OR(ES$4=0,ES60="",ES$8="",ES$7=""),"",ROUND(ES60/ES$8*ES$7*KVARDI,2))</f>
        <v/>
      </c>
      <c r="EU60" s="43"/>
      <c r="EV60" s="44" t="str">
        <f aca="false">IF(OR(EU$4=0,EU60="",EU$8="",EU$7=""),"",ROUND(EU60/EU$8*EU$7*KVARDI,2))</f>
        <v/>
      </c>
      <c r="EW60" s="43"/>
      <c r="EX60" s="44" t="str">
        <f aca="false">IF(OR(EW$4=0,EW60="",EW$8="",EW$7=""),"",ROUND(EW60/EW$8*EW$7*KVARDI,2))</f>
        <v/>
      </c>
      <c r="EY60" s="43"/>
      <c r="EZ60" s="44" t="str">
        <f aca="false">IF(OR(EY$4=0,EY60="",EY$8="",EY$7=""),"",ROUND(EY60/EY$8*EY$7*KVARDI,2))</f>
        <v/>
      </c>
      <c r="FA60" s="43"/>
      <c r="FB60" s="44" t="str">
        <f aca="false">IF(OR(FA$4=0,FA60="",FA$8="",FA$7=""),"",ROUND(FA60/FA$8*FA$7*KVARDI,2))</f>
        <v/>
      </c>
      <c r="FC60" s="43"/>
      <c r="FD60" s="44" t="str">
        <f aca="false">IF(OR(FC$4=0,FC60="",FC$8="",FC$7=""),"",ROUND(FC60/FC$8*FC$7*KVARDI,2))</f>
        <v/>
      </c>
      <c r="FE60" s="43"/>
      <c r="FF60" s="44" t="str">
        <f aca="false">IF(OR(FE$4=0,FE60="",FE$8="",FE$7=""),"",ROUND(FE60/FE$8*FE$7*KVARDI,2))</f>
        <v/>
      </c>
      <c r="FG60" s="43"/>
      <c r="FH60" s="44" t="str">
        <f aca="false">IF(OR(FG$4=0,FG60="",FG$8="",FG$7=""),"",ROUND(FG60/FG$8*FG$7*KVARDI,2))</f>
        <v/>
      </c>
      <c r="FI60" s="43"/>
      <c r="FJ60" s="44" t="str">
        <f aca="false">IF(OR(FI$4=0,FI60="",FI$8="",FI$7=""),"",ROUND(FI60/FI$8*FI$7*KVARDI,2))</f>
        <v/>
      </c>
      <c r="FK60" s="43"/>
      <c r="FL60" s="44" t="str">
        <f aca="false">IF(OR(FK$4=0,FK60="",FK$8="",FK$7=""),"",ROUND(FK60/FK$8*FK$7*KVARDI,2))</f>
        <v/>
      </c>
      <c r="FM60" s="43"/>
      <c r="FN60" s="44" t="str">
        <f aca="false">IF(OR(FM$4=0,FM60="",FM$8="",FM$7=""),"",ROUND(FM60/FM$8*FM$7*KVARDI,2))</f>
        <v/>
      </c>
      <c r="FO60" s="43"/>
      <c r="FP60" s="44" t="str">
        <f aca="false">IF(OR(FO$4=0,FO60="",FO$8="",FO$7=""),"",ROUND(FO60/FO$8*FO$7*KVARDI,2))</f>
        <v/>
      </c>
      <c r="FQ60" s="43"/>
      <c r="FR60" s="44" t="str">
        <f aca="false">IF(OR(FQ$4=0,FQ60="",FQ$8="",FQ$7=""),"",ROUND(FQ60/FQ$8*FQ$7*KVARDI,2))</f>
        <v/>
      </c>
      <c r="FS60" s="43"/>
      <c r="FT60" s="44" t="str">
        <f aca="false">IF(OR(FS$4=0,FS60="",FS$8="",FS$7=""),"",ROUND(FS60/FS$8*FS$7*KVARDI,2))</f>
        <v/>
      </c>
      <c r="FU60" s="43"/>
      <c r="FV60" s="44" t="str">
        <f aca="false">IF(OR(FU$4=0,FU60="",FU$8="",FU$7=""),"",ROUND(FU60/FU$8*FU$7*KVARDI,2))</f>
        <v/>
      </c>
      <c r="FW60" s="43"/>
      <c r="FX60" s="44" t="str">
        <f aca="false">IF(OR(FW$4=0,FW60="",FW$8="",FW$7=""),"",ROUND(FW60/FW$8*FW$7*KVARDI,2))</f>
        <v/>
      </c>
      <c r="FY60" s="43"/>
      <c r="FZ60" s="44" t="str">
        <f aca="false">IF(OR(FY$4=0,FY60="",FY$8="",FY$7=""),"",ROUND(FY60/FY$8*FY$7*KVARDI,2))</f>
        <v/>
      </c>
      <c r="GA60" s="43"/>
      <c r="GB60" s="44" t="str">
        <f aca="false">IF(OR(GA$4=0,GA60="",GA$8="",GA$7=""),"",ROUND(GA60/GA$8*GA$7*KVARDI,2))</f>
        <v/>
      </c>
      <c r="GC60" s="43"/>
      <c r="GD60" s="44" t="str">
        <f aca="false">IF(OR(GC$4=0,GC60="",GC$8="",GC$7=""),"",ROUND(GC60/GC$8*GC$7*KVARDI,2))</f>
        <v/>
      </c>
      <c r="GE60" s="43"/>
      <c r="GF60" s="44" t="str">
        <f aca="false">IF(OR(GE$4=0,GE60="",GE$8="",GE$7=""),"",ROUND(GE60/GE$8*GE$7*KVARDI,2))</f>
        <v/>
      </c>
      <c r="GG60" s="43"/>
      <c r="GH60" s="44" t="str">
        <f aca="false">IF(OR(GG$4=0,GG60="",GG$8="",GG$7=""),"",ROUND(GG60/GG$8*GG$7*KVARDI,2))</f>
        <v/>
      </c>
      <c r="GI60" s="43"/>
      <c r="GJ60" s="44" t="str">
        <f aca="false">IF(OR(GI$4=0,GI60="",GI$8="",GI$7=""),"",ROUND(GI60/GI$8*GI$7*KVARDI,2))</f>
        <v/>
      </c>
      <c r="GK60" s="43"/>
      <c r="GL60" s="44" t="str">
        <f aca="false">IF(OR(GK$4=0,GK60="",GK$8="",GK$7=""),"",ROUND(GK60/GK$8*GK$7*KVARDI,2))</f>
        <v/>
      </c>
      <c r="GM60" s="43"/>
      <c r="GN60" s="44" t="str">
        <f aca="false">IF(OR(GM$4=0,GM60="",GM$8="",GM$7=""),"",ROUND(GM60/GM$8*GM$7*KVARDI,2))</f>
        <v/>
      </c>
      <c r="GO60" s="43"/>
      <c r="GP60" s="44" t="str">
        <f aca="false">IF(OR(GO$4=0,GO60="",GO$8="",GO$7=""),"",ROUND(GO60/GO$8*GO$7*KVARDI,2))</f>
        <v/>
      </c>
      <c r="GQ60" s="43"/>
      <c r="GR60" s="44" t="str">
        <f aca="false">IF(OR(GQ$4=0,GQ60="",GQ$8="",GQ$7=""),"",ROUND(GQ60/GQ$8*GQ$7*KVARDI,2))</f>
        <v/>
      </c>
      <c r="GS60" s="43"/>
      <c r="GT60" s="44" t="str">
        <f aca="false">IF(OR(GS$4=0,GS60="",GS$8="",GS$7=""),"",ROUND(GS60/GS$8*GS$7*KVARDI,2))</f>
        <v/>
      </c>
      <c r="GU60" s="43"/>
      <c r="GV60" s="44" t="str">
        <f aca="false">IF(OR(GU$4=0,GU60="",GU$8="",GU$7=""),"",ROUND(GU60/GU$8*GU$7*KVARDI,2))</f>
        <v/>
      </c>
      <c r="GW60" s="43"/>
      <c r="GX60" s="44" t="str">
        <f aca="false">IF(OR(GW$4=0,GW60="",GW$8="",GW$7=""),"",ROUND(GW60/GW$8*GW$7*KVARDI,2))</f>
        <v/>
      </c>
      <c r="GZ60" s="22"/>
    </row>
    <row r="61" customFormat="false" ht="15" hidden="true" customHeight="true" outlineLevel="1" collapsed="false">
      <c r="B61" s="41" t="str">
        <f aca="false" t="array" ref="B61:B61">IFERROR(INDEX(Launagögn!$C$6:$C$10005,MATCH(0,COUNTIF($B$11:B60,Launagögn!$C$6:$C$10005)+(Launagögn!$C$6:$C$10005=""),0)),"")</f>
        <v/>
      </c>
      <c r="C61" s="42" t="n">
        <f aca="false">IFERROR(SUMIF($G$10:$GX$10,"Stig",$G61:$GX61),0)</f>
        <v>0</v>
      </c>
      <c r="D61" s="22"/>
      <c r="E61" s="22"/>
      <c r="F61" s="22"/>
      <c r="G61" s="43"/>
      <c r="H61" s="44" t="str">
        <f aca="false">IF(OR(G$4=0,G61="",G$8="",G$7=""),"",ROUND(G61/G$8*G$7*KVARDI,2))</f>
        <v/>
      </c>
      <c r="I61" s="43"/>
      <c r="J61" s="44" t="str">
        <f aca="false">IF(OR(I$4=0,I61="",I$8="",I$7=""),"",ROUND(I61/I$8*I$7*KVARDI,2))</f>
        <v/>
      </c>
      <c r="K61" s="43"/>
      <c r="L61" s="44" t="str">
        <f aca="false">IF(OR(K$4=0,K61="",K$8="",K$7=""),"",ROUND(K61/K$8*K$7*KVARDI,2))</f>
        <v/>
      </c>
      <c r="M61" s="43"/>
      <c r="N61" s="44" t="str">
        <f aca="false">IF(OR(M$4=0,M61="",M$8="",M$7=""),"",ROUND(M61/M$8*M$7*KVARDI,2))</f>
        <v/>
      </c>
      <c r="O61" s="43"/>
      <c r="P61" s="44" t="str">
        <f aca="false">IF(OR(O$4=0,O61="",O$8="",O$7=""),"",ROUND(O61/O$8*O$7*KVARDI,2))</f>
        <v/>
      </c>
      <c r="Q61" s="43"/>
      <c r="R61" s="44" t="str">
        <f aca="false">IF(OR(Q$4=0,Q61="",Q$8="",Q$7=""),"",ROUND(Q61/Q$8*Q$7*KVARDI,2))</f>
        <v/>
      </c>
      <c r="S61" s="43"/>
      <c r="T61" s="44" t="str">
        <f aca="false">IF(OR(S$4=0,S61="",S$8="",S$7=""),"",ROUND(S61/S$8*S$7*KVARDI,2))</f>
        <v/>
      </c>
      <c r="U61" s="43"/>
      <c r="V61" s="44" t="str">
        <f aca="false">IF(OR(U$4=0,U61="",U$8="",U$7=""),"",ROUND(U61/U$8*U$7*KVARDI,2))</f>
        <v/>
      </c>
      <c r="W61" s="43"/>
      <c r="X61" s="44" t="str">
        <f aca="false">IF(OR(W$4=0,W61="",W$8="",W$7=""),"",ROUND(W61/W$8*W$7*KVARDI,2))</f>
        <v/>
      </c>
      <c r="Y61" s="43"/>
      <c r="Z61" s="44" t="str">
        <f aca="false">IF(OR(Y$4=0,Y61="",Y$8="",Y$7=""),"",ROUND(Y61/Y$8*Y$7*KVARDI,2))</f>
        <v/>
      </c>
      <c r="AA61" s="43"/>
      <c r="AB61" s="44" t="str">
        <f aca="false">IF(OR(AA$4=0,AA61="",AA$8="",AA$7=""),"",ROUND(AA61/AA$8*AA$7*KVARDI,2))</f>
        <v/>
      </c>
      <c r="AC61" s="43"/>
      <c r="AD61" s="44" t="str">
        <f aca="false">IF(OR(AC$4=0,AC61="",AC$8="",AC$7=""),"",ROUND(AC61/AC$8*AC$7*KVARDI,2))</f>
        <v/>
      </c>
      <c r="AE61" s="43"/>
      <c r="AF61" s="44" t="str">
        <f aca="false">IF(OR(AE$4=0,AE61="",AE$8="",AE$7=""),"",ROUND(AE61/AE$8*AE$7*KVARDI,2))</f>
        <v/>
      </c>
      <c r="AG61" s="43"/>
      <c r="AH61" s="44" t="str">
        <f aca="false">IF(OR(AG$4=0,AG61="",AG$8="",AG$7=""),"",ROUND(AG61/AG$8*AG$7*KVARDI,2))</f>
        <v/>
      </c>
      <c r="AI61" s="43"/>
      <c r="AJ61" s="44" t="str">
        <f aca="false">IF(OR(AI$4=0,AI61="",AI$8="",AI$7=""),"",ROUND(AI61/AI$8*AI$7*KVARDI,2))</f>
        <v/>
      </c>
      <c r="AK61" s="43"/>
      <c r="AL61" s="44" t="str">
        <f aca="false">IF(OR(AK$4=0,AK61="",AK$8="",AK$7=""),"",ROUND(AK61/AK$8*AK$7*KVARDI,2))</f>
        <v/>
      </c>
      <c r="AM61" s="43"/>
      <c r="AN61" s="44" t="str">
        <f aca="false">IF(OR(AM$4=0,AM61="",AM$8="",AM$7=""),"",ROUND(AM61/AM$8*AM$7*KVARDI,2))</f>
        <v/>
      </c>
      <c r="AO61" s="43"/>
      <c r="AP61" s="44" t="str">
        <f aca="false">IF(OR(AO$4=0,AO61="",AO$8="",AO$7=""),"",ROUND(AO61/AO$8*AO$7*KVARDI,2))</f>
        <v/>
      </c>
      <c r="AQ61" s="43"/>
      <c r="AR61" s="44" t="str">
        <f aca="false">IF(OR(AQ$4=0,AQ61="",AQ$8="",AQ$7=""),"",ROUND(AQ61/AQ$8*AQ$7*KVARDI,2))</f>
        <v/>
      </c>
      <c r="AS61" s="43"/>
      <c r="AT61" s="44" t="str">
        <f aca="false">IF(OR(AS$4=0,AS61="",AS$8="",AS$7=""),"",ROUND(AS61/AS$8*AS$7*KVARDI,2))</f>
        <v/>
      </c>
      <c r="AU61" s="43"/>
      <c r="AV61" s="44" t="str">
        <f aca="false">IF(OR(AU$4=0,AU61="",AU$8="",AU$7=""),"",ROUND(AU61/AU$8*AU$7*KVARDI,2))</f>
        <v/>
      </c>
      <c r="AW61" s="43"/>
      <c r="AX61" s="44" t="str">
        <f aca="false">IF(OR(AW$4=0,AW61="",AW$8="",AW$7=""),"",ROUND(AW61/AW$8*AW$7*KVARDI,2))</f>
        <v/>
      </c>
      <c r="AY61" s="43"/>
      <c r="AZ61" s="44" t="str">
        <f aca="false">IF(OR(AY$4=0,AY61="",AY$8="",AY$7=""),"",ROUND(AY61/AY$8*AY$7*KVARDI,2))</f>
        <v/>
      </c>
      <c r="BA61" s="43"/>
      <c r="BB61" s="44" t="str">
        <f aca="false">IF(OR(BA$4=0,BA61="",BA$8="",BA$7=""),"",ROUND(BA61/BA$8*BA$7*KVARDI,2))</f>
        <v/>
      </c>
      <c r="BC61" s="43"/>
      <c r="BD61" s="44" t="str">
        <f aca="false">IF(OR(BC$4=0,BC61="",BC$8="",BC$7=""),"",ROUND(BC61/BC$8*BC$7*KVARDI,2))</f>
        <v/>
      </c>
      <c r="BE61" s="43"/>
      <c r="BF61" s="44" t="str">
        <f aca="false">IF(OR(BE$4=0,BE61="",BE$8="",BE$7=""),"",ROUND(BE61/BE$8*BE$7*KVARDI,2))</f>
        <v/>
      </c>
      <c r="BG61" s="43"/>
      <c r="BH61" s="44" t="str">
        <f aca="false">IF(OR(BG$4=0,BG61="",BG$8="",BG$7=""),"",ROUND(BG61/BG$8*BG$7*KVARDI,2))</f>
        <v/>
      </c>
      <c r="BI61" s="43"/>
      <c r="BJ61" s="44" t="str">
        <f aca="false">IF(OR(BI$4=0,BI61="",BI$8="",BI$7=""),"",ROUND(BI61/BI$8*BI$7*KVARDI,2))</f>
        <v/>
      </c>
      <c r="BK61" s="43"/>
      <c r="BL61" s="44" t="str">
        <f aca="false">IF(OR(BK$4=0,BK61="",BK$8="",BK$7=""),"",ROUND(BK61/BK$8*BK$7*KVARDI,2))</f>
        <v/>
      </c>
      <c r="BM61" s="43"/>
      <c r="BN61" s="44" t="str">
        <f aca="false">IF(OR(BM$4=0,BM61="",BM$8="",BM$7=""),"",ROUND(BM61/BM$8*BM$7*KVARDI,2))</f>
        <v/>
      </c>
      <c r="BO61" s="43"/>
      <c r="BP61" s="44" t="str">
        <f aca="false">IF(OR(BO$4=0,BO61="",BO$8="",BO$7=""),"",ROUND(BO61/BO$8*BO$7*KVARDI,2))</f>
        <v/>
      </c>
      <c r="BQ61" s="43"/>
      <c r="BR61" s="44" t="str">
        <f aca="false">IF(OR(BQ$4=0,BQ61="",BQ$8="",BQ$7=""),"",ROUND(BQ61/BQ$8*BQ$7*KVARDI,2))</f>
        <v/>
      </c>
      <c r="BS61" s="43"/>
      <c r="BT61" s="44" t="str">
        <f aca="false">IF(OR(BS$4=0,BS61="",BS$8="",BS$7=""),"",ROUND(BS61/BS$8*BS$7*KVARDI,2))</f>
        <v/>
      </c>
      <c r="BU61" s="43"/>
      <c r="BV61" s="44" t="str">
        <f aca="false">IF(OR(BU$4=0,BU61="",BU$8="",BU$7=""),"",ROUND(BU61/BU$8*BU$7*KVARDI,2))</f>
        <v/>
      </c>
      <c r="BW61" s="43"/>
      <c r="BX61" s="44" t="str">
        <f aca="false">IF(OR(BW$4=0,BW61="",BW$8="",BW$7=""),"",ROUND(BW61/BW$8*BW$7*KVARDI,2))</f>
        <v/>
      </c>
      <c r="BY61" s="43"/>
      <c r="BZ61" s="44" t="str">
        <f aca="false">IF(OR(BY$4=0,BY61="",BY$8="",BY$7=""),"",ROUND(BY61/BY$8*BY$7*KVARDI,2))</f>
        <v/>
      </c>
      <c r="CA61" s="43"/>
      <c r="CB61" s="44" t="str">
        <f aca="false">IF(OR(CA$4=0,CA61="",CA$8="",CA$7=""),"",ROUND(CA61/CA$8*CA$7*KVARDI,2))</f>
        <v/>
      </c>
      <c r="CC61" s="43"/>
      <c r="CD61" s="44" t="str">
        <f aca="false">IF(OR(CC$4=0,CC61="",CC$8="",CC$7=""),"",ROUND(CC61/CC$8*CC$7*KVARDI,2))</f>
        <v/>
      </c>
      <c r="CE61" s="43"/>
      <c r="CF61" s="44" t="str">
        <f aca="false">IF(OR(CE$4=0,CE61="",CE$8="",CE$7=""),"",ROUND(CE61/CE$8*CE$7*KVARDI,2))</f>
        <v/>
      </c>
      <c r="CG61" s="43"/>
      <c r="CH61" s="44" t="str">
        <f aca="false">IF(OR(CG$4=0,CG61="",CG$8="",CG$7=""),"",ROUND(CG61/CG$8*CG$7*KVARDI,2))</f>
        <v/>
      </c>
      <c r="CI61" s="43"/>
      <c r="CJ61" s="44" t="str">
        <f aca="false">IF(OR(CI$4=0,CI61="",CI$8="",CI$7=""),"",ROUND(CI61/CI$8*CI$7*KVARDI,2))</f>
        <v/>
      </c>
      <c r="CK61" s="43"/>
      <c r="CL61" s="44" t="str">
        <f aca="false">IF(OR(CK$4=0,CK61="",CK$8="",CK$7=""),"",ROUND(CK61/CK$8*CK$7*KVARDI,2))</f>
        <v/>
      </c>
      <c r="CM61" s="43"/>
      <c r="CN61" s="44" t="str">
        <f aca="false">IF(OR(CM$4=0,CM61="",CM$8="",CM$7=""),"",ROUND(CM61/CM$8*CM$7*KVARDI,2))</f>
        <v/>
      </c>
      <c r="CO61" s="43"/>
      <c r="CP61" s="44" t="str">
        <f aca="false">IF(OR(CO$4=0,CO61="",CO$8="",CO$7=""),"",ROUND(CO61/CO$8*CO$7*KVARDI,2))</f>
        <v/>
      </c>
      <c r="CQ61" s="43"/>
      <c r="CR61" s="44" t="str">
        <f aca="false">IF(OR(CQ$4=0,CQ61="",CQ$8="",CQ$7=""),"",ROUND(CQ61/CQ$8*CQ$7*KVARDI,2))</f>
        <v/>
      </c>
      <c r="CS61" s="43"/>
      <c r="CT61" s="44" t="str">
        <f aca="false">IF(OR(CS$4=0,CS61="",CS$8="",CS$7=""),"",ROUND(CS61/CS$8*CS$7*KVARDI,2))</f>
        <v/>
      </c>
      <c r="CU61" s="43"/>
      <c r="CV61" s="44" t="str">
        <f aca="false">IF(OR(CU$4=0,CU61="",CU$8="",CU$7=""),"",ROUND(CU61/CU$8*CU$7*KVARDI,2))</f>
        <v/>
      </c>
      <c r="CW61" s="43"/>
      <c r="CX61" s="44" t="str">
        <f aca="false">IF(OR(CW$4=0,CW61="",CW$8="",CW$7=""),"",ROUND(CW61/CW$8*CW$7*KVARDI,2))</f>
        <v/>
      </c>
      <c r="CY61" s="43"/>
      <c r="CZ61" s="44" t="str">
        <f aca="false">IF(OR(CY$4=0,CY61="",CY$8="",CY$7=""),"",ROUND(CY61/CY$8*CY$7*KVARDI,2))</f>
        <v/>
      </c>
      <c r="DA61" s="43"/>
      <c r="DB61" s="44" t="str">
        <f aca="false">IF(OR(DA$4=0,DA61="",DA$8="",DA$7=""),"",ROUND(DA61/DA$8*DA$7*KVARDI,2))</f>
        <v/>
      </c>
      <c r="DC61" s="43"/>
      <c r="DD61" s="44" t="str">
        <f aca="false">IF(OR(DC$4=0,DC61="",DC$8="",DC$7=""),"",ROUND(DC61/DC$8*DC$7*KVARDI,2))</f>
        <v/>
      </c>
      <c r="DE61" s="43"/>
      <c r="DF61" s="44" t="str">
        <f aca="false">IF(OR(DE$4=0,DE61="",DE$8="",DE$7=""),"",ROUND(DE61/DE$8*DE$7*KVARDI,2))</f>
        <v/>
      </c>
      <c r="DG61" s="43"/>
      <c r="DH61" s="44" t="str">
        <f aca="false">IF(OR(DG$4=0,DG61="",DG$8="",DG$7=""),"",ROUND(DG61/DG$8*DG$7*KVARDI,2))</f>
        <v/>
      </c>
      <c r="DI61" s="43"/>
      <c r="DJ61" s="44" t="str">
        <f aca="false">IF(OR(DI$4=0,DI61="",DI$8="",DI$7=""),"",ROUND(DI61/DI$8*DI$7*KVARDI,2))</f>
        <v/>
      </c>
      <c r="DK61" s="43"/>
      <c r="DL61" s="44" t="str">
        <f aca="false">IF(OR(DK$4=0,DK61="",DK$8="",DK$7=""),"",ROUND(DK61/DK$8*DK$7*KVARDI,2))</f>
        <v/>
      </c>
      <c r="DM61" s="43"/>
      <c r="DN61" s="44" t="str">
        <f aca="false">IF(OR(DM$4=0,DM61="",DM$8="",DM$7=""),"",ROUND(DM61/DM$8*DM$7*KVARDI,2))</f>
        <v/>
      </c>
      <c r="DO61" s="43"/>
      <c r="DP61" s="44" t="str">
        <f aca="false">IF(OR(DO$4=0,DO61="",DO$8="",DO$7=""),"",ROUND(DO61/DO$8*DO$7*KVARDI,2))</f>
        <v/>
      </c>
      <c r="DQ61" s="43"/>
      <c r="DR61" s="44" t="str">
        <f aca="false">IF(OR(DQ$4=0,DQ61="",DQ$8="",DQ$7=""),"",ROUND(DQ61/DQ$8*DQ$7*KVARDI,2))</f>
        <v/>
      </c>
      <c r="DS61" s="43"/>
      <c r="DT61" s="44" t="str">
        <f aca="false">IF(OR(DS$4=0,DS61="",DS$8="",DS$7=""),"",ROUND(DS61/DS$8*DS$7*KVARDI,2))</f>
        <v/>
      </c>
      <c r="DU61" s="43"/>
      <c r="DV61" s="44" t="str">
        <f aca="false">IF(OR(DU$4=0,DU61="",DU$8="",DU$7=""),"",ROUND(DU61/DU$8*DU$7*KVARDI,2))</f>
        <v/>
      </c>
      <c r="DW61" s="43"/>
      <c r="DX61" s="44" t="str">
        <f aca="false">IF(OR(DW$4=0,DW61="",DW$8="",DW$7=""),"",ROUND(DW61/DW$8*DW$7*KVARDI,2))</f>
        <v/>
      </c>
      <c r="DY61" s="43"/>
      <c r="DZ61" s="44" t="str">
        <f aca="false">IF(OR(DY$4=0,DY61="",DY$8="",DY$7=""),"",ROUND(DY61/DY$8*DY$7*KVARDI,2))</f>
        <v/>
      </c>
      <c r="EA61" s="43"/>
      <c r="EB61" s="44" t="str">
        <f aca="false">IF(OR(EA$4=0,EA61="",EA$8="",EA$7=""),"",ROUND(EA61/EA$8*EA$7*KVARDI,2))</f>
        <v/>
      </c>
      <c r="EC61" s="43"/>
      <c r="ED61" s="44" t="str">
        <f aca="false">IF(OR(EC$4=0,EC61="",EC$8="",EC$7=""),"",ROUND(EC61/EC$8*EC$7*KVARDI,2))</f>
        <v/>
      </c>
      <c r="EE61" s="43"/>
      <c r="EF61" s="44" t="str">
        <f aca="false">IF(OR(EE$4=0,EE61="",EE$8="",EE$7=""),"",ROUND(EE61/EE$8*EE$7*KVARDI,2))</f>
        <v/>
      </c>
      <c r="EG61" s="43"/>
      <c r="EH61" s="44" t="str">
        <f aca="false">IF(OR(EG$4=0,EG61="",EG$8="",EG$7=""),"",ROUND(EG61/EG$8*EG$7*KVARDI,2))</f>
        <v/>
      </c>
      <c r="EI61" s="43"/>
      <c r="EJ61" s="44" t="str">
        <f aca="false">IF(OR(EI$4=0,EI61="",EI$8="",EI$7=""),"",ROUND(EI61/EI$8*EI$7*KVARDI,2))</f>
        <v/>
      </c>
      <c r="EK61" s="43"/>
      <c r="EL61" s="44" t="str">
        <f aca="false">IF(OR(EK$4=0,EK61="",EK$8="",EK$7=""),"",ROUND(EK61/EK$8*EK$7*KVARDI,2))</f>
        <v/>
      </c>
      <c r="EM61" s="43"/>
      <c r="EN61" s="44" t="str">
        <f aca="false">IF(OR(EM$4=0,EM61="",EM$8="",EM$7=""),"",ROUND(EM61/EM$8*EM$7*KVARDI,2))</f>
        <v/>
      </c>
      <c r="EO61" s="43"/>
      <c r="EP61" s="44" t="str">
        <f aca="false">IF(OR(EO$4=0,EO61="",EO$8="",EO$7=""),"",ROUND(EO61/EO$8*EO$7*KVARDI,2))</f>
        <v/>
      </c>
      <c r="EQ61" s="43"/>
      <c r="ER61" s="44" t="str">
        <f aca="false">IF(OR(EQ$4=0,EQ61="",EQ$8="",EQ$7=""),"",ROUND(EQ61/EQ$8*EQ$7*KVARDI,2))</f>
        <v/>
      </c>
      <c r="ES61" s="43"/>
      <c r="ET61" s="44" t="str">
        <f aca="false">IF(OR(ES$4=0,ES61="",ES$8="",ES$7=""),"",ROUND(ES61/ES$8*ES$7*KVARDI,2))</f>
        <v/>
      </c>
      <c r="EU61" s="43"/>
      <c r="EV61" s="44" t="str">
        <f aca="false">IF(OR(EU$4=0,EU61="",EU$8="",EU$7=""),"",ROUND(EU61/EU$8*EU$7*KVARDI,2))</f>
        <v/>
      </c>
      <c r="EW61" s="43"/>
      <c r="EX61" s="44" t="str">
        <f aca="false">IF(OR(EW$4=0,EW61="",EW$8="",EW$7=""),"",ROUND(EW61/EW$8*EW$7*KVARDI,2))</f>
        <v/>
      </c>
      <c r="EY61" s="43"/>
      <c r="EZ61" s="44" t="str">
        <f aca="false">IF(OR(EY$4=0,EY61="",EY$8="",EY$7=""),"",ROUND(EY61/EY$8*EY$7*KVARDI,2))</f>
        <v/>
      </c>
      <c r="FA61" s="43"/>
      <c r="FB61" s="44" t="str">
        <f aca="false">IF(OR(FA$4=0,FA61="",FA$8="",FA$7=""),"",ROUND(FA61/FA$8*FA$7*KVARDI,2))</f>
        <v/>
      </c>
      <c r="FC61" s="43"/>
      <c r="FD61" s="44" t="str">
        <f aca="false">IF(OR(FC$4=0,FC61="",FC$8="",FC$7=""),"",ROUND(FC61/FC$8*FC$7*KVARDI,2))</f>
        <v/>
      </c>
      <c r="FE61" s="43"/>
      <c r="FF61" s="44" t="str">
        <f aca="false">IF(OR(FE$4=0,FE61="",FE$8="",FE$7=""),"",ROUND(FE61/FE$8*FE$7*KVARDI,2))</f>
        <v/>
      </c>
      <c r="FG61" s="43"/>
      <c r="FH61" s="44" t="str">
        <f aca="false">IF(OR(FG$4=0,FG61="",FG$8="",FG$7=""),"",ROUND(FG61/FG$8*FG$7*KVARDI,2))</f>
        <v/>
      </c>
      <c r="FI61" s="43"/>
      <c r="FJ61" s="44" t="str">
        <f aca="false">IF(OR(FI$4=0,FI61="",FI$8="",FI$7=""),"",ROUND(FI61/FI$8*FI$7*KVARDI,2))</f>
        <v/>
      </c>
      <c r="FK61" s="43"/>
      <c r="FL61" s="44" t="str">
        <f aca="false">IF(OR(FK$4=0,FK61="",FK$8="",FK$7=""),"",ROUND(FK61/FK$8*FK$7*KVARDI,2))</f>
        <v/>
      </c>
      <c r="FM61" s="43"/>
      <c r="FN61" s="44" t="str">
        <f aca="false">IF(OR(FM$4=0,FM61="",FM$8="",FM$7=""),"",ROUND(FM61/FM$8*FM$7*KVARDI,2))</f>
        <v/>
      </c>
      <c r="FO61" s="43"/>
      <c r="FP61" s="44" t="str">
        <f aca="false">IF(OR(FO$4=0,FO61="",FO$8="",FO$7=""),"",ROUND(FO61/FO$8*FO$7*KVARDI,2))</f>
        <v/>
      </c>
      <c r="FQ61" s="43"/>
      <c r="FR61" s="44" t="str">
        <f aca="false">IF(OR(FQ$4=0,FQ61="",FQ$8="",FQ$7=""),"",ROUND(FQ61/FQ$8*FQ$7*KVARDI,2))</f>
        <v/>
      </c>
      <c r="FS61" s="43"/>
      <c r="FT61" s="44" t="str">
        <f aca="false">IF(OR(FS$4=0,FS61="",FS$8="",FS$7=""),"",ROUND(FS61/FS$8*FS$7*KVARDI,2))</f>
        <v/>
      </c>
      <c r="FU61" s="43"/>
      <c r="FV61" s="44" t="str">
        <f aca="false">IF(OR(FU$4=0,FU61="",FU$8="",FU$7=""),"",ROUND(FU61/FU$8*FU$7*KVARDI,2))</f>
        <v/>
      </c>
      <c r="FW61" s="43"/>
      <c r="FX61" s="44" t="str">
        <f aca="false">IF(OR(FW$4=0,FW61="",FW$8="",FW$7=""),"",ROUND(FW61/FW$8*FW$7*KVARDI,2))</f>
        <v/>
      </c>
      <c r="FY61" s="43"/>
      <c r="FZ61" s="44" t="str">
        <f aca="false">IF(OR(FY$4=0,FY61="",FY$8="",FY$7=""),"",ROUND(FY61/FY$8*FY$7*KVARDI,2))</f>
        <v/>
      </c>
      <c r="GA61" s="43"/>
      <c r="GB61" s="44" t="str">
        <f aca="false">IF(OR(GA$4=0,GA61="",GA$8="",GA$7=""),"",ROUND(GA61/GA$8*GA$7*KVARDI,2))</f>
        <v/>
      </c>
      <c r="GC61" s="43"/>
      <c r="GD61" s="44" t="str">
        <f aca="false">IF(OR(GC$4=0,GC61="",GC$8="",GC$7=""),"",ROUND(GC61/GC$8*GC$7*KVARDI,2))</f>
        <v/>
      </c>
      <c r="GE61" s="43"/>
      <c r="GF61" s="44" t="str">
        <f aca="false">IF(OR(GE$4=0,GE61="",GE$8="",GE$7=""),"",ROUND(GE61/GE$8*GE$7*KVARDI,2))</f>
        <v/>
      </c>
      <c r="GG61" s="43"/>
      <c r="GH61" s="44" t="str">
        <f aca="false">IF(OR(GG$4=0,GG61="",GG$8="",GG$7=""),"",ROUND(GG61/GG$8*GG$7*KVARDI,2))</f>
        <v/>
      </c>
      <c r="GI61" s="43"/>
      <c r="GJ61" s="44" t="str">
        <f aca="false">IF(OR(GI$4=0,GI61="",GI$8="",GI$7=""),"",ROUND(GI61/GI$8*GI$7*KVARDI,2))</f>
        <v/>
      </c>
      <c r="GK61" s="43"/>
      <c r="GL61" s="44" t="str">
        <f aca="false">IF(OR(GK$4=0,GK61="",GK$8="",GK$7=""),"",ROUND(GK61/GK$8*GK$7*KVARDI,2))</f>
        <v/>
      </c>
      <c r="GM61" s="43"/>
      <c r="GN61" s="44" t="str">
        <f aca="false">IF(OR(GM$4=0,GM61="",GM$8="",GM$7=""),"",ROUND(GM61/GM$8*GM$7*KVARDI,2))</f>
        <v/>
      </c>
      <c r="GO61" s="43"/>
      <c r="GP61" s="44" t="str">
        <f aca="false">IF(OR(GO$4=0,GO61="",GO$8="",GO$7=""),"",ROUND(GO61/GO$8*GO$7*KVARDI,2))</f>
        <v/>
      </c>
      <c r="GQ61" s="43"/>
      <c r="GR61" s="44" t="str">
        <f aca="false">IF(OR(GQ$4=0,GQ61="",GQ$8="",GQ$7=""),"",ROUND(GQ61/GQ$8*GQ$7*KVARDI,2))</f>
        <v/>
      </c>
      <c r="GS61" s="43"/>
      <c r="GT61" s="44" t="str">
        <f aca="false">IF(OR(GS$4=0,GS61="",GS$8="",GS$7=""),"",ROUND(GS61/GS$8*GS$7*KVARDI,2))</f>
        <v/>
      </c>
      <c r="GU61" s="43"/>
      <c r="GV61" s="44" t="str">
        <f aca="false">IF(OR(GU$4=0,GU61="",GU$8="",GU$7=""),"",ROUND(GU61/GU$8*GU$7*KVARDI,2))</f>
        <v/>
      </c>
      <c r="GW61" s="43"/>
      <c r="GX61" s="44" t="str">
        <f aca="false">IF(OR(GW$4=0,GW61="",GW$8="",GW$7=""),"",ROUND(GW61/GW$8*GW$7*KVARDI,2))</f>
        <v/>
      </c>
      <c r="GZ61" s="22"/>
    </row>
    <row r="62" customFormat="false" ht="15" hidden="true" customHeight="true" outlineLevel="1" collapsed="false">
      <c r="B62" s="41" t="str">
        <f aca="false" t="array" ref="B62:B62">IFERROR(INDEX(Launagögn!$C$6:$C$10005,MATCH(0,COUNTIF($B$11:B61,Launagögn!$C$6:$C$10005)+(Launagögn!$C$6:$C$10005=""),0)),"")</f>
        <v/>
      </c>
      <c r="C62" s="42" t="n">
        <f aca="false">IFERROR(SUMIF($G$10:$GX$10,"Stig",$G62:$GX62),0)</f>
        <v>0</v>
      </c>
      <c r="D62" s="22"/>
      <c r="E62" s="22"/>
      <c r="F62" s="22"/>
      <c r="G62" s="43"/>
      <c r="H62" s="44" t="str">
        <f aca="false">IF(OR(G$4=0,G62="",G$8="",G$7=""),"",ROUND(G62/G$8*G$7*KVARDI,2))</f>
        <v/>
      </c>
      <c r="I62" s="43"/>
      <c r="J62" s="44" t="str">
        <f aca="false">IF(OR(I$4=0,I62="",I$8="",I$7=""),"",ROUND(I62/I$8*I$7*KVARDI,2))</f>
        <v/>
      </c>
      <c r="K62" s="43"/>
      <c r="L62" s="44" t="str">
        <f aca="false">IF(OR(K$4=0,K62="",K$8="",K$7=""),"",ROUND(K62/K$8*K$7*KVARDI,2))</f>
        <v/>
      </c>
      <c r="M62" s="43"/>
      <c r="N62" s="44" t="str">
        <f aca="false">IF(OR(M$4=0,M62="",M$8="",M$7=""),"",ROUND(M62/M$8*M$7*KVARDI,2))</f>
        <v/>
      </c>
      <c r="O62" s="43"/>
      <c r="P62" s="44" t="str">
        <f aca="false">IF(OR(O$4=0,O62="",O$8="",O$7=""),"",ROUND(O62/O$8*O$7*KVARDI,2))</f>
        <v/>
      </c>
      <c r="Q62" s="43"/>
      <c r="R62" s="44" t="str">
        <f aca="false">IF(OR(Q$4=0,Q62="",Q$8="",Q$7=""),"",ROUND(Q62/Q$8*Q$7*KVARDI,2))</f>
        <v/>
      </c>
      <c r="S62" s="43"/>
      <c r="T62" s="44" t="str">
        <f aca="false">IF(OR(S$4=0,S62="",S$8="",S$7=""),"",ROUND(S62/S$8*S$7*KVARDI,2))</f>
        <v/>
      </c>
      <c r="U62" s="43"/>
      <c r="V62" s="44" t="str">
        <f aca="false">IF(OR(U$4=0,U62="",U$8="",U$7=""),"",ROUND(U62/U$8*U$7*KVARDI,2))</f>
        <v/>
      </c>
      <c r="W62" s="43"/>
      <c r="X62" s="44" t="str">
        <f aca="false">IF(OR(W$4=0,W62="",W$8="",W$7=""),"",ROUND(W62/W$8*W$7*KVARDI,2))</f>
        <v/>
      </c>
      <c r="Y62" s="43"/>
      <c r="Z62" s="44" t="str">
        <f aca="false">IF(OR(Y$4=0,Y62="",Y$8="",Y$7=""),"",ROUND(Y62/Y$8*Y$7*KVARDI,2))</f>
        <v/>
      </c>
      <c r="AA62" s="43"/>
      <c r="AB62" s="44" t="str">
        <f aca="false">IF(OR(AA$4=0,AA62="",AA$8="",AA$7=""),"",ROUND(AA62/AA$8*AA$7*KVARDI,2))</f>
        <v/>
      </c>
      <c r="AC62" s="43"/>
      <c r="AD62" s="44" t="str">
        <f aca="false">IF(OR(AC$4=0,AC62="",AC$8="",AC$7=""),"",ROUND(AC62/AC$8*AC$7*KVARDI,2))</f>
        <v/>
      </c>
      <c r="AE62" s="43"/>
      <c r="AF62" s="44" t="str">
        <f aca="false">IF(OR(AE$4=0,AE62="",AE$8="",AE$7=""),"",ROUND(AE62/AE$8*AE$7*KVARDI,2))</f>
        <v/>
      </c>
      <c r="AG62" s="43"/>
      <c r="AH62" s="44" t="str">
        <f aca="false">IF(OR(AG$4=0,AG62="",AG$8="",AG$7=""),"",ROUND(AG62/AG$8*AG$7*KVARDI,2))</f>
        <v/>
      </c>
      <c r="AI62" s="43"/>
      <c r="AJ62" s="44" t="str">
        <f aca="false">IF(OR(AI$4=0,AI62="",AI$8="",AI$7=""),"",ROUND(AI62/AI$8*AI$7*KVARDI,2))</f>
        <v/>
      </c>
      <c r="AK62" s="43"/>
      <c r="AL62" s="44" t="str">
        <f aca="false">IF(OR(AK$4=0,AK62="",AK$8="",AK$7=""),"",ROUND(AK62/AK$8*AK$7*KVARDI,2))</f>
        <v/>
      </c>
      <c r="AM62" s="43"/>
      <c r="AN62" s="44" t="str">
        <f aca="false">IF(OR(AM$4=0,AM62="",AM$8="",AM$7=""),"",ROUND(AM62/AM$8*AM$7*KVARDI,2))</f>
        <v/>
      </c>
      <c r="AO62" s="43"/>
      <c r="AP62" s="44" t="str">
        <f aca="false">IF(OR(AO$4=0,AO62="",AO$8="",AO$7=""),"",ROUND(AO62/AO$8*AO$7*KVARDI,2))</f>
        <v/>
      </c>
      <c r="AQ62" s="43"/>
      <c r="AR62" s="44" t="str">
        <f aca="false">IF(OR(AQ$4=0,AQ62="",AQ$8="",AQ$7=""),"",ROUND(AQ62/AQ$8*AQ$7*KVARDI,2))</f>
        <v/>
      </c>
      <c r="AS62" s="43"/>
      <c r="AT62" s="44" t="str">
        <f aca="false">IF(OR(AS$4=0,AS62="",AS$8="",AS$7=""),"",ROUND(AS62/AS$8*AS$7*KVARDI,2))</f>
        <v/>
      </c>
      <c r="AU62" s="43"/>
      <c r="AV62" s="44" t="str">
        <f aca="false">IF(OR(AU$4=0,AU62="",AU$8="",AU$7=""),"",ROUND(AU62/AU$8*AU$7*KVARDI,2))</f>
        <v/>
      </c>
      <c r="AW62" s="43"/>
      <c r="AX62" s="44" t="str">
        <f aca="false">IF(OR(AW$4=0,AW62="",AW$8="",AW$7=""),"",ROUND(AW62/AW$8*AW$7*KVARDI,2))</f>
        <v/>
      </c>
      <c r="AY62" s="43"/>
      <c r="AZ62" s="44" t="str">
        <f aca="false">IF(OR(AY$4=0,AY62="",AY$8="",AY$7=""),"",ROUND(AY62/AY$8*AY$7*KVARDI,2))</f>
        <v/>
      </c>
      <c r="BA62" s="43"/>
      <c r="BB62" s="44" t="str">
        <f aca="false">IF(OR(BA$4=0,BA62="",BA$8="",BA$7=""),"",ROUND(BA62/BA$8*BA$7*KVARDI,2))</f>
        <v/>
      </c>
      <c r="BC62" s="43"/>
      <c r="BD62" s="44" t="str">
        <f aca="false">IF(OR(BC$4=0,BC62="",BC$8="",BC$7=""),"",ROUND(BC62/BC$8*BC$7*KVARDI,2))</f>
        <v/>
      </c>
      <c r="BE62" s="43"/>
      <c r="BF62" s="44" t="str">
        <f aca="false">IF(OR(BE$4=0,BE62="",BE$8="",BE$7=""),"",ROUND(BE62/BE$8*BE$7*KVARDI,2))</f>
        <v/>
      </c>
      <c r="BG62" s="43"/>
      <c r="BH62" s="44" t="str">
        <f aca="false">IF(OR(BG$4=0,BG62="",BG$8="",BG$7=""),"",ROUND(BG62/BG$8*BG$7*KVARDI,2))</f>
        <v/>
      </c>
      <c r="BI62" s="43"/>
      <c r="BJ62" s="44" t="str">
        <f aca="false">IF(OR(BI$4=0,BI62="",BI$8="",BI$7=""),"",ROUND(BI62/BI$8*BI$7*KVARDI,2))</f>
        <v/>
      </c>
      <c r="BK62" s="43"/>
      <c r="BL62" s="44" t="str">
        <f aca="false">IF(OR(BK$4=0,BK62="",BK$8="",BK$7=""),"",ROUND(BK62/BK$8*BK$7*KVARDI,2))</f>
        <v/>
      </c>
      <c r="BM62" s="43"/>
      <c r="BN62" s="44" t="str">
        <f aca="false">IF(OR(BM$4=0,BM62="",BM$8="",BM$7=""),"",ROUND(BM62/BM$8*BM$7*KVARDI,2))</f>
        <v/>
      </c>
      <c r="BO62" s="43"/>
      <c r="BP62" s="44" t="str">
        <f aca="false">IF(OR(BO$4=0,BO62="",BO$8="",BO$7=""),"",ROUND(BO62/BO$8*BO$7*KVARDI,2))</f>
        <v/>
      </c>
      <c r="BQ62" s="43"/>
      <c r="BR62" s="44" t="str">
        <f aca="false">IF(OR(BQ$4=0,BQ62="",BQ$8="",BQ$7=""),"",ROUND(BQ62/BQ$8*BQ$7*KVARDI,2))</f>
        <v/>
      </c>
      <c r="BS62" s="43"/>
      <c r="BT62" s="44" t="str">
        <f aca="false">IF(OR(BS$4=0,BS62="",BS$8="",BS$7=""),"",ROUND(BS62/BS$8*BS$7*KVARDI,2))</f>
        <v/>
      </c>
      <c r="BU62" s="43"/>
      <c r="BV62" s="44" t="str">
        <f aca="false">IF(OR(BU$4=0,BU62="",BU$8="",BU$7=""),"",ROUND(BU62/BU$8*BU$7*KVARDI,2))</f>
        <v/>
      </c>
      <c r="BW62" s="43"/>
      <c r="BX62" s="44" t="str">
        <f aca="false">IF(OR(BW$4=0,BW62="",BW$8="",BW$7=""),"",ROUND(BW62/BW$8*BW$7*KVARDI,2))</f>
        <v/>
      </c>
      <c r="BY62" s="43"/>
      <c r="BZ62" s="44" t="str">
        <f aca="false">IF(OR(BY$4=0,BY62="",BY$8="",BY$7=""),"",ROUND(BY62/BY$8*BY$7*KVARDI,2))</f>
        <v/>
      </c>
      <c r="CA62" s="43"/>
      <c r="CB62" s="44" t="str">
        <f aca="false">IF(OR(CA$4=0,CA62="",CA$8="",CA$7=""),"",ROUND(CA62/CA$8*CA$7*KVARDI,2))</f>
        <v/>
      </c>
      <c r="CC62" s="43"/>
      <c r="CD62" s="44" t="str">
        <f aca="false">IF(OR(CC$4=0,CC62="",CC$8="",CC$7=""),"",ROUND(CC62/CC$8*CC$7*KVARDI,2))</f>
        <v/>
      </c>
      <c r="CE62" s="43"/>
      <c r="CF62" s="44" t="str">
        <f aca="false">IF(OR(CE$4=0,CE62="",CE$8="",CE$7=""),"",ROUND(CE62/CE$8*CE$7*KVARDI,2))</f>
        <v/>
      </c>
      <c r="CG62" s="43"/>
      <c r="CH62" s="44" t="str">
        <f aca="false">IF(OR(CG$4=0,CG62="",CG$8="",CG$7=""),"",ROUND(CG62/CG$8*CG$7*KVARDI,2))</f>
        <v/>
      </c>
      <c r="CI62" s="43"/>
      <c r="CJ62" s="44" t="str">
        <f aca="false">IF(OR(CI$4=0,CI62="",CI$8="",CI$7=""),"",ROUND(CI62/CI$8*CI$7*KVARDI,2))</f>
        <v/>
      </c>
      <c r="CK62" s="43"/>
      <c r="CL62" s="44" t="str">
        <f aca="false">IF(OR(CK$4=0,CK62="",CK$8="",CK$7=""),"",ROUND(CK62/CK$8*CK$7*KVARDI,2))</f>
        <v/>
      </c>
      <c r="CM62" s="43"/>
      <c r="CN62" s="44" t="str">
        <f aca="false">IF(OR(CM$4=0,CM62="",CM$8="",CM$7=""),"",ROUND(CM62/CM$8*CM$7*KVARDI,2))</f>
        <v/>
      </c>
      <c r="CO62" s="43"/>
      <c r="CP62" s="44" t="str">
        <f aca="false">IF(OR(CO$4=0,CO62="",CO$8="",CO$7=""),"",ROUND(CO62/CO$8*CO$7*KVARDI,2))</f>
        <v/>
      </c>
      <c r="CQ62" s="43"/>
      <c r="CR62" s="44" t="str">
        <f aca="false">IF(OR(CQ$4=0,CQ62="",CQ$8="",CQ$7=""),"",ROUND(CQ62/CQ$8*CQ$7*KVARDI,2))</f>
        <v/>
      </c>
      <c r="CS62" s="43"/>
      <c r="CT62" s="44" t="str">
        <f aca="false">IF(OR(CS$4=0,CS62="",CS$8="",CS$7=""),"",ROUND(CS62/CS$8*CS$7*KVARDI,2))</f>
        <v/>
      </c>
      <c r="CU62" s="43"/>
      <c r="CV62" s="44" t="str">
        <f aca="false">IF(OR(CU$4=0,CU62="",CU$8="",CU$7=""),"",ROUND(CU62/CU$8*CU$7*KVARDI,2))</f>
        <v/>
      </c>
      <c r="CW62" s="43"/>
      <c r="CX62" s="44" t="str">
        <f aca="false">IF(OR(CW$4=0,CW62="",CW$8="",CW$7=""),"",ROUND(CW62/CW$8*CW$7*KVARDI,2))</f>
        <v/>
      </c>
      <c r="CY62" s="43"/>
      <c r="CZ62" s="44" t="str">
        <f aca="false">IF(OR(CY$4=0,CY62="",CY$8="",CY$7=""),"",ROUND(CY62/CY$8*CY$7*KVARDI,2))</f>
        <v/>
      </c>
      <c r="DA62" s="43"/>
      <c r="DB62" s="44" t="str">
        <f aca="false">IF(OR(DA$4=0,DA62="",DA$8="",DA$7=""),"",ROUND(DA62/DA$8*DA$7*KVARDI,2))</f>
        <v/>
      </c>
      <c r="DC62" s="43"/>
      <c r="DD62" s="44" t="str">
        <f aca="false">IF(OR(DC$4=0,DC62="",DC$8="",DC$7=""),"",ROUND(DC62/DC$8*DC$7*KVARDI,2))</f>
        <v/>
      </c>
      <c r="DE62" s="43"/>
      <c r="DF62" s="44" t="str">
        <f aca="false">IF(OR(DE$4=0,DE62="",DE$8="",DE$7=""),"",ROUND(DE62/DE$8*DE$7*KVARDI,2))</f>
        <v/>
      </c>
      <c r="DG62" s="43"/>
      <c r="DH62" s="44" t="str">
        <f aca="false">IF(OR(DG$4=0,DG62="",DG$8="",DG$7=""),"",ROUND(DG62/DG$8*DG$7*KVARDI,2))</f>
        <v/>
      </c>
      <c r="DI62" s="43"/>
      <c r="DJ62" s="44" t="str">
        <f aca="false">IF(OR(DI$4=0,DI62="",DI$8="",DI$7=""),"",ROUND(DI62/DI$8*DI$7*KVARDI,2))</f>
        <v/>
      </c>
      <c r="DK62" s="43"/>
      <c r="DL62" s="44" t="str">
        <f aca="false">IF(OR(DK$4=0,DK62="",DK$8="",DK$7=""),"",ROUND(DK62/DK$8*DK$7*KVARDI,2))</f>
        <v/>
      </c>
      <c r="DM62" s="43"/>
      <c r="DN62" s="44" t="str">
        <f aca="false">IF(OR(DM$4=0,DM62="",DM$8="",DM$7=""),"",ROUND(DM62/DM$8*DM$7*KVARDI,2))</f>
        <v/>
      </c>
      <c r="DO62" s="43"/>
      <c r="DP62" s="44" t="str">
        <f aca="false">IF(OR(DO$4=0,DO62="",DO$8="",DO$7=""),"",ROUND(DO62/DO$8*DO$7*KVARDI,2))</f>
        <v/>
      </c>
      <c r="DQ62" s="43"/>
      <c r="DR62" s="44" t="str">
        <f aca="false">IF(OR(DQ$4=0,DQ62="",DQ$8="",DQ$7=""),"",ROUND(DQ62/DQ$8*DQ$7*KVARDI,2))</f>
        <v/>
      </c>
      <c r="DS62" s="43"/>
      <c r="DT62" s="44" t="str">
        <f aca="false">IF(OR(DS$4=0,DS62="",DS$8="",DS$7=""),"",ROUND(DS62/DS$8*DS$7*KVARDI,2))</f>
        <v/>
      </c>
      <c r="DU62" s="43"/>
      <c r="DV62" s="44" t="str">
        <f aca="false">IF(OR(DU$4=0,DU62="",DU$8="",DU$7=""),"",ROUND(DU62/DU$8*DU$7*KVARDI,2))</f>
        <v/>
      </c>
      <c r="DW62" s="43"/>
      <c r="DX62" s="44" t="str">
        <f aca="false">IF(OR(DW$4=0,DW62="",DW$8="",DW$7=""),"",ROUND(DW62/DW$8*DW$7*KVARDI,2))</f>
        <v/>
      </c>
      <c r="DY62" s="43"/>
      <c r="DZ62" s="44" t="str">
        <f aca="false">IF(OR(DY$4=0,DY62="",DY$8="",DY$7=""),"",ROUND(DY62/DY$8*DY$7*KVARDI,2))</f>
        <v/>
      </c>
      <c r="EA62" s="43"/>
      <c r="EB62" s="44" t="str">
        <f aca="false">IF(OR(EA$4=0,EA62="",EA$8="",EA$7=""),"",ROUND(EA62/EA$8*EA$7*KVARDI,2))</f>
        <v/>
      </c>
      <c r="EC62" s="43"/>
      <c r="ED62" s="44" t="str">
        <f aca="false">IF(OR(EC$4=0,EC62="",EC$8="",EC$7=""),"",ROUND(EC62/EC$8*EC$7*KVARDI,2))</f>
        <v/>
      </c>
      <c r="EE62" s="43"/>
      <c r="EF62" s="44" t="str">
        <f aca="false">IF(OR(EE$4=0,EE62="",EE$8="",EE$7=""),"",ROUND(EE62/EE$8*EE$7*KVARDI,2))</f>
        <v/>
      </c>
      <c r="EG62" s="43"/>
      <c r="EH62" s="44" t="str">
        <f aca="false">IF(OR(EG$4=0,EG62="",EG$8="",EG$7=""),"",ROUND(EG62/EG$8*EG$7*KVARDI,2))</f>
        <v/>
      </c>
      <c r="EI62" s="43"/>
      <c r="EJ62" s="44" t="str">
        <f aca="false">IF(OR(EI$4=0,EI62="",EI$8="",EI$7=""),"",ROUND(EI62/EI$8*EI$7*KVARDI,2))</f>
        <v/>
      </c>
      <c r="EK62" s="43"/>
      <c r="EL62" s="44" t="str">
        <f aca="false">IF(OR(EK$4=0,EK62="",EK$8="",EK$7=""),"",ROUND(EK62/EK$8*EK$7*KVARDI,2))</f>
        <v/>
      </c>
      <c r="EM62" s="43"/>
      <c r="EN62" s="44" t="str">
        <f aca="false">IF(OR(EM$4=0,EM62="",EM$8="",EM$7=""),"",ROUND(EM62/EM$8*EM$7*KVARDI,2))</f>
        <v/>
      </c>
      <c r="EO62" s="43"/>
      <c r="EP62" s="44" t="str">
        <f aca="false">IF(OR(EO$4=0,EO62="",EO$8="",EO$7=""),"",ROUND(EO62/EO$8*EO$7*KVARDI,2))</f>
        <v/>
      </c>
      <c r="EQ62" s="43"/>
      <c r="ER62" s="44" t="str">
        <f aca="false">IF(OR(EQ$4=0,EQ62="",EQ$8="",EQ$7=""),"",ROUND(EQ62/EQ$8*EQ$7*KVARDI,2))</f>
        <v/>
      </c>
      <c r="ES62" s="43"/>
      <c r="ET62" s="44" t="str">
        <f aca="false">IF(OR(ES$4=0,ES62="",ES$8="",ES$7=""),"",ROUND(ES62/ES$8*ES$7*KVARDI,2))</f>
        <v/>
      </c>
      <c r="EU62" s="43"/>
      <c r="EV62" s="44" t="str">
        <f aca="false">IF(OR(EU$4=0,EU62="",EU$8="",EU$7=""),"",ROUND(EU62/EU$8*EU$7*KVARDI,2))</f>
        <v/>
      </c>
      <c r="EW62" s="43"/>
      <c r="EX62" s="44" t="str">
        <f aca="false">IF(OR(EW$4=0,EW62="",EW$8="",EW$7=""),"",ROUND(EW62/EW$8*EW$7*KVARDI,2))</f>
        <v/>
      </c>
      <c r="EY62" s="43"/>
      <c r="EZ62" s="44" t="str">
        <f aca="false">IF(OR(EY$4=0,EY62="",EY$8="",EY$7=""),"",ROUND(EY62/EY$8*EY$7*KVARDI,2))</f>
        <v/>
      </c>
      <c r="FA62" s="43"/>
      <c r="FB62" s="44" t="str">
        <f aca="false">IF(OR(FA$4=0,FA62="",FA$8="",FA$7=""),"",ROUND(FA62/FA$8*FA$7*KVARDI,2))</f>
        <v/>
      </c>
      <c r="FC62" s="43"/>
      <c r="FD62" s="44" t="str">
        <f aca="false">IF(OR(FC$4=0,FC62="",FC$8="",FC$7=""),"",ROUND(FC62/FC$8*FC$7*KVARDI,2))</f>
        <v/>
      </c>
      <c r="FE62" s="43"/>
      <c r="FF62" s="44" t="str">
        <f aca="false">IF(OR(FE$4=0,FE62="",FE$8="",FE$7=""),"",ROUND(FE62/FE$8*FE$7*KVARDI,2))</f>
        <v/>
      </c>
      <c r="FG62" s="43"/>
      <c r="FH62" s="44" t="str">
        <f aca="false">IF(OR(FG$4=0,FG62="",FG$8="",FG$7=""),"",ROUND(FG62/FG$8*FG$7*KVARDI,2))</f>
        <v/>
      </c>
      <c r="FI62" s="43"/>
      <c r="FJ62" s="44" t="str">
        <f aca="false">IF(OR(FI$4=0,FI62="",FI$8="",FI$7=""),"",ROUND(FI62/FI$8*FI$7*KVARDI,2))</f>
        <v/>
      </c>
      <c r="FK62" s="43"/>
      <c r="FL62" s="44" t="str">
        <f aca="false">IF(OR(FK$4=0,FK62="",FK$8="",FK$7=""),"",ROUND(FK62/FK$8*FK$7*KVARDI,2))</f>
        <v/>
      </c>
      <c r="FM62" s="43"/>
      <c r="FN62" s="44" t="str">
        <f aca="false">IF(OR(FM$4=0,FM62="",FM$8="",FM$7=""),"",ROUND(FM62/FM$8*FM$7*KVARDI,2))</f>
        <v/>
      </c>
      <c r="FO62" s="43"/>
      <c r="FP62" s="44" t="str">
        <f aca="false">IF(OR(FO$4=0,FO62="",FO$8="",FO$7=""),"",ROUND(FO62/FO$8*FO$7*KVARDI,2))</f>
        <v/>
      </c>
      <c r="FQ62" s="43"/>
      <c r="FR62" s="44" t="str">
        <f aca="false">IF(OR(FQ$4=0,FQ62="",FQ$8="",FQ$7=""),"",ROUND(FQ62/FQ$8*FQ$7*KVARDI,2))</f>
        <v/>
      </c>
      <c r="FS62" s="43"/>
      <c r="FT62" s="44" t="str">
        <f aca="false">IF(OR(FS$4=0,FS62="",FS$8="",FS$7=""),"",ROUND(FS62/FS$8*FS$7*KVARDI,2))</f>
        <v/>
      </c>
      <c r="FU62" s="43"/>
      <c r="FV62" s="44" t="str">
        <f aca="false">IF(OR(FU$4=0,FU62="",FU$8="",FU$7=""),"",ROUND(FU62/FU$8*FU$7*KVARDI,2))</f>
        <v/>
      </c>
      <c r="FW62" s="43"/>
      <c r="FX62" s="44" t="str">
        <f aca="false">IF(OR(FW$4=0,FW62="",FW$8="",FW$7=""),"",ROUND(FW62/FW$8*FW$7*KVARDI,2))</f>
        <v/>
      </c>
      <c r="FY62" s="43"/>
      <c r="FZ62" s="44" t="str">
        <f aca="false">IF(OR(FY$4=0,FY62="",FY$8="",FY$7=""),"",ROUND(FY62/FY$8*FY$7*KVARDI,2))</f>
        <v/>
      </c>
      <c r="GA62" s="43"/>
      <c r="GB62" s="44" t="str">
        <f aca="false">IF(OR(GA$4=0,GA62="",GA$8="",GA$7=""),"",ROUND(GA62/GA$8*GA$7*KVARDI,2))</f>
        <v/>
      </c>
      <c r="GC62" s="43"/>
      <c r="GD62" s="44" t="str">
        <f aca="false">IF(OR(GC$4=0,GC62="",GC$8="",GC$7=""),"",ROUND(GC62/GC$8*GC$7*KVARDI,2))</f>
        <v/>
      </c>
      <c r="GE62" s="43"/>
      <c r="GF62" s="44" t="str">
        <f aca="false">IF(OR(GE$4=0,GE62="",GE$8="",GE$7=""),"",ROUND(GE62/GE$8*GE$7*KVARDI,2))</f>
        <v/>
      </c>
      <c r="GG62" s="43"/>
      <c r="GH62" s="44" t="str">
        <f aca="false">IF(OR(GG$4=0,GG62="",GG$8="",GG$7=""),"",ROUND(GG62/GG$8*GG$7*KVARDI,2))</f>
        <v/>
      </c>
      <c r="GI62" s="43"/>
      <c r="GJ62" s="44" t="str">
        <f aca="false">IF(OR(GI$4=0,GI62="",GI$8="",GI$7=""),"",ROUND(GI62/GI$8*GI$7*KVARDI,2))</f>
        <v/>
      </c>
      <c r="GK62" s="43"/>
      <c r="GL62" s="44" t="str">
        <f aca="false">IF(OR(GK$4=0,GK62="",GK$8="",GK$7=""),"",ROUND(GK62/GK$8*GK$7*KVARDI,2))</f>
        <v/>
      </c>
      <c r="GM62" s="43"/>
      <c r="GN62" s="44" t="str">
        <f aca="false">IF(OR(GM$4=0,GM62="",GM$8="",GM$7=""),"",ROUND(GM62/GM$8*GM$7*KVARDI,2))</f>
        <v/>
      </c>
      <c r="GO62" s="43"/>
      <c r="GP62" s="44" t="str">
        <f aca="false">IF(OR(GO$4=0,GO62="",GO$8="",GO$7=""),"",ROUND(GO62/GO$8*GO$7*KVARDI,2))</f>
        <v/>
      </c>
      <c r="GQ62" s="43"/>
      <c r="GR62" s="44" t="str">
        <f aca="false">IF(OR(GQ$4=0,GQ62="",GQ$8="",GQ$7=""),"",ROUND(GQ62/GQ$8*GQ$7*KVARDI,2))</f>
        <v/>
      </c>
      <c r="GS62" s="43"/>
      <c r="GT62" s="44" t="str">
        <f aca="false">IF(OR(GS$4=0,GS62="",GS$8="",GS$7=""),"",ROUND(GS62/GS$8*GS$7*KVARDI,2))</f>
        <v/>
      </c>
      <c r="GU62" s="43"/>
      <c r="GV62" s="44" t="str">
        <f aca="false">IF(OR(GU$4=0,GU62="",GU$8="",GU$7=""),"",ROUND(GU62/GU$8*GU$7*KVARDI,2))</f>
        <v/>
      </c>
      <c r="GW62" s="43"/>
      <c r="GX62" s="44" t="str">
        <f aca="false">IF(OR(GW$4=0,GW62="",GW$8="",GW$7=""),"",ROUND(GW62/GW$8*GW$7*KVARDI,2))</f>
        <v/>
      </c>
      <c r="GZ62" s="22"/>
    </row>
    <row r="63" customFormat="false" ht="15" hidden="true" customHeight="true" outlineLevel="1" collapsed="false">
      <c r="B63" s="41" t="str">
        <f aca="false" t="array" ref="B63:B63">IFERROR(INDEX(Launagögn!$C$6:$C$10005,MATCH(0,COUNTIF($B$11:B62,Launagögn!$C$6:$C$10005)+(Launagögn!$C$6:$C$10005=""),0)),"")</f>
        <v/>
      </c>
      <c r="C63" s="42" t="n">
        <f aca="false">IFERROR(SUMIF($G$10:$GX$10,"Stig",$G63:$GX63),0)</f>
        <v>0</v>
      </c>
      <c r="D63" s="22"/>
      <c r="E63" s="22"/>
      <c r="F63" s="22"/>
      <c r="G63" s="43"/>
      <c r="H63" s="44" t="str">
        <f aca="false">IF(OR(G$4=0,G63="",G$8="",G$7=""),"",ROUND(G63/G$8*G$7*KVARDI,2))</f>
        <v/>
      </c>
      <c r="I63" s="43"/>
      <c r="J63" s="44" t="str">
        <f aca="false">IF(OR(I$4=0,I63="",I$8="",I$7=""),"",ROUND(I63/I$8*I$7*KVARDI,2))</f>
        <v/>
      </c>
      <c r="K63" s="43"/>
      <c r="L63" s="44" t="str">
        <f aca="false">IF(OR(K$4=0,K63="",K$8="",K$7=""),"",ROUND(K63/K$8*K$7*KVARDI,2))</f>
        <v/>
      </c>
      <c r="M63" s="43"/>
      <c r="N63" s="44" t="str">
        <f aca="false">IF(OR(M$4=0,M63="",M$8="",M$7=""),"",ROUND(M63/M$8*M$7*KVARDI,2))</f>
        <v/>
      </c>
      <c r="O63" s="43"/>
      <c r="P63" s="44" t="str">
        <f aca="false">IF(OR(O$4=0,O63="",O$8="",O$7=""),"",ROUND(O63/O$8*O$7*KVARDI,2))</f>
        <v/>
      </c>
      <c r="Q63" s="43"/>
      <c r="R63" s="44" t="str">
        <f aca="false">IF(OR(Q$4=0,Q63="",Q$8="",Q$7=""),"",ROUND(Q63/Q$8*Q$7*KVARDI,2))</f>
        <v/>
      </c>
      <c r="S63" s="43"/>
      <c r="T63" s="44" t="str">
        <f aca="false">IF(OR(S$4=0,S63="",S$8="",S$7=""),"",ROUND(S63/S$8*S$7*KVARDI,2))</f>
        <v/>
      </c>
      <c r="U63" s="43"/>
      <c r="V63" s="44" t="str">
        <f aca="false">IF(OR(U$4=0,U63="",U$8="",U$7=""),"",ROUND(U63/U$8*U$7*KVARDI,2))</f>
        <v/>
      </c>
      <c r="W63" s="43"/>
      <c r="X63" s="44" t="str">
        <f aca="false">IF(OR(W$4=0,W63="",W$8="",W$7=""),"",ROUND(W63/W$8*W$7*KVARDI,2))</f>
        <v/>
      </c>
      <c r="Y63" s="43"/>
      <c r="Z63" s="44" t="str">
        <f aca="false">IF(OR(Y$4=0,Y63="",Y$8="",Y$7=""),"",ROUND(Y63/Y$8*Y$7*KVARDI,2))</f>
        <v/>
      </c>
      <c r="AA63" s="43"/>
      <c r="AB63" s="44" t="str">
        <f aca="false">IF(OR(AA$4=0,AA63="",AA$8="",AA$7=""),"",ROUND(AA63/AA$8*AA$7*KVARDI,2))</f>
        <v/>
      </c>
      <c r="AC63" s="43"/>
      <c r="AD63" s="44" t="str">
        <f aca="false">IF(OR(AC$4=0,AC63="",AC$8="",AC$7=""),"",ROUND(AC63/AC$8*AC$7*KVARDI,2))</f>
        <v/>
      </c>
      <c r="AE63" s="43"/>
      <c r="AF63" s="44" t="str">
        <f aca="false">IF(OR(AE$4=0,AE63="",AE$8="",AE$7=""),"",ROUND(AE63/AE$8*AE$7*KVARDI,2))</f>
        <v/>
      </c>
      <c r="AG63" s="43"/>
      <c r="AH63" s="44" t="str">
        <f aca="false">IF(OR(AG$4=0,AG63="",AG$8="",AG$7=""),"",ROUND(AG63/AG$8*AG$7*KVARDI,2))</f>
        <v/>
      </c>
      <c r="AI63" s="43"/>
      <c r="AJ63" s="44" t="str">
        <f aca="false">IF(OR(AI$4=0,AI63="",AI$8="",AI$7=""),"",ROUND(AI63/AI$8*AI$7*KVARDI,2))</f>
        <v/>
      </c>
      <c r="AK63" s="43"/>
      <c r="AL63" s="44" t="str">
        <f aca="false">IF(OR(AK$4=0,AK63="",AK$8="",AK$7=""),"",ROUND(AK63/AK$8*AK$7*KVARDI,2))</f>
        <v/>
      </c>
      <c r="AM63" s="43"/>
      <c r="AN63" s="44" t="str">
        <f aca="false">IF(OR(AM$4=0,AM63="",AM$8="",AM$7=""),"",ROUND(AM63/AM$8*AM$7*KVARDI,2))</f>
        <v/>
      </c>
      <c r="AO63" s="43"/>
      <c r="AP63" s="44" t="str">
        <f aca="false">IF(OR(AO$4=0,AO63="",AO$8="",AO$7=""),"",ROUND(AO63/AO$8*AO$7*KVARDI,2))</f>
        <v/>
      </c>
      <c r="AQ63" s="43"/>
      <c r="AR63" s="44" t="str">
        <f aca="false">IF(OR(AQ$4=0,AQ63="",AQ$8="",AQ$7=""),"",ROUND(AQ63/AQ$8*AQ$7*KVARDI,2))</f>
        <v/>
      </c>
      <c r="AS63" s="43"/>
      <c r="AT63" s="44" t="str">
        <f aca="false">IF(OR(AS$4=0,AS63="",AS$8="",AS$7=""),"",ROUND(AS63/AS$8*AS$7*KVARDI,2))</f>
        <v/>
      </c>
      <c r="AU63" s="43"/>
      <c r="AV63" s="44" t="str">
        <f aca="false">IF(OR(AU$4=0,AU63="",AU$8="",AU$7=""),"",ROUND(AU63/AU$8*AU$7*KVARDI,2))</f>
        <v/>
      </c>
      <c r="AW63" s="43"/>
      <c r="AX63" s="44" t="str">
        <f aca="false">IF(OR(AW$4=0,AW63="",AW$8="",AW$7=""),"",ROUND(AW63/AW$8*AW$7*KVARDI,2))</f>
        <v/>
      </c>
      <c r="AY63" s="43"/>
      <c r="AZ63" s="44" t="str">
        <f aca="false">IF(OR(AY$4=0,AY63="",AY$8="",AY$7=""),"",ROUND(AY63/AY$8*AY$7*KVARDI,2))</f>
        <v/>
      </c>
      <c r="BA63" s="43"/>
      <c r="BB63" s="44" t="str">
        <f aca="false">IF(OR(BA$4=0,BA63="",BA$8="",BA$7=""),"",ROUND(BA63/BA$8*BA$7*KVARDI,2))</f>
        <v/>
      </c>
      <c r="BC63" s="43"/>
      <c r="BD63" s="44" t="str">
        <f aca="false">IF(OR(BC$4=0,BC63="",BC$8="",BC$7=""),"",ROUND(BC63/BC$8*BC$7*KVARDI,2))</f>
        <v/>
      </c>
      <c r="BE63" s="43"/>
      <c r="BF63" s="44" t="str">
        <f aca="false">IF(OR(BE$4=0,BE63="",BE$8="",BE$7=""),"",ROUND(BE63/BE$8*BE$7*KVARDI,2))</f>
        <v/>
      </c>
      <c r="BG63" s="43"/>
      <c r="BH63" s="44" t="str">
        <f aca="false">IF(OR(BG$4=0,BG63="",BG$8="",BG$7=""),"",ROUND(BG63/BG$8*BG$7*KVARDI,2))</f>
        <v/>
      </c>
      <c r="BI63" s="43"/>
      <c r="BJ63" s="44" t="str">
        <f aca="false">IF(OR(BI$4=0,BI63="",BI$8="",BI$7=""),"",ROUND(BI63/BI$8*BI$7*KVARDI,2))</f>
        <v/>
      </c>
      <c r="BK63" s="43"/>
      <c r="BL63" s="44" t="str">
        <f aca="false">IF(OR(BK$4=0,BK63="",BK$8="",BK$7=""),"",ROUND(BK63/BK$8*BK$7*KVARDI,2))</f>
        <v/>
      </c>
      <c r="BM63" s="43"/>
      <c r="BN63" s="44" t="str">
        <f aca="false">IF(OR(BM$4=0,BM63="",BM$8="",BM$7=""),"",ROUND(BM63/BM$8*BM$7*KVARDI,2))</f>
        <v/>
      </c>
      <c r="BO63" s="43"/>
      <c r="BP63" s="44" t="str">
        <f aca="false">IF(OR(BO$4=0,BO63="",BO$8="",BO$7=""),"",ROUND(BO63/BO$8*BO$7*KVARDI,2))</f>
        <v/>
      </c>
      <c r="BQ63" s="43"/>
      <c r="BR63" s="44" t="str">
        <f aca="false">IF(OR(BQ$4=0,BQ63="",BQ$8="",BQ$7=""),"",ROUND(BQ63/BQ$8*BQ$7*KVARDI,2))</f>
        <v/>
      </c>
      <c r="BS63" s="43"/>
      <c r="BT63" s="44" t="str">
        <f aca="false">IF(OR(BS$4=0,BS63="",BS$8="",BS$7=""),"",ROUND(BS63/BS$8*BS$7*KVARDI,2))</f>
        <v/>
      </c>
      <c r="BU63" s="43"/>
      <c r="BV63" s="44" t="str">
        <f aca="false">IF(OR(BU$4=0,BU63="",BU$8="",BU$7=""),"",ROUND(BU63/BU$8*BU$7*KVARDI,2))</f>
        <v/>
      </c>
      <c r="BW63" s="43"/>
      <c r="BX63" s="44" t="str">
        <f aca="false">IF(OR(BW$4=0,BW63="",BW$8="",BW$7=""),"",ROUND(BW63/BW$8*BW$7*KVARDI,2))</f>
        <v/>
      </c>
      <c r="BY63" s="43"/>
      <c r="BZ63" s="44" t="str">
        <f aca="false">IF(OR(BY$4=0,BY63="",BY$8="",BY$7=""),"",ROUND(BY63/BY$8*BY$7*KVARDI,2))</f>
        <v/>
      </c>
      <c r="CA63" s="43"/>
      <c r="CB63" s="44" t="str">
        <f aca="false">IF(OR(CA$4=0,CA63="",CA$8="",CA$7=""),"",ROUND(CA63/CA$8*CA$7*KVARDI,2))</f>
        <v/>
      </c>
      <c r="CC63" s="43"/>
      <c r="CD63" s="44" t="str">
        <f aca="false">IF(OR(CC$4=0,CC63="",CC$8="",CC$7=""),"",ROUND(CC63/CC$8*CC$7*KVARDI,2))</f>
        <v/>
      </c>
      <c r="CE63" s="43"/>
      <c r="CF63" s="44" t="str">
        <f aca="false">IF(OR(CE$4=0,CE63="",CE$8="",CE$7=""),"",ROUND(CE63/CE$8*CE$7*KVARDI,2))</f>
        <v/>
      </c>
      <c r="CG63" s="43"/>
      <c r="CH63" s="44" t="str">
        <f aca="false">IF(OR(CG$4=0,CG63="",CG$8="",CG$7=""),"",ROUND(CG63/CG$8*CG$7*KVARDI,2))</f>
        <v/>
      </c>
      <c r="CI63" s="43"/>
      <c r="CJ63" s="44" t="str">
        <f aca="false">IF(OR(CI$4=0,CI63="",CI$8="",CI$7=""),"",ROUND(CI63/CI$8*CI$7*KVARDI,2))</f>
        <v/>
      </c>
      <c r="CK63" s="43"/>
      <c r="CL63" s="44" t="str">
        <f aca="false">IF(OR(CK$4=0,CK63="",CK$8="",CK$7=""),"",ROUND(CK63/CK$8*CK$7*KVARDI,2))</f>
        <v/>
      </c>
      <c r="CM63" s="43"/>
      <c r="CN63" s="44" t="str">
        <f aca="false">IF(OR(CM$4=0,CM63="",CM$8="",CM$7=""),"",ROUND(CM63/CM$8*CM$7*KVARDI,2))</f>
        <v/>
      </c>
      <c r="CO63" s="43"/>
      <c r="CP63" s="44" t="str">
        <f aca="false">IF(OR(CO$4=0,CO63="",CO$8="",CO$7=""),"",ROUND(CO63/CO$8*CO$7*KVARDI,2))</f>
        <v/>
      </c>
      <c r="CQ63" s="43"/>
      <c r="CR63" s="44" t="str">
        <f aca="false">IF(OR(CQ$4=0,CQ63="",CQ$8="",CQ$7=""),"",ROUND(CQ63/CQ$8*CQ$7*KVARDI,2))</f>
        <v/>
      </c>
      <c r="CS63" s="43"/>
      <c r="CT63" s="44" t="str">
        <f aca="false">IF(OR(CS$4=0,CS63="",CS$8="",CS$7=""),"",ROUND(CS63/CS$8*CS$7*KVARDI,2))</f>
        <v/>
      </c>
      <c r="CU63" s="43"/>
      <c r="CV63" s="44" t="str">
        <f aca="false">IF(OR(CU$4=0,CU63="",CU$8="",CU$7=""),"",ROUND(CU63/CU$8*CU$7*KVARDI,2))</f>
        <v/>
      </c>
      <c r="CW63" s="43"/>
      <c r="CX63" s="44" t="str">
        <f aca="false">IF(OR(CW$4=0,CW63="",CW$8="",CW$7=""),"",ROUND(CW63/CW$8*CW$7*KVARDI,2))</f>
        <v/>
      </c>
      <c r="CY63" s="43"/>
      <c r="CZ63" s="44" t="str">
        <f aca="false">IF(OR(CY$4=0,CY63="",CY$8="",CY$7=""),"",ROUND(CY63/CY$8*CY$7*KVARDI,2))</f>
        <v/>
      </c>
      <c r="DA63" s="43"/>
      <c r="DB63" s="44" t="str">
        <f aca="false">IF(OR(DA$4=0,DA63="",DA$8="",DA$7=""),"",ROUND(DA63/DA$8*DA$7*KVARDI,2))</f>
        <v/>
      </c>
      <c r="DC63" s="43"/>
      <c r="DD63" s="44" t="str">
        <f aca="false">IF(OR(DC$4=0,DC63="",DC$8="",DC$7=""),"",ROUND(DC63/DC$8*DC$7*KVARDI,2))</f>
        <v/>
      </c>
      <c r="DE63" s="43"/>
      <c r="DF63" s="44" t="str">
        <f aca="false">IF(OR(DE$4=0,DE63="",DE$8="",DE$7=""),"",ROUND(DE63/DE$8*DE$7*KVARDI,2))</f>
        <v/>
      </c>
      <c r="DG63" s="43"/>
      <c r="DH63" s="44" t="str">
        <f aca="false">IF(OR(DG$4=0,DG63="",DG$8="",DG$7=""),"",ROUND(DG63/DG$8*DG$7*KVARDI,2))</f>
        <v/>
      </c>
      <c r="DI63" s="43"/>
      <c r="DJ63" s="44" t="str">
        <f aca="false">IF(OR(DI$4=0,DI63="",DI$8="",DI$7=""),"",ROUND(DI63/DI$8*DI$7*KVARDI,2))</f>
        <v/>
      </c>
      <c r="DK63" s="43"/>
      <c r="DL63" s="44" t="str">
        <f aca="false">IF(OR(DK$4=0,DK63="",DK$8="",DK$7=""),"",ROUND(DK63/DK$8*DK$7*KVARDI,2))</f>
        <v/>
      </c>
      <c r="DM63" s="43"/>
      <c r="DN63" s="44" t="str">
        <f aca="false">IF(OR(DM$4=0,DM63="",DM$8="",DM$7=""),"",ROUND(DM63/DM$8*DM$7*KVARDI,2))</f>
        <v/>
      </c>
      <c r="DO63" s="43"/>
      <c r="DP63" s="44" t="str">
        <f aca="false">IF(OR(DO$4=0,DO63="",DO$8="",DO$7=""),"",ROUND(DO63/DO$8*DO$7*KVARDI,2))</f>
        <v/>
      </c>
      <c r="DQ63" s="43"/>
      <c r="DR63" s="44" t="str">
        <f aca="false">IF(OR(DQ$4=0,DQ63="",DQ$8="",DQ$7=""),"",ROUND(DQ63/DQ$8*DQ$7*KVARDI,2))</f>
        <v/>
      </c>
      <c r="DS63" s="43"/>
      <c r="DT63" s="44" t="str">
        <f aca="false">IF(OR(DS$4=0,DS63="",DS$8="",DS$7=""),"",ROUND(DS63/DS$8*DS$7*KVARDI,2))</f>
        <v/>
      </c>
      <c r="DU63" s="43"/>
      <c r="DV63" s="44" t="str">
        <f aca="false">IF(OR(DU$4=0,DU63="",DU$8="",DU$7=""),"",ROUND(DU63/DU$8*DU$7*KVARDI,2))</f>
        <v/>
      </c>
      <c r="DW63" s="43"/>
      <c r="DX63" s="44" t="str">
        <f aca="false">IF(OR(DW$4=0,DW63="",DW$8="",DW$7=""),"",ROUND(DW63/DW$8*DW$7*KVARDI,2))</f>
        <v/>
      </c>
      <c r="DY63" s="43"/>
      <c r="DZ63" s="44" t="str">
        <f aca="false">IF(OR(DY$4=0,DY63="",DY$8="",DY$7=""),"",ROUND(DY63/DY$8*DY$7*KVARDI,2))</f>
        <v/>
      </c>
      <c r="EA63" s="43"/>
      <c r="EB63" s="44" t="str">
        <f aca="false">IF(OR(EA$4=0,EA63="",EA$8="",EA$7=""),"",ROUND(EA63/EA$8*EA$7*KVARDI,2))</f>
        <v/>
      </c>
      <c r="EC63" s="43"/>
      <c r="ED63" s="44" t="str">
        <f aca="false">IF(OR(EC$4=0,EC63="",EC$8="",EC$7=""),"",ROUND(EC63/EC$8*EC$7*KVARDI,2))</f>
        <v/>
      </c>
      <c r="EE63" s="43"/>
      <c r="EF63" s="44" t="str">
        <f aca="false">IF(OR(EE$4=0,EE63="",EE$8="",EE$7=""),"",ROUND(EE63/EE$8*EE$7*KVARDI,2))</f>
        <v/>
      </c>
      <c r="EG63" s="43"/>
      <c r="EH63" s="44" t="str">
        <f aca="false">IF(OR(EG$4=0,EG63="",EG$8="",EG$7=""),"",ROUND(EG63/EG$8*EG$7*KVARDI,2))</f>
        <v/>
      </c>
      <c r="EI63" s="43"/>
      <c r="EJ63" s="44" t="str">
        <f aca="false">IF(OR(EI$4=0,EI63="",EI$8="",EI$7=""),"",ROUND(EI63/EI$8*EI$7*KVARDI,2))</f>
        <v/>
      </c>
      <c r="EK63" s="43"/>
      <c r="EL63" s="44" t="str">
        <f aca="false">IF(OR(EK$4=0,EK63="",EK$8="",EK$7=""),"",ROUND(EK63/EK$8*EK$7*KVARDI,2))</f>
        <v/>
      </c>
      <c r="EM63" s="43"/>
      <c r="EN63" s="44" t="str">
        <f aca="false">IF(OR(EM$4=0,EM63="",EM$8="",EM$7=""),"",ROUND(EM63/EM$8*EM$7*KVARDI,2))</f>
        <v/>
      </c>
      <c r="EO63" s="43"/>
      <c r="EP63" s="44" t="str">
        <f aca="false">IF(OR(EO$4=0,EO63="",EO$8="",EO$7=""),"",ROUND(EO63/EO$8*EO$7*KVARDI,2))</f>
        <v/>
      </c>
      <c r="EQ63" s="43"/>
      <c r="ER63" s="44" t="str">
        <f aca="false">IF(OR(EQ$4=0,EQ63="",EQ$8="",EQ$7=""),"",ROUND(EQ63/EQ$8*EQ$7*KVARDI,2))</f>
        <v/>
      </c>
      <c r="ES63" s="43"/>
      <c r="ET63" s="44" t="str">
        <f aca="false">IF(OR(ES$4=0,ES63="",ES$8="",ES$7=""),"",ROUND(ES63/ES$8*ES$7*KVARDI,2))</f>
        <v/>
      </c>
      <c r="EU63" s="43"/>
      <c r="EV63" s="44" t="str">
        <f aca="false">IF(OR(EU$4=0,EU63="",EU$8="",EU$7=""),"",ROUND(EU63/EU$8*EU$7*KVARDI,2))</f>
        <v/>
      </c>
      <c r="EW63" s="43"/>
      <c r="EX63" s="44" t="str">
        <f aca="false">IF(OR(EW$4=0,EW63="",EW$8="",EW$7=""),"",ROUND(EW63/EW$8*EW$7*KVARDI,2))</f>
        <v/>
      </c>
      <c r="EY63" s="43"/>
      <c r="EZ63" s="44" t="str">
        <f aca="false">IF(OR(EY$4=0,EY63="",EY$8="",EY$7=""),"",ROUND(EY63/EY$8*EY$7*KVARDI,2))</f>
        <v/>
      </c>
      <c r="FA63" s="43"/>
      <c r="FB63" s="44" t="str">
        <f aca="false">IF(OR(FA$4=0,FA63="",FA$8="",FA$7=""),"",ROUND(FA63/FA$8*FA$7*KVARDI,2))</f>
        <v/>
      </c>
      <c r="FC63" s="43"/>
      <c r="FD63" s="44" t="str">
        <f aca="false">IF(OR(FC$4=0,FC63="",FC$8="",FC$7=""),"",ROUND(FC63/FC$8*FC$7*KVARDI,2))</f>
        <v/>
      </c>
      <c r="FE63" s="43"/>
      <c r="FF63" s="44" t="str">
        <f aca="false">IF(OR(FE$4=0,FE63="",FE$8="",FE$7=""),"",ROUND(FE63/FE$8*FE$7*KVARDI,2))</f>
        <v/>
      </c>
      <c r="FG63" s="43"/>
      <c r="FH63" s="44" t="str">
        <f aca="false">IF(OR(FG$4=0,FG63="",FG$8="",FG$7=""),"",ROUND(FG63/FG$8*FG$7*KVARDI,2))</f>
        <v/>
      </c>
      <c r="FI63" s="43"/>
      <c r="FJ63" s="44" t="str">
        <f aca="false">IF(OR(FI$4=0,FI63="",FI$8="",FI$7=""),"",ROUND(FI63/FI$8*FI$7*KVARDI,2))</f>
        <v/>
      </c>
      <c r="FK63" s="43"/>
      <c r="FL63" s="44" t="str">
        <f aca="false">IF(OR(FK$4=0,FK63="",FK$8="",FK$7=""),"",ROUND(FK63/FK$8*FK$7*KVARDI,2))</f>
        <v/>
      </c>
      <c r="FM63" s="43"/>
      <c r="FN63" s="44" t="str">
        <f aca="false">IF(OR(FM$4=0,FM63="",FM$8="",FM$7=""),"",ROUND(FM63/FM$8*FM$7*KVARDI,2))</f>
        <v/>
      </c>
      <c r="FO63" s="43"/>
      <c r="FP63" s="44" t="str">
        <f aca="false">IF(OR(FO$4=0,FO63="",FO$8="",FO$7=""),"",ROUND(FO63/FO$8*FO$7*KVARDI,2))</f>
        <v/>
      </c>
      <c r="FQ63" s="43"/>
      <c r="FR63" s="44" t="str">
        <f aca="false">IF(OR(FQ$4=0,FQ63="",FQ$8="",FQ$7=""),"",ROUND(FQ63/FQ$8*FQ$7*KVARDI,2))</f>
        <v/>
      </c>
      <c r="FS63" s="43"/>
      <c r="FT63" s="44" t="str">
        <f aca="false">IF(OR(FS$4=0,FS63="",FS$8="",FS$7=""),"",ROUND(FS63/FS$8*FS$7*KVARDI,2))</f>
        <v/>
      </c>
      <c r="FU63" s="43"/>
      <c r="FV63" s="44" t="str">
        <f aca="false">IF(OR(FU$4=0,FU63="",FU$8="",FU$7=""),"",ROUND(FU63/FU$8*FU$7*KVARDI,2))</f>
        <v/>
      </c>
      <c r="FW63" s="43"/>
      <c r="FX63" s="44" t="str">
        <f aca="false">IF(OR(FW$4=0,FW63="",FW$8="",FW$7=""),"",ROUND(FW63/FW$8*FW$7*KVARDI,2))</f>
        <v/>
      </c>
      <c r="FY63" s="43"/>
      <c r="FZ63" s="44" t="str">
        <f aca="false">IF(OR(FY$4=0,FY63="",FY$8="",FY$7=""),"",ROUND(FY63/FY$8*FY$7*KVARDI,2))</f>
        <v/>
      </c>
      <c r="GA63" s="43"/>
      <c r="GB63" s="44" t="str">
        <f aca="false">IF(OR(GA$4=0,GA63="",GA$8="",GA$7=""),"",ROUND(GA63/GA$8*GA$7*KVARDI,2))</f>
        <v/>
      </c>
      <c r="GC63" s="43"/>
      <c r="GD63" s="44" t="str">
        <f aca="false">IF(OR(GC$4=0,GC63="",GC$8="",GC$7=""),"",ROUND(GC63/GC$8*GC$7*KVARDI,2))</f>
        <v/>
      </c>
      <c r="GE63" s="43"/>
      <c r="GF63" s="44" t="str">
        <f aca="false">IF(OR(GE$4=0,GE63="",GE$8="",GE$7=""),"",ROUND(GE63/GE$8*GE$7*KVARDI,2))</f>
        <v/>
      </c>
      <c r="GG63" s="43"/>
      <c r="GH63" s="44" t="str">
        <f aca="false">IF(OR(GG$4=0,GG63="",GG$8="",GG$7=""),"",ROUND(GG63/GG$8*GG$7*KVARDI,2))</f>
        <v/>
      </c>
      <c r="GI63" s="43"/>
      <c r="GJ63" s="44" t="str">
        <f aca="false">IF(OR(GI$4=0,GI63="",GI$8="",GI$7=""),"",ROUND(GI63/GI$8*GI$7*KVARDI,2))</f>
        <v/>
      </c>
      <c r="GK63" s="43"/>
      <c r="GL63" s="44" t="str">
        <f aca="false">IF(OR(GK$4=0,GK63="",GK$8="",GK$7=""),"",ROUND(GK63/GK$8*GK$7*KVARDI,2))</f>
        <v/>
      </c>
      <c r="GM63" s="43"/>
      <c r="GN63" s="44" t="str">
        <f aca="false">IF(OR(GM$4=0,GM63="",GM$8="",GM$7=""),"",ROUND(GM63/GM$8*GM$7*KVARDI,2))</f>
        <v/>
      </c>
      <c r="GO63" s="43"/>
      <c r="GP63" s="44" t="str">
        <f aca="false">IF(OR(GO$4=0,GO63="",GO$8="",GO$7=""),"",ROUND(GO63/GO$8*GO$7*KVARDI,2))</f>
        <v/>
      </c>
      <c r="GQ63" s="43"/>
      <c r="GR63" s="44" t="str">
        <f aca="false">IF(OR(GQ$4=0,GQ63="",GQ$8="",GQ$7=""),"",ROUND(GQ63/GQ$8*GQ$7*KVARDI,2))</f>
        <v/>
      </c>
      <c r="GS63" s="43"/>
      <c r="GT63" s="44" t="str">
        <f aca="false">IF(OR(GS$4=0,GS63="",GS$8="",GS$7=""),"",ROUND(GS63/GS$8*GS$7*KVARDI,2))</f>
        <v/>
      </c>
      <c r="GU63" s="43"/>
      <c r="GV63" s="44" t="str">
        <f aca="false">IF(OR(GU$4=0,GU63="",GU$8="",GU$7=""),"",ROUND(GU63/GU$8*GU$7*KVARDI,2))</f>
        <v/>
      </c>
      <c r="GW63" s="43"/>
      <c r="GX63" s="44" t="str">
        <f aca="false">IF(OR(GW$4=0,GW63="",GW$8="",GW$7=""),"",ROUND(GW63/GW$8*GW$7*KVARDI,2))</f>
        <v/>
      </c>
      <c r="GZ63" s="22"/>
    </row>
    <row r="64" customFormat="false" ht="15" hidden="true" customHeight="true" outlineLevel="1" collapsed="false">
      <c r="B64" s="41" t="str">
        <f aca="false" t="array" ref="B64:B64">IFERROR(INDEX(Launagögn!$C$6:$C$10005,MATCH(0,COUNTIF($B$11:B63,Launagögn!$C$6:$C$10005)+(Launagögn!$C$6:$C$10005=""),0)),"")</f>
        <v/>
      </c>
      <c r="C64" s="42" t="n">
        <f aca="false">IFERROR(SUMIF($G$10:$GX$10,"Stig",$G64:$GX64),0)</f>
        <v>0</v>
      </c>
      <c r="D64" s="22"/>
      <c r="E64" s="22"/>
      <c r="F64" s="22"/>
      <c r="G64" s="43"/>
      <c r="H64" s="44" t="str">
        <f aca="false">IF(OR(G$4=0,G64="",G$8="",G$7=""),"",ROUND(G64/G$8*G$7*KVARDI,2))</f>
        <v/>
      </c>
      <c r="I64" s="43"/>
      <c r="J64" s="44" t="str">
        <f aca="false">IF(OR(I$4=0,I64="",I$8="",I$7=""),"",ROUND(I64/I$8*I$7*KVARDI,2))</f>
        <v/>
      </c>
      <c r="K64" s="43"/>
      <c r="L64" s="44" t="str">
        <f aca="false">IF(OR(K$4=0,K64="",K$8="",K$7=""),"",ROUND(K64/K$8*K$7*KVARDI,2))</f>
        <v/>
      </c>
      <c r="M64" s="43"/>
      <c r="N64" s="44" t="str">
        <f aca="false">IF(OR(M$4=0,M64="",M$8="",M$7=""),"",ROUND(M64/M$8*M$7*KVARDI,2))</f>
        <v/>
      </c>
      <c r="O64" s="43"/>
      <c r="P64" s="44" t="str">
        <f aca="false">IF(OR(O$4=0,O64="",O$8="",O$7=""),"",ROUND(O64/O$8*O$7*KVARDI,2))</f>
        <v/>
      </c>
      <c r="Q64" s="43"/>
      <c r="R64" s="44" t="str">
        <f aca="false">IF(OR(Q$4=0,Q64="",Q$8="",Q$7=""),"",ROUND(Q64/Q$8*Q$7*KVARDI,2))</f>
        <v/>
      </c>
      <c r="S64" s="43"/>
      <c r="T64" s="44" t="str">
        <f aca="false">IF(OR(S$4=0,S64="",S$8="",S$7=""),"",ROUND(S64/S$8*S$7*KVARDI,2))</f>
        <v/>
      </c>
      <c r="U64" s="43"/>
      <c r="V64" s="44" t="str">
        <f aca="false">IF(OR(U$4=0,U64="",U$8="",U$7=""),"",ROUND(U64/U$8*U$7*KVARDI,2))</f>
        <v/>
      </c>
      <c r="W64" s="43"/>
      <c r="X64" s="44" t="str">
        <f aca="false">IF(OR(W$4=0,W64="",W$8="",W$7=""),"",ROUND(W64/W$8*W$7*KVARDI,2))</f>
        <v/>
      </c>
      <c r="Y64" s="43"/>
      <c r="Z64" s="44" t="str">
        <f aca="false">IF(OR(Y$4=0,Y64="",Y$8="",Y$7=""),"",ROUND(Y64/Y$8*Y$7*KVARDI,2))</f>
        <v/>
      </c>
      <c r="AA64" s="43"/>
      <c r="AB64" s="44" t="str">
        <f aca="false">IF(OR(AA$4=0,AA64="",AA$8="",AA$7=""),"",ROUND(AA64/AA$8*AA$7*KVARDI,2))</f>
        <v/>
      </c>
      <c r="AC64" s="43"/>
      <c r="AD64" s="44" t="str">
        <f aca="false">IF(OR(AC$4=0,AC64="",AC$8="",AC$7=""),"",ROUND(AC64/AC$8*AC$7*KVARDI,2))</f>
        <v/>
      </c>
      <c r="AE64" s="43"/>
      <c r="AF64" s="44" t="str">
        <f aca="false">IF(OR(AE$4=0,AE64="",AE$8="",AE$7=""),"",ROUND(AE64/AE$8*AE$7*KVARDI,2))</f>
        <v/>
      </c>
      <c r="AG64" s="43"/>
      <c r="AH64" s="44" t="str">
        <f aca="false">IF(OR(AG$4=0,AG64="",AG$8="",AG$7=""),"",ROUND(AG64/AG$8*AG$7*KVARDI,2))</f>
        <v/>
      </c>
      <c r="AI64" s="43"/>
      <c r="AJ64" s="44" t="str">
        <f aca="false">IF(OR(AI$4=0,AI64="",AI$8="",AI$7=""),"",ROUND(AI64/AI$8*AI$7*KVARDI,2))</f>
        <v/>
      </c>
      <c r="AK64" s="43"/>
      <c r="AL64" s="44" t="str">
        <f aca="false">IF(OR(AK$4=0,AK64="",AK$8="",AK$7=""),"",ROUND(AK64/AK$8*AK$7*KVARDI,2))</f>
        <v/>
      </c>
      <c r="AM64" s="43"/>
      <c r="AN64" s="44" t="str">
        <f aca="false">IF(OR(AM$4=0,AM64="",AM$8="",AM$7=""),"",ROUND(AM64/AM$8*AM$7*KVARDI,2))</f>
        <v/>
      </c>
      <c r="AO64" s="43"/>
      <c r="AP64" s="44" t="str">
        <f aca="false">IF(OR(AO$4=0,AO64="",AO$8="",AO$7=""),"",ROUND(AO64/AO$8*AO$7*KVARDI,2))</f>
        <v/>
      </c>
      <c r="AQ64" s="43"/>
      <c r="AR64" s="44" t="str">
        <f aca="false">IF(OR(AQ$4=0,AQ64="",AQ$8="",AQ$7=""),"",ROUND(AQ64/AQ$8*AQ$7*KVARDI,2))</f>
        <v/>
      </c>
      <c r="AS64" s="43"/>
      <c r="AT64" s="44" t="str">
        <f aca="false">IF(OR(AS$4=0,AS64="",AS$8="",AS$7=""),"",ROUND(AS64/AS$8*AS$7*KVARDI,2))</f>
        <v/>
      </c>
      <c r="AU64" s="43"/>
      <c r="AV64" s="44" t="str">
        <f aca="false">IF(OR(AU$4=0,AU64="",AU$8="",AU$7=""),"",ROUND(AU64/AU$8*AU$7*KVARDI,2))</f>
        <v/>
      </c>
      <c r="AW64" s="43"/>
      <c r="AX64" s="44" t="str">
        <f aca="false">IF(OR(AW$4=0,AW64="",AW$8="",AW$7=""),"",ROUND(AW64/AW$8*AW$7*KVARDI,2))</f>
        <v/>
      </c>
      <c r="AY64" s="43"/>
      <c r="AZ64" s="44" t="str">
        <f aca="false">IF(OR(AY$4=0,AY64="",AY$8="",AY$7=""),"",ROUND(AY64/AY$8*AY$7*KVARDI,2))</f>
        <v/>
      </c>
      <c r="BA64" s="43"/>
      <c r="BB64" s="44" t="str">
        <f aca="false">IF(OR(BA$4=0,BA64="",BA$8="",BA$7=""),"",ROUND(BA64/BA$8*BA$7*KVARDI,2))</f>
        <v/>
      </c>
      <c r="BC64" s="43"/>
      <c r="BD64" s="44" t="str">
        <f aca="false">IF(OR(BC$4=0,BC64="",BC$8="",BC$7=""),"",ROUND(BC64/BC$8*BC$7*KVARDI,2))</f>
        <v/>
      </c>
      <c r="BE64" s="43"/>
      <c r="BF64" s="44" t="str">
        <f aca="false">IF(OR(BE$4=0,BE64="",BE$8="",BE$7=""),"",ROUND(BE64/BE$8*BE$7*KVARDI,2))</f>
        <v/>
      </c>
      <c r="BG64" s="43"/>
      <c r="BH64" s="44" t="str">
        <f aca="false">IF(OR(BG$4=0,BG64="",BG$8="",BG$7=""),"",ROUND(BG64/BG$8*BG$7*KVARDI,2))</f>
        <v/>
      </c>
      <c r="BI64" s="43"/>
      <c r="BJ64" s="44" t="str">
        <f aca="false">IF(OR(BI$4=0,BI64="",BI$8="",BI$7=""),"",ROUND(BI64/BI$8*BI$7*KVARDI,2))</f>
        <v/>
      </c>
      <c r="BK64" s="43"/>
      <c r="BL64" s="44" t="str">
        <f aca="false">IF(OR(BK$4=0,BK64="",BK$8="",BK$7=""),"",ROUND(BK64/BK$8*BK$7*KVARDI,2))</f>
        <v/>
      </c>
      <c r="BM64" s="43"/>
      <c r="BN64" s="44" t="str">
        <f aca="false">IF(OR(BM$4=0,BM64="",BM$8="",BM$7=""),"",ROUND(BM64/BM$8*BM$7*KVARDI,2))</f>
        <v/>
      </c>
      <c r="BO64" s="43"/>
      <c r="BP64" s="44" t="str">
        <f aca="false">IF(OR(BO$4=0,BO64="",BO$8="",BO$7=""),"",ROUND(BO64/BO$8*BO$7*KVARDI,2))</f>
        <v/>
      </c>
      <c r="BQ64" s="43"/>
      <c r="BR64" s="44" t="str">
        <f aca="false">IF(OR(BQ$4=0,BQ64="",BQ$8="",BQ$7=""),"",ROUND(BQ64/BQ$8*BQ$7*KVARDI,2))</f>
        <v/>
      </c>
      <c r="BS64" s="43"/>
      <c r="BT64" s="44" t="str">
        <f aca="false">IF(OR(BS$4=0,BS64="",BS$8="",BS$7=""),"",ROUND(BS64/BS$8*BS$7*KVARDI,2))</f>
        <v/>
      </c>
      <c r="BU64" s="43"/>
      <c r="BV64" s="44" t="str">
        <f aca="false">IF(OR(BU$4=0,BU64="",BU$8="",BU$7=""),"",ROUND(BU64/BU$8*BU$7*KVARDI,2))</f>
        <v/>
      </c>
      <c r="BW64" s="43"/>
      <c r="BX64" s="44" t="str">
        <f aca="false">IF(OR(BW$4=0,BW64="",BW$8="",BW$7=""),"",ROUND(BW64/BW$8*BW$7*KVARDI,2))</f>
        <v/>
      </c>
      <c r="BY64" s="43"/>
      <c r="BZ64" s="44" t="str">
        <f aca="false">IF(OR(BY$4=0,BY64="",BY$8="",BY$7=""),"",ROUND(BY64/BY$8*BY$7*KVARDI,2))</f>
        <v/>
      </c>
      <c r="CA64" s="43"/>
      <c r="CB64" s="44" t="str">
        <f aca="false">IF(OR(CA$4=0,CA64="",CA$8="",CA$7=""),"",ROUND(CA64/CA$8*CA$7*KVARDI,2))</f>
        <v/>
      </c>
      <c r="CC64" s="43"/>
      <c r="CD64" s="44" t="str">
        <f aca="false">IF(OR(CC$4=0,CC64="",CC$8="",CC$7=""),"",ROUND(CC64/CC$8*CC$7*KVARDI,2))</f>
        <v/>
      </c>
      <c r="CE64" s="43"/>
      <c r="CF64" s="44" t="str">
        <f aca="false">IF(OR(CE$4=0,CE64="",CE$8="",CE$7=""),"",ROUND(CE64/CE$8*CE$7*KVARDI,2))</f>
        <v/>
      </c>
      <c r="CG64" s="43"/>
      <c r="CH64" s="44" t="str">
        <f aca="false">IF(OR(CG$4=0,CG64="",CG$8="",CG$7=""),"",ROUND(CG64/CG$8*CG$7*KVARDI,2))</f>
        <v/>
      </c>
      <c r="CI64" s="43"/>
      <c r="CJ64" s="44" t="str">
        <f aca="false">IF(OR(CI$4=0,CI64="",CI$8="",CI$7=""),"",ROUND(CI64/CI$8*CI$7*KVARDI,2))</f>
        <v/>
      </c>
      <c r="CK64" s="43"/>
      <c r="CL64" s="44" t="str">
        <f aca="false">IF(OR(CK$4=0,CK64="",CK$8="",CK$7=""),"",ROUND(CK64/CK$8*CK$7*KVARDI,2))</f>
        <v/>
      </c>
      <c r="CM64" s="43"/>
      <c r="CN64" s="44" t="str">
        <f aca="false">IF(OR(CM$4=0,CM64="",CM$8="",CM$7=""),"",ROUND(CM64/CM$8*CM$7*KVARDI,2))</f>
        <v/>
      </c>
      <c r="CO64" s="43"/>
      <c r="CP64" s="44" t="str">
        <f aca="false">IF(OR(CO$4=0,CO64="",CO$8="",CO$7=""),"",ROUND(CO64/CO$8*CO$7*KVARDI,2))</f>
        <v/>
      </c>
      <c r="CQ64" s="43"/>
      <c r="CR64" s="44" t="str">
        <f aca="false">IF(OR(CQ$4=0,CQ64="",CQ$8="",CQ$7=""),"",ROUND(CQ64/CQ$8*CQ$7*KVARDI,2))</f>
        <v/>
      </c>
      <c r="CS64" s="43"/>
      <c r="CT64" s="44" t="str">
        <f aca="false">IF(OR(CS$4=0,CS64="",CS$8="",CS$7=""),"",ROUND(CS64/CS$8*CS$7*KVARDI,2))</f>
        <v/>
      </c>
      <c r="CU64" s="43"/>
      <c r="CV64" s="44" t="str">
        <f aca="false">IF(OR(CU$4=0,CU64="",CU$8="",CU$7=""),"",ROUND(CU64/CU$8*CU$7*KVARDI,2))</f>
        <v/>
      </c>
      <c r="CW64" s="43"/>
      <c r="CX64" s="44" t="str">
        <f aca="false">IF(OR(CW$4=0,CW64="",CW$8="",CW$7=""),"",ROUND(CW64/CW$8*CW$7*KVARDI,2))</f>
        <v/>
      </c>
      <c r="CY64" s="43"/>
      <c r="CZ64" s="44" t="str">
        <f aca="false">IF(OR(CY$4=0,CY64="",CY$8="",CY$7=""),"",ROUND(CY64/CY$8*CY$7*KVARDI,2))</f>
        <v/>
      </c>
      <c r="DA64" s="43"/>
      <c r="DB64" s="44" t="str">
        <f aca="false">IF(OR(DA$4=0,DA64="",DA$8="",DA$7=""),"",ROUND(DA64/DA$8*DA$7*KVARDI,2))</f>
        <v/>
      </c>
      <c r="DC64" s="43"/>
      <c r="DD64" s="44" t="str">
        <f aca="false">IF(OR(DC$4=0,DC64="",DC$8="",DC$7=""),"",ROUND(DC64/DC$8*DC$7*KVARDI,2))</f>
        <v/>
      </c>
      <c r="DE64" s="43"/>
      <c r="DF64" s="44" t="str">
        <f aca="false">IF(OR(DE$4=0,DE64="",DE$8="",DE$7=""),"",ROUND(DE64/DE$8*DE$7*KVARDI,2))</f>
        <v/>
      </c>
      <c r="DG64" s="43"/>
      <c r="DH64" s="44" t="str">
        <f aca="false">IF(OR(DG$4=0,DG64="",DG$8="",DG$7=""),"",ROUND(DG64/DG$8*DG$7*KVARDI,2))</f>
        <v/>
      </c>
      <c r="DI64" s="43"/>
      <c r="DJ64" s="44" t="str">
        <f aca="false">IF(OR(DI$4=0,DI64="",DI$8="",DI$7=""),"",ROUND(DI64/DI$8*DI$7*KVARDI,2))</f>
        <v/>
      </c>
      <c r="DK64" s="43"/>
      <c r="DL64" s="44" t="str">
        <f aca="false">IF(OR(DK$4=0,DK64="",DK$8="",DK$7=""),"",ROUND(DK64/DK$8*DK$7*KVARDI,2))</f>
        <v/>
      </c>
      <c r="DM64" s="43"/>
      <c r="DN64" s="44" t="str">
        <f aca="false">IF(OR(DM$4=0,DM64="",DM$8="",DM$7=""),"",ROUND(DM64/DM$8*DM$7*KVARDI,2))</f>
        <v/>
      </c>
      <c r="DO64" s="43"/>
      <c r="DP64" s="44" t="str">
        <f aca="false">IF(OR(DO$4=0,DO64="",DO$8="",DO$7=""),"",ROUND(DO64/DO$8*DO$7*KVARDI,2))</f>
        <v/>
      </c>
      <c r="DQ64" s="43"/>
      <c r="DR64" s="44" t="str">
        <f aca="false">IF(OR(DQ$4=0,DQ64="",DQ$8="",DQ$7=""),"",ROUND(DQ64/DQ$8*DQ$7*KVARDI,2))</f>
        <v/>
      </c>
      <c r="DS64" s="43"/>
      <c r="DT64" s="44" t="str">
        <f aca="false">IF(OR(DS$4=0,DS64="",DS$8="",DS$7=""),"",ROUND(DS64/DS$8*DS$7*KVARDI,2))</f>
        <v/>
      </c>
      <c r="DU64" s="43"/>
      <c r="DV64" s="44" t="str">
        <f aca="false">IF(OR(DU$4=0,DU64="",DU$8="",DU$7=""),"",ROUND(DU64/DU$8*DU$7*KVARDI,2))</f>
        <v/>
      </c>
      <c r="DW64" s="43"/>
      <c r="DX64" s="44" t="str">
        <f aca="false">IF(OR(DW$4=0,DW64="",DW$8="",DW$7=""),"",ROUND(DW64/DW$8*DW$7*KVARDI,2))</f>
        <v/>
      </c>
      <c r="DY64" s="43"/>
      <c r="DZ64" s="44" t="str">
        <f aca="false">IF(OR(DY$4=0,DY64="",DY$8="",DY$7=""),"",ROUND(DY64/DY$8*DY$7*KVARDI,2))</f>
        <v/>
      </c>
      <c r="EA64" s="43"/>
      <c r="EB64" s="44" t="str">
        <f aca="false">IF(OR(EA$4=0,EA64="",EA$8="",EA$7=""),"",ROUND(EA64/EA$8*EA$7*KVARDI,2))</f>
        <v/>
      </c>
      <c r="EC64" s="43"/>
      <c r="ED64" s="44" t="str">
        <f aca="false">IF(OR(EC$4=0,EC64="",EC$8="",EC$7=""),"",ROUND(EC64/EC$8*EC$7*KVARDI,2))</f>
        <v/>
      </c>
      <c r="EE64" s="43"/>
      <c r="EF64" s="44" t="str">
        <f aca="false">IF(OR(EE$4=0,EE64="",EE$8="",EE$7=""),"",ROUND(EE64/EE$8*EE$7*KVARDI,2))</f>
        <v/>
      </c>
      <c r="EG64" s="43"/>
      <c r="EH64" s="44" t="str">
        <f aca="false">IF(OR(EG$4=0,EG64="",EG$8="",EG$7=""),"",ROUND(EG64/EG$8*EG$7*KVARDI,2))</f>
        <v/>
      </c>
      <c r="EI64" s="43"/>
      <c r="EJ64" s="44" t="str">
        <f aca="false">IF(OR(EI$4=0,EI64="",EI$8="",EI$7=""),"",ROUND(EI64/EI$8*EI$7*KVARDI,2))</f>
        <v/>
      </c>
      <c r="EK64" s="43"/>
      <c r="EL64" s="44" t="str">
        <f aca="false">IF(OR(EK$4=0,EK64="",EK$8="",EK$7=""),"",ROUND(EK64/EK$8*EK$7*KVARDI,2))</f>
        <v/>
      </c>
      <c r="EM64" s="43"/>
      <c r="EN64" s="44" t="str">
        <f aca="false">IF(OR(EM$4=0,EM64="",EM$8="",EM$7=""),"",ROUND(EM64/EM$8*EM$7*KVARDI,2))</f>
        <v/>
      </c>
      <c r="EO64" s="43"/>
      <c r="EP64" s="44" t="str">
        <f aca="false">IF(OR(EO$4=0,EO64="",EO$8="",EO$7=""),"",ROUND(EO64/EO$8*EO$7*KVARDI,2))</f>
        <v/>
      </c>
      <c r="EQ64" s="43"/>
      <c r="ER64" s="44" t="str">
        <f aca="false">IF(OR(EQ$4=0,EQ64="",EQ$8="",EQ$7=""),"",ROUND(EQ64/EQ$8*EQ$7*KVARDI,2))</f>
        <v/>
      </c>
      <c r="ES64" s="43"/>
      <c r="ET64" s="44" t="str">
        <f aca="false">IF(OR(ES$4=0,ES64="",ES$8="",ES$7=""),"",ROUND(ES64/ES$8*ES$7*KVARDI,2))</f>
        <v/>
      </c>
      <c r="EU64" s="43"/>
      <c r="EV64" s="44" t="str">
        <f aca="false">IF(OR(EU$4=0,EU64="",EU$8="",EU$7=""),"",ROUND(EU64/EU$8*EU$7*KVARDI,2))</f>
        <v/>
      </c>
      <c r="EW64" s="43"/>
      <c r="EX64" s="44" t="str">
        <f aca="false">IF(OR(EW$4=0,EW64="",EW$8="",EW$7=""),"",ROUND(EW64/EW$8*EW$7*KVARDI,2))</f>
        <v/>
      </c>
      <c r="EY64" s="43"/>
      <c r="EZ64" s="44" t="str">
        <f aca="false">IF(OR(EY$4=0,EY64="",EY$8="",EY$7=""),"",ROUND(EY64/EY$8*EY$7*KVARDI,2))</f>
        <v/>
      </c>
      <c r="FA64" s="43"/>
      <c r="FB64" s="44" t="str">
        <f aca="false">IF(OR(FA$4=0,FA64="",FA$8="",FA$7=""),"",ROUND(FA64/FA$8*FA$7*KVARDI,2))</f>
        <v/>
      </c>
      <c r="FC64" s="43"/>
      <c r="FD64" s="44" t="str">
        <f aca="false">IF(OR(FC$4=0,FC64="",FC$8="",FC$7=""),"",ROUND(FC64/FC$8*FC$7*KVARDI,2))</f>
        <v/>
      </c>
      <c r="FE64" s="43"/>
      <c r="FF64" s="44" t="str">
        <f aca="false">IF(OR(FE$4=0,FE64="",FE$8="",FE$7=""),"",ROUND(FE64/FE$8*FE$7*KVARDI,2))</f>
        <v/>
      </c>
      <c r="FG64" s="43"/>
      <c r="FH64" s="44" t="str">
        <f aca="false">IF(OR(FG$4=0,FG64="",FG$8="",FG$7=""),"",ROUND(FG64/FG$8*FG$7*KVARDI,2))</f>
        <v/>
      </c>
      <c r="FI64" s="43"/>
      <c r="FJ64" s="44" t="str">
        <f aca="false">IF(OR(FI$4=0,FI64="",FI$8="",FI$7=""),"",ROUND(FI64/FI$8*FI$7*KVARDI,2))</f>
        <v/>
      </c>
      <c r="FK64" s="43"/>
      <c r="FL64" s="44" t="str">
        <f aca="false">IF(OR(FK$4=0,FK64="",FK$8="",FK$7=""),"",ROUND(FK64/FK$8*FK$7*KVARDI,2))</f>
        <v/>
      </c>
      <c r="FM64" s="43"/>
      <c r="FN64" s="44" t="str">
        <f aca="false">IF(OR(FM$4=0,FM64="",FM$8="",FM$7=""),"",ROUND(FM64/FM$8*FM$7*KVARDI,2))</f>
        <v/>
      </c>
      <c r="FO64" s="43"/>
      <c r="FP64" s="44" t="str">
        <f aca="false">IF(OR(FO$4=0,FO64="",FO$8="",FO$7=""),"",ROUND(FO64/FO$8*FO$7*KVARDI,2))</f>
        <v/>
      </c>
      <c r="FQ64" s="43"/>
      <c r="FR64" s="44" t="str">
        <f aca="false">IF(OR(FQ$4=0,FQ64="",FQ$8="",FQ$7=""),"",ROUND(FQ64/FQ$8*FQ$7*KVARDI,2))</f>
        <v/>
      </c>
      <c r="FS64" s="43"/>
      <c r="FT64" s="44" t="str">
        <f aca="false">IF(OR(FS$4=0,FS64="",FS$8="",FS$7=""),"",ROUND(FS64/FS$8*FS$7*KVARDI,2))</f>
        <v/>
      </c>
      <c r="FU64" s="43"/>
      <c r="FV64" s="44" t="str">
        <f aca="false">IF(OR(FU$4=0,FU64="",FU$8="",FU$7=""),"",ROUND(FU64/FU$8*FU$7*KVARDI,2))</f>
        <v/>
      </c>
      <c r="FW64" s="43"/>
      <c r="FX64" s="44" t="str">
        <f aca="false">IF(OR(FW$4=0,FW64="",FW$8="",FW$7=""),"",ROUND(FW64/FW$8*FW$7*KVARDI,2))</f>
        <v/>
      </c>
      <c r="FY64" s="43"/>
      <c r="FZ64" s="44" t="str">
        <f aca="false">IF(OR(FY$4=0,FY64="",FY$8="",FY$7=""),"",ROUND(FY64/FY$8*FY$7*KVARDI,2))</f>
        <v/>
      </c>
      <c r="GA64" s="43"/>
      <c r="GB64" s="44" t="str">
        <f aca="false">IF(OR(GA$4=0,GA64="",GA$8="",GA$7=""),"",ROUND(GA64/GA$8*GA$7*KVARDI,2))</f>
        <v/>
      </c>
      <c r="GC64" s="43"/>
      <c r="GD64" s="44" t="str">
        <f aca="false">IF(OR(GC$4=0,GC64="",GC$8="",GC$7=""),"",ROUND(GC64/GC$8*GC$7*KVARDI,2))</f>
        <v/>
      </c>
      <c r="GE64" s="43"/>
      <c r="GF64" s="44" t="str">
        <f aca="false">IF(OR(GE$4=0,GE64="",GE$8="",GE$7=""),"",ROUND(GE64/GE$8*GE$7*KVARDI,2))</f>
        <v/>
      </c>
      <c r="GG64" s="43"/>
      <c r="GH64" s="44" t="str">
        <f aca="false">IF(OR(GG$4=0,GG64="",GG$8="",GG$7=""),"",ROUND(GG64/GG$8*GG$7*KVARDI,2))</f>
        <v/>
      </c>
      <c r="GI64" s="43"/>
      <c r="GJ64" s="44" t="str">
        <f aca="false">IF(OR(GI$4=0,GI64="",GI$8="",GI$7=""),"",ROUND(GI64/GI$8*GI$7*KVARDI,2))</f>
        <v/>
      </c>
      <c r="GK64" s="43"/>
      <c r="GL64" s="44" t="str">
        <f aca="false">IF(OR(GK$4=0,GK64="",GK$8="",GK$7=""),"",ROUND(GK64/GK$8*GK$7*KVARDI,2))</f>
        <v/>
      </c>
      <c r="GM64" s="43"/>
      <c r="GN64" s="44" t="str">
        <f aca="false">IF(OR(GM$4=0,GM64="",GM$8="",GM$7=""),"",ROUND(GM64/GM$8*GM$7*KVARDI,2))</f>
        <v/>
      </c>
      <c r="GO64" s="43"/>
      <c r="GP64" s="44" t="str">
        <f aca="false">IF(OR(GO$4=0,GO64="",GO$8="",GO$7=""),"",ROUND(GO64/GO$8*GO$7*KVARDI,2))</f>
        <v/>
      </c>
      <c r="GQ64" s="43"/>
      <c r="GR64" s="44" t="str">
        <f aca="false">IF(OR(GQ$4=0,GQ64="",GQ$8="",GQ$7=""),"",ROUND(GQ64/GQ$8*GQ$7*KVARDI,2))</f>
        <v/>
      </c>
      <c r="GS64" s="43"/>
      <c r="GT64" s="44" t="str">
        <f aca="false">IF(OR(GS$4=0,GS64="",GS$8="",GS$7=""),"",ROUND(GS64/GS$8*GS$7*KVARDI,2))</f>
        <v/>
      </c>
      <c r="GU64" s="43"/>
      <c r="GV64" s="44" t="str">
        <f aca="false">IF(OR(GU$4=0,GU64="",GU$8="",GU$7=""),"",ROUND(GU64/GU$8*GU$7*KVARDI,2))</f>
        <v/>
      </c>
      <c r="GW64" s="43"/>
      <c r="GX64" s="44" t="str">
        <f aca="false">IF(OR(GW$4=0,GW64="",GW$8="",GW$7=""),"",ROUND(GW64/GW$8*GW$7*KVARDI,2))</f>
        <v/>
      </c>
      <c r="GZ64" s="22"/>
    </row>
    <row r="65" customFormat="false" ht="15" hidden="true" customHeight="true" outlineLevel="1" collapsed="false">
      <c r="B65" s="41" t="str">
        <f aca="false" t="array" ref="B65:B65">IFERROR(INDEX(Launagögn!$C$6:$C$10005,MATCH(0,COUNTIF($B$11:B64,Launagögn!$C$6:$C$10005)+(Launagögn!$C$6:$C$10005=""),0)),"")</f>
        <v/>
      </c>
      <c r="C65" s="42" t="n">
        <f aca="false">IFERROR(SUMIF($G$10:$GX$10,"Stig",$G65:$GX65),0)</f>
        <v>0</v>
      </c>
      <c r="D65" s="22"/>
      <c r="E65" s="22"/>
      <c r="F65" s="22"/>
      <c r="G65" s="43"/>
      <c r="H65" s="44" t="str">
        <f aca="false">IF(OR(G$4=0,G65="",G$8="",G$7=""),"",ROUND(G65/G$8*G$7*KVARDI,2))</f>
        <v/>
      </c>
      <c r="I65" s="43"/>
      <c r="J65" s="44" t="str">
        <f aca="false">IF(OR(I$4=0,I65="",I$8="",I$7=""),"",ROUND(I65/I$8*I$7*KVARDI,2))</f>
        <v/>
      </c>
      <c r="K65" s="43"/>
      <c r="L65" s="44" t="str">
        <f aca="false">IF(OR(K$4=0,K65="",K$8="",K$7=""),"",ROUND(K65/K$8*K$7*KVARDI,2))</f>
        <v/>
      </c>
      <c r="M65" s="43"/>
      <c r="N65" s="44" t="str">
        <f aca="false">IF(OR(M$4=0,M65="",M$8="",M$7=""),"",ROUND(M65/M$8*M$7*KVARDI,2))</f>
        <v/>
      </c>
      <c r="O65" s="43"/>
      <c r="P65" s="44" t="str">
        <f aca="false">IF(OR(O$4=0,O65="",O$8="",O$7=""),"",ROUND(O65/O$8*O$7*KVARDI,2))</f>
        <v/>
      </c>
      <c r="Q65" s="43"/>
      <c r="R65" s="44" t="str">
        <f aca="false">IF(OR(Q$4=0,Q65="",Q$8="",Q$7=""),"",ROUND(Q65/Q$8*Q$7*KVARDI,2))</f>
        <v/>
      </c>
      <c r="S65" s="43"/>
      <c r="T65" s="44" t="str">
        <f aca="false">IF(OR(S$4=0,S65="",S$8="",S$7=""),"",ROUND(S65/S$8*S$7*KVARDI,2))</f>
        <v/>
      </c>
      <c r="U65" s="43"/>
      <c r="V65" s="44" t="str">
        <f aca="false">IF(OR(U$4=0,U65="",U$8="",U$7=""),"",ROUND(U65/U$8*U$7*KVARDI,2))</f>
        <v/>
      </c>
      <c r="W65" s="43"/>
      <c r="X65" s="44" t="str">
        <f aca="false">IF(OR(W$4=0,W65="",W$8="",W$7=""),"",ROUND(W65/W$8*W$7*KVARDI,2))</f>
        <v/>
      </c>
      <c r="Y65" s="43"/>
      <c r="Z65" s="44" t="str">
        <f aca="false">IF(OR(Y$4=0,Y65="",Y$8="",Y$7=""),"",ROUND(Y65/Y$8*Y$7*KVARDI,2))</f>
        <v/>
      </c>
      <c r="AA65" s="43"/>
      <c r="AB65" s="44" t="str">
        <f aca="false">IF(OR(AA$4=0,AA65="",AA$8="",AA$7=""),"",ROUND(AA65/AA$8*AA$7*KVARDI,2))</f>
        <v/>
      </c>
      <c r="AC65" s="43"/>
      <c r="AD65" s="44" t="str">
        <f aca="false">IF(OR(AC$4=0,AC65="",AC$8="",AC$7=""),"",ROUND(AC65/AC$8*AC$7*KVARDI,2))</f>
        <v/>
      </c>
      <c r="AE65" s="43"/>
      <c r="AF65" s="44" t="str">
        <f aca="false">IF(OR(AE$4=0,AE65="",AE$8="",AE$7=""),"",ROUND(AE65/AE$8*AE$7*KVARDI,2))</f>
        <v/>
      </c>
      <c r="AG65" s="43"/>
      <c r="AH65" s="44" t="str">
        <f aca="false">IF(OR(AG$4=0,AG65="",AG$8="",AG$7=""),"",ROUND(AG65/AG$8*AG$7*KVARDI,2))</f>
        <v/>
      </c>
      <c r="AI65" s="43"/>
      <c r="AJ65" s="44" t="str">
        <f aca="false">IF(OR(AI$4=0,AI65="",AI$8="",AI$7=""),"",ROUND(AI65/AI$8*AI$7*KVARDI,2))</f>
        <v/>
      </c>
      <c r="AK65" s="43"/>
      <c r="AL65" s="44" t="str">
        <f aca="false">IF(OR(AK$4=0,AK65="",AK$8="",AK$7=""),"",ROUND(AK65/AK$8*AK$7*KVARDI,2))</f>
        <v/>
      </c>
      <c r="AM65" s="43"/>
      <c r="AN65" s="44" t="str">
        <f aca="false">IF(OR(AM$4=0,AM65="",AM$8="",AM$7=""),"",ROUND(AM65/AM$8*AM$7*KVARDI,2))</f>
        <v/>
      </c>
      <c r="AO65" s="43"/>
      <c r="AP65" s="44" t="str">
        <f aca="false">IF(OR(AO$4=0,AO65="",AO$8="",AO$7=""),"",ROUND(AO65/AO$8*AO$7*KVARDI,2))</f>
        <v/>
      </c>
      <c r="AQ65" s="43"/>
      <c r="AR65" s="44" t="str">
        <f aca="false">IF(OR(AQ$4=0,AQ65="",AQ$8="",AQ$7=""),"",ROUND(AQ65/AQ$8*AQ$7*KVARDI,2))</f>
        <v/>
      </c>
      <c r="AS65" s="43"/>
      <c r="AT65" s="44" t="str">
        <f aca="false">IF(OR(AS$4=0,AS65="",AS$8="",AS$7=""),"",ROUND(AS65/AS$8*AS$7*KVARDI,2))</f>
        <v/>
      </c>
      <c r="AU65" s="43"/>
      <c r="AV65" s="44" t="str">
        <f aca="false">IF(OR(AU$4=0,AU65="",AU$8="",AU$7=""),"",ROUND(AU65/AU$8*AU$7*KVARDI,2))</f>
        <v/>
      </c>
      <c r="AW65" s="43"/>
      <c r="AX65" s="44" t="str">
        <f aca="false">IF(OR(AW$4=0,AW65="",AW$8="",AW$7=""),"",ROUND(AW65/AW$8*AW$7*KVARDI,2))</f>
        <v/>
      </c>
      <c r="AY65" s="43"/>
      <c r="AZ65" s="44" t="str">
        <f aca="false">IF(OR(AY$4=0,AY65="",AY$8="",AY$7=""),"",ROUND(AY65/AY$8*AY$7*KVARDI,2))</f>
        <v/>
      </c>
      <c r="BA65" s="43"/>
      <c r="BB65" s="44" t="str">
        <f aca="false">IF(OR(BA$4=0,BA65="",BA$8="",BA$7=""),"",ROUND(BA65/BA$8*BA$7*KVARDI,2))</f>
        <v/>
      </c>
      <c r="BC65" s="43"/>
      <c r="BD65" s="44" t="str">
        <f aca="false">IF(OR(BC$4=0,BC65="",BC$8="",BC$7=""),"",ROUND(BC65/BC$8*BC$7*KVARDI,2))</f>
        <v/>
      </c>
      <c r="BE65" s="43"/>
      <c r="BF65" s="44" t="str">
        <f aca="false">IF(OR(BE$4=0,BE65="",BE$8="",BE$7=""),"",ROUND(BE65/BE$8*BE$7*KVARDI,2))</f>
        <v/>
      </c>
      <c r="BG65" s="43"/>
      <c r="BH65" s="44" t="str">
        <f aca="false">IF(OR(BG$4=0,BG65="",BG$8="",BG$7=""),"",ROUND(BG65/BG$8*BG$7*KVARDI,2))</f>
        <v/>
      </c>
      <c r="BI65" s="43"/>
      <c r="BJ65" s="44" t="str">
        <f aca="false">IF(OR(BI$4=0,BI65="",BI$8="",BI$7=""),"",ROUND(BI65/BI$8*BI$7*KVARDI,2))</f>
        <v/>
      </c>
      <c r="BK65" s="43"/>
      <c r="BL65" s="44" t="str">
        <f aca="false">IF(OR(BK$4=0,BK65="",BK$8="",BK$7=""),"",ROUND(BK65/BK$8*BK$7*KVARDI,2))</f>
        <v/>
      </c>
      <c r="BM65" s="43"/>
      <c r="BN65" s="44" t="str">
        <f aca="false">IF(OR(BM$4=0,BM65="",BM$8="",BM$7=""),"",ROUND(BM65/BM$8*BM$7*KVARDI,2))</f>
        <v/>
      </c>
      <c r="BO65" s="43"/>
      <c r="BP65" s="44" t="str">
        <f aca="false">IF(OR(BO$4=0,BO65="",BO$8="",BO$7=""),"",ROUND(BO65/BO$8*BO$7*KVARDI,2))</f>
        <v/>
      </c>
      <c r="BQ65" s="43"/>
      <c r="BR65" s="44" t="str">
        <f aca="false">IF(OR(BQ$4=0,BQ65="",BQ$8="",BQ$7=""),"",ROUND(BQ65/BQ$8*BQ$7*KVARDI,2))</f>
        <v/>
      </c>
      <c r="BS65" s="43"/>
      <c r="BT65" s="44" t="str">
        <f aca="false">IF(OR(BS$4=0,BS65="",BS$8="",BS$7=""),"",ROUND(BS65/BS$8*BS$7*KVARDI,2))</f>
        <v/>
      </c>
      <c r="BU65" s="43"/>
      <c r="BV65" s="44" t="str">
        <f aca="false">IF(OR(BU$4=0,BU65="",BU$8="",BU$7=""),"",ROUND(BU65/BU$8*BU$7*KVARDI,2))</f>
        <v/>
      </c>
      <c r="BW65" s="43"/>
      <c r="BX65" s="44" t="str">
        <f aca="false">IF(OR(BW$4=0,BW65="",BW$8="",BW$7=""),"",ROUND(BW65/BW$8*BW$7*KVARDI,2))</f>
        <v/>
      </c>
      <c r="BY65" s="43"/>
      <c r="BZ65" s="44" t="str">
        <f aca="false">IF(OR(BY$4=0,BY65="",BY$8="",BY$7=""),"",ROUND(BY65/BY$8*BY$7*KVARDI,2))</f>
        <v/>
      </c>
      <c r="CA65" s="43"/>
      <c r="CB65" s="44" t="str">
        <f aca="false">IF(OR(CA$4=0,CA65="",CA$8="",CA$7=""),"",ROUND(CA65/CA$8*CA$7*KVARDI,2))</f>
        <v/>
      </c>
      <c r="CC65" s="43"/>
      <c r="CD65" s="44" t="str">
        <f aca="false">IF(OR(CC$4=0,CC65="",CC$8="",CC$7=""),"",ROUND(CC65/CC$8*CC$7*KVARDI,2))</f>
        <v/>
      </c>
      <c r="CE65" s="43"/>
      <c r="CF65" s="44" t="str">
        <f aca="false">IF(OR(CE$4=0,CE65="",CE$8="",CE$7=""),"",ROUND(CE65/CE$8*CE$7*KVARDI,2))</f>
        <v/>
      </c>
      <c r="CG65" s="43"/>
      <c r="CH65" s="44" t="str">
        <f aca="false">IF(OR(CG$4=0,CG65="",CG$8="",CG$7=""),"",ROUND(CG65/CG$8*CG$7*KVARDI,2))</f>
        <v/>
      </c>
      <c r="CI65" s="43"/>
      <c r="CJ65" s="44" t="str">
        <f aca="false">IF(OR(CI$4=0,CI65="",CI$8="",CI$7=""),"",ROUND(CI65/CI$8*CI$7*KVARDI,2))</f>
        <v/>
      </c>
      <c r="CK65" s="43"/>
      <c r="CL65" s="44" t="str">
        <f aca="false">IF(OR(CK$4=0,CK65="",CK$8="",CK$7=""),"",ROUND(CK65/CK$8*CK$7*KVARDI,2))</f>
        <v/>
      </c>
      <c r="CM65" s="43"/>
      <c r="CN65" s="44" t="str">
        <f aca="false">IF(OR(CM$4=0,CM65="",CM$8="",CM$7=""),"",ROUND(CM65/CM$8*CM$7*KVARDI,2))</f>
        <v/>
      </c>
      <c r="CO65" s="43"/>
      <c r="CP65" s="44" t="str">
        <f aca="false">IF(OR(CO$4=0,CO65="",CO$8="",CO$7=""),"",ROUND(CO65/CO$8*CO$7*KVARDI,2))</f>
        <v/>
      </c>
      <c r="CQ65" s="43"/>
      <c r="CR65" s="44" t="str">
        <f aca="false">IF(OR(CQ$4=0,CQ65="",CQ$8="",CQ$7=""),"",ROUND(CQ65/CQ$8*CQ$7*KVARDI,2))</f>
        <v/>
      </c>
      <c r="CS65" s="43"/>
      <c r="CT65" s="44" t="str">
        <f aca="false">IF(OR(CS$4=0,CS65="",CS$8="",CS$7=""),"",ROUND(CS65/CS$8*CS$7*KVARDI,2))</f>
        <v/>
      </c>
      <c r="CU65" s="43"/>
      <c r="CV65" s="44" t="str">
        <f aca="false">IF(OR(CU$4=0,CU65="",CU$8="",CU$7=""),"",ROUND(CU65/CU$8*CU$7*KVARDI,2))</f>
        <v/>
      </c>
      <c r="CW65" s="43"/>
      <c r="CX65" s="44" t="str">
        <f aca="false">IF(OR(CW$4=0,CW65="",CW$8="",CW$7=""),"",ROUND(CW65/CW$8*CW$7*KVARDI,2))</f>
        <v/>
      </c>
      <c r="CY65" s="43"/>
      <c r="CZ65" s="44" t="str">
        <f aca="false">IF(OR(CY$4=0,CY65="",CY$8="",CY$7=""),"",ROUND(CY65/CY$8*CY$7*KVARDI,2))</f>
        <v/>
      </c>
      <c r="DA65" s="43"/>
      <c r="DB65" s="44" t="str">
        <f aca="false">IF(OR(DA$4=0,DA65="",DA$8="",DA$7=""),"",ROUND(DA65/DA$8*DA$7*KVARDI,2))</f>
        <v/>
      </c>
      <c r="DC65" s="43"/>
      <c r="DD65" s="44" t="str">
        <f aca="false">IF(OR(DC$4=0,DC65="",DC$8="",DC$7=""),"",ROUND(DC65/DC$8*DC$7*KVARDI,2))</f>
        <v/>
      </c>
      <c r="DE65" s="43"/>
      <c r="DF65" s="44" t="str">
        <f aca="false">IF(OR(DE$4=0,DE65="",DE$8="",DE$7=""),"",ROUND(DE65/DE$8*DE$7*KVARDI,2))</f>
        <v/>
      </c>
      <c r="DG65" s="43"/>
      <c r="DH65" s="44" t="str">
        <f aca="false">IF(OR(DG$4=0,DG65="",DG$8="",DG$7=""),"",ROUND(DG65/DG$8*DG$7*KVARDI,2))</f>
        <v/>
      </c>
      <c r="DI65" s="43"/>
      <c r="DJ65" s="44" t="str">
        <f aca="false">IF(OR(DI$4=0,DI65="",DI$8="",DI$7=""),"",ROUND(DI65/DI$8*DI$7*KVARDI,2))</f>
        <v/>
      </c>
      <c r="DK65" s="43"/>
      <c r="DL65" s="44" t="str">
        <f aca="false">IF(OR(DK$4=0,DK65="",DK$8="",DK$7=""),"",ROUND(DK65/DK$8*DK$7*KVARDI,2))</f>
        <v/>
      </c>
      <c r="DM65" s="43"/>
      <c r="DN65" s="44" t="str">
        <f aca="false">IF(OR(DM$4=0,DM65="",DM$8="",DM$7=""),"",ROUND(DM65/DM$8*DM$7*KVARDI,2))</f>
        <v/>
      </c>
      <c r="DO65" s="43"/>
      <c r="DP65" s="44" t="str">
        <f aca="false">IF(OR(DO$4=0,DO65="",DO$8="",DO$7=""),"",ROUND(DO65/DO$8*DO$7*KVARDI,2))</f>
        <v/>
      </c>
      <c r="DQ65" s="43"/>
      <c r="DR65" s="44" t="str">
        <f aca="false">IF(OR(DQ$4=0,DQ65="",DQ$8="",DQ$7=""),"",ROUND(DQ65/DQ$8*DQ$7*KVARDI,2))</f>
        <v/>
      </c>
      <c r="DS65" s="43"/>
      <c r="DT65" s="44" t="str">
        <f aca="false">IF(OR(DS$4=0,DS65="",DS$8="",DS$7=""),"",ROUND(DS65/DS$8*DS$7*KVARDI,2))</f>
        <v/>
      </c>
      <c r="DU65" s="43"/>
      <c r="DV65" s="44" t="str">
        <f aca="false">IF(OR(DU$4=0,DU65="",DU$8="",DU$7=""),"",ROUND(DU65/DU$8*DU$7*KVARDI,2))</f>
        <v/>
      </c>
      <c r="DW65" s="43"/>
      <c r="DX65" s="44" t="str">
        <f aca="false">IF(OR(DW$4=0,DW65="",DW$8="",DW$7=""),"",ROUND(DW65/DW$8*DW$7*KVARDI,2))</f>
        <v/>
      </c>
      <c r="DY65" s="43"/>
      <c r="DZ65" s="44" t="str">
        <f aca="false">IF(OR(DY$4=0,DY65="",DY$8="",DY$7=""),"",ROUND(DY65/DY$8*DY$7*KVARDI,2))</f>
        <v/>
      </c>
      <c r="EA65" s="43"/>
      <c r="EB65" s="44" t="str">
        <f aca="false">IF(OR(EA$4=0,EA65="",EA$8="",EA$7=""),"",ROUND(EA65/EA$8*EA$7*KVARDI,2))</f>
        <v/>
      </c>
      <c r="EC65" s="43"/>
      <c r="ED65" s="44" t="str">
        <f aca="false">IF(OR(EC$4=0,EC65="",EC$8="",EC$7=""),"",ROUND(EC65/EC$8*EC$7*KVARDI,2))</f>
        <v/>
      </c>
      <c r="EE65" s="43"/>
      <c r="EF65" s="44" t="str">
        <f aca="false">IF(OR(EE$4=0,EE65="",EE$8="",EE$7=""),"",ROUND(EE65/EE$8*EE$7*KVARDI,2))</f>
        <v/>
      </c>
      <c r="EG65" s="43"/>
      <c r="EH65" s="44" t="str">
        <f aca="false">IF(OR(EG$4=0,EG65="",EG$8="",EG$7=""),"",ROUND(EG65/EG$8*EG$7*KVARDI,2))</f>
        <v/>
      </c>
      <c r="EI65" s="43"/>
      <c r="EJ65" s="44" t="str">
        <f aca="false">IF(OR(EI$4=0,EI65="",EI$8="",EI$7=""),"",ROUND(EI65/EI$8*EI$7*KVARDI,2))</f>
        <v/>
      </c>
      <c r="EK65" s="43"/>
      <c r="EL65" s="44" t="str">
        <f aca="false">IF(OR(EK$4=0,EK65="",EK$8="",EK$7=""),"",ROUND(EK65/EK$8*EK$7*KVARDI,2))</f>
        <v/>
      </c>
      <c r="EM65" s="43"/>
      <c r="EN65" s="44" t="str">
        <f aca="false">IF(OR(EM$4=0,EM65="",EM$8="",EM$7=""),"",ROUND(EM65/EM$8*EM$7*KVARDI,2))</f>
        <v/>
      </c>
      <c r="EO65" s="43"/>
      <c r="EP65" s="44" t="str">
        <f aca="false">IF(OR(EO$4=0,EO65="",EO$8="",EO$7=""),"",ROUND(EO65/EO$8*EO$7*KVARDI,2))</f>
        <v/>
      </c>
      <c r="EQ65" s="43"/>
      <c r="ER65" s="44" t="str">
        <f aca="false">IF(OR(EQ$4=0,EQ65="",EQ$8="",EQ$7=""),"",ROUND(EQ65/EQ$8*EQ$7*KVARDI,2))</f>
        <v/>
      </c>
      <c r="ES65" s="43"/>
      <c r="ET65" s="44" t="str">
        <f aca="false">IF(OR(ES$4=0,ES65="",ES$8="",ES$7=""),"",ROUND(ES65/ES$8*ES$7*KVARDI,2))</f>
        <v/>
      </c>
      <c r="EU65" s="43"/>
      <c r="EV65" s="44" t="str">
        <f aca="false">IF(OR(EU$4=0,EU65="",EU$8="",EU$7=""),"",ROUND(EU65/EU$8*EU$7*KVARDI,2))</f>
        <v/>
      </c>
      <c r="EW65" s="43"/>
      <c r="EX65" s="44" t="str">
        <f aca="false">IF(OR(EW$4=0,EW65="",EW$8="",EW$7=""),"",ROUND(EW65/EW$8*EW$7*KVARDI,2))</f>
        <v/>
      </c>
      <c r="EY65" s="43"/>
      <c r="EZ65" s="44" t="str">
        <f aca="false">IF(OR(EY$4=0,EY65="",EY$8="",EY$7=""),"",ROUND(EY65/EY$8*EY$7*KVARDI,2))</f>
        <v/>
      </c>
      <c r="FA65" s="43"/>
      <c r="FB65" s="44" t="str">
        <f aca="false">IF(OR(FA$4=0,FA65="",FA$8="",FA$7=""),"",ROUND(FA65/FA$8*FA$7*KVARDI,2))</f>
        <v/>
      </c>
      <c r="FC65" s="43"/>
      <c r="FD65" s="44" t="str">
        <f aca="false">IF(OR(FC$4=0,FC65="",FC$8="",FC$7=""),"",ROUND(FC65/FC$8*FC$7*KVARDI,2))</f>
        <v/>
      </c>
      <c r="FE65" s="43"/>
      <c r="FF65" s="44" t="str">
        <f aca="false">IF(OR(FE$4=0,FE65="",FE$8="",FE$7=""),"",ROUND(FE65/FE$8*FE$7*KVARDI,2))</f>
        <v/>
      </c>
      <c r="FG65" s="43"/>
      <c r="FH65" s="44" t="str">
        <f aca="false">IF(OR(FG$4=0,FG65="",FG$8="",FG$7=""),"",ROUND(FG65/FG$8*FG$7*KVARDI,2))</f>
        <v/>
      </c>
      <c r="FI65" s="43"/>
      <c r="FJ65" s="44" t="str">
        <f aca="false">IF(OR(FI$4=0,FI65="",FI$8="",FI$7=""),"",ROUND(FI65/FI$8*FI$7*KVARDI,2))</f>
        <v/>
      </c>
      <c r="FK65" s="43"/>
      <c r="FL65" s="44" t="str">
        <f aca="false">IF(OR(FK$4=0,FK65="",FK$8="",FK$7=""),"",ROUND(FK65/FK$8*FK$7*KVARDI,2))</f>
        <v/>
      </c>
      <c r="FM65" s="43"/>
      <c r="FN65" s="44" t="str">
        <f aca="false">IF(OR(FM$4=0,FM65="",FM$8="",FM$7=""),"",ROUND(FM65/FM$8*FM$7*KVARDI,2))</f>
        <v/>
      </c>
      <c r="FO65" s="43"/>
      <c r="FP65" s="44" t="str">
        <f aca="false">IF(OR(FO$4=0,FO65="",FO$8="",FO$7=""),"",ROUND(FO65/FO$8*FO$7*KVARDI,2))</f>
        <v/>
      </c>
      <c r="FQ65" s="43"/>
      <c r="FR65" s="44" t="str">
        <f aca="false">IF(OR(FQ$4=0,FQ65="",FQ$8="",FQ$7=""),"",ROUND(FQ65/FQ$8*FQ$7*KVARDI,2))</f>
        <v/>
      </c>
      <c r="FS65" s="43"/>
      <c r="FT65" s="44" t="str">
        <f aca="false">IF(OR(FS$4=0,FS65="",FS$8="",FS$7=""),"",ROUND(FS65/FS$8*FS$7*KVARDI,2))</f>
        <v/>
      </c>
      <c r="FU65" s="43"/>
      <c r="FV65" s="44" t="str">
        <f aca="false">IF(OR(FU$4=0,FU65="",FU$8="",FU$7=""),"",ROUND(FU65/FU$8*FU$7*KVARDI,2))</f>
        <v/>
      </c>
      <c r="FW65" s="43"/>
      <c r="FX65" s="44" t="str">
        <f aca="false">IF(OR(FW$4=0,FW65="",FW$8="",FW$7=""),"",ROUND(FW65/FW$8*FW$7*KVARDI,2))</f>
        <v/>
      </c>
      <c r="FY65" s="43"/>
      <c r="FZ65" s="44" t="str">
        <f aca="false">IF(OR(FY$4=0,FY65="",FY$8="",FY$7=""),"",ROUND(FY65/FY$8*FY$7*KVARDI,2))</f>
        <v/>
      </c>
      <c r="GA65" s="43"/>
      <c r="GB65" s="44" t="str">
        <f aca="false">IF(OR(GA$4=0,GA65="",GA$8="",GA$7=""),"",ROUND(GA65/GA$8*GA$7*KVARDI,2))</f>
        <v/>
      </c>
      <c r="GC65" s="43"/>
      <c r="GD65" s="44" t="str">
        <f aca="false">IF(OR(GC$4=0,GC65="",GC$8="",GC$7=""),"",ROUND(GC65/GC$8*GC$7*KVARDI,2))</f>
        <v/>
      </c>
      <c r="GE65" s="43"/>
      <c r="GF65" s="44" t="str">
        <f aca="false">IF(OR(GE$4=0,GE65="",GE$8="",GE$7=""),"",ROUND(GE65/GE$8*GE$7*KVARDI,2))</f>
        <v/>
      </c>
      <c r="GG65" s="43"/>
      <c r="GH65" s="44" t="str">
        <f aca="false">IF(OR(GG$4=0,GG65="",GG$8="",GG$7=""),"",ROUND(GG65/GG$8*GG$7*KVARDI,2))</f>
        <v/>
      </c>
      <c r="GI65" s="43"/>
      <c r="GJ65" s="44" t="str">
        <f aca="false">IF(OR(GI$4=0,GI65="",GI$8="",GI$7=""),"",ROUND(GI65/GI$8*GI$7*KVARDI,2))</f>
        <v/>
      </c>
      <c r="GK65" s="43"/>
      <c r="GL65" s="44" t="str">
        <f aca="false">IF(OR(GK$4=0,GK65="",GK$8="",GK$7=""),"",ROUND(GK65/GK$8*GK$7*KVARDI,2))</f>
        <v/>
      </c>
      <c r="GM65" s="43"/>
      <c r="GN65" s="44" t="str">
        <f aca="false">IF(OR(GM$4=0,GM65="",GM$8="",GM$7=""),"",ROUND(GM65/GM$8*GM$7*KVARDI,2))</f>
        <v/>
      </c>
      <c r="GO65" s="43"/>
      <c r="GP65" s="44" t="str">
        <f aca="false">IF(OR(GO$4=0,GO65="",GO$8="",GO$7=""),"",ROUND(GO65/GO$8*GO$7*KVARDI,2))</f>
        <v/>
      </c>
      <c r="GQ65" s="43"/>
      <c r="GR65" s="44" t="str">
        <f aca="false">IF(OR(GQ$4=0,GQ65="",GQ$8="",GQ$7=""),"",ROUND(GQ65/GQ$8*GQ$7*KVARDI,2))</f>
        <v/>
      </c>
      <c r="GS65" s="43"/>
      <c r="GT65" s="44" t="str">
        <f aca="false">IF(OR(GS$4=0,GS65="",GS$8="",GS$7=""),"",ROUND(GS65/GS$8*GS$7*KVARDI,2))</f>
        <v/>
      </c>
      <c r="GU65" s="43"/>
      <c r="GV65" s="44" t="str">
        <f aca="false">IF(OR(GU$4=0,GU65="",GU$8="",GU$7=""),"",ROUND(GU65/GU$8*GU$7*KVARDI,2))</f>
        <v/>
      </c>
      <c r="GW65" s="43"/>
      <c r="GX65" s="44" t="str">
        <f aca="false">IF(OR(GW$4=0,GW65="",GW$8="",GW$7=""),"",ROUND(GW65/GW$8*GW$7*KVARDI,2))</f>
        <v/>
      </c>
      <c r="GZ65" s="22"/>
    </row>
    <row r="66" customFormat="false" ht="15" hidden="true" customHeight="true" outlineLevel="1" collapsed="false">
      <c r="B66" s="41" t="str">
        <f aca="false" t="array" ref="B66:B66">IFERROR(INDEX(Launagögn!$C$6:$C$10005,MATCH(0,COUNTIF($B$11:B65,Launagögn!$C$6:$C$10005)+(Launagögn!$C$6:$C$10005=""),0)),"")</f>
        <v/>
      </c>
      <c r="C66" s="42" t="n">
        <f aca="false">IFERROR(SUMIF($G$10:$GX$10,"Stig",$G66:$GX66),0)</f>
        <v>0</v>
      </c>
      <c r="D66" s="22"/>
      <c r="E66" s="22"/>
      <c r="F66" s="22"/>
      <c r="G66" s="43"/>
      <c r="H66" s="44" t="str">
        <f aca="false">IF(OR(G$4=0,G66="",G$8="",G$7=""),"",ROUND(G66/G$8*G$7*KVARDI,2))</f>
        <v/>
      </c>
      <c r="I66" s="43"/>
      <c r="J66" s="44" t="str">
        <f aca="false">IF(OR(I$4=0,I66="",I$8="",I$7=""),"",ROUND(I66/I$8*I$7*KVARDI,2))</f>
        <v/>
      </c>
      <c r="K66" s="43"/>
      <c r="L66" s="44" t="str">
        <f aca="false">IF(OR(K$4=0,K66="",K$8="",K$7=""),"",ROUND(K66/K$8*K$7*KVARDI,2))</f>
        <v/>
      </c>
      <c r="M66" s="43"/>
      <c r="N66" s="44" t="str">
        <f aca="false">IF(OR(M$4=0,M66="",M$8="",M$7=""),"",ROUND(M66/M$8*M$7*KVARDI,2))</f>
        <v/>
      </c>
      <c r="O66" s="43"/>
      <c r="P66" s="44" t="str">
        <f aca="false">IF(OR(O$4=0,O66="",O$8="",O$7=""),"",ROUND(O66/O$8*O$7*KVARDI,2))</f>
        <v/>
      </c>
      <c r="Q66" s="43"/>
      <c r="R66" s="44" t="str">
        <f aca="false">IF(OR(Q$4=0,Q66="",Q$8="",Q$7=""),"",ROUND(Q66/Q$8*Q$7*KVARDI,2))</f>
        <v/>
      </c>
      <c r="S66" s="43"/>
      <c r="T66" s="44" t="str">
        <f aca="false">IF(OR(S$4=0,S66="",S$8="",S$7=""),"",ROUND(S66/S$8*S$7*KVARDI,2))</f>
        <v/>
      </c>
      <c r="U66" s="43"/>
      <c r="V66" s="44" t="str">
        <f aca="false">IF(OR(U$4=0,U66="",U$8="",U$7=""),"",ROUND(U66/U$8*U$7*KVARDI,2))</f>
        <v/>
      </c>
      <c r="W66" s="43"/>
      <c r="X66" s="44" t="str">
        <f aca="false">IF(OR(W$4=0,W66="",W$8="",W$7=""),"",ROUND(W66/W$8*W$7*KVARDI,2))</f>
        <v/>
      </c>
      <c r="Y66" s="43"/>
      <c r="Z66" s="44" t="str">
        <f aca="false">IF(OR(Y$4=0,Y66="",Y$8="",Y$7=""),"",ROUND(Y66/Y$8*Y$7*KVARDI,2))</f>
        <v/>
      </c>
      <c r="AA66" s="43"/>
      <c r="AB66" s="44" t="str">
        <f aca="false">IF(OR(AA$4=0,AA66="",AA$8="",AA$7=""),"",ROUND(AA66/AA$8*AA$7*KVARDI,2))</f>
        <v/>
      </c>
      <c r="AC66" s="43"/>
      <c r="AD66" s="44" t="str">
        <f aca="false">IF(OR(AC$4=0,AC66="",AC$8="",AC$7=""),"",ROUND(AC66/AC$8*AC$7*KVARDI,2))</f>
        <v/>
      </c>
      <c r="AE66" s="43"/>
      <c r="AF66" s="44" t="str">
        <f aca="false">IF(OR(AE$4=0,AE66="",AE$8="",AE$7=""),"",ROUND(AE66/AE$8*AE$7*KVARDI,2))</f>
        <v/>
      </c>
      <c r="AG66" s="43"/>
      <c r="AH66" s="44" t="str">
        <f aca="false">IF(OR(AG$4=0,AG66="",AG$8="",AG$7=""),"",ROUND(AG66/AG$8*AG$7*KVARDI,2))</f>
        <v/>
      </c>
      <c r="AI66" s="43"/>
      <c r="AJ66" s="44" t="str">
        <f aca="false">IF(OR(AI$4=0,AI66="",AI$8="",AI$7=""),"",ROUND(AI66/AI$8*AI$7*KVARDI,2))</f>
        <v/>
      </c>
      <c r="AK66" s="43"/>
      <c r="AL66" s="44" t="str">
        <f aca="false">IF(OR(AK$4=0,AK66="",AK$8="",AK$7=""),"",ROUND(AK66/AK$8*AK$7*KVARDI,2))</f>
        <v/>
      </c>
      <c r="AM66" s="43"/>
      <c r="AN66" s="44" t="str">
        <f aca="false">IF(OR(AM$4=0,AM66="",AM$8="",AM$7=""),"",ROUND(AM66/AM$8*AM$7*KVARDI,2))</f>
        <v/>
      </c>
      <c r="AO66" s="43"/>
      <c r="AP66" s="44" t="str">
        <f aca="false">IF(OR(AO$4=0,AO66="",AO$8="",AO$7=""),"",ROUND(AO66/AO$8*AO$7*KVARDI,2))</f>
        <v/>
      </c>
      <c r="AQ66" s="43"/>
      <c r="AR66" s="44" t="str">
        <f aca="false">IF(OR(AQ$4=0,AQ66="",AQ$8="",AQ$7=""),"",ROUND(AQ66/AQ$8*AQ$7*KVARDI,2))</f>
        <v/>
      </c>
      <c r="AS66" s="43"/>
      <c r="AT66" s="44" t="str">
        <f aca="false">IF(OR(AS$4=0,AS66="",AS$8="",AS$7=""),"",ROUND(AS66/AS$8*AS$7*KVARDI,2))</f>
        <v/>
      </c>
      <c r="AU66" s="43"/>
      <c r="AV66" s="44" t="str">
        <f aca="false">IF(OR(AU$4=0,AU66="",AU$8="",AU$7=""),"",ROUND(AU66/AU$8*AU$7*KVARDI,2))</f>
        <v/>
      </c>
      <c r="AW66" s="43"/>
      <c r="AX66" s="44" t="str">
        <f aca="false">IF(OR(AW$4=0,AW66="",AW$8="",AW$7=""),"",ROUND(AW66/AW$8*AW$7*KVARDI,2))</f>
        <v/>
      </c>
      <c r="AY66" s="43"/>
      <c r="AZ66" s="44" t="str">
        <f aca="false">IF(OR(AY$4=0,AY66="",AY$8="",AY$7=""),"",ROUND(AY66/AY$8*AY$7*KVARDI,2))</f>
        <v/>
      </c>
      <c r="BA66" s="43"/>
      <c r="BB66" s="44" t="str">
        <f aca="false">IF(OR(BA$4=0,BA66="",BA$8="",BA$7=""),"",ROUND(BA66/BA$8*BA$7*KVARDI,2))</f>
        <v/>
      </c>
      <c r="BC66" s="43"/>
      <c r="BD66" s="44" t="str">
        <f aca="false">IF(OR(BC$4=0,BC66="",BC$8="",BC$7=""),"",ROUND(BC66/BC$8*BC$7*KVARDI,2))</f>
        <v/>
      </c>
      <c r="BE66" s="43"/>
      <c r="BF66" s="44" t="str">
        <f aca="false">IF(OR(BE$4=0,BE66="",BE$8="",BE$7=""),"",ROUND(BE66/BE$8*BE$7*KVARDI,2))</f>
        <v/>
      </c>
      <c r="BG66" s="43"/>
      <c r="BH66" s="44" t="str">
        <f aca="false">IF(OR(BG$4=0,BG66="",BG$8="",BG$7=""),"",ROUND(BG66/BG$8*BG$7*KVARDI,2))</f>
        <v/>
      </c>
      <c r="BI66" s="43"/>
      <c r="BJ66" s="44" t="str">
        <f aca="false">IF(OR(BI$4=0,BI66="",BI$8="",BI$7=""),"",ROUND(BI66/BI$8*BI$7*KVARDI,2))</f>
        <v/>
      </c>
      <c r="BK66" s="43"/>
      <c r="BL66" s="44" t="str">
        <f aca="false">IF(OR(BK$4=0,BK66="",BK$8="",BK$7=""),"",ROUND(BK66/BK$8*BK$7*KVARDI,2))</f>
        <v/>
      </c>
      <c r="BM66" s="43"/>
      <c r="BN66" s="44" t="str">
        <f aca="false">IF(OR(BM$4=0,BM66="",BM$8="",BM$7=""),"",ROUND(BM66/BM$8*BM$7*KVARDI,2))</f>
        <v/>
      </c>
      <c r="BO66" s="43"/>
      <c r="BP66" s="44" t="str">
        <f aca="false">IF(OR(BO$4=0,BO66="",BO$8="",BO$7=""),"",ROUND(BO66/BO$8*BO$7*KVARDI,2))</f>
        <v/>
      </c>
      <c r="BQ66" s="43"/>
      <c r="BR66" s="44" t="str">
        <f aca="false">IF(OR(BQ$4=0,BQ66="",BQ$8="",BQ$7=""),"",ROUND(BQ66/BQ$8*BQ$7*KVARDI,2))</f>
        <v/>
      </c>
      <c r="BS66" s="43"/>
      <c r="BT66" s="44" t="str">
        <f aca="false">IF(OR(BS$4=0,BS66="",BS$8="",BS$7=""),"",ROUND(BS66/BS$8*BS$7*KVARDI,2))</f>
        <v/>
      </c>
      <c r="BU66" s="43"/>
      <c r="BV66" s="44" t="str">
        <f aca="false">IF(OR(BU$4=0,BU66="",BU$8="",BU$7=""),"",ROUND(BU66/BU$8*BU$7*KVARDI,2))</f>
        <v/>
      </c>
      <c r="BW66" s="43"/>
      <c r="BX66" s="44" t="str">
        <f aca="false">IF(OR(BW$4=0,BW66="",BW$8="",BW$7=""),"",ROUND(BW66/BW$8*BW$7*KVARDI,2))</f>
        <v/>
      </c>
      <c r="BY66" s="43"/>
      <c r="BZ66" s="44" t="str">
        <f aca="false">IF(OR(BY$4=0,BY66="",BY$8="",BY$7=""),"",ROUND(BY66/BY$8*BY$7*KVARDI,2))</f>
        <v/>
      </c>
      <c r="CA66" s="43"/>
      <c r="CB66" s="44" t="str">
        <f aca="false">IF(OR(CA$4=0,CA66="",CA$8="",CA$7=""),"",ROUND(CA66/CA$8*CA$7*KVARDI,2))</f>
        <v/>
      </c>
      <c r="CC66" s="43"/>
      <c r="CD66" s="44" t="str">
        <f aca="false">IF(OR(CC$4=0,CC66="",CC$8="",CC$7=""),"",ROUND(CC66/CC$8*CC$7*KVARDI,2))</f>
        <v/>
      </c>
      <c r="CE66" s="43"/>
      <c r="CF66" s="44" t="str">
        <f aca="false">IF(OR(CE$4=0,CE66="",CE$8="",CE$7=""),"",ROUND(CE66/CE$8*CE$7*KVARDI,2))</f>
        <v/>
      </c>
      <c r="CG66" s="43"/>
      <c r="CH66" s="44" t="str">
        <f aca="false">IF(OR(CG$4=0,CG66="",CG$8="",CG$7=""),"",ROUND(CG66/CG$8*CG$7*KVARDI,2))</f>
        <v/>
      </c>
      <c r="CI66" s="43"/>
      <c r="CJ66" s="44" t="str">
        <f aca="false">IF(OR(CI$4=0,CI66="",CI$8="",CI$7=""),"",ROUND(CI66/CI$8*CI$7*KVARDI,2))</f>
        <v/>
      </c>
      <c r="CK66" s="43"/>
      <c r="CL66" s="44" t="str">
        <f aca="false">IF(OR(CK$4=0,CK66="",CK$8="",CK$7=""),"",ROUND(CK66/CK$8*CK$7*KVARDI,2))</f>
        <v/>
      </c>
      <c r="CM66" s="43"/>
      <c r="CN66" s="44" t="str">
        <f aca="false">IF(OR(CM$4=0,CM66="",CM$8="",CM$7=""),"",ROUND(CM66/CM$8*CM$7*KVARDI,2))</f>
        <v/>
      </c>
      <c r="CO66" s="43"/>
      <c r="CP66" s="44" t="str">
        <f aca="false">IF(OR(CO$4=0,CO66="",CO$8="",CO$7=""),"",ROUND(CO66/CO$8*CO$7*KVARDI,2))</f>
        <v/>
      </c>
      <c r="CQ66" s="43"/>
      <c r="CR66" s="44" t="str">
        <f aca="false">IF(OR(CQ$4=0,CQ66="",CQ$8="",CQ$7=""),"",ROUND(CQ66/CQ$8*CQ$7*KVARDI,2))</f>
        <v/>
      </c>
      <c r="CS66" s="43"/>
      <c r="CT66" s="44" t="str">
        <f aca="false">IF(OR(CS$4=0,CS66="",CS$8="",CS$7=""),"",ROUND(CS66/CS$8*CS$7*KVARDI,2))</f>
        <v/>
      </c>
      <c r="CU66" s="43"/>
      <c r="CV66" s="44" t="str">
        <f aca="false">IF(OR(CU$4=0,CU66="",CU$8="",CU$7=""),"",ROUND(CU66/CU$8*CU$7*KVARDI,2))</f>
        <v/>
      </c>
      <c r="CW66" s="43"/>
      <c r="CX66" s="44" t="str">
        <f aca="false">IF(OR(CW$4=0,CW66="",CW$8="",CW$7=""),"",ROUND(CW66/CW$8*CW$7*KVARDI,2))</f>
        <v/>
      </c>
      <c r="CY66" s="43"/>
      <c r="CZ66" s="44" t="str">
        <f aca="false">IF(OR(CY$4=0,CY66="",CY$8="",CY$7=""),"",ROUND(CY66/CY$8*CY$7*KVARDI,2))</f>
        <v/>
      </c>
      <c r="DA66" s="43"/>
      <c r="DB66" s="44" t="str">
        <f aca="false">IF(OR(DA$4=0,DA66="",DA$8="",DA$7=""),"",ROUND(DA66/DA$8*DA$7*KVARDI,2))</f>
        <v/>
      </c>
      <c r="DC66" s="43"/>
      <c r="DD66" s="44" t="str">
        <f aca="false">IF(OR(DC$4=0,DC66="",DC$8="",DC$7=""),"",ROUND(DC66/DC$8*DC$7*KVARDI,2))</f>
        <v/>
      </c>
      <c r="DE66" s="43"/>
      <c r="DF66" s="44" t="str">
        <f aca="false">IF(OR(DE$4=0,DE66="",DE$8="",DE$7=""),"",ROUND(DE66/DE$8*DE$7*KVARDI,2))</f>
        <v/>
      </c>
      <c r="DG66" s="43"/>
      <c r="DH66" s="44" t="str">
        <f aca="false">IF(OR(DG$4=0,DG66="",DG$8="",DG$7=""),"",ROUND(DG66/DG$8*DG$7*KVARDI,2))</f>
        <v/>
      </c>
      <c r="DI66" s="43"/>
      <c r="DJ66" s="44" t="str">
        <f aca="false">IF(OR(DI$4=0,DI66="",DI$8="",DI$7=""),"",ROUND(DI66/DI$8*DI$7*KVARDI,2))</f>
        <v/>
      </c>
      <c r="DK66" s="43"/>
      <c r="DL66" s="44" t="str">
        <f aca="false">IF(OR(DK$4=0,DK66="",DK$8="",DK$7=""),"",ROUND(DK66/DK$8*DK$7*KVARDI,2))</f>
        <v/>
      </c>
      <c r="DM66" s="43"/>
      <c r="DN66" s="44" t="str">
        <f aca="false">IF(OR(DM$4=0,DM66="",DM$8="",DM$7=""),"",ROUND(DM66/DM$8*DM$7*KVARDI,2))</f>
        <v/>
      </c>
      <c r="DO66" s="43"/>
      <c r="DP66" s="44" t="str">
        <f aca="false">IF(OR(DO$4=0,DO66="",DO$8="",DO$7=""),"",ROUND(DO66/DO$8*DO$7*KVARDI,2))</f>
        <v/>
      </c>
      <c r="DQ66" s="43"/>
      <c r="DR66" s="44" t="str">
        <f aca="false">IF(OR(DQ$4=0,DQ66="",DQ$8="",DQ$7=""),"",ROUND(DQ66/DQ$8*DQ$7*KVARDI,2))</f>
        <v/>
      </c>
      <c r="DS66" s="43"/>
      <c r="DT66" s="44" t="str">
        <f aca="false">IF(OR(DS$4=0,DS66="",DS$8="",DS$7=""),"",ROUND(DS66/DS$8*DS$7*KVARDI,2))</f>
        <v/>
      </c>
      <c r="DU66" s="43"/>
      <c r="DV66" s="44" t="str">
        <f aca="false">IF(OR(DU$4=0,DU66="",DU$8="",DU$7=""),"",ROUND(DU66/DU$8*DU$7*KVARDI,2))</f>
        <v/>
      </c>
      <c r="DW66" s="43"/>
      <c r="DX66" s="44" t="str">
        <f aca="false">IF(OR(DW$4=0,DW66="",DW$8="",DW$7=""),"",ROUND(DW66/DW$8*DW$7*KVARDI,2))</f>
        <v/>
      </c>
      <c r="DY66" s="43"/>
      <c r="DZ66" s="44" t="str">
        <f aca="false">IF(OR(DY$4=0,DY66="",DY$8="",DY$7=""),"",ROUND(DY66/DY$8*DY$7*KVARDI,2))</f>
        <v/>
      </c>
      <c r="EA66" s="43"/>
      <c r="EB66" s="44" t="str">
        <f aca="false">IF(OR(EA$4=0,EA66="",EA$8="",EA$7=""),"",ROUND(EA66/EA$8*EA$7*KVARDI,2))</f>
        <v/>
      </c>
      <c r="EC66" s="43"/>
      <c r="ED66" s="44" t="str">
        <f aca="false">IF(OR(EC$4=0,EC66="",EC$8="",EC$7=""),"",ROUND(EC66/EC$8*EC$7*KVARDI,2))</f>
        <v/>
      </c>
      <c r="EE66" s="43"/>
      <c r="EF66" s="44" t="str">
        <f aca="false">IF(OR(EE$4=0,EE66="",EE$8="",EE$7=""),"",ROUND(EE66/EE$8*EE$7*KVARDI,2))</f>
        <v/>
      </c>
      <c r="EG66" s="43"/>
      <c r="EH66" s="44" t="str">
        <f aca="false">IF(OR(EG$4=0,EG66="",EG$8="",EG$7=""),"",ROUND(EG66/EG$8*EG$7*KVARDI,2))</f>
        <v/>
      </c>
      <c r="EI66" s="43"/>
      <c r="EJ66" s="44" t="str">
        <f aca="false">IF(OR(EI$4=0,EI66="",EI$8="",EI$7=""),"",ROUND(EI66/EI$8*EI$7*KVARDI,2))</f>
        <v/>
      </c>
      <c r="EK66" s="43"/>
      <c r="EL66" s="44" t="str">
        <f aca="false">IF(OR(EK$4=0,EK66="",EK$8="",EK$7=""),"",ROUND(EK66/EK$8*EK$7*KVARDI,2))</f>
        <v/>
      </c>
      <c r="EM66" s="43"/>
      <c r="EN66" s="44" t="str">
        <f aca="false">IF(OR(EM$4=0,EM66="",EM$8="",EM$7=""),"",ROUND(EM66/EM$8*EM$7*KVARDI,2))</f>
        <v/>
      </c>
      <c r="EO66" s="43"/>
      <c r="EP66" s="44" t="str">
        <f aca="false">IF(OR(EO$4=0,EO66="",EO$8="",EO$7=""),"",ROUND(EO66/EO$8*EO$7*KVARDI,2))</f>
        <v/>
      </c>
      <c r="EQ66" s="43"/>
      <c r="ER66" s="44" t="str">
        <f aca="false">IF(OR(EQ$4=0,EQ66="",EQ$8="",EQ$7=""),"",ROUND(EQ66/EQ$8*EQ$7*KVARDI,2))</f>
        <v/>
      </c>
      <c r="ES66" s="43"/>
      <c r="ET66" s="44" t="str">
        <f aca="false">IF(OR(ES$4=0,ES66="",ES$8="",ES$7=""),"",ROUND(ES66/ES$8*ES$7*KVARDI,2))</f>
        <v/>
      </c>
      <c r="EU66" s="43"/>
      <c r="EV66" s="44" t="str">
        <f aca="false">IF(OR(EU$4=0,EU66="",EU$8="",EU$7=""),"",ROUND(EU66/EU$8*EU$7*KVARDI,2))</f>
        <v/>
      </c>
      <c r="EW66" s="43"/>
      <c r="EX66" s="44" t="str">
        <f aca="false">IF(OR(EW$4=0,EW66="",EW$8="",EW$7=""),"",ROUND(EW66/EW$8*EW$7*KVARDI,2))</f>
        <v/>
      </c>
      <c r="EY66" s="43"/>
      <c r="EZ66" s="44" t="str">
        <f aca="false">IF(OR(EY$4=0,EY66="",EY$8="",EY$7=""),"",ROUND(EY66/EY$8*EY$7*KVARDI,2))</f>
        <v/>
      </c>
      <c r="FA66" s="43"/>
      <c r="FB66" s="44" t="str">
        <f aca="false">IF(OR(FA$4=0,FA66="",FA$8="",FA$7=""),"",ROUND(FA66/FA$8*FA$7*KVARDI,2))</f>
        <v/>
      </c>
      <c r="FC66" s="43"/>
      <c r="FD66" s="44" t="str">
        <f aca="false">IF(OR(FC$4=0,FC66="",FC$8="",FC$7=""),"",ROUND(FC66/FC$8*FC$7*KVARDI,2))</f>
        <v/>
      </c>
      <c r="FE66" s="43"/>
      <c r="FF66" s="44" t="str">
        <f aca="false">IF(OR(FE$4=0,FE66="",FE$8="",FE$7=""),"",ROUND(FE66/FE$8*FE$7*KVARDI,2))</f>
        <v/>
      </c>
      <c r="FG66" s="43"/>
      <c r="FH66" s="44" t="str">
        <f aca="false">IF(OR(FG$4=0,FG66="",FG$8="",FG$7=""),"",ROUND(FG66/FG$8*FG$7*KVARDI,2))</f>
        <v/>
      </c>
      <c r="FI66" s="43"/>
      <c r="FJ66" s="44" t="str">
        <f aca="false">IF(OR(FI$4=0,FI66="",FI$8="",FI$7=""),"",ROUND(FI66/FI$8*FI$7*KVARDI,2))</f>
        <v/>
      </c>
      <c r="FK66" s="43"/>
      <c r="FL66" s="44" t="str">
        <f aca="false">IF(OR(FK$4=0,FK66="",FK$8="",FK$7=""),"",ROUND(FK66/FK$8*FK$7*KVARDI,2))</f>
        <v/>
      </c>
      <c r="FM66" s="43"/>
      <c r="FN66" s="44" t="str">
        <f aca="false">IF(OR(FM$4=0,FM66="",FM$8="",FM$7=""),"",ROUND(FM66/FM$8*FM$7*KVARDI,2))</f>
        <v/>
      </c>
      <c r="FO66" s="43"/>
      <c r="FP66" s="44" t="str">
        <f aca="false">IF(OR(FO$4=0,FO66="",FO$8="",FO$7=""),"",ROUND(FO66/FO$8*FO$7*KVARDI,2))</f>
        <v/>
      </c>
      <c r="FQ66" s="43"/>
      <c r="FR66" s="44" t="str">
        <f aca="false">IF(OR(FQ$4=0,FQ66="",FQ$8="",FQ$7=""),"",ROUND(FQ66/FQ$8*FQ$7*KVARDI,2))</f>
        <v/>
      </c>
      <c r="FS66" s="43"/>
      <c r="FT66" s="44" t="str">
        <f aca="false">IF(OR(FS$4=0,FS66="",FS$8="",FS$7=""),"",ROUND(FS66/FS$8*FS$7*KVARDI,2))</f>
        <v/>
      </c>
      <c r="FU66" s="43"/>
      <c r="FV66" s="44" t="str">
        <f aca="false">IF(OR(FU$4=0,FU66="",FU$8="",FU$7=""),"",ROUND(FU66/FU$8*FU$7*KVARDI,2))</f>
        <v/>
      </c>
      <c r="FW66" s="43"/>
      <c r="FX66" s="44" t="str">
        <f aca="false">IF(OR(FW$4=0,FW66="",FW$8="",FW$7=""),"",ROUND(FW66/FW$8*FW$7*KVARDI,2))</f>
        <v/>
      </c>
      <c r="FY66" s="43"/>
      <c r="FZ66" s="44" t="str">
        <f aca="false">IF(OR(FY$4=0,FY66="",FY$8="",FY$7=""),"",ROUND(FY66/FY$8*FY$7*KVARDI,2))</f>
        <v/>
      </c>
      <c r="GA66" s="43"/>
      <c r="GB66" s="44" t="str">
        <f aca="false">IF(OR(GA$4=0,GA66="",GA$8="",GA$7=""),"",ROUND(GA66/GA$8*GA$7*KVARDI,2))</f>
        <v/>
      </c>
      <c r="GC66" s="43"/>
      <c r="GD66" s="44" t="str">
        <f aca="false">IF(OR(GC$4=0,GC66="",GC$8="",GC$7=""),"",ROUND(GC66/GC$8*GC$7*KVARDI,2))</f>
        <v/>
      </c>
      <c r="GE66" s="43"/>
      <c r="GF66" s="44" t="str">
        <f aca="false">IF(OR(GE$4=0,GE66="",GE$8="",GE$7=""),"",ROUND(GE66/GE$8*GE$7*KVARDI,2))</f>
        <v/>
      </c>
      <c r="GG66" s="43"/>
      <c r="GH66" s="44" t="str">
        <f aca="false">IF(OR(GG$4=0,GG66="",GG$8="",GG$7=""),"",ROUND(GG66/GG$8*GG$7*KVARDI,2))</f>
        <v/>
      </c>
      <c r="GI66" s="43"/>
      <c r="GJ66" s="44" t="str">
        <f aca="false">IF(OR(GI$4=0,GI66="",GI$8="",GI$7=""),"",ROUND(GI66/GI$8*GI$7*KVARDI,2))</f>
        <v/>
      </c>
      <c r="GK66" s="43"/>
      <c r="GL66" s="44" t="str">
        <f aca="false">IF(OR(GK$4=0,GK66="",GK$8="",GK$7=""),"",ROUND(GK66/GK$8*GK$7*KVARDI,2))</f>
        <v/>
      </c>
      <c r="GM66" s="43"/>
      <c r="GN66" s="44" t="str">
        <f aca="false">IF(OR(GM$4=0,GM66="",GM$8="",GM$7=""),"",ROUND(GM66/GM$8*GM$7*KVARDI,2))</f>
        <v/>
      </c>
      <c r="GO66" s="43"/>
      <c r="GP66" s="44" t="str">
        <f aca="false">IF(OR(GO$4=0,GO66="",GO$8="",GO$7=""),"",ROUND(GO66/GO$8*GO$7*KVARDI,2))</f>
        <v/>
      </c>
      <c r="GQ66" s="43"/>
      <c r="GR66" s="44" t="str">
        <f aca="false">IF(OR(GQ$4=0,GQ66="",GQ$8="",GQ$7=""),"",ROUND(GQ66/GQ$8*GQ$7*KVARDI,2))</f>
        <v/>
      </c>
      <c r="GS66" s="43"/>
      <c r="GT66" s="44" t="str">
        <f aca="false">IF(OR(GS$4=0,GS66="",GS$8="",GS$7=""),"",ROUND(GS66/GS$8*GS$7*KVARDI,2))</f>
        <v/>
      </c>
      <c r="GU66" s="43"/>
      <c r="GV66" s="44" t="str">
        <f aca="false">IF(OR(GU$4=0,GU66="",GU$8="",GU$7=""),"",ROUND(GU66/GU$8*GU$7*KVARDI,2))</f>
        <v/>
      </c>
      <c r="GW66" s="43"/>
      <c r="GX66" s="44" t="str">
        <f aca="false">IF(OR(GW$4=0,GW66="",GW$8="",GW$7=""),"",ROUND(GW66/GW$8*GW$7*KVARDI,2))</f>
        <v/>
      </c>
      <c r="GZ66" s="22"/>
    </row>
    <row r="67" customFormat="false" ht="15" hidden="true" customHeight="true" outlineLevel="1" collapsed="false">
      <c r="B67" s="41" t="str">
        <f aca="false" t="array" ref="B67:B67">IFERROR(INDEX(Launagögn!$C$6:$C$10005,MATCH(0,COUNTIF($B$11:B66,Launagögn!$C$6:$C$10005)+(Launagögn!$C$6:$C$10005=""),0)),"")</f>
        <v/>
      </c>
      <c r="C67" s="42" t="n">
        <f aca="false">IFERROR(SUMIF($G$10:$GX$10,"Stig",$G67:$GX67),0)</f>
        <v>0</v>
      </c>
      <c r="D67" s="22"/>
      <c r="E67" s="22"/>
      <c r="F67" s="22"/>
      <c r="G67" s="43"/>
      <c r="H67" s="44" t="str">
        <f aca="false">IF(OR(G$4=0,G67="",G$8="",G$7=""),"",ROUND(G67/G$8*G$7*KVARDI,2))</f>
        <v/>
      </c>
      <c r="I67" s="43"/>
      <c r="J67" s="44" t="str">
        <f aca="false">IF(OR(I$4=0,I67="",I$8="",I$7=""),"",ROUND(I67/I$8*I$7*KVARDI,2))</f>
        <v/>
      </c>
      <c r="K67" s="43"/>
      <c r="L67" s="44" t="str">
        <f aca="false">IF(OR(K$4=0,K67="",K$8="",K$7=""),"",ROUND(K67/K$8*K$7*KVARDI,2))</f>
        <v/>
      </c>
      <c r="M67" s="43"/>
      <c r="N67" s="44" t="str">
        <f aca="false">IF(OR(M$4=0,M67="",M$8="",M$7=""),"",ROUND(M67/M$8*M$7*KVARDI,2))</f>
        <v/>
      </c>
      <c r="O67" s="43"/>
      <c r="P67" s="44" t="str">
        <f aca="false">IF(OR(O$4=0,O67="",O$8="",O$7=""),"",ROUND(O67/O$8*O$7*KVARDI,2))</f>
        <v/>
      </c>
      <c r="Q67" s="43"/>
      <c r="R67" s="44" t="str">
        <f aca="false">IF(OR(Q$4=0,Q67="",Q$8="",Q$7=""),"",ROUND(Q67/Q$8*Q$7*KVARDI,2))</f>
        <v/>
      </c>
      <c r="S67" s="43"/>
      <c r="T67" s="44" t="str">
        <f aca="false">IF(OR(S$4=0,S67="",S$8="",S$7=""),"",ROUND(S67/S$8*S$7*KVARDI,2))</f>
        <v/>
      </c>
      <c r="U67" s="43"/>
      <c r="V67" s="44" t="str">
        <f aca="false">IF(OR(U$4=0,U67="",U$8="",U$7=""),"",ROUND(U67/U$8*U$7*KVARDI,2))</f>
        <v/>
      </c>
      <c r="W67" s="43"/>
      <c r="X67" s="44" t="str">
        <f aca="false">IF(OR(W$4=0,W67="",W$8="",W$7=""),"",ROUND(W67/W$8*W$7*KVARDI,2))</f>
        <v/>
      </c>
      <c r="Y67" s="43"/>
      <c r="Z67" s="44" t="str">
        <f aca="false">IF(OR(Y$4=0,Y67="",Y$8="",Y$7=""),"",ROUND(Y67/Y$8*Y$7*KVARDI,2))</f>
        <v/>
      </c>
      <c r="AA67" s="43"/>
      <c r="AB67" s="44" t="str">
        <f aca="false">IF(OR(AA$4=0,AA67="",AA$8="",AA$7=""),"",ROUND(AA67/AA$8*AA$7*KVARDI,2))</f>
        <v/>
      </c>
      <c r="AC67" s="43"/>
      <c r="AD67" s="44" t="str">
        <f aca="false">IF(OR(AC$4=0,AC67="",AC$8="",AC$7=""),"",ROUND(AC67/AC$8*AC$7*KVARDI,2))</f>
        <v/>
      </c>
      <c r="AE67" s="43"/>
      <c r="AF67" s="44" t="str">
        <f aca="false">IF(OR(AE$4=0,AE67="",AE$8="",AE$7=""),"",ROUND(AE67/AE$8*AE$7*KVARDI,2))</f>
        <v/>
      </c>
      <c r="AG67" s="43"/>
      <c r="AH67" s="44" t="str">
        <f aca="false">IF(OR(AG$4=0,AG67="",AG$8="",AG$7=""),"",ROUND(AG67/AG$8*AG$7*KVARDI,2))</f>
        <v/>
      </c>
      <c r="AI67" s="43"/>
      <c r="AJ67" s="44" t="str">
        <f aca="false">IF(OR(AI$4=0,AI67="",AI$8="",AI$7=""),"",ROUND(AI67/AI$8*AI$7*KVARDI,2))</f>
        <v/>
      </c>
      <c r="AK67" s="43"/>
      <c r="AL67" s="44" t="str">
        <f aca="false">IF(OR(AK$4=0,AK67="",AK$8="",AK$7=""),"",ROUND(AK67/AK$8*AK$7*KVARDI,2))</f>
        <v/>
      </c>
      <c r="AM67" s="43"/>
      <c r="AN67" s="44" t="str">
        <f aca="false">IF(OR(AM$4=0,AM67="",AM$8="",AM$7=""),"",ROUND(AM67/AM$8*AM$7*KVARDI,2))</f>
        <v/>
      </c>
      <c r="AO67" s="43"/>
      <c r="AP67" s="44" t="str">
        <f aca="false">IF(OR(AO$4=0,AO67="",AO$8="",AO$7=""),"",ROUND(AO67/AO$8*AO$7*KVARDI,2))</f>
        <v/>
      </c>
      <c r="AQ67" s="43"/>
      <c r="AR67" s="44" t="str">
        <f aca="false">IF(OR(AQ$4=0,AQ67="",AQ$8="",AQ$7=""),"",ROUND(AQ67/AQ$8*AQ$7*KVARDI,2))</f>
        <v/>
      </c>
      <c r="AS67" s="43"/>
      <c r="AT67" s="44" t="str">
        <f aca="false">IF(OR(AS$4=0,AS67="",AS$8="",AS$7=""),"",ROUND(AS67/AS$8*AS$7*KVARDI,2))</f>
        <v/>
      </c>
      <c r="AU67" s="43"/>
      <c r="AV67" s="44" t="str">
        <f aca="false">IF(OR(AU$4=0,AU67="",AU$8="",AU$7=""),"",ROUND(AU67/AU$8*AU$7*KVARDI,2))</f>
        <v/>
      </c>
      <c r="AW67" s="43"/>
      <c r="AX67" s="44" t="str">
        <f aca="false">IF(OR(AW$4=0,AW67="",AW$8="",AW$7=""),"",ROUND(AW67/AW$8*AW$7*KVARDI,2))</f>
        <v/>
      </c>
      <c r="AY67" s="43"/>
      <c r="AZ67" s="44" t="str">
        <f aca="false">IF(OR(AY$4=0,AY67="",AY$8="",AY$7=""),"",ROUND(AY67/AY$8*AY$7*KVARDI,2))</f>
        <v/>
      </c>
      <c r="BA67" s="43"/>
      <c r="BB67" s="44" t="str">
        <f aca="false">IF(OR(BA$4=0,BA67="",BA$8="",BA$7=""),"",ROUND(BA67/BA$8*BA$7*KVARDI,2))</f>
        <v/>
      </c>
      <c r="BC67" s="43"/>
      <c r="BD67" s="44" t="str">
        <f aca="false">IF(OR(BC$4=0,BC67="",BC$8="",BC$7=""),"",ROUND(BC67/BC$8*BC$7*KVARDI,2))</f>
        <v/>
      </c>
      <c r="BE67" s="43"/>
      <c r="BF67" s="44" t="str">
        <f aca="false">IF(OR(BE$4=0,BE67="",BE$8="",BE$7=""),"",ROUND(BE67/BE$8*BE$7*KVARDI,2))</f>
        <v/>
      </c>
      <c r="BG67" s="43"/>
      <c r="BH67" s="44" t="str">
        <f aca="false">IF(OR(BG$4=0,BG67="",BG$8="",BG$7=""),"",ROUND(BG67/BG$8*BG$7*KVARDI,2))</f>
        <v/>
      </c>
      <c r="BI67" s="43"/>
      <c r="BJ67" s="44" t="str">
        <f aca="false">IF(OR(BI$4=0,BI67="",BI$8="",BI$7=""),"",ROUND(BI67/BI$8*BI$7*KVARDI,2))</f>
        <v/>
      </c>
      <c r="BK67" s="43"/>
      <c r="BL67" s="44" t="str">
        <f aca="false">IF(OR(BK$4=0,BK67="",BK$8="",BK$7=""),"",ROUND(BK67/BK$8*BK$7*KVARDI,2))</f>
        <v/>
      </c>
      <c r="BM67" s="43"/>
      <c r="BN67" s="44" t="str">
        <f aca="false">IF(OR(BM$4=0,BM67="",BM$8="",BM$7=""),"",ROUND(BM67/BM$8*BM$7*KVARDI,2))</f>
        <v/>
      </c>
      <c r="BO67" s="43"/>
      <c r="BP67" s="44" t="str">
        <f aca="false">IF(OR(BO$4=0,BO67="",BO$8="",BO$7=""),"",ROUND(BO67/BO$8*BO$7*KVARDI,2))</f>
        <v/>
      </c>
      <c r="BQ67" s="43"/>
      <c r="BR67" s="44" t="str">
        <f aca="false">IF(OR(BQ$4=0,BQ67="",BQ$8="",BQ$7=""),"",ROUND(BQ67/BQ$8*BQ$7*KVARDI,2))</f>
        <v/>
      </c>
      <c r="BS67" s="43"/>
      <c r="BT67" s="44" t="str">
        <f aca="false">IF(OR(BS$4=0,BS67="",BS$8="",BS$7=""),"",ROUND(BS67/BS$8*BS$7*KVARDI,2))</f>
        <v/>
      </c>
      <c r="BU67" s="43"/>
      <c r="BV67" s="44" t="str">
        <f aca="false">IF(OR(BU$4=0,BU67="",BU$8="",BU$7=""),"",ROUND(BU67/BU$8*BU$7*KVARDI,2))</f>
        <v/>
      </c>
      <c r="BW67" s="43"/>
      <c r="BX67" s="44" t="str">
        <f aca="false">IF(OR(BW$4=0,BW67="",BW$8="",BW$7=""),"",ROUND(BW67/BW$8*BW$7*KVARDI,2))</f>
        <v/>
      </c>
      <c r="BY67" s="43"/>
      <c r="BZ67" s="44" t="str">
        <f aca="false">IF(OR(BY$4=0,BY67="",BY$8="",BY$7=""),"",ROUND(BY67/BY$8*BY$7*KVARDI,2))</f>
        <v/>
      </c>
      <c r="CA67" s="43"/>
      <c r="CB67" s="44" t="str">
        <f aca="false">IF(OR(CA$4=0,CA67="",CA$8="",CA$7=""),"",ROUND(CA67/CA$8*CA$7*KVARDI,2))</f>
        <v/>
      </c>
      <c r="CC67" s="43"/>
      <c r="CD67" s="44" t="str">
        <f aca="false">IF(OR(CC$4=0,CC67="",CC$8="",CC$7=""),"",ROUND(CC67/CC$8*CC$7*KVARDI,2))</f>
        <v/>
      </c>
      <c r="CE67" s="43"/>
      <c r="CF67" s="44" t="str">
        <f aca="false">IF(OR(CE$4=0,CE67="",CE$8="",CE$7=""),"",ROUND(CE67/CE$8*CE$7*KVARDI,2))</f>
        <v/>
      </c>
      <c r="CG67" s="43"/>
      <c r="CH67" s="44" t="str">
        <f aca="false">IF(OR(CG$4=0,CG67="",CG$8="",CG$7=""),"",ROUND(CG67/CG$8*CG$7*KVARDI,2))</f>
        <v/>
      </c>
      <c r="CI67" s="43"/>
      <c r="CJ67" s="44" t="str">
        <f aca="false">IF(OR(CI$4=0,CI67="",CI$8="",CI$7=""),"",ROUND(CI67/CI$8*CI$7*KVARDI,2))</f>
        <v/>
      </c>
      <c r="CK67" s="43"/>
      <c r="CL67" s="44" t="str">
        <f aca="false">IF(OR(CK$4=0,CK67="",CK$8="",CK$7=""),"",ROUND(CK67/CK$8*CK$7*KVARDI,2))</f>
        <v/>
      </c>
      <c r="CM67" s="43"/>
      <c r="CN67" s="44" t="str">
        <f aca="false">IF(OR(CM$4=0,CM67="",CM$8="",CM$7=""),"",ROUND(CM67/CM$8*CM$7*KVARDI,2))</f>
        <v/>
      </c>
      <c r="CO67" s="43"/>
      <c r="CP67" s="44" t="str">
        <f aca="false">IF(OR(CO$4=0,CO67="",CO$8="",CO$7=""),"",ROUND(CO67/CO$8*CO$7*KVARDI,2))</f>
        <v/>
      </c>
      <c r="CQ67" s="43"/>
      <c r="CR67" s="44" t="str">
        <f aca="false">IF(OR(CQ$4=0,CQ67="",CQ$8="",CQ$7=""),"",ROUND(CQ67/CQ$8*CQ$7*KVARDI,2))</f>
        <v/>
      </c>
      <c r="CS67" s="43"/>
      <c r="CT67" s="44" t="str">
        <f aca="false">IF(OR(CS$4=0,CS67="",CS$8="",CS$7=""),"",ROUND(CS67/CS$8*CS$7*KVARDI,2))</f>
        <v/>
      </c>
      <c r="CU67" s="43"/>
      <c r="CV67" s="44" t="str">
        <f aca="false">IF(OR(CU$4=0,CU67="",CU$8="",CU$7=""),"",ROUND(CU67/CU$8*CU$7*KVARDI,2))</f>
        <v/>
      </c>
      <c r="CW67" s="43"/>
      <c r="CX67" s="44" t="str">
        <f aca="false">IF(OR(CW$4=0,CW67="",CW$8="",CW$7=""),"",ROUND(CW67/CW$8*CW$7*KVARDI,2))</f>
        <v/>
      </c>
      <c r="CY67" s="43"/>
      <c r="CZ67" s="44" t="str">
        <f aca="false">IF(OR(CY$4=0,CY67="",CY$8="",CY$7=""),"",ROUND(CY67/CY$8*CY$7*KVARDI,2))</f>
        <v/>
      </c>
      <c r="DA67" s="43"/>
      <c r="DB67" s="44" t="str">
        <f aca="false">IF(OR(DA$4=0,DA67="",DA$8="",DA$7=""),"",ROUND(DA67/DA$8*DA$7*KVARDI,2))</f>
        <v/>
      </c>
      <c r="DC67" s="43"/>
      <c r="DD67" s="44" t="str">
        <f aca="false">IF(OR(DC$4=0,DC67="",DC$8="",DC$7=""),"",ROUND(DC67/DC$8*DC$7*KVARDI,2))</f>
        <v/>
      </c>
      <c r="DE67" s="43"/>
      <c r="DF67" s="44" t="str">
        <f aca="false">IF(OR(DE$4=0,DE67="",DE$8="",DE$7=""),"",ROUND(DE67/DE$8*DE$7*KVARDI,2))</f>
        <v/>
      </c>
      <c r="DG67" s="43"/>
      <c r="DH67" s="44" t="str">
        <f aca="false">IF(OR(DG$4=0,DG67="",DG$8="",DG$7=""),"",ROUND(DG67/DG$8*DG$7*KVARDI,2))</f>
        <v/>
      </c>
      <c r="DI67" s="43"/>
      <c r="DJ67" s="44" t="str">
        <f aca="false">IF(OR(DI$4=0,DI67="",DI$8="",DI$7=""),"",ROUND(DI67/DI$8*DI$7*KVARDI,2))</f>
        <v/>
      </c>
      <c r="DK67" s="43"/>
      <c r="DL67" s="44" t="str">
        <f aca="false">IF(OR(DK$4=0,DK67="",DK$8="",DK$7=""),"",ROUND(DK67/DK$8*DK$7*KVARDI,2))</f>
        <v/>
      </c>
      <c r="DM67" s="43"/>
      <c r="DN67" s="44" t="str">
        <f aca="false">IF(OR(DM$4=0,DM67="",DM$8="",DM$7=""),"",ROUND(DM67/DM$8*DM$7*KVARDI,2))</f>
        <v/>
      </c>
      <c r="DO67" s="43"/>
      <c r="DP67" s="44" t="str">
        <f aca="false">IF(OR(DO$4=0,DO67="",DO$8="",DO$7=""),"",ROUND(DO67/DO$8*DO$7*KVARDI,2))</f>
        <v/>
      </c>
      <c r="DQ67" s="43"/>
      <c r="DR67" s="44" t="str">
        <f aca="false">IF(OR(DQ$4=0,DQ67="",DQ$8="",DQ$7=""),"",ROUND(DQ67/DQ$8*DQ$7*KVARDI,2))</f>
        <v/>
      </c>
      <c r="DS67" s="43"/>
      <c r="DT67" s="44" t="str">
        <f aca="false">IF(OR(DS$4=0,DS67="",DS$8="",DS$7=""),"",ROUND(DS67/DS$8*DS$7*KVARDI,2))</f>
        <v/>
      </c>
      <c r="DU67" s="43"/>
      <c r="DV67" s="44" t="str">
        <f aca="false">IF(OR(DU$4=0,DU67="",DU$8="",DU$7=""),"",ROUND(DU67/DU$8*DU$7*KVARDI,2))</f>
        <v/>
      </c>
      <c r="DW67" s="43"/>
      <c r="DX67" s="44" t="str">
        <f aca="false">IF(OR(DW$4=0,DW67="",DW$8="",DW$7=""),"",ROUND(DW67/DW$8*DW$7*KVARDI,2))</f>
        <v/>
      </c>
      <c r="DY67" s="43"/>
      <c r="DZ67" s="44" t="str">
        <f aca="false">IF(OR(DY$4=0,DY67="",DY$8="",DY$7=""),"",ROUND(DY67/DY$8*DY$7*KVARDI,2))</f>
        <v/>
      </c>
      <c r="EA67" s="43"/>
      <c r="EB67" s="44" t="str">
        <f aca="false">IF(OR(EA$4=0,EA67="",EA$8="",EA$7=""),"",ROUND(EA67/EA$8*EA$7*KVARDI,2))</f>
        <v/>
      </c>
      <c r="EC67" s="43"/>
      <c r="ED67" s="44" t="str">
        <f aca="false">IF(OR(EC$4=0,EC67="",EC$8="",EC$7=""),"",ROUND(EC67/EC$8*EC$7*KVARDI,2))</f>
        <v/>
      </c>
      <c r="EE67" s="43"/>
      <c r="EF67" s="44" t="str">
        <f aca="false">IF(OR(EE$4=0,EE67="",EE$8="",EE$7=""),"",ROUND(EE67/EE$8*EE$7*KVARDI,2))</f>
        <v/>
      </c>
      <c r="EG67" s="43"/>
      <c r="EH67" s="44" t="str">
        <f aca="false">IF(OR(EG$4=0,EG67="",EG$8="",EG$7=""),"",ROUND(EG67/EG$8*EG$7*KVARDI,2))</f>
        <v/>
      </c>
      <c r="EI67" s="43"/>
      <c r="EJ67" s="44" t="str">
        <f aca="false">IF(OR(EI$4=0,EI67="",EI$8="",EI$7=""),"",ROUND(EI67/EI$8*EI$7*KVARDI,2))</f>
        <v/>
      </c>
      <c r="EK67" s="43"/>
      <c r="EL67" s="44" t="str">
        <f aca="false">IF(OR(EK$4=0,EK67="",EK$8="",EK$7=""),"",ROUND(EK67/EK$8*EK$7*KVARDI,2))</f>
        <v/>
      </c>
      <c r="EM67" s="43"/>
      <c r="EN67" s="44" t="str">
        <f aca="false">IF(OR(EM$4=0,EM67="",EM$8="",EM$7=""),"",ROUND(EM67/EM$8*EM$7*KVARDI,2))</f>
        <v/>
      </c>
      <c r="EO67" s="43"/>
      <c r="EP67" s="44" t="str">
        <f aca="false">IF(OR(EO$4=0,EO67="",EO$8="",EO$7=""),"",ROUND(EO67/EO$8*EO$7*KVARDI,2))</f>
        <v/>
      </c>
      <c r="EQ67" s="43"/>
      <c r="ER67" s="44" t="str">
        <f aca="false">IF(OR(EQ$4=0,EQ67="",EQ$8="",EQ$7=""),"",ROUND(EQ67/EQ$8*EQ$7*KVARDI,2))</f>
        <v/>
      </c>
      <c r="ES67" s="43"/>
      <c r="ET67" s="44" t="str">
        <f aca="false">IF(OR(ES$4=0,ES67="",ES$8="",ES$7=""),"",ROUND(ES67/ES$8*ES$7*KVARDI,2))</f>
        <v/>
      </c>
      <c r="EU67" s="43"/>
      <c r="EV67" s="44" t="str">
        <f aca="false">IF(OR(EU$4=0,EU67="",EU$8="",EU$7=""),"",ROUND(EU67/EU$8*EU$7*KVARDI,2))</f>
        <v/>
      </c>
      <c r="EW67" s="43"/>
      <c r="EX67" s="44" t="str">
        <f aca="false">IF(OR(EW$4=0,EW67="",EW$8="",EW$7=""),"",ROUND(EW67/EW$8*EW$7*KVARDI,2))</f>
        <v/>
      </c>
      <c r="EY67" s="43"/>
      <c r="EZ67" s="44" t="str">
        <f aca="false">IF(OR(EY$4=0,EY67="",EY$8="",EY$7=""),"",ROUND(EY67/EY$8*EY$7*KVARDI,2))</f>
        <v/>
      </c>
      <c r="FA67" s="43"/>
      <c r="FB67" s="44" t="str">
        <f aca="false">IF(OR(FA$4=0,FA67="",FA$8="",FA$7=""),"",ROUND(FA67/FA$8*FA$7*KVARDI,2))</f>
        <v/>
      </c>
      <c r="FC67" s="43"/>
      <c r="FD67" s="44" t="str">
        <f aca="false">IF(OR(FC$4=0,FC67="",FC$8="",FC$7=""),"",ROUND(FC67/FC$8*FC$7*KVARDI,2))</f>
        <v/>
      </c>
      <c r="FE67" s="43"/>
      <c r="FF67" s="44" t="str">
        <f aca="false">IF(OR(FE$4=0,FE67="",FE$8="",FE$7=""),"",ROUND(FE67/FE$8*FE$7*KVARDI,2))</f>
        <v/>
      </c>
      <c r="FG67" s="43"/>
      <c r="FH67" s="44" t="str">
        <f aca="false">IF(OR(FG$4=0,FG67="",FG$8="",FG$7=""),"",ROUND(FG67/FG$8*FG$7*KVARDI,2))</f>
        <v/>
      </c>
      <c r="FI67" s="43"/>
      <c r="FJ67" s="44" t="str">
        <f aca="false">IF(OR(FI$4=0,FI67="",FI$8="",FI$7=""),"",ROUND(FI67/FI$8*FI$7*KVARDI,2))</f>
        <v/>
      </c>
      <c r="FK67" s="43"/>
      <c r="FL67" s="44" t="str">
        <f aca="false">IF(OR(FK$4=0,FK67="",FK$8="",FK$7=""),"",ROUND(FK67/FK$8*FK$7*KVARDI,2))</f>
        <v/>
      </c>
      <c r="FM67" s="43"/>
      <c r="FN67" s="44" t="str">
        <f aca="false">IF(OR(FM$4=0,FM67="",FM$8="",FM$7=""),"",ROUND(FM67/FM$8*FM$7*KVARDI,2))</f>
        <v/>
      </c>
      <c r="FO67" s="43"/>
      <c r="FP67" s="44" t="str">
        <f aca="false">IF(OR(FO$4=0,FO67="",FO$8="",FO$7=""),"",ROUND(FO67/FO$8*FO$7*KVARDI,2))</f>
        <v/>
      </c>
      <c r="FQ67" s="43"/>
      <c r="FR67" s="44" t="str">
        <f aca="false">IF(OR(FQ$4=0,FQ67="",FQ$8="",FQ$7=""),"",ROUND(FQ67/FQ$8*FQ$7*KVARDI,2))</f>
        <v/>
      </c>
      <c r="FS67" s="43"/>
      <c r="FT67" s="44" t="str">
        <f aca="false">IF(OR(FS$4=0,FS67="",FS$8="",FS$7=""),"",ROUND(FS67/FS$8*FS$7*KVARDI,2))</f>
        <v/>
      </c>
      <c r="FU67" s="43"/>
      <c r="FV67" s="44" t="str">
        <f aca="false">IF(OR(FU$4=0,FU67="",FU$8="",FU$7=""),"",ROUND(FU67/FU$8*FU$7*KVARDI,2))</f>
        <v/>
      </c>
      <c r="FW67" s="43"/>
      <c r="FX67" s="44" t="str">
        <f aca="false">IF(OR(FW$4=0,FW67="",FW$8="",FW$7=""),"",ROUND(FW67/FW$8*FW$7*KVARDI,2))</f>
        <v/>
      </c>
      <c r="FY67" s="43"/>
      <c r="FZ67" s="44" t="str">
        <f aca="false">IF(OR(FY$4=0,FY67="",FY$8="",FY$7=""),"",ROUND(FY67/FY$8*FY$7*KVARDI,2))</f>
        <v/>
      </c>
      <c r="GA67" s="43"/>
      <c r="GB67" s="44" t="str">
        <f aca="false">IF(OR(GA$4=0,GA67="",GA$8="",GA$7=""),"",ROUND(GA67/GA$8*GA$7*KVARDI,2))</f>
        <v/>
      </c>
      <c r="GC67" s="43"/>
      <c r="GD67" s="44" t="str">
        <f aca="false">IF(OR(GC$4=0,GC67="",GC$8="",GC$7=""),"",ROUND(GC67/GC$8*GC$7*KVARDI,2))</f>
        <v/>
      </c>
      <c r="GE67" s="43"/>
      <c r="GF67" s="44" t="str">
        <f aca="false">IF(OR(GE$4=0,GE67="",GE$8="",GE$7=""),"",ROUND(GE67/GE$8*GE$7*KVARDI,2))</f>
        <v/>
      </c>
      <c r="GG67" s="43"/>
      <c r="GH67" s="44" t="str">
        <f aca="false">IF(OR(GG$4=0,GG67="",GG$8="",GG$7=""),"",ROUND(GG67/GG$8*GG$7*KVARDI,2))</f>
        <v/>
      </c>
      <c r="GI67" s="43"/>
      <c r="GJ67" s="44" t="str">
        <f aca="false">IF(OR(GI$4=0,GI67="",GI$8="",GI$7=""),"",ROUND(GI67/GI$8*GI$7*KVARDI,2))</f>
        <v/>
      </c>
      <c r="GK67" s="43"/>
      <c r="GL67" s="44" t="str">
        <f aca="false">IF(OR(GK$4=0,GK67="",GK$8="",GK$7=""),"",ROUND(GK67/GK$8*GK$7*KVARDI,2))</f>
        <v/>
      </c>
      <c r="GM67" s="43"/>
      <c r="GN67" s="44" t="str">
        <f aca="false">IF(OR(GM$4=0,GM67="",GM$8="",GM$7=""),"",ROUND(GM67/GM$8*GM$7*KVARDI,2))</f>
        <v/>
      </c>
      <c r="GO67" s="43"/>
      <c r="GP67" s="44" t="str">
        <f aca="false">IF(OR(GO$4=0,GO67="",GO$8="",GO$7=""),"",ROUND(GO67/GO$8*GO$7*KVARDI,2))</f>
        <v/>
      </c>
      <c r="GQ67" s="43"/>
      <c r="GR67" s="44" t="str">
        <f aca="false">IF(OR(GQ$4=0,GQ67="",GQ$8="",GQ$7=""),"",ROUND(GQ67/GQ$8*GQ$7*KVARDI,2))</f>
        <v/>
      </c>
      <c r="GS67" s="43"/>
      <c r="GT67" s="44" t="str">
        <f aca="false">IF(OR(GS$4=0,GS67="",GS$8="",GS$7=""),"",ROUND(GS67/GS$8*GS$7*KVARDI,2))</f>
        <v/>
      </c>
      <c r="GU67" s="43"/>
      <c r="GV67" s="44" t="str">
        <f aca="false">IF(OR(GU$4=0,GU67="",GU$8="",GU$7=""),"",ROUND(GU67/GU$8*GU$7*KVARDI,2))</f>
        <v/>
      </c>
      <c r="GW67" s="43"/>
      <c r="GX67" s="44" t="str">
        <f aca="false">IF(OR(GW$4=0,GW67="",GW$8="",GW$7=""),"",ROUND(GW67/GW$8*GW$7*KVARDI,2))</f>
        <v/>
      </c>
      <c r="GZ67" s="22"/>
    </row>
    <row r="68" customFormat="false" ht="15" hidden="true" customHeight="true" outlineLevel="1" collapsed="false">
      <c r="B68" s="41" t="str">
        <f aca="false" t="array" ref="B68:B68">IFERROR(INDEX(Launagögn!$C$6:$C$10005,MATCH(0,COUNTIF($B$11:B67,Launagögn!$C$6:$C$10005)+(Launagögn!$C$6:$C$10005=""),0)),"")</f>
        <v/>
      </c>
      <c r="C68" s="42" t="n">
        <f aca="false">IFERROR(SUMIF($G$10:$GX$10,"Stig",$G68:$GX68),0)</f>
        <v>0</v>
      </c>
      <c r="D68" s="22"/>
      <c r="E68" s="22"/>
      <c r="F68" s="22"/>
      <c r="G68" s="43"/>
      <c r="H68" s="44" t="str">
        <f aca="false">IF(OR(G$4=0,G68="",G$8="",G$7=""),"",ROUND(G68/G$8*G$7*KVARDI,2))</f>
        <v/>
      </c>
      <c r="I68" s="43"/>
      <c r="J68" s="44" t="str">
        <f aca="false">IF(OR(I$4=0,I68="",I$8="",I$7=""),"",ROUND(I68/I$8*I$7*KVARDI,2))</f>
        <v/>
      </c>
      <c r="K68" s="43"/>
      <c r="L68" s="44" t="str">
        <f aca="false">IF(OR(K$4=0,K68="",K$8="",K$7=""),"",ROUND(K68/K$8*K$7*KVARDI,2))</f>
        <v/>
      </c>
      <c r="M68" s="43"/>
      <c r="N68" s="44" t="str">
        <f aca="false">IF(OR(M$4=0,M68="",M$8="",M$7=""),"",ROUND(M68/M$8*M$7*KVARDI,2))</f>
        <v/>
      </c>
      <c r="O68" s="43"/>
      <c r="P68" s="44" t="str">
        <f aca="false">IF(OR(O$4=0,O68="",O$8="",O$7=""),"",ROUND(O68/O$8*O$7*KVARDI,2))</f>
        <v/>
      </c>
      <c r="Q68" s="43"/>
      <c r="R68" s="44" t="str">
        <f aca="false">IF(OR(Q$4=0,Q68="",Q$8="",Q$7=""),"",ROUND(Q68/Q$8*Q$7*KVARDI,2))</f>
        <v/>
      </c>
      <c r="S68" s="43"/>
      <c r="T68" s="44" t="str">
        <f aca="false">IF(OR(S$4=0,S68="",S$8="",S$7=""),"",ROUND(S68/S$8*S$7*KVARDI,2))</f>
        <v/>
      </c>
      <c r="U68" s="43"/>
      <c r="V68" s="44" t="str">
        <f aca="false">IF(OR(U$4=0,U68="",U$8="",U$7=""),"",ROUND(U68/U$8*U$7*KVARDI,2))</f>
        <v/>
      </c>
      <c r="W68" s="43"/>
      <c r="X68" s="44" t="str">
        <f aca="false">IF(OR(W$4=0,W68="",W$8="",W$7=""),"",ROUND(W68/W$8*W$7*KVARDI,2))</f>
        <v/>
      </c>
      <c r="Y68" s="43"/>
      <c r="Z68" s="44" t="str">
        <f aca="false">IF(OR(Y$4=0,Y68="",Y$8="",Y$7=""),"",ROUND(Y68/Y$8*Y$7*KVARDI,2))</f>
        <v/>
      </c>
      <c r="AA68" s="43"/>
      <c r="AB68" s="44" t="str">
        <f aca="false">IF(OR(AA$4=0,AA68="",AA$8="",AA$7=""),"",ROUND(AA68/AA$8*AA$7*KVARDI,2))</f>
        <v/>
      </c>
      <c r="AC68" s="43"/>
      <c r="AD68" s="44" t="str">
        <f aca="false">IF(OR(AC$4=0,AC68="",AC$8="",AC$7=""),"",ROUND(AC68/AC$8*AC$7*KVARDI,2))</f>
        <v/>
      </c>
      <c r="AE68" s="43"/>
      <c r="AF68" s="44" t="str">
        <f aca="false">IF(OR(AE$4=0,AE68="",AE$8="",AE$7=""),"",ROUND(AE68/AE$8*AE$7*KVARDI,2))</f>
        <v/>
      </c>
      <c r="AG68" s="43"/>
      <c r="AH68" s="44" t="str">
        <f aca="false">IF(OR(AG$4=0,AG68="",AG$8="",AG$7=""),"",ROUND(AG68/AG$8*AG$7*KVARDI,2))</f>
        <v/>
      </c>
      <c r="AI68" s="43"/>
      <c r="AJ68" s="44" t="str">
        <f aca="false">IF(OR(AI$4=0,AI68="",AI$8="",AI$7=""),"",ROUND(AI68/AI$8*AI$7*KVARDI,2))</f>
        <v/>
      </c>
      <c r="AK68" s="43"/>
      <c r="AL68" s="44" t="str">
        <f aca="false">IF(OR(AK$4=0,AK68="",AK$8="",AK$7=""),"",ROUND(AK68/AK$8*AK$7*KVARDI,2))</f>
        <v/>
      </c>
      <c r="AM68" s="43"/>
      <c r="AN68" s="44" t="str">
        <f aca="false">IF(OR(AM$4=0,AM68="",AM$8="",AM$7=""),"",ROUND(AM68/AM$8*AM$7*KVARDI,2))</f>
        <v/>
      </c>
      <c r="AO68" s="43"/>
      <c r="AP68" s="44" t="str">
        <f aca="false">IF(OR(AO$4=0,AO68="",AO$8="",AO$7=""),"",ROUND(AO68/AO$8*AO$7*KVARDI,2))</f>
        <v/>
      </c>
      <c r="AQ68" s="43"/>
      <c r="AR68" s="44" t="str">
        <f aca="false">IF(OR(AQ$4=0,AQ68="",AQ$8="",AQ$7=""),"",ROUND(AQ68/AQ$8*AQ$7*KVARDI,2))</f>
        <v/>
      </c>
      <c r="AS68" s="43"/>
      <c r="AT68" s="44" t="str">
        <f aca="false">IF(OR(AS$4=0,AS68="",AS$8="",AS$7=""),"",ROUND(AS68/AS$8*AS$7*KVARDI,2))</f>
        <v/>
      </c>
      <c r="AU68" s="43"/>
      <c r="AV68" s="44" t="str">
        <f aca="false">IF(OR(AU$4=0,AU68="",AU$8="",AU$7=""),"",ROUND(AU68/AU$8*AU$7*KVARDI,2))</f>
        <v/>
      </c>
      <c r="AW68" s="43"/>
      <c r="AX68" s="44" t="str">
        <f aca="false">IF(OR(AW$4=0,AW68="",AW$8="",AW$7=""),"",ROUND(AW68/AW$8*AW$7*KVARDI,2))</f>
        <v/>
      </c>
      <c r="AY68" s="43"/>
      <c r="AZ68" s="44" t="str">
        <f aca="false">IF(OR(AY$4=0,AY68="",AY$8="",AY$7=""),"",ROUND(AY68/AY$8*AY$7*KVARDI,2))</f>
        <v/>
      </c>
      <c r="BA68" s="43"/>
      <c r="BB68" s="44" t="str">
        <f aca="false">IF(OR(BA$4=0,BA68="",BA$8="",BA$7=""),"",ROUND(BA68/BA$8*BA$7*KVARDI,2))</f>
        <v/>
      </c>
      <c r="BC68" s="43"/>
      <c r="BD68" s="44" t="str">
        <f aca="false">IF(OR(BC$4=0,BC68="",BC$8="",BC$7=""),"",ROUND(BC68/BC$8*BC$7*KVARDI,2))</f>
        <v/>
      </c>
      <c r="BE68" s="43"/>
      <c r="BF68" s="44" t="str">
        <f aca="false">IF(OR(BE$4=0,BE68="",BE$8="",BE$7=""),"",ROUND(BE68/BE$8*BE$7*KVARDI,2))</f>
        <v/>
      </c>
      <c r="BG68" s="43"/>
      <c r="BH68" s="44" t="str">
        <f aca="false">IF(OR(BG$4=0,BG68="",BG$8="",BG$7=""),"",ROUND(BG68/BG$8*BG$7*KVARDI,2))</f>
        <v/>
      </c>
      <c r="BI68" s="43"/>
      <c r="BJ68" s="44" t="str">
        <f aca="false">IF(OR(BI$4=0,BI68="",BI$8="",BI$7=""),"",ROUND(BI68/BI$8*BI$7*KVARDI,2))</f>
        <v/>
      </c>
      <c r="BK68" s="43"/>
      <c r="BL68" s="44" t="str">
        <f aca="false">IF(OR(BK$4=0,BK68="",BK$8="",BK$7=""),"",ROUND(BK68/BK$8*BK$7*KVARDI,2))</f>
        <v/>
      </c>
      <c r="BM68" s="43"/>
      <c r="BN68" s="44" t="str">
        <f aca="false">IF(OR(BM$4=0,BM68="",BM$8="",BM$7=""),"",ROUND(BM68/BM$8*BM$7*KVARDI,2))</f>
        <v/>
      </c>
      <c r="BO68" s="43"/>
      <c r="BP68" s="44" t="str">
        <f aca="false">IF(OR(BO$4=0,BO68="",BO$8="",BO$7=""),"",ROUND(BO68/BO$8*BO$7*KVARDI,2))</f>
        <v/>
      </c>
      <c r="BQ68" s="43"/>
      <c r="BR68" s="44" t="str">
        <f aca="false">IF(OR(BQ$4=0,BQ68="",BQ$8="",BQ$7=""),"",ROUND(BQ68/BQ$8*BQ$7*KVARDI,2))</f>
        <v/>
      </c>
      <c r="BS68" s="43"/>
      <c r="BT68" s="44" t="str">
        <f aca="false">IF(OR(BS$4=0,BS68="",BS$8="",BS$7=""),"",ROUND(BS68/BS$8*BS$7*KVARDI,2))</f>
        <v/>
      </c>
      <c r="BU68" s="43"/>
      <c r="BV68" s="44" t="str">
        <f aca="false">IF(OR(BU$4=0,BU68="",BU$8="",BU$7=""),"",ROUND(BU68/BU$8*BU$7*KVARDI,2))</f>
        <v/>
      </c>
      <c r="BW68" s="43"/>
      <c r="BX68" s="44" t="str">
        <f aca="false">IF(OR(BW$4=0,BW68="",BW$8="",BW$7=""),"",ROUND(BW68/BW$8*BW$7*KVARDI,2))</f>
        <v/>
      </c>
      <c r="BY68" s="43"/>
      <c r="BZ68" s="44" t="str">
        <f aca="false">IF(OR(BY$4=0,BY68="",BY$8="",BY$7=""),"",ROUND(BY68/BY$8*BY$7*KVARDI,2))</f>
        <v/>
      </c>
      <c r="CA68" s="43"/>
      <c r="CB68" s="44" t="str">
        <f aca="false">IF(OR(CA$4=0,CA68="",CA$8="",CA$7=""),"",ROUND(CA68/CA$8*CA$7*KVARDI,2))</f>
        <v/>
      </c>
      <c r="CC68" s="43"/>
      <c r="CD68" s="44" t="str">
        <f aca="false">IF(OR(CC$4=0,CC68="",CC$8="",CC$7=""),"",ROUND(CC68/CC$8*CC$7*KVARDI,2))</f>
        <v/>
      </c>
      <c r="CE68" s="43"/>
      <c r="CF68" s="44" t="str">
        <f aca="false">IF(OR(CE$4=0,CE68="",CE$8="",CE$7=""),"",ROUND(CE68/CE$8*CE$7*KVARDI,2))</f>
        <v/>
      </c>
      <c r="CG68" s="43"/>
      <c r="CH68" s="44" t="str">
        <f aca="false">IF(OR(CG$4=0,CG68="",CG$8="",CG$7=""),"",ROUND(CG68/CG$8*CG$7*KVARDI,2))</f>
        <v/>
      </c>
      <c r="CI68" s="43"/>
      <c r="CJ68" s="44" t="str">
        <f aca="false">IF(OR(CI$4=0,CI68="",CI$8="",CI$7=""),"",ROUND(CI68/CI$8*CI$7*KVARDI,2))</f>
        <v/>
      </c>
      <c r="CK68" s="43"/>
      <c r="CL68" s="44" t="str">
        <f aca="false">IF(OR(CK$4=0,CK68="",CK$8="",CK$7=""),"",ROUND(CK68/CK$8*CK$7*KVARDI,2))</f>
        <v/>
      </c>
      <c r="CM68" s="43"/>
      <c r="CN68" s="44" t="str">
        <f aca="false">IF(OR(CM$4=0,CM68="",CM$8="",CM$7=""),"",ROUND(CM68/CM$8*CM$7*KVARDI,2))</f>
        <v/>
      </c>
      <c r="CO68" s="43"/>
      <c r="CP68" s="44" t="str">
        <f aca="false">IF(OR(CO$4=0,CO68="",CO$8="",CO$7=""),"",ROUND(CO68/CO$8*CO$7*KVARDI,2))</f>
        <v/>
      </c>
      <c r="CQ68" s="43"/>
      <c r="CR68" s="44" t="str">
        <f aca="false">IF(OR(CQ$4=0,CQ68="",CQ$8="",CQ$7=""),"",ROUND(CQ68/CQ$8*CQ$7*KVARDI,2))</f>
        <v/>
      </c>
      <c r="CS68" s="43"/>
      <c r="CT68" s="44" t="str">
        <f aca="false">IF(OR(CS$4=0,CS68="",CS$8="",CS$7=""),"",ROUND(CS68/CS$8*CS$7*KVARDI,2))</f>
        <v/>
      </c>
      <c r="CU68" s="43"/>
      <c r="CV68" s="44" t="str">
        <f aca="false">IF(OR(CU$4=0,CU68="",CU$8="",CU$7=""),"",ROUND(CU68/CU$8*CU$7*KVARDI,2))</f>
        <v/>
      </c>
      <c r="CW68" s="43"/>
      <c r="CX68" s="44" t="str">
        <f aca="false">IF(OR(CW$4=0,CW68="",CW$8="",CW$7=""),"",ROUND(CW68/CW$8*CW$7*KVARDI,2))</f>
        <v/>
      </c>
      <c r="CY68" s="43"/>
      <c r="CZ68" s="44" t="str">
        <f aca="false">IF(OR(CY$4=0,CY68="",CY$8="",CY$7=""),"",ROUND(CY68/CY$8*CY$7*KVARDI,2))</f>
        <v/>
      </c>
      <c r="DA68" s="43"/>
      <c r="DB68" s="44" t="str">
        <f aca="false">IF(OR(DA$4=0,DA68="",DA$8="",DA$7=""),"",ROUND(DA68/DA$8*DA$7*KVARDI,2))</f>
        <v/>
      </c>
      <c r="DC68" s="43"/>
      <c r="DD68" s="44" t="str">
        <f aca="false">IF(OR(DC$4=0,DC68="",DC$8="",DC$7=""),"",ROUND(DC68/DC$8*DC$7*KVARDI,2))</f>
        <v/>
      </c>
      <c r="DE68" s="43"/>
      <c r="DF68" s="44" t="str">
        <f aca="false">IF(OR(DE$4=0,DE68="",DE$8="",DE$7=""),"",ROUND(DE68/DE$8*DE$7*KVARDI,2))</f>
        <v/>
      </c>
      <c r="DG68" s="43"/>
      <c r="DH68" s="44" t="str">
        <f aca="false">IF(OR(DG$4=0,DG68="",DG$8="",DG$7=""),"",ROUND(DG68/DG$8*DG$7*KVARDI,2))</f>
        <v/>
      </c>
      <c r="DI68" s="43"/>
      <c r="DJ68" s="44" t="str">
        <f aca="false">IF(OR(DI$4=0,DI68="",DI$8="",DI$7=""),"",ROUND(DI68/DI$8*DI$7*KVARDI,2))</f>
        <v/>
      </c>
      <c r="DK68" s="43"/>
      <c r="DL68" s="44" t="str">
        <f aca="false">IF(OR(DK$4=0,DK68="",DK$8="",DK$7=""),"",ROUND(DK68/DK$8*DK$7*KVARDI,2))</f>
        <v/>
      </c>
      <c r="DM68" s="43"/>
      <c r="DN68" s="44" t="str">
        <f aca="false">IF(OR(DM$4=0,DM68="",DM$8="",DM$7=""),"",ROUND(DM68/DM$8*DM$7*KVARDI,2))</f>
        <v/>
      </c>
      <c r="DO68" s="43"/>
      <c r="DP68" s="44" t="str">
        <f aca="false">IF(OR(DO$4=0,DO68="",DO$8="",DO$7=""),"",ROUND(DO68/DO$8*DO$7*KVARDI,2))</f>
        <v/>
      </c>
      <c r="DQ68" s="43"/>
      <c r="DR68" s="44" t="str">
        <f aca="false">IF(OR(DQ$4=0,DQ68="",DQ$8="",DQ$7=""),"",ROUND(DQ68/DQ$8*DQ$7*KVARDI,2))</f>
        <v/>
      </c>
      <c r="DS68" s="43"/>
      <c r="DT68" s="44" t="str">
        <f aca="false">IF(OR(DS$4=0,DS68="",DS$8="",DS$7=""),"",ROUND(DS68/DS$8*DS$7*KVARDI,2))</f>
        <v/>
      </c>
      <c r="DU68" s="43"/>
      <c r="DV68" s="44" t="str">
        <f aca="false">IF(OR(DU$4=0,DU68="",DU$8="",DU$7=""),"",ROUND(DU68/DU$8*DU$7*KVARDI,2))</f>
        <v/>
      </c>
      <c r="DW68" s="43"/>
      <c r="DX68" s="44" t="str">
        <f aca="false">IF(OR(DW$4=0,DW68="",DW$8="",DW$7=""),"",ROUND(DW68/DW$8*DW$7*KVARDI,2))</f>
        <v/>
      </c>
      <c r="DY68" s="43"/>
      <c r="DZ68" s="44" t="str">
        <f aca="false">IF(OR(DY$4=0,DY68="",DY$8="",DY$7=""),"",ROUND(DY68/DY$8*DY$7*KVARDI,2))</f>
        <v/>
      </c>
      <c r="EA68" s="43"/>
      <c r="EB68" s="44" t="str">
        <f aca="false">IF(OR(EA$4=0,EA68="",EA$8="",EA$7=""),"",ROUND(EA68/EA$8*EA$7*KVARDI,2))</f>
        <v/>
      </c>
      <c r="EC68" s="43"/>
      <c r="ED68" s="44" t="str">
        <f aca="false">IF(OR(EC$4=0,EC68="",EC$8="",EC$7=""),"",ROUND(EC68/EC$8*EC$7*KVARDI,2))</f>
        <v/>
      </c>
      <c r="EE68" s="43"/>
      <c r="EF68" s="44" t="str">
        <f aca="false">IF(OR(EE$4=0,EE68="",EE$8="",EE$7=""),"",ROUND(EE68/EE$8*EE$7*KVARDI,2))</f>
        <v/>
      </c>
      <c r="EG68" s="43"/>
      <c r="EH68" s="44" t="str">
        <f aca="false">IF(OR(EG$4=0,EG68="",EG$8="",EG$7=""),"",ROUND(EG68/EG$8*EG$7*KVARDI,2))</f>
        <v/>
      </c>
      <c r="EI68" s="43"/>
      <c r="EJ68" s="44" t="str">
        <f aca="false">IF(OR(EI$4=0,EI68="",EI$8="",EI$7=""),"",ROUND(EI68/EI$8*EI$7*KVARDI,2))</f>
        <v/>
      </c>
      <c r="EK68" s="43"/>
      <c r="EL68" s="44" t="str">
        <f aca="false">IF(OR(EK$4=0,EK68="",EK$8="",EK$7=""),"",ROUND(EK68/EK$8*EK$7*KVARDI,2))</f>
        <v/>
      </c>
      <c r="EM68" s="43"/>
      <c r="EN68" s="44" t="str">
        <f aca="false">IF(OR(EM$4=0,EM68="",EM$8="",EM$7=""),"",ROUND(EM68/EM$8*EM$7*KVARDI,2))</f>
        <v/>
      </c>
      <c r="EO68" s="43"/>
      <c r="EP68" s="44" t="str">
        <f aca="false">IF(OR(EO$4=0,EO68="",EO$8="",EO$7=""),"",ROUND(EO68/EO$8*EO$7*KVARDI,2))</f>
        <v/>
      </c>
      <c r="EQ68" s="43"/>
      <c r="ER68" s="44" t="str">
        <f aca="false">IF(OR(EQ$4=0,EQ68="",EQ$8="",EQ$7=""),"",ROUND(EQ68/EQ$8*EQ$7*KVARDI,2))</f>
        <v/>
      </c>
      <c r="ES68" s="43"/>
      <c r="ET68" s="44" t="str">
        <f aca="false">IF(OR(ES$4=0,ES68="",ES$8="",ES$7=""),"",ROUND(ES68/ES$8*ES$7*KVARDI,2))</f>
        <v/>
      </c>
      <c r="EU68" s="43"/>
      <c r="EV68" s="44" t="str">
        <f aca="false">IF(OR(EU$4=0,EU68="",EU$8="",EU$7=""),"",ROUND(EU68/EU$8*EU$7*KVARDI,2))</f>
        <v/>
      </c>
      <c r="EW68" s="43"/>
      <c r="EX68" s="44" t="str">
        <f aca="false">IF(OR(EW$4=0,EW68="",EW$8="",EW$7=""),"",ROUND(EW68/EW$8*EW$7*KVARDI,2))</f>
        <v/>
      </c>
      <c r="EY68" s="43"/>
      <c r="EZ68" s="44" t="str">
        <f aca="false">IF(OR(EY$4=0,EY68="",EY$8="",EY$7=""),"",ROUND(EY68/EY$8*EY$7*KVARDI,2))</f>
        <v/>
      </c>
      <c r="FA68" s="43"/>
      <c r="FB68" s="44" t="str">
        <f aca="false">IF(OR(FA$4=0,FA68="",FA$8="",FA$7=""),"",ROUND(FA68/FA$8*FA$7*KVARDI,2))</f>
        <v/>
      </c>
      <c r="FC68" s="43"/>
      <c r="FD68" s="44" t="str">
        <f aca="false">IF(OR(FC$4=0,FC68="",FC$8="",FC$7=""),"",ROUND(FC68/FC$8*FC$7*KVARDI,2))</f>
        <v/>
      </c>
      <c r="FE68" s="43"/>
      <c r="FF68" s="44" t="str">
        <f aca="false">IF(OR(FE$4=0,FE68="",FE$8="",FE$7=""),"",ROUND(FE68/FE$8*FE$7*KVARDI,2))</f>
        <v/>
      </c>
      <c r="FG68" s="43"/>
      <c r="FH68" s="44" t="str">
        <f aca="false">IF(OR(FG$4=0,FG68="",FG$8="",FG$7=""),"",ROUND(FG68/FG$8*FG$7*KVARDI,2))</f>
        <v/>
      </c>
      <c r="FI68" s="43"/>
      <c r="FJ68" s="44" t="str">
        <f aca="false">IF(OR(FI$4=0,FI68="",FI$8="",FI$7=""),"",ROUND(FI68/FI$8*FI$7*KVARDI,2))</f>
        <v/>
      </c>
      <c r="FK68" s="43"/>
      <c r="FL68" s="44" t="str">
        <f aca="false">IF(OR(FK$4=0,FK68="",FK$8="",FK$7=""),"",ROUND(FK68/FK$8*FK$7*KVARDI,2))</f>
        <v/>
      </c>
      <c r="FM68" s="43"/>
      <c r="FN68" s="44" t="str">
        <f aca="false">IF(OR(FM$4=0,FM68="",FM$8="",FM$7=""),"",ROUND(FM68/FM$8*FM$7*KVARDI,2))</f>
        <v/>
      </c>
      <c r="FO68" s="43"/>
      <c r="FP68" s="44" t="str">
        <f aca="false">IF(OR(FO$4=0,FO68="",FO$8="",FO$7=""),"",ROUND(FO68/FO$8*FO$7*KVARDI,2))</f>
        <v/>
      </c>
      <c r="FQ68" s="43"/>
      <c r="FR68" s="44" t="str">
        <f aca="false">IF(OR(FQ$4=0,FQ68="",FQ$8="",FQ$7=""),"",ROUND(FQ68/FQ$8*FQ$7*KVARDI,2))</f>
        <v/>
      </c>
      <c r="FS68" s="43"/>
      <c r="FT68" s="44" t="str">
        <f aca="false">IF(OR(FS$4=0,FS68="",FS$8="",FS$7=""),"",ROUND(FS68/FS$8*FS$7*KVARDI,2))</f>
        <v/>
      </c>
      <c r="FU68" s="43"/>
      <c r="FV68" s="44" t="str">
        <f aca="false">IF(OR(FU$4=0,FU68="",FU$8="",FU$7=""),"",ROUND(FU68/FU$8*FU$7*KVARDI,2))</f>
        <v/>
      </c>
      <c r="FW68" s="43"/>
      <c r="FX68" s="44" t="str">
        <f aca="false">IF(OR(FW$4=0,FW68="",FW$8="",FW$7=""),"",ROUND(FW68/FW$8*FW$7*KVARDI,2))</f>
        <v/>
      </c>
      <c r="FY68" s="43"/>
      <c r="FZ68" s="44" t="str">
        <f aca="false">IF(OR(FY$4=0,FY68="",FY$8="",FY$7=""),"",ROUND(FY68/FY$8*FY$7*KVARDI,2))</f>
        <v/>
      </c>
      <c r="GA68" s="43"/>
      <c r="GB68" s="44" t="str">
        <f aca="false">IF(OR(GA$4=0,GA68="",GA$8="",GA$7=""),"",ROUND(GA68/GA$8*GA$7*KVARDI,2))</f>
        <v/>
      </c>
      <c r="GC68" s="43"/>
      <c r="GD68" s="44" t="str">
        <f aca="false">IF(OR(GC$4=0,GC68="",GC$8="",GC$7=""),"",ROUND(GC68/GC$8*GC$7*KVARDI,2))</f>
        <v/>
      </c>
      <c r="GE68" s="43"/>
      <c r="GF68" s="44" t="str">
        <f aca="false">IF(OR(GE$4=0,GE68="",GE$8="",GE$7=""),"",ROUND(GE68/GE$8*GE$7*KVARDI,2))</f>
        <v/>
      </c>
      <c r="GG68" s="43"/>
      <c r="GH68" s="44" t="str">
        <f aca="false">IF(OR(GG$4=0,GG68="",GG$8="",GG$7=""),"",ROUND(GG68/GG$8*GG$7*KVARDI,2))</f>
        <v/>
      </c>
      <c r="GI68" s="43"/>
      <c r="GJ68" s="44" t="str">
        <f aca="false">IF(OR(GI$4=0,GI68="",GI$8="",GI$7=""),"",ROUND(GI68/GI$8*GI$7*KVARDI,2))</f>
        <v/>
      </c>
      <c r="GK68" s="43"/>
      <c r="GL68" s="44" t="str">
        <f aca="false">IF(OR(GK$4=0,GK68="",GK$8="",GK$7=""),"",ROUND(GK68/GK$8*GK$7*KVARDI,2))</f>
        <v/>
      </c>
      <c r="GM68" s="43"/>
      <c r="GN68" s="44" t="str">
        <f aca="false">IF(OR(GM$4=0,GM68="",GM$8="",GM$7=""),"",ROUND(GM68/GM$8*GM$7*KVARDI,2))</f>
        <v/>
      </c>
      <c r="GO68" s="43"/>
      <c r="GP68" s="44" t="str">
        <f aca="false">IF(OR(GO$4=0,GO68="",GO$8="",GO$7=""),"",ROUND(GO68/GO$8*GO$7*KVARDI,2))</f>
        <v/>
      </c>
      <c r="GQ68" s="43"/>
      <c r="GR68" s="44" t="str">
        <f aca="false">IF(OR(GQ$4=0,GQ68="",GQ$8="",GQ$7=""),"",ROUND(GQ68/GQ$8*GQ$7*KVARDI,2))</f>
        <v/>
      </c>
      <c r="GS68" s="43"/>
      <c r="GT68" s="44" t="str">
        <f aca="false">IF(OR(GS$4=0,GS68="",GS$8="",GS$7=""),"",ROUND(GS68/GS$8*GS$7*KVARDI,2))</f>
        <v/>
      </c>
      <c r="GU68" s="43"/>
      <c r="GV68" s="44" t="str">
        <f aca="false">IF(OR(GU$4=0,GU68="",GU$8="",GU$7=""),"",ROUND(GU68/GU$8*GU$7*KVARDI,2))</f>
        <v/>
      </c>
      <c r="GW68" s="43"/>
      <c r="GX68" s="44" t="str">
        <f aca="false">IF(OR(GW$4=0,GW68="",GW$8="",GW$7=""),"",ROUND(GW68/GW$8*GW$7*KVARDI,2))</f>
        <v/>
      </c>
      <c r="GZ68" s="22"/>
    </row>
    <row r="69" customFormat="false" ht="15" hidden="true" customHeight="true" outlineLevel="1" collapsed="false">
      <c r="B69" s="41" t="str">
        <f aca="false" t="array" ref="B69:B69">IFERROR(INDEX(Launagögn!$C$6:$C$10005,MATCH(0,COUNTIF($B$11:B68,Launagögn!$C$6:$C$10005)+(Launagögn!$C$6:$C$10005=""),0)),"")</f>
        <v/>
      </c>
      <c r="C69" s="42" t="n">
        <f aca="false">IFERROR(SUMIF($G$10:$GX$10,"Stig",$G69:$GX69),0)</f>
        <v>0</v>
      </c>
      <c r="D69" s="22"/>
      <c r="E69" s="22"/>
      <c r="F69" s="22"/>
      <c r="G69" s="43"/>
      <c r="H69" s="44" t="str">
        <f aca="false">IF(OR(G$4=0,G69="",G$8="",G$7=""),"",ROUND(G69/G$8*G$7*KVARDI,2))</f>
        <v/>
      </c>
      <c r="I69" s="43"/>
      <c r="J69" s="44" t="str">
        <f aca="false">IF(OR(I$4=0,I69="",I$8="",I$7=""),"",ROUND(I69/I$8*I$7*KVARDI,2))</f>
        <v/>
      </c>
      <c r="K69" s="43"/>
      <c r="L69" s="44" t="str">
        <f aca="false">IF(OR(K$4=0,K69="",K$8="",K$7=""),"",ROUND(K69/K$8*K$7*KVARDI,2))</f>
        <v/>
      </c>
      <c r="M69" s="43"/>
      <c r="N69" s="44" t="str">
        <f aca="false">IF(OR(M$4=0,M69="",M$8="",M$7=""),"",ROUND(M69/M$8*M$7*KVARDI,2))</f>
        <v/>
      </c>
      <c r="O69" s="43"/>
      <c r="P69" s="44" t="str">
        <f aca="false">IF(OR(O$4=0,O69="",O$8="",O$7=""),"",ROUND(O69/O$8*O$7*KVARDI,2))</f>
        <v/>
      </c>
      <c r="Q69" s="43"/>
      <c r="R69" s="44" t="str">
        <f aca="false">IF(OR(Q$4=0,Q69="",Q$8="",Q$7=""),"",ROUND(Q69/Q$8*Q$7*KVARDI,2))</f>
        <v/>
      </c>
      <c r="S69" s="43"/>
      <c r="T69" s="44" t="str">
        <f aca="false">IF(OR(S$4=0,S69="",S$8="",S$7=""),"",ROUND(S69/S$8*S$7*KVARDI,2))</f>
        <v/>
      </c>
      <c r="U69" s="43"/>
      <c r="V69" s="44" t="str">
        <f aca="false">IF(OR(U$4=0,U69="",U$8="",U$7=""),"",ROUND(U69/U$8*U$7*KVARDI,2))</f>
        <v/>
      </c>
      <c r="W69" s="43"/>
      <c r="X69" s="44" t="str">
        <f aca="false">IF(OR(W$4=0,W69="",W$8="",W$7=""),"",ROUND(W69/W$8*W$7*KVARDI,2))</f>
        <v/>
      </c>
      <c r="Y69" s="43"/>
      <c r="Z69" s="44" t="str">
        <f aca="false">IF(OR(Y$4=0,Y69="",Y$8="",Y$7=""),"",ROUND(Y69/Y$8*Y$7*KVARDI,2))</f>
        <v/>
      </c>
      <c r="AA69" s="43"/>
      <c r="AB69" s="44" t="str">
        <f aca="false">IF(OR(AA$4=0,AA69="",AA$8="",AA$7=""),"",ROUND(AA69/AA$8*AA$7*KVARDI,2))</f>
        <v/>
      </c>
      <c r="AC69" s="43"/>
      <c r="AD69" s="44" t="str">
        <f aca="false">IF(OR(AC$4=0,AC69="",AC$8="",AC$7=""),"",ROUND(AC69/AC$8*AC$7*KVARDI,2))</f>
        <v/>
      </c>
      <c r="AE69" s="43"/>
      <c r="AF69" s="44" t="str">
        <f aca="false">IF(OR(AE$4=0,AE69="",AE$8="",AE$7=""),"",ROUND(AE69/AE$8*AE$7*KVARDI,2))</f>
        <v/>
      </c>
      <c r="AG69" s="43"/>
      <c r="AH69" s="44" t="str">
        <f aca="false">IF(OR(AG$4=0,AG69="",AG$8="",AG$7=""),"",ROUND(AG69/AG$8*AG$7*KVARDI,2))</f>
        <v/>
      </c>
      <c r="AI69" s="43"/>
      <c r="AJ69" s="44" t="str">
        <f aca="false">IF(OR(AI$4=0,AI69="",AI$8="",AI$7=""),"",ROUND(AI69/AI$8*AI$7*KVARDI,2))</f>
        <v/>
      </c>
      <c r="AK69" s="43"/>
      <c r="AL69" s="44" t="str">
        <f aca="false">IF(OR(AK$4=0,AK69="",AK$8="",AK$7=""),"",ROUND(AK69/AK$8*AK$7*KVARDI,2))</f>
        <v/>
      </c>
      <c r="AM69" s="43"/>
      <c r="AN69" s="44" t="str">
        <f aca="false">IF(OR(AM$4=0,AM69="",AM$8="",AM$7=""),"",ROUND(AM69/AM$8*AM$7*KVARDI,2))</f>
        <v/>
      </c>
      <c r="AO69" s="43"/>
      <c r="AP69" s="44" t="str">
        <f aca="false">IF(OR(AO$4=0,AO69="",AO$8="",AO$7=""),"",ROUND(AO69/AO$8*AO$7*KVARDI,2))</f>
        <v/>
      </c>
      <c r="AQ69" s="43"/>
      <c r="AR69" s="44" t="str">
        <f aca="false">IF(OR(AQ$4=0,AQ69="",AQ$8="",AQ$7=""),"",ROUND(AQ69/AQ$8*AQ$7*KVARDI,2))</f>
        <v/>
      </c>
      <c r="AS69" s="43"/>
      <c r="AT69" s="44" t="str">
        <f aca="false">IF(OR(AS$4=0,AS69="",AS$8="",AS$7=""),"",ROUND(AS69/AS$8*AS$7*KVARDI,2))</f>
        <v/>
      </c>
      <c r="AU69" s="43"/>
      <c r="AV69" s="44" t="str">
        <f aca="false">IF(OR(AU$4=0,AU69="",AU$8="",AU$7=""),"",ROUND(AU69/AU$8*AU$7*KVARDI,2))</f>
        <v/>
      </c>
      <c r="AW69" s="43"/>
      <c r="AX69" s="44" t="str">
        <f aca="false">IF(OR(AW$4=0,AW69="",AW$8="",AW$7=""),"",ROUND(AW69/AW$8*AW$7*KVARDI,2))</f>
        <v/>
      </c>
      <c r="AY69" s="43"/>
      <c r="AZ69" s="44" t="str">
        <f aca="false">IF(OR(AY$4=0,AY69="",AY$8="",AY$7=""),"",ROUND(AY69/AY$8*AY$7*KVARDI,2))</f>
        <v/>
      </c>
      <c r="BA69" s="43"/>
      <c r="BB69" s="44" t="str">
        <f aca="false">IF(OR(BA$4=0,BA69="",BA$8="",BA$7=""),"",ROUND(BA69/BA$8*BA$7*KVARDI,2))</f>
        <v/>
      </c>
      <c r="BC69" s="43"/>
      <c r="BD69" s="44" t="str">
        <f aca="false">IF(OR(BC$4=0,BC69="",BC$8="",BC$7=""),"",ROUND(BC69/BC$8*BC$7*KVARDI,2))</f>
        <v/>
      </c>
      <c r="BE69" s="43"/>
      <c r="BF69" s="44" t="str">
        <f aca="false">IF(OR(BE$4=0,BE69="",BE$8="",BE$7=""),"",ROUND(BE69/BE$8*BE$7*KVARDI,2))</f>
        <v/>
      </c>
      <c r="BG69" s="43"/>
      <c r="BH69" s="44" t="str">
        <f aca="false">IF(OR(BG$4=0,BG69="",BG$8="",BG$7=""),"",ROUND(BG69/BG$8*BG$7*KVARDI,2))</f>
        <v/>
      </c>
      <c r="BI69" s="43"/>
      <c r="BJ69" s="44" t="str">
        <f aca="false">IF(OR(BI$4=0,BI69="",BI$8="",BI$7=""),"",ROUND(BI69/BI$8*BI$7*KVARDI,2))</f>
        <v/>
      </c>
      <c r="BK69" s="43"/>
      <c r="BL69" s="44" t="str">
        <f aca="false">IF(OR(BK$4=0,BK69="",BK$8="",BK$7=""),"",ROUND(BK69/BK$8*BK$7*KVARDI,2))</f>
        <v/>
      </c>
      <c r="BM69" s="43"/>
      <c r="BN69" s="44" t="str">
        <f aca="false">IF(OR(BM$4=0,BM69="",BM$8="",BM$7=""),"",ROUND(BM69/BM$8*BM$7*KVARDI,2))</f>
        <v/>
      </c>
      <c r="BO69" s="43"/>
      <c r="BP69" s="44" t="str">
        <f aca="false">IF(OR(BO$4=0,BO69="",BO$8="",BO$7=""),"",ROUND(BO69/BO$8*BO$7*KVARDI,2))</f>
        <v/>
      </c>
      <c r="BQ69" s="43"/>
      <c r="BR69" s="44" t="str">
        <f aca="false">IF(OR(BQ$4=0,BQ69="",BQ$8="",BQ$7=""),"",ROUND(BQ69/BQ$8*BQ$7*KVARDI,2))</f>
        <v/>
      </c>
      <c r="BS69" s="43"/>
      <c r="BT69" s="44" t="str">
        <f aca="false">IF(OR(BS$4=0,BS69="",BS$8="",BS$7=""),"",ROUND(BS69/BS$8*BS$7*KVARDI,2))</f>
        <v/>
      </c>
      <c r="BU69" s="43"/>
      <c r="BV69" s="44" t="str">
        <f aca="false">IF(OR(BU$4=0,BU69="",BU$8="",BU$7=""),"",ROUND(BU69/BU$8*BU$7*KVARDI,2))</f>
        <v/>
      </c>
      <c r="BW69" s="43"/>
      <c r="BX69" s="44" t="str">
        <f aca="false">IF(OR(BW$4=0,BW69="",BW$8="",BW$7=""),"",ROUND(BW69/BW$8*BW$7*KVARDI,2))</f>
        <v/>
      </c>
      <c r="BY69" s="43"/>
      <c r="BZ69" s="44" t="str">
        <f aca="false">IF(OR(BY$4=0,BY69="",BY$8="",BY$7=""),"",ROUND(BY69/BY$8*BY$7*KVARDI,2))</f>
        <v/>
      </c>
      <c r="CA69" s="43"/>
      <c r="CB69" s="44" t="str">
        <f aca="false">IF(OR(CA$4=0,CA69="",CA$8="",CA$7=""),"",ROUND(CA69/CA$8*CA$7*KVARDI,2))</f>
        <v/>
      </c>
      <c r="CC69" s="43"/>
      <c r="CD69" s="44" t="str">
        <f aca="false">IF(OR(CC$4=0,CC69="",CC$8="",CC$7=""),"",ROUND(CC69/CC$8*CC$7*KVARDI,2))</f>
        <v/>
      </c>
      <c r="CE69" s="43"/>
      <c r="CF69" s="44" t="str">
        <f aca="false">IF(OR(CE$4=0,CE69="",CE$8="",CE$7=""),"",ROUND(CE69/CE$8*CE$7*KVARDI,2))</f>
        <v/>
      </c>
      <c r="CG69" s="43"/>
      <c r="CH69" s="44" t="str">
        <f aca="false">IF(OR(CG$4=0,CG69="",CG$8="",CG$7=""),"",ROUND(CG69/CG$8*CG$7*KVARDI,2))</f>
        <v/>
      </c>
      <c r="CI69" s="43"/>
      <c r="CJ69" s="44" t="str">
        <f aca="false">IF(OR(CI$4=0,CI69="",CI$8="",CI$7=""),"",ROUND(CI69/CI$8*CI$7*KVARDI,2))</f>
        <v/>
      </c>
      <c r="CK69" s="43"/>
      <c r="CL69" s="44" t="str">
        <f aca="false">IF(OR(CK$4=0,CK69="",CK$8="",CK$7=""),"",ROUND(CK69/CK$8*CK$7*KVARDI,2))</f>
        <v/>
      </c>
      <c r="CM69" s="43"/>
      <c r="CN69" s="44" t="str">
        <f aca="false">IF(OR(CM$4=0,CM69="",CM$8="",CM$7=""),"",ROUND(CM69/CM$8*CM$7*KVARDI,2))</f>
        <v/>
      </c>
      <c r="CO69" s="43"/>
      <c r="CP69" s="44" t="str">
        <f aca="false">IF(OR(CO$4=0,CO69="",CO$8="",CO$7=""),"",ROUND(CO69/CO$8*CO$7*KVARDI,2))</f>
        <v/>
      </c>
      <c r="CQ69" s="43"/>
      <c r="CR69" s="44" t="str">
        <f aca="false">IF(OR(CQ$4=0,CQ69="",CQ$8="",CQ$7=""),"",ROUND(CQ69/CQ$8*CQ$7*KVARDI,2))</f>
        <v/>
      </c>
      <c r="CS69" s="43"/>
      <c r="CT69" s="44" t="str">
        <f aca="false">IF(OR(CS$4=0,CS69="",CS$8="",CS$7=""),"",ROUND(CS69/CS$8*CS$7*KVARDI,2))</f>
        <v/>
      </c>
      <c r="CU69" s="43"/>
      <c r="CV69" s="44" t="str">
        <f aca="false">IF(OR(CU$4=0,CU69="",CU$8="",CU$7=""),"",ROUND(CU69/CU$8*CU$7*KVARDI,2))</f>
        <v/>
      </c>
      <c r="CW69" s="43"/>
      <c r="CX69" s="44" t="str">
        <f aca="false">IF(OR(CW$4=0,CW69="",CW$8="",CW$7=""),"",ROUND(CW69/CW$8*CW$7*KVARDI,2))</f>
        <v/>
      </c>
      <c r="CY69" s="43"/>
      <c r="CZ69" s="44" t="str">
        <f aca="false">IF(OR(CY$4=0,CY69="",CY$8="",CY$7=""),"",ROUND(CY69/CY$8*CY$7*KVARDI,2))</f>
        <v/>
      </c>
      <c r="DA69" s="43"/>
      <c r="DB69" s="44" t="str">
        <f aca="false">IF(OR(DA$4=0,DA69="",DA$8="",DA$7=""),"",ROUND(DA69/DA$8*DA$7*KVARDI,2))</f>
        <v/>
      </c>
      <c r="DC69" s="43"/>
      <c r="DD69" s="44" t="str">
        <f aca="false">IF(OR(DC$4=0,DC69="",DC$8="",DC$7=""),"",ROUND(DC69/DC$8*DC$7*KVARDI,2))</f>
        <v/>
      </c>
      <c r="DE69" s="43"/>
      <c r="DF69" s="44" t="str">
        <f aca="false">IF(OR(DE$4=0,DE69="",DE$8="",DE$7=""),"",ROUND(DE69/DE$8*DE$7*KVARDI,2))</f>
        <v/>
      </c>
      <c r="DG69" s="43"/>
      <c r="DH69" s="44" t="str">
        <f aca="false">IF(OR(DG$4=0,DG69="",DG$8="",DG$7=""),"",ROUND(DG69/DG$8*DG$7*KVARDI,2))</f>
        <v/>
      </c>
      <c r="DI69" s="43"/>
      <c r="DJ69" s="44" t="str">
        <f aca="false">IF(OR(DI$4=0,DI69="",DI$8="",DI$7=""),"",ROUND(DI69/DI$8*DI$7*KVARDI,2))</f>
        <v/>
      </c>
      <c r="DK69" s="43"/>
      <c r="DL69" s="44" t="str">
        <f aca="false">IF(OR(DK$4=0,DK69="",DK$8="",DK$7=""),"",ROUND(DK69/DK$8*DK$7*KVARDI,2))</f>
        <v/>
      </c>
      <c r="DM69" s="43"/>
      <c r="DN69" s="44" t="str">
        <f aca="false">IF(OR(DM$4=0,DM69="",DM$8="",DM$7=""),"",ROUND(DM69/DM$8*DM$7*KVARDI,2))</f>
        <v/>
      </c>
      <c r="DO69" s="43"/>
      <c r="DP69" s="44" t="str">
        <f aca="false">IF(OR(DO$4=0,DO69="",DO$8="",DO$7=""),"",ROUND(DO69/DO$8*DO$7*KVARDI,2))</f>
        <v/>
      </c>
      <c r="DQ69" s="43"/>
      <c r="DR69" s="44" t="str">
        <f aca="false">IF(OR(DQ$4=0,DQ69="",DQ$8="",DQ$7=""),"",ROUND(DQ69/DQ$8*DQ$7*KVARDI,2))</f>
        <v/>
      </c>
      <c r="DS69" s="43"/>
      <c r="DT69" s="44" t="str">
        <f aca="false">IF(OR(DS$4=0,DS69="",DS$8="",DS$7=""),"",ROUND(DS69/DS$8*DS$7*KVARDI,2))</f>
        <v/>
      </c>
      <c r="DU69" s="43"/>
      <c r="DV69" s="44" t="str">
        <f aca="false">IF(OR(DU$4=0,DU69="",DU$8="",DU$7=""),"",ROUND(DU69/DU$8*DU$7*KVARDI,2))</f>
        <v/>
      </c>
      <c r="DW69" s="43"/>
      <c r="DX69" s="44" t="str">
        <f aca="false">IF(OR(DW$4=0,DW69="",DW$8="",DW$7=""),"",ROUND(DW69/DW$8*DW$7*KVARDI,2))</f>
        <v/>
      </c>
      <c r="DY69" s="43"/>
      <c r="DZ69" s="44" t="str">
        <f aca="false">IF(OR(DY$4=0,DY69="",DY$8="",DY$7=""),"",ROUND(DY69/DY$8*DY$7*KVARDI,2))</f>
        <v/>
      </c>
      <c r="EA69" s="43"/>
      <c r="EB69" s="44" t="str">
        <f aca="false">IF(OR(EA$4=0,EA69="",EA$8="",EA$7=""),"",ROUND(EA69/EA$8*EA$7*KVARDI,2))</f>
        <v/>
      </c>
      <c r="EC69" s="43"/>
      <c r="ED69" s="44" t="str">
        <f aca="false">IF(OR(EC$4=0,EC69="",EC$8="",EC$7=""),"",ROUND(EC69/EC$8*EC$7*KVARDI,2))</f>
        <v/>
      </c>
      <c r="EE69" s="43"/>
      <c r="EF69" s="44" t="str">
        <f aca="false">IF(OR(EE$4=0,EE69="",EE$8="",EE$7=""),"",ROUND(EE69/EE$8*EE$7*KVARDI,2))</f>
        <v/>
      </c>
      <c r="EG69" s="43"/>
      <c r="EH69" s="44" t="str">
        <f aca="false">IF(OR(EG$4=0,EG69="",EG$8="",EG$7=""),"",ROUND(EG69/EG$8*EG$7*KVARDI,2))</f>
        <v/>
      </c>
      <c r="EI69" s="43"/>
      <c r="EJ69" s="44" t="str">
        <f aca="false">IF(OR(EI$4=0,EI69="",EI$8="",EI$7=""),"",ROUND(EI69/EI$8*EI$7*KVARDI,2))</f>
        <v/>
      </c>
      <c r="EK69" s="43"/>
      <c r="EL69" s="44" t="str">
        <f aca="false">IF(OR(EK$4=0,EK69="",EK$8="",EK$7=""),"",ROUND(EK69/EK$8*EK$7*KVARDI,2))</f>
        <v/>
      </c>
      <c r="EM69" s="43"/>
      <c r="EN69" s="44" t="str">
        <f aca="false">IF(OR(EM$4=0,EM69="",EM$8="",EM$7=""),"",ROUND(EM69/EM$8*EM$7*KVARDI,2))</f>
        <v/>
      </c>
      <c r="EO69" s="43"/>
      <c r="EP69" s="44" t="str">
        <f aca="false">IF(OR(EO$4=0,EO69="",EO$8="",EO$7=""),"",ROUND(EO69/EO$8*EO$7*KVARDI,2))</f>
        <v/>
      </c>
      <c r="EQ69" s="43"/>
      <c r="ER69" s="44" t="str">
        <f aca="false">IF(OR(EQ$4=0,EQ69="",EQ$8="",EQ$7=""),"",ROUND(EQ69/EQ$8*EQ$7*KVARDI,2))</f>
        <v/>
      </c>
      <c r="ES69" s="43"/>
      <c r="ET69" s="44" t="str">
        <f aca="false">IF(OR(ES$4=0,ES69="",ES$8="",ES$7=""),"",ROUND(ES69/ES$8*ES$7*KVARDI,2))</f>
        <v/>
      </c>
      <c r="EU69" s="43"/>
      <c r="EV69" s="44" t="str">
        <f aca="false">IF(OR(EU$4=0,EU69="",EU$8="",EU$7=""),"",ROUND(EU69/EU$8*EU$7*KVARDI,2))</f>
        <v/>
      </c>
      <c r="EW69" s="43"/>
      <c r="EX69" s="44" t="str">
        <f aca="false">IF(OR(EW$4=0,EW69="",EW$8="",EW$7=""),"",ROUND(EW69/EW$8*EW$7*KVARDI,2))</f>
        <v/>
      </c>
      <c r="EY69" s="43"/>
      <c r="EZ69" s="44" t="str">
        <f aca="false">IF(OR(EY$4=0,EY69="",EY$8="",EY$7=""),"",ROUND(EY69/EY$8*EY$7*KVARDI,2))</f>
        <v/>
      </c>
      <c r="FA69" s="43"/>
      <c r="FB69" s="44" t="str">
        <f aca="false">IF(OR(FA$4=0,FA69="",FA$8="",FA$7=""),"",ROUND(FA69/FA$8*FA$7*KVARDI,2))</f>
        <v/>
      </c>
      <c r="FC69" s="43"/>
      <c r="FD69" s="44" t="str">
        <f aca="false">IF(OR(FC$4=0,FC69="",FC$8="",FC$7=""),"",ROUND(FC69/FC$8*FC$7*KVARDI,2))</f>
        <v/>
      </c>
      <c r="FE69" s="43"/>
      <c r="FF69" s="44" t="str">
        <f aca="false">IF(OR(FE$4=0,FE69="",FE$8="",FE$7=""),"",ROUND(FE69/FE$8*FE$7*KVARDI,2))</f>
        <v/>
      </c>
      <c r="FG69" s="43"/>
      <c r="FH69" s="44" t="str">
        <f aca="false">IF(OR(FG$4=0,FG69="",FG$8="",FG$7=""),"",ROUND(FG69/FG$8*FG$7*KVARDI,2))</f>
        <v/>
      </c>
      <c r="FI69" s="43"/>
      <c r="FJ69" s="44" t="str">
        <f aca="false">IF(OR(FI$4=0,FI69="",FI$8="",FI$7=""),"",ROUND(FI69/FI$8*FI$7*KVARDI,2))</f>
        <v/>
      </c>
      <c r="FK69" s="43"/>
      <c r="FL69" s="44" t="str">
        <f aca="false">IF(OR(FK$4=0,FK69="",FK$8="",FK$7=""),"",ROUND(FK69/FK$8*FK$7*KVARDI,2))</f>
        <v/>
      </c>
      <c r="FM69" s="43"/>
      <c r="FN69" s="44" t="str">
        <f aca="false">IF(OR(FM$4=0,FM69="",FM$8="",FM$7=""),"",ROUND(FM69/FM$8*FM$7*KVARDI,2))</f>
        <v/>
      </c>
      <c r="FO69" s="43"/>
      <c r="FP69" s="44" t="str">
        <f aca="false">IF(OR(FO$4=0,FO69="",FO$8="",FO$7=""),"",ROUND(FO69/FO$8*FO$7*KVARDI,2))</f>
        <v/>
      </c>
      <c r="FQ69" s="43"/>
      <c r="FR69" s="44" t="str">
        <f aca="false">IF(OR(FQ$4=0,FQ69="",FQ$8="",FQ$7=""),"",ROUND(FQ69/FQ$8*FQ$7*KVARDI,2))</f>
        <v/>
      </c>
      <c r="FS69" s="43"/>
      <c r="FT69" s="44" t="str">
        <f aca="false">IF(OR(FS$4=0,FS69="",FS$8="",FS$7=""),"",ROUND(FS69/FS$8*FS$7*KVARDI,2))</f>
        <v/>
      </c>
      <c r="FU69" s="43"/>
      <c r="FV69" s="44" t="str">
        <f aca="false">IF(OR(FU$4=0,FU69="",FU$8="",FU$7=""),"",ROUND(FU69/FU$8*FU$7*KVARDI,2))</f>
        <v/>
      </c>
      <c r="FW69" s="43"/>
      <c r="FX69" s="44" t="str">
        <f aca="false">IF(OR(FW$4=0,FW69="",FW$8="",FW$7=""),"",ROUND(FW69/FW$8*FW$7*KVARDI,2))</f>
        <v/>
      </c>
      <c r="FY69" s="43"/>
      <c r="FZ69" s="44" t="str">
        <f aca="false">IF(OR(FY$4=0,FY69="",FY$8="",FY$7=""),"",ROUND(FY69/FY$8*FY$7*KVARDI,2))</f>
        <v/>
      </c>
      <c r="GA69" s="43"/>
      <c r="GB69" s="44" t="str">
        <f aca="false">IF(OR(GA$4=0,GA69="",GA$8="",GA$7=""),"",ROUND(GA69/GA$8*GA$7*KVARDI,2))</f>
        <v/>
      </c>
      <c r="GC69" s="43"/>
      <c r="GD69" s="44" t="str">
        <f aca="false">IF(OR(GC$4=0,GC69="",GC$8="",GC$7=""),"",ROUND(GC69/GC$8*GC$7*KVARDI,2))</f>
        <v/>
      </c>
      <c r="GE69" s="43"/>
      <c r="GF69" s="44" t="str">
        <f aca="false">IF(OR(GE$4=0,GE69="",GE$8="",GE$7=""),"",ROUND(GE69/GE$8*GE$7*KVARDI,2))</f>
        <v/>
      </c>
      <c r="GG69" s="43"/>
      <c r="GH69" s="44" t="str">
        <f aca="false">IF(OR(GG$4=0,GG69="",GG$8="",GG$7=""),"",ROUND(GG69/GG$8*GG$7*KVARDI,2))</f>
        <v/>
      </c>
      <c r="GI69" s="43"/>
      <c r="GJ69" s="44" t="str">
        <f aca="false">IF(OR(GI$4=0,GI69="",GI$8="",GI$7=""),"",ROUND(GI69/GI$8*GI$7*KVARDI,2))</f>
        <v/>
      </c>
      <c r="GK69" s="43"/>
      <c r="GL69" s="44" t="str">
        <f aca="false">IF(OR(GK$4=0,GK69="",GK$8="",GK$7=""),"",ROUND(GK69/GK$8*GK$7*KVARDI,2))</f>
        <v/>
      </c>
      <c r="GM69" s="43"/>
      <c r="GN69" s="44" t="str">
        <f aca="false">IF(OR(GM$4=0,GM69="",GM$8="",GM$7=""),"",ROUND(GM69/GM$8*GM$7*KVARDI,2))</f>
        <v/>
      </c>
      <c r="GO69" s="43"/>
      <c r="GP69" s="44" t="str">
        <f aca="false">IF(OR(GO$4=0,GO69="",GO$8="",GO$7=""),"",ROUND(GO69/GO$8*GO$7*KVARDI,2))</f>
        <v/>
      </c>
      <c r="GQ69" s="43"/>
      <c r="GR69" s="44" t="str">
        <f aca="false">IF(OR(GQ$4=0,GQ69="",GQ$8="",GQ$7=""),"",ROUND(GQ69/GQ$8*GQ$7*KVARDI,2))</f>
        <v/>
      </c>
      <c r="GS69" s="43"/>
      <c r="GT69" s="44" t="str">
        <f aca="false">IF(OR(GS$4=0,GS69="",GS$8="",GS$7=""),"",ROUND(GS69/GS$8*GS$7*KVARDI,2))</f>
        <v/>
      </c>
      <c r="GU69" s="43"/>
      <c r="GV69" s="44" t="str">
        <f aca="false">IF(OR(GU$4=0,GU69="",GU$8="",GU$7=""),"",ROUND(GU69/GU$8*GU$7*KVARDI,2))</f>
        <v/>
      </c>
      <c r="GW69" s="43"/>
      <c r="GX69" s="44" t="str">
        <f aca="false">IF(OR(GW$4=0,GW69="",GW$8="",GW$7=""),"",ROUND(GW69/GW$8*GW$7*KVARDI,2))</f>
        <v/>
      </c>
      <c r="GZ69" s="22"/>
    </row>
    <row r="70" customFormat="false" ht="15" hidden="true" customHeight="true" outlineLevel="1" collapsed="false">
      <c r="B70" s="41" t="str">
        <f aca="false" t="array" ref="B70:B70">IFERROR(INDEX(Launagögn!$C$6:$C$10005,MATCH(0,COUNTIF($B$11:B69,Launagögn!$C$6:$C$10005)+(Launagögn!$C$6:$C$10005=""),0)),"")</f>
        <v/>
      </c>
      <c r="C70" s="42" t="n">
        <f aca="false">IFERROR(SUMIF($G$10:$GX$10,"Stig",$G70:$GX70),0)</f>
        <v>0</v>
      </c>
      <c r="D70" s="22"/>
      <c r="E70" s="22"/>
      <c r="F70" s="22"/>
      <c r="G70" s="43"/>
      <c r="H70" s="44" t="str">
        <f aca="false">IF(OR(G$4=0,G70="",G$8="",G$7=""),"",ROUND(G70/G$8*G$7*KVARDI,2))</f>
        <v/>
      </c>
      <c r="I70" s="43"/>
      <c r="J70" s="44" t="str">
        <f aca="false">IF(OR(I$4=0,I70="",I$8="",I$7=""),"",ROUND(I70/I$8*I$7*KVARDI,2))</f>
        <v/>
      </c>
      <c r="K70" s="43"/>
      <c r="L70" s="44" t="str">
        <f aca="false">IF(OR(K$4=0,K70="",K$8="",K$7=""),"",ROUND(K70/K$8*K$7*KVARDI,2))</f>
        <v/>
      </c>
      <c r="M70" s="43"/>
      <c r="N70" s="44" t="str">
        <f aca="false">IF(OR(M$4=0,M70="",M$8="",M$7=""),"",ROUND(M70/M$8*M$7*KVARDI,2))</f>
        <v/>
      </c>
      <c r="O70" s="43"/>
      <c r="P70" s="44" t="str">
        <f aca="false">IF(OR(O$4=0,O70="",O$8="",O$7=""),"",ROUND(O70/O$8*O$7*KVARDI,2))</f>
        <v/>
      </c>
      <c r="Q70" s="43"/>
      <c r="R70" s="44" t="str">
        <f aca="false">IF(OR(Q$4=0,Q70="",Q$8="",Q$7=""),"",ROUND(Q70/Q$8*Q$7*KVARDI,2))</f>
        <v/>
      </c>
      <c r="S70" s="43"/>
      <c r="T70" s="44" t="str">
        <f aca="false">IF(OR(S$4=0,S70="",S$8="",S$7=""),"",ROUND(S70/S$8*S$7*KVARDI,2))</f>
        <v/>
      </c>
      <c r="U70" s="43"/>
      <c r="V70" s="44" t="str">
        <f aca="false">IF(OR(U$4=0,U70="",U$8="",U$7=""),"",ROUND(U70/U$8*U$7*KVARDI,2))</f>
        <v/>
      </c>
      <c r="W70" s="43"/>
      <c r="X70" s="44" t="str">
        <f aca="false">IF(OR(W$4=0,W70="",W$8="",W$7=""),"",ROUND(W70/W$8*W$7*KVARDI,2))</f>
        <v/>
      </c>
      <c r="Y70" s="43"/>
      <c r="Z70" s="44" t="str">
        <f aca="false">IF(OR(Y$4=0,Y70="",Y$8="",Y$7=""),"",ROUND(Y70/Y$8*Y$7*KVARDI,2))</f>
        <v/>
      </c>
      <c r="AA70" s="43"/>
      <c r="AB70" s="44" t="str">
        <f aca="false">IF(OR(AA$4=0,AA70="",AA$8="",AA$7=""),"",ROUND(AA70/AA$8*AA$7*KVARDI,2))</f>
        <v/>
      </c>
      <c r="AC70" s="43"/>
      <c r="AD70" s="44" t="str">
        <f aca="false">IF(OR(AC$4=0,AC70="",AC$8="",AC$7=""),"",ROUND(AC70/AC$8*AC$7*KVARDI,2))</f>
        <v/>
      </c>
      <c r="AE70" s="43"/>
      <c r="AF70" s="44" t="str">
        <f aca="false">IF(OR(AE$4=0,AE70="",AE$8="",AE$7=""),"",ROUND(AE70/AE$8*AE$7*KVARDI,2))</f>
        <v/>
      </c>
      <c r="AG70" s="43"/>
      <c r="AH70" s="44" t="str">
        <f aca="false">IF(OR(AG$4=0,AG70="",AG$8="",AG$7=""),"",ROUND(AG70/AG$8*AG$7*KVARDI,2))</f>
        <v/>
      </c>
      <c r="AI70" s="43"/>
      <c r="AJ70" s="44" t="str">
        <f aca="false">IF(OR(AI$4=0,AI70="",AI$8="",AI$7=""),"",ROUND(AI70/AI$8*AI$7*KVARDI,2))</f>
        <v/>
      </c>
      <c r="AK70" s="43"/>
      <c r="AL70" s="44" t="str">
        <f aca="false">IF(OR(AK$4=0,AK70="",AK$8="",AK$7=""),"",ROUND(AK70/AK$8*AK$7*KVARDI,2))</f>
        <v/>
      </c>
      <c r="AM70" s="43"/>
      <c r="AN70" s="44" t="str">
        <f aca="false">IF(OR(AM$4=0,AM70="",AM$8="",AM$7=""),"",ROUND(AM70/AM$8*AM$7*KVARDI,2))</f>
        <v/>
      </c>
      <c r="AO70" s="43"/>
      <c r="AP70" s="44" t="str">
        <f aca="false">IF(OR(AO$4=0,AO70="",AO$8="",AO$7=""),"",ROUND(AO70/AO$8*AO$7*KVARDI,2))</f>
        <v/>
      </c>
      <c r="AQ70" s="43"/>
      <c r="AR70" s="44" t="str">
        <f aca="false">IF(OR(AQ$4=0,AQ70="",AQ$8="",AQ$7=""),"",ROUND(AQ70/AQ$8*AQ$7*KVARDI,2))</f>
        <v/>
      </c>
      <c r="AS70" s="43"/>
      <c r="AT70" s="44" t="str">
        <f aca="false">IF(OR(AS$4=0,AS70="",AS$8="",AS$7=""),"",ROUND(AS70/AS$8*AS$7*KVARDI,2))</f>
        <v/>
      </c>
      <c r="AU70" s="43"/>
      <c r="AV70" s="44" t="str">
        <f aca="false">IF(OR(AU$4=0,AU70="",AU$8="",AU$7=""),"",ROUND(AU70/AU$8*AU$7*KVARDI,2))</f>
        <v/>
      </c>
      <c r="AW70" s="43"/>
      <c r="AX70" s="44" t="str">
        <f aca="false">IF(OR(AW$4=0,AW70="",AW$8="",AW$7=""),"",ROUND(AW70/AW$8*AW$7*KVARDI,2))</f>
        <v/>
      </c>
      <c r="AY70" s="43"/>
      <c r="AZ70" s="44" t="str">
        <f aca="false">IF(OR(AY$4=0,AY70="",AY$8="",AY$7=""),"",ROUND(AY70/AY$8*AY$7*KVARDI,2))</f>
        <v/>
      </c>
      <c r="BA70" s="43"/>
      <c r="BB70" s="44" t="str">
        <f aca="false">IF(OR(BA$4=0,BA70="",BA$8="",BA$7=""),"",ROUND(BA70/BA$8*BA$7*KVARDI,2))</f>
        <v/>
      </c>
      <c r="BC70" s="43"/>
      <c r="BD70" s="44" t="str">
        <f aca="false">IF(OR(BC$4=0,BC70="",BC$8="",BC$7=""),"",ROUND(BC70/BC$8*BC$7*KVARDI,2))</f>
        <v/>
      </c>
      <c r="BE70" s="43"/>
      <c r="BF70" s="44" t="str">
        <f aca="false">IF(OR(BE$4=0,BE70="",BE$8="",BE$7=""),"",ROUND(BE70/BE$8*BE$7*KVARDI,2))</f>
        <v/>
      </c>
      <c r="BG70" s="43"/>
      <c r="BH70" s="44" t="str">
        <f aca="false">IF(OR(BG$4=0,BG70="",BG$8="",BG$7=""),"",ROUND(BG70/BG$8*BG$7*KVARDI,2))</f>
        <v/>
      </c>
      <c r="BI70" s="43"/>
      <c r="BJ70" s="44" t="str">
        <f aca="false">IF(OR(BI$4=0,BI70="",BI$8="",BI$7=""),"",ROUND(BI70/BI$8*BI$7*KVARDI,2))</f>
        <v/>
      </c>
      <c r="BK70" s="43"/>
      <c r="BL70" s="44" t="str">
        <f aca="false">IF(OR(BK$4=0,BK70="",BK$8="",BK$7=""),"",ROUND(BK70/BK$8*BK$7*KVARDI,2))</f>
        <v/>
      </c>
      <c r="BM70" s="43"/>
      <c r="BN70" s="44" t="str">
        <f aca="false">IF(OR(BM$4=0,BM70="",BM$8="",BM$7=""),"",ROUND(BM70/BM$8*BM$7*KVARDI,2))</f>
        <v/>
      </c>
      <c r="BO70" s="43"/>
      <c r="BP70" s="44" t="str">
        <f aca="false">IF(OR(BO$4=0,BO70="",BO$8="",BO$7=""),"",ROUND(BO70/BO$8*BO$7*KVARDI,2))</f>
        <v/>
      </c>
      <c r="BQ70" s="43"/>
      <c r="BR70" s="44" t="str">
        <f aca="false">IF(OR(BQ$4=0,BQ70="",BQ$8="",BQ$7=""),"",ROUND(BQ70/BQ$8*BQ$7*KVARDI,2))</f>
        <v/>
      </c>
      <c r="BS70" s="43"/>
      <c r="BT70" s="44" t="str">
        <f aca="false">IF(OR(BS$4=0,BS70="",BS$8="",BS$7=""),"",ROUND(BS70/BS$8*BS$7*KVARDI,2))</f>
        <v/>
      </c>
      <c r="BU70" s="43"/>
      <c r="BV70" s="44" t="str">
        <f aca="false">IF(OR(BU$4=0,BU70="",BU$8="",BU$7=""),"",ROUND(BU70/BU$8*BU$7*KVARDI,2))</f>
        <v/>
      </c>
      <c r="BW70" s="43"/>
      <c r="BX70" s="44" t="str">
        <f aca="false">IF(OR(BW$4=0,BW70="",BW$8="",BW$7=""),"",ROUND(BW70/BW$8*BW$7*KVARDI,2))</f>
        <v/>
      </c>
      <c r="BY70" s="43"/>
      <c r="BZ70" s="44" t="str">
        <f aca="false">IF(OR(BY$4=0,BY70="",BY$8="",BY$7=""),"",ROUND(BY70/BY$8*BY$7*KVARDI,2))</f>
        <v/>
      </c>
      <c r="CA70" s="43"/>
      <c r="CB70" s="44" t="str">
        <f aca="false">IF(OR(CA$4=0,CA70="",CA$8="",CA$7=""),"",ROUND(CA70/CA$8*CA$7*KVARDI,2))</f>
        <v/>
      </c>
      <c r="CC70" s="43"/>
      <c r="CD70" s="44" t="str">
        <f aca="false">IF(OR(CC$4=0,CC70="",CC$8="",CC$7=""),"",ROUND(CC70/CC$8*CC$7*KVARDI,2))</f>
        <v/>
      </c>
      <c r="CE70" s="43"/>
      <c r="CF70" s="44" t="str">
        <f aca="false">IF(OR(CE$4=0,CE70="",CE$8="",CE$7=""),"",ROUND(CE70/CE$8*CE$7*KVARDI,2))</f>
        <v/>
      </c>
      <c r="CG70" s="43"/>
      <c r="CH70" s="44" t="str">
        <f aca="false">IF(OR(CG$4=0,CG70="",CG$8="",CG$7=""),"",ROUND(CG70/CG$8*CG$7*KVARDI,2))</f>
        <v/>
      </c>
      <c r="CI70" s="43"/>
      <c r="CJ70" s="44" t="str">
        <f aca="false">IF(OR(CI$4=0,CI70="",CI$8="",CI$7=""),"",ROUND(CI70/CI$8*CI$7*KVARDI,2))</f>
        <v/>
      </c>
      <c r="CK70" s="43"/>
      <c r="CL70" s="44" t="str">
        <f aca="false">IF(OR(CK$4=0,CK70="",CK$8="",CK$7=""),"",ROUND(CK70/CK$8*CK$7*KVARDI,2))</f>
        <v/>
      </c>
      <c r="CM70" s="43"/>
      <c r="CN70" s="44" t="str">
        <f aca="false">IF(OR(CM$4=0,CM70="",CM$8="",CM$7=""),"",ROUND(CM70/CM$8*CM$7*KVARDI,2))</f>
        <v/>
      </c>
      <c r="CO70" s="43"/>
      <c r="CP70" s="44" t="str">
        <f aca="false">IF(OR(CO$4=0,CO70="",CO$8="",CO$7=""),"",ROUND(CO70/CO$8*CO$7*KVARDI,2))</f>
        <v/>
      </c>
      <c r="CQ70" s="43"/>
      <c r="CR70" s="44" t="str">
        <f aca="false">IF(OR(CQ$4=0,CQ70="",CQ$8="",CQ$7=""),"",ROUND(CQ70/CQ$8*CQ$7*KVARDI,2))</f>
        <v/>
      </c>
      <c r="CS70" s="43"/>
      <c r="CT70" s="44" t="str">
        <f aca="false">IF(OR(CS$4=0,CS70="",CS$8="",CS$7=""),"",ROUND(CS70/CS$8*CS$7*KVARDI,2))</f>
        <v/>
      </c>
      <c r="CU70" s="43"/>
      <c r="CV70" s="44" t="str">
        <f aca="false">IF(OR(CU$4=0,CU70="",CU$8="",CU$7=""),"",ROUND(CU70/CU$8*CU$7*KVARDI,2))</f>
        <v/>
      </c>
      <c r="CW70" s="43"/>
      <c r="CX70" s="44" t="str">
        <f aca="false">IF(OR(CW$4=0,CW70="",CW$8="",CW$7=""),"",ROUND(CW70/CW$8*CW$7*KVARDI,2))</f>
        <v/>
      </c>
      <c r="CY70" s="43"/>
      <c r="CZ70" s="44" t="str">
        <f aca="false">IF(OR(CY$4=0,CY70="",CY$8="",CY$7=""),"",ROUND(CY70/CY$8*CY$7*KVARDI,2))</f>
        <v/>
      </c>
      <c r="DA70" s="43"/>
      <c r="DB70" s="44" t="str">
        <f aca="false">IF(OR(DA$4=0,DA70="",DA$8="",DA$7=""),"",ROUND(DA70/DA$8*DA$7*KVARDI,2))</f>
        <v/>
      </c>
      <c r="DC70" s="43"/>
      <c r="DD70" s="44" t="str">
        <f aca="false">IF(OR(DC$4=0,DC70="",DC$8="",DC$7=""),"",ROUND(DC70/DC$8*DC$7*KVARDI,2))</f>
        <v/>
      </c>
      <c r="DE70" s="43"/>
      <c r="DF70" s="44" t="str">
        <f aca="false">IF(OR(DE$4=0,DE70="",DE$8="",DE$7=""),"",ROUND(DE70/DE$8*DE$7*KVARDI,2))</f>
        <v/>
      </c>
      <c r="DG70" s="43"/>
      <c r="DH70" s="44" t="str">
        <f aca="false">IF(OR(DG$4=0,DG70="",DG$8="",DG$7=""),"",ROUND(DG70/DG$8*DG$7*KVARDI,2))</f>
        <v/>
      </c>
      <c r="DI70" s="43"/>
      <c r="DJ70" s="44" t="str">
        <f aca="false">IF(OR(DI$4=0,DI70="",DI$8="",DI$7=""),"",ROUND(DI70/DI$8*DI$7*KVARDI,2))</f>
        <v/>
      </c>
      <c r="DK70" s="43"/>
      <c r="DL70" s="44" t="str">
        <f aca="false">IF(OR(DK$4=0,DK70="",DK$8="",DK$7=""),"",ROUND(DK70/DK$8*DK$7*KVARDI,2))</f>
        <v/>
      </c>
      <c r="DM70" s="43"/>
      <c r="DN70" s="44" t="str">
        <f aca="false">IF(OR(DM$4=0,DM70="",DM$8="",DM$7=""),"",ROUND(DM70/DM$8*DM$7*KVARDI,2))</f>
        <v/>
      </c>
      <c r="DO70" s="43"/>
      <c r="DP70" s="44" t="str">
        <f aca="false">IF(OR(DO$4=0,DO70="",DO$8="",DO$7=""),"",ROUND(DO70/DO$8*DO$7*KVARDI,2))</f>
        <v/>
      </c>
      <c r="DQ70" s="43"/>
      <c r="DR70" s="44" t="str">
        <f aca="false">IF(OR(DQ$4=0,DQ70="",DQ$8="",DQ$7=""),"",ROUND(DQ70/DQ$8*DQ$7*KVARDI,2))</f>
        <v/>
      </c>
      <c r="DS70" s="43"/>
      <c r="DT70" s="44" t="str">
        <f aca="false">IF(OR(DS$4=0,DS70="",DS$8="",DS$7=""),"",ROUND(DS70/DS$8*DS$7*KVARDI,2))</f>
        <v/>
      </c>
      <c r="DU70" s="43"/>
      <c r="DV70" s="44" t="str">
        <f aca="false">IF(OR(DU$4=0,DU70="",DU$8="",DU$7=""),"",ROUND(DU70/DU$8*DU$7*KVARDI,2))</f>
        <v/>
      </c>
      <c r="DW70" s="43"/>
      <c r="DX70" s="44" t="str">
        <f aca="false">IF(OR(DW$4=0,DW70="",DW$8="",DW$7=""),"",ROUND(DW70/DW$8*DW$7*KVARDI,2))</f>
        <v/>
      </c>
      <c r="DY70" s="43"/>
      <c r="DZ70" s="44" t="str">
        <f aca="false">IF(OR(DY$4=0,DY70="",DY$8="",DY$7=""),"",ROUND(DY70/DY$8*DY$7*KVARDI,2))</f>
        <v/>
      </c>
      <c r="EA70" s="43"/>
      <c r="EB70" s="44" t="str">
        <f aca="false">IF(OR(EA$4=0,EA70="",EA$8="",EA$7=""),"",ROUND(EA70/EA$8*EA$7*KVARDI,2))</f>
        <v/>
      </c>
      <c r="EC70" s="43"/>
      <c r="ED70" s="44" t="str">
        <f aca="false">IF(OR(EC$4=0,EC70="",EC$8="",EC$7=""),"",ROUND(EC70/EC$8*EC$7*KVARDI,2))</f>
        <v/>
      </c>
      <c r="EE70" s="43"/>
      <c r="EF70" s="44" t="str">
        <f aca="false">IF(OR(EE$4=0,EE70="",EE$8="",EE$7=""),"",ROUND(EE70/EE$8*EE$7*KVARDI,2))</f>
        <v/>
      </c>
      <c r="EG70" s="43"/>
      <c r="EH70" s="44" t="str">
        <f aca="false">IF(OR(EG$4=0,EG70="",EG$8="",EG$7=""),"",ROUND(EG70/EG$8*EG$7*KVARDI,2))</f>
        <v/>
      </c>
      <c r="EI70" s="43"/>
      <c r="EJ70" s="44" t="str">
        <f aca="false">IF(OR(EI$4=0,EI70="",EI$8="",EI$7=""),"",ROUND(EI70/EI$8*EI$7*KVARDI,2))</f>
        <v/>
      </c>
      <c r="EK70" s="43"/>
      <c r="EL70" s="44" t="str">
        <f aca="false">IF(OR(EK$4=0,EK70="",EK$8="",EK$7=""),"",ROUND(EK70/EK$8*EK$7*KVARDI,2))</f>
        <v/>
      </c>
      <c r="EM70" s="43"/>
      <c r="EN70" s="44" t="str">
        <f aca="false">IF(OR(EM$4=0,EM70="",EM$8="",EM$7=""),"",ROUND(EM70/EM$8*EM$7*KVARDI,2))</f>
        <v/>
      </c>
      <c r="EO70" s="43"/>
      <c r="EP70" s="44" t="str">
        <f aca="false">IF(OR(EO$4=0,EO70="",EO$8="",EO$7=""),"",ROUND(EO70/EO$8*EO$7*KVARDI,2))</f>
        <v/>
      </c>
      <c r="EQ70" s="43"/>
      <c r="ER70" s="44" t="str">
        <f aca="false">IF(OR(EQ$4=0,EQ70="",EQ$8="",EQ$7=""),"",ROUND(EQ70/EQ$8*EQ$7*KVARDI,2))</f>
        <v/>
      </c>
      <c r="ES70" s="43"/>
      <c r="ET70" s="44" t="str">
        <f aca="false">IF(OR(ES$4=0,ES70="",ES$8="",ES$7=""),"",ROUND(ES70/ES$8*ES$7*KVARDI,2))</f>
        <v/>
      </c>
      <c r="EU70" s="43"/>
      <c r="EV70" s="44" t="str">
        <f aca="false">IF(OR(EU$4=0,EU70="",EU$8="",EU$7=""),"",ROUND(EU70/EU$8*EU$7*KVARDI,2))</f>
        <v/>
      </c>
      <c r="EW70" s="43"/>
      <c r="EX70" s="44" t="str">
        <f aca="false">IF(OR(EW$4=0,EW70="",EW$8="",EW$7=""),"",ROUND(EW70/EW$8*EW$7*KVARDI,2))</f>
        <v/>
      </c>
      <c r="EY70" s="43"/>
      <c r="EZ70" s="44" t="str">
        <f aca="false">IF(OR(EY$4=0,EY70="",EY$8="",EY$7=""),"",ROUND(EY70/EY$8*EY$7*KVARDI,2))</f>
        <v/>
      </c>
      <c r="FA70" s="43"/>
      <c r="FB70" s="44" t="str">
        <f aca="false">IF(OR(FA$4=0,FA70="",FA$8="",FA$7=""),"",ROUND(FA70/FA$8*FA$7*KVARDI,2))</f>
        <v/>
      </c>
      <c r="FC70" s="43"/>
      <c r="FD70" s="44" t="str">
        <f aca="false">IF(OR(FC$4=0,FC70="",FC$8="",FC$7=""),"",ROUND(FC70/FC$8*FC$7*KVARDI,2))</f>
        <v/>
      </c>
      <c r="FE70" s="43"/>
      <c r="FF70" s="44" t="str">
        <f aca="false">IF(OR(FE$4=0,FE70="",FE$8="",FE$7=""),"",ROUND(FE70/FE$8*FE$7*KVARDI,2))</f>
        <v/>
      </c>
      <c r="FG70" s="43"/>
      <c r="FH70" s="44" t="str">
        <f aca="false">IF(OR(FG$4=0,FG70="",FG$8="",FG$7=""),"",ROUND(FG70/FG$8*FG$7*KVARDI,2))</f>
        <v/>
      </c>
      <c r="FI70" s="43"/>
      <c r="FJ70" s="44" t="str">
        <f aca="false">IF(OR(FI$4=0,FI70="",FI$8="",FI$7=""),"",ROUND(FI70/FI$8*FI$7*KVARDI,2))</f>
        <v/>
      </c>
      <c r="FK70" s="43"/>
      <c r="FL70" s="44" t="str">
        <f aca="false">IF(OR(FK$4=0,FK70="",FK$8="",FK$7=""),"",ROUND(FK70/FK$8*FK$7*KVARDI,2))</f>
        <v/>
      </c>
      <c r="FM70" s="43"/>
      <c r="FN70" s="44" t="str">
        <f aca="false">IF(OR(FM$4=0,FM70="",FM$8="",FM$7=""),"",ROUND(FM70/FM$8*FM$7*KVARDI,2))</f>
        <v/>
      </c>
      <c r="FO70" s="43"/>
      <c r="FP70" s="44" t="str">
        <f aca="false">IF(OR(FO$4=0,FO70="",FO$8="",FO$7=""),"",ROUND(FO70/FO$8*FO$7*KVARDI,2))</f>
        <v/>
      </c>
      <c r="FQ70" s="43"/>
      <c r="FR70" s="44" t="str">
        <f aca="false">IF(OR(FQ$4=0,FQ70="",FQ$8="",FQ$7=""),"",ROUND(FQ70/FQ$8*FQ$7*KVARDI,2))</f>
        <v/>
      </c>
      <c r="FS70" s="43"/>
      <c r="FT70" s="44" t="str">
        <f aca="false">IF(OR(FS$4=0,FS70="",FS$8="",FS$7=""),"",ROUND(FS70/FS$8*FS$7*KVARDI,2))</f>
        <v/>
      </c>
      <c r="FU70" s="43"/>
      <c r="FV70" s="44" t="str">
        <f aca="false">IF(OR(FU$4=0,FU70="",FU$8="",FU$7=""),"",ROUND(FU70/FU$8*FU$7*KVARDI,2))</f>
        <v/>
      </c>
      <c r="FW70" s="43"/>
      <c r="FX70" s="44" t="str">
        <f aca="false">IF(OR(FW$4=0,FW70="",FW$8="",FW$7=""),"",ROUND(FW70/FW$8*FW$7*KVARDI,2))</f>
        <v/>
      </c>
      <c r="FY70" s="43"/>
      <c r="FZ70" s="44" t="str">
        <f aca="false">IF(OR(FY$4=0,FY70="",FY$8="",FY$7=""),"",ROUND(FY70/FY$8*FY$7*KVARDI,2))</f>
        <v/>
      </c>
      <c r="GA70" s="43"/>
      <c r="GB70" s="44" t="str">
        <f aca="false">IF(OR(GA$4=0,GA70="",GA$8="",GA$7=""),"",ROUND(GA70/GA$8*GA$7*KVARDI,2))</f>
        <v/>
      </c>
      <c r="GC70" s="43"/>
      <c r="GD70" s="44" t="str">
        <f aca="false">IF(OR(GC$4=0,GC70="",GC$8="",GC$7=""),"",ROUND(GC70/GC$8*GC$7*KVARDI,2))</f>
        <v/>
      </c>
      <c r="GE70" s="43"/>
      <c r="GF70" s="44" t="str">
        <f aca="false">IF(OR(GE$4=0,GE70="",GE$8="",GE$7=""),"",ROUND(GE70/GE$8*GE$7*KVARDI,2))</f>
        <v/>
      </c>
      <c r="GG70" s="43"/>
      <c r="GH70" s="44" t="str">
        <f aca="false">IF(OR(GG$4=0,GG70="",GG$8="",GG$7=""),"",ROUND(GG70/GG$8*GG$7*KVARDI,2))</f>
        <v/>
      </c>
      <c r="GI70" s="43"/>
      <c r="GJ70" s="44" t="str">
        <f aca="false">IF(OR(GI$4=0,GI70="",GI$8="",GI$7=""),"",ROUND(GI70/GI$8*GI$7*KVARDI,2))</f>
        <v/>
      </c>
      <c r="GK70" s="43"/>
      <c r="GL70" s="44" t="str">
        <f aca="false">IF(OR(GK$4=0,GK70="",GK$8="",GK$7=""),"",ROUND(GK70/GK$8*GK$7*KVARDI,2))</f>
        <v/>
      </c>
      <c r="GM70" s="43"/>
      <c r="GN70" s="44" t="str">
        <f aca="false">IF(OR(GM$4=0,GM70="",GM$8="",GM$7=""),"",ROUND(GM70/GM$8*GM$7*KVARDI,2))</f>
        <v/>
      </c>
      <c r="GO70" s="43"/>
      <c r="GP70" s="44" t="str">
        <f aca="false">IF(OR(GO$4=0,GO70="",GO$8="",GO$7=""),"",ROUND(GO70/GO$8*GO$7*KVARDI,2))</f>
        <v/>
      </c>
      <c r="GQ70" s="43"/>
      <c r="GR70" s="44" t="str">
        <f aca="false">IF(OR(GQ$4=0,GQ70="",GQ$8="",GQ$7=""),"",ROUND(GQ70/GQ$8*GQ$7*KVARDI,2))</f>
        <v/>
      </c>
      <c r="GS70" s="43"/>
      <c r="GT70" s="44" t="str">
        <f aca="false">IF(OR(GS$4=0,GS70="",GS$8="",GS$7=""),"",ROUND(GS70/GS$8*GS$7*KVARDI,2))</f>
        <v/>
      </c>
      <c r="GU70" s="43"/>
      <c r="GV70" s="44" t="str">
        <f aca="false">IF(OR(GU$4=0,GU70="",GU$8="",GU$7=""),"",ROUND(GU70/GU$8*GU$7*KVARDI,2))</f>
        <v/>
      </c>
      <c r="GW70" s="43"/>
      <c r="GX70" s="44" t="str">
        <f aca="false">IF(OR(GW$4=0,GW70="",GW$8="",GW$7=""),"",ROUND(GW70/GW$8*GW$7*KVARDI,2))</f>
        <v/>
      </c>
      <c r="GZ70" s="22"/>
    </row>
    <row r="71" customFormat="false" ht="15" hidden="true" customHeight="true" outlineLevel="1" collapsed="false">
      <c r="B71" s="41" t="str">
        <f aca="false" t="array" ref="B71:B71">IFERROR(INDEX(Launagögn!$C$6:$C$10005,MATCH(0,COUNTIF($B$11:B70,Launagögn!$C$6:$C$10005)+(Launagögn!$C$6:$C$10005=""),0)),"")</f>
        <v/>
      </c>
      <c r="C71" s="42" t="n">
        <f aca="false">IFERROR(SUMIF($G$10:$GX$10,"Stig",$G71:$GX71),0)</f>
        <v>0</v>
      </c>
      <c r="D71" s="22"/>
      <c r="E71" s="22"/>
      <c r="F71" s="22"/>
      <c r="G71" s="43"/>
      <c r="H71" s="44" t="str">
        <f aca="false">IF(OR(G$4=0,G71="",G$8="",G$7=""),"",ROUND(G71/G$8*G$7*KVARDI,2))</f>
        <v/>
      </c>
      <c r="I71" s="43"/>
      <c r="J71" s="44" t="str">
        <f aca="false">IF(OR(I$4=0,I71="",I$8="",I$7=""),"",ROUND(I71/I$8*I$7*KVARDI,2))</f>
        <v/>
      </c>
      <c r="K71" s="43"/>
      <c r="L71" s="44" t="str">
        <f aca="false">IF(OR(K$4=0,K71="",K$8="",K$7=""),"",ROUND(K71/K$8*K$7*KVARDI,2))</f>
        <v/>
      </c>
      <c r="M71" s="43"/>
      <c r="N71" s="44" t="str">
        <f aca="false">IF(OR(M$4=0,M71="",M$8="",M$7=""),"",ROUND(M71/M$8*M$7*KVARDI,2))</f>
        <v/>
      </c>
      <c r="O71" s="43"/>
      <c r="P71" s="44" t="str">
        <f aca="false">IF(OR(O$4=0,O71="",O$8="",O$7=""),"",ROUND(O71/O$8*O$7*KVARDI,2))</f>
        <v/>
      </c>
      <c r="Q71" s="43"/>
      <c r="R71" s="44" t="str">
        <f aca="false">IF(OR(Q$4=0,Q71="",Q$8="",Q$7=""),"",ROUND(Q71/Q$8*Q$7*KVARDI,2))</f>
        <v/>
      </c>
      <c r="S71" s="43"/>
      <c r="T71" s="44" t="str">
        <f aca="false">IF(OR(S$4=0,S71="",S$8="",S$7=""),"",ROUND(S71/S$8*S$7*KVARDI,2))</f>
        <v/>
      </c>
      <c r="U71" s="43"/>
      <c r="V71" s="44" t="str">
        <f aca="false">IF(OR(U$4=0,U71="",U$8="",U$7=""),"",ROUND(U71/U$8*U$7*KVARDI,2))</f>
        <v/>
      </c>
      <c r="W71" s="43"/>
      <c r="X71" s="44" t="str">
        <f aca="false">IF(OR(W$4=0,W71="",W$8="",W$7=""),"",ROUND(W71/W$8*W$7*KVARDI,2))</f>
        <v/>
      </c>
      <c r="Y71" s="43"/>
      <c r="Z71" s="44" t="str">
        <f aca="false">IF(OR(Y$4=0,Y71="",Y$8="",Y$7=""),"",ROUND(Y71/Y$8*Y$7*KVARDI,2))</f>
        <v/>
      </c>
      <c r="AA71" s="43"/>
      <c r="AB71" s="44" t="str">
        <f aca="false">IF(OR(AA$4=0,AA71="",AA$8="",AA$7=""),"",ROUND(AA71/AA$8*AA$7*KVARDI,2))</f>
        <v/>
      </c>
      <c r="AC71" s="43"/>
      <c r="AD71" s="44" t="str">
        <f aca="false">IF(OR(AC$4=0,AC71="",AC$8="",AC$7=""),"",ROUND(AC71/AC$8*AC$7*KVARDI,2))</f>
        <v/>
      </c>
      <c r="AE71" s="43"/>
      <c r="AF71" s="44" t="str">
        <f aca="false">IF(OR(AE$4=0,AE71="",AE$8="",AE$7=""),"",ROUND(AE71/AE$8*AE$7*KVARDI,2))</f>
        <v/>
      </c>
      <c r="AG71" s="43"/>
      <c r="AH71" s="44" t="str">
        <f aca="false">IF(OR(AG$4=0,AG71="",AG$8="",AG$7=""),"",ROUND(AG71/AG$8*AG$7*KVARDI,2))</f>
        <v/>
      </c>
      <c r="AI71" s="43"/>
      <c r="AJ71" s="44" t="str">
        <f aca="false">IF(OR(AI$4=0,AI71="",AI$8="",AI$7=""),"",ROUND(AI71/AI$8*AI$7*KVARDI,2))</f>
        <v/>
      </c>
      <c r="AK71" s="43"/>
      <c r="AL71" s="44" t="str">
        <f aca="false">IF(OR(AK$4=0,AK71="",AK$8="",AK$7=""),"",ROUND(AK71/AK$8*AK$7*KVARDI,2))</f>
        <v/>
      </c>
      <c r="AM71" s="43"/>
      <c r="AN71" s="44" t="str">
        <f aca="false">IF(OR(AM$4=0,AM71="",AM$8="",AM$7=""),"",ROUND(AM71/AM$8*AM$7*KVARDI,2))</f>
        <v/>
      </c>
      <c r="AO71" s="43"/>
      <c r="AP71" s="44" t="str">
        <f aca="false">IF(OR(AO$4=0,AO71="",AO$8="",AO$7=""),"",ROUND(AO71/AO$8*AO$7*KVARDI,2))</f>
        <v/>
      </c>
      <c r="AQ71" s="43"/>
      <c r="AR71" s="44" t="str">
        <f aca="false">IF(OR(AQ$4=0,AQ71="",AQ$8="",AQ$7=""),"",ROUND(AQ71/AQ$8*AQ$7*KVARDI,2))</f>
        <v/>
      </c>
      <c r="AS71" s="43"/>
      <c r="AT71" s="44" t="str">
        <f aca="false">IF(OR(AS$4=0,AS71="",AS$8="",AS$7=""),"",ROUND(AS71/AS$8*AS$7*KVARDI,2))</f>
        <v/>
      </c>
      <c r="AU71" s="43"/>
      <c r="AV71" s="44" t="str">
        <f aca="false">IF(OR(AU$4=0,AU71="",AU$8="",AU$7=""),"",ROUND(AU71/AU$8*AU$7*KVARDI,2))</f>
        <v/>
      </c>
      <c r="AW71" s="43"/>
      <c r="AX71" s="44" t="str">
        <f aca="false">IF(OR(AW$4=0,AW71="",AW$8="",AW$7=""),"",ROUND(AW71/AW$8*AW$7*KVARDI,2))</f>
        <v/>
      </c>
      <c r="AY71" s="43"/>
      <c r="AZ71" s="44" t="str">
        <f aca="false">IF(OR(AY$4=0,AY71="",AY$8="",AY$7=""),"",ROUND(AY71/AY$8*AY$7*KVARDI,2))</f>
        <v/>
      </c>
      <c r="BA71" s="43"/>
      <c r="BB71" s="44" t="str">
        <f aca="false">IF(OR(BA$4=0,BA71="",BA$8="",BA$7=""),"",ROUND(BA71/BA$8*BA$7*KVARDI,2))</f>
        <v/>
      </c>
      <c r="BC71" s="43"/>
      <c r="BD71" s="44" t="str">
        <f aca="false">IF(OR(BC$4=0,BC71="",BC$8="",BC$7=""),"",ROUND(BC71/BC$8*BC$7*KVARDI,2))</f>
        <v/>
      </c>
      <c r="BE71" s="43"/>
      <c r="BF71" s="44" t="str">
        <f aca="false">IF(OR(BE$4=0,BE71="",BE$8="",BE$7=""),"",ROUND(BE71/BE$8*BE$7*KVARDI,2))</f>
        <v/>
      </c>
      <c r="BG71" s="43"/>
      <c r="BH71" s="44" t="str">
        <f aca="false">IF(OR(BG$4=0,BG71="",BG$8="",BG$7=""),"",ROUND(BG71/BG$8*BG$7*KVARDI,2))</f>
        <v/>
      </c>
      <c r="BI71" s="43"/>
      <c r="BJ71" s="44" t="str">
        <f aca="false">IF(OR(BI$4=0,BI71="",BI$8="",BI$7=""),"",ROUND(BI71/BI$8*BI$7*KVARDI,2))</f>
        <v/>
      </c>
      <c r="BK71" s="43"/>
      <c r="BL71" s="44" t="str">
        <f aca="false">IF(OR(BK$4=0,BK71="",BK$8="",BK$7=""),"",ROUND(BK71/BK$8*BK$7*KVARDI,2))</f>
        <v/>
      </c>
      <c r="BM71" s="43"/>
      <c r="BN71" s="44" t="str">
        <f aca="false">IF(OR(BM$4=0,BM71="",BM$8="",BM$7=""),"",ROUND(BM71/BM$8*BM$7*KVARDI,2))</f>
        <v/>
      </c>
      <c r="BO71" s="43"/>
      <c r="BP71" s="44" t="str">
        <f aca="false">IF(OR(BO$4=0,BO71="",BO$8="",BO$7=""),"",ROUND(BO71/BO$8*BO$7*KVARDI,2))</f>
        <v/>
      </c>
      <c r="BQ71" s="43"/>
      <c r="BR71" s="44" t="str">
        <f aca="false">IF(OR(BQ$4=0,BQ71="",BQ$8="",BQ$7=""),"",ROUND(BQ71/BQ$8*BQ$7*KVARDI,2))</f>
        <v/>
      </c>
      <c r="BS71" s="43"/>
      <c r="BT71" s="44" t="str">
        <f aca="false">IF(OR(BS$4=0,BS71="",BS$8="",BS$7=""),"",ROUND(BS71/BS$8*BS$7*KVARDI,2))</f>
        <v/>
      </c>
      <c r="BU71" s="43"/>
      <c r="BV71" s="44" t="str">
        <f aca="false">IF(OR(BU$4=0,BU71="",BU$8="",BU$7=""),"",ROUND(BU71/BU$8*BU$7*KVARDI,2))</f>
        <v/>
      </c>
      <c r="BW71" s="43"/>
      <c r="BX71" s="44" t="str">
        <f aca="false">IF(OR(BW$4=0,BW71="",BW$8="",BW$7=""),"",ROUND(BW71/BW$8*BW$7*KVARDI,2))</f>
        <v/>
      </c>
      <c r="BY71" s="43"/>
      <c r="BZ71" s="44" t="str">
        <f aca="false">IF(OR(BY$4=0,BY71="",BY$8="",BY$7=""),"",ROUND(BY71/BY$8*BY$7*KVARDI,2))</f>
        <v/>
      </c>
      <c r="CA71" s="43"/>
      <c r="CB71" s="44" t="str">
        <f aca="false">IF(OR(CA$4=0,CA71="",CA$8="",CA$7=""),"",ROUND(CA71/CA$8*CA$7*KVARDI,2))</f>
        <v/>
      </c>
      <c r="CC71" s="43"/>
      <c r="CD71" s="44" t="str">
        <f aca="false">IF(OR(CC$4=0,CC71="",CC$8="",CC$7=""),"",ROUND(CC71/CC$8*CC$7*KVARDI,2))</f>
        <v/>
      </c>
      <c r="CE71" s="43"/>
      <c r="CF71" s="44" t="str">
        <f aca="false">IF(OR(CE$4=0,CE71="",CE$8="",CE$7=""),"",ROUND(CE71/CE$8*CE$7*KVARDI,2))</f>
        <v/>
      </c>
      <c r="CG71" s="43"/>
      <c r="CH71" s="44" t="str">
        <f aca="false">IF(OR(CG$4=0,CG71="",CG$8="",CG$7=""),"",ROUND(CG71/CG$8*CG$7*KVARDI,2))</f>
        <v/>
      </c>
      <c r="CI71" s="43"/>
      <c r="CJ71" s="44" t="str">
        <f aca="false">IF(OR(CI$4=0,CI71="",CI$8="",CI$7=""),"",ROUND(CI71/CI$8*CI$7*KVARDI,2))</f>
        <v/>
      </c>
      <c r="CK71" s="43"/>
      <c r="CL71" s="44" t="str">
        <f aca="false">IF(OR(CK$4=0,CK71="",CK$8="",CK$7=""),"",ROUND(CK71/CK$8*CK$7*KVARDI,2))</f>
        <v/>
      </c>
      <c r="CM71" s="43"/>
      <c r="CN71" s="44" t="str">
        <f aca="false">IF(OR(CM$4=0,CM71="",CM$8="",CM$7=""),"",ROUND(CM71/CM$8*CM$7*KVARDI,2))</f>
        <v/>
      </c>
      <c r="CO71" s="43"/>
      <c r="CP71" s="44" t="str">
        <f aca="false">IF(OR(CO$4=0,CO71="",CO$8="",CO$7=""),"",ROUND(CO71/CO$8*CO$7*KVARDI,2))</f>
        <v/>
      </c>
      <c r="CQ71" s="43"/>
      <c r="CR71" s="44" t="str">
        <f aca="false">IF(OR(CQ$4=0,CQ71="",CQ$8="",CQ$7=""),"",ROUND(CQ71/CQ$8*CQ$7*KVARDI,2))</f>
        <v/>
      </c>
      <c r="CS71" s="43"/>
      <c r="CT71" s="44" t="str">
        <f aca="false">IF(OR(CS$4=0,CS71="",CS$8="",CS$7=""),"",ROUND(CS71/CS$8*CS$7*KVARDI,2))</f>
        <v/>
      </c>
      <c r="CU71" s="43"/>
      <c r="CV71" s="44" t="str">
        <f aca="false">IF(OR(CU$4=0,CU71="",CU$8="",CU$7=""),"",ROUND(CU71/CU$8*CU$7*KVARDI,2))</f>
        <v/>
      </c>
      <c r="CW71" s="43"/>
      <c r="CX71" s="44" t="str">
        <f aca="false">IF(OR(CW$4=0,CW71="",CW$8="",CW$7=""),"",ROUND(CW71/CW$8*CW$7*KVARDI,2))</f>
        <v/>
      </c>
      <c r="CY71" s="43"/>
      <c r="CZ71" s="44" t="str">
        <f aca="false">IF(OR(CY$4=0,CY71="",CY$8="",CY$7=""),"",ROUND(CY71/CY$8*CY$7*KVARDI,2))</f>
        <v/>
      </c>
      <c r="DA71" s="43"/>
      <c r="DB71" s="44" t="str">
        <f aca="false">IF(OR(DA$4=0,DA71="",DA$8="",DA$7=""),"",ROUND(DA71/DA$8*DA$7*KVARDI,2))</f>
        <v/>
      </c>
      <c r="DC71" s="43"/>
      <c r="DD71" s="44" t="str">
        <f aca="false">IF(OR(DC$4=0,DC71="",DC$8="",DC$7=""),"",ROUND(DC71/DC$8*DC$7*KVARDI,2))</f>
        <v/>
      </c>
      <c r="DE71" s="43"/>
      <c r="DF71" s="44" t="str">
        <f aca="false">IF(OR(DE$4=0,DE71="",DE$8="",DE$7=""),"",ROUND(DE71/DE$8*DE$7*KVARDI,2))</f>
        <v/>
      </c>
      <c r="DG71" s="43"/>
      <c r="DH71" s="44" t="str">
        <f aca="false">IF(OR(DG$4=0,DG71="",DG$8="",DG$7=""),"",ROUND(DG71/DG$8*DG$7*KVARDI,2))</f>
        <v/>
      </c>
      <c r="DI71" s="43"/>
      <c r="DJ71" s="44" t="str">
        <f aca="false">IF(OR(DI$4=0,DI71="",DI$8="",DI$7=""),"",ROUND(DI71/DI$8*DI$7*KVARDI,2))</f>
        <v/>
      </c>
      <c r="DK71" s="43"/>
      <c r="DL71" s="44" t="str">
        <f aca="false">IF(OR(DK$4=0,DK71="",DK$8="",DK$7=""),"",ROUND(DK71/DK$8*DK$7*KVARDI,2))</f>
        <v/>
      </c>
      <c r="DM71" s="43"/>
      <c r="DN71" s="44" t="str">
        <f aca="false">IF(OR(DM$4=0,DM71="",DM$8="",DM$7=""),"",ROUND(DM71/DM$8*DM$7*KVARDI,2))</f>
        <v/>
      </c>
      <c r="DO71" s="43"/>
      <c r="DP71" s="44" t="str">
        <f aca="false">IF(OR(DO$4=0,DO71="",DO$8="",DO$7=""),"",ROUND(DO71/DO$8*DO$7*KVARDI,2))</f>
        <v/>
      </c>
      <c r="DQ71" s="43"/>
      <c r="DR71" s="44" t="str">
        <f aca="false">IF(OR(DQ$4=0,DQ71="",DQ$8="",DQ$7=""),"",ROUND(DQ71/DQ$8*DQ$7*KVARDI,2))</f>
        <v/>
      </c>
      <c r="DS71" s="43"/>
      <c r="DT71" s="44" t="str">
        <f aca="false">IF(OR(DS$4=0,DS71="",DS$8="",DS$7=""),"",ROUND(DS71/DS$8*DS$7*KVARDI,2))</f>
        <v/>
      </c>
      <c r="DU71" s="43"/>
      <c r="DV71" s="44" t="str">
        <f aca="false">IF(OR(DU$4=0,DU71="",DU$8="",DU$7=""),"",ROUND(DU71/DU$8*DU$7*KVARDI,2))</f>
        <v/>
      </c>
      <c r="DW71" s="43"/>
      <c r="DX71" s="44" t="str">
        <f aca="false">IF(OR(DW$4=0,DW71="",DW$8="",DW$7=""),"",ROUND(DW71/DW$8*DW$7*KVARDI,2))</f>
        <v/>
      </c>
      <c r="DY71" s="43"/>
      <c r="DZ71" s="44" t="str">
        <f aca="false">IF(OR(DY$4=0,DY71="",DY$8="",DY$7=""),"",ROUND(DY71/DY$8*DY$7*KVARDI,2))</f>
        <v/>
      </c>
      <c r="EA71" s="43"/>
      <c r="EB71" s="44" t="str">
        <f aca="false">IF(OR(EA$4=0,EA71="",EA$8="",EA$7=""),"",ROUND(EA71/EA$8*EA$7*KVARDI,2))</f>
        <v/>
      </c>
      <c r="EC71" s="43"/>
      <c r="ED71" s="44" t="str">
        <f aca="false">IF(OR(EC$4=0,EC71="",EC$8="",EC$7=""),"",ROUND(EC71/EC$8*EC$7*KVARDI,2))</f>
        <v/>
      </c>
      <c r="EE71" s="43"/>
      <c r="EF71" s="44" t="str">
        <f aca="false">IF(OR(EE$4=0,EE71="",EE$8="",EE$7=""),"",ROUND(EE71/EE$8*EE$7*KVARDI,2))</f>
        <v/>
      </c>
      <c r="EG71" s="43"/>
      <c r="EH71" s="44" t="str">
        <f aca="false">IF(OR(EG$4=0,EG71="",EG$8="",EG$7=""),"",ROUND(EG71/EG$8*EG$7*KVARDI,2))</f>
        <v/>
      </c>
      <c r="EI71" s="43"/>
      <c r="EJ71" s="44" t="str">
        <f aca="false">IF(OR(EI$4=0,EI71="",EI$8="",EI$7=""),"",ROUND(EI71/EI$8*EI$7*KVARDI,2))</f>
        <v/>
      </c>
      <c r="EK71" s="43"/>
      <c r="EL71" s="44" t="str">
        <f aca="false">IF(OR(EK$4=0,EK71="",EK$8="",EK$7=""),"",ROUND(EK71/EK$8*EK$7*KVARDI,2))</f>
        <v/>
      </c>
      <c r="EM71" s="43"/>
      <c r="EN71" s="44" t="str">
        <f aca="false">IF(OR(EM$4=0,EM71="",EM$8="",EM$7=""),"",ROUND(EM71/EM$8*EM$7*KVARDI,2))</f>
        <v/>
      </c>
      <c r="EO71" s="43"/>
      <c r="EP71" s="44" t="str">
        <f aca="false">IF(OR(EO$4=0,EO71="",EO$8="",EO$7=""),"",ROUND(EO71/EO$8*EO$7*KVARDI,2))</f>
        <v/>
      </c>
      <c r="EQ71" s="43"/>
      <c r="ER71" s="44" t="str">
        <f aca="false">IF(OR(EQ$4=0,EQ71="",EQ$8="",EQ$7=""),"",ROUND(EQ71/EQ$8*EQ$7*KVARDI,2))</f>
        <v/>
      </c>
      <c r="ES71" s="43"/>
      <c r="ET71" s="44" t="str">
        <f aca="false">IF(OR(ES$4=0,ES71="",ES$8="",ES$7=""),"",ROUND(ES71/ES$8*ES$7*KVARDI,2))</f>
        <v/>
      </c>
      <c r="EU71" s="43"/>
      <c r="EV71" s="44" t="str">
        <f aca="false">IF(OR(EU$4=0,EU71="",EU$8="",EU$7=""),"",ROUND(EU71/EU$8*EU$7*KVARDI,2))</f>
        <v/>
      </c>
      <c r="EW71" s="43"/>
      <c r="EX71" s="44" t="str">
        <f aca="false">IF(OR(EW$4=0,EW71="",EW$8="",EW$7=""),"",ROUND(EW71/EW$8*EW$7*KVARDI,2))</f>
        <v/>
      </c>
      <c r="EY71" s="43"/>
      <c r="EZ71" s="44" t="str">
        <f aca="false">IF(OR(EY$4=0,EY71="",EY$8="",EY$7=""),"",ROUND(EY71/EY$8*EY$7*KVARDI,2))</f>
        <v/>
      </c>
      <c r="FA71" s="43"/>
      <c r="FB71" s="44" t="str">
        <f aca="false">IF(OR(FA$4=0,FA71="",FA$8="",FA$7=""),"",ROUND(FA71/FA$8*FA$7*KVARDI,2))</f>
        <v/>
      </c>
      <c r="FC71" s="43"/>
      <c r="FD71" s="44" t="str">
        <f aca="false">IF(OR(FC$4=0,FC71="",FC$8="",FC$7=""),"",ROUND(FC71/FC$8*FC$7*KVARDI,2))</f>
        <v/>
      </c>
      <c r="FE71" s="43"/>
      <c r="FF71" s="44" t="str">
        <f aca="false">IF(OR(FE$4=0,FE71="",FE$8="",FE$7=""),"",ROUND(FE71/FE$8*FE$7*KVARDI,2))</f>
        <v/>
      </c>
      <c r="FG71" s="43"/>
      <c r="FH71" s="44" t="str">
        <f aca="false">IF(OR(FG$4=0,FG71="",FG$8="",FG$7=""),"",ROUND(FG71/FG$8*FG$7*KVARDI,2))</f>
        <v/>
      </c>
      <c r="FI71" s="43"/>
      <c r="FJ71" s="44" t="str">
        <f aca="false">IF(OR(FI$4=0,FI71="",FI$8="",FI$7=""),"",ROUND(FI71/FI$8*FI$7*KVARDI,2))</f>
        <v/>
      </c>
      <c r="FK71" s="43"/>
      <c r="FL71" s="44" t="str">
        <f aca="false">IF(OR(FK$4=0,FK71="",FK$8="",FK$7=""),"",ROUND(FK71/FK$8*FK$7*KVARDI,2))</f>
        <v/>
      </c>
      <c r="FM71" s="43"/>
      <c r="FN71" s="44" t="str">
        <f aca="false">IF(OR(FM$4=0,FM71="",FM$8="",FM$7=""),"",ROUND(FM71/FM$8*FM$7*KVARDI,2))</f>
        <v/>
      </c>
      <c r="FO71" s="43"/>
      <c r="FP71" s="44" t="str">
        <f aca="false">IF(OR(FO$4=0,FO71="",FO$8="",FO$7=""),"",ROUND(FO71/FO$8*FO$7*KVARDI,2))</f>
        <v/>
      </c>
      <c r="FQ71" s="43"/>
      <c r="FR71" s="44" t="str">
        <f aca="false">IF(OR(FQ$4=0,FQ71="",FQ$8="",FQ$7=""),"",ROUND(FQ71/FQ$8*FQ$7*KVARDI,2))</f>
        <v/>
      </c>
      <c r="FS71" s="43"/>
      <c r="FT71" s="44" t="str">
        <f aca="false">IF(OR(FS$4=0,FS71="",FS$8="",FS$7=""),"",ROUND(FS71/FS$8*FS$7*KVARDI,2))</f>
        <v/>
      </c>
      <c r="FU71" s="43"/>
      <c r="FV71" s="44" t="str">
        <f aca="false">IF(OR(FU$4=0,FU71="",FU$8="",FU$7=""),"",ROUND(FU71/FU$8*FU$7*KVARDI,2))</f>
        <v/>
      </c>
      <c r="FW71" s="43"/>
      <c r="FX71" s="44" t="str">
        <f aca="false">IF(OR(FW$4=0,FW71="",FW$8="",FW$7=""),"",ROUND(FW71/FW$8*FW$7*KVARDI,2))</f>
        <v/>
      </c>
      <c r="FY71" s="43"/>
      <c r="FZ71" s="44" t="str">
        <f aca="false">IF(OR(FY$4=0,FY71="",FY$8="",FY$7=""),"",ROUND(FY71/FY$8*FY$7*KVARDI,2))</f>
        <v/>
      </c>
      <c r="GA71" s="43"/>
      <c r="GB71" s="44" t="str">
        <f aca="false">IF(OR(GA$4=0,GA71="",GA$8="",GA$7=""),"",ROUND(GA71/GA$8*GA$7*KVARDI,2))</f>
        <v/>
      </c>
      <c r="GC71" s="43"/>
      <c r="GD71" s="44" t="str">
        <f aca="false">IF(OR(GC$4=0,GC71="",GC$8="",GC$7=""),"",ROUND(GC71/GC$8*GC$7*KVARDI,2))</f>
        <v/>
      </c>
      <c r="GE71" s="43"/>
      <c r="GF71" s="44" t="str">
        <f aca="false">IF(OR(GE$4=0,GE71="",GE$8="",GE$7=""),"",ROUND(GE71/GE$8*GE$7*KVARDI,2))</f>
        <v/>
      </c>
      <c r="GG71" s="43"/>
      <c r="GH71" s="44" t="str">
        <f aca="false">IF(OR(GG$4=0,GG71="",GG$8="",GG$7=""),"",ROUND(GG71/GG$8*GG$7*KVARDI,2))</f>
        <v/>
      </c>
      <c r="GI71" s="43"/>
      <c r="GJ71" s="44" t="str">
        <f aca="false">IF(OR(GI$4=0,GI71="",GI$8="",GI$7=""),"",ROUND(GI71/GI$8*GI$7*KVARDI,2))</f>
        <v/>
      </c>
      <c r="GK71" s="43"/>
      <c r="GL71" s="44" t="str">
        <f aca="false">IF(OR(GK$4=0,GK71="",GK$8="",GK$7=""),"",ROUND(GK71/GK$8*GK$7*KVARDI,2))</f>
        <v/>
      </c>
      <c r="GM71" s="43"/>
      <c r="GN71" s="44" t="str">
        <f aca="false">IF(OR(GM$4=0,GM71="",GM$8="",GM$7=""),"",ROUND(GM71/GM$8*GM$7*KVARDI,2))</f>
        <v/>
      </c>
      <c r="GO71" s="43"/>
      <c r="GP71" s="44" t="str">
        <f aca="false">IF(OR(GO$4=0,GO71="",GO$8="",GO$7=""),"",ROUND(GO71/GO$8*GO$7*KVARDI,2))</f>
        <v/>
      </c>
      <c r="GQ71" s="43"/>
      <c r="GR71" s="44" t="str">
        <f aca="false">IF(OR(GQ$4=0,GQ71="",GQ$8="",GQ$7=""),"",ROUND(GQ71/GQ$8*GQ$7*KVARDI,2))</f>
        <v/>
      </c>
      <c r="GS71" s="43"/>
      <c r="GT71" s="44" t="str">
        <f aca="false">IF(OR(GS$4=0,GS71="",GS$8="",GS$7=""),"",ROUND(GS71/GS$8*GS$7*KVARDI,2))</f>
        <v/>
      </c>
      <c r="GU71" s="43"/>
      <c r="GV71" s="44" t="str">
        <f aca="false">IF(OR(GU$4=0,GU71="",GU$8="",GU$7=""),"",ROUND(GU71/GU$8*GU$7*KVARDI,2))</f>
        <v/>
      </c>
      <c r="GW71" s="43"/>
      <c r="GX71" s="44" t="str">
        <f aca="false">IF(OR(GW$4=0,GW71="",GW$8="",GW$7=""),"",ROUND(GW71/GW$8*GW$7*KVARDI,2))</f>
        <v/>
      </c>
      <c r="GZ71" s="22"/>
    </row>
    <row r="72" customFormat="false" ht="15" hidden="true" customHeight="true" outlineLevel="1" collapsed="false">
      <c r="B72" s="41" t="str">
        <f aca="false" t="array" ref="B72:B72">IFERROR(INDEX(Launagögn!$C$6:$C$10005,MATCH(0,COUNTIF($B$11:B71,Launagögn!$C$6:$C$10005)+(Launagögn!$C$6:$C$10005=""),0)),"")</f>
        <v/>
      </c>
      <c r="C72" s="42" t="n">
        <f aca="false">IFERROR(SUMIF($G$10:$GX$10,"Stig",$G72:$GX72),0)</f>
        <v>0</v>
      </c>
      <c r="D72" s="22"/>
      <c r="E72" s="22"/>
      <c r="F72" s="22"/>
      <c r="G72" s="43"/>
      <c r="H72" s="44" t="str">
        <f aca="false">IF(OR(G$4=0,G72="",G$8="",G$7=""),"",ROUND(G72/G$8*G$7*KVARDI,2))</f>
        <v/>
      </c>
      <c r="I72" s="43"/>
      <c r="J72" s="44" t="str">
        <f aca="false">IF(OR(I$4=0,I72="",I$8="",I$7=""),"",ROUND(I72/I$8*I$7*KVARDI,2))</f>
        <v/>
      </c>
      <c r="K72" s="43"/>
      <c r="L72" s="44" t="str">
        <f aca="false">IF(OR(K$4=0,K72="",K$8="",K$7=""),"",ROUND(K72/K$8*K$7*KVARDI,2))</f>
        <v/>
      </c>
      <c r="M72" s="43"/>
      <c r="N72" s="44" t="str">
        <f aca="false">IF(OR(M$4=0,M72="",M$8="",M$7=""),"",ROUND(M72/M$8*M$7*KVARDI,2))</f>
        <v/>
      </c>
      <c r="O72" s="43"/>
      <c r="P72" s="44" t="str">
        <f aca="false">IF(OR(O$4=0,O72="",O$8="",O$7=""),"",ROUND(O72/O$8*O$7*KVARDI,2))</f>
        <v/>
      </c>
      <c r="Q72" s="43"/>
      <c r="R72" s="44" t="str">
        <f aca="false">IF(OR(Q$4=0,Q72="",Q$8="",Q$7=""),"",ROUND(Q72/Q$8*Q$7*KVARDI,2))</f>
        <v/>
      </c>
      <c r="S72" s="43"/>
      <c r="T72" s="44" t="str">
        <f aca="false">IF(OR(S$4=0,S72="",S$8="",S$7=""),"",ROUND(S72/S$8*S$7*KVARDI,2))</f>
        <v/>
      </c>
      <c r="U72" s="43"/>
      <c r="V72" s="44" t="str">
        <f aca="false">IF(OR(U$4=0,U72="",U$8="",U$7=""),"",ROUND(U72/U$8*U$7*KVARDI,2))</f>
        <v/>
      </c>
      <c r="W72" s="43"/>
      <c r="X72" s="44" t="str">
        <f aca="false">IF(OR(W$4=0,W72="",W$8="",W$7=""),"",ROUND(W72/W$8*W$7*KVARDI,2))</f>
        <v/>
      </c>
      <c r="Y72" s="43"/>
      <c r="Z72" s="44" t="str">
        <f aca="false">IF(OR(Y$4=0,Y72="",Y$8="",Y$7=""),"",ROUND(Y72/Y$8*Y$7*KVARDI,2))</f>
        <v/>
      </c>
      <c r="AA72" s="43"/>
      <c r="AB72" s="44" t="str">
        <f aca="false">IF(OR(AA$4=0,AA72="",AA$8="",AA$7=""),"",ROUND(AA72/AA$8*AA$7*KVARDI,2))</f>
        <v/>
      </c>
      <c r="AC72" s="43"/>
      <c r="AD72" s="44" t="str">
        <f aca="false">IF(OR(AC$4=0,AC72="",AC$8="",AC$7=""),"",ROUND(AC72/AC$8*AC$7*KVARDI,2))</f>
        <v/>
      </c>
      <c r="AE72" s="43"/>
      <c r="AF72" s="44" t="str">
        <f aca="false">IF(OR(AE$4=0,AE72="",AE$8="",AE$7=""),"",ROUND(AE72/AE$8*AE$7*KVARDI,2))</f>
        <v/>
      </c>
      <c r="AG72" s="43"/>
      <c r="AH72" s="44" t="str">
        <f aca="false">IF(OR(AG$4=0,AG72="",AG$8="",AG$7=""),"",ROUND(AG72/AG$8*AG$7*KVARDI,2))</f>
        <v/>
      </c>
      <c r="AI72" s="43"/>
      <c r="AJ72" s="44" t="str">
        <f aca="false">IF(OR(AI$4=0,AI72="",AI$8="",AI$7=""),"",ROUND(AI72/AI$8*AI$7*KVARDI,2))</f>
        <v/>
      </c>
      <c r="AK72" s="43"/>
      <c r="AL72" s="44" t="str">
        <f aca="false">IF(OR(AK$4=0,AK72="",AK$8="",AK$7=""),"",ROUND(AK72/AK$8*AK$7*KVARDI,2))</f>
        <v/>
      </c>
      <c r="AM72" s="43"/>
      <c r="AN72" s="44" t="str">
        <f aca="false">IF(OR(AM$4=0,AM72="",AM$8="",AM$7=""),"",ROUND(AM72/AM$8*AM$7*KVARDI,2))</f>
        <v/>
      </c>
      <c r="AO72" s="43"/>
      <c r="AP72" s="44" t="str">
        <f aca="false">IF(OR(AO$4=0,AO72="",AO$8="",AO$7=""),"",ROUND(AO72/AO$8*AO$7*KVARDI,2))</f>
        <v/>
      </c>
      <c r="AQ72" s="43"/>
      <c r="AR72" s="44" t="str">
        <f aca="false">IF(OR(AQ$4=0,AQ72="",AQ$8="",AQ$7=""),"",ROUND(AQ72/AQ$8*AQ$7*KVARDI,2))</f>
        <v/>
      </c>
      <c r="AS72" s="43"/>
      <c r="AT72" s="44" t="str">
        <f aca="false">IF(OR(AS$4=0,AS72="",AS$8="",AS$7=""),"",ROUND(AS72/AS$8*AS$7*KVARDI,2))</f>
        <v/>
      </c>
      <c r="AU72" s="43"/>
      <c r="AV72" s="44" t="str">
        <f aca="false">IF(OR(AU$4=0,AU72="",AU$8="",AU$7=""),"",ROUND(AU72/AU$8*AU$7*KVARDI,2))</f>
        <v/>
      </c>
      <c r="AW72" s="43"/>
      <c r="AX72" s="44" t="str">
        <f aca="false">IF(OR(AW$4=0,AW72="",AW$8="",AW$7=""),"",ROUND(AW72/AW$8*AW$7*KVARDI,2))</f>
        <v/>
      </c>
      <c r="AY72" s="43"/>
      <c r="AZ72" s="44" t="str">
        <f aca="false">IF(OR(AY$4=0,AY72="",AY$8="",AY$7=""),"",ROUND(AY72/AY$8*AY$7*KVARDI,2))</f>
        <v/>
      </c>
      <c r="BA72" s="43"/>
      <c r="BB72" s="44" t="str">
        <f aca="false">IF(OR(BA$4=0,BA72="",BA$8="",BA$7=""),"",ROUND(BA72/BA$8*BA$7*KVARDI,2))</f>
        <v/>
      </c>
      <c r="BC72" s="43"/>
      <c r="BD72" s="44" t="str">
        <f aca="false">IF(OR(BC$4=0,BC72="",BC$8="",BC$7=""),"",ROUND(BC72/BC$8*BC$7*KVARDI,2))</f>
        <v/>
      </c>
      <c r="BE72" s="43"/>
      <c r="BF72" s="44" t="str">
        <f aca="false">IF(OR(BE$4=0,BE72="",BE$8="",BE$7=""),"",ROUND(BE72/BE$8*BE$7*KVARDI,2))</f>
        <v/>
      </c>
      <c r="BG72" s="43"/>
      <c r="BH72" s="44" t="str">
        <f aca="false">IF(OR(BG$4=0,BG72="",BG$8="",BG$7=""),"",ROUND(BG72/BG$8*BG$7*KVARDI,2))</f>
        <v/>
      </c>
      <c r="BI72" s="43"/>
      <c r="BJ72" s="44" t="str">
        <f aca="false">IF(OR(BI$4=0,BI72="",BI$8="",BI$7=""),"",ROUND(BI72/BI$8*BI$7*KVARDI,2))</f>
        <v/>
      </c>
      <c r="BK72" s="43"/>
      <c r="BL72" s="44" t="str">
        <f aca="false">IF(OR(BK$4=0,BK72="",BK$8="",BK$7=""),"",ROUND(BK72/BK$8*BK$7*KVARDI,2))</f>
        <v/>
      </c>
      <c r="BM72" s="43"/>
      <c r="BN72" s="44" t="str">
        <f aca="false">IF(OR(BM$4=0,BM72="",BM$8="",BM$7=""),"",ROUND(BM72/BM$8*BM$7*KVARDI,2))</f>
        <v/>
      </c>
      <c r="BO72" s="43"/>
      <c r="BP72" s="44" t="str">
        <f aca="false">IF(OR(BO$4=0,BO72="",BO$8="",BO$7=""),"",ROUND(BO72/BO$8*BO$7*KVARDI,2))</f>
        <v/>
      </c>
      <c r="BQ72" s="43"/>
      <c r="BR72" s="44" t="str">
        <f aca="false">IF(OR(BQ$4=0,BQ72="",BQ$8="",BQ$7=""),"",ROUND(BQ72/BQ$8*BQ$7*KVARDI,2))</f>
        <v/>
      </c>
      <c r="BS72" s="43"/>
      <c r="BT72" s="44" t="str">
        <f aca="false">IF(OR(BS$4=0,BS72="",BS$8="",BS$7=""),"",ROUND(BS72/BS$8*BS$7*KVARDI,2))</f>
        <v/>
      </c>
      <c r="BU72" s="43"/>
      <c r="BV72" s="44" t="str">
        <f aca="false">IF(OR(BU$4=0,BU72="",BU$8="",BU$7=""),"",ROUND(BU72/BU$8*BU$7*KVARDI,2))</f>
        <v/>
      </c>
      <c r="BW72" s="43"/>
      <c r="BX72" s="44" t="str">
        <f aca="false">IF(OR(BW$4=0,BW72="",BW$8="",BW$7=""),"",ROUND(BW72/BW$8*BW$7*KVARDI,2))</f>
        <v/>
      </c>
      <c r="BY72" s="43"/>
      <c r="BZ72" s="44" t="str">
        <f aca="false">IF(OR(BY$4=0,BY72="",BY$8="",BY$7=""),"",ROUND(BY72/BY$8*BY$7*KVARDI,2))</f>
        <v/>
      </c>
      <c r="CA72" s="43"/>
      <c r="CB72" s="44" t="str">
        <f aca="false">IF(OR(CA$4=0,CA72="",CA$8="",CA$7=""),"",ROUND(CA72/CA$8*CA$7*KVARDI,2))</f>
        <v/>
      </c>
      <c r="CC72" s="43"/>
      <c r="CD72" s="44" t="str">
        <f aca="false">IF(OR(CC$4=0,CC72="",CC$8="",CC$7=""),"",ROUND(CC72/CC$8*CC$7*KVARDI,2))</f>
        <v/>
      </c>
      <c r="CE72" s="43"/>
      <c r="CF72" s="44" t="str">
        <f aca="false">IF(OR(CE$4=0,CE72="",CE$8="",CE$7=""),"",ROUND(CE72/CE$8*CE$7*KVARDI,2))</f>
        <v/>
      </c>
      <c r="CG72" s="43"/>
      <c r="CH72" s="44" t="str">
        <f aca="false">IF(OR(CG$4=0,CG72="",CG$8="",CG$7=""),"",ROUND(CG72/CG$8*CG$7*KVARDI,2))</f>
        <v/>
      </c>
      <c r="CI72" s="43"/>
      <c r="CJ72" s="44" t="str">
        <f aca="false">IF(OR(CI$4=0,CI72="",CI$8="",CI$7=""),"",ROUND(CI72/CI$8*CI$7*KVARDI,2))</f>
        <v/>
      </c>
      <c r="CK72" s="43"/>
      <c r="CL72" s="44" t="str">
        <f aca="false">IF(OR(CK$4=0,CK72="",CK$8="",CK$7=""),"",ROUND(CK72/CK$8*CK$7*KVARDI,2))</f>
        <v/>
      </c>
      <c r="CM72" s="43"/>
      <c r="CN72" s="44" t="str">
        <f aca="false">IF(OR(CM$4=0,CM72="",CM$8="",CM$7=""),"",ROUND(CM72/CM$8*CM$7*KVARDI,2))</f>
        <v/>
      </c>
      <c r="CO72" s="43"/>
      <c r="CP72" s="44" t="str">
        <f aca="false">IF(OR(CO$4=0,CO72="",CO$8="",CO$7=""),"",ROUND(CO72/CO$8*CO$7*KVARDI,2))</f>
        <v/>
      </c>
      <c r="CQ72" s="43"/>
      <c r="CR72" s="44" t="str">
        <f aca="false">IF(OR(CQ$4=0,CQ72="",CQ$8="",CQ$7=""),"",ROUND(CQ72/CQ$8*CQ$7*KVARDI,2))</f>
        <v/>
      </c>
      <c r="CS72" s="43"/>
      <c r="CT72" s="44" t="str">
        <f aca="false">IF(OR(CS$4=0,CS72="",CS$8="",CS$7=""),"",ROUND(CS72/CS$8*CS$7*KVARDI,2))</f>
        <v/>
      </c>
      <c r="CU72" s="43"/>
      <c r="CV72" s="44" t="str">
        <f aca="false">IF(OR(CU$4=0,CU72="",CU$8="",CU$7=""),"",ROUND(CU72/CU$8*CU$7*KVARDI,2))</f>
        <v/>
      </c>
      <c r="CW72" s="43"/>
      <c r="CX72" s="44" t="str">
        <f aca="false">IF(OR(CW$4=0,CW72="",CW$8="",CW$7=""),"",ROUND(CW72/CW$8*CW$7*KVARDI,2))</f>
        <v/>
      </c>
      <c r="CY72" s="43"/>
      <c r="CZ72" s="44" t="str">
        <f aca="false">IF(OR(CY$4=0,CY72="",CY$8="",CY$7=""),"",ROUND(CY72/CY$8*CY$7*KVARDI,2))</f>
        <v/>
      </c>
      <c r="DA72" s="43"/>
      <c r="DB72" s="44" t="str">
        <f aca="false">IF(OR(DA$4=0,DA72="",DA$8="",DA$7=""),"",ROUND(DA72/DA$8*DA$7*KVARDI,2))</f>
        <v/>
      </c>
      <c r="DC72" s="43"/>
      <c r="DD72" s="44" t="str">
        <f aca="false">IF(OR(DC$4=0,DC72="",DC$8="",DC$7=""),"",ROUND(DC72/DC$8*DC$7*KVARDI,2))</f>
        <v/>
      </c>
      <c r="DE72" s="43"/>
      <c r="DF72" s="44" t="str">
        <f aca="false">IF(OR(DE$4=0,DE72="",DE$8="",DE$7=""),"",ROUND(DE72/DE$8*DE$7*KVARDI,2))</f>
        <v/>
      </c>
      <c r="DG72" s="43"/>
      <c r="DH72" s="44" t="str">
        <f aca="false">IF(OR(DG$4=0,DG72="",DG$8="",DG$7=""),"",ROUND(DG72/DG$8*DG$7*KVARDI,2))</f>
        <v/>
      </c>
      <c r="DI72" s="43"/>
      <c r="DJ72" s="44" t="str">
        <f aca="false">IF(OR(DI$4=0,DI72="",DI$8="",DI$7=""),"",ROUND(DI72/DI$8*DI$7*KVARDI,2))</f>
        <v/>
      </c>
      <c r="DK72" s="43"/>
      <c r="DL72" s="44" t="str">
        <f aca="false">IF(OR(DK$4=0,DK72="",DK$8="",DK$7=""),"",ROUND(DK72/DK$8*DK$7*KVARDI,2))</f>
        <v/>
      </c>
      <c r="DM72" s="43"/>
      <c r="DN72" s="44" t="str">
        <f aca="false">IF(OR(DM$4=0,DM72="",DM$8="",DM$7=""),"",ROUND(DM72/DM$8*DM$7*KVARDI,2))</f>
        <v/>
      </c>
      <c r="DO72" s="43"/>
      <c r="DP72" s="44" t="str">
        <f aca="false">IF(OR(DO$4=0,DO72="",DO$8="",DO$7=""),"",ROUND(DO72/DO$8*DO$7*KVARDI,2))</f>
        <v/>
      </c>
      <c r="DQ72" s="43"/>
      <c r="DR72" s="44" t="str">
        <f aca="false">IF(OR(DQ$4=0,DQ72="",DQ$8="",DQ$7=""),"",ROUND(DQ72/DQ$8*DQ$7*KVARDI,2))</f>
        <v/>
      </c>
      <c r="DS72" s="43"/>
      <c r="DT72" s="44" t="str">
        <f aca="false">IF(OR(DS$4=0,DS72="",DS$8="",DS$7=""),"",ROUND(DS72/DS$8*DS$7*KVARDI,2))</f>
        <v/>
      </c>
      <c r="DU72" s="43"/>
      <c r="DV72" s="44" t="str">
        <f aca="false">IF(OR(DU$4=0,DU72="",DU$8="",DU$7=""),"",ROUND(DU72/DU$8*DU$7*KVARDI,2))</f>
        <v/>
      </c>
      <c r="DW72" s="43"/>
      <c r="DX72" s="44" t="str">
        <f aca="false">IF(OR(DW$4=0,DW72="",DW$8="",DW$7=""),"",ROUND(DW72/DW$8*DW$7*KVARDI,2))</f>
        <v/>
      </c>
      <c r="DY72" s="43"/>
      <c r="DZ72" s="44" t="str">
        <f aca="false">IF(OR(DY$4=0,DY72="",DY$8="",DY$7=""),"",ROUND(DY72/DY$8*DY$7*KVARDI,2))</f>
        <v/>
      </c>
      <c r="EA72" s="43"/>
      <c r="EB72" s="44" t="str">
        <f aca="false">IF(OR(EA$4=0,EA72="",EA$8="",EA$7=""),"",ROUND(EA72/EA$8*EA$7*KVARDI,2))</f>
        <v/>
      </c>
      <c r="EC72" s="43"/>
      <c r="ED72" s="44" t="str">
        <f aca="false">IF(OR(EC$4=0,EC72="",EC$8="",EC$7=""),"",ROUND(EC72/EC$8*EC$7*KVARDI,2))</f>
        <v/>
      </c>
      <c r="EE72" s="43"/>
      <c r="EF72" s="44" t="str">
        <f aca="false">IF(OR(EE$4=0,EE72="",EE$8="",EE$7=""),"",ROUND(EE72/EE$8*EE$7*KVARDI,2))</f>
        <v/>
      </c>
      <c r="EG72" s="43"/>
      <c r="EH72" s="44" t="str">
        <f aca="false">IF(OR(EG$4=0,EG72="",EG$8="",EG$7=""),"",ROUND(EG72/EG$8*EG$7*KVARDI,2))</f>
        <v/>
      </c>
      <c r="EI72" s="43"/>
      <c r="EJ72" s="44" t="str">
        <f aca="false">IF(OR(EI$4=0,EI72="",EI$8="",EI$7=""),"",ROUND(EI72/EI$8*EI$7*KVARDI,2))</f>
        <v/>
      </c>
      <c r="EK72" s="43"/>
      <c r="EL72" s="44" t="str">
        <f aca="false">IF(OR(EK$4=0,EK72="",EK$8="",EK$7=""),"",ROUND(EK72/EK$8*EK$7*KVARDI,2))</f>
        <v/>
      </c>
      <c r="EM72" s="43"/>
      <c r="EN72" s="44" t="str">
        <f aca="false">IF(OR(EM$4=0,EM72="",EM$8="",EM$7=""),"",ROUND(EM72/EM$8*EM$7*KVARDI,2))</f>
        <v/>
      </c>
      <c r="EO72" s="43"/>
      <c r="EP72" s="44" t="str">
        <f aca="false">IF(OR(EO$4=0,EO72="",EO$8="",EO$7=""),"",ROUND(EO72/EO$8*EO$7*KVARDI,2))</f>
        <v/>
      </c>
      <c r="EQ72" s="43"/>
      <c r="ER72" s="44" t="str">
        <f aca="false">IF(OR(EQ$4=0,EQ72="",EQ$8="",EQ$7=""),"",ROUND(EQ72/EQ$8*EQ$7*KVARDI,2))</f>
        <v/>
      </c>
      <c r="ES72" s="43"/>
      <c r="ET72" s="44" t="str">
        <f aca="false">IF(OR(ES$4=0,ES72="",ES$8="",ES$7=""),"",ROUND(ES72/ES$8*ES$7*KVARDI,2))</f>
        <v/>
      </c>
      <c r="EU72" s="43"/>
      <c r="EV72" s="44" t="str">
        <f aca="false">IF(OR(EU$4=0,EU72="",EU$8="",EU$7=""),"",ROUND(EU72/EU$8*EU$7*KVARDI,2))</f>
        <v/>
      </c>
      <c r="EW72" s="43"/>
      <c r="EX72" s="44" t="str">
        <f aca="false">IF(OR(EW$4=0,EW72="",EW$8="",EW$7=""),"",ROUND(EW72/EW$8*EW$7*KVARDI,2))</f>
        <v/>
      </c>
      <c r="EY72" s="43"/>
      <c r="EZ72" s="44" t="str">
        <f aca="false">IF(OR(EY$4=0,EY72="",EY$8="",EY$7=""),"",ROUND(EY72/EY$8*EY$7*KVARDI,2))</f>
        <v/>
      </c>
      <c r="FA72" s="43"/>
      <c r="FB72" s="44" t="str">
        <f aca="false">IF(OR(FA$4=0,FA72="",FA$8="",FA$7=""),"",ROUND(FA72/FA$8*FA$7*KVARDI,2))</f>
        <v/>
      </c>
      <c r="FC72" s="43"/>
      <c r="FD72" s="44" t="str">
        <f aca="false">IF(OR(FC$4=0,FC72="",FC$8="",FC$7=""),"",ROUND(FC72/FC$8*FC$7*KVARDI,2))</f>
        <v/>
      </c>
      <c r="FE72" s="43"/>
      <c r="FF72" s="44" t="str">
        <f aca="false">IF(OR(FE$4=0,FE72="",FE$8="",FE$7=""),"",ROUND(FE72/FE$8*FE$7*KVARDI,2))</f>
        <v/>
      </c>
      <c r="FG72" s="43"/>
      <c r="FH72" s="44" t="str">
        <f aca="false">IF(OR(FG$4=0,FG72="",FG$8="",FG$7=""),"",ROUND(FG72/FG$8*FG$7*KVARDI,2))</f>
        <v/>
      </c>
      <c r="FI72" s="43"/>
      <c r="FJ72" s="44" t="str">
        <f aca="false">IF(OR(FI$4=0,FI72="",FI$8="",FI$7=""),"",ROUND(FI72/FI$8*FI$7*KVARDI,2))</f>
        <v/>
      </c>
      <c r="FK72" s="43"/>
      <c r="FL72" s="44" t="str">
        <f aca="false">IF(OR(FK$4=0,FK72="",FK$8="",FK$7=""),"",ROUND(FK72/FK$8*FK$7*KVARDI,2))</f>
        <v/>
      </c>
      <c r="FM72" s="43"/>
      <c r="FN72" s="44" t="str">
        <f aca="false">IF(OR(FM$4=0,FM72="",FM$8="",FM$7=""),"",ROUND(FM72/FM$8*FM$7*KVARDI,2))</f>
        <v/>
      </c>
      <c r="FO72" s="43"/>
      <c r="FP72" s="44" t="str">
        <f aca="false">IF(OR(FO$4=0,FO72="",FO$8="",FO$7=""),"",ROUND(FO72/FO$8*FO$7*KVARDI,2))</f>
        <v/>
      </c>
      <c r="FQ72" s="43"/>
      <c r="FR72" s="44" t="str">
        <f aca="false">IF(OR(FQ$4=0,FQ72="",FQ$8="",FQ$7=""),"",ROUND(FQ72/FQ$8*FQ$7*KVARDI,2))</f>
        <v/>
      </c>
      <c r="FS72" s="43"/>
      <c r="FT72" s="44" t="str">
        <f aca="false">IF(OR(FS$4=0,FS72="",FS$8="",FS$7=""),"",ROUND(FS72/FS$8*FS$7*KVARDI,2))</f>
        <v/>
      </c>
      <c r="FU72" s="43"/>
      <c r="FV72" s="44" t="str">
        <f aca="false">IF(OR(FU$4=0,FU72="",FU$8="",FU$7=""),"",ROUND(FU72/FU$8*FU$7*KVARDI,2))</f>
        <v/>
      </c>
      <c r="FW72" s="43"/>
      <c r="FX72" s="44" t="str">
        <f aca="false">IF(OR(FW$4=0,FW72="",FW$8="",FW$7=""),"",ROUND(FW72/FW$8*FW$7*KVARDI,2))</f>
        <v/>
      </c>
      <c r="FY72" s="43"/>
      <c r="FZ72" s="44" t="str">
        <f aca="false">IF(OR(FY$4=0,FY72="",FY$8="",FY$7=""),"",ROUND(FY72/FY$8*FY$7*KVARDI,2))</f>
        <v/>
      </c>
      <c r="GA72" s="43"/>
      <c r="GB72" s="44" t="str">
        <f aca="false">IF(OR(GA$4=0,GA72="",GA$8="",GA$7=""),"",ROUND(GA72/GA$8*GA$7*KVARDI,2))</f>
        <v/>
      </c>
      <c r="GC72" s="43"/>
      <c r="GD72" s="44" t="str">
        <f aca="false">IF(OR(GC$4=0,GC72="",GC$8="",GC$7=""),"",ROUND(GC72/GC$8*GC$7*KVARDI,2))</f>
        <v/>
      </c>
      <c r="GE72" s="43"/>
      <c r="GF72" s="44" t="str">
        <f aca="false">IF(OR(GE$4=0,GE72="",GE$8="",GE$7=""),"",ROUND(GE72/GE$8*GE$7*KVARDI,2))</f>
        <v/>
      </c>
      <c r="GG72" s="43"/>
      <c r="GH72" s="44" t="str">
        <f aca="false">IF(OR(GG$4=0,GG72="",GG$8="",GG$7=""),"",ROUND(GG72/GG$8*GG$7*KVARDI,2))</f>
        <v/>
      </c>
      <c r="GI72" s="43"/>
      <c r="GJ72" s="44" t="str">
        <f aca="false">IF(OR(GI$4=0,GI72="",GI$8="",GI$7=""),"",ROUND(GI72/GI$8*GI$7*KVARDI,2))</f>
        <v/>
      </c>
      <c r="GK72" s="43"/>
      <c r="GL72" s="44" t="str">
        <f aca="false">IF(OR(GK$4=0,GK72="",GK$8="",GK$7=""),"",ROUND(GK72/GK$8*GK$7*KVARDI,2))</f>
        <v/>
      </c>
      <c r="GM72" s="43"/>
      <c r="GN72" s="44" t="str">
        <f aca="false">IF(OR(GM$4=0,GM72="",GM$8="",GM$7=""),"",ROUND(GM72/GM$8*GM$7*KVARDI,2))</f>
        <v/>
      </c>
      <c r="GO72" s="43"/>
      <c r="GP72" s="44" t="str">
        <f aca="false">IF(OR(GO$4=0,GO72="",GO$8="",GO$7=""),"",ROUND(GO72/GO$8*GO$7*KVARDI,2))</f>
        <v/>
      </c>
      <c r="GQ72" s="43"/>
      <c r="GR72" s="44" t="str">
        <f aca="false">IF(OR(GQ$4=0,GQ72="",GQ$8="",GQ$7=""),"",ROUND(GQ72/GQ$8*GQ$7*KVARDI,2))</f>
        <v/>
      </c>
      <c r="GS72" s="43"/>
      <c r="GT72" s="44" t="str">
        <f aca="false">IF(OR(GS$4=0,GS72="",GS$8="",GS$7=""),"",ROUND(GS72/GS$8*GS$7*KVARDI,2))</f>
        <v/>
      </c>
      <c r="GU72" s="43"/>
      <c r="GV72" s="44" t="str">
        <f aca="false">IF(OR(GU$4=0,GU72="",GU$8="",GU$7=""),"",ROUND(GU72/GU$8*GU$7*KVARDI,2))</f>
        <v/>
      </c>
      <c r="GW72" s="43"/>
      <c r="GX72" s="44" t="str">
        <f aca="false">IF(OR(GW$4=0,GW72="",GW$8="",GW$7=""),"",ROUND(GW72/GW$8*GW$7*KVARDI,2))</f>
        <v/>
      </c>
      <c r="GZ72" s="22"/>
    </row>
    <row r="73" customFormat="false" ht="15" hidden="true" customHeight="true" outlineLevel="1" collapsed="false">
      <c r="B73" s="41" t="str">
        <f aca="false" t="array" ref="B73:B73">IFERROR(INDEX(Launagögn!$C$6:$C$10005,MATCH(0,COUNTIF($B$11:B72,Launagögn!$C$6:$C$10005)+(Launagögn!$C$6:$C$10005=""),0)),"")</f>
        <v/>
      </c>
      <c r="C73" s="42" t="n">
        <f aca="false">IFERROR(SUMIF($G$10:$GX$10,"Stig",$G73:$GX73),0)</f>
        <v>0</v>
      </c>
      <c r="D73" s="22"/>
      <c r="E73" s="22"/>
      <c r="F73" s="22"/>
      <c r="G73" s="43"/>
      <c r="H73" s="44" t="str">
        <f aca="false">IF(OR(G$4=0,G73="",G$8="",G$7=""),"",ROUND(G73/G$8*G$7*KVARDI,2))</f>
        <v/>
      </c>
      <c r="I73" s="43"/>
      <c r="J73" s="44" t="str">
        <f aca="false">IF(OR(I$4=0,I73="",I$8="",I$7=""),"",ROUND(I73/I$8*I$7*KVARDI,2))</f>
        <v/>
      </c>
      <c r="K73" s="43"/>
      <c r="L73" s="44" t="str">
        <f aca="false">IF(OR(K$4=0,K73="",K$8="",K$7=""),"",ROUND(K73/K$8*K$7*KVARDI,2))</f>
        <v/>
      </c>
      <c r="M73" s="43"/>
      <c r="N73" s="44" t="str">
        <f aca="false">IF(OR(M$4=0,M73="",M$8="",M$7=""),"",ROUND(M73/M$8*M$7*KVARDI,2))</f>
        <v/>
      </c>
      <c r="O73" s="43"/>
      <c r="P73" s="44" t="str">
        <f aca="false">IF(OR(O$4=0,O73="",O$8="",O$7=""),"",ROUND(O73/O$8*O$7*KVARDI,2))</f>
        <v/>
      </c>
      <c r="Q73" s="43"/>
      <c r="R73" s="44" t="str">
        <f aca="false">IF(OR(Q$4=0,Q73="",Q$8="",Q$7=""),"",ROUND(Q73/Q$8*Q$7*KVARDI,2))</f>
        <v/>
      </c>
      <c r="S73" s="43"/>
      <c r="T73" s="44" t="str">
        <f aca="false">IF(OR(S$4=0,S73="",S$8="",S$7=""),"",ROUND(S73/S$8*S$7*KVARDI,2))</f>
        <v/>
      </c>
      <c r="U73" s="43"/>
      <c r="V73" s="44" t="str">
        <f aca="false">IF(OR(U$4=0,U73="",U$8="",U$7=""),"",ROUND(U73/U$8*U$7*KVARDI,2))</f>
        <v/>
      </c>
      <c r="W73" s="43"/>
      <c r="X73" s="44" t="str">
        <f aca="false">IF(OR(W$4=0,W73="",W$8="",W$7=""),"",ROUND(W73/W$8*W$7*KVARDI,2))</f>
        <v/>
      </c>
      <c r="Y73" s="43"/>
      <c r="Z73" s="44" t="str">
        <f aca="false">IF(OR(Y$4=0,Y73="",Y$8="",Y$7=""),"",ROUND(Y73/Y$8*Y$7*KVARDI,2))</f>
        <v/>
      </c>
      <c r="AA73" s="43"/>
      <c r="AB73" s="44" t="str">
        <f aca="false">IF(OR(AA$4=0,AA73="",AA$8="",AA$7=""),"",ROUND(AA73/AA$8*AA$7*KVARDI,2))</f>
        <v/>
      </c>
      <c r="AC73" s="43"/>
      <c r="AD73" s="44" t="str">
        <f aca="false">IF(OR(AC$4=0,AC73="",AC$8="",AC$7=""),"",ROUND(AC73/AC$8*AC$7*KVARDI,2))</f>
        <v/>
      </c>
      <c r="AE73" s="43"/>
      <c r="AF73" s="44" t="str">
        <f aca="false">IF(OR(AE$4=0,AE73="",AE$8="",AE$7=""),"",ROUND(AE73/AE$8*AE$7*KVARDI,2))</f>
        <v/>
      </c>
      <c r="AG73" s="43"/>
      <c r="AH73" s="44" t="str">
        <f aca="false">IF(OR(AG$4=0,AG73="",AG$8="",AG$7=""),"",ROUND(AG73/AG$8*AG$7*KVARDI,2))</f>
        <v/>
      </c>
      <c r="AI73" s="43"/>
      <c r="AJ73" s="44" t="str">
        <f aca="false">IF(OR(AI$4=0,AI73="",AI$8="",AI$7=""),"",ROUND(AI73/AI$8*AI$7*KVARDI,2))</f>
        <v/>
      </c>
      <c r="AK73" s="43"/>
      <c r="AL73" s="44" t="str">
        <f aca="false">IF(OR(AK$4=0,AK73="",AK$8="",AK$7=""),"",ROUND(AK73/AK$8*AK$7*KVARDI,2))</f>
        <v/>
      </c>
      <c r="AM73" s="43"/>
      <c r="AN73" s="44" t="str">
        <f aca="false">IF(OR(AM$4=0,AM73="",AM$8="",AM$7=""),"",ROUND(AM73/AM$8*AM$7*KVARDI,2))</f>
        <v/>
      </c>
      <c r="AO73" s="43"/>
      <c r="AP73" s="44" t="str">
        <f aca="false">IF(OR(AO$4=0,AO73="",AO$8="",AO$7=""),"",ROUND(AO73/AO$8*AO$7*KVARDI,2))</f>
        <v/>
      </c>
      <c r="AQ73" s="43"/>
      <c r="AR73" s="44" t="str">
        <f aca="false">IF(OR(AQ$4=0,AQ73="",AQ$8="",AQ$7=""),"",ROUND(AQ73/AQ$8*AQ$7*KVARDI,2))</f>
        <v/>
      </c>
      <c r="AS73" s="43"/>
      <c r="AT73" s="44" t="str">
        <f aca="false">IF(OR(AS$4=0,AS73="",AS$8="",AS$7=""),"",ROUND(AS73/AS$8*AS$7*KVARDI,2))</f>
        <v/>
      </c>
      <c r="AU73" s="43"/>
      <c r="AV73" s="44" t="str">
        <f aca="false">IF(OR(AU$4=0,AU73="",AU$8="",AU$7=""),"",ROUND(AU73/AU$8*AU$7*KVARDI,2))</f>
        <v/>
      </c>
      <c r="AW73" s="43"/>
      <c r="AX73" s="44" t="str">
        <f aca="false">IF(OR(AW$4=0,AW73="",AW$8="",AW$7=""),"",ROUND(AW73/AW$8*AW$7*KVARDI,2))</f>
        <v/>
      </c>
      <c r="AY73" s="43"/>
      <c r="AZ73" s="44" t="str">
        <f aca="false">IF(OR(AY$4=0,AY73="",AY$8="",AY$7=""),"",ROUND(AY73/AY$8*AY$7*KVARDI,2))</f>
        <v/>
      </c>
      <c r="BA73" s="43"/>
      <c r="BB73" s="44" t="str">
        <f aca="false">IF(OR(BA$4=0,BA73="",BA$8="",BA$7=""),"",ROUND(BA73/BA$8*BA$7*KVARDI,2))</f>
        <v/>
      </c>
      <c r="BC73" s="43"/>
      <c r="BD73" s="44" t="str">
        <f aca="false">IF(OR(BC$4=0,BC73="",BC$8="",BC$7=""),"",ROUND(BC73/BC$8*BC$7*KVARDI,2))</f>
        <v/>
      </c>
      <c r="BE73" s="43"/>
      <c r="BF73" s="44" t="str">
        <f aca="false">IF(OR(BE$4=0,BE73="",BE$8="",BE$7=""),"",ROUND(BE73/BE$8*BE$7*KVARDI,2))</f>
        <v/>
      </c>
      <c r="BG73" s="43"/>
      <c r="BH73" s="44" t="str">
        <f aca="false">IF(OR(BG$4=0,BG73="",BG$8="",BG$7=""),"",ROUND(BG73/BG$8*BG$7*KVARDI,2))</f>
        <v/>
      </c>
      <c r="BI73" s="43"/>
      <c r="BJ73" s="44" t="str">
        <f aca="false">IF(OR(BI$4=0,BI73="",BI$8="",BI$7=""),"",ROUND(BI73/BI$8*BI$7*KVARDI,2))</f>
        <v/>
      </c>
      <c r="BK73" s="43"/>
      <c r="BL73" s="44" t="str">
        <f aca="false">IF(OR(BK$4=0,BK73="",BK$8="",BK$7=""),"",ROUND(BK73/BK$8*BK$7*KVARDI,2))</f>
        <v/>
      </c>
      <c r="BM73" s="43"/>
      <c r="BN73" s="44" t="str">
        <f aca="false">IF(OR(BM$4=0,BM73="",BM$8="",BM$7=""),"",ROUND(BM73/BM$8*BM$7*KVARDI,2))</f>
        <v/>
      </c>
      <c r="BO73" s="43"/>
      <c r="BP73" s="44" t="str">
        <f aca="false">IF(OR(BO$4=0,BO73="",BO$8="",BO$7=""),"",ROUND(BO73/BO$8*BO$7*KVARDI,2))</f>
        <v/>
      </c>
      <c r="BQ73" s="43"/>
      <c r="BR73" s="44" t="str">
        <f aca="false">IF(OR(BQ$4=0,BQ73="",BQ$8="",BQ$7=""),"",ROUND(BQ73/BQ$8*BQ$7*KVARDI,2))</f>
        <v/>
      </c>
      <c r="BS73" s="43"/>
      <c r="BT73" s="44" t="str">
        <f aca="false">IF(OR(BS$4=0,BS73="",BS$8="",BS$7=""),"",ROUND(BS73/BS$8*BS$7*KVARDI,2))</f>
        <v/>
      </c>
      <c r="BU73" s="43"/>
      <c r="BV73" s="44" t="str">
        <f aca="false">IF(OR(BU$4=0,BU73="",BU$8="",BU$7=""),"",ROUND(BU73/BU$8*BU$7*KVARDI,2))</f>
        <v/>
      </c>
      <c r="BW73" s="43"/>
      <c r="BX73" s="44" t="str">
        <f aca="false">IF(OR(BW$4=0,BW73="",BW$8="",BW$7=""),"",ROUND(BW73/BW$8*BW$7*KVARDI,2))</f>
        <v/>
      </c>
      <c r="BY73" s="43"/>
      <c r="BZ73" s="44" t="str">
        <f aca="false">IF(OR(BY$4=0,BY73="",BY$8="",BY$7=""),"",ROUND(BY73/BY$8*BY$7*KVARDI,2))</f>
        <v/>
      </c>
      <c r="CA73" s="43"/>
      <c r="CB73" s="44" t="str">
        <f aca="false">IF(OR(CA$4=0,CA73="",CA$8="",CA$7=""),"",ROUND(CA73/CA$8*CA$7*KVARDI,2))</f>
        <v/>
      </c>
      <c r="CC73" s="43"/>
      <c r="CD73" s="44" t="str">
        <f aca="false">IF(OR(CC$4=0,CC73="",CC$8="",CC$7=""),"",ROUND(CC73/CC$8*CC$7*KVARDI,2))</f>
        <v/>
      </c>
      <c r="CE73" s="43"/>
      <c r="CF73" s="44" t="str">
        <f aca="false">IF(OR(CE$4=0,CE73="",CE$8="",CE$7=""),"",ROUND(CE73/CE$8*CE$7*KVARDI,2))</f>
        <v/>
      </c>
      <c r="CG73" s="43"/>
      <c r="CH73" s="44" t="str">
        <f aca="false">IF(OR(CG$4=0,CG73="",CG$8="",CG$7=""),"",ROUND(CG73/CG$8*CG$7*KVARDI,2))</f>
        <v/>
      </c>
      <c r="CI73" s="43"/>
      <c r="CJ73" s="44" t="str">
        <f aca="false">IF(OR(CI$4=0,CI73="",CI$8="",CI$7=""),"",ROUND(CI73/CI$8*CI$7*KVARDI,2))</f>
        <v/>
      </c>
      <c r="CK73" s="43"/>
      <c r="CL73" s="44" t="str">
        <f aca="false">IF(OR(CK$4=0,CK73="",CK$8="",CK$7=""),"",ROUND(CK73/CK$8*CK$7*KVARDI,2))</f>
        <v/>
      </c>
      <c r="CM73" s="43"/>
      <c r="CN73" s="44" t="str">
        <f aca="false">IF(OR(CM$4=0,CM73="",CM$8="",CM$7=""),"",ROUND(CM73/CM$8*CM$7*KVARDI,2))</f>
        <v/>
      </c>
      <c r="CO73" s="43"/>
      <c r="CP73" s="44" t="str">
        <f aca="false">IF(OR(CO$4=0,CO73="",CO$8="",CO$7=""),"",ROUND(CO73/CO$8*CO$7*KVARDI,2))</f>
        <v/>
      </c>
      <c r="CQ73" s="43"/>
      <c r="CR73" s="44" t="str">
        <f aca="false">IF(OR(CQ$4=0,CQ73="",CQ$8="",CQ$7=""),"",ROUND(CQ73/CQ$8*CQ$7*KVARDI,2))</f>
        <v/>
      </c>
      <c r="CS73" s="43"/>
      <c r="CT73" s="44" t="str">
        <f aca="false">IF(OR(CS$4=0,CS73="",CS$8="",CS$7=""),"",ROUND(CS73/CS$8*CS$7*KVARDI,2))</f>
        <v/>
      </c>
      <c r="CU73" s="43"/>
      <c r="CV73" s="44" t="str">
        <f aca="false">IF(OR(CU$4=0,CU73="",CU$8="",CU$7=""),"",ROUND(CU73/CU$8*CU$7*KVARDI,2))</f>
        <v/>
      </c>
      <c r="CW73" s="43"/>
      <c r="CX73" s="44" t="str">
        <f aca="false">IF(OR(CW$4=0,CW73="",CW$8="",CW$7=""),"",ROUND(CW73/CW$8*CW$7*KVARDI,2))</f>
        <v/>
      </c>
      <c r="CY73" s="43"/>
      <c r="CZ73" s="44" t="str">
        <f aca="false">IF(OR(CY$4=0,CY73="",CY$8="",CY$7=""),"",ROUND(CY73/CY$8*CY$7*KVARDI,2))</f>
        <v/>
      </c>
      <c r="DA73" s="43"/>
      <c r="DB73" s="44" t="str">
        <f aca="false">IF(OR(DA$4=0,DA73="",DA$8="",DA$7=""),"",ROUND(DA73/DA$8*DA$7*KVARDI,2))</f>
        <v/>
      </c>
      <c r="DC73" s="43"/>
      <c r="DD73" s="44" t="str">
        <f aca="false">IF(OR(DC$4=0,DC73="",DC$8="",DC$7=""),"",ROUND(DC73/DC$8*DC$7*KVARDI,2))</f>
        <v/>
      </c>
      <c r="DE73" s="43"/>
      <c r="DF73" s="44" t="str">
        <f aca="false">IF(OR(DE$4=0,DE73="",DE$8="",DE$7=""),"",ROUND(DE73/DE$8*DE$7*KVARDI,2))</f>
        <v/>
      </c>
      <c r="DG73" s="43"/>
      <c r="DH73" s="44" t="str">
        <f aca="false">IF(OR(DG$4=0,DG73="",DG$8="",DG$7=""),"",ROUND(DG73/DG$8*DG$7*KVARDI,2))</f>
        <v/>
      </c>
      <c r="DI73" s="43"/>
      <c r="DJ73" s="44" t="str">
        <f aca="false">IF(OR(DI$4=0,DI73="",DI$8="",DI$7=""),"",ROUND(DI73/DI$8*DI$7*KVARDI,2))</f>
        <v/>
      </c>
      <c r="DK73" s="43"/>
      <c r="DL73" s="44" t="str">
        <f aca="false">IF(OR(DK$4=0,DK73="",DK$8="",DK$7=""),"",ROUND(DK73/DK$8*DK$7*KVARDI,2))</f>
        <v/>
      </c>
      <c r="DM73" s="43"/>
      <c r="DN73" s="44" t="str">
        <f aca="false">IF(OR(DM$4=0,DM73="",DM$8="",DM$7=""),"",ROUND(DM73/DM$8*DM$7*KVARDI,2))</f>
        <v/>
      </c>
      <c r="DO73" s="43"/>
      <c r="DP73" s="44" t="str">
        <f aca="false">IF(OR(DO$4=0,DO73="",DO$8="",DO$7=""),"",ROUND(DO73/DO$8*DO$7*KVARDI,2))</f>
        <v/>
      </c>
      <c r="DQ73" s="43"/>
      <c r="DR73" s="44" t="str">
        <f aca="false">IF(OR(DQ$4=0,DQ73="",DQ$8="",DQ$7=""),"",ROUND(DQ73/DQ$8*DQ$7*KVARDI,2))</f>
        <v/>
      </c>
      <c r="DS73" s="43"/>
      <c r="DT73" s="44" t="str">
        <f aca="false">IF(OR(DS$4=0,DS73="",DS$8="",DS$7=""),"",ROUND(DS73/DS$8*DS$7*KVARDI,2))</f>
        <v/>
      </c>
      <c r="DU73" s="43"/>
      <c r="DV73" s="44" t="str">
        <f aca="false">IF(OR(DU$4=0,DU73="",DU$8="",DU$7=""),"",ROUND(DU73/DU$8*DU$7*KVARDI,2))</f>
        <v/>
      </c>
      <c r="DW73" s="43"/>
      <c r="DX73" s="44" t="str">
        <f aca="false">IF(OR(DW$4=0,DW73="",DW$8="",DW$7=""),"",ROUND(DW73/DW$8*DW$7*KVARDI,2))</f>
        <v/>
      </c>
      <c r="DY73" s="43"/>
      <c r="DZ73" s="44" t="str">
        <f aca="false">IF(OR(DY$4=0,DY73="",DY$8="",DY$7=""),"",ROUND(DY73/DY$8*DY$7*KVARDI,2))</f>
        <v/>
      </c>
      <c r="EA73" s="43"/>
      <c r="EB73" s="44" t="str">
        <f aca="false">IF(OR(EA$4=0,EA73="",EA$8="",EA$7=""),"",ROUND(EA73/EA$8*EA$7*KVARDI,2))</f>
        <v/>
      </c>
      <c r="EC73" s="43"/>
      <c r="ED73" s="44" t="str">
        <f aca="false">IF(OR(EC$4=0,EC73="",EC$8="",EC$7=""),"",ROUND(EC73/EC$8*EC$7*KVARDI,2))</f>
        <v/>
      </c>
      <c r="EE73" s="43"/>
      <c r="EF73" s="44" t="str">
        <f aca="false">IF(OR(EE$4=0,EE73="",EE$8="",EE$7=""),"",ROUND(EE73/EE$8*EE$7*KVARDI,2))</f>
        <v/>
      </c>
      <c r="EG73" s="43"/>
      <c r="EH73" s="44" t="str">
        <f aca="false">IF(OR(EG$4=0,EG73="",EG$8="",EG$7=""),"",ROUND(EG73/EG$8*EG$7*KVARDI,2))</f>
        <v/>
      </c>
      <c r="EI73" s="43"/>
      <c r="EJ73" s="44" t="str">
        <f aca="false">IF(OR(EI$4=0,EI73="",EI$8="",EI$7=""),"",ROUND(EI73/EI$8*EI$7*KVARDI,2))</f>
        <v/>
      </c>
      <c r="EK73" s="43"/>
      <c r="EL73" s="44" t="str">
        <f aca="false">IF(OR(EK$4=0,EK73="",EK$8="",EK$7=""),"",ROUND(EK73/EK$8*EK$7*KVARDI,2))</f>
        <v/>
      </c>
      <c r="EM73" s="43"/>
      <c r="EN73" s="44" t="str">
        <f aca="false">IF(OR(EM$4=0,EM73="",EM$8="",EM$7=""),"",ROUND(EM73/EM$8*EM$7*KVARDI,2))</f>
        <v/>
      </c>
      <c r="EO73" s="43"/>
      <c r="EP73" s="44" t="str">
        <f aca="false">IF(OR(EO$4=0,EO73="",EO$8="",EO$7=""),"",ROUND(EO73/EO$8*EO$7*KVARDI,2))</f>
        <v/>
      </c>
      <c r="EQ73" s="43"/>
      <c r="ER73" s="44" t="str">
        <f aca="false">IF(OR(EQ$4=0,EQ73="",EQ$8="",EQ$7=""),"",ROUND(EQ73/EQ$8*EQ$7*KVARDI,2))</f>
        <v/>
      </c>
      <c r="ES73" s="43"/>
      <c r="ET73" s="44" t="str">
        <f aca="false">IF(OR(ES$4=0,ES73="",ES$8="",ES$7=""),"",ROUND(ES73/ES$8*ES$7*KVARDI,2))</f>
        <v/>
      </c>
      <c r="EU73" s="43"/>
      <c r="EV73" s="44" t="str">
        <f aca="false">IF(OR(EU$4=0,EU73="",EU$8="",EU$7=""),"",ROUND(EU73/EU$8*EU$7*KVARDI,2))</f>
        <v/>
      </c>
      <c r="EW73" s="43"/>
      <c r="EX73" s="44" t="str">
        <f aca="false">IF(OR(EW$4=0,EW73="",EW$8="",EW$7=""),"",ROUND(EW73/EW$8*EW$7*KVARDI,2))</f>
        <v/>
      </c>
      <c r="EY73" s="43"/>
      <c r="EZ73" s="44" t="str">
        <f aca="false">IF(OR(EY$4=0,EY73="",EY$8="",EY$7=""),"",ROUND(EY73/EY$8*EY$7*KVARDI,2))</f>
        <v/>
      </c>
      <c r="FA73" s="43"/>
      <c r="FB73" s="44" t="str">
        <f aca="false">IF(OR(FA$4=0,FA73="",FA$8="",FA$7=""),"",ROUND(FA73/FA$8*FA$7*KVARDI,2))</f>
        <v/>
      </c>
      <c r="FC73" s="43"/>
      <c r="FD73" s="44" t="str">
        <f aca="false">IF(OR(FC$4=0,FC73="",FC$8="",FC$7=""),"",ROUND(FC73/FC$8*FC$7*KVARDI,2))</f>
        <v/>
      </c>
      <c r="FE73" s="43"/>
      <c r="FF73" s="44" t="str">
        <f aca="false">IF(OR(FE$4=0,FE73="",FE$8="",FE$7=""),"",ROUND(FE73/FE$8*FE$7*KVARDI,2))</f>
        <v/>
      </c>
      <c r="FG73" s="43"/>
      <c r="FH73" s="44" t="str">
        <f aca="false">IF(OR(FG$4=0,FG73="",FG$8="",FG$7=""),"",ROUND(FG73/FG$8*FG$7*KVARDI,2))</f>
        <v/>
      </c>
      <c r="FI73" s="43"/>
      <c r="FJ73" s="44" t="str">
        <f aca="false">IF(OR(FI$4=0,FI73="",FI$8="",FI$7=""),"",ROUND(FI73/FI$8*FI$7*KVARDI,2))</f>
        <v/>
      </c>
      <c r="FK73" s="43"/>
      <c r="FL73" s="44" t="str">
        <f aca="false">IF(OR(FK$4=0,FK73="",FK$8="",FK$7=""),"",ROUND(FK73/FK$8*FK$7*KVARDI,2))</f>
        <v/>
      </c>
      <c r="FM73" s="43"/>
      <c r="FN73" s="44" t="str">
        <f aca="false">IF(OR(FM$4=0,FM73="",FM$8="",FM$7=""),"",ROUND(FM73/FM$8*FM$7*KVARDI,2))</f>
        <v/>
      </c>
      <c r="FO73" s="43"/>
      <c r="FP73" s="44" t="str">
        <f aca="false">IF(OR(FO$4=0,FO73="",FO$8="",FO$7=""),"",ROUND(FO73/FO$8*FO$7*KVARDI,2))</f>
        <v/>
      </c>
      <c r="FQ73" s="43"/>
      <c r="FR73" s="44" t="str">
        <f aca="false">IF(OR(FQ$4=0,FQ73="",FQ$8="",FQ$7=""),"",ROUND(FQ73/FQ$8*FQ$7*KVARDI,2))</f>
        <v/>
      </c>
      <c r="FS73" s="43"/>
      <c r="FT73" s="44" t="str">
        <f aca="false">IF(OR(FS$4=0,FS73="",FS$8="",FS$7=""),"",ROUND(FS73/FS$8*FS$7*KVARDI,2))</f>
        <v/>
      </c>
      <c r="FU73" s="43"/>
      <c r="FV73" s="44" t="str">
        <f aca="false">IF(OR(FU$4=0,FU73="",FU$8="",FU$7=""),"",ROUND(FU73/FU$8*FU$7*KVARDI,2))</f>
        <v/>
      </c>
      <c r="FW73" s="43"/>
      <c r="FX73" s="44" t="str">
        <f aca="false">IF(OR(FW$4=0,FW73="",FW$8="",FW$7=""),"",ROUND(FW73/FW$8*FW$7*KVARDI,2))</f>
        <v/>
      </c>
      <c r="FY73" s="43"/>
      <c r="FZ73" s="44" t="str">
        <f aca="false">IF(OR(FY$4=0,FY73="",FY$8="",FY$7=""),"",ROUND(FY73/FY$8*FY$7*KVARDI,2))</f>
        <v/>
      </c>
      <c r="GA73" s="43"/>
      <c r="GB73" s="44" t="str">
        <f aca="false">IF(OR(GA$4=0,GA73="",GA$8="",GA$7=""),"",ROUND(GA73/GA$8*GA$7*KVARDI,2))</f>
        <v/>
      </c>
      <c r="GC73" s="43"/>
      <c r="GD73" s="44" t="str">
        <f aca="false">IF(OR(GC$4=0,GC73="",GC$8="",GC$7=""),"",ROUND(GC73/GC$8*GC$7*KVARDI,2))</f>
        <v/>
      </c>
      <c r="GE73" s="43"/>
      <c r="GF73" s="44" t="str">
        <f aca="false">IF(OR(GE$4=0,GE73="",GE$8="",GE$7=""),"",ROUND(GE73/GE$8*GE$7*KVARDI,2))</f>
        <v/>
      </c>
      <c r="GG73" s="43"/>
      <c r="GH73" s="44" t="str">
        <f aca="false">IF(OR(GG$4=0,GG73="",GG$8="",GG$7=""),"",ROUND(GG73/GG$8*GG$7*KVARDI,2))</f>
        <v/>
      </c>
      <c r="GI73" s="43"/>
      <c r="GJ73" s="44" t="str">
        <f aca="false">IF(OR(GI$4=0,GI73="",GI$8="",GI$7=""),"",ROUND(GI73/GI$8*GI$7*KVARDI,2))</f>
        <v/>
      </c>
      <c r="GK73" s="43"/>
      <c r="GL73" s="44" t="str">
        <f aca="false">IF(OR(GK$4=0,GK73="",GK$8="",GK$7=""),"",ROUND(GK73/GK$8*GK$7*KVARDI,2))</f>
        <v/>
      </c>
      <c r="GM73" s="43"/>
      <c r="GN73" s="44" t="str">
        <f aca="false">IF(OR(GM$4=0,GM73="",GM$8="",GM$7=""),"",ROUND(GM73/GM$8*GM$7*KVARDI,2))</f>
        <v/>
      </c>
      <c r="GO73" s="43"/>
      <c r="GP73" s="44" t="str">
        <f aca="false">IF(OR(GO$4=0,GO73="",GO$8="",GO$7=""),"",ROUND(GO73/GO$8*GO$7*KVARDI,2))</f>
        <v/>
      </c>
      <c r="GQ73" s="43"/>
      <c r="GR73" s="44" t="str">
        <f aca="false">IF(OR(GQ$4=0,GQ73="",GQ$8="",GQ$7=""),"",ROUND(GQ73/GQ$8*GQ$7*KVARDI,2))</f>
        <v/>
      </c>
      <c r="GS73" s="43"/>
      <c r="GT73" s="44" t="str">
        <f aca="false">IF(OR(GS$4=0,GS73="",GS$8="",GS$7=""),"",ROUND(GS73/GS$8*GS$7*KVARDI,2))</f>
        <v/>
      </c>
      <c r="GU73" s="43"/>
      <c r="GV73" s="44" t="str">
        <f aca="false">IF(OR(GU$4=0,GU73="",GU$8="",GU$7=""),"",ROUND(GU73/GU$8*GU$7*KVARDI,2))</f>
        <v/>
      </c>
      <c r="GW73" s="43"/>
      <c r="GX73" s="44" t="str">
        <f aca="false">IF(OR(GW$4=0,GW73="",GW$8="",GW$7=""),"",ROUND(GW73/GW$8*GW$7*KVARDI,2))</f>
        <v/>
      </c>
      <c r="GZ73" s="22"/>
    </row>
    <row r="74" customFormat="false" ht="15" hidden="true" customHeight="true" outlineLevel="1" collapsed="false">
      <c r="B74" s="41" t="str">
        <f aca="false" t="array" ref="B74:B74">IFERROR(INDEX(Launagögn!$C$6:$C$10005,MATCH(0,COUNTIF($B$11:B73,Launagögn!$C$6:$C$10005)+(Launagögn!$C$6:$C$10005=""),0)),"")</f>
        <v/>
      </c>
      <c r="C74" s="42" t="n">
        <f aca="false">IFERROR(SUMIF($G$10:$GX$10,"Stig",$G74:$GX74),0)</f>
        <v>0</v>
      </c>
      <c r="D74" s="22"/>
      <c r="E74" s="22"/>
      <c r="F74" s="22"/>
      <c r="G74" s="43"/>
      <c r="H74" s="44" t="str">
        <f aca="false">IF(OR(G$4=0,G74="",G$8="",G$7=""),"",ROUND(G74/G$8*G$7*KVARDI,2))</f>
        <v/>
      </c>
      <c r="I74" s="43"/>
      <c r="J74" s="44" t="str">
        <f aca="false">IF(OR(I$4=0,I74="",I$8="",I$7=""),"",ROUND(I74/I$8*I$7*KVARDI,2))</f>
        <v/>
      </c>
      <c r="K74" s="43"/>
      <c r="L74" s="44" t="str">
        <f aca="false">IF(OR(K$4=0,K74="",K$8="",K$7=""),"",ROUND(K74/K$8*K$7*KVARDI,2))</f>
        <v/>
      </c>
      <c r="M74" s="43"/>
      <c r="N74" s="44" t="str">
        <f aca="false">IF(OR(M$4=0,M74="",M$8="",M$7=""),"",ROUND(M74/M$8*M$7*KVARDI,2))</f>
        <v/>
      </c>
      <c r="O74" s="43"/>
      <c r="P74" s="44" t="str">
        <f aca="false">IF(OR(O$4=0,O74="",O$8="",O$7=""),"",ROUND(O74/O$8*O$7*KVARDI,2))</f>
        <v/>
      </c>
      <c r="Q74" s="43"/>
      <c r="R74" s="44" t="str">
        <f aca="false">IF(OR(Q$4=0,Q74="",Q$8="",Q$7=""),"",ROUND(Q74/Q$8*Q$7*KVARDI,2))</f>
        <v/>
      </c>
      <c r="S74" s="43"/>
      <c r="T74" s="44" t="str">
        <f aca="false">IF(OR(S$4=0,S74="",S$8="",S$7=""),"",ROUND(S74/S$8*S$7*KVARDI,2))</f>
        <v/>
      </c>
      <c r="U74" s="43"/>
      <c r="V74" s="44" t="str">
        <f aca="false">IF(OR(U$4=0,U74="",U$8="",U$7=""),"",ROUND(U74/U$8*U$7*KVARDI,2))</f>
        <v/>
      </c>
      <c r="W74" s="43"/>
      <c r="X74" s="44" t="str">
        <f aca="false">IF(OR(W$4=0,W74="",W$8="",W$7=""),"",ROUND(W74/W$8*W$7*KVARDI,2))</f>
        <v/>
      </c>
      <c r="Y74" s="43"/>
      <c r="Z74" s="44" t="str">
        <f aca="false">IF(OR(Y$4=0,Y74="",Y$8="",Y$7=""),"",ROUND(Y74/Y$8*Y$7*KVARDI,2))</f>
        <v/>
      </c>
      <c r="AA74" s="43"/>
      <c r="AB74" s="44" t="str">
        <f aca="false">IF(OR(AA$4=0,AA74="",AA$8="",AA$7=""),"",ROUND(AA74/AA$8*AA$7*KVARDI,2))</f>
        <v/>
      </c>
      <c r="AC74" s="43"/>
      <c r="AD74" s="44" t="str">
        <f aca="false">IF(OR(AC$4=0,AC74="",AC$8="",AC$7=""),"",ROUND(AC74/AC$8*AC$7*KVARDI,2))</f>
        <v/>
      </c>
      <c r="AE74" s="43"/>
      <c r="AF74" s="44" t="str">
        <f aca="false">IF(OR(AE$4=0,AE74="",AE$8="",AE$7=""),"",ROUND(AE74/AE$8*AE$7*KVARDI,2))</f>
        <v/>
      </c>
      <c r="AG74" s="43"/>
      <c r="AH74" s="44" t="str">
        <f aca="false">IF(OR(AG$4=0,AG74="",AG$8="",AG$7=""),"",ROUND(AG74/AG$8*AG$7*KVARDI,2))</f>
        <v/>
      </c>
      <c r="AI74" s="43"/>
      <c r="AJ74" s="44" t="str">
        <f aca="false">IF(OR(AI$4=0,AI74="",AI$8="",AI$7=""),"",ROUND(AI74/AI$8*AI$7*KVARDI,2))</f>
        <v/>
      </c>
      <c r="AK74" s="43"/>
      <c r="AL74" s="44" t="str">
        <f aca="false">IF(OR(AK$4=0,AK74="",AK$8="",AK$7=""),"",ROUND(AK74/AK$8*AK$7*KVARDI,2))</f>
        <v/>
      </c>
      <c r="AM74" s="43"/>
      <c r="AN74" s="44" t="str">
        <f aca="false">IF(OR(AM$4=0,AM74="",AM$8="",AM$7=""),"",ROUND(AM74/AM$8*AM$7*KVARDI,2))</f>
        <v/>
      </c>
      <c r="AO74" s="43"/>
      <c r="AP74" s="44" t="str">
        <f aca="false">IF(OR(AO$4=0,AO74="",AO$8="",AO$7=""),"",ROUND(AO74/AO$8*AO$7*KVARDI,2))</f>
        <v/>
      </c>
      <c r="AQ74" s="43"/>
      <c r="AR74" s="44" t="str">
        <f aca="false">IF(OR(AQ$4=0,AQ74="",AQ$8="",AQ$7=""),"",ROUND(AQ74/AQ$8*AQ$7*KVARDI,2))</f>
        <v/>
      </c>
      <c r="AS74" s="43"/>
      <c r="AT74" s="44" t="str">
        <f aca="false">IF(OR(AS$4=0,AS74="",AS$8="",AS$7=""),"",ROUND(AS74/AS$8*AS$7*KVARDI,2))</f>
        <v/>
      </c>
      <c r="AU74" s="43"/>
      <c r="AV74" s="44" t="str">
        <f aca="false">IF(OR(AU$4=0,AU74="",AU$8="",AU$7=""),"",ROUND(AU74/AU$8*AU$7*KVARDI,2))</f>
        <v/>
      </c>
      <c r="AW74" s="43"/>
      <c r="AX74" s="44" t="str">
        <f aca="false">IF(OR(AW$4=0,AW74="",AW$8="",AW$7=""),"",ROUND(AW74/AW$8*AW$7*KVARDI,2))</f>
        <v/>
      </c>
      <c r="AY74" s="43"/>
      <c r="AZ74" s="44" t="str">
        <f aca="false">IF(OR(AY$4=0,AY74="",AY$8="",AY$7=""),"",ROUND(AY74/AY$8*AY$7*KVARDI,2))</f>
        <v/>
      </c>
      <c r="BA74" s="43"/>
      <c r="BB74" s="44" t="str">
        <f aca="false">IF(OR(BA$4=0,BA74="",BA$8="",BA$7=""),"",ROUND(BA74/BA$8*BA$7*KVARDI,2))</f>
        <v/>
      </c>
      <c r="BC74" s="43"/>
      <c r="BD74" s="44" t="str">
        <f aca="false">IF(OR(BC$4=0,BC74="",BC$8="",BC$7=""),"",ROUND(BC74/BC$8*BC$7*KVARDI,2))</f>
        <v/>
      </c>
      <c r="BE74" s="43"/>
      <c r="BF74" s="44" t="str">
        <f aca="false">IF(OR(BE$4=0,BE74="",BE$8="",BE$7=""),"",ROUND(BE74/BE$8*BE$7*KVARDI,2))</f>
        <v/>
      </c>
      <c r="BG74" s="43"/>
      <c r="BH74" s="44" t="str">
        <f aca="false">IF(OR(BG$4=0,BG74="",BG$8="",BG$7=""),"",ROUND(BG74/BG$8*BG$7*KVARDI,2))</f>
        <v/>
      </c>
      <c r="BI74" s="43"/>
      <c r="BJ74" s="44" t="str">
        <f aca="false">IF(OR(BI$4=0,BI74="",BI$8="",BI$7=""),"",ROUND(BI74/BI$8*BI$7*KVARDI,2))</f>
        <v/>
      </c>
      <c r="BK74" s="43"/>
      <c r="BL74" s="44" t="str">
        <f aca="false">IF(OR(BK$4=0,BK74="",BK$8="",BK$7=""),"",ROUND(BK74/BK$8*BK$7*KVARDI,2))</f>
        <v/>
      </c>
      <c r="BM74" s="43"/>
      <c r="BN74" s="44" t="str">
        <f aca="false">IF(OR(BM$4=0,BM74="",BM$8="",BM$7=""),"",ROUND(BM74/BM$8*BM$7*KVARDI,2))</f>
        <v/>
      </c>
      <c r="BO74" s="43"/>
      <c r="BP74" s="44" t="str">
        <f aca="false">IF(OR(BO$4=0,BO74="",BO$8="",BO$7=""),"",ROUND(BO74/BO$8*BO$7*KVARDI,2))</f>
        <v/>
      </c>
      <c r="BQ74" s="43"/>
      <c r="BR74" s="44" t="str">
        <f aca="false">IF(OR(BQ$4=0,BQ74="",BQ$8="",BQ$7=""),"",ROUND(BQ74/BQ$8*BQ$7*KVARDI,2))</f>
        <v/>
      </c>
      <c r="BS74" s="43"/>
      <c r="BT74" s="44" t="str">
        <f aca="false">IF(OR(BS$4=0,BS74="",BS$8="",BS$7=""),"",ROUND(BS74/BS$8*BS$7*KVARDI,2))</f>
        <v/>
      </c>
      <c r="BU74" s="43"/>
      <c r="BV74" s="44" t="str">
        <f aca="false">IF(OR(BU$4=0,BU74="",BU$8="",BU$7=""),"",ROUND(BU74/BU$8*BU$7*KVARDI,2))</f>
        <v/>
      </c>
      <c r="BW74" s="43"/>
      <c r="BX74" s="44" t="str">
        <f aca="false">IF(OR(BW$4=0,BW74="",BW$8="",BW$7=""),"",ROUND(BW74/BW$8*BW$7*KVARDI,2))</f>
        <v/>
      </c>
      <c r="BY74" s="43"/>
      <c r="BZ74" s="44" t="str">
        <f aca="false">IF(OR(BY$4=0,BY74="",BY$8="",BY$7=""),"",ROUND(BY74/BY$8*BY$7*KVARDI,2))</f>
        <v/>
      </c>
      <c r="CA74" s="43"/>
      <c r="CB74" s="44" t="str">
        <f aca="false">IF(OR(CA$4=0,CA74="",CA$8="",CA$7=""),"",ROUND(CA74/CA$8*CA$7*KVARDI,2))</f>
        <v/>
      </c>
      <c r="CC74" s="43"/>
      <c r="CD74" s="44" t="str">
        <f aca="false">IF(OR(CC$4=0,CC74="",CC$8="",CC$7=""),"",ROUND(CC74/CC$8*CC$7*KVARDI,2))</f>
        <v/>
      </c>
      <c r="CE74" s="43"/>
      <c r="CF74" s="44" t="str">
        <f aca="false">IF(OR(CE$4=0,CE74="",CE$8="",CE$7=""),"",ROUND(CE74/CE$8*CE$7*KVARDI,2))</f>
        <v/>
      </c>
      <c r="CG74" s="43"/>
      <c r="CH74" s="44" t="str">
        <f aca="false">IF(OR(CG$4=0,CG74="",CG$8="",CG$7=""),"",ROUND(CG74/CG$8*CG$7*KVARDI,2))</f>
        <v/>
      </c>
      <c r="CI74" s="43"/>
      <c r="CJ74" s="44" t="str">
        <f aca="false">IF(OR(CI$4=0,CI74="",CI$8="",CI$7=""),"",ROUND(CI74/CI$8*CI$7*KVARDI,2))</f>
        <v/>
      </c>
      <c r="CK74" s="43"/>
      <c r="CL74" s="44" t="str">
        <f aca="false">IF(OR(CK$4=0,CK74="",CK$8="",CK$7=""),"",ROUND(CK74/CK$8*CK$7*KVARDI,2))</f>
        <v/>
      </c>
      <c r="CM74" s="43"/>
      <c r="CN74" s="44" t="str">
        <f aca="false">IF(OR(CM$4=0,CM74="",CM$8="",CM$7=""),"",ROUND(CM74/CM$8*CM$7*KVARDI,2))</f>
        <v/>
      </c>
      <c r="CO74" s="43"/>
      <c r="CP74" s="44" t="str">
        <f aca="false">IF(OR(CO$4=0,CO74="",CO$8="",CO$7=""),"",ROUND(CO74/CO$8*CO$7*KVARDI,2))</f>
        <v/>
      </c>
      <c r="CQ74" s="43"/>
      <c r="CR74" s="44" t="str">
        <f aca="false">IF(OR(CQ$4=0,CQ74="",CQ$8="",CQ$7=""),"",ROUND(CQ74/CQ$8*CQ$7*KVARDI,2))</f>
        <v/>
      </c>
      <c r="CS74" s="43"/>
      <c r="CT74" s="44" t="str">
        <f aca="false">IF(OR(CS$4=0,CS74="",CS$8="",CS$7=""),"",ROUND(CS74/CS$8*CS$7*KVARDI,2))</f>
        <v/>
      </c>
      <c r="CU74" s="43"/>
      <c r="CV74" s="44" t="str">
        <f aca="false">IF(OR(CU$4=0,CU74="",CU$8="",CU$7=""),"",ROUND(CU74/CU$8*CU$7*KVARDI,2))</f>
        <v/>
      </c>
      <c r="CW74" s="43"/>
      <c r="CX74" s="44" t="str">
        <f aca="false">IF(OR(CW$4=0,CW74="",CW$8="",CW$7=""),"",ROUND(CW74/CW$8*CW$7*KVARDI,2))</f>
        <v/>
      </c>
      <c r="CY74" s="43"/>
      <c r="CZ74" s="44" t="str">
        <f aca="false">IF(OR(CY$4=0,CY74="",CY$8="",CY$7=""),"",ROUND(CY74/CY$8*CY$7*KVARDI,2))</f>
        <v/>
      </c>
      <c r="DA74" s="43"/>
      <c r="DB74" s="44" t="str">
        <f aca="false">IF(OR(DA$4=0,DA74="",DA$8="",DA$7=""),"",ROUND(DA74/DA$8*DA$7*KVARDI,2))</f>
        <v/>
      </c>
      <c r="DC74" s="43"/>
      <c r="DD74" s="44" t="str">
        <f aca="false">IF(OR(DC$4=0,DC74="",DC$8="",DC$7=""),"",ROUND(DC74/DC$8*DC$7*KVARDI,2))</f>
        <v/>
      </c>
      <c r="DE74" s="43"/>
      <c r="DF74" s="44" t="str">
        <f aca="false">IF(OR(DE$4=0,DE74="",DE$8="",DE$7=""),"",ROUND(DE74/DE$8*DE$7*KVARDI,2))</f>
        <v/>
      </c>
      <c r="DG74" s="43"/>
      <c r="DH74" s="44" t="str">
        <f aca="false">IF(OR(DG$4=0,DG74="",DG$8="",DG$7=""),"",ROUND(DG74/DG$8*DG$7*KVARDI,2))</f>
        <v/>
      </c>
      <c r="DI74" s="43"/>
      <c r="DJ74" s="44" t="str">
        <f aca="false">IF(OR(DI$4=0,DI74="",DI$8="",DI$7=""),"",ROUND(DI74/DI$8*DI$7*KVARDI,2))</f>
        <v/>
      </c>
      <c r="DK74" s="43"/>
      <c r="DL74" s="44" t="str">
        <f aca="false">IF(OR(DK$4=0,DK74="",DK$8="",DK$7=""),"",ROUND(DK74/DK$8*DK$7*KVARDI,2))</f>
        <v/>
      </c>
      <c r="DM74" s="43"/>
      <c r="DN74" s="44" t="str">
        <f aca="false">IF(OR(DM$4=0,DM74="",DM$8="",DM$7=""),"",ROUND(DM74/DM$8*DM$7*KVARDI,2))</f>
        <v/>
      </c>
      <c r="DO74" s="43"/>
      <c r="DP74" s="44" t="str">
        <f aca="false">IF(OR(DO$4=0,DO74="",DO$8="",DO$7=""),"",ROUND(DO74/DO$8*DO$7*KVARDI,2))</f>
        <v/>
      </c>
      <c r="DQ74" s="43"/>
      <c r="DR74" s="44" t="str">
        <f aca="false">IF(OR(DQ$4=0,DQ74="",DQ$8="",DQ$7=""),"",ROUND(DQ74/DQ$8*DQ$7*KVARDI,2))</f>
        <v/>
      </c>
      <c r="DS74" s="43"/>
      <c r="DT74" s="44" t="str">
        <f aca="false">IF(OR(DS$4=0,DS74="",DS$8="",DS$7=""),"",ROUND(DS74/DS$8*DS$7*KVARDI,2))</f>
        <v/>
      </c>
      <c r="DU74" s="43"/>
      <c r="DV74" s="44" t="str">
        <f aca="false">IF(OR(DU$4=0,DU74="",DU$8="",DU$7=""),"",ROUND(DU74/DU$8*DU$7*KVARDI,2))</f>
        <v/>
      </c>
      <c r="DW74" s="43"/>
      <c r="DX74" s="44" t="str">
        <f aca="false">IF(OR(DW$4=0,DW74="",DW$8="",DW$7=""),"",ROUND(DW74/DW$8*DW$7*KVARDI,2))</f>
        <v/>
      </c>
      <c r="DY74" s="43"/>
      <c r="DZ74" s="44" t="str">
        <f aca="false">IF(OR(DY$4=0,DY74="",DY$8="",DY$7=""),"",ROUND(DY74/DY$8*DY$7*KVARDI,2))</f>
        <v/>
      </c>
      <c r="EA74" s="43"/>
      <c r="EB74" s="44" t="str">
        <f aca="false">IF(OR(EA$4=0,EA74="",EA$8="",EA$7=""),"",ROUND(EA74/EA$8*EA$7*KVARDI,2))</f>
        <v/>
      </c>
      <c r="EC74" s="43"/>
      <c r="ED74" s="44" t="str">
        <f aca="false">IF(OR(EC$4=0,EC74="",EC$8="",EC$7=""),"",ROUND(EC74/EC$8*EC$7*KVARDI,2))</f>
        <v/>
      </c>
      <c r="EE74" s="43"/>
      <c r="EF74" s="44" t="str">
        <f aca="false">IF(OR(EE$4=0,EE74="",EE$8="",EE$7=""),"",ROUND(EE74/EE$8*EE$7*KVARDI,2))</f>
        <v/>
      </c>
      <c r="EG74" s="43"/>
      <c r="EH74" s="44" t="str">
        <f aca="false">IF(OR(EG$4=0,EG74="",EG$8="",EG$7=""),"",ROUND(EG74/EG$8*EG$7*KVARDI,2))</f>
        <v/>
      </c>
      <c r="EI74" s="43"/>
      <c r="EJ74" s="44" t="str">
        <f aca="false">IF(OR(EI$4=0,EI74="",EI$8="",EI$7=""),"",ROUND(EI74/EI$8*EI$7*KVARDI,2))</f>
        <v/>
      </c>
      <c r="EK74" s="43"/>
      <c r="EL74" s="44" t="str">
        <f aca="false">IF(OR(EK$4=0,EK74="",EK$8="",EK$7=""),"",ROUND(EK74/EK$8*EK$7*KVARDI,2))</f>
        <v/>
      </c>
      <c r="EM74" s="43"/>
      <c r="EN74" s="44" t="str">
        <f aca="false">IF(OR(EM$4=0,EM74="",EM$8="",EM$7=""),"",ROUND(EM74/EM$8*EM$7*KVARDI,2))</f>
        <v/>
      </c>
      <c r="EO74" s="43"/>
      <c r="EP74" s="44" t="str">
        <f aca="false">IF(OR(EO$4=0,EO74="",EO$8="",EO$7=""),"",ROUND(EO74/EO$8*EO$7*KVARDI,2))</f>
        <v/>
      </c>
      <c r="EQ74" s="43"/>
      <c r="ER74" s="44" t="str">
        <f aca="false">IF(OR(EQ$4=0,EQ74="",EQ$8="",EQ$7=""),"",ROUND(EQ74/EQ$8*EQ$7*KVARDI,2))</f>
        <v/>
      </c>
      <c r="ES74" s="43"/>
      <c r="ET74" s="44" t="str">
        <f aca="false">IF(OR(ES$4=0,ES74="",ES$8="",ES$7=""),"",ROUND(ES74/ES$8*ES$7*KVARDI,2))</f>
        <v/>
      </c>
      <c r="EU74" s="43"/>
      <c r="EV74" s="44" t="str">
        <f aca="false">IF(OR(EU$4=0,EU74="",EU$8="",EU$7=""),"",ROUND(EU74/EU$8*EU$7*KVARDI,2))</f>
        <v/>
      </c>
      <c r="EW74" s="43"/>
      <c r="EX74" s="44" t="str">
        <f aca="false">IF(OR(EW$4=0,EW74="",EW$8="",EW$7=""),"",ROUND(EW74/EW$8*EW$7*KVARDI,2))</f>
        <v/>
      </c>
      <c r="EY74" s="43"/>
      <c r="EZ74" s="44" t="str">
        <f aca="false">IF(OR(EY$4=0,EY74="",EY$8="",EY$7=""),"",ROUND(EY74/EY$8*EY$7*KVARDI,2))</f>
        <v/>
      </c>
      <c r="FA74" s="43"/>
      <c r="FB74" s="44" t="str">
        <f aca="false">IF(OR(FA$4=0,FA74="",FA$8="",FA$7=""),"",ROUND(FA74/FA$8*FA$7*KVARDI,2))</f>
        <v/>
      </c>
      <c r="FC74" s="43"/>
      <c r="FD74" s="44" t="str">
        <f aca="false">IF(OR(FC$4=0,FC74="",FC$8="",FC$7=""),"",ROUND(FC74/FC$8*FC$7*KVARDI,2))</f>
        <v/>
      </c>
      <c r="FE74" s="43"/>
      <c r="FF74" s="44" t="str">
        <f aca="false">IF(OR(FE$4=0,FE74="",FE$8="",FE$7=""),"",ROUND(FE74/FE$8*FE$7*KVARDI,2))</f>
        <v/>
      </c>
      <c r="FG74" s="43"/>
      <c r="FH74" s="44" t="str">
        <f aca="false">IF(OR(FG$4=0,FG74="",FG$8="",FG$7=""),"",ROUND(FG74/FG$8*FG$7*KVARDI,2))</f>
        <v/>
      </c>
      <c r="FI74" s="43"/>
      <c r="FJ74" s="44" t="str">
        <f aca="false">IF(OR(FI$4=0,FI74="",FI$8="",FI$7=""),"",ROUND(FI74/FI$8*FI$7*KVARDI,2))</f>
        <v/>
      </c>
      <c r="FK74" s="43"/>
      <c r="FL74" s="44" t="str">
        <f aca="false">IF(OR(FK$4=0,FK74="",FK$8="",FK$7=""),"",ROUND(FK74/FK$8*FK$7*KVARDI,2))</f>
        <v/>
      </c>
      <c r="FM74" s="43"/>
      <c r="FN74" s="44" t="str">
        <f aca="false">IF(OR(FM$4=0,FM74="",FM$8="",FM$7=""),"",ROUND(FM74/FM$8*FM$7*KVARDI,2))</f>
        <v/>
      </c>
      <c r="FO74" s="43"/>
      <c r="FP74" s="44" t="str">
        <f aca="false">IF(OR(FO$4=0,FO74="",FO$8="",FO$7=""),"",ROUND(FO74/FO$8*FO$7*KVARDI,2))</f>
        <v/>
      </c>
      <c r="FQ74" s="43"/>
      <c r="FR74" s="44" t="str">
        <f aca="false">IF(OR(FQ$4=0,FQ74="",FQ$8="",FQ$7=""),"",ROUND(FQ74/FQ$8*FQ$7*KVARDI,2))</f>
        <v/>
      </c>
      <c r="FS74" s="43"/>
      <c r="FT74" s="44" t="str">
        <f aca="false">IF(OR(FS$4=0,FS74="",FS$8="",FS$7=""),"",ROUND(FS74/FS$8*FS$7*KVARDI,2))</f>
        <v/>
      </c>
      <c r="FU74" s="43"/>
      <c r="FV74" s="44" t="str">
        <f aca="false">IF(OR(FU$4=0,FU74="",FU$8="",FU$7=""),"",ROUND(FU74/FU$8*FU$7*KVARDI,2))</f>
        <v/>
      </c>
      <c r="FW74" s="43"/>
      <c r="FX74" s="44" t="str">
        <f aca="false">IF(OR(FW$4=0,FW74="",FW$8="",FW$7=""),"",ROUND(FW74/FW$8*FW$7*KVARDI,2))</f>
        <v/>
      </c>
      <c r="FY74" s="43"/>
      <c r="FZ74" s="44" t="str">
        <f aca="false">IF(OR(FY$4=0,FY74="",FY$8="",FY$7=""),"",ROUND(FY74/FY$8*FY$7*KVARDI,2))</f>
        <v/>
      </c>
      <c r="GA74" s="43"/>
      <c r="GB74" s="44" t="str">
        <f aca="false">IF(OR(GA$4=0,GA74="",GA$8="",GA$7=""),"",ROUND(GA74/GA$8*GA$7*KVARDI,2))</f>
        <v/>
      </c>
      <c r="GC74" s="43"/>
      <c r="GD74" s="44" t="str">
        <f aca="false">IF(OR(GC$4=0,GC74="",GC$8="",GC$7=""),"",ROUND(GC74/GC$8*GC$7*KVARDI,2))</f>
        <v/>
      </c>
      <c r="GE74" s="43"/>
      <c r="GF74" s="44" t="str">
        <f aca="false">IF(OR(GE$4=0,GE74="",GE$8="",GE$7=""),"",ROUND(GE74/GE$8*GE$7*KVARDI,2))</f>
        <v/>
      </c>
      <c r="GG74" s="43"/>
      <c r="GH74" s="44" t="str">
        <f aca="false">IF(OR(GG$4=0,GG74="",GG$8="",GG$7=""),"",ROUND(GG74/GG$8*GG$7*KVARDI,2))</f>
        <v/>
      </c>
      <c r="GI74" s="43"/>
      <c r="GJ74" s="44" t="str">
        <f aca="false">IF(OR(GI$4=0,GI74="",GI$8="",GI$7=""),"",ROUND(GI74/GI$8*GI$7*KVARDI,2))</f>
        <v/>
      </c>
      <c r="GK74" s="43"/>
      <c r="GL74" s="44" t="str">
        <f aca="false">IF(OR(GK$4=0,GK74="",GK$8="",GK$7=""),"",ROUND(GK74/GK$8*GK$7*KVARDI,2))</f>
        <v/>
      </c>
      <c r="GM74" s="43"/>
      <c r="GN74" s="44" t="str">
        <f aca="false">IF(OR(GM$4=0,GM74="",GM$8="",GM$7=""),"",ROUND(GM74/GM$8*GM$7*KVARDI,2))</f>
        <v/>
      </c>
      <c r="GO74" s="43"/>
      <c r="GP74" s="44" t="str">
        <f aca="false">IF(OR(GO$4=0,GO74="",GO$8="",GO$7=""),"",ROUND(GO74/GO$8*GO$7*KVARDI,2))</f>
        <v/>
      </c>
      <c r="GQ74" s="43"/>
      <c r="GR74" s="44" t="str">
        <f aca="false">IF(OR(GQ$4=0,GQ74="",GQ$8="",GQ$7=""),"",ROUND(GQ74/GQ$8*GQ$7*KVARDI,2))</f>
        <v/>
      </c>
      <c r="GS74" s="43"/>
      <c r="GT74" s="44" t="str">
        <f aca="false">IF(OR(GS$4=0,GS74="",GS$8="",GS$7=""),"",ROUND(GS74/GS$8*GS$7*KVARDI,2))</f>
        <v/>
      </c>
      <c r="GU74" s="43"/>
      <c r="GV74" s="44" t="str">
        <f aca="false">IF(OR(GU$4=0,GU74="",GU$8="",GU$7=""),"",ROUND(GU74/GU$8*GU$7*KVARDI,2))</f>
        <v/>
      </c>
      <c r="GW74" s="43"/>
      <c r="GX74" s="44" t="str">
        <f aca="false">IF(OR(GW$4=0,GW74="",GW$8="",GW$7=""),"",ROUND(GW74/GW$8*GW$7*KVARDI,2))</f>
        <v/>
      </c>
      <c r="GZ74" s="22"/>
    </row>
    <row r="75" customFormat="false" ht="15" hidden="true" customHeight="true" outlineLevel="1" collapsed="false">
      <c r="B75" s="41" t="str">
        <f aca="false" t="array" ref="B75:B75">IFERROR(INDEX(Launagögn!$C$6:$C$10005,MATCH(0,COUNTIF($B$11:B74,Launagögn!$C$6:$C$10005)+(Launagögn!$C$6:$C$10005=""),0)),"")</f>
        <v/>
      </c>
      <c r="C75" s="42" t="n">
        <f aca="false">IFERROR(SUMIF($G$10:$GX$10,"Stig",$G75:$GX75),0)</f>
        <v>0</v>
      </c>
      <c r="D75" s="22"/>
      <c r="E75" s="22"/>
      <c r="F75" s="22"/>
      <c r="G75" s="43"/>
      <c r="H75" s="44" t="str">
        <f aca="false">IF(OR(G$4=0,G75="",G$8="",G$7=""),"",ROUND(G75/G$8*G$7*KVARDI,2))</f>
        <v/>
      </c>
      <c r="I75" s="43"/>
      <c r="J75" s="44" t="str">
        <f aca="false">IF(OR(I$4=0,I75="",I$8="",I$7=""),"",ROUND(I75/I$8*I$7*KVARDI,2))</f>
        <v/>
      </c>
      <c r="K75" s="43"/>
      <c r="L75" s="44" t="str">
        <f aca="false">IF(OR(K$4=0,K75="",K$8="",K$7=""),"",ROUND(K75/K$8*K$7*KVARDI,2))</f>
        <v/>
      </c>
      <c r="M75" s="43"/>
      <c r="N75" s="44" t="str">
        <f aca="false">IF(OR(M$4=0,M75="",M$8="",M$7=""),"",ROUND(M75/M$8*M$7*KVARDI,2))</f>
        <v/>
      </c>
      <c r="O75" s="43"/>
      <c r="P75" s="44" t="str">
        <f aca="false">IF(OR(O$4=0,O75="",O$8="",O$7=""),"",ROUND(O75/O$8*O$7*KVARDI,2))</f>
        <v/>
      </c>
      <c r="Q75" s="43"/>
      <c r="R75" s="44" t="str">
        <f aca="false">IF(OR(Q$4=0,Q75="",Q$8="",Q$7=""),"",ROUND(Q75/Q$8*Q$7*KVARDI,2))</f>
        <v/>
      </c>
      <c r="S75" s="43"/>
      <c r="T75" s="44" t="str">
        <f aca="false">IF(OR(S$4=0,S75="",S$8="",S$7=""),"",ROUND(S75/S$8*S$7*KVARDI,2))</f>
        <v/>
      </c>
      <c r="U75" s="43"/>
      <c r="V75" s="44" t="str">
        <f aca="false">IF(OR(U$4=0,U75="",U$8="",U$7=""),"",ROUND(U75/U$8*U$7*KVARDI,2))</f>
        <v/>
      </c>
      <c r="W75" s="43"/>
      <c r="X75" s="44" t="str">
        <f aca="false">IF(OR(W$4=0,W75="",W$8="",W$7=""),"",ROUND(W75/W$8*W$7*KVARDI,2))</f>
        <v/>
      </c>
      <c r="Y75" s="43"/>
      <c r="Z75" s="44" t="str">
        <f aca="false">IF(OR(Y$4=0,Y75="",Y$8="",Y$7=""),"",ROUND(Y75/Y$8*Y$7*KVARDI,2))</f>
        <v/>
      </c>
      <c r="AA75" s="43"/>
      <c r="AB75" s="44" t="str">
        <f aca="false">IF(OR(AA$4=0,AA75="",AA$8="",AA$7=""),"",ROUND(AA75/AA$8*AA$7*KVARDI,2))</f>
        <v/>
      </c>
      <c r="AC75" s="43"/>
      <c r="AD75" s="44" t="str">
        <f aca="false">IF(OR(AC$4=0,AC75="",AC$8="",AC$7=""),"",ROUND(AC75/AC$8*AC$7*KVARDI,2))</f>
        <v/>
      </c>
      <c r="AE75" s="43"/>
      <c r="AF75" s="44" t="str">
        <f aca="false">IF(OR(AE$4=0,AE75="",AE$8="",AE$7=""),"",ROUND(AE75/AE$8*AE$7*KVARDI,2))</f>
        <v/>
      </c>
      <c r="AG75" s="43"/>
      <c r="AH75" s="44" t="str">
        <f aca="false">IF(OR(AG$4=0,AG75="",AG$8="",AG$7=""),"",ROUND(AG75/AG$8*AG$7*KVARDI,2))</f>
        <v/>
      </c>
      <c r="AI75" s="43"/>
      <c r="AJ75" s="44" t="str">
        <f aca="false">IF(OR(AI$4=0,AI75="",AI$8="",AI$7=""),"",ROUND(AI75/AI$8*AI$7*KVARDI,2))</f>
        <v/>
      </c>
      <c r="AK75" s="43"/>
      <c r="AL75" s="44" t="str">
        <f aca="false">IF(OR(AK$4=0,AK75="",AK$8="",AK$7=""),"",ROUND(AK75/AK$8*AK$7*KVARDI,2))</f>
        <v/>
      </c>
      <c r="AM75" s="43"/>
      <c r="AN75" s="44" t="str">
        <f aca="false">IF(OR(AM$4=0,AM75="",AM$8="",AM$7=""),"",ROUND(AM75/AM$8*AM$7*KVARDI,2))</f>
        <v/>
      </c>
      <c r="AO75" s="43"/>
      <c r="AP75" s="44" t="str">
        <f aca="false">IF(OR(AO$4=0,AO75="",AO$8="",AO$7=""),"",ROUND(AO75/AO$8*AO$7*KVARDI,2))</f>
        <v/>
      </c>
      <c r="AQ75" s="43"/>
      <c r="AR75" s="44" t="str">
        <f aca="false">IF(OR(AQ$4=0,AQ75="",AQ$8="",AQ$7=""),"",ROUND(AQ75/AQ$8*AQ$7*KVARDI,2))</f>
        <v/>
      </c>
      <c r="AS75" s="43"/>
      <c r="AT75" s="44" t="str">
        <f aca="false">IF(OR(AS$4=0,AS75="",AS$8="",AS$7=""),"",ROUND(AS75/AS$8*AS$7*KVARDI,2))</f>
        <v/>
      </c>
      <c r="AU75" s="43"/>
      <c r="AV75" s="44" t="str">
        <f aca="false">IF(OR(AU$4=0,AU75="",AU$8="",AU$7=""),"",ROUND(AU75/AU$8*AU$7*KVARDI,2))</f>
        <v/>
      </c>
      <c r="AW75" s="43"/>
      <c r="AX75" s="44" t="str">
        <f aca="false">IF(OR(AW$4=0,AW75="",AW$8="",AW$7=""),"",ROUND(AW75/AW$8*AW$7*KVARDI,2))</f>
        <v/>
      </c>
      <c r="AY75" s="43"/>
      <c r="AZ75" s="44" t="str">
        <f aca="false">IF(OR(AY$4=0,AY75="",AY$8="",AY$7=""),"",ROUND(AY75/AY$8*AY$7*KVARDI,2))</f>
        <v/>
      </c>
      <c r="BA75" s="43"/>
      <c r="BB75" s="44" t="str">
        <f aca="false">IF(OR(BA$4=0,BA75="",BA$8="",BA$7=""),"",ROUND(BA75/BA$8*BA$7*KVARDI,2))</f>
        <v/>
      </c>
      <c r="BC75" s="43"/>
      <c r="BD75" s="44" t="str">
        <f aca="false">IF(OR(BC$4=0,BC75="",BC$8="",BC$7=""),"",ROUND(BC75/BC$8*BC$7*KVARDI,2))</f>
        <v/>
      </c>
      <c r="BE75" s="43"/>
      <c r="BF75" s="44" t="str">
        <f aca="false">IF(OR(BE$4=0,BE75="",BE$8="",BE$7=""),"",ROUND(BE75/BE$8*BE$7*KVARDI,2))</f>
        <v/>
      </c>
      <c r="BG75" s="43"/>
      <c r="BH75" s="44" t="str">
        <f aca="false">IF(OR(BG$4=0,BG75="",BG$8="",BG$7=""),"",ROUND(BG75/BG$8*BG$7*KVARDI,2))</f>
        <v/>
      </c>
      <c r="BI75" s="43"/>
      <c r="BJ75" s="44" t="str">
        <f aca="false">IF(OR(BI$4=0,BI75="",BI$8="",BI$7=""),"",ROUND(BI75/BI$8*BI$7*KVARDI,2))</f>
        <v/>
      </c>
      <c r="BK75" s="43"/>
      <c r="BL75" s="44" t="str">
        <f aca="false">IF(OR(BK$4=0,BK75="",BK$8="",BK$7=""),"",ROUND(BK75/BK$8*BK$7*KVARDI,2))</f>
        <v/>
      </c>
      <c r="BM75" s="43"/>
      <c r="BN75" s="44" t="str">
        <f aca="false">IF(OR(BM$4=0,BM75="",BM$8="",BM$7=""),"",ROUND(BM75/BM$8*BM$7*KVARDI,2))</f>
        <v/>
      </c>
      <c r="BO75" s="43"/>
      <c r="BP75" s="44" t="str">
        <f aca="false">IF(OR(BO$4=0,BO75="",BO$8="",BO$7=""),"",ROUND(BO75/BO$8*BO$7*KVARDI,2))</f>
        <v/>
      </c>
      <c r="BQ75" s="43"/>
      <c r="BR75" s="44" t="str">
        <f aca="false">IF(OR(BQ$4=0,BQ75="",BQ$8="",BQ$7=""),"",ROUND(BQ75/BQ$8*BQ$7*KVARDI,2))</f>
        <v/>
      </c>
      <c r="BS75" s="43"/>
      <c r="BT75" s="44" t="str">
        <f aca="false">IF(OR(BS$4=0,BS75="",BS$8="",BS$7=""),"",ROUND(BS75/BS$8*BS$7*KVARDI,2))</f>
        <v/>
      </c>
      <c r="BU75" s="43"/>
      <c r="BV75" s="44" t="str">
        <f aca="false">IF(OR(BU$4=0,BU75="",BU$8="",BU$7=""),"",ROUND(BU75/BU$8*BU$7*KVARDI,2))</f>
        <v/>
      </c>
      <c r="BW75" s="43"/>
      <c r="BX75" s="44" t="str">
        <f aca="false">IF(OR(BW$4=0,BW75="",BW$8="",BW$7=""),"",ROUND(BW75/BW$8*BW$7*KVARDI,2))</f>
        <v/>
      </c>
      <c r="BY75" s="43"/>
      <c r="BZ75" s="44" t="str">
        <f aca="false">IF(OR(BY$4=0,BY75="",BY$8="",BY$7=""),"",ROUND(BY75/BY$8*BY$7*KVARDI,2))</f>
        <v/>
      </c>
      <c r="CA75" s="43"/>
      <c r="CB75" s="44" t="str">
        <f aca="false">IF(OR(CA$4=0,CA75="",CA$8="",CA$7=""),"",ROUND(CA75/CA$8*CA$7*KVARDI,2))</f>
        <v/>
      </c>
      <c r="CC75" s="43"/>
      <c r="CD75" s="44" t="str">
        <f aca="false">IF(OR(CC$4=0,CC75="",CC$8="",CC$7=""),"",ROUND(CC75/CC$8*CC$7*KVARDI,2))</f>
        <v/>
      </c>
      <c r="CE75" s="43"/>
      <c r="CF75" s="44" t="str">
        <f aca="false">IF(OR(CE$4=0,CE75="",CE$8="",CE$7=""),"",ROUND(CE75/CE$8*CE$7*KVARDI,2))</f>
        <v/>
      </c>
      <c r="CG75" s="43"/>
      <c r="CH75" s="44" t="str">
        <f aca="false">IF(OR(CG$4=0,CG75="",CG$8="",CG$7=""),"",ROUND(CG75/CG$8*CG$7*KVARDI,2))</f>
        <v/>
      </c>
      <c r="CI75" s="43"/>
      <c r="CJ75" s="44" t="str">
        <f aca="false">IF(OR(CI$4=0,CI75="",CI$8="",CI$7=""),"",ROUND(CI75/CI$8*CI$7*KVARDI,2))</f>
        <v/>
      </c>
      <c r="CK75" s="43"/>
      <c r="CL75" s="44" t="str">
        <f aca="false">IF(OR(CK$4=0,CK75="",CK$8="",CK$7=""),"",ROUND(CK75/CK$8*CK$7*KVARDI,2))</f>
        <v/>
      </c>
      <c r="CM75" s="43"/>
      <c r="CN75" s="44" t="str">
        <f aca="false">IF(OR(CM$4=0,CM75="",CM$8="",CM$7=""),"",ROUND(CM75/CM$8*CM$7*KVARDI,2))</f>
        <v/>
      </c>
      <c r="CO75" s="43"/>
      <c r="CP75" s="44" t="str">
        <f aca="false">IF(OR(CO$4=0,CO75="",CO$8="",CO$7=""),"",ROUND(CO75/CO$8*CO$7*KVARDI,2))</f>
        <v/>
      </c>
      <c r="CQ75" s="43"/>
      <c r="CR75" s="44" t="str">
        <f aca="false">IF(OR(CQ$4=0,CQ75="",CQ$8="",CQ$7=""),"",ROUND(CQ75/CQ$8*CQ$7*KVARDI,2))</f>
        <v/>
      </c>
      <c r="CS75" s="43"/>
      <c r="CT75" s="44" t="str">
        <f aca="false">IF(OR(CS$4=0,CS75="",CS$8="",CS$7=""),"",ROUND(CS75/CS$8*CS$7*KVARDI,2))</f>
        <v/>
      </c>
      <c r="CU75" s="43"/>
      <c r="CV75" s="44" t="str">
        <f aca="false">IF(OR(CU$4=0,CU75="",CU$8="",CU$7=""),"",ROUND(CU75/CU$8*CU$7*KVARDI,2))</f>
        <v/>
      </c>
      <c r="CW75" s="43"/>
      <c r="CX75" s="44" t="str">
        <f aca="false">IF(OR(CW$4=0,CW75="",CW$8="",CW$7=""),"",ROUND(CW75/CW$8*CW$7*KVARDI,2))</f>
        <v/>
      </c>
      <c r="CY75" s="43"/>
      <c r="CZ75" s="44" t="str">
        <f aca="false">IF(OR(CY$4=0,CY75="",CY$8="",CY$7=""),"",ROUND(CY75/CY$8*CY$7*KVARDI,2))</f>
        <v/>
      </c>
      <c r="DA75" s="43"/>
      <c r="DB75" s="44" t="str">
        <f aca="false">IF(OR(DA$4=0,DA75="",DA$8="",DA$7=""),"",ROUND(DA75/DA$8*DA$7*KVARDI,2))</f>
        <v/>
      </c>
      <c r="DC75" s="43"/>
      <c r="DD75" s="44" t="str">
        <f aca="false">IF(OR(DC$4=0,DC75="",DC$8="",DC$7=""),"",ROUND(DC75/DC$8*DC$7*KVARDI,2))</f>
        <v/>
      </c>
      <c r="DE75" s="43"/>
      <c r="DF75" s="44" t="str">
        <f aca="false">IF(OR(DE$4=0,DE75="",DE$8="",DE$7=""),"",ROUND(DE75/DE$8*DE$7*KVARDI,2))</f>
        <v/>
      </c>
      <c r="DG75" s="43"/>
      <c r="DH75" s="44" t="str">
        <f aca="false">IF(OR(DG$4=0,DG75="",DG$8="",DG$7=""),"",ROUND(DG75/DG$8*DG$7*KVARDI,2))</f>
        <v/>
      </c>
      <c r="DI75" s="43"/>
      <c r="DJ75" s="44" t="str">
        <f aca="false">IF(OR(DI$4=0,DI75="",DI$8="",DI$7=""),"",ROUND(DI75/DI$8*DI$7*KVARDI,2))</f>
        <v/>
      </c>
      <c r="DK75" s="43"/>
      <c r="DL75" s="44" t="str">
        <f aca="false">IF(OR(DK$4=0,DK75="",DK$8="",DK$7=""),"",ROUND(DK75/DK$8*DK$7*KVARDI,2))</f>
        <v/>
      </c>
      <c r="DM75" s="43"/>
      <c r="DN75" s="44" t="str">
        <f aca="false">IF(OR(DM$4=0,DM75="",DM$8="",DM$7=""),"",ROUND(DM75/DM$8*DM$7*KVARDI,2))</f>
        <v/>
      </c>
      <c r="DO75" s="43"/>
      <c r="DP75" s="44" t="str">
        <f aca="false">IF(OR(DO$4=0,DO75="",DO$8="",DO$7=""),"",ROUND(DO75/DO$8*DO$7*KVARDI,2))</f>
        <v/>
      </c>
      <c r="DQ75" s="43"/>
      <c r="DR75" s="44" t="str">
        <f aca="false">IF(OR(DQ$4=0,DQ75="",DQ$8="",DQ$7=""),"",ROUND(DQ75/DQ$8*DQ$7*KVARDI,2))</f>
        <v/>
      </c>
      <c r="DS75" s="43"/>
      <c r="DT75" s="44" t="str">
        <f aca="false">IF(OR(DS$4=0,DS75="",DS$8="",DS$7=""),"",ROUND(DS75/DS$8*DS$7*KVARDI,2))</f>
        <v/>
      </c>
      <c r="DU75" s="43"/>
      <c r="DV75" s="44" t="str">
        <f aca="false">IF(OR(DU$4=0,DU75="",DU$8="",DU$7=""),"",ROUND(DU75/DU$8*DU$7*KVARDI,2))</f>
        <v/>
      </c>
      <c r="DW75" s="43"/>
      <c r="DX75" s="44" t="str">
        <f aca="false">IF(OR(DW$4=0,DW75="",DW$8="",DW$7=""),"",ROUND(DW75/DW$8*DW$7*KVARDI,2))</f>
        <v/>
      </c>
      <c r="DY75" s="43"/>
      <c r="DZ75" s="44" t="str">
        <f aca="false">IF(OR(DY$4=0,DY75="",DY$8="",DY$7=""),"",ROUND(DY75/DY$8*DY$7*KVARDI,2))</f>
        <v/>
      </c>
      <c r="EA75" s="43"/>
      <c r="EB75" s="44" t="str">
        <f aca="false">IF(OR(EA$4=0,EA75="",EA$8="",EA$7=""),"",ROUND(EA75/EA$8*EA$7*KVARDI,2))</f>
        <v/>
      </c>
      <c r="EC75" s="43"/>
      <c r="ED75" s="44" t="str">
        <f aca="false">IF(OR(EC$4=0,EC75="",EC$8="",EC$7=""),"",ROUND(EC75/EC$8*EC$7*KVARDI,2))</f>
        <v/>
      </c>
      <c r="EE75" s="43"/>
      <c r="EF75" s="44" t="str">
        <f aca="false">IF(OR(EE$4=0,EE75="",EE$8="",EE$7=""),"",ROUND(EE75/EE$8*EE$7*KVARDI,2))</f>
        <v/>
      </c>
      <c r="EG75" s="43"/>
      <c r="EH75" s="44" t="str">
        <f aca="false">IF(OR(EG$4=0,EG75="",EG$8="",EG$7=""),"",ROUND(EG75/EG$8*EG$7*KVARDI,2))</f>
        <v/>
      </c>
      <c r="EI75" s="43"/>
      <c r="EJ75" s="44" t="str">
        <f aca="false">IF(OR(EI$4=0,EI75="",EI$8="",EI$7=""),"",ROUND(EI75/EI$8*EI$7*KVARDI,2))</f>
        <v/>
      </c>
      <c r="EK75" s="43"/>
      <c r="EL75" s="44" t="str">
        <f aca="false">IF(OR(EK$4=0,EK75="",EK$8="",EK$7=""),"",ROUND(EK75/EK$8*EK$7*KVARDI,2))</f>
        <v/>
      </c>
      <c r="EM75" s="43"/>
      <c r="EN75" s="44" t="str">
        <f aca="false">IF(OR(EM$4=0,EM75="",EM$8="",EM$7=""),"",ROUND(EM75/EM$8*EM$7*KVARDI,2))</f>
        <v/>
      </c>
      <c r="EO75" s="43"/>
      <c r="EP75" s="44" t="str">
        <f aca="false">IF(OR(EO$4=0,EO75="",EO$8="",EO$7=""),"",ROUND(EO75/EO$8*EO$7*KVARDI,2))</f>
        <v/>
      </c>
      <c r="EQ75" s="43"/>
      <c r="ER75" s="44" t="str">
        <f aca="false">IF(OR(EQ$4=0,EQ75="",EQ$8="",EQ$7=""),"",ROUND(EQ75/EQ$8*EQ$7*KVARDI,2))</f>
        <v/>
      </c>
      <c r="ES75" s="43"/>
      <c r="ET75" s="44" t="str">
        <f aca="false">IF(OR(ES$4=0,ES75="",ES$8="",ES$7=""),"",ROUND(ES75/ES$8*ES$7*KVARDI,2))</f>
        <v/>
      </c>
      <c r="EU75" s="43"/>
      <c r="EV75" s="44" t="str">
        <f aca="false">IF(OR(EU$4=0,EU75="",EU$8="",EU$7=""),"",ROUND(EU75/EU$8*EU$7*KVARDI,2))</f>
        <v/>
      </c>
      <c r="EW75" s="43"/>
      <c r="EX75" s="44" t="str">
        <f aca="false">IF(OR(EW$4=0,EW75="",EW$8="",EW$7=""),"",ROUND(EW75/EW$8*EW$7*KVARDI,2))</f>
        <v/>
      </c>
      <c r="EY75" s="43"/>
      <c r="EZ75" s="44" t="str">
        <f aca="false">IF(OR(EY$4=0,EY75="",EY$8="",EY$7=""),"",ROUND(EY75/EY$8*EY$7*KVARDI,2))</f>
        <v/>
      </c>
      <c r="FA75" s="43"/>
      <c r="FB75" s="44" t="str">
        <f aca="false">IF(OR(FA$4=0,FA75="",FA$8="",FA$7=""),"",ROUND(FA75/FA$8*FA$7*KVARDI,2))</f>
        <v/>
      </c>
      <c r="FC75" s="43"/>
      <c r="FD75" s="44" t="str">
        <f aca="false">IF(OR(FC$4=0,FC75="",FC$8="",FC$7=""),"",ROUND(FC75/FC$8*FC$7*KVARDI,2))</f>
        <v/>
      </c>
      <c r="FE75" s="43"/>
      <c r="FF75" s="44" t="str">
        <f aca="false">IF(OR(FE$4=0,FE75="",FE$8="",FE$7=""),"",ROUND(FE75/FE$8*FE$7*KVARDI,2))</f>
        <v/>
      </c>
      <c r="FG75" s="43"/>
      <c r="FH75" s="44" t="str">
        <f aca="false">IF(OR(FG$4=0,FG75="",FG$8="",FG$7=""),"",ROUND(FG75/FG$8*FG$7*KVARDI,2))</f>
        <v/>
      </c>
      <c r="FI75" s="43"/>
      <c r="FJ75" s="44" t="str">
        <f aca="false">IF(OR(FI$4=0,FI75="",FI$8="",FI$7=""),"",ROUND(FI75/FI$8*FI$7*KVARDI,2))</f>
        <v/>
      </c>
      <c r="FK75" s="43"/>
      <c r="FL75" s="44" t="str">
        <f aca="false">IF(OR(FK$4=0,FK75="",FK$8="",FK$7=""),"",ROUND(FK75/FK$8*FK$7*KVARDI,2))</f>
        <v/>
      </c>
      <c r="FM75" s="43"/>
      <c r="FN75" s="44" t="str">
        <f aca="false">IF(OR(FM$4=0,FM75="",FM$8="",FM$7=""),"",ROUND(FM75/FM$8*FM$7*KVARDI,2))</f>
        <v/>
      </c>
      <c r="FO75" s="43"/>
      <c r="FP75" s="44" t="str">
        <f aca="false">IF(OR(FO$4=0,FO75="",FO$8="",FO$7=""),"",ROUND(FO75/FO$8*FO$7*KVARDI,2))</f>
        <v/>
      </c>
      <c r="FQ75" s="43"/>
      <c r="FR75" s="44" t="str">
        <f aca="false">IF(OR(FQ$4=0,FQ75="",FQ$8="",FQ$7=""),"",ROUND(FQ75/FQ$8*FQ$7*KVARDI,2))</f>
        <v/>
      </c>
      <c r="FS75" s="43"/>
      <c r="FT75" s="44" t="str">
        <f aca="false">IF(OR(FS$4=0,FS75="",FS$8="",FS$7=""),"",ROUND(FS75/FS$8*FS$7*KVARDI,2))</f>
        <v/>
      </c>
      <c r="FU75" s="43"/>
      <c r="FV75" s="44" t="str">
        <f aca="false">IF(OR(FU$4=0,FU75="",FU$8="",FU$7=""),"",ROUND(FU75/FU$8*FU$7*KVARDI,2))</f>
        <v/>
      </c>
      <c r="FW75" s="43"/>
      <c r="FX75" s="44" t="str">
        <f aca="false">IF(OR(FW$4=0,FW75="",FW$8="",FW$7=""),"",ROUND(FW75/FW$8*FW$7*KVARDI,2))</f>
        <v/>
      </c>
      <c r="FY75" s="43"/>
      <c r="FZ75" s="44" t="str">
        <f aca="false">IF(OR(FY$4=0,FY75="",FY$8="",FY$7=""),"",ROUND(FY75/FY$8*FY$7*KVARDI,2))</f>
        <v/>
      </c>
      <c r="GA75" s="43"/>
      <c r="GB75" s="44" t="str">
        <f aca="false">IF(OR(GA$4=0,GA75="",GA$8="",GA$7=""),"",ROUND(GA75/GA$8*GA$7*KVARDI,2))</f>
        <v/>
      </c>
      <c r="GC75" s="43"/>
      <c r="GD75" s="44" t="str">
        <f aca="false">IF(OR(GC$4=0,GC75="",GC$8="",GC$7=""),"",ROUND(GC75/GC$8*GC$7*KVARDI,2))</f>
        <v/>
      </c>
      <c r="GE75" s="43"/>
      <c r="GF75" s="44" t="str">
        <f aca="false">IF(OR(GE$4=0,GE75="",GE$8="",GE$7=""),"",ROUND(GE75/GE$8*GE$7*KVARDI,2))</f>
        <v/>
      </c>
      <c r="GG75" s="43"/>
      <c r="GH75" s="44" t="str">
        <f aca="false">IF(OR(GG$4=0,GG75="",GG$8="",GG$7=""),"",ROUND(GG75/GG$8*GG$7*KVARDI,2))</f>
        <v/>
      </c>
      <c r="GI75" s="43"/>
      <c r="GJ75" s="44" t="str">
        <f aca="false">IF(OR(GI$4=0,GI75="",GI$8="",GI$7=""),"",ROUND(GI75/GI$8*GI$7*KVARDI,2))</f>
        <v/>
      </c>
      <c r="GK75" s="43"/>
      <c r="GL75" s="44" t="str">
        <f aca="false">IF(OR(GK$4=0,GK75="",GK$8="",GK$7=""),"",ROUND(GK75/GK$8*GK$7*KVARDI,2))</f>
        <v/>
      </c>
      <c r="GM75" s="43"/>
      <c r="GN75" s="44" t="str">
        <f aca="false">IF(OR(GM$4=0,GM75="",GM$8="",GM$7=""),"",ROUND(GM75/GM$8*GM$7*KVARDI,2))</f>
        <v/>
      </c>
      <c r="GO75" s="43"/>
      <c r="GP75" s="44" t="str">
        <f aca="false">IF(OR(GO$4=0,GO75="",GO$8="",GO$7=""),"",ROUND(GO75/GO$8*GO$7*KVARDI,2))</f>
        <v/>
      </c>
      <c r="GQ75" s="43"/>
      <c r="GR75" s="44" t="str">
        <f aca="false">IF(OR(GQ$4=0,GQ75="",GQ$8="",GQ$7=""),"",ROUND(GQ75/GQ$8*GQ$7*KVARDI,2))</f>
        <v/>
      </c>
      <c r="GS75" s="43"/>
      <c r="GT75" s="44" t="str">
        <f aca="false">IF(OR(GS$4=0,GS75="",GS$8="",GS$7=""),"",ROUND(GS75/GS$8*GS$7*KVARDI,2))</f>
        <v/>
      </c>
      <c r="GU75" s="43"/>
      <c r="GV75" s="44" t="str">
        <f aca="false">IF(OR(GU$4=0,GU75="",GU$8="",GU$7=""),"",ROUND(GU75/GU$8*GU$7*KVARDI,2))</f>
        <v/>
      </c>
      <c r="GW75" s="43"/>
      <c r="GX75" s="44" t="str">
        <f aca="false">IF(OR(GW$4=0,GW75="",GW$8="",GW$7=""),"",ROUND(GW75/GW$8*GW$7*KVARDI,2))</f>
        <v/>
      </c>
      <c r="GZ75" s="22"/>
    </row>
    <row r="76" customFormat="false" ht="15" hidden="true" customHeight="true" outlineLevel="1" collapsed="false">
      <c r="B76" s="41" t="str">
        <f aca="false" t="array" ref="B76:B76">IFERROR(INDEX(Launagögn!$C$6:$C$10005,MATCH(0,COUNTIF($B$11:B75,Launagögn!$C$6:$C$10005)+(Launagögn!$C$6:$C$10005=""),0)),"")</f>
        <v/>
      </c>
      <c r="C76" s="42" t="n">
        <f aca="false">IFERROR(SUMIF($G$10:$GX$10,"Stig",$G76:$GX76),0)</f>
        <v>0</v>
      </c>
      <c r="D76" s="22"/>
      <c r="E76" s="22"/>
      <c r="F76" s="22"/>
      <c r="G76" s="43"/>
      <c r="H76" s="44" t="str">
        <f aca="false">IF(OR(G$4=0,G76="",G$8="",G$7=""),"",ROUND(G76/G$8*G$7*KVARDI,2))</f>
        <v/>
      </c>
      <c r="I76" s="43"/>
      <c r="J76" s="44" t="str">
        <f aca="false">IF(OR(I$4=0,I76="",I$8="",I$7=""),"",ROUND(I76/I$8*I$7*KVARDI,2))</f>
        <v/>
      </c>
      <c r="K76" s="43"/>
      <c r="L76" s="44" t="str">
        <f aca="false">IF(OR(K$4=0,K76="",K$8="",K$7=""),"",ROUND(K76/K$8*K$7*KVARDI,2))</f>
        <v/>
      </c>
      <c r="M76" s="43"/>
      <c r="N76" s="44" t="str">
        <f aca="false">IF(OR(M$4=0,M76="",M$8="",M$7=""),"",ROUND(M76/M$8*M$7*KVARDI,2))</f>
        <v/>
      </c>
      <c r="O76" s="43"/>
      <c r="P76" s="44" t="str">
        <f aca="false">IF(OR(O$4=0,O76="",O$8="",O$7=""),"",ROUND(O76/O$8*O$7*KVARDI,2))</f>
        <v/>
      </c>
      <c r="Q76" s="43"/>
      <c r="R76" s="44" t="str">
        <f aca="false">IF(OR(Q$4=0,Q76="",Q$8="",Q$7=""),"",ROUND(Q76/Q$8*Q$7*KVARDI,2))</f>
        <v/>
      </c>
      <c r="S76" s="43"/>
      <c r="T76" s="44" t="str">
        <f aca="false">IF(OR(S$4=0,S76="",S$8="",S$7=""),"",ROUND(S76/S$8*S$7*KVARDI,2))</f>
        <v/>
      </c>
      <c r="U76" s="43"/>
      <c r="V76" s="44" t="str">
        <f aca="false">IF(OR(U$4=0,U76="",U$8="",U$7=""),"",ROUND(U76/U$8*U$7*KVARDI,2))</f>
        <v/>
      </c>
      <c r="W76" s="43"/>
      <c r="X76" s="44" t="str">
        <f aca="false">IF(OR(W$4=0,W76="",W$8="",W$7=""),"",ROUND(W76/W$8*W$7*KVARDI,2))</f>
        <v/>
      </c>
      <c r="Y76" s="43"/>
      <c r="Z76" s="44" t="str">
        <f aca="false">IF(OR(Y$4=0,Y76="",Y$8="",Y$7=""),"",ROUND(Y76/Y$8*Y$7*KVARDI,2))</f>
        <v/>
      </c>
      <c r="AA76" s="43"/>
      <c r="AB76" s="44" t="str">
        <f aca="false">IF(OR(AA$4=0,AA76="",AA$8="",AA$7=""),"",ROUND(AA76/AA$8*AA$7*KVARDI,2))</f>
        <v/>
      </c>
      <c r="AC76" s="43"/>
      <c r="AD76" s="44" t="str">
        <f aca="false">IF(OR(AC$4=0,AC76="",AC$8="",AC$7=""),"",ROUND(AC76/AC$8*AC$7*KVARDI,2))</f>
        <v/>
      </c>
      <c r="AE76" s="43"/>
      <c r="AF76" s="44" t="str">
        <f aca="false">IF(OR(AE$4=0,AE76="",AE$8="",AE$7=""),"",ROUND(AE76/AE$8*AE$7*KVARDI,2))</f>
        <v/>
      </c>
      <c r="AG76" s="43"/>
      <c r="AH76" s="44" t="str">
        <f aca="false">IF(OR(AG$4=0,AG76="",AG$8="",AG$7=""),"",ROUND(AG76/AG$8*AG$7*KVARDI,2))</f>
        <v/>
      </c>
      <c r="AI76" s="43"/>
      <c r="AJ76" s="44" t="str">
        <f aca="false">IF(OR(AI$4=0,AI76="",AI$8="",AI$7=""),"",ROUND(AI76/AI$8*AI$7*KVARDI,2))</f>
        <v/>
      </c>
      <c r="AK76" s="43"/>
      <c r="AL76" s="44" t="str">
        <f aca="false">IF(OR(AK$4=0,AK76="",AK$8="",AK$7=""),"",ROUND(AK76/AK$8*AK$7*KVARDI,2))</f>
        <v/>
      </c>
      <c r="AM76" s="43"/>
      <c r="AN76" s="44" t="str">
        <f aca="false">IF(OR(AM$4=0,AM76="",AM$8="",AM$7=""),"",ROUND(AM76/AM$8*AM$7*KVARDI,2))</f>
        <v/>
      </c>
      <c r="AO76" s="43"/>
      <c r="AP76" s="44" t="str">
        <f aca="false">IF(OR(AO$4=0,AO76="",AO$8="",AO$7=""),"",ROUND(AO76/AO$8*AO$7*KVARDI,2))</f>
        <v/>
      </c>
      <c r="AQ76" s="43"/>
      <c r="AR76" s="44" t="str">
        <f aca="false">IF(OR(AQ$4=0,AQ76="",AQ$8="",AQ$7=""),"",ROUND(AQ76/AQ$8*AQ$7*KVARDI,2))</f>
        <v/>
      </c>
      <c r="AS76" s="43"/>
      <c r="AT76" s="44" t="str">
        <f aca="false">IF(OR(AS$4=0,AS76="",AS$8="",AS$7=""),"",ROUND(AS76/AS$8*AS$7*KVARDI,2))</f>
        <v/>
      </c>
      <c r="AU76" s="43"/>
      <c r="AV76" s="44" t="str">
        <f aca="false">IF(OR(AU$4=0,AU76="",AU$8="",AU$7=""),"",ROUND(AU76/AU$8*AU$7*KVARDI,2))</f>
        <v/>
      </c>
      <c r="AW76" s="43"/>
      <c r="AX76" s="44" t="str">
        <f aca="false">IF(OR(AW$4=0,AW76="",AW$8="",AW$7=""),"",ROUND(AW76/AW$8*AW$7*KVARDI,2))</f>
        <v/>
      </c>
      <c r="AY76" s="43"/>
      <c r="AZ76" s="44" t="str">
        <f aca="false">IF(OR(AY$4=0,AY76="",AY$8="",AY$7=""),"",ROUND(AY76/AY$8*AY$7*KVARDI,2))</f>
        <v/>
      </c>
      <c r="BA76" s="43"/>
      <c r="BB76" s="44" t="str">
        <f aca="false">IF(OR(BA$4=0,BA76="",BA$8="",BA$7=""),"",ROUND(BA76/BA$8*BA$7*KVARDI,2))</f>
        <v/>
      </c>
      <c r="BC76" s="43"/>
      <c r="BD76" s="44" t="str">
        <f aca="false">IF(OR(BC$4=0,BC76="",BC$8="",BC$7=""),"",ROUND(BC76/BC$8*BC$7*KVARDI,2))</f>
        <v/>
      </c>
      <c r="BE76" s="43"/>
      <c r="BF76" s="44" t="str">
        <f aca="false">IF(OR(BE$4=0,BE76="",BE$8="",BE$7=""),"",ROUND(BE76/BE$8*BE$7*KVARDI,2))</f>
        <v/>
      </c>
      <c r="BG76" s="43"/>
      <c r="BH76" s="44" t="str">
        <f aca="false">IF(OR(BG$4=0,BG76="",BG$8="",BG$7=""),"",ROUND(BG76/BG$8*BG$7*KVARDI,2))</f>
        <v/>
      </c>
      <c r="BI76" s="43"/>
      <c r="BJ76" s="44" t="str">
        <f aca="false">IF(OR(BI$4=0,BI76="",BI$8="",BI$7=""),"",ROUND(BI76/BI$8*BI$7*KVARDI,2))</f>
        <v/>
      </c>
      <c r="BK76" s="43"/>
      <c r="BL76" s="44" t="str">
        <f aca="false">IF(OR(BK$4=0,BK76="",BK$8="",BK$7=""),"",ROUND(BK76/BK$8*BK$7*KVARDI,2))</f>
        <v/>
      </c>
      <c r="BM76" s="43"/>
      <c r="BN76" s="44" t="str">
        <f aca="false">IF(OR(BM$4=0,BM76="",BM$8="",BM$7=""),"",ROUND(BM76/BM$8*BM$7*KVARDI,2))</f>
        <v/>
      </c>
      <c r="BO76" s="43"/>
      <c r="BP76" s="44" t="str">
        <f aca="false">IF(OR(BO$4=0,BO76="",BO$8="",BO$7=""),"",ROUND(BO76/BO$8*BO$7*KVARDI,2))</f>
        <v/>
      </c>
      <c r="BQ76" s="43"/>
      <c r="BR76" s="44" t="str">
        <f aca="false">IF(OR(BQ$4=0,BQ76="",BQ$8="",BQ$7=""),"",ROUND(BQ76/BQ$8*BQ$7*KVARDI,2))</f>
        <v/>
      </c>
      <c r="BS76" s="43"/>
      <c r="BT76" s="44" t="str">
        <f aca="false">IF(OR(BS$4=0,BS76="",BS$8="",BS$7=""),"",ROUND(BS76/BS$8*BS$7*KVARDI,2))</f>
        <v/>
      </c>
      <c r="BU76" s="43"/>
      <c r="BV76" s="44" t="str">
        <f aca="false">IF(OR(BU$4=0,BU76="",BU$8="",BU$7=""),"",ROUND(BU76/BU$8*BU$7*KVARDI,2))</f>
        <v/>
      </c>
      <c r="BW76" s="43"/>
      <c r="BX76" s="44" t="str">
        <f aca="false">IF(OR(BW$4=0,BW76="",BW$8="",BW$7=""),"",ROUND(BW76/BW$8*BW$7*KVARDI,2))</f>
        <v/>
      </c>
      <c r="BY76" s="43"/>
      <c r="BZ76" s="44" t="str">
        <f aca="false">IF(OR(BY$4=0,BY76="",BY$8="",BY$7=""),"",ROUND(BY76/BY$8*BY$7*KVARDI,2))</f>
        <v/>
      </c>
      <c r="CA76" s="43"/>
      <c r="CB76" s="44" t="str">
        <f aca="false">IF(OR(CA$4=0,CA76="",CA$8="",CA$7=""),"",ROUND(CA76/CA$8*CA$7*KVARDI,2))</f>
        <v/>
      </c>
      <c r="CC76" s="43"/>
      <c r="CD76" s="44" t="str">
        <f aca="false">IF(OR(CC$4=0,CC76="",CC$8="",CC$7=""),"",ROUND(CC76/CC$8*CC$7*KVARDI,2))</f>
        <v/>
      </c>
      <c r="CE76" s="43"/>
      <c r="CF76" s="44" t="str">
        <f aca="false">IF(OR(CE$4=0,CE76="",CE$8="",CE$7=""),"",ROUND(CE76/CE$8*CE$7*KVARDI,2))</f>
        <v/>
      </c>
      <c r="CG76" s="43"/>
      <c r="CH76" s="44" t="str">
        <f aca="false">IF(OR(CG$4=0,CG76="",CG$8="",CG$7=""),"",ROUND(CG76/CG$8*CG$7*KVARDI,2))</f>
        <v/>
      </c>
      <c r="CI76" s="43"/>
      <c r="CJ76" s="44" t="str">
        <f aca="false">IF(OR(CI$4=0,CI76="",CI$8="",CI$7=""),"",ROUND(CI76/CI$8*CI$7*KVARDI,2))</f>
        <v/>
      </c>
      <c r="CK76" s="43"/>
      <c r="CL76" s="44" t="str">
        <f aca="false">IF(OR(CK$4=0,CK76="",CK$8="",CK$7=""),"",ROUND(CK76/CK$8*CK$7*KVARDI,2))</f>
        <v/>
      </c>
      <c r="CM76" s="43"/>
      <c r="CN76" s="44" t="str">
        <f aca="false">IF(OR(CM$4=0,CM76="",CM$8="",CM$7=""),"",ROUND(CM76/CM$8*CM$7*KVARDI,2))</f>
        <v/>
      </c>
      <c r="CO76" s="43"/>
      <c r="CP76" s="44" t="str">
        <f aca="false">IF(OR(CO$4=0,CO76="",CO$8="",CO$7=""),"",ROUND(CO76/CO$8*CO$7*KVARDI,2))</f>
        <v/>
      </c>
      <c r="CQ76" s="43"/>
      <c r="CR76" s="44" t="str">
        <f aca="false">IF(OR(CQ$4=0,CQ76="",CQ$8="",CQ$7=""),"",ROUND(CQ76/CQ$8*CQ$7*KVARDI,2))</f>
        <v/>
      </c>
      <c r="CS76" s="43"/>
      <c r="CT76" s="44" t="str">
        <f aca="false">IF(OR(CS$4=0,CS76="",CS$8="",CS$7=""),"",ROUND(CS76/CS$8*CS$7*KVARDI,2))</f>
        <v/>
      </c>
      <c r="CU76" s="43"/>
      <c r="CV76" s="44" t="str">
        <f aca="false">IF(OR(CU$4=0,CU76="",CU$8="",CU$7=""),"",ROUND(CU76/CU$8*CU$7*KVARDI,2))</f>
        <v/>
      </c>
      <c r="CW76" s="43"/>
      <c r="CX76" s="44" t="str">
        <f aca="false">IF(OR(CW$4=0,CW76="",CW$8="",CW$7=""),"",ROUND(CW76/CW$8*CW$7*KVARDI,2))</f>
        <v/>
      </c>
      <c r="CY76" s="43"/>
      <c r="CZ76" s="44" t="str">
        <f aca="false">IF(OR(CY$4=0,CY76="",CY$8="",CY$7=""),"",ROUND(CY76/CY$8*CY$7*KVARDI,2))</f>
        <v/>
      </c>
      <c r="DA76" s="43"/>
      <c r="DB76" s="44" t="str">
        <f aca="false">IF(OR(DA$4=0,DA76="",DA$8="",DA$7=""),"",ROUND(DA76/DA$8*DA$7*KVARDI,2))</f>
        <v/>
      </c>
      <c r="DC76" s="43"/>
      <c r="DD76" s="44" t="str">
        <f aca="false">IF(OR(DC$4=0,DC76="",DC$8="",DC$7=""),"",ROUND(DC76/DC$8*DC$7*KVARDI,2))</f>
        <v/>
      </c>
      <c r="DE76" s="43"/>
      <c r="DF76" s="44" t="str">
        <f aca="false">IF(OR(DE$4=0,DE76="",DE$8="",DE$7=""),"",ROUND(DE76/DE$8*DE$7*KVARDI,2))</f>
        <v/>
      </c>
      <c r="DG76" s="43"/>
      <c r="DH76" s="44" t="str">
        <f aca="false">IF(OR(DG$4=0,DG76="",DG$8="",DG$7=""),"",ROUND(DG76/DG$8*DG$7*KVARDI,2))</f>
        <v/>
      </c>
      <c r="DI76" s="43"/>
      <c r="DJ76" s="44" t="str">
        <f aca="false">IF(OR(DI$4=0,DI76="",DI$8="",DI$7=""),"",ROUND(DI76/DI$8*DI$7*KVARDI,2))</f>
        <v/>
      </c>
      <c r="DK76" s="43"/>
      <c r="DL76" s="44" t="str">
        <f aca="false">IF(OR(DK$4=0,DK76="",DK$8="",DK$7=""),"",ROUND(DK76/DK$8*DK$7*KVARDI,2))</f>
        <v/>
      </c>
      <c r="DM76" s="43"/>
      <c r="DN76" s="44" t="str">
        <f aca="false">IF(OR(DM$4=0,DM76="",DM$8="",DM$7=""),"",ROUND(DM76/DM$8*DM$7*KVARDI,2))</f>
        <v/>
      </c>
      <c r="DO76" s="43"/>
      <c r="DP76" s="44" t="str">
        <f aca="false">IF(OR(DO$4=0,DO76="",DO$8="",DO$7=""),"",ROUND(DO76/DO$8*DO$7*KVARDI,2))</f>
        <v/>
      </c>
      <c r="DQ76" s="43"/>
      <c r="DR76" s="44" t="str">
        <f aca="false">IF(OR(DQ$4=0,DQ76="",DQ$8="",DQ$7=""),"",ROUND(DQ76/DQ$8*DQ$7*KVARDI,2))</f>
        <v/>
      </c>
      <c r="DS76" s="43"/>
      <c r="DT76" s="44" t="str">
        <f aca="false">IF(OR(DS$4=0,DS76="",DS$8="",DS$7=""),"",ROUND(DS76/DS$8*DS$7*KVARDI,2))</f>
        <v/>
      </c>
      <c r="DU76" s="43"/>
      <c r="DV76" s="44" t="str">
        <f aca="false">IF(OR(DU$4=0,DU76="",DU$8="",DU$7=""),"",ROUND(DU76/DU$8*DU$7*KVARDI,2))</f>
        <v/>
      </c>
      <c r="DW76" s="43"/>
      <c r="DX76" s="44" t="str">
        <f aca="false">IF(OR(DW$4=0,DW76="",DW$8="",DW$7=""),"",ROUND(DW76/DW$8*DW$7*KVARDI,2))</f>
        <v/>
      </c>
      <c r="DY76" s="43"/>
      <c r="DZ76" s="44" t="str">
        <f aca="false">IF(OR(DY$4=0,DY76="",DY$8="",DY$7=""),"",ROUND(DY76/DY$8*DY$7*KVARDI,2))</f>
        <v/>
      </c>
      <c r="EA76" s="43"/>
      <c r="EB76" s="44" t="str">
        <f aca="false">IF(OR(EA$4=0,EA76="",EA$8="",EA$7=""),"",ROUND(EA76/EA$8*EA$7*KVARDI,2))</f>
        <v/>
      </c>
      <c r="EC76" s="43"/>
      <c r="ED76" s="44" t="str">
        <f aca="false">IF(OR(EC$4=0,EC76="",EC$8="",EC$7=""),"",ROUND(EC76/EC$8*EC$7*KVARDI,2))</f>
        <v/>
      </c>
      <c r="EE76" s="43"/>
      <c r="EF76" s="44" t="str">
        <f aca="false">IF(OR(EE$4=0,EE76="",EE$8="",EE$7=""),"",ROUND(EE76/EE$8*EE$7*KVARDI,2))</f>
        <v/>
      </c>
      <c r="EG76" s="43"/>
      <c r="EH76" s="44" t="str">
        <f aca="false">IF(OR(EG$4=0,EG76="",EG$8="",EG$7=""),"",ROUND(EG76/EG$8*EG$7*KVARDI,2))</f>
        <v/>
      </c>
      <c r="EI76" s="43"/>
      <c r="EJ76" s="44" t="str">
        <f aca="false">IF(OR(EI$4=0,EI76="",EI$8="",EI$7=""),"",ROUND(EI76/EI$8*EI$7*KVARDI,2))</f>
        <v/>
      </c>
      <c r="EK76" s="43"/>
      <c r="EL76" s="44" t="str">
        <f aca="false">IF(OR(EK$4=0,EK76="",EK$8="",EK$7=""),"",ROUND(EK76/EK$8*EK$7*KVARDI,2))</f>
        <v/>
      </c>
      <c r="EM76" s="43"/>
      <c r="EN76" s="44" t="str">
        <f aca="false">IF(OR(EM$4=0,EM76="",EM$8="",EM$7=""),"",ROUND(EM76/EM$8*EM$7*KVARDI,2))</f>
        <v/>
      </c>
      <c r="EO76" s="43"/>
      <c r="EP76" s="44" t="str">
        <f aca="false">IF(OR(EO$4=0,EO76="",EO$8="",EO$7=""),"",ROUND(EO76/EO$8*EO$7*KVARDI,2))</f>
        <v/>
      </c>
      <c r="EQ76" s="43"/>
      <c r="ER76" s="44" t="str">
        <f aca="false">IF(OR(EQ$4=0,EQ76="",EQ$8="",EQ$7=""),"",ROUND(EQ76/EQ$8*EQ$7*KVARDI,2))</f>
        <v/>
      </c>
      <c r="ES76" s="43"/>
      <c r="ET76" s="44" t="str">
        <f aca="false">IF(OR(ES$4=0,ES76="",ES$8="",ES$7=""),"",ROUND(ES76/ES$8*ES$7*KVARDI,2))</f>
        <v/>
      </c>
      <c r="EU76" s="43"/>
      <c r="EV76" s="44" t="str">
        <f aca="false">IF(OR(EU$4=0,EU76="",EU$8="",EU$7=""),"",ROUND(EU76/EU$8*EU$7*KVARDI,2))</f>
        <v/>
      </c>
      <c r="EW76" s="43"/>
      <c r="EX76" s="44" t="str">
        <f aca="false">IF(OR(EW$4=0,EW76="",EW$8="",EW$7=""),"",ROUND(EW76/EW$8*EW$7*KVARDI,2))</f>
        <v/>
      </c>
      <c r="EY76" s="43"/>
      <c r="EZ76" s="44" t="str">
        <f aca="false">IF(OR(EY$4=0,EY76="",EY$8="",EY$7=""),"",ROUND(EY76/EY$8*EY$7*KVARDI,2))</f>
        <v/>
      </c>
      <c r="FA76" s="43"/>
      <c r="FB76" s="44" t="str">
        <f aca="false">IF(OR(FA$4=0,FA76="",FA$8="",FA$7=""),"",ROUND(FA76/FA$8*FA$7*KVARDI,2))</f>
        <v/>
      </c>
      <c r="FC76" s="43"/>
      <c r="FD76" s="44" t="str">
        <f aca="false">IF(OR(FC$4=0,FC76="",FC$8="",FC$7=""),"",ROUND(FC76/FC$8*FC$7*KVARDI,2))</f>
        <v/>
      </c>
      <c r="FE76" s="43"/>
      <c r="FF76" s="44" t="str">
        <f aca="false">IF(OR(FE$4=0,FE76="",FE$8="",FE$7=""),"",ROUND(FE76/FE$8*FE$7*KVARDI,2))</f>
        <v/>
      </c>
      <c r="FG76" s="43"/>
      <c r="FH76" s="44" t="str">
        <f aca="false">IF(OR(FG$4=0,FG76="",FG$8="",FG$7=""),"",ROUND(FG76/FG$8*FG$7*KVARDI,2))</f>
        <v/>
      </c>
      <c r="FI76" s="43"/>
      <c r="FJ76" s="44" t="str">
        <f aca="false">IF(OR(FI$4=0,FI76="",FI$8="",FI$7=""),"",ROUND(FI76/FI$8*FI$7*KVARDI,2))</f>
        <v/>
      </c>
      <c r="FK76" s="43"/>
      <c r="FL76" s="44" t="str">
        <f aca="false">IF(OR(FK$4=0,FK76="",FK$8="",FK$7=""),"",ROUND(FK76/FK$8*FK$7*KVARDI,2))</f>
        <v/>
      </c>
      <c r="FM76" s="43"/>
      <c r="FN76" s="44" t="str">
        <f aca="false">IF(OR(FM$4=0,FM76="",FM$8="",FM$7=""),"",ROUND(FM76/FM$8*FM$7*KVARDI,2))</f>
        <v/>
      </c>
      <c r="FO76" s="43"/>
      <c r="FP76" s="44" t="str">
        <f aca="false">IF(OR(FO$4=0,FO76="",FO$8="",FO$7=""),"",ROUND(FO76/FO$8*FO$7*KVARDI,2))</f>
        <v/>
      </c>
      <c r="FQ76" s="43"/>
      <c r="FR76" s="44" t="str">
        <f aca="false">IF(OR(FQ$4=0,FQ76="",FQ$8="",FQ$7=""),"",ROUND(FQ76/FQ$8*FQ$7*KVARDI,2))</f>
        <v/>
      </c>
      <c r="FS76" s="43"/>
      <c r="FT76" s="44" t="str">
        <f aca="false">IF(OR(FS$4=0,FS76="",FS$8="",FS$7=""),"",ROUND(FS76/FS$8*FS$7*KVARDI,2))</f>
        <v/>
      </c>
      <c r="FU76" s="43"/>
      <c r="FV76" s="44" t="str">
        <f aca="false">IF(OR(FU$4=0,FU76="",FU$8="",FU$7=""),"",ROUND(FU76/FU$8*FU$7*KVARDI,2))</f>
        <v/>
      </c>
      <c r="FW76" s="43"/>
      <c r="FX76" s="44" t="str">
        <f aca="false">IF(OR(FW$4=0,FW76="",FW$8="",FW$7=""),"",ROUND(FW76/FW$8*FW$7*KVARDI,2))</f>
        <v/>
      </c>
      <c r="FY76" s="43"/>
      <c r="FZ76" s="44" t="str">
        <f aca="false">IF(OR(FY$4=0,FY76="",FY$8="",FY$7=""),"",ROUND(FY76/FY$8*FY$7*KVARDI,2))</f>
        <v/>
      </c>
      <c r="GA76" s="43"/>
      <c r="GB76" s="44" t="str">
        <f aca="false">IF(OR(GA$4=0,GA76="",GA$8="",GA$7=""),"",ROUND(GA76/GA$8*GA$7*KVARDI,2))</f>
        <v/>
      </c>
      <c r="GC76" s="43"/>
      <c r="GD76" s="44" t="str">
        <f aca="false">IF(OR(GC$4=0,GC76="",GC$8="",GC$7=""),"",ROUND(GC76/GC$8*GC$7*KVARDI,2))</f>
        <v/>
      </c>
      <c r="GE76" s="43"/>
      <c r="GF76" s="44" t="str">
        <f aca="false">IF(OR(GE$4=0,GE76="",GE$8="",GE$7=""),"",ROUND(GE76/GE$8*GE$7*KVARDI,2))</f>
        <v/>
      </c>
      <c r="GG76" s="43"/>
      <c r="GH76" s="44" t="str">
        <f aca="false">IF(OR(GG$4=0,GG76="",GG$8="",GG$7=""),"",ROUND(GG76/GG$8*GG$7*KVARDI,2))</f>
        <v/>
      </c>
      <c r="GI76" s="43"/>
      <c r="GJ76" s="44" t="str">
        <f aca="false">IF(OR(GI$4=0,GI76="",GI$8="",GI$7=""),"",ROUND(GI76/GI$8*GI$7*KVARDI,2))</f>
        <v/>
      </c>
      <c r="GK76" s="43"/>
      <c r="GL76" s="44" t="str">
        <f aca="false">IF(OR(GK$4=0,GK76="",GK$8="",GK$7=""),"",ROUND(GK76/GK$8*GK$7*KVARDI,2))</f>
        <v/>
      </c>
      <c r="GM76" s="43"/>
      <c r="GN76" s="44" t="str">
        <f aca="false">IF(OR(GM$4=0,GM76="",GM$8="",GM$7=""),"",ROUND(GM76/GM$8*GM$7*KVARDI,2))</f>
        <v/>
      </c>
      <c r="GO76" s="43"/>
      <c r="GP76" s="44" t="str">
        <f aca="false">IF(OR(GO$4=0,GO76="",GO$8="",GO$7=""),"",ROUND(GO76/GO$8*GO$7*KVARDI,2))</f>
        <v/>
      </c>
      <c r="GQ76" s="43"/>
      <c r="GR76" s="44" t="str">
        <f aca="false">IF(OR(GQ$4=0,GQ76="",GQ$8="",GQ$7=""),"",ROUND(GQ76/GQ$8*GQ$7*KVARDI,2))</f>
        <v/>
      </c>
      <c r="GS76" s="43"/>
      <c r="GT76" s="44" t="str">
        <f aca="false">IF(OR(GS$4=0,GS76="",GS$8="",GS$7=""),"",ROUND(GS76/GS$8*GS$7*KVARDI,2))</f>
        <v/>
      </c>
      <c r="GU76" s="43"/>
      <c r="GV76" s="44" t="str">
        <f aca="false">IF(OR(GU$4=0,GU76="",GU$8="",GU$7=""),"",ROUND(GU76/GU$8*GU$7*KVARDI,2))</f>
        <v/>
      </c>
      <c r="GW76" s="43"/>
      <c r="GX76" s="44" t="str">
        <f aca="false">IF(OR(GW$4=0,GW76="",GW$8="",GW$7=""),"",ROUND(GW76/GW$8*GW$7*KVARDI,2))</f>
        <v/>
      </c>
      <c r="GZ76" s="22"/>
    </row>
    <row r="77" customFormat="false" ht="15" hidden="true" customHeight="true" outlineLevel="1" collapsed="false">
      <c r="B77" s="41" t="str">
        <f aca="false" t="array" ref="B77:B77">IFERROR(INDEX(Launagögn!$C$6:$C$10005,MATCH(0,COUNTIF($B$11:B76,Launagögn!$C$6:$C$10005)+(Launagögn!$C$6:$C$10005=""),0)),"")</f>
        <v/>
      </c>
      <c r="C77" s="42" t="n">
        <f aca="false">IFERROR(SUMIF($G$10:$GX$10,"Stig",$G77:$GX77),0)</f>
        <v>0</v>
      </c>
      <c r="D77" s="22"/>
      <c r="E77" s="22"/>
      <c r="F77" s="22"/>
      <c r="G77" s="43"/>
      <c r="H77" s="44" t="str">
        <f aca="false">IF(OR(G$4=0,G77="",G$8="",G$7=""),"",ROUND(G77/G$8*G$7*KVARDI,2))</f>
        <v/>
      </c>
      <c r="I77" s="43"/>
      <c r="J77" s="44" t="str">
        <f aca="false">IF(OR(I$4=0,I77="",I$8="",I$7=""),"",ROUND(I77/I$8*I$7*KVARDI,2))</f>
        <v/>
      </c>
      <c r="K77" s="43"/>
      <c r="L77" s="44" t="str">
        <f aca="false">IF(OR(K$4=0,K77="",K$8="",K$7=""),"",ROUND(K77/K$8*K$7*KVARDI,2))</f>
        <v/>
      </c>
      <c r="M77" s="43"/>
      <c r="N77" s="44" t="str">
        <f aca="false">IF(OR(M$4=0,M77="",M$8="",M$7=""),"",ROUND(M77/M$8*M$7*KVARDI,2))</f>
        <v/>
      </c>
      <c r="O77" s="43"/>
      <c r="P77" s="44" t="str">
        <f aca="false">IF(OR(O$4=0,O77="",O$8="",O$7=""),"",ROUND(O77/O$8*O$7*KVARDI,2))</f>
        <v/>
      </c>
      <c r="Q77" s="43"/>
      <c r="R77" s="44" t="str">
        <f aca="false">IF(OR(Q$4=0,Q77="",Q$8="",Q$7=""),"",ROUND(Q77/Q$8*Q$7*KVARDI,2))</f>
        <v/>
      </c>
      <c r="S77" s="43"/>
      <c r="T77" s="44" t="str">
        <f aca="false">IF(OR(S$4=0,S77="",S$8="",S$7=""),"",ROUND(S77/S$8*S$7*KVARDI,2))</f>
        <v/>
      </c>
      <c r="U77" s="43"/>
      <c r="V77" s="44" t="str">
        <f aca="false">IF(OR(U$4=0,U77="",U$8="",U$7=""),"",ROUND(U77/U$8*U$7*KVARDI,2))</f>
        <v/>
      </c>
      <c r="W77" s="43"/>
      <c r="X77" s="44" t="str">
        <f aca="false">IF(OR(W$4=0,W77="",W$8="",W$7=""),"",ROUND(W77/W$8*W$7*KVARDI,2))</f>
        <v/>
      </c>
      <c r="Y77" s="43"/>
      <c r="Z77" s="44" t="str">
        <f aca="false">IF(OR(Y$4=0,Y77="",Y$8="",Y$7=""),"",ROUND(Y77/Y$8*Y$7*KVARDI,2))</f>
        <v/>
      </c>
      <c r="AA77" s="43"/>
      <c r="AB77" s="44" t="str">
        <f aca="false">IF(OR(AA$4=0,AA77="",AA$8="",AA$7=""),"",ROUND(AA77/AA$8*AA$7*KVARDI,2))</f>
        <v/>
      </c>
      <c r="AC77" s="43"/>
      <c r="AD77" s="44" t="str">
        <f aca="false">IF(OR(AC$4=0,AC77="",AC$8="",AC$7=""),"",ROUND(AC77/AC$8*AC$7*KVARDI,2))</f>
        <v/>
      </c>
      <c r="AE77" s="43"/>
      <c r="AF77" s="44" t="str">
        <f aca="false">IF(OR(AE$4=0,AE77="",AE$8="",AE$7=""),"",ROUND(AE77/AE$8*AE$7*KVARDI,2))</f>
        <v/>
      </c>
      <c r="AG77" s="43"/>
      <c r="AH77" s="44" t="str">
        <f aca="false">IF(OR(AG$4=0,AG77="",AG$8="",AG$7=""),"",ROUND(AG77/AG$8*AG$7*KVARDI,2))</f>
        <v/>
      </c>
      <c r="AI77" s="43"/>
      <c r="AJ77" s="44" t="str">
        <f aca="false">IF(OR(AI$4=0,AI77="",AI$8="",AI$7=""),"",ROUND(AI77/AI$8*AI$7*KVARDI,2))</f>
        <v/>
      </c>
      <c r="AK77" s="43"/>
      <c r="AL77" s="44" t="str">
        <f aca="false">IF(OR(AK$4=0,AK77="",AK$8="",AK$7=""),"",ROUND(AK77/AK$8*AK$7*KVARDI,2))</f>
        <v/>
      </c>
      <c r="AM77" s="43"/>
      <c r="AN77" s="44" t="str">
        <f aca="false">IF(OR(AM$4=0,AM77="",AM$8="",AM$7=""),"",ROUND(AM77/AM$8*AM$7*KVARDI,2))</f>
        <v/>
      </c>
      <c r="AO77" s="43"/>
      <c r="AP77" s="44" t="str">
        <f aca="false">IF(OR(AO$4=0,AO77="",AO$8="",AO$7=""),"",ROUND(AO77/AO$8*AO$7*KVARDI,2))</f>
        <v/>
      </c>
      <c r="AQ77" s="43"/>
      <c r="AR77" s="44" t="str">
        <f aca="false">IF(OR(AQ$4=0,AQ77="",AQ$8="",AQ$7=""),"",ROUND(AQ77/AQ$8*AQ$7*KVARDI,2))</f>
        <v/>
      </c>
      <c r="AS77" s="43"/>
      <c r="AT77" s="44" t="str">
        <f aca="false">IF(OR(AS$4=0,AS77="",AS$8="",AS$7=""),"",ROUND(AS77/AS$8*AS$7*KVARDI,2))</f>
        <v/>
      </c>
      <c r="AU77" s="43"/>
      <c r="AV77" s="44" t="str">
        <f aca="false">IF(OR(AU$4=0,AU77="",AU$8="",AU$7=""),"",ROUND(AU77/AU$8*AU$7*KVARDI,2))</f>
        <v/>
      </c>
      <c r="AW77" s="43"/>
      <c r="AX77" s="44" t="str">
        <f aca="false">IF(OR(AW$4=0,AW77="",AW$8="",AW$7=""),"",ROUND(AW77/AW$8*AW$7*KVARDI,2))</f>
        <v/>
      </c>
      <c r="AY77" s="43"/>
      <c r="AZ77" s="44" t="str">
        <f aca="false">IF(OR(AY$4=0,AY77="",AY$8="",AY$7=""),"",ROUND(AY77/AY$8*AY$7*KVARDI,2))</f>
        <v/>
      </c>
      <c r="BA77" s="43"/>
      <c r="BB77" s="44" t="str">
        <f aca="false">IF(OR(BA$4=0,BA77="",BA$8="",BA$7=""),"",ROUND(BA77/BA$8*BA$7*KVARDI,2))</f>
        <v/>
      </c>
      <c r="BC77" s="43"/>
      <c r="BD77" s="44" t="str">
        <f aca="false">IF(OR(BC$4=0,BC77="",BC$8="",BC$7=""),"",ROUND(BC77/BC$8*BC$7*KVARDI,2))</f>
        <v/>
      </c>
      <c r="BE77" s="43"/>
      <c r="BF77" s="44" t="str">
        <f aca="false">IF(OR(BE$4=0,BE77="",BE$8="",BE$7=""),"",ROUND(BE77/BE$8*BE$7*KVARDI,2))</f>
        <v/>
      </c>
      <c r="BG77" s="43"/>
      <c r="BH77" s="44" t="str">
        <f aca="false">IF(OR(BG$4=0,BG77="",BG$8="",BG$7=""),"",ROUND(BG77/BG$8*BG$7*KVARDI,2))</f>
        <v/>
      </c>
      <c r="BI77" s="43"/>
      <c r="BJ77" s="44" t="str">
        <f aca="false">IF(OR(BI$4=0,BI77="",BI$8="",BI$7=""),"",ROUND(BI77/BI$8*BI$7*KVARDI,2))</f>
        <v/>
      </c>
      <c r="BK77" s="43"/>
      <c r="BL77" s="44" t="str">
        <f aca="false">IF(OR(BK$4=0,BK77="",BK$8="",BK$7=""),"",ROUND(BK77/BK$8*BK$7*KVARDI,2))</f>
        <v/>
      </c>
      <c r="BM77" s="43"/>
      <c r="BN77" s="44" t="str">
        <f aca="false">IF(OR(BM$4=0,BM77="",BM$8="",BM$7=""),"",ROUND(BM77/BM$8*BM$7*KVARDI,2))</f>
        <v/>
      </c>
      <c r="BO77" s="43"/>
      <c r="BP77" s="44" t="str">
        <f aca="false">IF(OR(BO$4=0,BO77="",BO$8="",BO$7=""),"",ROUND(BO77/BO$8*BO$7*KVARDI,2))</f>
        <v/>
      </c>
      <c r="BQ77" s="43"/>
      <c r="BR77" s="44" t="str">
        <f aca="false">IF(OR(BQ$4=0,BQ77="",BQ$8="",BQ$7=""),"",ROUND(BQ77/BQ$8*BQ$7*KVARDI,2))</f>
        <v/>
      </c>
      <c r="BS77" s="43"/>
      <c r="BT77" s="44" t="str">
        <f aca="false">IF(OR(BS$4=0,BS77="",BS$8="",BS$7=""),"",ROUND(BS77/BS$8*BS$7*KVARDI,2))</f>
        <v/>
      </c>
      <c r="BU77" s="43"/>
      <c r="BV77" s="44" t="str">
        <f aca="false">IF(OR(BU$4=0,BU77="",BU$8="",BU$7=""),"",ROUND(BU77/BU$8*BU$7*KVARDI,2))</f>
        <v/>
      </c>
      <c r="BW77" s="43"/>
      <c r="BX77" s="44" t="str">
        <f aca="false">IF(OR(BW$4=0,BW77="",BW$8="",BW$7=""),"",ROUND(BW77/BW$8*BW$7*KVARDI,2))</f>
        <v/>
      </c>
      <c r="BY77" s="43"/>
      <c r="BZ77" s="44" t="str">
        <f aca="false">IF(OR(BY$4=0,BY77="",BY$8="",BY$7=""),"",ROUND(BY77/BY$8*BY$7*KVARDI,2))</f>
        <v/>
      </c>
      <c r="CA77" s="43"/>
      <c r="CB77" s="44" t="str">
        <f aca="false">IF(OR(CA$4=0,CA77="",CA$8="",CA$7=""),"",ROUND(CA77/CA$8*CA$7*KVARDI,2))</f>
        <v/>
      </c>
      <c r="CC77" s="43"/>
      <c r="CD77" s="44" t="str">
        <f aca="false">IF(OR(CC$4=0,CC77="",CC$8="",CC$7=""),"",ROUND(CC77/CC$8*CC$7*KVARDI,2))</f>
        <v/>
      </c>
      <c r="CE77" s="43"/>
      <c r="CF77" s="44" t="str">
        <f aca="false">IF(OR(CE$4=0,CE77="",CE$8="",CE$7=""),"",ROUND(CE77/CE$8*CE$7*KVARDI,2))</f>
        <v/>
      </c>
      <c r="CG77" s="43"/>
      <c r="CH77" s="44" t="str">
        <f aca="false">IF(OR(CG$4=0,CG77="",CG$8="",CG$7=""),"",ROUND(CG77/CG$8*CG$7*KVARDI,2))</f>
        <v/>
      </c>
      <c r="CI77" s="43"/>
      <c r="CJ77" s="44" t="str">
        <f aca="false">IF(OR(CI$4=0,CI77="",CI$8="",CI$7=""),"",ROUND(CI77/CI$8*CI$7*KVARDI,2))</f>
        <v/>
      </c>
      <c r="CK77" s="43"/>
      <c r="CL77" s="44" t="str">
        <f aca="false">IF(OR(CK$4=0,CK77="",CK$8="",CK$7=""),"",ROUND(CK77/CK$8*CK$7*KVARDI,2))</f>
        <v/>
      </c>
      <c r="CM77" s="43"/>
      <c r="CN77" s="44" t="str">
        <f aca="false">IF(OR(CM$4=0,CM77="",CM$8="",CM$7=""),"",ROUND(CM77/CM$8*CM$7*KVARDI,2))</f>
        <v/>
      </c>
      <c r="CO77" s="43"/>
      <c r="CP77" s="44" t="str">
        <f aca="false">IF(OR(CO$4=0,CO77="",CO$8="",CO$7=""),"",ROUND(CO77/CO$8*CO$7*KVARDI,2))</f>
        <v/>
      </c>
      <c r="CQ77" s="43"/>
      <c r="CR77" s="44" t="str">
        <f aca="false">IF(OR(CQ$4=0,CQ77="",CQ$8="",CQ$7=""),"",ROUND(CQ77/CQ$8*CQ$7*KVARDI,2))</f>
        <v/>
      </c>
      <c r="CS77" s="43"/>
      <c r="CT77" s="44" t="str">
        <f aca="false">IF(OR(CS$4=0,CS77="",CS$8="",CS$7=""),"",ROUND(CS77/CS$8*CS$7*KVARDI,2))</f>
        <v/>
      </c>
      <c r="CU77" s="43"/>
      <c r="CV77" s="44" t="str">
        <f aca="false">IF(OR(CU$4=0,CU77="",CU$8="",CU$7=""),"",ROUND(CU77/CU$8*CU$7*KVARDI,2))</f>
        <v/>
      </c>
      <c r="CW77" s="43"/>
      <c r="CX77" s="44" t="str">
        <f aca="false">IF(OR(CW$4=0,CW77="",CW$8="",CW$7=""),"",ROUND(CW77/CW$8*CW$7*KVARDI,2))</f>
        <v/>
      </c>
      <c r="CY77" s="43"/>
      <c r="CZ77" s="44" t="str">
        <f aca="false">IF(OR(CY$4=0,CY77="",CY$8="",CY$7=""),"",ROUND(CY77/CY$8*CY$7*KVARDI,2))</f>
        <v/>
      </c>
      <c r="DA77" s="43"/>
      <c r="DB77" s="44" t="str">
        <f aca="false">IF(OR(DA$4=0,DA77="",DA$8="",DA$7=""),"",ROUND(DA77/DA$8*DA$7*KVARDI,2))</f>
        <v/>
      </c>
      <c r="DC77" s="43"/>
      <c r="DD77" s="44" t="str">
        <f aca="false">IF(OR(DC$4=0,DC77="",DC$8="",DC$7=""),"",ROUND(DC77/DC$8*DC$7*KVARDI,2))</f>
        <v/>
      </c>
      <c r="DE77" s="43"/>
      <c r="DF77" s="44" t="str">
        <f aca="false">IF(OR(DE$4=0,DE77="",DE$8="",DE$7=""),"",ROUND(DE77/DE$8*DE$7*KVARDI,2))</f>
        <v/>
      </c>
      <c r="DG77" s="43"/>
      <c r="DH77" s="44" t="str">
        <f aca="false">IF(OR(DG$4=0,DG77="",DG$8="",DG$7=""),"",ROUND(DG77/DG$8*DG$7*KVARDI,2))</f>
        <v/>
      </c>
      <c r="DI77" s="43"/>
      <c r="DJ77" s="44" t="str">
        <f aca="false">IF(OR(DI$4=0,DI77="",DI$8="",DI$7=""),"",ROUND(DI77/DI$8*DI$7*KVARDI,2))</f>
        <v/>
      </c>
      <c r="DK77" s="43"/>
      <c r="DL77" s="44" t="str">
        <f aca="false">IF(OR(DK$4=0,DK77="",DK$8="",DK$7=""),"",ROUND(DK77/DK$8*DK$7*KVARDI,2))</f>
        <v/>
      </c>
      <c r="DM77" s="43"/>
      <c r="DN77" s="44" t="str">
        <f aca="false">IF(OR(DM$4=0,DM77="",DM$8="",DM$7=""),"",ROUND(DM77/DM$8*DM$7*KVARDI,2))</f>
        <v/>
      </c>
      <c r="DO77" s="43"/>
      <c r="DP77" s="44" t="str">
        <f aca="false">IF(OR(DO$4=0,DO77="",DO$8="",DO$7=""),"",ROUND(DO77/DO$8*DO$7*KVARDI,2))</f>
        <v/>
      </c>
      <c r="DQ77" s="43"/>
      <c r="DR77" s="44" t="str">
        <f aca="false">IF(OR(DQ$4=0,DQ77="",DQ$8="",DQ$7=""),"",ROUND(DQ77/DQ$8*DQ$7*KVARDI,2))</f>
        <v/>
      </c>
      <c r="DS77" s="43"/>
      <c r="DT77" s="44" t="str">
        <f aca="false">IF(OR(DS$4=0,DS77="",DS$8="",DS$7=""),"",ROUND(DS77/DS$8*DS$7*KVARDI,2))</f>
        <v/>
      </c>
      <c r="DU77" s="43"/>
      <c r="DV77" s="44" t="str">
        <f aca="false">IF(OR(DU$4=0,DU77="",DU$8="",DU$7=""),"",ROUND(DU77/DU$8*DU$7*KVARDI,2))</f>
        <v/>
      </c>
      <c r="DW77" s="43"/>
      <c r="DX77" s="44" t="str">
        <f aca="false">IF(OR(DW$4=0,DW77="",DW$8="",DW$7=""),"",ROUND(DW77/DW$8*DW$7*KVARDI,2))</f>
        <v/>
      </c>
      <c r="DY77" s="43"/>
      <c r="DZ77" s="44" t="str">
        <f aca="false">IF(OR(DY$4=0,DY77="",DY$8="",DY$7=""),"",ROUND(DY77/DY$8*DY$7*KVARDI,2))</f>
        <v/>
      </c>
      <c r="EA77" s="43"/>
      <c r="EB77" s="44" t="str">
        <f aca="false">IF(OR(EA$4=0,EA77="",EA$8="",EA$7=""),"",ROUND(EA77/EA$8*EA$7*KVARDI,2))</f>
        <v/>
      </c>
      <c r="EC77" s="43"/>
      <c r="ED77" s="44" t="str">
        <f aca="false">IF(OR(EC$4=0,EC77="",EC$8="",EC$7=""),"",ROUND(EC77/EC$8*EC$7*KVARDI,2))</f>
        <v/>
      </c>
      <c r="EE77" s="43"/>
      <c r="EF77" s="44" t="str">
        <f aca="false">IF(OR(EE$4=0,EE77="",EE$8="",EE$7=""),"",ROUND(EE77/EE$8*EE$7*KVARDI,2))</f>
        <v/>
      </c>
      <c r="EG77" s="43"/>
      <c r="EH77" s="44" t="str">
        <f aca="false">IF(OR(EG$4=0,EG77="",EG$8="",EG$7=""),"",ROUND(EG77/EG$8*EG$7*KVARDI,2))</f>
        <v/>
      </c>
      <c r="EI77" s="43"/>
      <c r="EJ77" s="44" t="str">
        <f aca="false">IF(OR(EI$4=0,EI77="",EI$8="",EI$7=""),"",ROUND(EI77/EI$8*EI$7*KVARDI,2))</f>
        <v/>
      </c>
      <c r="EK77" s="43"/>
      <c r="EL77" s="44" t="str">
        <f aca="false">IF(OR(EK$4=0,EK77="",EK$8="",EK$7=""),"",ROUND(EK77/EK$8*EK$7*KVARDI,2))</f>
        <v/>
      </c>
      <c r="EM77" s="43"/>
      <c r="EN77" s="44" t="str">
        <f aca="false">IF(OR(EM$4=0,EM77="",EM$8="",EM$7=""),"",ROUND(EM77/EM$8*EM$7*KVARDI,2))</f>
        <v/>
      </c>
      <c r="EO77" s="43"/>
      <c r="EP77" s="44" t="str">
        <f aca="false">IF(OR(EO$4=0,EO77="",EO$8="",EO$7=""),"",ROUND(EO77/EO$8*EO$7*KVARDI,2))</f>
        <v/>
      </c>
      <c r="EQ77" s="43"/>
      <c r="ER77" s="44" t="str">
        <f aca="false">IF(OR(EQ$4=0,EQ77="",EQ$8="",EQ$7=""),"",ROUND(EQ77/EQ$8*EQ$7*KVARDI,2))</f>
        <v/>
      </c>
      <c r="ES77" s="43"/>
      <c r="ET77" s="44" t="str">
        <f aca="false">IF(OR(ES$4=0,ES77="",ES$8="",ES$7=""),"",ROUND(ES77/ES$8*ES$7*KVARDI,2))</f>
        <v/>
      </c>
      <c r="EU77" s="43"/>
      <c r="EV77" s="44" t="str">
        <f aca="false">IF(OR(EU$4=0,EU77="",EU$8="",EU$7=""),"",ROUND(EU77/EU$8*EU$7*KVARDI,2))</f>
        <v/>
      </c>
      <c r="EW77" s="43"/>
      <c r="EX77" s="44" t="str">
        <f aca="false">IF(OR(EW$4=0,EW77="",EW$8="",EW$7=""),"",ROUND(EW77/EW$8*EW$7*KVARDI,2))</f>
        <v/>
      </c>
      <c r="EY77" s="43"/>
      <c r="EZ77" s="44" t="str">
        <f aca="false">IF(OR(EY$4=0,EY77="",EY$8="",EY$7=""),"",ROUND(EY77/EY$8*EY$7*KVARDI,2))</f>
        <v/>
      </c>
      <c r="FA77" s="43"/>
      <c r="FB77" s="44" t="str">
        <f aca="false">IF(OR(FA$4=0,FA77="",FA$8="",FA$7=""),"",ROUND(FA77/FA$8*FA$7*KVARDI,2))</f>
        <v/>
      </c>
      <c r="FC77" s="43"/>
      <c r="FD77" s="44" t="str">
        <f aca="false">IF(OR(FC$4=0,FC77="",FC$8="",FC$7=""),"",ROUND(FC77/FC$8*FC$7*KVARDI,2))</f>
        <v/>
      </c>
      <c r="FE77" s="43"/>
      <c r="FF77" s="44" t="str">
        <f aca="false">IF(OR(FE$4=0,FE77="",FE$8="",FE$7=""),"",ROUND(FE77/FE$8*FE$7*KVARDI,2))</f>
        <v/>
      </c>
      <c r="FG77" s="43"/>
      <c r="FH77" s="44" t="str">
        <f aca="false">IF(OR(FG$4=0,FG77="",FG$8="",FG$7=""),"",ROUND(FG77/FG$8*FG$7*KVARDI,2))</f>
        <v/>
      </c>
      <c r="FI77" s="43"/>
      <c r="FJ77" s="44" t="str">
        <f aca="false">IF(OR(FI$4=0,FI77="",FI$8="",FI$7=""),"",ROUND(FI77/FI$8*FI$7*KVARDI,2))</f>
        <v/>
      </c>
      <c r="FK77" s="43"/>
      <c r="FL77" s="44" t="str">
        <f aca="false">IF(OR(FK$4=0,FK77="",FK$8="",FK$7=""),"",ROUND(FK77/FK$8*FK$7*KVARDI,2))</f>
        <v/>
      </c>
      <c r="FM77" s="43"/>
      <c r="FN77" s="44" t="str">
        <f aca="false">IF(OR(FM$4=0,FM77="",FM$8="",FM$7=""),"",ROUND(FM77/FM$8*FM$7*KVARDI,2))</f>
        <v/>
      </c>
      <c r="FO77" s="43"/>
      <c r="FP77" s="44" t="str">
        <f aca="false">IF(OR(FO$4=0,FO77="",FO$8="",FO$7=""),"",ROUND(FO77/FO$8*FO$7*KVARDI,2))</f>
        <v/>
      </c>
      <c r="FQ77" s="43"/>
      <c r="FR77" s="44" t="str">
        <f aca="false">IF(OR(FQ$4=0,FQ77="",FQ$8="",FQ$7=""),"",ROUND(FQ77/FQ$8*FQ$7*KVARDI,2))</f>
        <v/>
      </c>
      <c r="FS77" s="43"/>
      <c r="FT77" s="44" t="str">
        <f aca="false">IF(OR(FS$4=0,FS77="",FS$8="",FS$7=""),"",ROUND(FS77/FS$8*FS$7*KVARDI,2))</f>
        <v/>
      </c>
      <c r="FU77" s="43"/>
      <c r="FV77" s="44" t="str">
        <f aca="false">IF(OR(FU$4=0,FU77="",FU$8="",FU$7=""),"",ROUND(FU77/FU$8*FU$7*KVARDI,2))</f>
        <v/>
      </c>
      <c r="FW77" s="43"/>
      <c r="FX77" s="44" t="str">
        <f aca="false">IF(OR(FW$4=0,FW77="",FW$8="",FW$7=""),"",ROUND(FW77/FW$8*FW$7*KVARDI,2))</f>
        <v/>
      </c>
      <c r="FY77" s="43"/>
      <c r="FZ77" s="44" t="str">
        <f aca="false">IF(OR(FY$4=0,FY77="",FY$8="",FY$7=""),"",ROUND(FY77/FY$8*FY$7*KVARDI,2))</f>
        <v/>
      </c>
      <c r="GA77" s="43"/>
      <c r="GB77" s="44" t="str">
        <f aca="false">IF(OR(GA$4=0,GA77="",GA$8="",GA$7=""),"",ROUND(GA77/GA$8*GA$7*KVARDI,2))</f>
        <v/>
      </c>
      <c r="GC77" s="43"/>
      <c r="GD77" s="44" t="str">
        <f aca="false">IF(OR(GC$4=0,GC77="",GC$8="",GC$7=""),"",ROUND(GC77/GC$8*GC$7*KVARDI,2))</f>
        <v/>
      </c>
      <c r="GE77" s="43"/>
      <c r="GF77" s="44" t="str">
        <f aca="false">IF(OR(GE$4=0,GE77="",GE$8="",GE$7=""),"",ROUND(GE77/GE$8*GE$7*KVARDI,2))</f>
        <v/>
      </c>
      <c r="GG77" s="43"/>
      <c r="GH77" s="44" t="str">
        <f aca="false">IF(OR(GG$4=0,GG77="",GG$8="",GG$7=""),"",ROUND(GG77/GG$8*GG$7*KVARDI,2))</f>
        <v/>
      </c>
      <c r="GI77" s="43"/>
      <c r="GJ77" s="44" t="str">
        <f aca="false">IF(OR(GI$4=0,GI77="",GI$8="",GI$7=""),"",ROUND(GI77/GI$8*GI$7*KVARDI,2))</f>
        <v/>
      </c>
      <c r="GK77" s="43"/>
      <c r="GL77" s="44" t="str">
        <f aca="false">IF(OR(GK$4=0,GK77="",GK$8="",GK$7=""),"",ROUND(GK77/GK$8*GK$7*KVARDI,2))</f>
        <v/>
      </c>
      <c r="GM77" s="43"/>
      <c r="GN77" s="44" t="str">
        <f aca="false">IF(OR(GM$4=0,GM77="",GM$8="",GM$7=""),"",ROUND(GM77/GM$8*GM$7*KVARDI,2))</f>
        <v/>
      </c>
      <c r="GO77" s="43"/>
      <c r="GP77" s="44" t="str">
        <f aca="false">IF(OR(GO$4=0,GO77="",GO$8="",GO$7=""),"",ROUND(GO77/GO$8*GO$7*KVARDI,2))</f>
        <v/>
      </c>
      <c r="GQ77" s="43"/>
      <c r="GR77" s="44" t="str">
        <f aca="false">IF(OR(GQ$4=0,GQ77="",GQ$8="",GQ$7=""),"",ROUND(GQ77/GQ$8*GQ$7*KVARDI,2))</f>
        <v/>
      </c>
      <c r="GS77" s="43"/>
      <c r="GT77" s="44" t="str">
        <f aca="false">IF(OR(GS$4=0,GS77="",GS$8="",GS$7=""),"",ROUND(GS77/GS$8*GS$7*KVARDI,2))</f>
        <v/>
      </c>
      <c r="GU77" s="43"/>
      <c r="GV77" s="44" t="str">
        <f aca="false">IF(OR(GU$4=0,GU77="",GU$8="",GU$7=""),"",ROUND(GU77/GU$8*GU$7*KVARDI,2))</f>
        <v/>
      </c>
      <c r="GW77" s="43"/>
      <c r="GX77" s="44" t="str">
        <f aca="false">IF(OR(GW$4=0,GW77="",GW$8="",GW$7=""),"",ROUND(GW77/GW$8*GW$7*KVARDI,2))</f>
        <v/>
      </c>
      <c r="GZ77" s="22"/>
    </row>
    <row r="78" customFormat="false" ht="15" hidden="true" customHeight="true" outlineLevel="1" collapsed="false">
      <c r="B78" s="41" t="str">
        <f aca="false" t="array" ref="B78:B78">IFERROR(INDEX(Launagögn!$C$6:$C$10005,MATCH(0,COUNTIF($B$11:B77,Launagögn!$C$6:$C$10005)+(Launagögn!$C$6:$C$10005=""),0)),"")</f>
        <v/>
      </c>
      <c r="C78" s="42" t="n">
        <f aca="false">IFERROR(SUMIF($G$10:$GX$10,"Stig",$G78:$GX78),0)</f>
        <v>0</v>
      </c>
      <c r="D78" s="22"/>
      <c r="E78" s="22"/>
      <c r="F78" s="22"/>
      <c r="G78" s="43"/>
      <c r="H78" s="44" t="str">
        <f aca="false">IF(OR(G$4=0,G78="",G$8="",G$7=""),"",ROUND(G78/G$8*G$7*KVARDI,2))</f>
        <v/>
      </c>
      <c r="I78" s="43"/>
      <c r="J78" s="44" t="str">
        <f aca="false">IF(OR(I$4=0,I78="",I$8="",I$7=""),"",ROUND(I78/I$8*I$7*KVARDI,2))</f>
        <v/>
      </c>
      <c r="K78" s="43"/>
      <c r="L78" s="44" t="str">
        <f aca="false">IF(OR(K$4=0,K78="",K$8="",K$7=""),"",ROUND(K78/K$8*K$7*KVARDI,2))</f>
        <v/>
      </c>
      <c r="M78" s="43"/>
      <c r="N78" s="44" t="str">
        <f aca="false">IF(OR(M$4=0,M78="",M$8="",M$7=""),"",ROUND(M78/M$8*M$7*KVARDI,2))</f>
        <v/>
      </c>
      <c r="O78" s="43"/>
      <c r="P78" s="44" t="str">
        <f aca="false">IF(OR(O$4=0,O78="",O$8="",O$7=""),"",ROUND(O78/O$8*O$7*KVARDI,2))</f>
        <v/>
      </c>
      <c r="Q78" s="43"/>
      <c r="R78" s="44" t="str">
        <f aca="false">IF(OR(Q$4=0,Q78="",Q$8="",Q$7=""),"",ROUND(Q78/Q$8*Q$7*KVARDI,2))</f>
        <v/>
      </c>
      <c r="S78" s="43"/>
      <c r="T78" s="44" t="str">
        <f aca="false">IF(OR(S$4=0,S78="",S$8="",S$7=""),"",ROUND(S78/S$8*S$7*KVARDI,2))</f>
        <v/>
      </c>
      <c r="U78" s="43"/>
      <c r="V78" s="44" t="str">
        <f aca="false">IF(OR(U$4=0,U78="",U$8="",U$7=""),"",ROUND(U78/U$8*U$7*KVARDI,2))</f>
        <v/>
      </c>
      <c r="W78" s="43"/>
      <c r="X78" s="44" t="str">
        <f aca="false">IF(OR(W$4=0,W78="",W$8="",W$7=""),"",ROUND(W78/W$8*W$7*KVARDI,2))</f>
        <v/>
      </c>
      <c r="Y78" s="43"/>
      <c r="Z78" s="44" t="str">
        <f aca="false">IF(OR(Y$4=0,Y78="",Y$8="",Y$7=""),"",ROUND(Y78/Y$8*Y$7*KVARDI,2))</f>
        <v/>
      </c>
      <c r="AA78" s="43"/>
      <c r="AB78" s="44" t="str">
        <f aca="false">IF(OR(AA$4=0,AA78="",AA$8="",AA$7=""),"",ROUND(AA78/AA$8*AA$7*KVARDI,2))</f>
        <v/>
      </c>
      <c r="AC78" s="43"/>
      <c r="AD78" s="44" t="str">
        <f aca="false">IF(OR(AC$4=0,AC78="",AC$8="",AC$7=""),"",ROUND(AC78/AC$8*AC$7*KVARDI,2))</f>
        <v/>
      </c>
      <c r="AE78" s="43"/>
      <c r="AF78" s="44" t="str">
        <f aca="false">IF(OR(AE$4=0,AE78="",AE$8="",AE$7=""),"",ROUND(AE78/AE$8*AE$7*KVARDI,2))</f>
        <v/>
      </c>
      <c r="AG78" s="43"/>
      <c r="AH78" s="44" t="str">
        <f aca="false">IF(OR(AG$4=0,AG78="",AG$8="",AG$7=""),"",ROUND(AG78/AG$8*AG$7*KVARDI,2))</f>
        <v/>
      </c>
      <c r="AI78" s="43"/>
      <c r="AJ78" s="44" t="str">
        <f aca="false">IF(OR(AI$4=0,AI78="",AI$8="",AI$7=""),"",ROUND(AI78/AI$8*AI$7*KVARDI,2))</f>
        <v/>
      </c>
      <c r="AK78" s="43"/>
      <c r="AL78" s="44" t="str">
        <f aca="false">IF(OR(AK$4=0,AK78="",AK$8="",AK$7=""),"",ROUND(AK78/AK$8*AK$7*KVARDI,2))</f>
        <v/>
      </c>
      <c r="AM78" s="43"/>
      <c r="AN78" s="44" t="str">
        <f aca="false">IF(OR(AM$4=0,AM78="",AM$8="",AM$7=""),"",ROUND(AM78/AM$8*AM$7*KVARDI,2))</f>
        <v/>
      </c>
      <c r="AO78" s="43"/>
      <c r="AP78" s="44" t="str">
        <f aca="false">IF(OR(AO$4=0,AO78="",AO$8="",AO$7=""),"",ROUND(AO78/AO$8*AO$7*KVARDI,2))</f>
        <v/>
      </c>
      <c r="AQ78" s="43"/>
      <c r="AR78" s="44" t="str">
        <f aca="false">IF(OR(AQ$4=0,AQ78="",AQ$8="",AQ$7=""),"",ROUND(AQ78/AQ$8*AQ$7*KVARDI,2))</f>
        <v/>
      </c>
      <c r="AS78" s="43"/>
      <c r="AT78" s="44" t="str">
        <f aca="false">IF(OR(AS$4=0,AS78="",AS$8="",AS$7=""),"",ROUND(AS78/AS$8*AS$7*KVARDI,2))</f>
        <v/>
      </c>
      <c r="AU78" s="43"/>
      <c r="AV78" s="44" t="str">
        <f aca="false">IF(OR(AU$4=0,AU78="",AU$8="",AU$7=""),"",ROUND(AU78/AU$8*AU$7*KVARDI,2))</f>
        <v/>
      </c>
      <c r="AW78" s="43"/>
      <c r="AX78" s="44" t="str">
        <f aca="false">IF(OR(AW$4=0,AW78="",AW$8="",AW$7=""),"",ROUND(AW78/AW$8*AW$7*KVARDI,2))</f>
        <v/>
      </c>
      <c r="AY78" s="43"/>
      <c r="AZ78" s="44" t="str">
        <f aca="false">IF(OR(AY$4=0,AY78="",AY$8="",AY$7=""),"",ROUND(AY78/AY$8*AY$7*KVARDI,2))</f>
        <v/>
      </c>
      <c r="BA78" s="43"/>
      <c r="BB78" s="44" t="str">
        <f aca="false">IF(OR(BA$4=0,BA78="",BA$8="",BA$7=""),"",ROUND(BA78/BA$8*BA$7*KVARDI,2))</f>
        <v/>
      </c>
      <c r="BC78" s="43"/>
      <c r="BD78" s="44" t="str">
        <f aca="false">IF(OR(BC$4=0,BC78="",BC$8="",BC$7=""),"",ROUND(BC78/BC$8*BC$7*KVARDI,2))</f>
        <v/>
      </c>
      <c r="BE78" s="43"/>
      <c r="BF78" s="44" t="str">
        <f aca="false">IF(OR(BE$4=0,BE78="",BE$8="",BE$7=""),"",ROUND(BE78/BE$8*BE$7*KVARDI,2))</f>
        <v/>
      </c>
      <c r="BG78" s="43"/>
      <c r="BH78" s="44" t="str">
        <f aca="false">IF(OR(BG$4=0,BG78="",BG$8="",BG$7=""),"",ROUND(BG78/BG$8*BG$7*KVARDI,2))</f>
        <v/>
      </c>
      <c r="BI78" s="43"/>
      <c r="BJ78" s="44" t="str">
        <f aca="false">IF(OR(BI$4=0,BI78="",BI$8="",BI$7=""),"",ROUND(BI78/BI$8*BI$7*KVARDI,2))</f>
        <v/>
      </c>
      <c r="BK78" s="43"/>
      <c r="BL78" s="44" t="str">
        <f aca="false">IF(OR(BK$4=0,BK78="",BK$8="",BK$7=""),"",ROUND(BK78/BK$8*BK$7*KVARDI,2))</f>
        <v/>
      </c>
      <c r="BM78" s="43"/>
      <c r="BN78" s="44" t="str">
        <f aca="false">IF(OR(BM$4=0,BM78="",BM$8="",BM$7=""),"",ROUND(BM78/BM$8*BM$7*KVARDI,2))</f>
        <v/>
      </c>
      <c r="BO78" s="43"/>
      <c r="BP78" s="44" t="str">
        <f aca="false">IF(OR(BO$4=0,BO78="",BO$8="",BO$7=""),"",ROUND(BO78/BO$8*BO$7*KVARDI,2))</f>
        <v/>
      </c>
      <c r="BQ78" s="43"/>
      <c r="BR78" s="44" t="str">
        <f aca="false">IF(OR(BQ$4=0,BQ78="",BQ$8="",BQ$7=""),"",ROUND(BQ78/BQ$8*BQ$7*KVARDI,2))</f>
        <v/>
      </c>
      <c r="BS78" s="43"/>
      <c r="BT78" s="44" t="str">
        <f aca="false">IF(OR(BS$4=0,BS78="",BS$8="",BS$7=""),"",ROUND(BS78/BS$8*BS$7*KVARDI,2))</f>
        <v/>
      </c>
      <c r="BU78" s="43"/>
      <c r="BV78" s="44" t="str">
        <f aca="false">IF(OR(BU$4=0,BU78="",BU$8="",BU$7=""),"",ROUND(BU78/BU$8*BU$7*KVARDI,2))</f>
        <v/>
      </c>
      <c r="BW78" s="43"/>
      <c r="BX78" s="44" t="str">
        <f aca="false">IF(OR(BW$4=0,BW78="",BW$8="",BW$7=""),"",ROUND(BW78/BW$8*BW$7*KVARDI,2))</f>
        <v/>
      </c>
      <c r="BY78" s="43"/>
      <c r="BZ78" s="44" t="str">
        <f aca="false">IF(OR(BY$4=0,BY78="",BY$8="",BY$7=""),"",ROUND(BY78/BY$8*BY$7*KVARDI,2))</f>
        <v/>
      </c>
      <c r="CA78" s="43"/>
      <c r="CB78" s="44" t="str">
        <f aca="false">IF(OR(CA$4=0,CA78="",CA$8="",CA$7=""),"",ROUND(CA78/CA$8*CA$7*KVARDI,2))</f>
        <v/>
      </c>
      <c r="CC78" s="43"/>
      <c r="CD78" s="44" t="str">
        <f aca="false">IF(OR(CC$4=0,CC78="",CC$8="",CC$7=""),"",ROUND(CC78/CC$8*CC$7*KVARDI,2))</f>
        <v/>
      </c>
      <c r="CE78" s="43"/>
      <c r="CF78" s="44" t="str">
        <f aca="false">IF(OR(CE$4=0,CE78="",CE$8="",CE$7=""),"",ROUND(CE78/CE$8*CE$7*KVARDI,2))</f>
        <v/>
      </c>
      <c r="CG78" s="43"/>
      <c r="CH78" s="44" t="str">
        <f aca="false">IF(OR(CG$4=0,CG78="",CG$8="",CG$7=""),"",ROUND(CG78/CG$8*CG$7*KVARDI,2))</f>
        <v/>
      </c>
      <c r="CI78" s="43"/>
      <c r="CJ78" s="44" t="str">
        <f aca="false">IF(OR(CI$4=0,CI78="",CI$8="",CI$7=""),"",ROUND(CI78/CI$8*CI$7*KVARDI,2))</f>
        <v/>
      </c>
      <c r="CK78" s="43"/>
      <c r="CL78" s="44" t="str">
        <f aca="false">IF(OR(CK$4=0,CK78="",CK$8="",CK$7=""),"",ROUND(CK78/CK$8*CK$7*KVARDI,2))</f>
        <v/>
      </c>
      <c r="CM78" s="43"/>
      <c r="CN78" s="44" t="str">
        <f aca="false">IF(OR(CM$4=0,CM78="",CM$8="",CM$7=""),"",ROUND(CM78/CM$8*CM$7*KVARDI,2))</f>
        <v/>
      </c>
      <c r="CO78" s="43"/>
      <c r="CP78" s="44" t="str">
        <f aca="false">IF(OR(CO$4=0,CO78="",CO$8="",CO$7=""),"",ROUND(CO78/CO$8*CO$7*KVARDI,2))</f>
        <v/>
      </c>
      <c r="CQ78" s="43"/>
      <c r="CR78" s="44" t="str">
        <f aca="false">IF(OR(CQ$4=0,CQ78="",CQ$8="",CQ$7=""),"",ROUND(CQ78/CQ$8*CQ$7*KVARDI,2))</f>
        <v/>
      </c>
      <c r="CS78" s="43"/>
      <c r="CT78" s="44" t="str">
        <f aca="false">IF(OR(CS$4=0,CS78="",CS$8="",CS$7=""),"",ROUND(CS78/CS$8*CS$7*KVARDI,2))</f>
        <v/>
      </c>
      <c r="CU78" s="43"/>
      <c r="CV78" s="44" t="str">
        <f aca="false">IF(OR(CU$4=0,CU78="",CU$8="",CU$7=""),"",ROUND(CU78/CU$8*CU$7*KVARDI,2))</f>
        <v/>
      </c>
      <c r="CW78" s="43"/>
      <c r="CX78" s="44" t="str">
        <f aca="false">IF(OR(CW$4=0,CW78="",CW$8="",CW$7=""),"",ROUND(CW78/CW$8*CW$7*KVARDI,2))</f>
        <v/>
      </c>
      <c r="CY78" s="43"/>
      <c r="CZ78" s="44" t="str">
        <f aca="false">IF(OR(CY$4=0,CY78="",CY$8="",CY$7=""),"",ROUND(CY78/CY$8*CY$7*KVARDI,2))</f>
        <v/>
      </c>
      <c r="DA78" s="43"/>
      <c r="DB78" s="44" t="str">
        <f aca="false">IF(OR(DA$4=0,DA78="",DA$8="",DA$7=""),"",ROUND(DA78/DA$8*DA$7*KVARDI,2))</f>
        <v/>
      </c>
      <c r="DC78" s="43"/>
      <c r="DD78" s="44" t="str">
        <f aca="false">IF(OR(DC$4=0,DC78="",DC$8="",DC$7=""),"",ROUND(DC78/DC$8*DC$7*KVARDI,2))</f>
        <v/>
      </c>
      <c r="DE78" s="43"/>
      <c r="DF78" s="44" t="str">
        <f aca="false">IF(OR(DE$4=0,DE78="",DE$8="",DE$7=""),"",ROUND(DE78/DE$8*DE$7*KVARDI,2))</f>
        <v/>
      </c>
      <c r="DG78" s="43"/>
      <c r="DH78" s="44" t="str">
        <f aca="false">IF(OR(DG$4=0,DG78="",DG$8="",DG$7=""),"",ROUND(DG78/DG$8*DG$7*KVARDI,2))</f>
        <v/>
      </c>
      <c r="DI78" s="43"/>
      <c r="DJ78" s="44" t="str">
        <f aca="false">IF(OR(DI$4=0,DI78="",DI$8="",DI$7=""),"",ROUND(DI78/DI$8*DI$7*KVARDI,2))</f>
        <v/>
      </c>
      <c r="DK78" s="43"/>
      <c r="DL78" s="44" t="str">
        <f aca="false">IF(OR(DK$4=0,DK78="",DK$8="",DK$7=""),"",ROUND(DK78/DK$8*DK$7*KVARDI,2))</f>
        <v/>
      </c>
      <c r="DM78" s="43"/>
      <c r="DN78" s="44" t="str">
        <f aca="false">IF(OR(DM$4=0,DM78="",DM$8="",DM$7=""),"",ROUND(DM78/DM$8*DM$7*KVARDI,2))</f>
        <v/>
      </c>
      <c r="DO78" s="43"/>
      <c r="DP78" s="44" t="str">
        <f aca="false">IF(OR(DO$4=0,DO78="",DO$8="",DO$7=""),"",ROUND(DO78/DO$8*DO$7*KVARDI,2))</f>
        <v/>
      </c>
      <c r="DQ78" s="43"/>
      <c r="DR78" s="44" t="str">
        <f aca="false">IF(OR(DQ$4=0,DQ78="",DQ$8="",DQ$7=""),"",ROUND(DQ78/DQ$8*DQ$7*KVARDI,2))</f>
        <v/>
      </c>
      <c r="DS78" s="43"/>
      <c r="DT78" s="44" t="str">
        <f aca="false">IF(OR(DS$4=0,DS78="",DS$8="",DS$7=""),"",ROUND(DS78/DS$8*DS$7*KVARDI,2))</f>
        <v/>
      </c>
      <c r="DU78" s="43"/>
      <c r="DV78" s="44" t="str">
        <f aca="false">IF(OR(DU$4=0,DU78="",DU$8="",DU$7=""),"",ROUND(DU78/DU$8*DU$7*KVARDI,2))</f>
        <v/>
      </c>
      <c r="DW78" s="43"/>
      <c r="DX78" s="44" t="str">
        <f aca="false">IF(OR(DW$4=0,DW78="",DW$8="",DW$7=""),"",ROUND(DW78/DW$8*DW$7*KVARDI,2))</f>
        <v/>
      </c>
      <c r="DY78" s="43"/>
      <c r="DZ78" s="44" t="str">
        <f aca="false">IF(OR(DY$4=0,DY78="",DY$8="",DY$7=""),"",ROUND(DY78/DY$8*DY$7*KVARDI,2))</f>
        <v/>
      </c>
      <c r="EA78" s="43"/>
      <c r="EB78" s="44" t="str">
        <f aca="false">IF(OR(EA$4=0,EA78="",EA$8="",EA$7=""),"",ROUND(EA78/EA$8*EA$7*KVARDI,2))</f>
        <v/>
      </c>
      <c r="EC78" s="43"/>
      <c r="ED78" s="44" t="str">
        <f aca="false">IF(OR(EC$4=0,EC78="",EC$8="",EC$7=""),"",ROUND(EC78/EC$8*EC$7*KVARDI,2))</f>
        <v/>
      </c>
      <c r="EE78" s="43"/>
      <c r="EF78" s="44" t="str">
        <f aca="false">IF(OR(EE$4=0,EE78="",EE$8="",EE$7=""),"",ROUND(EE78/EE$8*EE$7*KVARDI,2))</f>
        <v/>
      </c>
      <c r="EG78" s="43"/>
      <c r="EH78" s="44" t="str">
        <f aca="false">IF(OR(EG$4=0,EG78="",EG$8="",EG$7=""),"",ROUND(EG78/EG$8*EG$7*KVARDI,2))</f>
        <v/>
      </c>
      <c r="EI78" s="43"/>
      <c r="EJ78" s="44" t="str">
        <f aca="false">IF(OR(EI$4=0,EI78="",EI$8="",EI$7=""),"",ROUND(EI78/EI$8*EI$7*KVARDI,2))</f>
        <v/>
      </c>
      <c r="EK78" s="43"/>
      <c r="EL78" s="44" t="str">
        <f aca="false">IF(OR(EK$4=0,EK78="",EK$8="",EK$7=""),"",ROUND(EK78/EK$8*EK$7*KVARDI,2))</f>
        <v/>
      </c>
      <c r="EM78" s="43"/>
      <c r="EN78" s="44" t="str">
        <f aca="false">IF(OR(EM$4=0,EM78="",EM$8="",EM$7=""),"",ROUND(EM78/EM$8*EM$7*KVARDI,2))</f>
        <v/>
      </c>
      <c r="EO78" s="43"/>
      <c r="EP78" s="44" t="str">
        <f aca="false">IF(OR(EO$4=0,EO78="",EO$8="",EO$7=""),"",ROUND(EO78/EO$8*EO$7*KVARDI,2))</f>
        <v/>
      </c>
      <c r="EQ78" s="43"/>
      <c r="ER78" s="44" t="str">
        <f aca="false">IF(OR(EQ$4=0,EQ78="",EQ$8="",EQ$7=""),"",ROUND(EQ78/EQ$8*EQ$7*KVARDI,2))</f>
        <v/>
      </c>
      <c r="ES78" s="43"/>
      <c r="ET78" s="44" t="str">
        <f aca="false">IF(OR(ES$4=0,ES78="",ES$8="",ES$7=""),"",ROUND(ES78/ES$8*ES$7*KVARDI,2))</f>
        <v/>
      </c>
      <c r="EU78" s="43"/>
      <c r="EV78" s="44" t="str">
        <f aca="false">IF(OR(EU$4=0,EU78="",EU$8="",EU$7=""),"",ROUND(EU78/EU$8*EU$7*KVARDI,2))</f>
        <v/>
      </c>
      <c r="EW78" s="43"/>
      <c r="EX78" s="44" t="str">
        <f aca="false">IF(OR(EW$4=0,EW78="",EW$8="",EW$7=""),"",ROUND(EW78/EW$8*EW$7*KVARDI,2))</f>
        <v/>
      </c>
      <c r="EY78" s="43"/>
      <c r="EZ78" s="44" t="str">
        <f aca="false">IF(OR(EY$4=0,EY78="",EY$8="",EY$7=""),"",ROUND(EY78/EY$8*EY$7*KVARDI,2))</f>
        <v/>
      </c>
      <c r="FA78" s="43"/>
      <c r="FB78" s="44" t="str">
        <f aca="false">IF(OR(FA$4=0,FA78="",FA$8="",FA$7=""),"",ROUND(FA78/FA$8*FA$7*KVARDI,2))</f>
        <v/>
      </c>
      <c r="FC78" s="43"/>
      <c r="FD78" s="44" t="str">
        <f aca="false">IF(OR(FC$4=0,FC78="",FC$8="",FC$7=""),"",ROUND(FC78/FC$8*FC$7*KVARDI,2))</f>
        <v/>
      </c>
      <c r="FE78" s="43"/>
      <c r="FF78" s="44" t="str">
        <f aca="false">IF(OR(FE$4=0,FE78="",FE$8="",FE$7=""),"",ROUND(FE78/FE$8*FE$7*KVARDI,2))</f>
        <v/>
      </c>
      <c r="FG78" s="43"/>
      <c r="FH78" s="44" t="str">
        <f aca="false">IF(OR(FG$4=0,FG78="",FG$8="",FG$7=""),"",ROUND(FG78/FG$8*FG$7*KVARDI,2))</f>
        <v/>
      </c>
      <c r="FI78" s="43"/>
      <c r="FJ78" s="44" t="str">
        <f aca="false">IF(OR(FI$4=0,FI78="",FI$8="",FI$7=""),"",ROUND(FI78/FI$8*FI$7*KVARDI,2))</f>
        <v/>
      </c>
      <c r="FK78" s="43"/>
      <c r="FL78" s="44" t="str">
        <f aca="false">IF(OR(FK$4=0,FK78="",FK$8="",FK$7=""),"",ROUND(FK78/FK$8*FK$7*KVARDI,2))</f>
        <v/>
      </c>
      <c r="FM78" s="43"/>
      <c r="FN78" s="44" t="str">
        <f aca="false">IF(OR(FM$4=0,FM78="",FM$8="",FM$7=""),"",ROUND(FM78/FM$8*FM$7*KVARDI,2))</f>
        <v/>
      </c>
      <c r="FO78" s="43"/>
      <c r="FP78" s="44" t="str">
        <f aca="false">IF(OR(FO$4=0,FO78="",FO$8="",FO$7=""),"",ROUND(FO78/FO$8*FO$7*KVARDI,2))</f>
        <v/>
      </c>
      <c r="FQ78" s="43"/>
      <c r="FR78" s="44" t="str">
        <f aca="false">IF(OR(FQ$4=0,FQ78="",FQ$8="",FQ$7=""),"",ROUND(FQ78/FQ$8*FQ$7*KVARDI,2))</f>
        <v/>
      </c>
      <c r="FS78" s="43"/>
      <c r="FT78" s="44" t="str">
        <f aca="false">IF(OR(FS$4=0,FS78="",FS$8="",FS$7=""),"",ROUND(FS78/FS$8*FS$7*KVARDI,2))</f>
        <v/>
      </c>
      <c r="FU78" s="43"/>
      <c r="FV78" s="44" t="str">
        <f aca="false">IF(OR(FU$4=0,FU78="",FU$8="",FU$7=""),"",ROUND(FU78/FU$8*FU$7*KVARDI,2))</f>
        <v/>
      </c>
      <c r="FW78" s="43"/>
      <c r="FX78" s="44" t="str">
        <f aca="false">IF(OR(FW$4=0,FW78="",FW$8="",FW$7=""),"",ROUND(FW78/FW$8*FW$7*KVARDI,2))</f>
        <v/>
      </c>
      <c r="FY78" s="43"/>
      <c r="FZ78" s="44" t="str">
        <f aca="false">IF(OR(FY$4=0,FY78="",FY$8="",FY$7=""),"",ROUND(FY78/FY$8*FY$7*KVARDI,2))</f>
        <v/>
      </c>
      <c r="GA78" s="43"/>
      <c r="GB78" s="44" t="str">
        <f aca="false">IF(OR(GA$4=0,GA78="",GA$8="",GA$7=""),"",ROUND(GA78/GA$8*GA$7*KVARDI,2))</f>
        <v/>
      </c>
      <c r="GC78" s="43"/>
      <c r="GD78" s="44" t="str">
        <f aca="false">IF(OR(GC$4=0,GC78="",GC$8="",GC$7=""),"",ROUND(GC78/GC$8*GC$7*KVARDI,2))</f>
        <v/>
      </c>
      <c r="GE78" s="43"/>
      <c r="GF78" s="44" t="str">
        <f aca="false">IF(OR(GE$4=0,GE78="",GE$8="",GE$7=""),"",ROUND(GE78/GE$8*GE$7*KVARDI,2))</f>
        <v/>
      </c>
      <c r="GG78" s="43"/>
      <c r="GH78" s="44" t="str">
        <f aca="false">IF(OR(GG$4=0,GG78="",GG$8="",GG$7=""),"",ROUND(GG78/GG$8*GG$7*KVARDI,2))</f>
        <v/>
      </c>
      <c r="GI78" s="43"/>
      <c r="GJ78" s="44" t="str">
        <f aca="false">IF(OR(GI$4=0,GI78="",GI$8="",GI$7=""),"",ROUND(GI78/GI$8*GI$7*KVARDI,2))</f>
        <v/>
      </c>
      <c r="GK78" s="43"/>
      <c r="GL78" s="44" t="str">
        <f aca="false">IF(OR(GK$4=0,GK78="",GK$8="",GK$7=""),"",ROUND(GK78/GK$8*GK$7*KVARDI,2))</f>
        <v/>
      </c>
      <c r="GM78" s="43"/>
      <c r="GN78" s="44" t="str">
        <f aca="false">IF(OR(GM$4=0,GM78="",GM$8="",GM$7=""),"",ROUND(GM78/GM$8*GM$7*KVARDI,2))</f>
        <v/>
      </c>
      <c r="GO78" s="43"/>
      <c r="GP78" s="44" t="str">
        <f aca="false">IF(OR(GO$4=0,GO78="",GO$8="",GO$7=""),"",ROUND(GO78/GO$8*GO$7*KVARDI,2))</f>
        <v/>
      </c>
      <c r="GQ78" s="43"/>
      <c r="GR78" s="44" t="str">
        <f aca="false">IF(OR(GQ$4=0,GQ78="",GQ$8="",GQ$7=""),"",ROUND(GQ78/GQ$8*GQ$7*KVARDI,2))</f>
        <v/>
      </c>
      <c r="GS78" s="43"/>
      <c r="GT78" s="44" t="str">
        <f aca="false">IF(OR(GS$4=0,GS78="",GS$8="",GS$7=""),"",ROUND(GS78/GS$8*GS$7*KVARDI,2))</f>
        <v/>
      </c>
      <c r="GU78" s="43"/>
      <c r="GV78" s="44" t="str">
        <f aca="false">IF(OR(GU$4=0,GU78="",GU$8="",GU$7=""),"",ROUND(GU78/GU$8*GU$7*KVARDI,2))</f>
        <v/>
      </c>
      <c r="GW78" s="43"/>
      <c r="GX78" s="44" t="str">
        <f aca="false">IF(OR(GW$4=0,GW78="",GW$8="",GW$7=""),"",ROUND(GW78/GW$8*GW$7*KVARDI,2))</f>
        <v/>
      </c>
      <c r="GZ78" s="22"/>
    </row>
    <row r="79" customFormat="false" ht="15" hidden="true" customHeight="true" outlineLevel="1" collapsed="false">
      <c r="B79" s="41" t="str">
        <f aca="false" t="array" ref="B79:B79">IFERROR(INDEX(Launagögn!$C$6:$C$10005,MATCH(0,COUNTIF($B$11:B78,Launagögn!$C$6:$C$10005)+(Launagögn!$C$6:$C$10005=""),0)),"")</f>
        <v/>
      </c>
      <c r="C79" s="42" t="n">
        <f aca="false">IFERROR(SUMIF($G$10:$GX$10,"Stig",$G79:$GX79),0)</f>
        <v>0</v>
      </c>
      <c r="D79" s="22"/>
      <c r="E79" s="22"/>
      <c r="F79" s="22"/>
      <c r="G79" s="43"/>
      <c r="H79" s="44" t="str">
        <f aca="false">IF(OR(G$4=0,G79="",G$8="",G$7=""),"",ROUND(G79/G$8*G$7*KVARDI,2))</f>
        <v/>
      </c>
      <c r="I79" s="43"/>
      <c r="J79" s="44" t="str">
        <f aca="false">IF(OR(I$4=0,I79="",I$8="",I$7=""),"",ROUND(I79/I$8*I$7*KVARDI,2))</f>
        <v/>
      </c>
      <c r="K79" s="43"/>
      <c r="L79" s="44" t="str">
        <f aca="false">IF(OR(K$4=0,K79="",K$8="",K$7=""),"",ROUND(K79/K$8*K$7*KVARDI,2))</f>
        <v/>
      </c>
      <c r="M79" s="43"/>
      <c r="N79" s="44" t="str">
        <f aca="false">IF(OR(M$4=0,M79="",M$8="",M$7=""),"",ROUND(M79/M$8*M$7*KVARDI,2))</f>
        <v/>
      </c>
      <c r="O79" s="43"/>
      <c r="P79" s="44" t="str">
        <f aca="false">IF(OR(O$4=0,O79="",O$8="",O$7=""),"",ROUND(O79/O$8*O$7*KVARDI,2))</f>
        <v/>
      </c>
      <c r="Q79" s="43"/>
      <c r="R79" s="44" t="str">
        <f aca="false">IF(OR(Q$4=0,Q79="",Q$8="",Q$7=""),"",ROUND(Q79/Q$8*Q$7*KVARDI,2))</f>
        <v/>
      </c>
      <c r="S79" s="43"/>
      <c r="T79" s="44" t="str">
        <f aca="false">IF(OR(S$4=0,S79="",S$8="",S$7=""),"",ROUND(S79/S$8*S$7*KVARDI,2))</f>
        <v/>
      </c>
      <c r="U79" s="43"/>
      <c r="V79" s="44" t="str">
        <f aca="false">IF(OR(U$4=0,U79="",U$8="",U$7=""),"",ROUND(U79/U$8*U$7*KVARDI,2))</f>
        <v/>
      </c>
      <c r="W79" s="43"/>
      <c r="X79" s="44" t="str">
        <f aca="false">IF(OR(W$4=0,W79="",W$8="",W$7=""),"",ROUND(W79/W$8*W$7*KVARDI,2))</f>
        <v/>
      </c>
      <c r="Y79" s="43"/>
      <c r="Z79" s="44" t="str">
        <f aca="false">IF(OR(Y$4=0,Y79="",Y$8="",Y$7=""),"",ROUND(Y79/Y$8*Y$7*KVARDI,2))</f>
        <v/>
      </c>
      <c r="AA79" s="43"/>
      <c r="AB79" s="44" t="str">
        <f aca="false">IF(OR(AA$4=0,AA79="",AA$8="",AA$7=""),"",ROUND(AA79/AA$8*AA$7*KVARDI,2))</f>
        <v/>
      </c>
      <c r="AC79" s="43"/>
      <c r="AD79" s="44" t="str">
        <f aca="false">IF(OR(AC$4=0,AC79="",AC$8="",AC$7=""),"",ROUND(AC79/AC$8*AC$7*KVARDI,2))</f>
        <v/>
      </c>
      <c r="AE79" s="43"/>
      <c r="AF79" s="44" t="str">
        <f aca="false">IF(OR(AE$4=0,AE79="",AE$8="",AE$7=""),"",ROUND(AE79/AE$8*AE$7*KVARDI,2))</f>
        <v/>
      </c>
      <c r="AG79" s="43"/>
      <c r="AH79" s="44" t="str">
        <f aca="false">IF(OR(AG$4=0,AG79="",AG$8="",AG$7=""),"",ROUND(AG79/AG$8*AG$7*KVARDI,2))</f>
        <v/>
      </c>
      <c r="AI79" s="43"/>
      <c r="AJ79" s="44" t="str">
        <f aca="false">IF(OR(AI$4=0,AI79="",AI$8="",AI$7=""),"",ROUND(AI79/AI$8*AI$7*KVARDI,2))</f>
        <v/>
      </c>
      <c r="AK79" s="43"/>
      <c r="AL79" s="44" t="str">
        <f aca="false">IF(OR(AK$4=0,AK79="",AK$8="",AK$7=""),"",ROUND(AK79/AK$8*AK$7*KVARDI,2))</f>
        <v/>
      </c>
      <c r="AM79" s="43"/>
      <c r="AN79" s="44" t="str">
        <f aca="false">IF(OR(AM$4=0,AM79="",AM$8="",AM$7=""),"",ROUND(AM79/AM$8*AM$7*KVARDI,2))</f>
        <v/>
      </c>
      <c r="AO79" s="43"/>
      <c r="AP79" s="44" t="str">
        <f aca="false">IF(OR(AO$4=0,AO79="",AO$8="",AO$7=""),"",ROUND(AO79/AO$8*AO$7*KVARDI,2))</f>
        <v/>
      </c>
      <c r="AQ79" s="43"/>
      <c r="AR79" s="44" t="str">
        <f aca="false">IF(OR(AQ$4=0,AQ79="",AQ$8="",AQ$7=""),"",ROUND(AQ79/AQ$8*AQ$7*KVARDI,2))</f>
        <v/>
      </c>
      <c r="AS79" s="43"/>
      <c r="AT79" s="44" t="str">
        <f aca="false">IF(OR(AS$4=0,AS79="",AS$8="",AS$7=""),"",ROUND(AS79/AS$8*AS$7*KVARDI,2))</f>
        <v/>
      </c>
      <c r="AU79" s="43"/>
      <c r="AV79" s="44" t="str">
        <f aca="false">IF(OR(AU$4=0,AU79="",AU$8="",AU$7=""),"",ROUND(AU79/AU$8*AU$7*KVARDI,2))</f>
        <v/>
      </c>
      <c r="AW79" s="43"/>
      <c r="AX79" s="44" t="str">
        <f aca="false">IF(OR(AW$4=0,AW79="",AW$8="",AW$7=""),"",ROUND(AW79/AW$8*AW$7*KVARDI,2))</f>
        <v/>
      </c>
      <c r="AY79" s="43"/>
      <c r="AZ79" s="44" t="str">
        <f aca="false">IF(OR(AY$4=0,AY79="",AY$8="",AY$7=""),"",ROUND(AY79/AY$8*AY$7*KVARDI,2))</f>
        <v/>
      </c>
      <c r="BA79" s="43"/>
      <c r="BB79" s="44" t="str">
        <f aca="false">IF(OR(BA$4=0,BA79="",BA$8="",BA$7=""),"",ROUND(BA79/BA$8*BA$7*KVARDI,2))</f>
        <v/>
      </c>
      <c r="BC79" s="43"/>
      <c r="BD79" s="44" t="str">
        <f aca="false">IF(OR(BC$4=0,BC79="",BC$8="",BC$7=""),"",ROUND(BC79/BC$8*BC$7*KVARDI,2))</f>
        <v/>
      </c>
      <c r="BE79" s="43"/>
      <c r="BF79" s="44" t="str">
        <f aca="false">IF(OR(BE$4=0,BE79="",BE$8="",BE$7=""),"",ROUND(BE79/BE$8*BE$7*KVARDI,2))</f>
        <v/>
      </c>
      <c r="BG79" s="43"/>
      <c r="BH79" s="44" t="str">
        <f aca="false">IF(OR(BG$4=0,BG79="",BG$8="",BG$7=""),"",ROUND(BG79/BG$8*BG$7*KVARDI,2))</f>
        <v/>
      </c>
      <c r="BI79" s="43"/>
      <c r="BJ79" s="44" t="str">
        <f aca="false">IF(OR(BI$4=0,BI79="",BI$8="",BI$7=""),"",ROUND(BI79/BI$8*BI$7*KVARDI,2))</f>
        <v/>
      </c>
      <c r="BK79" s="43"/>
      <c r="BL79" s="44" t="str">
        <f aca="false">IF(OR(BK$4=0,BK79="",BK$8="",BK$7=""),"",ROUND(BK79/BK$8*BK$7*KVARDI,2))</f>
        <v/>
      </c>
      <c r="BM79" s="43"/>
      <c r="BN79" s="44" t="str">
        <f aca="false">IF(OR(BM$4=0,BM79="",BM$8="",BM$7=""),"",ROUND(BM79/BM$8*BM$7*KVARDI,2))</f>
        <v/>
      </c>
      <c r="BO79" s="43"/>
      <c r="BP79" s="44" t="str">
        <f aca="false">IF(OR(BO$4=0,BO79="",BO$8="",BO$7=""),"",ROUND(BO79/BO$8*BO$7*KVARDI,2))</f>
        <v/>
      </c>
      <c r="BQ79" s="43"/>
      <c r="BR79" s="44" t="str">
        <f aca="false">IF(OR(BQ$4=0,BQ79="",BQ$8="",BQ$7=""),"",ROUND(BQ79/BQ$8*BQ$7*KVARDI,2))</f>
        <v/>
      </c>
      <c r="BS79" s="43"/>
      <c r="BT79" s="44" t="str">
        <f aca="false">IF(OR(BS$4=0,BS79="",BS$8="",BS$7=""),"",ROUND(BS79/BS$8*BS$7*KVARDI,2))</f>
        <v/>
      </c>
      <c r="BU79" s="43"/>
      <c r="BV79" s="44" t="str">
        <f aca="false">IF(OR(BU$4=0,BU79="",BU$8="",BU$7=""),"",ROUND(BU79/BU$8*BU$7*KVARDI,2))</f>
        <v/>
      </c>
      <c r="BW79" s="43"/>
      <c r="BX79" s="44" t="str">
        <f aca="false">IF(OR(BW$4=0,BW79="",BW$8="",BW$7=""),"",ROUND(BW79/BW$8*BW$7*KVARDI,2))</f>
        <v/>
      </c>
      <c r="BY79" s="43"/>
      <c r="BZ79" s="44" t="str">
        <f aca="false">IF(OR(BY$4=0,BY79="",BY$8="",BY$7=""),"",ROUND(BY79/BY$8*BY$7*KVARDI,2))</f>
        <v/>
      </c>
      <c r="CA79" s="43"/>
      <c r="CB79" s="44" t="str">
        <f aca="false">IF(OR(CA$4=0,CA79="",CA$8="",CA$7=""),"",ROUND(CA79/CA$8*CA$7*KVARDI,2))</f>
        <v/>
      </c>
      <c r="CC79" s="43"/>
      <c r="CD79" s="44" t="str">
        <f aca="false">IF(OR(CC$4=0,CC79="",CC$8="",CC$7=""),"",ROUND(CC79/CC$8*CC$7*KVARDI,2))</f>
        <v/>
      </c>
      <c r="CE79" s="43"/>
      <c r="CF79" s="44" t="str">
        <f aca="false">IF(OR(CE$4=0,CE79="",CE$8="",CE$7=""),"",ROUND(CE79/CE$8*CE$7*KVARDI,2))</f>
        <v/>
      </c>
      <c r="CG79" s="43"/>
      <c r="CH79" s="44" t="str">
        <f aca="false">IF(OR(CG$4=0,CG79="",CG$8="",CG$7=""),"",ROUND(CG79/CG$8*CG$7*KVARDI,2))</f>
        <v/>
      </c>
      <c r="CI79" s="43"/>
      <c r="CJ79" s="44" t="str">
        <f aca="false">IF(OR(CI$4=0,CI79="",CI$8="",CI$7=""),"",ROUND(CI79/CI$8*CI$7*KVARDI,2))</f>
        <v/>
      </c>
      <c r="CK79" s="43"/>
      <c r="CL79" s="44" t="str">
        <f aca="false">IF(OR(CK$4=0,CK79="",CK$8="",CK$7=""),"",ROUND(CK79/CK$8*CK$7*KVARDI,2))</f>
        <v/>
      </c>
      <c r="CM79" s="43"/>
      <c r="CN79" s="44" t="str">
        <f aca="false">IF(OR(CM$4=0,CM79="",CM$8="",CM$7=""),"",ROUND(CM79/CM$8*CM$7*KVARDI,2))</f>
        <v/>
      </c>
      <c r="CO79" s="43"/>
      <c r="CP79" s="44" t="str">
        <f aca="false">IF(OR(CO$4=0,CO79="",CO$8="",CO$7=""),"",ROUND(CO79/CO$8*CO$7*KVARDI,2))</f>
        <v/>
      </c>
      <c r="CQ79" s="43"/>
      <c r="CR79" s="44" t="str">
        <f aca="false">IF(OR(CQ$4=0,CQ79="",CQ$8="",CQ$7=""),"",ROUND(CQ79/CQ$8*CQ$7*KVARDI,2))</f>
        <v/>
      </c>
      <c r="CS79" s="43"/>
      <c r="CT79" s="44" t="str">
        <f aca="false">IF(OR(CS$4=0,CS79="",CS$8="",CS$7=""),"",ROUND(CS79/CS$8*CS$7*KVARDI,2))</f>
        <v/>
      </c>
      <c r="CU79" s="43"/>
      <c r="CV79" s="44" t="str">
        <f aca="false">IF(OR(CU$4=0,CU79="",CU$8="",CU$7=""),"",ROUND(CU79/CU$8*CU$7*KVARDI,2))</f>
        <v/>
      </c>
      <c r="CW79" s="43"/>
      <c r="CX79" s="44" t="str">
        <f aca="false">IF(OR(CW$4=0,CW79="",CW$8="",CW$7=""),"",ROUND(CW79/CW$8*CW$7*KVARDI,2))</f>
        <v/>
      </c>
      <c r="CY79" s="43"/>
      <c r="CZ79" s="44" t="str">
        <f aca="false">IF(OR(CY$4=0,CY79="",CY$8="",CY$7=""),"",ROUND(CY79/CY$8*CY$7*KVARDI,2))</f>
        <v/>
      </c>
      <c r="DA79" s="43"/>
      <c r="DB79" s="44" t="str">
        <f aca="false">IF(OR(DA$4=0,DA79="",DA$8="",DA$7=""),"",ROUND(DA79/DA$8*DA$7*KVARDI,2))</f>
        <v/>
      </c>
      <c r="DC79" s="43"/>
      <c r="DD79" s="44" t="str">
        <f aca="false">IF(OR(DC$4=0,DC79="",DC$8="",DC$7=""),"",ROUND(DC79/DC$8*DC$7*KVARDI,2))</f>
        <v/>
      </c>
      <c r="DE79" s="43"/>
      <c r="DF79" s="44" t="str">
        <f aca="false">IF(OR(DE$4=0,DE79="",DE$8="",DE$7=""),"",ROUND(DE79/DE$8*DE$7*KVARDI,2))</f>
        <v/>
      </c>
      <c r="DG79" s="43"/>
      <c r="DH79" s="44" t="str">
        <f aca="false">IF(OR(DG$4=0,DG79="",DG$8="",DG$7=""),"",ROUND(DG79/DG$8*DG$7*KVARDI,2))</f>
        <v/>
      </c>
      <c r="DI79" s="43"/>
      <c r="DJ79" s="44" t="str">
        <f aca="false">IF(OR(DI$4=0,DI79="",DI$8="",DI$7=""),"",ROUND(DI79/DI$8*DI$7*KVARDI,2))</f>
        <v/>
      </c>
      <c r="DK79" s="43"/>
      <c r="DL79" s="44" t="str">
        <f aca="false">IF(OR(DK$4=0,DK79="",DK$8="",DK$7=""),"",ROUND(DK79/DK$8*DK$7*KVARDI,2))</f>
        <v/>
      </c>
      <c r="DM79" s="43"/>
      <c r="DN79" s="44" t="str">
        <f aca="false">IF(OR(DM$4=0,DM79="",DM$8="",DM$7=""),"",ROUND(DM79/DM$8*DM$7*KVARDI,2))</f>
        <v/>
      </c>
      <c r="DO79" s="43"/>
      <c r="DP79" s="44" t="str">
        <f aca="false">IF(OR(DO$4=0,DO79="",DO$8="",DO$7=""),"",ROUND(DO79/DO$8*DO$7*KVARDI,2))</f>
        <v/>
      </c>
      <c r="DQ79" s="43"/>
      <c r="DR79" s="44" t="str">
        <f aca="false">IF(OR(DQ$4=0,DQ79="",DQ$8="",DQ$7=""),"",ROUND(DQ79/DQ$8*DQ$7*KVARDI,2))</f>
        <v/>
      </c>
      <c r="DS79" s="43"/>
      <c r="DT79" s="44" t="str">
        <f aca="false">IF(OR(DS$4=0,DS79="",DS$8="",DS$7=""),"",ROUND(DS79/DS$8*DS$7*KVARDI,2))</f>
        <v/>
      </c>
      <c r="DU79" s="43"/>
      <c r="DV79" s="44" t="str">
        <f aca="false">IF(OR(DU$4=0,DU79="",DU$8="",DU$7=""),"",ROUND(DU79/DU$8*DU$7*KVARDI,2))</f>
        <v/>
      </c>
      <c r="DW79" s="43"/>
      <c r="DX79" s="44" t="str">
        <f aca="false">IF(OR(DW$4=0,DW79="",DW$8="",DW$7=""),"",ROUND(DW79/DW$8*DW$7*KVARDI,2))</f>
        <v/>
      </c>
      <c r="DY79" s="43"/>
      <c r="DZ79" s="44" t="str">
        <f aca="false">IF(OR(DY$4=0,DY79="",DY$8="",DY$7=""),"",ROUND(DY79/DY$8*DY$7*KVARDI,2))</f>
        <v/>
      </c>
      <c r="EA79" s="43"/>
      <c r="EB79" s="44" t="str">
        <f aca="false">IF(OR(EA$4=0,EA79="",EA$8="",EA$7=""),"",ROUND(EA79/EA$8*EA$7*KVARDI,2))</f>
        <v/>
      </c>
      <c r="EC79" s="43"/>
      <c r="ED79" s="44" t="str">
        <f aca="false">IF(OR(EC$4=0,EC79="",EC$8="",EC$7=""),"",ROUND(EC79/EC$8*EC$7*KVARDI,2))</f>
        <v/>
      </c>
      <c r="EE79" s="43"/>
      <c r="EF79" s="44" t="str">
        <f aca="false">IF(OR(EE$4=0,EE79="",EE$8="",EE$7=""),"",ROUND(EE79/EE$8*EE$7*KVARDI,2))</f>
        <v/>
      </c>
      <c r="EG79" s="43"/>
      <c r="EH79" s="44" t="str">
        <f aca="false">IF(OR(EG$4=0,EG79="",EG$8="",EG$7=""),"",ROUND(EG79/EG$8*EG$7*KVARDI,2))</f>
        <v/>
      </c>
      <c r="EI79" s="43"/>
      <c r="EJ79" s="44" t="str">
        <f aca="false">IF(OR(EI$4=0,EI79="",EI$8="",EI$7=""),"",ROUND(EI79/EI$8*EI$7*KVARDI,2))</f>
        <v/>
      </c>
      <c r="EK79" s="43"/>
      <c r="EL79" s="44" t="str">
        <f aca="false">IF(OR(EK$4=0,EK79="",EK$8="",EK$7=""),"",ROUND(EK79/EK$8*EK$7*KVARDI,2))</f>
        <v/>
      </c>
      <c r="EM79" s="43"/>
      <c r="EN79" s="44" t="str">
        <f aca="false">IF(OR(EM$4=0,EM79="",EM$8="",EM$7=""),"",ROUND(EM79/EM$8*EM$7*KVARDI,2))</f>
        <v/>
      </c>
      <c r="EO79" s="43"/>
      <c r="EP79" s="44" t="str">
        <f aca="false">IF(OR(EO$4=0,EO79="",EO$8="",EO$7=""),"",ROUND(EO79/EO$8*EO$7*KVARDI,2))</f>
        <v/>
      </c>
      <c r="EQ79" s="43"/>
      <c r="ER79" s="44" t="str">
        <f aca="false">IF(OR(EQ$4=0,EQ79="",EQ$8="",EQ$7=""),"",ROUND(EQ79/EQ$8*EQ$7*KVARDI,2))</f>
        <v/>
      </c>
      <c r="ES79" s="43"/>
      <c r="ET79" s="44" t="str">
        <f aca="false">IF(OR(ES$4=0,ES79="",ES$8="",ES$7=""),"",ROUND(ES79/ES$8*ES$7*KVARDI,2))</f>
        <v/>
      </c>
      <c r="EU79" s="43"/>
      <c r="EV79" s="44" t="str">
        <f aca="false">IF(OR(EU$4=0,EU79="",EU$8="",EU$7=""),"",ROUND(EU79/EU$8*EU$7*KVARDI,2))</f>
        <v/>
      </c>
      <c r="EW79" s="43"/>
      <c r="EX79" s="44" t="str">
        <f aca="false">IF(OR(EW$4=0,EW79="",EW$8="",EW$7=""),"",ROUND(EW79/EW$8*EW$7*KVARDI,2))</f>
        <v/>
      </c>
      <c r="EY79" s="43"/>
      <c r="EZ79" s="44" t="str">
        <f aca="false">IF(OR(EY$4=0,EY79="",EY$8="",EY$7=""),"",ROUND(EY79/EY$8*EY$7*KVARDI,2))</f>
        <v/>
      </c>
      <c r="FA79" s="43"/>
      <c r="FB79" s="44" t="str">
        <f aca="false">IF(OR(FA$4=0,FA79="",FA$8="",FA$7=""),"",ROUND(FA79/FA$8*FA$7*KVARDI,2))</f>
        <v/>
      </c>
      <c r="FC79" s="43"/>
      <c r="FD79" s="44" t="str">
        <f aca="false">IF(OR(FC$4=0,FC79="",FC$8="",FC$7=""),"",ROUND(FC79/FC$8*FC$7*KVARDI,2))</f>
        <v/>
      </c>
      <c r="FE79" s="43"/>
      <c r="FF79" s="44" t="str">
        <f aca="false">IF(OR(FE$4=0,FE79="",FE$8="",FE$7=""),"",ROUND(FE79/FE$8*FE$7*KVARDI,2))</f>
        <v/>
      </c>
      <c r="FG79" s="43"/>
      <c r="FH79" s="44" t="str">
        <f aca="false">IF(OR(FG$4=0,FG79="",FG$8="",FG$7=""),"",ROUND(FG79/FG$8*FG$7*KVARDI,2))</f>
        <v/>
      </c>
      <c r="FI79" s="43"/>
      <c r="FJ79" s="44" t="str">
        <f aca="false">IF(OR(FI$4=0,FI79="",FI$8="",FI$7=""),"",ROUND(FI79/FI$8*FI$7*KVARDI,2))</f>
        <v/>
      </c>
      <c r="FK79" s="43"/>
      <c r="FL79" s="44" t="str">
        <f aca="false">IF(OR(FK$4=0,FK79="",FK$8="",FK$7=""),"",ROUND(FK79/FK$8*FK$7*KVARDI,2))</f>
        <v/>
      </c>
      <c r="FM79" s="43"/>
      <c r="FN79" s="44" t="str">
        <f aca="false">IF(OR(FM$4=0,FM79="",FM$8="",FM$7=""),"",ROUND(FM79/FM$8*FM$7*KVARDI,2))</f>
        <v/>
      </c>
      <c r="FO79" s="43"/>
      <c r="FP79" s="44" t="str">
        <f aca="false">IF(OR(FO$4=0,FO79="",FO$8="",FO$7=""),"",ROUND(FO79/FO$8*FO$7*KVARDI,2))</f>
        <v/>
      </c>
      <c r="FQ79" s="43"/>
      <c r="FR79" s="44" t="str">
        <f aca="false">IF(OR(FQ$4=0,FQ79="",FQ$8="",FQ$7=""),"",ROUND(FQ79/FQ$8*FQ$7*KVARDI,2))</f>
        <v/>
      </c>
      <c r="FS79" s="43"/>
      <c r="FT79" s="44" t="str">
        <f aca="false">IF(OR(FS$4=0,FS79="",FS$8="",FS$7=""),"",ROUND(FS79/FS$8*FS$7*KVARDI,2))</f>
        <v/>
      </c>
      <c r="FU79" s="43"/>
      <c r="FV79" s="44" t="str">
        <f aca="false">IF(OR(FU$4=0,FU79="",FU$8="",FU$7=""),"",ROUND(FU79/FU$8*FU$7*KVARDI,2))</f>
        <v/>
      </c>
      <c r="FW79" s="43"/>
      <c r="FX79" s="44" t="str">
        <f aca="false">IF(OR(FW$4=0,FW79="",FW$8="",FW$7=""),"",ROUND(FW79/FW$8*FW$7*KVARDI,2))</f>
        <v/>
      </c>
      <c r="FY79" s="43"/>
      <c r="FZ79" s="44" t="str">
        <f aca="false">IF(OR(FY$4=0,FY79="",FY$8="",FY$7=""),"",ROUND(FY79/FY$8*FY$7*KVARDI,2))</f>
        <v/>
      </c>
      <c r="GA79" s="43"/>
      <c r="GB79" s="44" t="str">
        <f aca="false">IF(OR(GA$4=0,GA79="",GA$8="",GA$7=""),"",ROUND(GA79/GA$8*GA$7*KVARDI,2))</f>
        <v/>
      </c>
      <c r="GC79" s="43"/>
      <c r="GD79" s="44" t="str">
        <f aca="false">IF(OR(GC$4=0,GC79="",GC$8="",GC$7=""),"",ROUND(GC79/GC$8*GC$7*KVARDI,2))</f>
        <v/>
      </c>
      <c r="GE79" s="43"/>
      <c r="GF79" s="44" t="str">
        <f aca="false">IF(OR(GE$4=0,GE79="",GE$8="",GE$7=""),"",ROUND(GE79/GE$8*GE$7*KVARDI,2))</f>
        <v/>
      </c>
      <c r="GG79" s="43"/>
      <c r="GH79" s="44" t="str">
        <f aca="false">IF(OR(GG$4=0,GG79="",GG$8="",GG$7=""),"",ROUND(GG79/GG$8*GG$7*KVARDI,2))</f>
        <v/>
      </c>
      <c r="GI79" s="43"/>
      <c r="GJ79" s="44" t="str">
        <f aca="false">IF(OR(GI$4=0,GI79="",GI$8="",GI$7=""),"",ROUND(GI79/GI$8*GI$7*KVARDI,2))</f>
        <v/>
      </c>
      <c r="GK79" s="43"/>
      <c r="GL79" s="44" t="str">
        <f aca="false">IF(OR(GK$4=0,GK79="",GK$8="",GK$7=""),"",ROUND(GK79/GK$8*GK$7*KVARDI,2))</f>
        <v/>
      </c>
      <c r="GM79" s="43"/>
      <c r="GN79" s="44" t="str">
        <f aca="false">IF(OR(GM$4=0,GM79="",GM$8="",GM$7=""),"",ROUND(GM79/GM$8*GM$7*KVARDI,2))</f>
        <v/>
      </c>
      <c r="GO79" s="43"/>
      <c r="GP79" s="44" t="str">
        <f aca="false">IF(OR(GO$4=0,GO79="",GO$8="",GO$7=""),"",ROUND(GO79/GO$8*GO$7*KVARDI,2))</f>
        <v/>
      </c>
      <c r="GQ79" s="43"/>
      <c r="GR79" s="44" t="str">
        <f aca="false">IF(OR(GQ$4=0,GQ79="",GQ$8="",GQ$7=""),"",ROUND(GQ79/GQ$8*GQ$7*KVARDI,2))</f>
        <v/>
      </c>
      <c r="GS79" s="43"/>
      <c r="GT79" s="44" t="str">
        <f aca="false">IF(OR(GS$4=0,GS79="",GS$8="",GS$7=""),"",ROUND(GS79/GS$8*GS$7*KVARDI,2))</f>
        <v/>
      </c>
      <c r="GU79" s="43"/>
      <c r="GV79" s="44" t="str">
        <f aca="false">IF(OR(GU$4=0,GU79="",GU$8="",GU$7=""),"",ROUND(GU79/GU$8*GU$7*KVARDI,2))</f>
        <v/>
      </c>
      <c r="GW79" s="43"/>
      <c r="GX79" s="44" t="str">
        <f aca="false">IF(OR(GW$4=0,GW79="",GW$8="",GW$7=""),"",ROUND(GW79/GW$8*GW$7*KVARDI,2))</f>
        <v/>
      </c>
      <c r="GZ79" s="22"/>
    </row>
    <row r="80" customFormat="false" ht="15" hidden="true" customHeight="true" outlineLevel="1" collapsed="false">
      <c r="B80" s="41" t="str">
        <f aca="false" t="array" ref="B80:B80">IFERROR(INDEX(Launagögn!$C$6:$C$10005,MATCH(0,COUNTIF($B$11:B79,Launagögn!$C$6:$C$10005)+(Launagögn!$C$6:$C$10005=""),0)),"")</f>
        <v/>
      </c>
      <c r="C80" s="42" t="n">
        <f aca="false">IFERROR(SUMIF($G$10:$GX$10,"Stig",$G80:$GX80),0)</f>
        <v>0</v>
      </c>
      <c r="D80" s="22"/>
      <c r="E80" s="22"/>
      <c r="F80" s="22"/>
      <c r="G80" s="43"/>
      <c r="H80" s="44" t="str">
        <f aca="false">IF(OR(G$4=0,G80="",G$8="",G$7=""),"",ROUND(G80/G$8*G$7*KVARDI,2))</f>
        <v/>
      </c>
      <c r="I80" s="43"/>
      <c r="J80" s="44" t="str">
        <f aca="false">IF(OR(I$4=0,I80="",I$8="",I$7=""),"",ROUND(I80/I$8*I$7*KVARDI,2))</f>
        <v/>
      </c>
      <c r="K80" s="43"/>
      <c r="L80" s="44" t="str">
        <f aca="false">IF(OR(K$4=0,K80="",K$8="",K$7=""),"",ROUND(K80/K$8*K$7*KVARDI,2))</f>
        <v/>
      </c>
      <c r="M80" s="43"/>
      <c r="N80" s="44" t="str">
        <f aca="false">IF(OR(M$4=0,M80="",M$8="",M$7=""),"",ROUND(M80/M$8*M$7*KVARDI,2))</f>
        <v/>
      </c>
      <c r="O80" s="43"/>
      <c r="P80" s="44" t="str">
        <f aca="false">IF(OR(O$4=0,O80="",O$8="",O$7=""),"",ROUND(O80/O$8*O$7*KVARDI,2))</f>
        <v/>
      </c>
      <c r="Q80" s="43"/>
      <c r="R80" s="44" t="str">
        <f aca="false">IF(OR(Q$4=0,Q80="",Q$8="",Q$7=""),"",ROUND(Q80/Q$8*Q$7*KVARDI,2))</f>
        <v/>
      </c>
      <c r="S80" s="43"/>
      <c r="T80" s="44" t="str">
        <f aca="false">IF(OR(S$4=0,S80="",S$8="",S$7=""),"",ROUND(S80/S$8*S$7*KVARDI,2))</f>
        <v/>
      </c>
      <c r="U80" s="43"/>
      <c r="V80" s="44" t="str">
        <f aca="false">IF(OR(U$4=0,U80="",U$8="",U$7=""),"",ROUND(U80/U$8*U$7*KVARDI,2))</f>
        <v/>
      </c>
      <c r="W80" s="43"/>
      <c r="X80" s="44" t="str">
        <f aca="false">IF(OR(W$4=0,W80="",W$8="",W$7=""),"",ROUND(W80/W$8*W$7*KVARDI,2))</f>
        <v/>
      </c>
      <c r="Y80" s="43"/>
      <c r="Z80" s="44" t="str">
        <f aca="false">IF(OR(Y$4=0,Y80="",Y$8="",Y$7=""),"",ROUND(Y80/Y$8*Y$7*KVARDI,2))</f>
        <v/>
      </c>
      <c r="AA80" s="43"/>
      <c r="AB80" s="44" t="str">
        <f aca="false">IF(OR(AA$4=0,AA80="",AA$8="",AA$7=""),"",ROUND(AA80/AA$8*AA$7*KVARDI,2))</f>
        <v/>
      </c>
      <c r="AC80" s="43"/>
      <c r="AD80" s="44" t="str">
        <f aca="false">IF(OR(AC$4=0,AC80="",AC$8="",AC$7=""),"",ROUND(AC80/AC$8*AC$7*KVARDI,2))</f>
        <v/>
      </c>
      <c r="AE80" s="43"/>
      <c r="AF80" s="44" t="str">
        <f aca="false">IF(OR(AE$4=0,AE80="",AE$8="",AE$7=""),"",ROUND(AE80/AE$8*AE$7*KVARDI,2))</f>
        <v/>
      </c>
      <c r="AG80" s="43"/>
      <c r="AH80" s="44" t="str">
        <f aca="false">IF(OR(AG$4=0,AG80="",AG$8="",AG$7=""),"",ROUND(AG80/AG$8*AG$7*KVARDI,2))</f>
        <v/>
      </c>
      <c r="AI80" s="43"/>
      <c r="AJ80" s="44" t="str">
        <f aca="false">IF(OR(AI$4=0,AI80="",AI$8="",AI$7=""),"",ROUND(AI80/AI$8*AI$7*KVARDI,2))</f>
        <v/>
      </c>
      <c r="AK80" s="43"/>
      <c r="AL80" s="44" t="str">
        <f aca="false">IF(OR(AK$4=0,AK80="",AK$8="",AK$7=""),"",ROUND(AK80/AK$8*AK$7*KVARDI,2))</f>
        <v/>
      </c>
      <c r="AM80" s="43"/>
      <c r="AN80" s="44" t="str">
        <f aca="false">IF(OR(AM$4=0,AM80="",AM$8="",AM$7=""),"",ROUND(AM80/AM$8*AM$7*KVARDI,2))</f>
        <v/>
      </c>
      <c r="AO80" s="43"/>
      <c r="AP80" s="44" t="str">
        <f aca="false">IF(OR(AO$4=0,AO80="",AO$8="",AO$7=""),"",ROUND(AO80/AO$8*AO$7*KVARDI,2))</f>
        <v/>
      </c>
      <c r="AQ80" s="43"/>
      <c r="AR80" s="44" t="str">
        <f aca="false">IF(OR(AQ$4=0,AQ80="",AQ$8="",AQ$7=""),"",ROUND(AQ80/AQ$8*AQ$7*KVARDI,2))</f>
        <v/>
      </c>
      <c r="AS80" s="43"/>
      <c r="AT80" s="44" t="str">
        <f aca="false">IF(OR(AS$4=0,AS80="",AS$8="",AS$7=""),"",ROUND(AS80/AS$8*AS$7*KVARDI,2))</f>
        <v/>
      </c>
      <c r="AU80" s="43"/>
      <c r="AV80" s="44" t="str">
        <f aca="false">IF(OR(AU$4=0,AU80="",AU$8="",AU$7=""),"",ROUND(AU80/AU$8*AU$7*KVARDI,2))</f>
        <v/>
      </c>
      <c r="AW80" s="43"/>
      <c r="AX80" s="44" t="str">
        <f aca="false">IF(OR(AW$4=0,AW80="",AW$8="",AW$7=""),"",ROUND(AW80/AW$8*AW$7*KVARDI,2))</f>
        <v/>
      </c>
      <c r="AY80" s="43"/>
      <c r="AZ80" s="44" t="str">
        <f aca="false">IF(OR(AY$4=0,AY80="",AY$8="",AY$7=""),"",ROUND(AY80/AY$8*AY$7*KVARDI,2))</f>
        <v/>
      </c>
      <c r="BA80" s="43"/>
      <c r="BB80" s="44" t="str">
        <f aca="false">IF(OR(BA$4=0,BA80="",BA$8="",BA$7=""),"",ROUND(BA80/BA$8*BA$7*KVARDI,2))</f>
        <v/>
      </c>
      <c r="BC80" s="43"/>
      <c r="BD80" s="44" t="str">
        <f aca="false">IF(OR(BC$4=0,BC80="",BC$8="",BC$7=""),"",ROUND(BC80/BC$8*BC$7*KVARDI,2))</f>
        <v/>
      </c>
      <c r="BE80" s="43"/>
      <c r="BF80" s="44" t="str">
        <f aca="false">IF(OR(BE$4=0,BE80="",BE$8="",BE$7=""),"",ROUND(BE80/BE$8*BE$7*KVARDI,2))</f>
        <v/>
      </c>
      <c r="BG80" s="43"/>
      <c r="BH80" s="44" t="str">
        <f aca="false">IF(OR(BG$4=0,BG80="",BG$8="",BG$7=""),"",ROUND(BG80/BG$8*BG$7*KVARDI,2))</f>
        <v/>
      </c>
      <c r="BI80" s="43"/>
      <c r="BJ80" s="44" t="str">
        <f aca="false">IF(OR(BI$4=0,BI80="",BI$8="",BI$7=""),"",ROUND(BI80/BI$8*BI$7*KVARDI,2))</f>
        <v/>
      </c>
      <c r="BK80" s="43"/>
      <c r="BL80" s="44" t="str">
        <f aca="false">IF(OR(BK$4=0,BK80="",BK$8="",BK$7=""),"",ROUND(BK80/BK$8*BK$7*KVARDI,2))</f>
        <v/>
      </c>
      <c r="BM80" s="43"/>
      <c r="BN80" s="44" t="str">
        <f aca="false">IF(OR(BM$4=0,BM80="",BM$8="",BM$7=""),"",ROUND(BM80/BM$8*BM$7*KVARDI,2))</f>
        <v/>
      </c>
      <c r="BO80" s="43"/>
      <c r="BP80" s="44" t="str">
        <f aca="false">IF(OR(BO$4=0,BO80="",BO$8="",BO$7=""),"",ROUND(BO80/BO$8*BO$7*KVARDI,2))</f>
        <v/>
      </c>
      <c r="BQ80" s="43"/>
      <c r="BR80" s="44" t="str">
        <f aca="false">IF(OR(BQ$4=0,BQ80="",BQ$8="",BQ$7=""),"",ROUND(BQ80/BQ$8*BQ$7*KVARDI,2))</f>
        <v/>
      </c>
      <c r="BS80" s="43"/>
      <c r="BT80" s="44" t="str">
        <f aca="false">IF(OR(BS$4=0,BS80="",BS$8="",BS$7=""),"",ROUND(BS80/BS$8*BS$7*KVARDI,2))</f>
        <v/>
      </c>
      <c r="BU80" s="43"/>
      <c r="BV80" s="44" t="str">
        <f aca="false">IF(OR(BU$4=0,BU80="",BU$8="",BU$7=""),"",ROUND(BU80/BU$8*BU$7*KVARDI,2))</f>
        <v/>
      </c>
      <c r="BW80" s="43"/>
      <c r="BX80" s="44" t="str">
        <f aca="false">IF(OR(BW$4=0,BW80="",BW$8="",BW$7=""),"",ROUND(BW80/BW$8*BW$7*KVARDI,2))</f>
        <v/>
      </c>
      <c r="BY80" s="43"/>
      <c r="BZ80" s="44" t="str">
        <f aca="false">IF(OR(BY$4=0,BY80="",BY$8="",BY$7=""),"",ROUND(BY80/BY$8*BY$7*KVARDI,2))</f>
        <v/>
      </c>
      <c r="CA80" s="43"/>
      <c r="CB80" s="44" t="str">
        <f aca="false">IF(OR(CA$4=0,CA80="",CA$8="",CA$7=""),"",ROUND(CA80/CA$8*CA$7*KVARDI,2))</f>
        <v/>
      </c>
      <c r="CC80" s="43"/>
      <c r="CD80" s="44" t="str">
        <f aca="false">IF(OR(CC$4=0,CC80="",CC$8="",CC$7=""),"",ROUND(CC80/CC$8*CC$7*KVARDI,2))</f>
        <v/>
      </c>
      <c r="CE80" s="43"/>
      <c r="CF80" s="44" t="str">
        <f aca="false">IF(OR(CE$4=0,CE80="",CE$8="",CE$7=""),"",ROUND(CE80/CE$8*CE$7*KVARDI,2))</f>
        <v/>
      </c>
      <c r="CG80" s="43"/>
      <c r="CH80" s="44" t="str">
        <f aca="false">IF(OR(CG$4=0,CG80="",CG$8="",CG$7=""),"",ROUND(CG80/CG$8*CG$7*KVARDI,2))</f>
        <v/>
      </c>
      <c r="CI80" s="43"/>
      <c r="CJ80" s="44" t="str">
        <f aca="false">IF(OR(CI$4=0,CI80="",CI$8="",CI$7=""),"",ROUND(CI80/CI$8*CI$7*KVARDI,2))</f>
        <v/>
      </c>
      <c r="CK80" s="43"/>
      <c r="CL80" s="44" t="str">
        <f aca="false">IF(OR(CK$4=0,CK80="",CK$8="",CK$7=""),"",ROUND(CK80/CK$8*CK$7*KVARDI,2))</f>
        <v/>
      </c>
      <c r="CM80" s="43"/>
      <c r="CN80" s="44" t="str">
        <f aca="false">IF(OR(CM$4=0,CM80="",CM$8="",CM$7=""),"",ROUND(CM80/CM$8*CM$7*KVARDI,2))</f>
        <v/>
      </c>
      <c r="CO80" s="43"/>
      <c r="CP80" s="44" t="str">
        <f aca="false">IF(OR(CO$4=0,CO80="",CO$8="",CO$7=""),"",ROUND(CO80/CO$8*CO$7*KVARDI,2))</f>
        <v/>
      </c>
      <c r="CQ80" s="43"/>
      <c r="CR80" s="44" t="str">
        <f aca="false">IF(OR(CQ$4=0,CQ80="",CQ$8="",CQ$7=""),"",ROUND(CQ80/CQ$8*CQ$7*KVARDI,2))</f>
        <v/>
      </c>
      <c r="CS80" s="43"/>
      <c r="CT80" s="44" t="str">
        <f aca="false">IF(OR(CS$4=0,CS80="",CS$8="",CS$7=""),"",ROUND(CS80/CS$8*CS$7*KVARDI,2))</f>
        <v/>
      </c>
      <c r="CU80" s="43"/>
      <c r="CV80" s="44" t="str">
        <f aca="false">IF(OR(CU$4=0,CU80="",CU$8="",CU$7=""),"",ROUND(CU80/CU$8*CU$7*KVARDI,2))</f>
        <v/>
      </c>
      <c r="CW80" s="43"/>
      <c r="CX80" s="44" t="str">
        <f aca="false">IF(OR(CW$4=0,CW80="",CW$8="",CW$7=""),"",ROUND(CW80/CW$8*CW$7*KVARDI,2))</f>
        <v/>
      </c>
      <c r="CY80" s="43"/>
      <c r="CZ80" s="44" t="str">
        <f aca="false">IF(OR(CY$4=0,CY80="",CY$8="",CY$7=""),"",ROUND(CY80/CY$8*CY$7*KVARDI,2))</f>
        <v/>
      </c>
      <c r="DA80" s="43"/>
      <c r="DB80" s="44" t="str">
        <f aca="false">IF(OR(DA$4=0,DA80="",DA$8="",DA$7=""),"",ROUND(DA80/DA$8*DA$7*KVARDI,2))</f>
        <v/>
      </c>
      <c r="DC80" s="43"/>
      <c r="DD80" s="44" t="str">
        <f aca="false">IF(OR(DC$4=0,DC80="",DC$8="",DC$7=""),"",ROUND(DC80/DC$8*DC$7*KVARDI,2))</f>
        <v/>
      </c>
      <c r="DE80" s="43"/>
      <c r="DF80" s="44" t="str">
        <f aca="false">IF(OR(DE$4=0,DE80="",DE$8="",DE$7=""),"",ROUND(DE80/DE$8*DE$7*KVARDI,2))</f>
        <v/>
      </c>
      <c r="DG80" s="43"/>
      <c r="DH80" s="44" t="str">
        <f aca="false">IF(OR(DG$4=0,DG80="",DG$8="",DG$7=""),"",ROUND(DG80/DG$8*DG$7*KVARDI,2))</f>
        <v/>
      </c>
      <c r="DI80" s="43"/>
      <c r="DJ80" s="44" t="str">
        <f aca="false">IF(OR(DI$4=0,DI80="",DI$8="",DI$7=""),"",ROUND(DI80/DI$8*DI$7*KVARDI,2))</f>
        <v/>
      </c>
      <c r="DK80" s="43"/>
      <c r="DL80" s="44" t="str">
        <f aca="false">IF(OR(DK$4=0,DK80="",DK$8="",DK$7=""),"",ROUND(DK80/DK$8*DK$7*KVARDI,2))</f>
        <v/>
      </c>
      <c r="DM80" s="43"/>
      <c r="DN80" s="44" t="str">
        <f aca="false">IF(OR(DM$4=0,DM80="",DM$8="",DM$7=""),"",ROUND(DM80/DM$8*DM$7*KVARDI,2))</f>
        <v/>
      </c>
      <c r="DO80" s="43"/>
      <c r="DP80" s="44" t="str">
        <f aca="false">IF(OR(DO$4=0,DO80="",DO$8="",DO$7=""),"",ROUND(DO80/DO$8*DO$7*KVARDI,2))</f>
        <v/>
      </c>
      <c r="DQ80" s="43"/>
      <c r="DR80" s="44" t="str">
        <f aca="false">IF(OR(DQ$4=0,DQ80="",DQ$8="",DQ$7=""),"",ROUND(DQ80/DQ$8*DQ$7*KVARDI,2))</f>
        <v/>
      </c>
      <c r="DS80" s="43"/>
      <c r="DT80" s="44" t="str">
        <f aca="false">IF(OR(DS$4=0,DS80="",DS$8="",DS$7=""),"",ROUND(DS80/DS$8*DS$7*KVARDI,2))</f>
        <v/>
      </c>
      <c r="DU80" s="43"/>
      <c r="DV80" s="44" t="str">
        <f aca="false">IF(OR(DU$4=0,DU80="",DU$8="",DU$7=""),"",ROUND(DU80/DU$8*DU$7*KVARDI,2))</f>
        <v/>
      </c>
      <c r="DW80" s="43"/>
      <c r="DX80" s="44" t="str">
        <f aca="false">IF(OR(DW$4=0,DW80="",DW$8="",DW$7=""),"",ROUND(DW80/DW$8*DW$7*KVARDI,2))</f>
        <v/>
      </c>
      <c r="DY80" s="43"/>
      <c r="DZ80" s="44" t="str">
        <f aca="false">IF(OR(DY$4=0,DY80="",DY$8="",DY$7=""),"",ROUND(DY80/DY$8*DY$7*KVARDI,2))</f>
        <v/>
      </c>
      <c r="EA80" s="43"/>
      <c r="EB80" s="44" t="str">
        <f aca="false">IF(OR(EA$4=0,EA80="",EA$8="",EA$7=""),"",ROUND(EA80/EA$8*EA$7*KVARDI,2))</f>
        <v/>
      </c>
      <c r="EC80" s="43"/>
      <c r="ED80" s="44" t="str">
        <f aca="false">IF(OR(EC$4=0,EC80="",EC$8="",EC$7=""),"",ROUND(EC80/EC$8*EC$7*KVARDI,2))</f>
        <v/>
      </c>
      <c r="EE80" s="43"/>
      <c r="EF80" s="44" t="str">
        <f aca="false">IF(OR(EE$4=0,EE80="",EE$8="",EE$7=""),"",ROUND(EE80/EE$8*EE$7*KVARDI,2))</f>
        <v/>
      </c>
      <c r="EG80" s="43"/>
      <c r="EH80" s="44" t="str">
        <f aca="false">IF(OR(EG$4=0,EG80="",EG$8="",EG$7=""),"",ROUND(EG80/EG$8*EG$7*KVARDI,2))</f>
        <v/>
      </c>
      <c r="EI80" s="43"/>
      <c r="EJ80" s="44" t="str">
        <f aca="false">IF(OR(EI$4=0,EI80="",EI$8="",EI$7=""),"",ROUND(EI80/EI$8*EI$7*KVARDI,2))</f>
        <v/>
      </c>
      <c r="EK80" s="43"/>
      <c r="EL80" s="44" t="str">
        <f aca="false">IF(OR(EK$4=0,EK80="",EK$8="",EK$7=""),"",ROUND(EK80/EK$8*EK$7*KVARDI,2))</f>
        <v/>
      </c>
      <c r="EM80" s="43"/>
      <c r="EN80" s="44" t="str">
        <f aca="false">IF(OR(EM$4=0,EM80="",EM$8="",EM$7=""),"",ROUND(EM80/EM$8*EM$7*KVARDI,2))</f>
        <v/>
      </c>
      <c r="EO80" s="43"/>
      <c r="EP80" s="44" t="str">
        <f aca="false">IF(OR(EO$4=0,EO80="",EO$8="",EO$7=""),"",ROUND(EO80/EO$8*EO$7*KVARDI,2))</f>
        <v/>
      </c>
      <c r="EQ80" s="43"/>
      <c r="ER80" s="44" t="str">
        <f aca="false">IF(OR(EQ$4=0,EQ80="",EQ$8="",EQ$7=""),"",ROUND(EQ80/EQ$8*EQ$7*KVARDI,2))</f>
        <v/>
      </c>
      <c r="ES80" s="43"/>
      <c r="ET80" s="44" t="str">
        <f aca="false">IF(OR(ES$4=0,ES80="",ES$8="",ES$7=""),"",ROUND(ES80/ES$8*ES$7*KVARDI,2))</f>
        <v/>
      </c>
      <c r="EU80" s="43"/>
      <c r="EV80" s="44" t="str">
        <f aca="false">IF(OR(EU$4=0,EU80="",EU$8="",EU$7=""),"",ROUND(EU80/EU$8*EU$7*KVARDI,2))</f>
        <v/>
      </c>
      <c r="EW80" s="43"/>
      <c r="EX80" s="44" t="str">
        <f aca="false">IF(OR(EW$4=0,EW80="",EW$8="",EW$7=""),"",ROUND(EW80/EW$8*EW$7*KVARDI,2))</f>
        <v/>
      </c>
      <c r="EY80" s="43"/>
      <c r="EZ80" s="44" t="str">
        <f aca="false">IF(OR(EY$4=0,EY80="",EY$8="",EY$7=""),"",ROUND(EY80/EY$8*EY$7*KVARDI,2))</f>
        <v/>
      </c>
      <c r="FA80" s="43"/>
      <c r="FB80" s="44" t="str">
        <f aca="false">IF(OR(FA$4=0,FA80="",FA$8="",FA$7=""),"",ROUND(FA80/FA$8*FA$7*KVARDI,2))</f>
        <v/>
      </c>
      <c r="FC80" s="43"/>
      <c r="FD80" s="44" t="str">
        <f aca="false">IF(OR(FC$4=0,FC80="",FC$8="",FC$7=""),"",ROUND(FC80/FC$8*FC$7*KVARDI,2))</f>
        <v/>
      </c>
      <c r="FE80" s="43"/>
      <c r="FF80" s="44" t="str">
        <f aca="false">IF(OR(FE$4=0,FE80="",FE$8="",FE$7=""),"",ROUND(FE80/FE$8*FE$7*KVARDI,2))</f>
        <v/>
      </c>
      <c r="FG80" s="43"/>
      <c r="FH80" s="44" t="str">
        <f aca="false">IF(OR(FG$4=0,FG80="",FG$8="",FG$7=""),"",ROUND(FG80/FG$8*FG$7*KVARDI,2))</f>
        <v/>
      </c>
      <c r="FI80" s="43"/>
      <c r="FJ80" s="44" t="str">
        <f aca="false">IF(OR(FI$4=0,FI80="",FI$8="",FI$7=""),"",ROUND(FI80/FI$8*FI$7*KVARDI,2))</f>
        <v/>
      </c>
      <c r="FK80" s="43"/>
      <c r="FL80" s="44" t="str">
        <f aca="false">IF(OR(FK$4=0,FK80="",FK$8="",FK$7=""),"",ROUND(FK80/FK$8*FK$7*KVARDI,2))</f>
        <v/>
      </c>
      <c r="FM80" s="43"/>
      <c r="FN80" s="44" t="str">
        <f aca="false">IF(OR(FM$4=0,FM80="",FM$8="",FM$7=""),"",ROUND(FM80/FM$8*FM$7*KVARDI,2))</f>
        <v/>
      </c>
      <c r="FO80" s="43"/>
      <c r="FP80" s="44" t="str">
        <f aca="false">IF(OR(FO$4=0,FO80="",FO$8="",FO$7=""),"",ROUND(FO80/FO$8*FO$7*KVARDI,2))</f>
        <v/>
      </c>
      <c r="FQ80" s="43"/>
      <c r="FR80" s="44" t="str">
        <f aca="false">IF(OR(FQ$4=0,FQ80="",FQ$8="",FQ$7=""),"",ROUND(FQ80/FQ$8*FQ$7*KVARDI,2))</f>
        <v/>
      </c>
      <c r="FS80" s="43"/>
      <c r="FT80" s="44" t="str">
        <f aca="false">IF(OR(FS$4=0,FS80="",FS$8="",FS$7=""),"",ROUND(FS80/FS$8*FS$7*KVARDI,2))</f>
        <v/>
      </c>
      <c r="FU80" s="43"/>
      <c r="FV80" s="44" t="str">
        <f aca="false">IF(OR(FU$4=0,FU80="",FU$8="",FU$7=""),"",ROUND(FU80/FU$8*FU$7*KVARDI,2))</f>
        <v/>
      </c>
      <c r="FW80" s="43"/>
      <c r="FX80" s="44" t="str">
        <f aca="false">IF(OR(FW$4=0,FW80="",FW$8="",FW$7=""),"",ROUND(FW80/FW$8*FW$7*KVARDI,2))</f>
        <v/>
      </c>
      <c r="FY80" s="43"/>
      <c r="FZ80" s="44" t="str">
        <f aca="false">IF(OR(FY$4=0,FY80="",FY$8="",FY$7=""),"",ROUND(FY80/FY$8*FY$7*KVARDI,2))</f>
        <v/>
      </c>
      <c r="GA80" s="43"/>
      <c r="GB80" s="44" t="str">
        <f aca="false">IF(OR(GA$4=0,GA80="",GA$8="",GA$7=""),"",ROUND(GA80/GA$8*GA$7*KVARDI,2))</f>
        <v/>
      </c>
      <c r="GC80" s="43"/>
      <c r="GD80" s="44" t="str">
        <f aca="false">IF(OR(GC$4=0,GC80="",GC$8="",GC$7=""),"",ROUND(GC80/GC$8*GC$7*KVARDI,2))</f>
        <v/>
      </c>
      <c r="GE80" s="43"/>
      <c r="GF80" s="44" t="str">
        <f aca="false">IF(OR(GE$4=0,GE80="",GE$8="",GE$7=""),"",ROUND(GE80/GE$8*GE$7*KVARDI,2))</f>
        <v/>
      </c>
      <c r="GG80" s="43"/>
      <c r="GH80" s="44" t="str">
        <f aca="false">IF(OR(GG$4=0,GG80="",GG$8="",GG$7=""),"",ROUND(GG80/GG$8*GG$7*KVARDI,2))</f>
        <v/>
      </c>
      <c r="GI80" s="43"/>
      <c r="GJ80" s="44" t="str">
        <f aca="false">IF(OR(GI$4=0,GI80="",GI$8="",GI$7=""),"",ROUND(GI80/GI$8*GI$7*KVARDI,2))</f>
        <v/>
      </c>
      <c r="GK80" s="43"/>
      <c r="GL80" s="44" t="str">
        <f aca="false">IF(OR(GK$4=0,GK80="",GK$8="",GK$7=""),"",ROUND(GK80/GK$8*GK$7*KVARDI,2))</f>
        <v/>
      </c>
      <c r="GM80" s="43"/>
      <c r="GN80" s="44" t="str">
        <f aca="false">IF(OR(GM$4=0,GM80="",GM$8="",GM$7=""),"",ROUND(GM80/GM$8*GM$7*KVARDI,2))</f>
        <v/>
      </c>
      <c r="GO80" s="43"/>
      <c r="GP80" s="44" t="str">
        <f aca="false">IF(OR(GO$4=0,GO80="",GO$8="",GO$7=""),"",ROUND(GO80/GO$8*GO$7*KVARDI,2))</f>
        <v/>
      </c>
      <c r="GQ80" s="43"/>
      <c r="GR80" s="44" t="str">
        <f aca="false">IF(OR(GQ$4=0,GQ80="",GQ$8="",GQ$7=""),"",ROUND(GQ80/GQ$8*GQ$7*KVARDI,2))</f>
        <v/>
      </c>
      <c r="GS80" s="43"/>
      <c r="GT80" s="44" t="str">
        <f aca="false">IF(OR(GS$4=0,GS80="",GS$8="",GS$7=""),"",ROUND(GS80/GS$8*GS$7*KVARDI,2))</f>
        <v/>
      </c>
      <c r="GU80" s="43"/>
      <c r="GV80" s="44" t="str">
        <f aca="false">IF(OR(GU$4=0,GU80="",GU$8="",GU$7=""),"",ROUND(GU80/GU$8*GU$7*KVARDI,2))</f>
        <v/>
      </c>
      <c r="GW80" s="43"/>
      <c r="GX80" s="44" t="str">
        <f aca="false">IF(OR(GW$4=0,GW80="",GW$8="",GW$7=""),"",ROUND(GW80/GW$8*GW$7*KVARDI,2))</f>
        <v/>
      </c>
      <c r="GZ80" s="22"/>
    </row>
    <row r="81" customFormat="false" ht="15" hidden="true" customHeight="true" outlineLevel="1" collapsed="false">
      <c r="B81" s="41" t="str">
        <f aca="false" t="array" ref="B81:B81">IFERROR(INDEX(Launagögn!$C$6:$C$10005,MATCH(0,COUNTIF($B$11:B80,Launagögn!$C$6:$C$10005)+(Launagögn!$C$6:$C$10005=""),0)),"")</f>
        <v/>
      </c>
      <c r="C81" s="42" t="n">
        <f aca="false">IFERROR(SUMIF($G$10:$GX$10,"Stig",$G81:$GX81),0)</f>
        <v>0</v>
      </c>
      <c r="D81" s="22"/>
      <c r="E81" s="22"/>
      <c r="F81" s="22"/>
      <c r="G81" s="43"/>
      <c r="H81" s="44" t="str">
        <f aca="false">IF(OR(G$4=0,G81="",G$8="",G$7=""),"",ROUND(G81/G$8*G$7*KVARDI,2))</f>
        <v/>
      </c>
      <c r="I81" s="43"/>
      <c r="J81" s="44" t="str">
        <f aca="false">IF(OR(I$4=0,I81="",I$8="",I$7=""),"",ROUND(I81/I$8*I$7*KVARDI,2))</f>
        <v/>
      </c>
      <c r="K81" s="43"/>
      <c r="L81" s="44" t="str">
        <f aca="false">IF(OR(K$4=0,K81="",K$8="",K$7=""),"",ROUND(K81/K$8*K$7*KVARDI,2))</f>
        <v/>
      </c>
      <c r="M81" s="43"/>
      <c r="N81" s="44" t="str">
        <f aca="false">IF(OR(M$4=0,M81="",M$8="",M$7=""),"",ROUND(M81/M$8*M$7*KVARDI,2))</f>
        <v/>
      </c>
      <c r="O81" s="43"/>
      <c r="P81" s="44" t="str">
        <f aca="false">IF(OR(O$4=0,O81="",O$8="",O$7=""),"",ROUND(O81/O$8*O$7*KVARDI,2))</f>
        <v/>
      </c>
      <c r="Q81" s="43"/>
      <c r="R81" s="44" t="str">
        <f aca="false">IF(OR(Q$4=0,Q81="",Q$8="",Q$7=""),"",ROUND(Q81/Q$8*Q$7*KVARDI,2))</f>
        <v/>
      </c>
      <c r="S81" s="43"/>
      <c r="T81" s="44" t="str">
        <f aca="false">IF(OR(S$4=0,S81="",S$8="",S$7=""),"",ROUND(S81/S$8*S$7*KVARDI,2))</f>
        <v/>
      </c>
      <c r="U81" s="43"/>
      <c r="V81" s="44" t="str">
        <f aca="false">IF(OR(U$4=0,U81="",U$8="",U$7=""),"",ROUND(U81/U$8*U$7*KVARDI,2))</f>
        <v/>
      </c>
      <c r="W81" s="43"/>
      <c r="X81" s="44" t="str">
        <f aca="false">IF(OR(W$4=0,W81="",W$8="",W$7=""),"",ROUND(W81/W$8*W$7*KVARDI,2))</f>
        <v/>
      </c>
      <c r="Y81" s="43"/>
      <c r="Z81" s="44" t="str">
        <f aca="false">IF(OR(Y$4=0,Y81="",Y$8="",Y$7=""),"",ROUND(Y81/Y$8*Y$7*KVARDI,2))</f>
        <v/>
      </c>
      <c r="AA81" s="43"/>
      <c r="AB81" s="44" t="str">
        <f aca="false">IF(OR(AA$4=0,AA81="",AA$8="",AA$7=""),"",ROUND(AA81/AA$8*AA$7*KVARDI,2))</f>
        <v/>
      </c>
      <c r="AC81" s="43"/>
      <c r="AD81" s="44" t="str">
        <f aca="false">IF(OR(AC$4=0,AC81="",AC$8="",AC$7=""),"",ROUND(AC81/AC$8*AC$7*KVARDI,2))</f>
        <v/>
      </c>
      <c r="AE81" s="43"/>
      <c r="AF81" s="44" t="str">
        <f aca="false">IF(OR(AE$4=0,AE81="",AE$8="",AE$7=""),"",ROUND(AE81/AE$8*AE$7*KVARDI,2))</f>
        <v/>
      </c>
      <c r="AG81" s="43"/>
      <c r="AH81" s="44" t="str">
        <f aca="false">IF(OR(AG$4=0,AG81="",AG$8="",AG$7=""),"",ROUND(AG81/AG$8*AG$7*KVARDI,2))</f>
        <v/>
      </c>
      <c r="AI81" s="43"/>
      <c r="AJ81" s="44" t="str">
        <f aca="false">IF(OR(AI$4=0,AI81="",AI$8="",AI$7=""),"",ROUND(AI81/AI$8*AI$7*KVARDI,2))</f>
        <v/>
      </c>
      <c r="AK81" s="43"/>
      <c r="AL81" s="44" t="str">
        <f aca="false">IF(OR(AK$4=0,AK81="",AK$8="",AK$7=""),"",ROUND(AK81/AK$8*AK$7*KVARDI,2))</f>
        <v/>
      </c>
      <c r="AM81" s="43"/>
      <c r="AN81" s="44" t="str">
        <f aca="false">IF(OR(AM$4=0,AM81="",AM$8="",AM$7=""),"",ROUND(AM81/AM$8*AM$7*KVARDI,2))</f>
        <v/>
      </c>
      <c r="AO81" s="43"/>
      <c r="AP81" s="44" t="str">
        <f aca="false">IF(OR(AO$4=0,AO81="",AO$8="",AO$7=""),"",ROUND(AO81/AO$8*AO$7*KVARDI,2))</f>
        <v/>
      </c>
      <c r="AQ81" s="43"/>
      <c r="AR81" s="44" t="str">
        <f aca="false">IF(OR(AQ$4=0,AQ81="",AQ$8="",AQ$7=""),"",ROUND(AQ81/AQ$8*AQ$7*KVARDI,2))</f>
        <v/>
      </c>
      <c r="AS81" s="43"/>
      <c r="AT81" s="44" t="str">
        <f aca="false">IF(OR(AS$4=0,AS81="",AS$8="",AS$7=""),"",ROUND(AS81/AS$8*AS$7*KVARDI,2))</f>
        <v/>
      </c>
      <c r="AU81" s="43"/>
      <c r="AV81" s="44" t="str">
        <f aca="false">IF(OR(AU$4=0,AU81="",AU$8="",AU$7=""),"",ROUND(AU81/AU$8*AU$7*KVARDI,2))</f>
        <v/>
      </c>
      <c r="AW81" s="43"/>
      <c r="AX81" s="44" t="str">
        <f aca="false">IF(OR(AW$4=0,AW81="",AW$8="",AW$7=""),"",ROUND(AW81/AW$8*AW$7*KVARDI,2))</f>
        <v/>
      </c>
      <c r="AY81" s="43"/>
      <c r="AZ81" s="44" t="str">
        <f aca="false">IF(OR(AY$4=0,AY81="",AY$8="",AY$7=""),"",ROUND(AY81/AY$8*AY$7*KVARDI,2))</f>
        <v/>
      </c>
      <c r="BA81" s="43"/>
      <c r="BB81" s="44" t="str">
        <f aca="false">IF(OR(BA$4=0,BA81="",BA$8="",BA$7=""),"",ROUND(BA81/BA$8*BA$7*KVARDI,2))</f>
        <v/>
      </c>
      <c r="BC81" s="43"/>
      <c r="BD81" s="44" t="str">
        <f aca="false">IF(OR(BC$4=0,BC81="",BC$8="",BC$7=""),"",ROUND(BC81/BC$8*BC$7*KVARDI,2))</f>
        <v/>
      </c>
      <c r="BE81" s="43"/>
      <c r="BF81" s="44" t="str">
        <f aca="false">IF(OR(BE$4=0,BE81="",BE$8="",BE$7=""),"",ROUND(BE81/BE$8*BE$7*KVARDI,2))</f>
        <v/>
      </c>
      <c r="BG81" s="43"/>
      <c r="BH81" s="44" t="str">
        <f aca="false">IF(OR(BG$4=0,BG81="",BG$8="",BG$7=""),"",ROUND(BG81/BG$8*BG$7*KVARDI,2))</f>
        <v/>
      </c>
      <c r="BI81" s="43"/>
      <c r="BJ81" s="44" t="str">
        <f aca="false">IF(OR(BI$4=0,BI81="",BI$8="",BI$7=""),"",ROUND(BI81/BI$8*BI$7*KVARDI,2))</f>
        <v/>
      </c>
      <c r="BK81" s="43"/>
      <c r="BL81" s="44" t="str">
        <f aca="false">IF(OR(BK$4=0,BK81="",BK$8="",BK$7=""),"",ROUND(BK81/BK$8*BK$7*KVARDI,2))</f>
        <v/>
      </c>
      <c r="BM81" s="43"/>
      <c r="BN81" s="44" t="str">
        <f aca="false">IF(OR(BM$4=0,BM81="",BM$8="",BM$7=""),"",ROUND(BM81/BM$8*BM$7*KVARDI,2))</f>
        <v/>
      </c>
      <c r="BO81" s="43"/>
      <c r="BP81" s="44" t="str">
        <f aca="false">IF(OR(BO$4=0,BO81="",BO$8="",BO$7=""),"",ROUND(BO81/BO$8*BO$7*KVARDI,2))</f>
        <v/>
      </c>
      <c r="BQ81" s="43"/>
      <c r="BR81" s="44" t="str">
        <f aca="false">IF(OR(BQ$4=0,BQ81="",BQ$8="",BQ$7=""),"",ROUND(BQ81/BQ$8*BQ$7*KVARDI,2))</f>
        <v/>
      </c>
      <c r="BS81" s="43"/>
      <c r="BT81" s="44" t="str">
        <f aca="false">IF(OR(BS$4=0,BS81="",BS$8="",BS$7=""),"",ROUND(BS81/BS$8*BS$7*KVARDI,2))</f>
        <v/>
      </c>
      <c r="BU81" s="43"/>
      <c r="BV81" s="44" t="str">
        <f aca="false">IF(OR(BU$4=0,BU81="",BU$8="",BU$7=""),"",ROUND(BU81/BU$8*BU$7*KVARDI,2))</f>
        <v/>
      </c>
      <c r="BW81" s="43"/>
      <c r="BX81" s="44" t="str">
        <f aca="false">IF(OR(BW$4=0,BW81="",BW$8="",BW$7=""),"",ROUND(BW81/BW$8*BW$7*KVARDI,2))</f>
        <v/>
      </c>
      <c r="BY81" s="43"/>
      <c r="BZ81" s="44" t="str">
        <f aca="false">IF(OR(BY$4=0,BY81="",BY$8="",BY$7=""),"",ROUND(BY81/BY$8*BY$7*KVARDI,2))</f>
        <v/>
      </c>
      <c r="CA81" s="43"/>
      <c r="CB81" s="44" t="str">
        <f aca="false">IF(OR(CA$4=0,CA81="",CA$8="",CA$7=""),"",ROUND(CA81/CA$8*CA$7*KVARDI,2))</f>
        <v/>
      </c>
      <c r="CC81" s="43"/>
      <c r="CD81" s="44" t="str">
        <f aca="false">IF(OR(CC$4=0,CC81="",CC$8="",CC$7=""),"",ROUND(CC81/CC$8*CC$7*KVARDI,2))</f>
        <v/>
      </c>
      <c r="CE81" s="43"/>
      <c r="CF81" s="44" t="str">
        <f aca="false">IF(OR(CE$4=0,CE81="",CE$8="",CE$7=""),"",ROUND(CE81/CE$8*CE$7*KVARDI,2))</f>
        <v/>
      </c>
      <c r="CG81" s="43"/>
      <c r="CH81" s="44" t="str">
        <f aca="false">IF(OR(CG$4=0,CG81="",CG$8="",CG$7=""),"",ROUND(CG81/CG$8*CG$7*KVARDI,2))</f>
        <v/>
      </c>
      <c r="CI81" s="43"/>
      <c r="CJ81" s="44" t="str">
        <f aca="false">IF(OR(CI$4=0,CI81="",CI$8="",CI$7=""),"",ROUND(CI81/CI$8*CI$7*KVARDI,2))</f>
        <v/>
      </c>
      <c r="CK81" s="43"/>
      <c r="CL81" s="44" t="str">
        <f aca="false">IF(OR(CK$4=0,CK81="",CK$8="",CK$7=""),"",ROUND(CK81/CK$8*CK$7*KVARDI,2))</f>
        <v/>
      </c>
      <c r="CM81" s="43"/>
      <c r="CN81" s="44" t="str">
        <f aca="false">IF(OR(CM$4=0,CM81="",CM$8="",CM$7=""),"",ROUND(CM81/CM$8*CM$7*KVARDI,2))</f>
        <v/>
      </c>
      <c r="CO81" s="43"/>
      <c r="CP81" s="44" t="str">
        <f aca="false">IF(OR(CO$4=0,CO81="",CO$8="",CO$7=""),"",ROUND(CO81/CO$8*CO$7*KVARDI,2))</f>
        <v/>
      </c>
      <c r="CQ81" s="43"/>
      <c r="CR81" s="44" t="str">
        <f aca="false">IF(OR(CQ$4=0,CQ81="",CQ$8="",CQ$7=""),"",ROUND(CQ81/CQ$8*CQ$7*KVARDI,2))</f>
        <v/>
      </c>
      <c r="CS81" s="43"/>
      <c r="CT81" s="44" t="str">
        <f aca="false">IF(OR(CS$4=0,CS81="",CS$8="",CS$7=""),"",ROUND(CS81/CS$8*CS$7*KVARDI,2))</f>
        <v/>
      </c>
      <c r="CU81" s="43"/>
      <c r="CV81" s="44" t="str">
        <f aca="false">IF(OR(CU$4=0,CU81="",CU$8="",CU$7=""),"",ROUND(CU81/CU$8*CU$7*KVARDI,2))</f>
        <v/>
      </c>
      <c r="CW81" s="43"/>
      <c r="CX81" s="44" t="str">
        <f aca="false">IF(OR(CW$4=0,CW81="",CW$8="",CW$7=""),"",ROUND(CW81/CW$8*CW$7*KVARDI,2))</f>
        <v/>
      </c>
      <c r="CY81" s="43"/>
      <c r="CZ81" s="44" t="str">
        <f aca="false">IF(OR(CY$4=0,CY81="",CY$8="",CY$7=""),"",ROUND(CY81/CY$8*CY$7*KVARDI,2))</f>
        <v/>
      </c>
      <c r="DA81" s="43"/>
      <c r="DB81" s="44" t="str">
        <f aca="false">IF(OR(DA$4=0,DA81="",DA$8="",DA$7=""),"",ROUND(DA81/DA$8*DA$7*KVARDI,2))</f>
        <v/>
      </c>
      <c r="DC81" s="43"/>
      <c r="DD81" s="44" t="str">
        <f aca="false">IF(OR(DC$4=0,DC81="",DC$8="",DC$7=""),"",ROUND(DC81/DC$8*DC$7*KVARDI,2))</f>
        <v/>
      </c>
      <c r="DE81" s="43"/>
      <c r="DF81" s="44" t="str">
        <f aca="false">IF(OR(DE$4=0,DE81="",DE$8="",DE$7=""),"",ROUND(DE81/DE$8*DE$7*KVARDI,2))</f>
        <v/>
      </c>
      <c r="DG81" s="43"/>
      <c r="DH81" s="44" t="str">
        <f aca="false">IF(OR(DG$4=0,DG81="",DG$8="",DG$7=""),"",ROUND(DG81/DG$8*DG$7*KVARDI,2))</f>
        <v/>
      </c>
      <c r="DI81" s="43"/>
      <c r="DJ81" s="44" t="str">
        <f aca="false">IF(OR(DI$4=0,DI81="",DI$8="",DI$7=""),"",ROUND(DI81/DI$8*DI$7*KVARDI,2))</f>
        <v/>
      </c>
      <c r="DK81" s="43"/>
      <c r="DL81" s="44" t="str">
        <f aca="false">IF(OR(DK$4=0,DK81="",DK$8="",DK$7=""),"",ROUND(DK81/DK$8*DK$7*KVARDI,2))</f>
        <v/>
      </c>
      <c r="DM81" s="43"/>
      <c r="DN81" s="44" t="str">
        <f aca="false">IF(OR(DM$4=0,DM81="",DM$8="",DM$7=""),"",ROUND(DM81/DM$8*DM$7*KVARDI,2))</f>
        <v/>
      </c>
      <c r="DO81" s="43"/>
      <c r="DP81" s="44" t="str">
        <f aca="false">IF(OR(DO$4=0,DO81="",DO$8="",DO$7=""),"",ROUND(DO81/DO$8*DO$7*KVARDI,2))</f>
        <v/>
      </c>
      <c r="DQ81" s="43"/>
      <c r="DR81" s="44" t="str">
        <f aca="false">IF(OR(DQ$4=0,DQ81="",DQ$8="",DQ$7=""),"",ROUND(DQ81/DQ$8*DQ$7*KVARDI,2))</f>
        <v/>
      </c>
      <c r="DS81" s="43"/>
      <c r="DT81" s="44" t="str">
        <f aca="false">IF(OR(DS$4=0,DS81="",DS$8="",DS$7=""),"",ROUND(DS81/DS$8*DS$7*KVARDI,2))</f>
        <v/>
      </c>
      <c r="DU81" s="43"/>
      <c r="DV81" s="44" t="str">
        <f aca="false">IF(OR(DU$4=0,DU81="",DU$8="",DU$7=""),"",ROUND(DU81/DU$8*DU$7*KVARDI,2))</f>
        <v/>
      </c>
      <c r="DW81" s="43"/>
      <c r="DX81" s="44" t="str">
        <f aca="false">IF(OR(DW$4=0,DW81="",DW$8="",DW$7=""),"",ROUND(DW81/DW$8*DW$7*KVARDI,2))</f>
        <v/>
      </c>
      <c r="DY81" s="43"/>
      <c r="DZ81" s="44" t="str">
        <f aca="false">IF(OR(DY$4=0,DY81="",DY$8="",DY$7=""),"",ROUND(DY81/DY$8*DY$7*KVARDI,2))</f>
        <v/>
      </c>
      <c r="EA81" s="43"/>
      <c r="EB81" s="44" t="str">
        <f aca="false">IF(OR(EA$4=0,EA81="",EA$8="",EA$7=""),"",ROUND(EA81/EA$8*EA$7*KVARDI,2))</f>
        <v/>
      </c>
      <c r="EC81" s="43"/>
      <c r="ED81" s="44" t="str">
        <f aca="false">IF(OR(EC$4=0,EC81="",EC$8="",EC$7=""),"",ROUND(EC81/EC$8*EC$7*KVARDI,2))</f>
        <v/>
      </c>
      <c r="EE81" s="43"/>
      <c r="EF81" s="44" t="str">
        <f aca="false">IF(OR(EE$4=0,EE81="",EE$8="",EE$7=""),"",ROUND(EE81/EE$8*EE$7*KVARDI,2))</f>
        <v/>
      </c>
      <c r="EG81" s="43"/>
      <c r="EH81" s="44" t="str">
        <f aca="false">IF(OR(EG$4=0,EG81="",EG$8="",EG$7=""),"",ROUND(EG81/EG$8*EG$7*KVARDI,2))</f>
        <v/>
      </c>
      <c r="EI81" s="43"/>
      <c r="EJ81" s="44" t="str">
        <f aca="false">IF(OR(EI$4=0,EI81="",EI$8="",EI$7=""),"",ROUND(EI81/EI$8*EI$7*KVARDI,2))</f>
        <v/>
      </c>
      <c r="EK81" s="43"/>
      <c r="EL81" s="44" t="str">
        <f aca="false">IF(OR(EK$4=0,EK81="",EK$8="",EK$7=""),"",ROUND(EK81/EK$8*EK$7*KVARDI,2))</f>
        <v/>
      </c>
      <c r="EM81" s="43"/>
      <c r="EN81" s="44" t="str">
        <f aca="false">IF(OR(EM$4=0,EM81="",EM$8="",EM$7=""),"",ROUND(EM81/EM$8*EM$7*KVARDI,2))</f>
        <v/>
      </c>
      <c r="EO81" s="43"/>
      <c r="EP81" s="44" t="str">
        <f aca="false">IF(OR(EO$4=0,EO81="",EO$8="",EO$7=""),"",ROUND(EO81/EO$8*EO$7*KVARDI,2))</f>
        <v/>
      </c>
      <c r="EQ81" s="43"/>
      <c r="ER81" s="44" t="str">
        <f aca="false">IF(OR(EQ$4=0,EQ81="",EQ$8="",EQ$7=""),"",ROUND(EQ81/EQ$8*EQ$7*KVARDI,2))</f>
        <v/>
      </c>
      <c r="ES81" s="43"/>
      <c r="ET81" s="44" t="str">
        <f aca="false">IF(OR(ES$4=0,ES81="",ES$8="",ES$7=""),"",ROUND(ES81/ES$8*ES$7*KVARDI,2))</f>
        <v/>
      </c>
      <c r="EU81" s="43"/>
      <c r="EV81" s="44" t="str">
        <f aca="false">IF(OR(EU$4=0,EU81="",EU$8="",EU$7=""),"",ROUND(EU81/EU$8*EU$7*KVARDI,2))</f>
        <v/>
      </c>
      <c r="EW81" s="43"/>
      <c r="EX81" s="44" t="str">
        <f aca="false">IF(OR(EW$4=0,EW81="",EW$8="",EW$7=""),"",ROUND(EW81/EW$8*EW$7*KVARDI,2))</f>
        <v/>
      </c>
      <c r="EY81" s="43"/>
      <c r="EZ81" s="44" t="str">
        <f aca="false">IF(OR(EY$4=0,EY81="",EY$8="",EY$7=""),"",ROUND(EY81/EY$8*EY$7*KVARDI,2))</f>
        <v/>
      </c>
      <c r="FA81" s="43"/>
      <c r="FB81" s="44" t="str">
        <f aca="false">IF(OR(FA$4=0,FA81="",FA$8="",FA$7=""),"",ROUND(FA81/FA$8*FA$7*KVARDI,2))</f>
        <v/>
      </c>
      <c r="FC81" s="43"/>
      <c r="FD81" s="44" t="str">
        <f aca="false">IF(OR(FC$4=0,FC81="",FC$8="",FC$7=""),"",ROUND(FC81/FC$8*FC$7*KVARDI,2))</f>
        <v/>
      </c>
      <c r="FE81" s="43"/>
      <c r="FF81" s="44" t="str">
        <f aca="false">IF(OR(FE$4=0,FE81="",FE$8="",FE$7=""),"",ROUND(FE81/FE$8*FE$7*KVARDI,2))</f>
        <v/>
      </c>
      <c r="FG81" s="43"/>
      <c r="FH81" s="44" t="str">
        <f aca="false">IF(OR(FG$4=0,FG81="",FG$8="",FG$7=""),"",ROUND(FG81/FG$8*FG$7*KVARDI,2))</f>
        <v/>
      </c>
      <c r="FI81" s="43"/>
      <c r="FJ81" s="44" t="str">
        <f aca="false">IF(OR(FI$4=0,FI81="",FI$8="",FI$7=""),"",ROUND(FI81/FI$8*FI$7*KVARDI,2))</f>
        <v/>
      </c>
      <c r="FK81" s="43"/>
      <c r="FL81" s="44" t="str">
        <f aca="false">IF(OR(FK$4=0,FK81="",FK$8="",FK$7=""),"",ROUND(FK81/FK$8*FK$7*KVARDI,2))</f>
        <v/>
      </c>
      <c r="FM81" s="43"/>
      <c r="FN81" s="44" t="str">
        <f aca="false">IF(OR(FM$4=0,FM81="",FM$8="",FM$7=""),"",ROUND(FM81/FM$8*FM$7*KVARDI,2))</f>
        <v/>
      </c>
      <c r="FO81" s="43"/>
      <c r="FP81" s="44" t="str">
        <f aca="false">IF(OR(FO$4=0,FO81="",FO$8="",FO$7=""),"",ROUND(FO81/FO$8*FO$7*KVARDI,2))</f>
        <v/>
      </c>
      <c r="FQ81" s="43"/>
      <c r="FR81" s="44" t="str">
        <f aca="false">IF(OR(FQ$4=0,FQ81="",FQ$8="",FQ$7=""),"",ROUND(FQ81/FQ$8*FQ$7*KVARDI,2))</f>
        <v/>
      </c>
      <c r="FS81" s="43"/>
      <c r="FT81" s="44" t="str">
        <f aca="false">IF(OR(FS$4=0,FS81="",FS$8="",FS$7=""),"",ROUND(FS81/FS$8*FS$7*KVARDI,2))</f>
        <v/>
      </c>
      <c r="FU81" s="43"/>
      <c r="FV81" s="44" t="str">
        <f aca="false">IF(OR(FU$4=0,FU81="",FU$8="",FU$7=""),"",ROUND(FU81/FU$8*FU$7*KVARDI,2))</f>
        <v/>
      </c>
      <c r="FW81" s="43"/>
      <c r="FX81" s="44" t="str">
        <f aca="false">IF(OR(FW$4=0,FW81="",FW$8="",FW$7=""),"",ROUND(FW81/FW$8*FW$7*KVARDI,2))</f>
        <v/>
      </c>
      <c r="FY81" s="43"/>
      <c r="FZ81" s="44" t="str">
        <f aca="false">IF(OR(FY$4=0,FY81="",FY$8="",FY$7=""),"",ROUND(FY81/FY$8*FY$7*KVARDI,2))</f>
        <v/>
      </c>
      <c r="GA81" s="43"/>
      <c r="GB81" s="44" t="str">
        <f aca="false">IF(OR(GA$4=0,GA81="",GA$8="",GA$7=""),"",ROUND(GA81/GA$8*GA$7*KVARDI,2))</f>
        <v/>
      </c>
      <c r="GC81" s="43"/>
      <c r="GD81" s="44" t="str">
        <f aca="false">IF(OR(GC$4=0,GC81="",GC$8="",GC$7=""),"",ROUND(GC81/GC$8*GC$7*KVARDI,2))</f>
        <v/>
      </c>
      <c r="GE81" s="43"/>
      <c r="GF81" s="44" t="str">
        <f aca="false">IF(OR(GE$4=0,GE81="",GE$8="",GE$7=""),"",ROUND(GE81/GE$8*GE$7*KVARDI,2))</f>
        <v/>
      </c>
      <c r="GG81" s="43"/>
      <c r="GH81" s="44" t="str">
        <f aca="false">IF(OR(GG$4=0,GG81="",GG$8="",GG$7=""),"",ROUND(GG81/GG$8*GG$7*KVARDI,2))</f>
        <v/>
      </c>
      <c r="GI81" s="43"/>
      <c r="GJ81" s="44" t="str">
        <f aca="false">IF(OR(GI$4=0,GI81="",GI$8="",GI$7=""),"",ROUND(GI81/GI$8*GI$7*KVARDI,2))</f>
        <v/>
      </c>
      <c r="GK81" s="43"/>
      <c r="GL81" s="44" t="str">
        <f aca="false">IF(OR(GK$4=0,GK81="",GK$8="",GK$7=""),"",ROUND(GK81/GK$8*GK$7*KVARDI,2))</f>
        <v/>
      </c>
      <c r="GM81" s="43"/>
      <c r="GN81" s="44" t="str">
        <f aca="false">IF(OR(GM$4=0,GM81="",GM$8="",GM$7=""),"",ROUND(GM81/GM$8*GM$7*KVARDI,2))</f>
        <v/>
      </c>
      <c r="GO81" s="43"/>
      <c r="GP81" s="44" t="str">
        <f aca="false">IF(OR(GO$4=0,GO81="",GO$8="",GO$7=""),"",ROUND(GO81/GO$8*GO$7*KVARDI,2))</f>
        <v/>
      </c>
      <c r="GQ81" s="43"/>
      <c r="GR81" s="44" t="str">
        <f aca="false">IF(OR(GQ$4=0,GQ81="",GQ$8="",GQ$7=""),"",ROUND(GQ81/GQ$8*GQ$7*KVARDI,2))</f>
        <v/>
      </c>
      <c r="GS81" s="43"/>
      <c r="GT81" s="44" t="str">
        <f aca="false">IF(OR(GS$4=0,GS81="",GS$8="",GS$7=""),"",ROUND(GS81/GS$8*GS$7*KVARDI,2))</f>
        <v/>
      </c>
      <c r="GU81" s="43"/>
      <c r="GV81" s="44" t="str">
        <f aca="false">IF(OR(GU$4=0,GU81="",GU$8="",GU$7=""),"",ROUND(GU81/GU$8*GU$7*KVARDI,2))</f>
        <v/>
      </c>
      <c r="GW81" s="43"/>
      <c r="GX81" s="44" t="str">
        <f aca="false">IF(OR(GW$4=0,GW81="",GW$8="",GW$7=""),"",ROUND(GW81/GW$8*GW$7*KVARDI,2))</f>
        <v/>
      </c>
      <c r="GZ81" s="22"/>
    </row>
    <row r="82" customFormat="false" ht="15" hidden="true" customHeight="true" outlineLevel="1" collapsed="false">
      <c r="B82" s="41" t="str">
        <f aca="false" t="array" ref="B82:B82">IFERROR(INDEX(Launagögn!$C$6:$C$10005,MATCH(0,COUNTIF($B$11:B81,Launagögn!$C$6:$C$10005)+(Launagögn!$C$6:$C$10005=""),0)),"")</f>
        <v/>
      </c>
      <c r="C82" s="42" t="n">
        <f aca="false">IFERROR(SUMIF($G$10:$GX$10,"Stig",$G82:$GX82),0)</f>
        <v>0</v>
      </c>
      <c r="D82" s="22"/>
      <c r="E82" s="22"/>
      <c r="F82" s="22"/>
      <c r="G82" s="43"/>
      <c r="H82" s="44" t="str">
        <f aca="false">IF(OR(G$4=0,G82="",G$8="",G$7=""),"",ROUND(G82/G$8*G$7*KVARDI,2))</f>
        <v/>
      </c>
      <c r="I82" s="43"/>
      <c r="J82" s="44" t="str">
        <f aca="false">IF(OR(I$4=0,I82="",I$8="",I$7=""),"",ROUND(I82/I$8*I$7*KVARDI,2))</f>
        <v/>
      </c>
      <c r="K82" s="43"/>
      <c r="L82" s="44" t="str">
        <f aca="false">IF(OR(K$4=0,K82="",K$8="",K$7=""),"",ROUND(K82/K$8*K$7*KVARDI,2))</f>
        <v/>
      </c>
      <c r="M82" s="43"/>
      <c r="N82" s="44" t="str">
        <f aca="false">IF(OR(M$4=0,M82="",M$8="",M$7=""),"",ROUND(M82/M$8*M$7*KVARDI,2))</f>
        <v/>
      </c>
      <c r="O82" s="43"/>
      <c r="P82" s="44" t="str">
        <f aca="false">IF(OR(O$4=0,O82="",O$8="",O$7=""),"",ROUND(O82/O$8*O$7*KVARDI,2))</f>
        <v/>
      </c>
      <c r="Q82" s="43"/>
      <c r="R82" s="44" t="str">
        <f aca="false">IF(OR(Q$4=0,Q82="",Q$8="",Q$7=""),"",ROUND(Q82/Q$8*Q$7*KVARDI,2))</f>
        <v/>
      </c>
      <c r="S82" s="43"/>
      <c r="T82" s="44" t="str">
        <f aca="false">IF(OR(S$4=0,S82="",S$8="",S$7=""),"",ROUND(S82/S$8*S$7*KVARDI,2))</f>
        <v/>
      </c>
      <c r="U82" s="43"/>
      <c r="V82" s="44" t="str">
        <f aca="false">IF(OR(U$4=0,U82="",U$8="",U$7=""),"",ROUND(U82/U$8*U$7*KVARDI,2))</f>
        <v/>
      </c>
      <c r="W82" s="43"/>
      <c r="X82" s="44" t="str">
        <f aca="false">IF(OR(W$4=0,W82="",W$8="",W$7=""),"",ROUND(W82/W$8*W$7*KVARDI,2))</f>
        <v/>
      </c>
      <c r="Y82" s="43"/>
      <c r="Z82" s="44" t="str">
        <f aca="false">IF(OR(Y$4=0,Y82="",Y$8="",Y$7=""),"",ROUND(Y82/Y$8*Y$7*KVARDI,2))</f>
        <v/>
      </c>
      <c r="AA82" s="43"/>
      <c r="AB82" s="44" t="str">
        <f aca="false">IF(OR(AA$4=0,AA82="",AA$8="",AA$7=""),"",ROUND(AA82/AA$8*AA$7*KVARDI,2))</f>
        <v/>
      </c>
      <c r="AC82" s="43"/>
      <c r="AD82" s="44" t="str">
        <f aca="false">IF(OR(AC$4=0,AC82="",AC$8="",AC$7=""),"",ROUND(AC82/AC$8*AC$7*KVARDI,2))</f>
        <v/>
      </c>
      <c r="AE82" s="43"/>
      <c r="AF82" s="44" t="str">
        <f aca="false">IF(OR(AE$4=0,AE82="",AE$8="",AE$7=""),"",ROUND(AE82/AE$8*AE$7*KVARDI,2))</f>
        <v/>
      </c>
      <c r="AG82" s="43"/>
      <c r="AH82" s="44" t="str">
        <f aca="false">IF(OR(AG$4=0,AG82="",AG$8="",AG$7=""),"",ROUND(AG82/AG$8*AG$7*KVARDI,2))</f>
        <v/>
      </c>
      <c r="AI82" s="43"/>
      <c r="AJ82" s="44" t="str">
        <f aca="false">IF(OR(AI$4=0,AI82="",AI$8="",AI$7=""),"",ROUND(AI82/AI$8*AI$7*KVARDI,2))</f>
        <v/>
      </c>
      <c r="AK82" s="43"/>
      <c r="AL82" s="44" t="str">
        <f aca="false">IF(OR(AK$4=0,AK82="",AK$8="",AK$7=""),"",ROUND(AK82/AK$8*AK$7*KVARDI,2))</f>
        <v/>
      </c>
      <c r="AM82" s="43"/>
      <c r="AN82" s="44" t="str">
        <f aca="false">IF(OR(AM$4=0,AM82="",AM$8="",AM$7=""),"",ROUND(AM82/AM$8*AM$7*KVARDI,2))</f>
        <v/>
      </c>
      <c r="AO82" s="43"/>
      <c r="AP82" s="44" t="str">
        <f aca="false">IF(OR(AO$4=0,AO82="",AO$8="",AO$7=""),"",ROUND(AO82/AO$8*AO$7*KVARDI,2))</f>
        <v/>
      </c>
      <c r="AQ82" s="43"/>
      <c r="AR82" s="44" t="str">
        <f aca="false">IF(OR(AQ$4=0,AQ82="",AQ$8="",AQ$7=""),"",ROUND(AQ82/AQ$8*AQ$7*KVARDI,2))</f>
        <v/>
      </c>
      <c r="AS82" s="43"/>
      <c r="AT82" s="44" t="str">
        <f aca="false">IF(OR(AS$4=0,AS82="",AS$8="",AS$7=""),"",ROUND(AS82/AS$8*AS$7*KVARDI,2))</f>
        <v/>
      </c>
      <c r="AU82" s="43"/>
      <c r="AV82" s="44" t="str">
        <f aca="false">IF(OR(AU$4=0,AU82="",AU$8="",AU$7=""),"",ROUND(AU82/AU$8*AU$7*KVARDI,2))</f>
        <v/>
      </c>
      <c r="AW82" s="43"/>
      <c r="AX82" s="44" t="str">
        <f aca="false">IF(OR(AW$4=0,AW82="",AW$8="",AW$7=""),"",ROUND(AW82/AW$8*AW$7*KVARDI,2))</f>
        <v/>
      </c>
      <c r="AY82" s="43"/>
      <c r="AZ82" s="44" t="str">
        <f aca="false">IF(OR(AY$4=0,AY82="",AY$8="",AY$7=""),"",ROUND(AY82/AY$8*AY$7*KVARDI,2))</f>
        <v/>
      </c>
      <c r="BA82" s="43"/>
      <c r="BB82" s="44" t="str">
        <f aca="false">IF(OR(BA$4=0,BA82="",BA$8="",BA$7=""),"",ROUND(BA82/BA$8*BA$7*KVARDI,2))</f>
        <v/>
      </c>
      <c r="BC82" s="43"/>
      <c r="BD82" s="44" t="str">
        <f aca="false">IF(OR(BC$4=0,BC82="",BC$8="",BC$7=""),"",ROUND(BC82/BC$8*BC$7*KVARDI,2))</f>
        <v/>
      </c>
      <c r="BE82" s="43"/>
      <c r="BF82" s="44" t="str">
        <f aca="false">IF(OR(BE$4=0,BE82="",BE$8="",BE$7=""),"",ROUND(BE82/BE$8*BE$7*KVARDI,2))</f>
        <v/>
      </c>
      <c r="BG82" s="43"/>
      <c r="BH82" s="44" t="str">
        <f aca="false">IF(OR(BG$4=0,BG82="",BG$8="",BG$7=""),"",ROUND(BG82/BG$8*BG$7*KVARDI,2))</f>
        <v/>
      </c>
      <c r="BI82" s="43"/>
      <c r="BJ82" s="44" t="str">
        <f aca="false">IF(OR(BI$4=0,BI82="",BI$8="",BI$7=""),"",ROUND(BI82/BI$8*BI$7*KVARDI,2))</f>
        <v/>
      </c>
      <c r="BK82" s="43"/>
      <c r="BL82" s="44" t="str">
        <f aca="false">IF(OR(BK$4=0,BK82="",BK$8="",BK$7=""),"",ROUND(BK82/BK$8*BK$7*KVARDI,2))</f>
        <v/>
      </c>
      <c r="BM82" s="43"/>
      <c r="BN82" s="44" t="str">
        <f aca="false">IF(OR(BM$4=0,BM82="",BM$8="",BM$7=""),"",ROUND(BM82/BM$8*BM$7*KVARDI,2))</f>
        <v/>
      </c>
      <c r="BO82" s="43"/>
      <c r="BP82" s="44" t="str">
        <f aca="false">IF(OR(BO$4=0,BO82="",BO$8="",BO$7=""),"",ROUND(BO82/BO$8*BO$7*KVARDI,2))</f>
        <v/>
      </c>
      <c r="BQ82" s="43"/>
      <c r="BR82" s="44" t="str">
        <f aca="false">IF(OR(BQ$4=0,BQ82="",BQ$8="",BQ$7=""),"",ROUND(BQ82/BQ$8*BQ$7*KVARDI,2))</f>
        <v/>
      </c>
      <c r="BS82" s="43"/>
      <c r="BT82" s="44" t="str">
        <f aca="false">IF(OR(BS$4=0,BS82="",BS$8="",BS$7=""),"",ROUND(BS82/BS$8*BS$7*KVARDI,2))</f>
        <v/>
      </c>
      <c r="BU82" s="43"/>
      <c r="BV82" s="44" t="str">
        <f aca="false">IF(OR(BU$4=0,BU82="",BU$8="",BU$7=""),"",ROUND(BU82/BU$8*BU$7*KVARDI,2))</f>
        <v/>
      </c>
      <c r="BW82" s="43"/>
      <c r="BX82" s="44" t="str">
        <f aca="false">IF(OR(BW$4=0,BW82="",BW$8="",BW$7=""),"",ROUND(BW82/BW$8*BW$7*KVARDI,2))</f>
        <v/>
      </c>
      <c r="BY82" s="43"/>
      <c r="BZ82" s="44" t="str">
        <f aca="false">IF(OR(BY$4=0,BY82="",BY$8="",BY$7=""),"",ROUND(BY82/BY$8*BY$7*KVARDI,2))</f>
        <v/>
      </c>
      <c r="CA82" s="43"/>
      <c r="CB82" s="44" t="str">
        <f aca="false">IF(OR(CA$4=0,CA82="",CA$8="",CA$7=""),"",ROUND(CA82/CA$8*CA$7*KVARDI,2))</f>
        <v/>
      </c>
      <c r="CC82" s="43"/>
      <c r="CD82" s="44" t="str">
        <f aca="false">IF(OR(CC$4=0,CC82="",CC$8="",CC$7=""),"",ROUND(CC82/CC$8*CC$7*KVARDI,2))</f>
        <v/>
      </c>
      <c r="CE82" s="43"/>
      <c r="CF82" s="44" t="str">
        <f aca="false">IF(OR(CE$4=0,CE82="",CE$8="",CE$7=""),"",ROUND(CE82/CE$8*CE$7*KVARDI,2))</f>
        <v/>
      </c>
      <c r="CG82" s="43"/>
      <c r="CH82" s="44" t="str">
        <f aca="false">IF(OR(CG$4=0,CG82="",CG$8="",CG$7=""),"",ROUND(CG82/CG$8*CG$7*KVARDI,2))</f>
        <v/>
      </c>
      <c r="CI82" s="43"/>
      <c r="CJ82" s="44" t="str">
        <f aca="false">IF(OR(CI$4=0,CI82="",CI$8="",CI$7=""),"",ROUND(CI82/CI$8*CI$7*KVARDI,2))</f>
        <v/>
      </c>
      <c r="CK82" s="43"/>
      <c r="CL82" s="44" t="str">
        <f aca="false">IF(OR(CK$4=0,CK82="",CK$8="",CK$7=""),"",ROUND(CK82/CK$8*CK$7*KVARDI,2))</f>
        <v/>
      </c>
      <c r="CM82" s="43"/>
      <c r="CN82" s="44" t="str">
        <f aca="false">IF(OR(CM$4=0,CM82="",CM$8="",CM$7=""),"",ROUND(CM82/CM$8*CM$7*KVARDI,2))</f>
        <v/>
      </c>
      <c r="CO82" s="43"/>
      <c r="CP82" s="44" t="str">
        <f aca="false">IF(OR(CO$4=0,CO82="",CO$8="",CO$7=""),"",ROUND(CO82/CO$8*CO$7*KVARDI,2))</f>
        <v/>
      </c>
      <c r="CQ82" s="43"/>
      <c r="CR82" s="44" t="str">
        <f aca="false">IF(OR(CQ$4=0,CQ82="",CQ$8="",CQ$7=""),"",ROUND(CQ82/CQ$8*CQ$7*KVARDI,2))</f>
        <v/>
      </c>
      <c r="CS82" s="43"/>
      <c r="CT82" s="44" t="str">
        <f aca="false">IF(OR(CS$4=0,CS82="",CS$8="",CS$7=""),"",ROUND(CS82/CS$8*CS$7*KVARDI,2))</f>
        <v/>
      </c>
      <c r="CU82" s="43"/>
      <c r="CV82" s="44" t="str">
        <f aca="false">IF(OR(CU$4=0,CU82="",CU$8="",CU$7=""),"",ROUND(CU82/CU$8*CU$7*KVARDI,2))</f>
        <v/>
      </c>
      <c r="CW82" s="43"/>
      <c r="CX82" s="44" t="str">
        <f aca="false">IF(OR(CW$4=0,CW82="",CW$8="",CW$7=""),"",ROUND(CW82/CW$8*CW$7*KVARDI,2))</f>
        <v/>
      </c>
      <c r="CY82" s="43"/>
      <c r="CZ82" s="44" t="str">
        <f aca="false">IF(OR(CY$4=0,CY82="",CY$8="",CY$7=""),"",ROUND(CY82/CY$8*CY$7*KVARDI,2))</f>
        <v/>
      </c>
      <c r="DA82" s="43"/>
      <c r="DB82" s="44" t="str">
        <f aca="false">IF(OR(DA$4=0,DA82="",DA$8="",DA$7=""),"",ROUND(DA82/DA$8*DA$7*KVARDI,2))</f>
        <v/>
      </c>
      <c r="DC82" s="43"/>
      <c r="DD82" s="44" t="str">
        <f aca="false">IF(OR(DC$4=0,DC82="",DC$8="",DC$7=""),"",ROUND(DC82/DC$8*DC$7*KVARDI,2))</f>
        <v/>
      </c>
      <c r="DE82" s="43"/>
      <c r="DF82" s="44" t="str">
        <f aca="false">IF(OR(DE$4=0,DE82="",DE$8="",DE$7=""),"",ROUND(DE82/DE$8*DE$7*KVARDI,2))</f>
        <v/>
      </c>
      <c r="DG82" s="43"/>
      <c r="DH82" s="44" t="str">
        <f aca="false">IF(OR(DG$4=0,DG82="",DG$8="",DG$7=""),"",ROUND(DG82/DG$8*DG$7*KVARDI,2))</f>
        <v/>
      </c>
      <c r="DI82" s="43"/>
      <c r="DJ82" s="44" t="str">
        <f aca="false">IF(OR(DI$4=0,DI82="",DI$8="",DI$7=""),"",ROUND(DI82/DI$8*DI$7*KVARDI,2))</f>
        <v/>
      </c>
      <c r="DK82" s="43"/>
      <c r="DL82" s="44" t="str">
        <f aca="false">IF(OR(DK$4=0,DK82="",DK$8="",DK$7=""),"",ROUND(DK82/DK$8*DK$7*KVARDI,2))</f>
        <v/>
      </c>
      <c r="DM82" s="43"/>
      <c r="DN82" s="44" t="str">
        <f aca="false">IF(OR(DM$4=0,DM82="",DM$8="",DM$7=""),"",ROUND(DM82/DM$8*DM$7*KVARDI,2))</f>
        <v/>
      </c>
      <c r="DO82" s="43"/>
      <c r="DP82" s="44" t="str">
        <f aca="false">IF(OR(DO$4=0,DO82="",DO$8="",DO$7=""),"",ROUND(DO82/DO$8*DO$7*KVARDI,2))</f>
        <v/>
      </c>
      <c r="DQ82" s="43"/>
      <c r="DR82" s="44" t="str">
        <f aca="false">IF(OR(DQ$4=0,DQ82="",DQ$8="",DQ$7=""),"",ROUND(DQ82/DQ$8*DQ$7*KVARDI,2))</f>
        <v/>
      </c>
      <c r="DS82" s="43"/>
      <c r="DT82" s="44" t="str">
        <f aca="false">IF(OR(DS$4=0,DS82="",DS$8="",DS$7=""),"",ROUND(DS82/DS$8*DS$7*KVARDI,2))</f>
        <v/>
      </c>
      <c r="DU82" s="43"/>
      <c r="DV82" s="44" t="str">
        <f aca="false">IF(OR(DU$4=0,DU82="",DU$8="",DU$7=""),"",ROUND(DU82/DU$8*DU$7*KVARDI,2))</f>
        <v/>
      </c>
      <c r="DW82" s="43"/>
      <c r="DX82" s="44" t="str">
        <f aca="false">IF(OR(DW$4=0,DW82="",DW$8="",DW$7=""),"",ROUND(DW82/DW$8*DW$7*KVARDI,2))</f>
        <v/>
      </c>
      <c r="DY82" s="43"/>
      <c r="DZ82" s="44" t="str">
        <f aca="false">IF(OR(DY$4=0,DY82="",DY$8="",DY$7=""),"",ROUND(DY82/DY$8*DY$7*KVARDI,2))</f>
        <v/>
      </c>
      <c r="EA82" s="43"/>
      <c r="EB82" s="44" t="str">
        <f aca="false">IF(OR(EA$4=0,EA82="",EA$8="",EA$7=""),"",ROUND(EA82/EA$8*EA$7*KVARDI,2))</f>
        <v/>
      </c>
      <c r="EC82" s="43"/>
      <c r="ED82" s="44" t="str">
        <f aca="false">IF(OR(EC$4=0,EC82="",EC$8="",EC$7=""),"",ROUND(EC82/EC$8*EC$7*KVARDI,2))</f>
        <v/>
      </c>
      <c r="EE82" s="43"/>
      <c r="EF82" s="44" t="str">
        <f aca="false">IF(OR(EE$4=0,EE82="",EE$8="",EE$7=""),"",ROUND(EE82/EE$8*EE$7*KVARDI,2))</f>
        <v/>
      </c>
      <c r="EG82" s="43"/>
      <c r="EH82" s="44" t="str">
        <f aca="false">IF(OR(EG$4=0,EG82="",EG$8="",EG$7=""),"",ROUND(EG82/EG$8*EG$7*KVARDI,2))</f>
        <v/>
      </c>
      <c r="EI82" s="43"/>
      <c r="EJ82" s="44" t="str">
        <f aca="false">IF(OR(EI$4=0,EI82="",EI$8="",EI$7=""),"",ROUND(EI82/EI$8*EI$7*KVARDI,2))</f>
        <v/>
      </c>
      <c r="EK82" s="43"/>
      <c r="EL82" s="44" t="str">
        <f aca="false">IF(OR(EK$4=0,EK82="",EK$8="",EK$7=""),"",ROUND(EK82/EK$8*EK$7*KVARDI,2))</f>
        <v/>
      </c>
      <c r="EM82" s="43"/>
      <c r="EN82" s="44" t="str">
        <f aca="false">IF(OR(EM$4=0,EM82="",EM$8="",EM$7=""),"",ROUND(EM82/EM$8*EM$7*KVARDI,2))</f>
        <v/>
      </c>
      <c r="EO82" s="43"/>
      <c r="EP82" s="44" t="str">
        <f aca="false">IF(OR(EO$4=0,EO82="",EO$8="",EO$7=""),"",ROUND(EO82/EO$8*EO$7*KVARDI,2))</f>
        <v/>
      </c>
      <c r="EQ82" s="43"/>
      <c r="ER82" s="44" t="str">
        <f aca="false">IF(OR(EQ$4=0,EQ82="",EQ$8="",EQ$7=""),"",ROUND(EQ82/EQ$8*EQ$7*KVARDI,2))</f>
        <v/>
      </c>
      <c r="ES82" s="43"/>
      <c r="ET82" s="44" t="str">
        <f aca="false">IF(OR(ES$4=0,ES82="",ES$8="",ES$7=""),"",ROUND(ES82/ES$8*ES$7*KVARDI,2))</f>
        <v/>
      </c>
      <c r="EU82" s="43"/>
      <c r="EV82" s="44" t="str">
        <f aca="false">IF(OR(EU$4=0,EU82="",EU$8="",EU$7=""),"",ROUND(EU82/EU$8*EU$7*KVARDI,2))</f>
        <v/>
      </c>
      <c r="EW82" s="43"/>
      <c r="EX82" s="44" t="str">
        <f aca="false">IF(OR(EW$4=0,EW82="",EW$8="",EW$7=""),"",ROUND(EW82/EW$8*EW$7*KVARDI,2))</f>
        <v/>
      </c>
      <c r="EY82" s="43"/>
      <c r="EZ82" s="44" t="str">
        <f aca="false">IF(OR(EY$4=0,EY82="",EY$8="",EY$7=""),"",ROUND(EY82/EY$8*EY$7*KVARDI,2))</f>
        <v/>
      </c>
      <c r="FA82" s="43"/>
      <c r="FB82" s="44" t="str">
        <f aca="false">IF(OR(FA$4=0,FA82="",FA$8="",FA$7=""),"",ROUND(FA82/FA$8*FA$7*KVARDI,2))</f>
        <v/>
      </c>
      <c r="FC82" s="43"/>
      <c r="FD82" s="44" t="str">
        <f aca="false">IF(OR(FC$4=0,FC82="",FC$8="",FC$7=""),"",ROUND(FC82/FC$8*FC$7*KVARDI,2))</f>
        <v/>
      </c>
      <c r="FE82" s="43"/>
      <c r="FF82" s="44" t="str">
        <f aca="false">IF(OR(FE$4=0,FE82="",FE$8="",FE$7=""),"",ROUND(FE82/FE$8*FE$7*KVARDI,2))</f>
        <v/>
      </c>
      <c r="FG82" s="43"/>
      <c r="FH82" s="44" t="str">
        <f aca="false">IF(OR(FG$4=0,FG82="",FG$8="",FG$7=""),"",ROUND(FG82/FG$8*FG$7*KVARDI,2))</f>
        <v/>
      </c>
      <c r="FI82" s="43"/>
      <c r="FJ82" s="44" t="str">
        <f aca="false">IF(OR(FI$4=0,FI82="",FI$8="",FI$7=""),"",ROUND(FI82/FI$8*FI$7*KVARDI,2))</f>
        <v/>
      </c>
      <c r="FK82" s="43"/>
      <c r="FL82" s="44" t="str">
        <f aca="false">IF(OR(FK$4=0,FK82="",FK$8="",FK$7=""),"",ROUND(FK82/FK$8*FK$7*KVARDI,2))</f>
        <v/>
      </c>
      <c r="FM82" s="43"/>
      <c r="FN82" s="44" t="str">
        <f aca="false">IF(OR(FM$4=0,FM82="",FM$8="",FM$7=""),"",ROUND(FM82/FM$8*FM$7*KVARDI,2))</f>
        <v/>
      </c>
      <c r="FO82" s="43"/>
      <c r="FP82" s="44" t="str">
        <f aca="false">IF(OR(FO$4=0,FO82="",FO$8="",FO$7=""),"",ROUND(FO82/FO$8*FO$7*KVARDI,2))</f>
        <v/>
      </c>
      <c r="FQ82" s="43"/>
      <c r="FR82" s="44" t="str">
        <f aca="false">IF(OR(FQ$4=0,FQ82="",FQ$8="",FQ$7=""),"",ROUND(FQ82/FQ$8*FQ$7*KVARDI,2))</f>
        <v/>
      </c>
      <c r="FS82" s="43"/>
      <c r="FT82" s="44" t="str">
        <f aca="false">IF(OR(FS$4=0,FS82="",FS$8="",FS$7=""),"",ROUND(FS82/FS$8*FS$7*KVARDI,2))</f>
        <v/>
      </c>
      <c r="FU82" s="43"/>
      <c r="FV82" s="44" t="str">
        <f aca="false">IF(OR(FU$4=0,FU82="",FU$8="",FU$7=""),"",ROUND(FU82/FU$8*FU$7*KVARDI,2))</f>
        <v/>
      </c>
      <c r="FW82" s="43"/>
      <c r="FX82" s="44" t="str">
        <f aca="false">IF(OR(FW$4=0,FW82="",FW$8="",FW$7=""),"",ROUND(FW82/FW$8*FW$7*KVARDI,2))</f>
        <v/>
      </c>
      <c r="FY82" s="43"/>
      <c r="FZ82" s="44" t="str">
        <f aca="false">IF(OR(FY$4=0,FY82="",FY$8="",FY$7=""),"",ROUND(FY82/FY$8*FY$7*KVARDI,2))</f>
        <v/>
      </c>
      <c r="GA82" s="43"/>
      <c r="GB82" s="44" t="str">
        <f aca="false">IF(OR(GA$4=0,GA82="",GA$8="",GA$7=""),"",ROUND(GA82/GA$8*GA$7*KVARDI,2))</f>
        <v/>
      </c>
      <c r="GC82" s="43"/>
      <c r="GD82" s="44" t="str">
        <f aca="false">IF(OR(GC$4=0,GC82="",GC$8="",GC$7=""),"",ROUND(GC82/GC$8*GC$7*KVARDI,2))</f>
        <v/>
      </c>
      <c r="GE82" s="43"/>
      <c r="GF82" s="44" t="str">
        <f aca="false">IF(OR(GE$4=0,GE82="",GE$8="",GE$7=""),"",ROUND(GE82/GE$8*GE$7*KVARDI,2))</f>
        <v/>
      </c>
      <c r="GG82" s="43"/>
      <c r="GH82" s="44" t="str">
        <f aca="false">IF(OR(GG$4=0,GG82="",GG$8="",GG$7=""),"",ROUND(GG82/GG$8*GG$7*KVARDI,2))</f>
        <v/>
      </c>
      <c r="GI82" s="43"/>
      <c r="GJ82" s="44" t="str">
        <f aca="false">IF(OR(GI$4=0,GI82="",GI$8="",GI$7=""),"",ROUND(GI82/GI$8*GI$7*KVARDI,2))</f>
        <v/>
      </c>
      <c r="GK82" s="43"/>
      <c r="GL82" s="44" t="str">
        <f aca="false">IF(OR(GK$4=0,GK82="",GK$8="",GK$7=""),"",ROUND(GK82/GK$8*GK$7*KVARDI,2))</f>
        <v/>
      </c>
      <c r="GM82" s="43"/>
      <c r="GN82" s="44" t="str">
        <f aca="false">IF(OR(GM$4=0,GM82="",GM$8="",GM$7=""),"",ROUND(GM82/GM$8*GM$7*KVARDI,2))</f>
        <v/>
      </c>
      <c r="GO82" s="43"/>
      <c r="GP82" s="44" t="str">
        <f aca="false">IF(OR(GO$4=0,GO82="",GO$8="",GO$7=""),"",ROUND(GO82/GO$8*GO$7*KVARDI,2))</f>
        <v/>
      </c>
      <c r="GQ82" s="43"/>
      <c r="GR82" s="44" t="str">
        <f aca="false">IF(OR(GQ$4=0,GQ82="",GQ$8="",GQ$7=""),"",ROUND(GQ82/GQ$8*GQ$7*KVARDI,2))</f>
        <v/>
      </c>
      <c r="GS82" s="43"/>
      <c r="GT82" s="44" t="str">
        <f aca="false">IF(OR(GS$4=0,GS82="",GS$8="",GS$7=""),"",ROUND(GS82/GS$8*GS$7*KVARDI,2))</f>
        <v/>
      </c>
      <c r="GU82" s="43"/>
      <c r="GV82" s="44" t="str">
        <f aca="false">IF(OR(GU$4=0,GU82="",GU$8="",GU$7=""),"",ROUND(GU82/GU$8*GU$7*KVARDI,2))</f>
        <v/>
      </c>
      <c r="GW82" s="43"/>
      <c r="GX82" s="44" t="str">
        <f aca="false">IF(OR(GW$4=0,GW82="",GW$8="",GW$7=""),"",ROUND(GW82/GW$8*GW$7*KVARDI,2))</f>
        <v/>
      </c>
      <c r="GZ82" s="22"/>
    </row>
    <row r="83" customFormat="false" ht="15" hidden="true" customHeight="true" outlineLevel="1" collapsed="false">
      <c r="B83" s="41" t="str">
        <f aca="false" t="array" ref="B83:B83">IFERROR(INDEX(Launagögn!$C$6:$C$10005,MATCH(0,COUNTIF($B$11:B82,Launagögn!$C$6:$C$10005)+(Launagögn!$C$6:$C$10005=""),0)),"")</f>
        <v/>
      </c>
      <c r="C83" s="42" t="n">
        <f aca="false">IFERROR(SUMIF($G$10:$GX$10,"Stig",$G83:$GX83),0)</f>
        <v>0</v>
      </c>
      <c r="D83" s="22"/>
      <c r="E83" s="22"/>
      <c r="F83" s="22"/>
      <c r="G83" s="43"/>
      <c r="H83" s="44" t="str">
        <f aca="false">IF(OR(G$4=0,G83="",G$8="",G$7=""),"",ROUND(G83/G$8*G$7*KVARDI,2))</f>
        <v/>
      </c>
      <c r="I83" s="43"/>
      <c r="J83" s="44" t="str">
        <f aca="false">IF(OR(I$4=0,I83="",I$8="",I$7=""),"",ROUND(I83/I$8*I$7*KVARDI,2))</f>
        <v/>
      </c>
      <c r="K83" s="43"/>
      <c r="L83" s="44" t="str">
        <f aca="false">IF(OR(K$4=0,K83="",K$8="",K$7=""),"",ROUND(K83/K$8*K$7*KVARDI,2))</f>
        <v/>
      </c>
      <c r="M83" s="43"/>
      <c r="N83" s="44" t="str">
        <f aca="false">IF(OR(M$4=0,M83="",M$8="",M$7=""),"",ROUND(M83/M$8*M$7*KVARDI,2))</f>
        <v/>
      </c>
      <c r="O83" s="43"/>
      <c r="P83" s="44" t="str">
        <f aca="false">IF(OR(O$4=0,O83="",O$8="",O$7=""),"",ROUND(O83/O$8*O$7*KVARDI,2))</f>
        <v/>
      </c>
      <c r="Q83" s="43"/>
      <c r="R83" s="44" t="str">
        <f aca="false">IF(OR(Q$4=0,Q83="",Q$8="",Q$7=""),"",ROUND(Q83/Q$8*Q$7*KVARDI,2))</f>
        <v/>
      </c>
      <c r="S83" s="43"/>
      <c r="T83" s="44" t="str">
        <f aca="false">IF(OR(S$4=0,S83="",S$8="",S$7=""),"",ROUND(S83/S$8*S$7*KVARDI,2))</f>
        <v/>
      </c>
      <c r="U83" s="43"/>
      <c r="V83" s="44" t="str">
        <f aca="false">IF(OR(U$4=0,U83="",U$8="",U$7=""),"",ROUND(U83/U$8*U$7*KVARDI,2))</f>
        <v/>
      </c>
      <c r="W83" s="43"/>
      <c r="X83" s="44" t="str">
        <f aca="false">IF(OR(W$4=0,W83="",W$8="",W$7=""),"",ROUND(W83/W$8*W$7*KVARDI,2))</f>
        <v/>
      </c>
      <c r="Y83" s="43"/>
      <c r="Z83" s="44" t="str">
        <f aca="false">IF(OR(Y$4=0,Y83="",Y$8="",Y$7=""),"",ROUND(Y83/Y$8*Y$7*KVARDI,2))</f>
        <v/>
      </c>
      <c r="AA83" s="43"/>
      <c r="AB83" s="44" t="str">
        <f aca="false">IF(OR(AA$4=0,AA83="",AA$8="",AA$7=""),"",ROUND(AA83/AA$8*AA$7*KVARDI,2))</f>
        <v/>
      </c>
      <c r="AC83" s="43"/>
      <c r="AD83" s="44" t="str">
        <f aca="false">IF(OR(AC$4=0,AC83="",AC$8="",AC$7=""),"",ROUND(AC83/AC$8*AC$7*KVARDI,2))</f>
        <v/>
      </c>
      <c r="AE83" s="43"/>
      <c r="AF83" s="44" t="str">
        <f aca="false">IF(OR(AE$4=0,AE83="",AE$8="",AE$7=""),"",ROUND(AE83/AE$8*AE$7*KVARDI,2))</f>
        <v/>
      </c>
      <c r="AG83" s="43"/>
      <c r="AH83" s="44" t="str">
        <f aca="false">IF(OR(AG$4=0,AG83="",AG$8="",AG$7=""),"",ROUND(AG83/AG$8*AG$7*KVARDI,2))</f>
        <v/>
      </c>
      <c r="AI83" s="43"/>
      <c r="AJ83" s="44" t="str">
        <f aca="false">IF(OR(AI$4=0,AI83="",AI$8="",AI$7=""),"",ROUND(AI83/AI$8*AI$7*KVARDI,2))</f>
        <v/>
      </c>
      <c r="AK83" s="43"/>
      <c r="AL83" s="44" t="str">
        <f aca="false">IF(OR(AK$4=0,AK83="",AK$8="",AK$7=""),"",ROUND(AK83/AK$8*AK$7*KVARDI,2))</f>
        <v/>
      </c>
      <c r="AM83" s="43"/>
      <c r="AN83" s="44" t="str">
        <f aca="false">IF(OR(AM$4=0,AM83="",AM$8="",AM$7=""),"",ROUND(AM83/AM$8*AM$7*KVARDI,2))</f>
        <v/>
      </c>
      <c r="AO83" s="43"/>
      <c r="AP83" s="44" t="str">
        <f aca="false">IF(OR(AO$4=0,AO83="",AO$8="",AO$7=""),"",ROUND(AO83/AO$8*AO$7*KVARDI,2))</f>
        <v/>
      </c>
      <c r="AQ83" s="43"/>
      <c r="AR83" s="44" t="str">
        <f aca="false">IF(OR(AQ$4=0,AQ83="",AQ$8="",AQ$7=""),"",ROUND(AQ83/AQ$8*AQ$7*KVARDI,2))</f>
        <v/>
      </c>
      <c r="AS83" s="43"/>
      <c r="AT83" s="44" t="str">
        <f aca="false">IF(OR(AS$4=0,AS83="",AS$8="",AS$7=""),"",ROUND(AS83/AS$8*AS$7*KVARDI,2))</f>
        <v/>
      </c>
      <c r="AU83" s="43"/>
      <c r="AV83" s="44" t="str">
        <f aca="false">IF(OR(AU$4=0,AU83="",AU$8="",AU$7=""),"",ROUND(AU83/AU$8*AU$7*KVARDI,2))</f>
        <v/>
      </c>
      <c r="AW83" s="43"/>
      <c r="AX83" s="44" t="str">
        <f aca="false">IF(OR(AW$4=0,AW83="",AW$8="",AW$7=""),"",ROUND(AW83/AW$8*AW$7*KVARDI,2))</f>
        <v/>
      </c>
      <c r="AY83" s="43"/>
      <c r="AZ83" s="44" t="str">
        <f aca="false">IF(OR(AY$4=0,AY83="",AY$8="",AY$7=""),"",ROUND(AY83/AY$8*AY$7*KVARDI,2))</f>
        <v/>
      </c>
      <c r="BA83" s="43"/>
      <c r="BB83" s="44" t="str">
        <f aca="false">IF(OR(BA$4=0,BA83="",BA$8="",BA$7=""),"",ROUND(BA83/BA$8*BA$7*KVARDI,2))</f>
        <v/>
      </c>
      <c r="BC83" s="43"/>
      <c r="BD83" s="44" t="str">
        <f aca="false">IF(OR(BC$4=0,BC83="",BC$8="",BC$7=""),"",ROUND(BC83/BC$8*BC$7*KVARDI,2))</f>
        <v/>
      </c>
      <c r="BE83" s="43"/>
      <c r="BF83" s="44" t="str">
        <f aca="false">IF(OR(BE$4=0,BE83="",BE$8="",BE$7=""),"",ROUND(BE83/BE$8*BE$7*KVARDI,2))</f>
        <v/>
      </c>
      <c r="BG83" s="43"/>
      <c r="BH83" s="44" t="str">
        <f aca="false">IF(OR(BG$4=0,BG83="",BG$8="",BG$7=""),"",ROUND(BG83/BG$8*BG$7*KVARDI,2))</f>
        <v/>
      </c>
      <c r="BI83" s="43"/>
      <c r="BJ83" s="44" t="str">
        <f aca="false">IF(OR(BI$4=0,BI83="",BI$8="",BI$7=""),"",ROUND(BI83/BI$8*BI$7*KVARDI,2))</f>
        <v/>
      </c>
      <c r="BK83" s="43"/>
      <c r="BL83" s="44" t="str">
        <f aca="false">IF(OR(BK$4=0,BK83="",BK$8="",BK$7=""),"",ROUND(BK83/BK$8*BK$7*KVARDI,2))</f>
        <v/>
      </c>
      <c r="BM83" s="43"/>
      <c r="BN83" s="44" t="str">
        <f aca="false">IF(OR(BM$4=0,BM83="",BM$8="",BM$7=""),"",ROUND(BM83/BM$8*BM$7*KVARDI,2))</f>
        <v/>
      </c>
      <c r="BO83" s="43"/>
      <c r="BP83" s="44" t="str">
        <f aca="false">IF(OR(BO$4=0,BO83="",BO$8="",BO$7=""),"",ROUND(BO83/BO$8*BO$7*KVARDI,2))</f>
        <v/>
      </c>
      <c r="BQ83" s="43"/>
      <c r="BR83" s="44" t="str">
        <f aca="false">IF(OR(BQ$4=0,BQ83="",BQ$8="",BQ$7=""),"",ROUND(BQ83/BQ$8*BQ$7*KVARDI,2))</f>
        <v/>
      </c>
      <c r="BS83" s="43"/>
      <c r="BT83" s="44" t="str">
        <f aca="false">IF(OR(BS$4=0,BS83="",BS$8="",BS$7=""),"",ROUND(BS83/BS$8*BS$7*KVARDI,2))</f>
        <v/>
      </c>
      <c r="BU83" s="43"/>
      <c r="BV83" s="44" t="str">
        <f aca="false">IF(OR(BU$4=0,BU83="",BU$8="",BU$7=""),"",ROUND(BU83/BU$8*BU$7*KVARDI,2))</f>
        <v/>
      </c>
      <c r="BW83" s="43"/>
      <c r="BX83" s="44" t="str">
        <f aca="false">IF(OR(BW$4=0,BW83="",BW$8="",BW$7=""),"",ROUND(BW83/BW$8*BW$7*KVARDI,2))</f>
        <v/>
      </c>
      <c r="BY83" s="43"/>
      <c r="BZ83" s="44" t="str">
        <f aca="false">IF(OR(BY$4=0,BY83="",BY$8="",BY$7=""),"",ROUND(BY83/BY$8*BY$7*KVARDI,2))</f>
        <v/>
      </c>
      <c r="CA83" s="43"/>
      <c r="CB83" s="44" t="str">
        <f aca="false">IF(OR(CA$4=0,CA83="",CA$8="",CA$7=""),"",ROUND(CA83/CA$8*CA$7*KVARDI,2))</f>
        <v/>
      </c>
      <c r="CC83" s="43"/>
      <c r="CD83" s="44" t="str">
        <f aca="false">IF(OR(CC$4=0,CC83="",CC$8="",CC$7=""),"",ROUND(CC83/CC$8*CC$7*KVARDI,2))</f>
        <v/>
      </c>
      <c r="CE83" s="43"/>
      <c r="CF83" s="44" t="str">
        <f aca="false">IF(OR(CE$4=0,CE83="",CE$8="",CE$7=""),"",ROUND(CE83/CE$8*CE$7*KVARDI,2))</f>
        <v/>
      </c>
      <c r="CG83" s="43"/>
      <c r="CH83" s="44" t="str">
        <f aca="false">IF(OR(CG$4=0,CG83="",CG$8="",CG$7=""),"",ROUND(CG83/CG$8*CG$7*KVARDI,2))</f>
        <v/>
      </c>
      <c r="CI83" s="43"/>
      <c r="CJ83" s="44" t="str">
        <f aca="false">IF(OR(CI$4=0,CI83="",CI$8="",CI$7=""),"",ROUND(CI83/CI$8*CI$7*KVARDI,2))</f>
        <v/>
      </c>
      <c r="CK83" s="43"/>
      <c r="CL83" s="44" t="str">
        <f aca="false">IF(OR(CK$4=0,CK83="",CK$8="",CK$7=""),"",ROUND(CK83/CK$8*CK$7*KVARDI,2))</f>
        <v/>
      </c>
      <c r="CM83" s="43"/>
      <c r="CN83" s="44" t="str">
        <f aca="false">IF(OR(CM$4=0,CM83="",CM$8="",CM$7=""),"",ROUND(CM83/CM$8*CM$7*KVARDI,2))</f>
        <v/>
      </c>
      <c r="CO83" s="43"/>
      <c r="CP83" s="44" t="str">
        <f aca="false">IF(OR(CO$4=0,CO83="",CO$8="",CO$7=""),"",ROUND(CO83/CO$8*CO$7*KVARDI,2))</f>
        <v/>
      </c>
      <c r="CQ83" s="43"/>
      <c r="CR83" s="44" t="str">
        <f aca="false">IF(OR(CQ$4=0,CQ83="",CQ$8="",CQ$7=""),"",ROUND(CQ83/CQ$8*CQ$7*KVARDI,2))</f>
        <v/>
      </c>
      <c r="CS83" s="43"/>
      <c r="CT83" s="44" t="str">
        <f aca="false">IF(OR(CS$4=0,CS83="",CS$8="",CS$7=""),"",ROUND(CS83/CS$8*CS$7*KVARDI,2))</f>
        <v/>
      </c>
      <c r="CU83" s="43"/>
      <c r="CV83" s="44" t="str">
        <f aca="false">IF(OR(CU$4=0,CU83="",CU$8="",CU$7=""),"",ROUND(CU83/CU$8*CU$7*KVARDI,2))</f>
        <v/>
      </c>
      <c r="CW83" s="43"/>
      <c r="CX83" s="44" t="str">
        <f aca="false">IF(OR(CW$4=0,CW83="",CW$8="",CW$7=""),"",ROUND(CW83/CW$8*CW$7*KVARDI,2))</f>
        <v/>
      </c>
      <c r="CY83" s="43"/>
      <c r="CZ83" s="44" t="str">
        <f aca="false">IF(OR(CY$4=0,CY83="",CY$8="",CY$7=""),"",ROUND(CY83/CY$8*CY$7*KVARDI,2))</f>
        <v/>
      </c>
      <c r="DA83" s="43"/>
      <c r="DB83" s="44" t="str">
        <f aca="false">IF(OR(DA$4=0,DA83="",DA$8="",DA$7=""),"",ROUND(DA83/DA$8*DA$7*KVARDI,2))</f>
        <v/>
      </c>
      <c r="DC83" s="43"/>
      <c r="DD83" s="44" t="str">
        <f aca="false">IF(OR(DC$4=0,DC83="",DC$8="",DC$7=""),"",ROUND(DC83/DC$8*DC$7*KVARDI,2))</f>
        <v/>
      </c>
      <c r="DE83" s="43"/>
      <c r="DF83" s="44" t="str">
        <f aca="false">IF(OR(DE$4=0,DE83="",DE$8="",DE$7=""),"",ROUND(DE83/DE$8*DE$7*KVARDI,2))</f>
        <v/>
      </c>
      <c r="DG83" s="43"/>
      <c r="DH83" s="44" t="str">
        <f aca="false">IF(OR(DG$4=0,DG83="",DG$8="",DG$7=""),"",ROUND(DG83/DG$8*DG$7*KVARDI,2))</f>
        <v/>
      </c>
      <c r="DI83" s="43"/>
      <c r="DJ83" s="44" t="str">
        <f aca="false">IF(OR(DI$4=0,DI83="",DI$8="",DI$7=""),"",ROUND(DI83/DI$8*DI$7*KVARDI,2))</f>
        <v/>
      </c>
      <c r="DK83" s="43"/>
      <c r="DL83" s="44" t="str">
        <f aca="false">IF(OR(DK$4=0,DK83="",DK$8="",DK$7=""),"",ROUND(DK83/DK$8*DK$7*KVARDI,2))</f>
        <v/>
      </c>
      <c r="DM83" s="43"/>
      <c r="DN83" s="44" t="str">
        <f aca="false">IF(OR(DM$4=0,DM83="",DM$8="",DM$7=""),"",ROUND(DM83/DM$8*DM$7*KVARDI,2))</f>
        <v/>
      </c>
      <c r="DO83" s="43"/>
      <c r="DP83" s="44" t="str">
        <f aca="false">IF(OR(DO$4=0,DO83="",DO$8="",DO$7=""),"",ROUND(DO83/DO$8*DO$7*KVARDI,2))</f>
        <v/>
      </c>
      <c r="DQ83" s="43"/>
      <c r="DR83" s="44" t="str">
        <f aca="false">IF(OR(DQ$4=0,DQ83="",DQ$8="",DQ$7=""),"",ROUND(DQ83/DQ$8*DQ$7*KVARDI,2))</f>
        <v/>
      </c>
      <c r="DS83" s="43"/>
      <c r="DT83" s="44" t="str">
        <f aca="false">IF(OR(DS$4=0,DS83="",DS$8="",DS$7=""),"",ROUND(DS83/DS$8*DS$7*KVARDI,2))</f>
        <v/>
      </c>
      <c r="DU83" s="43"/>
      <c r="DV83" s="44" t="str">
        <f aca="false">IF(OR(DU$4=0,DU83="",DU$8="",DU$7=""),"",ROUND(DU83/DU$8*DU$7*KVARDI,2))</f>
        <v/>
      </c>
      <c r="DW83" s="43"/>
      <c r="DX83" s="44" t="str">
        <f aca="false">IF(OR(DW$4=0,DW83="",DW$8="",DW$7=""),"",ROUND(DW83/DW$8*DW$7*KVARDI,2))</f>
        <v/>
      </c>
      <c r="DY83" s="43"/>
      <c r="DZ83" s="44" t="str">
        <f aca="false">IF(OR(DY$4=0,DY83="",DY$8="",DY$7=""),"",ROUND(DY83/DY$8*DY$7*KVARDI,2))</f>
        <v/>
      </c>
      <c r="EA83" s="43"/>
      <c r="EB83" s="44" t="str">
        <f aca="false">IF(OR(EA$4=0,EA83="",EA$8="",EA$7=""),"",ROUND(EA83/EA$8*EA$7*KVARDI,2))</f>
        <v/>
      </c>
      <c r="EC83" s="43"/>
      <c r="ED83" s="44" t="str">
        <f aca="false">IF(OR(EC$4=0,EC83="",EC$8="",EC$7=""),"",ROUND(EC83/EC$8*EC$7*KVARDI,2))</f>
        <v/>
      </c>
      <c r="EE83" s="43"/>
      <c r="EF83" s="44" t="str">
        <f aca="false">IF(OR(EE$4=0,EE83="",EE$8="",EE$7=""),"",ROUND(EE83/EE$8*EE$7*KVARDI,2))</f>
        <v/>
      </c>
      <c r="EG83" s="43"/>
      <c r="EH83" s="44" t="str">
        <f aca="false">IF(OR(EG$4=0,EG83="",EG$8="",EG$7=""),"",ROUND(EG83/EG$8*EG$7*KVARDI,2))</f>
        <v/>
      </c>
      <c r="EI83" s="43"/>
      <c r="EJ83" s="44" t="str">
        <f aca="false">IF(OR(EI$4=0,EI83="",EI$8="",EI$7=""),"",ROUND(EI83/EI$8*EI$7*KVARDI,2))</f>
        <v/>
      </c>
      <c r="EK83" s="43"/>
      <c r="EL83" s="44" t="str">
        <f aca="false">IF(OR(EK$4=0,EK83="",EK$8="",EK$7=""),"",ROUND(EK83/EK$8*EK$7*KVARDI,2))</f>
        <v/>
      </c>
      <c r="EM83" s="43"/>
      <c r="EN83" s="44" t="str">
        <f aca="false">IF(OR(EM$4=0,EM83="",EM$8="",EM$7=""),"",ROUND(EM83/EM$8*EM$7*KVARDI,2))</f>
        <v/>
      </c>
      <c r="EO83" s="43"/>
      <c r="EP83" s="44" t="str">
        <f aca="false">IF(OR(EO$4=0,EO83="",EO$8="",EO$7=""),"",ROUND(EO83/EO$8*EO$7*KVARDI,2))</f>
        <v/>
      </c>
      <c r="EQ83" s="43"/>
      <c r="ER83" s="44" t="str">
        <f aca="false">IF(OR(EQ$4=0,EQ83="",EQ$8="",EQ$7=""),"",ROUND(EQ83/EQ$8*EQ$7*KVARDI,2))</f>
        <v/>
      </c>
      <c r="ES83" s="43"/>
      <c r="ET83" s="44" t="str">
        <f aca="false">IF(OR(ES$4=0,ES83="",ES$8="",ES$7=""),"",ROUND(ES83/ES$8*ES$7*KVARDI,2))</f>
        <v/>
      </c>
      <c r="EU83" s="43"/>
      <c r="EV83" s="44" t="str">
        <f aca="false">IF(OR(EU$4=0,EU83="",EU$8="",EU$7=""),"",ROUND(EU83/EU$8*EU$7*KVARDI,2))</f>
        <v/>
      </c>
      <c r="EW83" s="43"/>
      <c r="EX83" s="44" t="str">
        <f aca="false">IF(OR(EW$4=0,EW83="",EW$8="",EW$7=""),"",ROUND(EW83/EW$8*EW$7*KVARDI,2))</f>
        <v/>
      </c>
      <c r="EY83" s="43"/>
      <c r="EZ83" s="44" t="str">
        <f aca="false">IF(OR(EY$4=0,EY83="",EY$8="",EY$7=""),"",ROUND(EY83/EY$8*EY$7*KVARDI,2))</f>
        <v/>
      </c>
      <c r="FA83" s="43"/>
      <c r="FB83" s="44" t="str">
        <f aca="false">IF(OR(FA$4=0,FA83="",FA$8="",FA$7=""),"",ROUND(FA83/FA$8*FA$7*KVARDI,2))</f>
        <v/>
      </c>
      <c r="FC83" s="43"/>
      <c r="FD83" s="44" t="str">
        <f aca="false">IF(OR(FC$4=0,FC83="",FC$8="",FC$7=""),"",ROUND(FC83/FC$8*FC$7*KVARDI,2))</f>
        <v/>
      </c>
      <c r="FE83" s="43"/>
      <c r="FF83" s="44" t="str">
        <f aca="false">IF(OR(FE$4=0,FE83="",FE$8="",FE$7=""),"",ROUND(FE83/FE$8*FE$7*KVARDI,2))</f>
        <v/>
      </c>
      <c r="FG83" s="43"/>
      <c r="FH83" s="44" t="str">
        <f aca="false">IF(OR(FG$4=0,FG83="",FG$8="",FG$7=""),"",ROUND(FG83/FG$8*FG$7*KVARDI,2))</f>
        <v/>
      </c>
      <c r="FI83" s="43"/>
      <c r="FJ83" s="44" t="str">
        <f aca="false">IF(OR(FI$4=0,FI83="",FI$8="",FI$7=""),"",ROUND(FI83/FI$8*FI$7*KVARDI,2))</f>
        <v/>
      </c>
      <c r="FK83" s="43"/>
      <c r="FL83" s="44" t="str">
        <f aca="false">IF(OR(FK$4=0,FK83="",FK$8="",FK$7=""),"",ROUND(FK83/FK$8*FK$7*KVARDI,2))</f>
        <v/>
      </c>
      <c r="FM83" s="43"/>
      <c r="FN83" s="44" t="str">
        <f aca="false">IF(OR(FM$4=0,FM83="",FM$8="",FM$7=""),"",ROUND(FM83/FM$8*FM$7*KVARDI,2))</f>
        <v/>
      </c>
      <c r="FO83" s="43"/>
      <c r="FP83" s="44" t="str">
        <f aca="false">IF(OR(FO$4=0,FO83="",FO$8="",FO$7=""),"",ROUND(FO83/FO$8*FO$7*KVARDI,2))</f>
        <v/>
      </c>
      <c r="FQ83" s="43"/>
      <c r="FR83" s="44" t="str">
        <f aca="false">IF(OR(FQ$4=0,FQ83="",FQ$8="",FQ$7=""),"",ROUND(FQ83/FQ$8*FQ$7*KVARDI,2))</f>
        <v/>
      </c>
      <c r="FS83" s="43"/>
      <c r="FT83" s="44" t="str">
        <f aca="false">IF(OR(FS$4=0,FS83="",FS$8="",FS$7=""),"",ROUND(FS83/FS$8*FS$7*KVARDI,2))</f>
        <v/>
      </c>
      <c r="FU83" s="43"/>
      <c r="FV83" s="44" t="str">
        <f aca="false">IF(OR(FU$4=0,FU83="",FU$8="",FU$7=""),"",ROUND(FU83/FU$8*FU$7*KVARDI,2))</f>
        <v/>
      </c>
      <c r="FW83" s="43"/>
      <c r="FX83" s="44" t="str">
        <f aca="false">IF(OR(FW$4=0,FW83="",FW$8="",FW$7=""),"",ROUND(FW83/FW$8*FW$7*KVARDI,2))</f>
        <v/>
      </c>
      <c r="FY83" s="43"/>
      <c r="FZ83" s="44" t="str">
        <f aca="false">IF(OR(FY$4=0,FY83="",FY$8="",FY$7=""),"",ROUND(FY83/FY$8*FY$7*KVARDI,2))</f>
        <v/>
      </c>
      <c r="GA83" s="43"/>
      <c r="GB83" s="44" t="str">
        <f aca="false">IF(OR(GA$4=0,GA83="",GA$8="",GA$7=""),"",ROUND(GA83/GA$8*GA$7*KVARDI,2))</f>
        <v/>
      </c>
      <c r="GC83" s="43"/>
      <c r="GD83" s="44" t="str">
        <f aca="false">IF(OR(GC$4=0,GC83="",GC$8="",GC$7=""),"",ROUND(GC83/GC$8*GC$7*KVARDI,2))</f>
        <v/>
      </c>
      <c r="GE83" s="43"/>
      <c r="GF83" s="44" t="str">
        <f aca="false">IF(OR(GE$4=0,GE83="",GE$8="",GE$7=""),"",ROUND(GE83/GE$8*GE$7*KVARDI,2))</f>
        <v/>
      </c>
      <c r="GG83" s="43"/>
      <c r="GH83" s="44" t="str">
        <f aca="false">IF(OR(GG$4=0,GG83="",GG$8="",GG$7=""),"",ROUND(GG83/GG$8*GG$7*KVARDI,2))</f>
        <v/>
      </c>
      <c r="GI83" s="43"/>
      <c r="GJ83" s="44" t="str">
        <f aca="false">IF(OR(GI$4=0,GI83="",GI$8="",GI$7=""),"",ROUND(GI83/GI$8*GI$7*KVARDI,2))</f>
        <v/>
      </c>
      <c r="GK83" s="43"/>
      <c r="GL83" s="44" t="str">
        <f aca="false">IF(OR(GK$4=0,GK83="",GK$8="",GK$7=""),"",ROUND(GK83/GK$8*GK$7*KVARDI,2))</f>
        <v/>
      </c>
      <c r="GM83" s="43"/>
      <c r="GN83" s="44" t="str">
        <f aca="false">IF(OR(GM$4=0,GM83="",GM$8="",GM$7=""),"",ROUND(GM83/GM$8*GM$7*KVARDI,2))</f>
        <v/>
      </c>
      <c r="GO83" s="43"/>
      <c r="GP83" s="44" t="str">
        <f aca="false">IF(OR(GO$4=0,GO83="",GO$8="",GO$7=""),"",ROUND(GO83/GO$8*GO$7*KVARDI,2))</f>
        <v/>
      </c>
      <c r="GQ83" s="43"/>
      <c r="GR83" s="44" t="str">
        <f aca="false">IF(OR(GQ$4=0,GQ83="",GQ$8="",GQ$7=""),"",ROUND(GQ83/GQ$8*GQ$7*KVARDI,2))</f>
        <v/>
      </c>
      <c r="GS83" s="43"/>
      <c r="GT83" s="44" t="str">
        <f aca="false">IF(OR(GS$4=0,GS83="",GS$8="",GS$7=""),"",ROUND(GS83/GS$8*GS$7*KVARDI,2))</f>
        <v/>
      </c>
      <c r="GU83" s="43"/>
      <c r="GV83" s="44" t="str">
        <f aca="false">IF(OR(GU$4=0,GU83="",GU$8="",GU$7=""),"",ROUND(GU83/GU$8*GU$7*KVARDI,2))</f>
        <v/>
      </c>
      <c r="GW83" s="43"/>
      <c r="GX83" s="44" t="str">
        <f aca="false">IF(OR(GW$4=0,GW83="",GW$8="",GW$7=""),"",ROUND(GW83/GW$8*GW$7*KVARDI,2))</f>
        <v/>
      </c>
      <c r="GZ83" s="22"/>
    </row>
    <row r="84" customFormat="false" ht="15" hidden="true" customHeight="true" outlineLevel="1" collapsed="false">
      <c r="B84" s="41" t="str">
        <f aca="false" t="array" ref="B84:B84">IFERROR(INDEX(Launagögn!$C$6:$C$10005,MATCH(0,COUNTIF($B$11:B83,Launagögn!$C$6:$C$10005)+(Launagögn!$C$6:$C$10005=""),0)),"")</f>
        <v/>
      </c>
      <c r="C84" s="42" t="n">
        <f aca="false">IFERROR(SUMIF($G$10:$GX$10,"Stig",$G84:$GX84),0)</f>
        <v>0</v>
      </c>
      <c r="D84" s="22"/>
      <c r="E84" s="22"/>
      <c r="F84" s="22"/>
      <c r="G84" s="43"/>
      <c r="H84" s="44" t="str">
        <f aca="false">IF(OR(G$4=0,G84="",G$8="",G$7=""),"",ROUND(G84/G$8*G$7*KVARDI,2))</f>
        <v/>
      </c>
      <c r="I84" s="43"/>
      <c r="J84" s="44" t="str">
        <f aca="false">IF(OR(I$4=0,I84="",I$8="",I$7=""),"",ROUND(I84/I$8*I$7*KVARDI,2))</f>
        <v/>
      </c>
      <c r="K84" s="43"/>
      <c r="L84" s="44" t="str">
        <f aca="false">IF(OR(K$4=0,K84="",K$8="",K$7=""),"",ROUND(K84/K$8*K$7*KVARDI,2))</f>
        <v/>
      </c>
      <c r="M84" s="43"/>
      <c r="N84" s="44" t="str">
        <f aca="false">IF(OR(M$4=0,M84="",M$8="",M$7=""),"",ROUND(M84/M$8*M$7*KVARDI,2))</f>
        <v/>
      </c>
      <c r="O84" s="43"/>
      <c r="P84" s="44" t="str">
        <f aca="false">IF(OR(O$4=0,O84="",O$8="",O$7=""),"",ROUND(O84/O$8*O$7*KVARDI,2))</f>
        <v/>
      </c>
      <c r="Q84" s="43"/>
      <c r="R84" s="44" t="str">
        <f aca="false">IF(OR(Q$4=0,Q84="",Q$8="",Q$7=""),"",ROUND(Q84/Q$8*Q$7*KVARDI,2))</f>
        <v/>
      </c>
      <c r="S84" s="43"/>
      <c r="T84" s="44" t="str">
        <f aca="false">IF(OR(S$4=0,S84="",S$8="",S$7=""),"",ROUND(S84/S$8*S$7*KVARDI,2))</f>
        <v/>
      </c>
      <c r="U84" s="43"/>
      <c r="V84" s="44" t="str">
        <f aca="false">IF(OR(U$4=0,U84="",U$8="",U$7=""),"",ROUND(U84/U$8*U$7*KVARDI,2))</f>
        <v/>
      </c>
      <c r="W84" s="43"/>
      <c r="X84" s="44" t="str">
        <f aca="false">IF(OR(W$4=0,W84="",W$8="",W$7=""),"",ROUND(W84/W$8*W$7*KVARDI,2))</f>
        <v/>
      </c>
      <c r="Y84" s="43"/>
      <c r="Z84" s="44" t="str">
        <f aca="false">IF(OR(Y$4=0,Y84="",Y$8="",Y$7=""),"",ROUND(Y84/Y$8*Y$7*KVARDI,2))</f>
        <v/>
      </c>
      <c r="AA84" s="43"/>
      <c r="AB84" s="44" t="str">
        <f aca="false">IF(OR(AA$4=0,AA84="",AA$8="",AA$7=""),"",ROUND(AA84/AA$8*AA$7*KVARDI,2))</f>
        <v/>
      </c>
      <c r="AC84" s="43"/>
      <c r="AD84" s="44" t="str">
        <f aca="false">IF(OR(AC$4=0,AC84="",AC$8="",AC$7=""),"",ROUND(AC84/AC$8*AC$7*KVARDI,2))</f>
        <v/>
      </c>
      <c r="AE84" s="43"/>
      <c r="AF84" s="44" t="str">
        <f aca="false">IF(OR(AE$4=0,AE84="",AE$8="",AE$7=""),"",ROUND(AE84/AE$8*AE$7*KVARDI,2))</f>
        <v/>
      </c>
      <c r="AG84" s="43"/>
      <c r="AH84" s="44" t="str">
        <f aca="false">IF(OR(AG$4=0,AG84="",AG$8="",AG$7=""),"",ROUND(AG84/AG$8*AG$7*KVARDI,2))</f>
        <v/>
      </c>
      <c r="AI84" s="43"/>
      <c r="AJ84" s="44" t="str">
        <f aca="false">IF(OR(AI$4=0,AI84="",AI$8="",AI$7=""),"",ROUND(AI84/AI$8*AI$7*KVARDI,2))</f>
        <v/>
      </c>
      <c r="AK84" s="43"/>
      <c r="AL84" s="44" t="str">
        <f aca="false">IF(OR(AK$4=0,AK84="",AK$8="",AK$7=""),"",ROUND(AK84/AK$8*AK$7*KVARDI,2))</f>
        <v/>
      </c>
      <c r="AM84" s="43"/>
      <c r="AN84" s="44" t="str">
        <f aca="false">IF(OR(AM$4=0,AM84="",AM$8="",AM$7=""),"",ROUND(AM84/AM$8*AM$7*KVARDI,2))</f>
        <v/>
      </c>
      <c r="AO84" s="43"/>
      <c r="AP84" s="44" t="str">
        <f aca="false">IF(OR(AO$4=0,AO84="",AO$8="",AO$7=""),"",ROUND(AO84/AO$8*AO$7*KVARDI,2))</f>
        <v/>
      </c>
      <c r="AQ84" s="43"/>
      <c r="AR84" s="44" t="str">
        <f aca="false">IF(OR(AQ$4=0,AQ84="",AQ$8="",AQ$7=""),"",ROUND(AQ84/AQ$8*AQ$7*KVARDI,2))</f>
        <v/>
      </c>
      <c r="AS84" s="43"/>
      <c r="AT84" s="44" t="str">
        <f aca="false">IF(OR(AS$4=0,AS84="",AS$8="",AS$7=""),"",ROUND(AS84/AS$8*AS$7*KVARDI,2))</f>
        <v/>
      </c>
      <c r="AU84" s="43"/>
      <c r="AV84" s="44" t="str">
        <f aca="false">IF(OR(AU$4=0,AU84="",AU$8="",AU$7=""),"",ROUND(AU84/AU$8*AU$7*KVARDI,2))</f>
        <v/>
      </c>
      <c r="AW84" s="43"/>
      <c r="AX84" s="44" t="str">
        <f aca="false">IF(OR(AW$4=0,AW84="",AW$8="",AW$7=""),"",ROUND(AW84/AW$8*AW$7*KVARDI,2))</f>
        <v/>
      </c>
      <c r="AY84" s="43"/>
      <c r="AZ84" s="44" t="str">
        <f aca="false">IF(OR(AY$4=0,AY84="",AY$8="",AY$7=""),"",ROUND(AY84/AY$8*AY$7*KVARDI,2))</f>
        <v/>
      </c>
      <c r="BA84" s="43"/>
      <c r="BB84" s="44" t="str">
        <f aca="false">IF(OR(BA$4=0,BA84="",BA$8="",BA$7=""),"",ROUND(BA84/BA$8*BA$7*KVARDI,2))</f>
        <v/>
      </c>
      <c r="BC84" s="43"/>
      <c r="BD84" s="44" t="str">
        <f aca="false">IF(OR(BC$4=0,BC84="",BC$8="",BC$7=""),"",ROUND(BC84/BC$8*BC$7*KVARDI,2))</f>
        <v/>
      </c>
      <c r="BE84" s="43"/>
      <c r="BF84" s="44" t="str">
        <f aca="false">IF(OR(BE$4=0,BE84="",BE$8="",BE$7=""),"",ROUND(BE84/BE$8*BE$7*KVARDI,2))</f>
        <v/>
      </c>
      <c r="BG84" s="43"/>
      <c r="BH84" s="44" t="str">
        <f aca="false">IF(OR(BG$4=0,BG84="",BG$8="",BG$7=""),"",ROUND(BG84/BG$8*BG$7*KVARDI,2))</f>
        <v/>
      </c>
      <c r="BI84" s="43"/>
      <c r="BJ84" s="44" t="str">
        <f aca="false">IF(OR(BI$4=0,BI84="",BI$8="",BI$7=""),"",ROUND(BI84/BI$8*BI$7*KVARDI,2))</f>
        <v/>
      </c>
      <c r="BK84" s="43"/>
      <c r="BL84" s="44" t="str">
        <f aca="false">IF(OR(BK$4=0,BK84="",BK$8="",BK$7=""),"",ROUND(BK84/BK$8*BK$7*KVARDI,2))</f>
        <v/>
      </c>
      <c r="BM84" s="43"/>
      <c r="BN84" s="44" t="str">
        <f aca="false">IF(OR(BM$4=0,BM84="",BM$8="",BM$7=""),"",ROUND(BM84/BM$8*BM$7*KVARDI,2))</f>
        <v/>
      </c>
      <c r="BO84" s="43"/>
      <c r="BP84" s="44" t="str">
        <f aca="false">IF(OR(BO$4=0,BO84="",BO$8="",BO$7=""),"",ROUND(BO84/BO$8*BO$7*KVARDI,2))</f>
        <v/>
      </c>
      <c r="BQ84" s="43"/>
      <c r="BR84" s="44" t="str">
        <f aca="false">IF(OR(BQ$4=0,BQ84="",BQ$8="",BQ$7=""),"",ROUND(BQ84/BQ$8*BQ$7*KVARDI,2))</f>
        <v/>
      </c>
      <c r="BS84" s="43"/>
      <c r="BT84" s="44" t="str">
        <f aca="false">IF(OR(BS$4=0,BS84="",BS$8="",BS$7=""),"",ROUND(BS84/BS$8*BS$7*KVARDI,2))</f>
        <v/>
      </c>
      <c r="BU84" s="43"/>
      <c r="BV84" s="44" t="str">
        <f aca="false">IF(OR(BU$4=0,BU84="",BU$8="",BU$7=""),"",ROUND(BU84/BU$8*BU$7*KVARDI,2))</f>
        <v/>
      </c>
      <c r="BW84" s="43"/>
      <c r="BX84" s="44" t="str">
        <f aca="false">IF(OR(BW$4=0,BW84="",BW$8="",BW$7=""),"",ROUND(BW84/BW$8*BW$7*KVARDI,2))</f>
        <v/>
      </c>
      <c r="BY84" s="43"/>
      <c r="BZ84" s="44" t="str">
        <f aca="false">IF(OR(BY$4=0,BY84="",BY$8="",BY$7=""),"",ROUND(BY84/BY$8*BY$7*KVARDI,2))</f>
        <v/>
      </c>
      <c r="CA84" s="43"/>
      <c r="CB84" s="44" t="str">
        <f aca="false">IF(OR(CA$4=0,CA84="",CA$8="",CA$7=""),"",ROUND(CA84/CA$8*CA$7*KVARDI,2))</f>
        <v/>
      </c>
      <c r="CC84" s="43"/>
      <c r="CD84" s="44" t="str">
        <f aca="false">IF(OR(CC$4=0,CC84="",CC$8="",CC$7=""),"",ROUND(CC84/CC$8*CC$7*KVARDI,2))</f>
        <v/>
      </c>
      <c r="CE84" s="43"/>
      <c r="CF84" s="44" t="str">
        <f aca="false">IF(OR(CE$4=0,CE84="",CE$8="",CE$7=""),"",ROUND(CE84/CE$8*CE$7*KVARDI,2))</f>
        <v/>
      </c>
      <c r="CG84" s="43"/>
      <c r="CH84" s="44" t="str">
        <f aca="false">IF(OR(CG$4=0,CG84="",CG$8="",CG$7=""),"",ROUND(CG84/CG$8*CG$7*KVARDI,2))</f>
        <v/>
      </c>
      <c r="CI84" s="43"/>
      <c r="CJ84" s="44" t="str">
        <f aca="false">IF(OR(CI$4=0,CI84="",CI$8="",CI$7=""),"",ROUND(CI84/CI$8*CI$7*KVARDI,2))</f>
        <v/>
      </c>
      <c r="CK84" s="43"/>
      <c r="CL84" s="44" t="str">
        <f aca="false">IF(OR(CK$4=0,CK84="",CK$8="",CK$7=""),"",ROUND(CK84/CK$8*CK$7*KVARDI,2))</f>
        <v/>
      </c>
      <c r="CM84" s="43"/>
      <c r="CN84" s="44" t="str">
        <f aca="false">IF(OR(CM$4=0,CM84="",CM$8="",CM$7=""),"",ROUND(CM84/CM$8*CM$7*KVARDI,2))</f>
        <v/>
      </c>
      <c r="CO84" s="43"/>
      <c r="CP84" s="44" t="str">
        <f aca="false">IF(OR(CO$4=0,CO84="",CO$8="",CO$7=""),"",ROUND(CO84/CO$8*CO$7*KVARDI,2))</f>
        <v/>
      </c>
      <c r="CQ84" s="43"/>
      <c r="CR84" s="44" t="str">
        <f aca="false">IF(OR(CQ$4=0,CQ84="",CQ$8="",CQ$7=""),"",ROUND(CQ84/CQ$8*CQ$7*KVARDI,2))</f>
        <v/>
      </c>
      <c r="CS84" s="43"/>
      <c r="CT84" s="44" t="str">
        <f aca="false">IF(OR(CS$4=0,CS84="",CS$8="",CS$7=""),"",ROUND(CS84/CS$8*CS$7*KVARDI,2))</f>
        <v/>
      </c>
      <c r="CU84" s="43"/>
      <c r="CV84" s="44" t="str">
        <f aca="false">IF(OR(CU$4=0,CU84="",CU$8="",CU$7=""),"",ROUND(CU84/CU$8*CU$7*KVARDI,2))</f>
        <v/>
      </c>
      <c r="CW84" s="43"/>
      <c r="CX84" s="44" t="str">
        <f aca="false">IF(OR(CW$4=0,CW84="",CW$8="",CW$7=""),"",ROUND(CW84/CW$8*CW$7*KVARDI,2))</f>
        <v/>
      </c>
      <c r="CY84" s="43"/>
      <c r="CZ84" s="44" t="str">
        <f aca="false">IF(OR(CY$4=0,CY84="",CY$8="",CY$7=""),"",ROUND(CY84/CY$8*CY$7*KVARDI,2))</f>
        <v/>
      </c>
      <c r="DA84" s="43"/>
      <c r="DB84" s="44" t="str">
        <f aca="false">IF(OR(DA$4=0,DA84="",DA$8="",DA$7=""),"",ROUND(DA84/DA$8*DA$7*KVARDI,2))</f>
        <v/>
      </c>
      <c r="DC84" s="43"/>
      <c r="DD84" s="44" t="str">
        <f aca="false">IF(OR(DC$4=0,DC84="",DC$8="",DC$7=""),"",ROUND(DC84/DC$8*DC$7*KVARDI,2))</f>
        <v/>
      </c>
      <c r="DE84" s="43"/>
      <c r="DF84" s="44" t="str">
        <f aca="false">IF(OR(DE$4=0,DE84="",DE$8="",DE$7=""),"",ROUND(DE84/DE$8*DE$7*KVARDI,2))</f>
        <v/>
      </c>
      <c r="DG84" s="43"/>
      <c r="DH84" s="44" t="str">
        <f aca="false">IF(OR(DG$4=0,DG84="",DG$8="",DG$7=""),"",ROUND(DG84/DG$8*DG$7*KVARDI,2))</f>
        <v/>
      </c>
      <c r="DI84" s="43"/>
      <c r="DJ84" s="44" t="str">
        <f aca="false">IF(OR(DI$4=0,DI84="",DI$8="",DI$7=""),"",ROUND(DI84/DI$8*DI$7*KVARDI,2))</f>
        <v/>
      </c>
      <c r="DK84" s="43"/>
      <c r="DL84" s="44" t="str">
        <f aca="false">IF(OR(DK$4=0,DK84="",DK$8="",DK$7=""),"",ROUND(DK84/DK$8*DK$7*KVARDI,2))</f>
        <v/>
      </c>
      <c r="DM84" s="43"/>
      <c r="DN84" s="44" t="str">
        <f aca="false">IF(OR(DM$4=0,DM84="",DM$8="",DM$7=""),"",ROUND(DM84/DM$8*DM$7*KVARDI,2))</f>
        <v/>
      </c>
      <c r="DO84" s="43"/>
      <c r="DP84" s="44" t="str">
        <f aca="false">IF(OR(DO$4=0,DO84="",DO$8="",DO$7=""),"",ROUND(DO84/DO$8*DO$7*KVARDI,2))</f>
        <v/>
      </c>
      <c r="DQ84" s="43"/>
      <c r="DR84" s="44" t="str">
        <f aca="false">IF(OR(DQ$4=0,DQ84="",DQ$8="",DQ$7=""),"",ROUND(DQ84/DQ$8*DQ$7*KVARDI,2))</f>
        <v/>
      </c>
      <c r="DS84" s="43"/>
      <c r="DT84" s="44" t="str">
        <f aca="false">IF(OR(DS$4=0,DS84="",DS$8="",DS$7=""),"",ROUND(DS84/DS$8*DS$7*KVARDI,2))</f>
        <v/>
      </c>
      <c r="DU84" s="43"/>
      <c r="DV84" s="44" t="str">
        <f aca="false">IF(OR(DU$4=0,DU84="",DU$8="",DU$7=""),"",ROUND(DU84/DU$8*DU$7*KVARDI,2))</f>
        <v/>
      </c>
      <c r="DW84" s="43"/>
      <c r="DX84" s="44" t="str">
        <f aca="false">IF(OR(DW$4=0,DW84="",DW$8="",DW$7=""),"",ROUND(DW84/DW$8*DW$7*KVARDI,2))</f>
        <v/>
      </c>
      <c r="DY84" s="43"/>
      <c r="DZ84" s="44" t="str">
        <f aca="false">IF(OR(DY$4=0,DY84="",DY$8="",DY$7=""),"",ROUND(DY84/DY$8*DY$7*KVARDI,2))</f>
        <v/>
      </c>
      <c r="EA84" s="43"/>
      <c r="EB84" s="44" t="str">
        <f aca="false">IF(OR(EA$4=0,EA84="",EA$8="",EA$7=""),"",ROUND(EA84/EA$8*EA$7*KVARDI,2))</f>
        <v/>
      </c>
      <c r="EC84" s="43"/>
      <c r="ED84" s="44" t="str">
        <f aca="false">IF(OR(EC$4=0,EC84="",EC$8="",EC$7=""),"",ROUND(EC84/EC$8*EC$7*KVARDI,2))</f>
        <v/>
      </c>
      <c r="EE84" s="43"/>
      <c r="EF84" s="44" t="str">
        <f aca="false">IF(OR(EE$4=0,EE84="",EE$8="",EE$7=""),"",ROUND(EE84/EE$8*EE$7*KVARDI,2))</f>
        <v/>
      </c>
      <c r="EG84" s="43"/>
      <c r="EH84" s="44" t="str">
        <f aca="false">IF(OR(EG$4=0,EG84="",EG$8="",EG$7=""),"",ROUND(EG84/EG$8*EG$7*KVARDI,2))</f>
        <v/>
      </c>
      <c r="EI84" s="43"/>
      <c r="EJ84" s="44" t="str">
        <f aca="false">IF(OR(EI$4=0,EI84="",EI$8="",EI$7=""),"",ROUND(EI84/EI$8*EI$7*KVARDI,2))</f>
        <v/>
      </c>
      <c r="EK84" s="43"/>
      <c r="EL84" s="44" t="str">
        <f aca="false">IF(OR(EK$4=0,EK84="",EK$8="",EK$7=""),"",ROUND(EK84/EK$8*EK$7*KVARDI,2))</f>
        <v/>
      </c>
      <c r="EM84" s="43"/>
      <c r="EN84" s="44" t="str">
        <f aca="false">IF(OR(EM$4=0,EM84="",EM$8="",EM$7=""),"",ROUND(EM84/EM$8*EM$7*KVARDI,2))</f>
        <v/>
      </c>
      <c r="EO84" s="43"/>
      <c r="EP84" s="44" t="str">
        <f aca="false">IF(OR(EO$4=0,EO84="",EO$8="",EO$7=""),"",ROUND(EO84/EO$8*EO$7*KVARDI,2))</f>
        <v/>
      </c>
      <c r="EQ84" s="43"/>
      <c r="ER84" s="44" t="str">
        <f aca="false">IF(OR(EQ$4=0,EQ84="",EQ$8="",EQ$7=""),"",ROUND(EQ84/EQ$8*EQ$7*KVARDI,2))</f>
        <v/>
      </c>
      <c r="ES84" s="43"/>
      <c r="ET84" s="44" t="str">
        <f aca="false">IF(OR(ES$4=0,ES84="",ES$8="",ES$7=""),"",ROUND(ES84/ES$8*ES$7*KVARDI,2))</f>
        <v/>
      </c>
      <c r="EU84" s="43"/>
      <c r="EV84" s="44" t="str">
        <f aca="false">IF(OR(EU$4=0,EU84="",EU$8="",EU$7=""),"",ROUND(EU84/EU$8*EU$7*KVARDI,2))</f>
        <v/>
      </c>
      <c r="EW84" s="43"/>
      <c r="EX84" s="44" t="str">
        <f aca="false">IF(OR(EW$4=0,EW84="",EW$8="",EW$7=""),"",ROUND(EW84/EW$8*EW$7*KVARDI,2))</f>
        <v/>
      </c>
      <c r="EY84" s="43"/>
      <c r="EZ84" s="44" t="str">
        <f aca="false">IF(OR(EY$4=0,EY84="",EY$8="",EY$7=""),"",ROUND(EY84/EY$8*EY$7*KVARDI,2))</f>
        <v/>
      </c>
      <c r="FA84" s="43"/>
      <c r="FB84" s="44" t="str">
        <f aca="false">IF(OR(FA$4=0,FA84="",FA$8="",FA$7=""),"",ROUND(FA84/FA$8*FA$7*KVARDI,2))</f>
        <v/>
      </c>
      <c r="FC84" s="43"/>
      <c r="FD84" s="44" t="str">
        <f aca="false">IF(OR(FC$4=0,FC84="",FC$8="",FC$7=""),"",ROUND(FC84/FC$8*FC$7*KVARDI,2))</f>
        <v/>
      </c>
      <c r="FE84" s="43"/>
      <c r="FF84" s="44" t="str">
        <f aca="false">IF(OR(FE$4=0,FE84="",FE$8="",FE$7=""),"",ROUND(FE84/FE$8*FE$7*KVARDI,2))</f>
        <v/>
      </c>
      <c r="FG84" s="43"/>
      <c r="FH84" s="44" t="str">
        <f aca="false">IF(OR(FG$4=0,FG84="",FG$8="",FG$7=""),"",ROUND(FG84/FG$8*FG$7*KVARDI,2))</f>
        <v/>
      </c>
      <c r="FI84" s="43"/>
      <c r="FJ84" s="44" t="str">
        <f aca="false">IF(OR(FI$4=0,FI84="",FI$8="",FI$7=""),"",ROUND(FI84/FI$8*FI$7*KVARDI,2))</f>
        <v/>
      </c>
      <c r="FK84" s="43"/>
      <c r="FL84" s="44" t="str">
        <f aca="false">IF(OR(FK$4=0,FK84="",FK$8="",FK$7=""),"",ROUND(FK84/FK$8*FK$7*KVARDI,2))</f>
        <v/>
      </c>
      <c r="FM84" s="43"/>
      <c r="FN84" s="44" t="str">
        <f aca="false">IF(OR(FM$4=0,FM84="",FM$8="",FM$7=""),"",ROUND(FM84/FM$8*FM$7*KVARDI,2))</f>
        <v/>
      </c>
      <c r="FO84" s="43"/>
      <c r="FP84" s="44" t="str">
        <f aca="false">IF(OR(FO$4=0,FO84="",FO$8="",FO$7=""),"",ROUND(FO84/FO$8*FO$7*KVARDI,2))</f>
        <v/>
      </c>
      <c r="FQ84" s="43"/>
      <c r="FR84" s="44" t="str">
        <f aca="false">IF(OR(FQ$4=0,FQ84="",FQ$8="",FQ$7=""),"",ROUND(FQ84/FQ$8*FQ$7*KVARDI,2))</f>
        <v/>
      </c>
      <c r="FS84" s="43"/>
      <c r="FT84" s="44" t="str">
        <f aca="false">IF(OR(FS$4=0,FS84="",FS$8="",FS$7=""),"",ROUND(FS84/FS$8*FS$7*KVARDI,2))</f>
        <v/>
      </c>
      <c r="FU84" s="43"/>
      <c r="FV84" s="44" t="str">
        <f aca="false">IF(OR(FU$4=0,FU84="",FU$8="",FU$7=""),"",ROUND(FU84/FU$8*FU$7*KVARDI,2))</f>
        <v/>
      </c>
      <c r="FW84" s="43"/>
      <c r="FX84" s="44" t="str">
        <f aca="false">IF(OR(FW$4=0,FW84="",FW$8="",FW$7=""),"",ROUND(FW84/FW$8*FW$7*KVARDI,2))</f>
        <v/>
      </c>
      <c r="FY84" s="43"/>
      <c r="FZ84" s="44" t="str">
        <f aca="false">IF(OR(FY$4=0,FY84="",FY$8="",FY$7=""),"",ROUND(FY84/FY$8*FY$7*KVARDI,2))</f>
        <v/>
      </c>
      <c r="GA84" s="43"/>
      <c r="GB84" s="44" t="str">
        <f aca="false">IF(OR(GA$4=0,GA84="",GA$8="",GA$7=""),"",ROUND(GA84/GA$8*GA$7*KVARDI,2))</f>
        <v/>
      </c>
      <c r="GC84" s="43"/>
      <c r="GD84" s="44" t="str">
        <f aca="false">IF(OR(GC$4=0,GC84="",GC$8="",GC$7=""),"",ROUND(GC84/GC$8*GC$7*KVARDI,2))</f>
        <v/>
      </c>
      <c r="GE84" s="43"/>
      <c r="GF84" s="44" t="str">
        <f aca="false">IF(OR(GE$4=0,GE84="",GE$8="",GE$7=""),"",ROUND(GE84/GE$8*GE$7*KVARDI,2))</f>
        <v/>
      </c>
      <c r="GG84" s="43"/>
      <c r="GH84" s="44" t="str">
        <f aca="false">IF(OR(GG$4=0,GG84="",GG$8="",GG$7=""),"",ROUND(GG84/GG$8*GG$7*KVARDI,2))</f>
        <v/>
      </c>
      <c r="GI84" s="43"/>
      <c r="GJ84" s="44" t="str">
        <f aca="false">IF(OR(GI$4=0,GI84="",GI$8="",GI$7=""),"",ROUND(GI84/GI$8*GI$7*KVARDI,2))</f>
        <v/>
      </c>
      <c r="GK84" s="43"/>
      <c r="GL84" s="44" t="str">
        <f aca="false">IF(OR(GK$4=0,GK84="",GK$8="",GK$7=""),"",ROUND(GK84/GK$8*GK$7*KVARDI,2))</f>
        <v/>
      </c>
      <c r="GM84" s="43"/>
      <c r="GN84" s="44" t="str">
        <f aca="false">IF(OR(GM$4=0,GM84="",GM$8="",GM$7=""),"",ROUND(GM84/GM$8*GM$7*KVARDI,2))</f>
        <v/>
      </c>
      <c r="GO84" s="43"/>
      <c r="GP84" s="44" t="str">
        <f aca="false">IF(OR(GO$4=0,GO84="",GO$8="",GO$7=""),"",ROUND(GO84/GO$8*GO$7*KVARDI,2))</f>
        <v/>
      </c>
      <c r="GQ84" s="43"/>
      <c r="GR84" s="44" t="str">
        <f aca="false">IF(OR(GQ$4=0,GQ84="",GQ$8="",GQ$7=""),"",ROUND(GQ84/GQ$8*GQ$7*KVARDI,2))</f>
        <v/>
      </c>
      <c r="GS84" s="43"/>
      <c r="GT84" s="44" t="str">
        <f aca="false">IF(OR(GS$4=0,GS84="",GS$8="",GS$7=""),"",ROUND(GS84/GS$8*GS$7*KVARDI,2))</f>
        <v/>
      </c>
      <c r="GU84" s="43"/>
      <c r="GV84" s="44" t="str">
        <f aca="false">IF(OR(GU$4=0,GU84="",GU$8="",GU$7=""),"",ROUND(GU84/GU$8*GU$7*KVARDI,2))</f>
        <v/>
      </c>
      <c r="GW84" s="43"/>
      <c r="GX84" s="44" t="str">
        <f aca="false">IF(OR(GW$4=0,GW84="",GW$8="",GW$7=""),"",ROUND(GW84/GW$8*GW$7*KVARDI,2))</f>
        <v/>
      </c>
      <c r="GZ84" s="22"/>
    </row>
    <row r="85" customFormat="false" ht="15" hidden="true" customHeight="true" outlineLevel="1" collapsed="false">
      <c r="B85" s="41" t="str">
        <f aca="false" t="array" ref="B85:B85">IFERROR(INDEX(Launagögn!$C$6:$C$10005,MATCH(0,COUNTIF($B$11:B84,Launagögn!$C$6:$C$10005)+(Launagögn!$C$6:$C$10005=""),0)),"")</f>
        <v/>
      </c>
      <c r="C85" s="42" t="n">
        <f aca="false">IFERROR(SUMIF($G$10:$GX$10,"Stig",$G85:$GX85),0)</f>
        <v>0</v>
      </c>
      <c r="D85" s="22"/>
      <c r="E85" s="22"/>
      <c r="F85" s="22"/>
      <c r="G85" s="43"/>
      <c r="H85" s="44" t="str">
        <f aca="false">IF(OR(G$4=0,G85="",G$8="",G$7=""),"",ROUND(G85/G$8*G$7*KVARDI,2))</f>
        <v/>
      </c>
      <c r="I85" s="43"/>
      <c r="J85" s="44" t="str">
        <f aca="false">IF(OR(I$4=0,I85="",I$8="",I$7=""),"",ROUND(I85/I$8*I$7*KVARDI,2))</f>
        <v/>
      </c>
      <c r="K85" s="43"/>
      <c r="L85" s="44" t="str">
        <f aca="false">IF(OR(K$4=0,K85="",K$8="",K$7=""),"",ROUND(K85/K$8*K$7*KVARDI,2))</f>
        <v/>
      </c>
      <c r="M85" s="43"/>
      <c r="N85" s="44" t="str">
        <f aca="false">IF(OR(M$4=0,M85="",M$8="",M$7=""),"",ROUND(M85/M$8*M$7*KVARDI,2))</f>
        <v/>
      </c>
      <c r="O85" s="43"/>
      <c r="P85" s="44" t="str">
        <f aca="false">IF(OR(O$4=0,O85="",O$8="",O$7=""),"",ROUND(O85/O$8*O$7*KVARDI,2))</f>
        <v/>
      </c>
      <c r="Q85" s="43"/>
      <c r="R85" s="44" t="str">
        <f aca="false">IF(OR(Q$4=0,Q85="",Q$8="",Q$7=""),"",ROUND(Q85/Q$8*Q$7*KVARDI,2))</f>
        <v/>
      </c>
      <c r="S85" s="43"/>
      <c r="T85" s="44" t="str">
        <f aca="false">IF(OR(S$4=0,S85="",S$8="",S$7=""),"",ROUND(S85/S$8*S$7*KVARDI,2))</f>
        <v/>
      </c>
      <c r="U85" s="43"/>
      <c r="V85" s="44" t="str">
        <f aca="false">IF(OR(U$4=0,U85="",U$8="",U$7=""),"",ROUND(U85/U$8*U$7*KVARDI,2))</f>
        <v/>
      </c>
      <c r="W85" s="43"/>
      <c r="X85" s="44" t="str">
        <f aca="false">IF(OR(W$4=0,W85="",W$8="",W$7=""),"",ROUND(W85/W$8*W$7*KVARDI,2))</f>
        <v/>
      </c>
      <c r="Y85" s="43"/>
      <c r="Z85" s="44" t="str">
        <f aca="false">IF(OR(Y$4=0,Y85="",Y$8="",Y$7=""),"",ROUND(Y85/Y$8*Y$7*KVARDI,2))</f>
        <v/>
      </c>
      <c r="AA85" s="43"/>
      <c r="AB85" s="44" t="str">
        <f aca="false">IF(OR(AA$4=0,AA85="",AA$8="",AA$7=""),"",ROUND(AA85/AA$8*AA$7*KVARDI,2))</f>
        <v/>
      </c>
      <c r="AC85" s="43"/>
      <c r="AD85" s="44" t="str">
        <f aca="false">IF(OR(AC$4=0,AC85="",AC$8="",AC$7=""),"",ROUND(AC85/AC$8*AC$7*KVARDI,2))</f>
        <v/>
      </c>
      <c r="AE85" s="43"/>
      <c r="AF85" s="44" t="str">
        <f aca="false">IF(OR(AE$4=0,AE85="",AE$8="",AE$7=""),"",ROUND(AE85/AE$8*AE$7*KVARDI,2))</f>
        <v/>
      </c>
      <c r="AG85" s="43"/>
      <c r="AH85" s="44" t="str">
        <f aca="false">IF(OR(AG$4=0,AG85="",AG$8="",AG$7=""),"",ROUND(AG85/AG$8*AG$7*KVARDI,2))</f>
        <v/>
      </c>
      <c r="AI85" s="43"/>
      <c r="AJ85" s="44" t="str">
        <f aca="false">IF(OR(AI$4=0,AI85="",AI$8="",AI$7=""),"",ROUND(AI85/AI$8*AI$7*KVARDI,2))</f>
        <v/>
      </c>
      <c r="AK85" s="43"/>
      <c r="AL85" s="44" t="str">
        <f aca="false">IF(OR(AK$4=0,AK85="",AK$8="",AK$7=""),"",ROUND(AK85/AK$8*AK$7*KVARDI,2))</f>
        <v/>
      </c>
      <c r="AM85" s="43"/>
      <c r="AN85" s="44" t="str">
        <f aca="false">IF(OR(AM$4=0,AM85="",AM$8="",AM$7=""),"",ROUND(AM85/AM$8*AM$7*KVARDI,2))</f>
        <v/>
      </c>
      <c r="AO85" s="43"/>
      <c r="AP85" s="44" t="str">
        <f aca="false">IF(OR(AO$4=0,AO85="",AO$8="",AO$7=""),"",ROUND(AO85/AO$8*AO$7*KVARDI,2))</f>
        <v/>
      </c>
      <c r="AQ85" s="43"/>
      <c r="AR85" s="44" t="str">
        <f aca="false">IF(OR(AQ$4=0,AQ85="",AQ$8="",AQ$7=""),"",ROUND(AQ85/AQ$8*AQ$7*KVARDI,2))</f>
        <v/>
      </c>
      <c r="AS85" s="43"/>
      <c r="AT85" s="44" t="str">
        <f aca="false">IF(OR(AS$4=0,AS85="",AS$8="",AS$7=""),"",ROUND(AS85/AS$8*AS$7*KVARDI,2))</f>
        <v/>
      </c>
      <c r="AU85" s="43"/>
      <c r="AV85" s="44" t="str">
        <f aca="false">IF(OR(AU$4=0,AU85="",AU$8="",AU$7=""),"",ROUND(AU85/AU$8*AU$7*KVARDI,2))</f>
        <v/>
      </c>
      <c r="AW85" s="43"/>
      <c r="AX85" s="44" t="str">
        <f aca="false">IF(OR(AW$4=0,AW85="",AW$8="",AW$7=""),"",ROUND(AW85/AW$8*AW$7*KVARDI,2))</f>
        <v/>
      </c>
      <c r="AY85" s="43"/>
      <c r="AZ85" s="44" t="str">
        <f aca="false">IF(OR(AY$4=0,AY85="",AY$8="",AY$7=""),"",ROUND(AY85/AY$8*AY$7*KVARDI,2))</f>
        <v/>
      </c>
      <c r="BA85" s="43"/>
      <c r="BB85" s="44" t="str">
        <f aca="false">IF(OR(BA$4=0,BA85="",BA$8="",BA$7=""),"",ROUND(BA85/BA$8*BA$7*KVARDI,2))</f>
        <v/>
      </c>
      <c r="BC85" s="43"/>
      <c r="BD85" s="44" t="str">
        <f aca="false">IF(OR(BC$4=0,BC85="",BC$8="",BC$7=""),"",ROUND(BC85/BC$8*BC$7*KVARDI,2))</f>
        <v/>
      </c>
      <c r="BE85" s="43"/>
      <c r="BF85" s="44" t="str">
        <f aca="false">IF(OR(BE$4=0,BE85="",BE$8="",BE$7=""),"",ROUND(BE85/BE$8*BE$7*KVARDI,2))</f>
        <v/>
      </c>
      <c r="BG85" s="43"/>
      <c r="BH85" s="44" t="str">
        <f aca="false">IF(OR(BG$4=0,BG85="",BG$8="",BG$7=""),"",ROUND(BG85/BG$8*BG$7*KVARDI,2))</f>
        <v/>
      </c>
      <c r="BI85" s="43"/>
      <c r="BJ85" s="44" t="str">
        <f aca="false">IF(OR(BI$4=0,BI85="",BI$8="",BI$7=""),"",ROUND(BI85/BI$8*BI$7*KVARDI,2))</f>
        <v/>
      </c>
      <c r="BK85" s="43"/>
      <c r="BL85" s="44" t="str">
        <f aca="false">IF(OR(BK$4=0,BK85="",BK$8="",BK$7=""),"",ROUND(BK85/BK$8*BK$7*KVARDI,2))</f>
        <v/>
      </c>
      <c r="BM85" s="43"/>
      <c r="BN85" s="44" t="str">
        <f aca="false">IF(OR(BM$4=0,BM85="",BM$8="",BM$7=""),"",ROUND(BM85/BM$8*BM$7*KVARDI,2))</f>
        <v/>
      </c>
      <c r="BO85" s="43"/>
      <c r="BP85" s="44" t="str">
        <f aca="false">IF(OR(BO$4=0,BO85="",BO$8="",BO$7=""),"",ROUND(BO85/BO$8*BO$7*KVARDI,2))</f>
        <v/>
      </c>
      <c r="BQ85" s="43"/>
      <c r="BR85" s="44" t="str">
        <f aca="false">IF(OR(BQ$4=0,BQ85="",BQ$8="",BQ$7=""),"",ROUND(BQ85/BQ$8*BQ$7*KVARDI,2))</f>
        <v/>
      </c>
      <c r="BS85" s="43"/>
      <c r="BT85" s="44" t="str">
        <f aca="false">IF(OR(BS$4=0,BS85="",BS$8="",BS$7=""),"",ROUND(BS85/BS$8*BS$7*KVARDI,2))</f>
        <v/>
      </c>
      <c r="BU85" s="43"/>
      <c r="BV85" s="44" t="str">
        <f aca="false">IF(OR(BU$4=0,BU85="",BU$8="",BU$7=""),"",ROUND(BU85/BU$8*BU$7*KVARDI,2))</f>
        <v/>
      </c>
      <c r="BW85" s="43"/>
      <c r="BX85" s="44" t="str">
        <f aca="false">IF(OR(BW$4=0,BW85="",BW$8="",BW$7=""),"",ROUND(BW85/BW$8*BW$7*KVARDI,2))</f>
        <v/>
      </c>
      <c r="BY85" s="43"/>
      <c r="BZ85" s="44" t="str">
        <f aca="false">IF(OR(BY$4=0,BY85="",BY$8="",BY$7=""),"",ROUND(BY85/BY$8*BY$7*KVARDI,2))</f>
        <v/>
      </c>
      <c r="CA85" s="43"/>
      <c r="CB85" s="44" t="str">
        <f aca="false">IF(OR(CA$4=0,CA85="",CA$8="",CA$7=""),"",ROUND(CA85/CA$8*CA$7*KVARDI,2))</f>
        <v/>
      </c>
      <c r="CC85" s="43"/>
      <c r="CD85" s="44" t="str">
        <f aca="false">IF(OR(CC$4=0,CC85="",CC$8="",CC$7=""),"",ROUND(CC85/CC$8*CC$7*KVARDI,2))</f>
        <v/>
      </c>
      <c r="CE85" s="43"/>
      <c r="CF85" s="44" t="str">
        <f aca="false">IF(OR(CE$4=0,CE85="",CE$8="",CE$7=""),"",ROUND(CE85/CE$8*CE$7*KVARDI,2))</f>
        <v/>
      </c>
      <c r="CG85" s="43"/>
      <c r="CH85" s="44" t="str">
        <f aca="false">IF(OR(CG$4=0,CG85="",CG$8="",CG$7=""),"",ROUND(CG85/CG$8*CG$7*KVARDI,2))</f>
        <v/>
      </c>
      <c r="CI85" s="43"/>
      <c r="CJ85" s="44" t="str">
        <f aca="false">IF(OR(CI$4=0,CI85="",CI$8="",CI$7=""),"",ROUND(CI85/CI$8*CI$7*KVARDI,2))</f>
        <v/>
      </c>
      <c r="CK85" s="43"/>
      <c r="CL85" s="44" t="str">
        <f aca="false">IF(OR(CK$4=0,CK85="",CK$8="",CK$7=""),"",ROUND(CK85/CK$8*CK$7*KVARDI,2))</f>
        <v/>
      </c>
      <c r="CM85" s="43"/>
      <c r="CN85" s="44" t="str">
        <f aca="false">IF(OR(CM$4=0,CM85="",CM$8="",CM$7=""),"",ROUND(CM85/CM$8*CM$7*KVARDI,2))</f>
        <v/>
      </c>
      <c r="CO85" s="43"/>
      <c r="CP85" s="44" t="str">
        <f aca="false">IF(OR(CO$4=0,CO85="",CO$8="",CO$7=""),"",ROUND(CO85/CO$8*CO$7*KVARDI,2))</f>
        <v/>
      </c>
      <c r="CQ85" s="43"/>
      <c r="CR85" s="44" t="str">
        <f aca="false">IF(OR(CQ$4=0,CQ85="",CQ$8="",CQ$7=""),"",ROUND(CQ85/CQ$8*CQ$7*KVARDI,2))</f>
        <v/>
      </c>
      <c r="CS85" s="43"/>
      <c r="CT85" s="44" t="str">
        <f aca="false">IF(OR(CS$4=0,CS85="",CS$8="",CS$7=""),"",ROUND(CS85/CS$8*CS$7*KVARDI,2))</f>
        <v/>
      </c>
      <c r="CU85" s="43"/>
      <c r="CV85" s="44" t="str">
        <f aca="false">IF(OR(CU$4=0,CU85="",CU$8="",CU$7=""),"",ROUND(CU85/CU$8*CU$7*KVARDI,2))</f>
        <v/>
      </c>
      <c r="CW85" s="43"/>
      <c r="CX85" s="44" t="str">
        <f aca="false">IF(OR(CW$4=0,CW85="",CW$8="",CW$7=""),"",ROUND(CW85/CW$8*CW$7*KVARDI,2))</f>
        <v/>
      </c>
      <c r="CY85" s="43"/>
      <c r="CZ85" s="44" t="str">
        <f aca="false">IF(OR(CY$4=0,CY85="",CY$8="",CY$7=""),"",ROUND(CY85/CY$8*CY$7*KVARDI,2))</f>
        <v/>
      </c>
      <c r="DA85" s="43"/>
      <c r="DB85" s="44" t="str">
        <f aca="false">IF(OR(DA$4=0,DA85="",DA$8="",DA$7=""),"",ROUND(DA85/DA$8*DA$7*KVARDI,2))</f>
        <v/>
      </c>
      <c r="DC85" s="43"/>
      <c r="DD85" s="44" t="str">
        <f aca="false">IF(OR(DC$4=0,DC85="",DC$8="",DC$7=""),"",ROUND(DC85/DC$8*DC$7*KVARDI,2))</f>
        <v/>
      </c>
      <c r="DE85" s="43"/>
      <c r="DF85" s="44" t="str">
        <f aca="false">IF(OR(DE$4=0,DE85="",DE$8="",DE$7=""),"",ROUND(DE85/DE$8*DE$7*KVARDI,2))</f>
        <v/>
      </c>
      <c r="DG85" s="43"/>
      <c r="DH85" s="44" t="str">
        <f aca="false">IF(OR(DG$4=0,DG85="",DG$8="",DG$7=""),"",ROUND(DG85/DG$8*DG$7*KVARDI,2))</f>
        <v/>
      </c>
      <c r="DI85" s="43"/>
      <c r="DJ85" s="44" t="str">
        <f aca="false">IF(OR(DI$4=0,DI85="",DI$8="",DI$7=""),"",ROUND(DI85/DI$8*DI$7*KVARDI,2))</f>
        <v/>
      </c>
      <c r="DK85" s="43"/>
      <c r="DL85" s="44" t="str">
        <f aca="false">IF(OR(DK$4=0,DK85="",DK$8="",DK$7=""),"",ROUND(DK85/DK$8*DK$7*KVARDI,2))</f>
        <v/>
      </c>
      <c r="DM85" s="43"/>
      <c r="DN85" s="44" t="str">
        <f aca="false">IF(OR(DM$4=0,DM85="",DM$8="",DM$7=""),"",ROUND(DM85/DM$8*DM$7*KVARDI,2))</f>
        <v/>
      </c>
      <c r="DO85" s="43"/>
      <c r="DP85" s="44" t="str">
        <f aca="false">IF(OR(DO$4=0,DO85="",DO$8="",DO$7=""),"",ROUND(DO85/DO$8*DO$7*KVARDI,2))</f>
        <v/>
      </c>
      <c r="DQ85" s="43"/>
      <c r="DR85" s="44" t="str">
        <f aca="false">IF(OR(DQ$4=0,DQ85="",DQ$8="",DQ$7=""),"",ROUND(DQ85/DQ$8*DQ$7*KVARDI,2))</f>
        <v/>
      </c>
      <c r="DS85" s="43"/>
      <c r="DT85" s="44" t="str">
        <f aca="false">IF(OR(DS$4=0,DS85="",DS$8="",DS$7=""),"",ROUND(DS85/DS$8*DS$7*KVARDI,2))</f>
        <v/>
      </c>
      <c r="DU85" s="43"/>
      <c r="DV85" s="44" t="str">
        <f aca="false">IF(OR(DU$4=0,DU85="",DU$8="",DU$7=""),"",ROUND(DU85/DU$8*DU$7*KVARDI,2))</f>
        <v/>
      </c>
      <c r="DW85" s="43"/>
      <c r="DX85" s="44" t="str">
        <f aca="false">IF(OR(DW$4=0,DW85="",DW$8="",DW$7=""),"",ROUND(DW85/DW$8*DW$7*KVARDI,2))</f>
        <v/>
      </c>
      <c r="DY85" s="43"/>
      <c r="DZ85" s="44" t="str">
        <f aca="false">IF(OR(DY$4=0,DY85="",DY$8="",DY$7=""),"",ROUND(DY85/DY$8*DY$7*KVARDI,2))</f>
        <v/>
      </c>
      <c r="EA85" s="43"/>
      <c r="EB85" s="44" t="str">
        <f aca="false">IF(OR(EA$4=0,EA85="",EA$8="",EA$7=""),"",ROUND(EA85/EA$8*EA$7*KVARDI,2))</f>
        <v/>
      </c>
      <c r="EC85" s="43"/>
      <c r="ED85" s="44" t="str">
        <f aca="false">IF(OR(EC$4=0,EC85="",EC$8="",EC$7=""),"",ROUND(EC85/EC$8*EC$7*KVARDI,2))</f>
        <v/>
      </c>
      <c r="EE85" s="43"/>
      <c r="EF85" s="44" t="str">
        <f aca="false">IF(OR(EE$4=0,EE85="",EE$8="",EE$7=""),"",ROUND(EE85/EE$8*EE$7*KVARDI,2))</f>
        <v/>
      </c>
      <c r="EG85" s="43"/>
      <c r="EH85" s="44" t="str">
        <f aca="false">IF(OR(EG$4=0,EG85="",EG$8="",EG$7=""),"",ROUND(EG85/EG$8*EG$7*KVARDI,2))</f>
        <v/>
      </c>
      <c r="EI85" s="43"/>
      <c r="EJ85" s="44" t="str">
        <f aca="false">IF(OR(EI$4=0,EI85="",EI$8="",EI$7=""),"",ROUND(EI85/EI$8*EI$7*KVARDI,2))</f>
        <v/>
      </c>
      <c r="EK85" s="43"/>
      <c r="EL85" s="44" t="str">
        <f aca="false">IF(OR(EK$4=0,EK85="",EK$8="",EK$7=""),"",ROUND(EK85/EK$8*EK$7*KVARDI,2))</f>
        <v/>
      </c>
      <c r="EM85" s="43"/>
      <c r="EN85" s="44" t="str">
        <f aca="false">IF(OR(EM$4=0,EM85="",EM$8="",EM$7=""),"",ROUND(EM85/EM$8*EM$7*KVARDI,2))</f>
        <v/>
      </c>
      <c r="EO85" s="43"/>
      <c r="EP85" s="44" t="str">
        <f aca="false">IF(OR(EO$4=0,EO85="",EO$8="",EO$7=""),"",ROUND(EO85/EO$8*EO$7*KVARDI,2))</f>
        <v/>
      </c>
      <c r="EQ85" s="43"/>
      <c r="ER85" s="44" t="str">
        <f aca="false">IF(OR(EQ$4=0,EQ85="",EQ$8="",EQ$7=""),"",ROUND(EQ85/EQ$8*EQ$7*KVARDI,2))</f>
        <v/>
      </c>
      <c r="ES85" s="43"/>
      <c r="ET85" s="44" t="str">
        <f aca="false">IF(OR(ES$4=0,ES85="",ES$8="",ES$7=""),"",ROUND(ES85/ES$8*ES$7*KVARDI,2))</f>
        <v/>
      </c>
      <c r="EU85" s="43"/>
      <c r="EV85" s="44" t="str">
        <f aca="false">IF(OR(EU$4=0,EU85="",EU$8="",EU$7=""),"",ROUND(EU85/EU$8*EU$7*KVARDI,2))</f>
        <v/>
      </c>
      <c r="EW85" s="43"/>
      <c r="EX85" s="44" t="str">
        <f aca="false">IF(OR(EW$4=0,EW85="",EW$8="",EW$7=""),"",ROUND(EW85/EW$8*EW$7*KVARDI,2))</f>
        <v/>
      </c>
      <c r="EY85" s="43"/>
      <c r="EZ85" s="44" t="str">
        <f aca="false">IF(OR(EY$4=0,EY85="",EY$8="",EY$7=""),"",ROUND(EY85/EY$8*EY$7*KVARDI,2))</f>
        <v/>
      </c>
      <c r="FA85" s="43"/>
      <c r="FB85" s="44" t="str">
        <f aca="false">IF(OR(FA$4=0,FA85="",FA$8="",FA$7=""),"",ROUND(FA85/FA$8*FA$7*KVARDI,2))</f>
        <v/>
      </c>
      <c r="FC85" s="43"/>
      <c r="FD85" s="44" t="str">
        <f aca="false">IF(OR(FC$4=0,FC85="",FC$8="",FC$7=""),"",ROUND(FC85/FC$8*FC$7*KVARDI,2))</f>
        <v/>
      </c>
      <c r="FE85" s="43"/>
      <c r="FF85" s="44" t="str">
        <f aca="false">IF(OR(FE$4=0,FE85="",FE$8="",FE$7=""),"",ROUND(FE85/FE$8*FE$7*KVARDI,2))</f>
        <v/>
      </c>
      <c r="FG85" s="43"/>
      <c r="FH85" s="44" t="str">
        <f aca="false">IF(OR(FG$4=0,FG85="",FG$8="",FG$7=""),"",ROUND(FG85/FG$8*FG$7*KVARDI,2))</f>
        <v/>
      </c>
      <c r="FI85" s="43"/>
      <c r="FJ85" s="44" t="str">
        <f aca="false">IF(OR(FI$4=0,FI85="",FI$8="",FI$7=""),"",ROUND(FI85/FI$8*FI$7*KVARDI,2))</f>
        <v/>
      </c>
      <c r="FK85" s="43"/>
      <c r="FL85" s="44" t="str">
        <f aca="false">IF(OR(FK$4=0,FK85="",FK$8="",FK$7=""),"",ROUND(FK85/FK$8*FK$7*KVARDI,2))</f>
        <v/>
      </c>
      <c r="FM85" s="43"/>
      <c r="FN85" s="44" t="str">
        <f aca="false">IF(OR(FM$4=0,FM85="",FM$8="",FM$7=""),"",ROUND(FM85/FM$8*FM$7*KVARDI,2))</f>
        <v/>
      </c>
      <c r="FO85" s="43"/>
      <c r="FP85" s="44" t="str">
        <f aca="false">IF(OR(FO$4=0,FO85="",FO$8="",FO$7=""),"",ROUND(FO85/FO$8*FO$7*KVARDI,2))</f>
        <v/>
      </c>
      <c r="FQ85" s="43"/>
      <c r="FR85" s="44" t="str">
        <f aca="false">IF(OR(FQ$4=0,FQ85="",FQ$8="",FQ$7=""),"",ROUND(FQ85/FQ$8*FQ$7*KVARDI,2))</f>
        <v/>
      </c>
      <c r="FS85" s="43"/>
      <c r="FT85" s="44" t="str">
        <f aca="false">IF(OR(FS$4=0,FS85="",FS$8="",FS$7=""),"",ROUND(FS85/FS$8*FS$7*KVARDI,2))</f>
        <v/>
      </c>
      <c r="FU85" s="43"/>
      <c r="FV85" s="44" t="str">
        <f aca="false">IF(OR(FU$4=0,FU85="",FU$8="",FU$7=""),"",ROUND(FU85/FU$8*FU$7*KVARDI,2))</f>
        <v/>
      </c>
      <c r="FW85" s="43"/>
      <c r="FX85" s="44" t="str">
        <f aca="false">IF(OR(FW$4=0,FW85="",FW$8="",FW$7=""),"",ROUND(FW85/FW$8*FW$7*KVARDI,2))</f>
        <v/>
      </c>
      <c r="FY85" s="43"/>
      <c r="FZ85" s="44" t="str">
        <f aca="false">IF(OR(FY$4=0,FY85="",FY$8="",FY$7=""),"",ROUND(FY85/FY$8*FY$7*KVARDI,2))</f>
        <v/>
      </c>
      <c r="GA85" s="43"/>
      <c r="GB85" s="44" t="str">
        <f aca="false">IF(OR(GA$4=0,GA85="",GA$8="",GA$7=""),"",ROUND(GA85/GA$8*GA$7*KVARDI,2))</f>
        <v/>
      </c>
      <c r="GC85" s="43"/>
      <c r="GD85" s="44" t="str">
        <f aca="false">IF(OR(GC$4=0,GC85="",GC$8="",GC$7=""),"",ROUND(GC85/GC$8*GC$7*KVARDI,2))</f>
        <v/>
      </c>
      <c r="GE85" s="43"/>
      <c r="GF85" s="44" t="str">
        <f aca="false">IF(OR(GE$4=0,GE85="",GE$8="",GE$7=""),"",ROUND(GE85/GE$8*GE$7*KVARDI,2))</f>
        <v/>
      </c>
      <c r="GG85" s="43"/>
      <c r="GH85" s="44" t="str">
        <f aca="false">IF(OR(GG$4=0,GG85="",GG$8="",GG$7=""),"",ROUND(GG85/GG$8*GG$7*KVARDI,2))</f>
        <v/>
      </c>
      <c r="GI85" s="43"/>
      <c r="GJ85" s="44" t="str">
        <f aca="false">IF(OR(GI$4=0,GI85="",GI$8="",GI$7=""),"",ROUND(GI85/GI$8*GI$7*KVARDI,2))</f>
        <v/>
      </c>
      <c r="GK85" s="43"/>
      <c r="GL85" s="44" t="str">
        <f aca="false">IF(OR(GK$4=0,GK85="",GK$8="",GK$7=""),"",ROUND(GK85/GK$8*GK$7*KVARDI,2))</f>
        <v/>
      </c>
      <c r="GM85" s="43"/>
      <c r="GN85" s="44" t="str">
        <f aca="false">IF(OR(GM$4=0,GM85="",GM$8="",GM$7=""),"",ROUND(GM85/GM$8*GM$7*KVARDI,2))</f>
        <v/>
      </c>
      <c r="GO85" s="43"/>
      <c r="GP85" s="44" t="str">
        <f aca="false">IF(OR(GO$4=0,GO85="",GO$8="",GO$7=""),"",ROUND(GO85/GO$8*GO$7*KVARDI,2))</f>
        <v/>
      </c>
      <c r="GQ85" s="43"/>
      <c r="GR85" s="44" t="str">
        <f aca="false">IF(OR(GQ$4=0,GQ85="",GQ$8="",GQ$7=""),"",ROUND(GQ85/GQ$8*GQ$7*KVARDI,2))</f>
        <v/>
      </c>
      <c r="GS85" s="43"/>
      <c r="GT85" s="44" t="str">
        <f aca="false">IF(OR(GS$4=0,GS85="",GS$8="",GS$7=""),"",ROUND(GS85/GS$8*GS$7*KVARDI,2))</f>
        <v/>
      </c>
      <c r="GU85" s="43"/>
      <c r="GV85" s="44" t="str">
        <f aca="false">IF(OR(GU$4=0,GU85="",GU$8="",GU$7=""),"",ROUND(GU85/GU$8*GU$7*KVARDI,2))</f>
        <v/>
      </c>
      <c r="GW85" s="43"/>
      <c r="GX85" s="44" t="str">
        <f aca="false">IF(OR(GW$4=0,GW85="",GW$8="",GW$7=""),"",ROUND(GW85/GW$8*GW$7*KVARDI,2))</f>
        <v/>
      </c>
      <c r="GZ85" s="22"/>
    </row>
    <row r="86" customFormat="false" ht="15" hidden="true" customHeight="true" outlineLevel="1" collapsed="false">
      <c r="B86" s="41" t="str">
        <f aca="false" t="array" ref="B86:B86">IFERROR(INDEX(Launagögn!$C$6:$C$10005,MATCH(0,COUNTIF($B$11:B85,Launagögn!$C$6:$C$10005)+(Launagögn!$C$6:$C$10005=""),0)),"")</f>
        <v/>
      </c>
      <c r="C86" s="42" t="n">
        <f aca="false">IFERROR(SUMIF($G$10:$GX$10,"Stig",$G86:$GX86),0)</f>
        <v>0</v>
      </c>
      <c r="D86" s="22"/>
      <c r="E86" s="22"/>
      <c r="F86" s="22"/>
      <c r="G86" s="43"/>
      <c r="H86" s="44" t="str">
        <f aca="false">IF(OR(G$4=0,G86="",G$8="",G$7=""),"",ROUND(G86/G$8*G$7*KVARDI,2))</f>
        <v/>
      </c>
      <c r="I86" s="43"/>
      <c r="J86" s="44" t="str">
        <f aca="false">IF(OR(I$4=0,I86="",I$8="",I$7=""),"",ROUND(I86/I$8*I$7*KVARDI,2))</f>
        <v/>
      </c>
      <c r="K86" s="43"/>
      <c r="L86" s="44" t="str">
        <f aca="false">IF(OR(K$4=0,K86="",K$8="",K$7=""),"",ROUND(K86/K$8*K$7*KVARDI,2))</f>
        <v/>
      </c>
      <c r="M86" s="43"/>
      <c r="N86" s="44" t="str">
        <f aca="false">IF(OR(M$4=0,M86="",M$8="",M$7=""),"",ROUND(M86/M$8*M$7*KVARDI,2))</f>
        <v/>
      </c>
      <c r="O86" s="43"/>
      <c r="P86" s="44" t="str">
        <f aca="false">IF(OR(O$4=0,O86="",O$8="",O$7=""),"",ROUND(O86/O$8*O$7*KVARDI,2))</f>
        <v/>
      </c>
      <c r="Q86" s="43"/>
      <c r="R86" s="44" t="str">
        <f aca="false">IF(OR(Q$4=0,Q86="",Q$8="",Q$7=""),"",ROUND(Q86/Q$8*Q$7*KVARDI,2))</f>
        <v/>
      </c>
      <c r="S86" s="43"/>
      <c r="T86" s="44" t="str">
        <f aca="false">IF(OR(S$4=0,S86="",S$8="",S$7=""),"",ROUND(S86/S$8*S$7*KVARDI,2))</f>
        <v/>
      </c>
      <c r="U86" s="43"/>
      <c r="V86" s="44" t="str">
        <f aca="false">IF(OR(U$4=0,U86="",U$8="",U$7=""),"",ROUND(U86/U$8*U$7*KVARDI,2))</f>
        <v/>
      </c>
      <c r="W86" s="43"/>
      <c r="X86" s="44" t="str">
        <f aca="false">IF(OR(W$4=0,W86="",W$8="",W$7=""),"",ROUND(W86/W$8*W$7*KVARDI,2))</f>
        <v/>
      </c>
      <c r="Y86" s="43"/>
      <c r="Z86" s="44" t="str">
        <f aca="false">IF(OR(Y$4=0,Y86="",Y$8="",Y$7=""),"",ROUND(Y86/Y$8*Y$7*KVARDI,2))</f>
        <v/>
      </c>
      <c r="AA86" s="43"/>
      <c r="AB86" s="44" t="str">
        <f aca="false">IF(OR(AA$4=0,AA86="",AA$8="",AA$7=""),"",ROUND(AA86/AA$8*AA$7*KVARDI,2))</f>
        <v/>
      </c>
      <c r="AC86" s="43"/>
      <c r="AD86" s="44" t="str">
        <f aca="false">IF(OR(AC$4=0,AC86="",AC$8="",AC$7=""),"",ROUND(AC86/AC$8*AC$7*KVARDI,2))</f>
        <v/>
      </c>
      <c r="AE86" s="43"/>
      <c r="AF86" s="44" t="str">
        <f aca="false">IF(OR(AE$4=0,AE86="",AE$8="",AE$7=""),"",ROUND(AE86/AE$8*AE$7*KVARDI,2))</f>
        <v/>
      </c>
      <c r="AG86" s="43"/>
      <c r="AH86" s="44" t="str">
        <f aca="false">IF(OR(AG$4=0,AG86="",AG$8="",AG$7=""),"",ROUND(AG86/AG$8*AG$7*KVARDI,2))</f>
        <v/>
      </c>
      <c r="AI86" s="43"/>
      <c r="AJ86" s="44" t="str">
        <f aca="false">IF(OR(AI$4=0,AI86="",AI$8="",AI$7=""),"",ROUND(AI86/AI$8*AI$7*KVARDI,2))</f>
        <v/>
      </c>
      <c r="AK86" s="43"/>
      <c r="AL86" s="44" t="str">
        <f aca="false">IF(OR(AK$4=0,AK86="",AK$8="",AK$7=""),"",ROUND(AK86/AK$8*AK$7*KVARDI,2))</f>
        <v/>
      </c>
      <c r="AM86" s="43"/>
      <c r="AN86" s="44" t="str">
        <f aca="false">IF(OR(AM$4=0,AM86="",AM$8="",AM$7=""),"",ROUND(AM86/AM$8*AM$7*KVARDI,2))</f>
        <v/>
      </c>
      <c r="AO86" s="43"/>
      <c r="AP86" s="44" t="str">
        <f aca="false">IF(OR(AO$4=0,AO86="",AO$8="",AO$7=""),"",ROUND(AO86/AO$8*AO$7*KVARDI,2))</f>
        <v/>
      </c>
      <c r="AQ86" s="43"/>
      <c r="AR86" s="44" t="str">
        <f aca="false">IF(OR(AQ$4=0,AQ86="",AQ$8="",AQ$7=""),"",ROUND(AQ86/AQ$8*AQ$7*KVARDI,2))</f>
        <v/>
      </c>
      <c r="AS86" s="43"/>
      <c r="AT86" s="44" t="str">
        <f aca="false">IF(OR(AS$4=0,AS86="",AS$8="",AS$7=""),"",ROUND(AS86/AS$8*AS$7*KVARDI,2))</f>
        <v/>
      </c>
      <c r="AU86" s="43"/>
      <c r="AV86" s="44" t="str">
        <f aca="false">IF(OR(AU$4=0,AU86="",AU$8="",AU$7=""),"",ROUND(AU86/AU$8*AU$7*KVARDI,2))</f>
        <v/>
      </c>
      <c r="AW86" s="43"/>
      <c r="AX86" s="44" t="str">
        <f aca="false">IF(OR(AW$4=0,AW86="",AW$8="",AW$7=""),"",ROUND(AW86/AW$8*AW$7*KVARDI,2))</f>
        <v/>
      </c>
      <c r="AY86" s="43"/>
      <c r="AZ86" s="44" t="str">
        <f aca="false">IF(OR(AY$4=0,AY86="",AY$8="",AY$7=""),"",ROUND(AY86/AY$8*AY$7*KVARDI,2))</f>
        <v/>
      </c>
      <c r="BA86" s="43"/>
      <c r="BB86" s="44" t="str">
        <f aca="false">IF(OR(BA$4=0,BA86="",BA$8="",BA$7=""),"",ROUND(BA86/BA$8*BA$7*KVARDI,2))</f>
        <v/>
      </c>
      <c r="BC86" s="43"/>
      <c r="BD86" s="44" t="str">
        <f aca="false">IF(OR(BC$4=0,BC86="",BC$8="",BC$7=""),"",ROUND(BC86/BC$8*BC$7*KVARDI,2))</f>
        <v/>
      </c>
      <c r="BE86" s="43"/>
      <c r="BF86" s="44" t="str">
        <f aca="false">IF(OR(BE$4=0,BE86="",BE$8="",BE$7=""),"",ROUND(BE86/BE$8*BE$7*KVARDI,2))</f>
        <v/>
      </c>
      <c r="BG86" s="43"/>
      <c r="BH86" s="44" t="str">
        <f aca="false">IF(OR(BG$4=0,BG86="",BG$8="",BG$7=""),"",ROUND(BG86/BG$8*BG$7*KVARDI,2))</f>
        <v/>
      </c>
      <c r="BI86" s="43"/>
      <c r="BJ86" s="44" t="str">
        <f aca="false">IF(OR(BI$4=0,BI86="",BI$8="",BI$7=""),"",ROUND(BI86/BI$8*BI$7*KVARDI,2))</f>
        <v/>
      </c>
      <c r="BK86" s="43"/>
      <c r="BL86" s="44" t="str">
        <f aca="false">IF(OR(BK$4=0,BK86="",BK$8="",BK$7=""),"",ROUND(BK86/BK$8*BK$7*KVARDI,2))</f>
        <v/>
      </c>
      <c r="BM86" s="43"/>
      <c r="BN86" s="44" t="str">
        <f aca="false">IF(OR(BM$4=0,BM86="",BM$8="",BM$7=""),"",ROUND(BM86/BM$8*BM$7*KVARDI,2))</f>
        <v/>
      </c>
      <c r="BO86" s="43"/>
      <c r="BP86" s="44" t="str">
        <f aca="false">IF(OR(BO$4=0,BO86="",BO$8="",BO$7=""),"",ROUND(BO86/BO$8*BO$7*KVARDI,2))</f>
        <v/>
      </c>
      <c r="BQ86" s="43"/>
      <c r="BR86" s="44" t="str">
        <f aca="false">IF(OR(BQ$4=0,BQ86="",BQ$8="",BQ$7=""),"",ROUND(BQ86/BQ$8*BQ$7*KVARDI,2))</f>
        <v/>
      </c>
      <c r="BS86" s="43"/>
      <c r="BT86" s="44" t="str">
        <f aca="false">IF(OR(BS$4=0,BS86="",BS$8="",BS$7=""),"",ROUND(BS86/BS$8*BS$7*KVARDI,2))</f>
        <v/>
      </c>
      <c r="BU86" s="43"/>
      <c r="BV86" s="44" t="str">
        <f aca="false">IF(OR(BU$4=0,BU86="",BU$8="",BU$7=""),"",ROUND(BU86/BU$8*BU$7*KVARDI,2))</f>
        <v/>
      </c>
      <c r="BW86" s="43"/>
      <c r="BX86" s="44" t="str">
        <f aca="false">IF(OR(BW$4=0,BW86="",BW$8="",BW$7=""),"",ROUND(BW86/BW$8*BW$7*KVARDI,2))</f>
        <v/>
      </c>
      <c r="BY86" s="43"/>
      <c r="BZ86" s="44" t="str">
        <f aca="false">IF(OR(BY$4=0,BY86="",BY$8="",BY$7=""),"",ROUND(BY86/BY$8*BY$7*KVARDI,2))</f>
        <v/>
      </c>
      <c r="CA86" s="43"/>
      <c r="CB86" s="44" t="str">
        <f aca="false">IF(OR(CA$4=0,CA86="",CA$8="",CA$7=""),"",ROUND(CA86/CA$8*CA$7*KVARDI,2))</f>
        <v/>
      </c>
      <c r="CC86" s="43"/>
      <c r="CD86" s="44" t="str">
        <f aca="false">IF(OR(CC$4=0,CC86="",CC$8="",CC$7=""),"",ROUND(CC86/CC$8*CC$7*KVARDI,2))</f>
        <v/>
      </c>
      <c r="CE86" s="43"/>
      <c r="CF86" s="44" t="str">
        <f aca="false">IF(OR(CE$4=0,CE86="",CE$8="",CE$7=""),"",ROUND(CE86/CE$8*CE$7*KVARDI,2))</f>
        <v/>
      </c>
      <c r="CG86" s="43"/>
      <c r="CH86" s="44" t="str">
        <f aca="false">IF(OR(CG$4=0,CG86="",CG$8="",CG$7=""),"",ROUND(CG86/CG$8*CG$7*KVARDI,2))</f>
        <v/>
      </c>
      <c r="CI86" s="43"/>
      <c r="CJ86" s="44" t="str">
        <f aca="false">IF(OR(CI$4=0,CI86="",CI$8="",CI$7=""),"",ROUND(CI86/CI$8*CI$7*KVARDI,2))</f>
        <v/>
      </c>
      <c r="CK86" s="43"/>
      <c r="CL86" s="44" t="str">
        <f aca="false">IF(OR(CK$4=0,CK86="",CK$8="",CK$7=""),"",ROUND(CK86/CK$8*CK$7*KVARDI,2))</f>
        <v/>
      </c>
      <c r="CM86" s="43"/>
      <c r="CN86" s="44" t="str">
        <f aca="false">IF(OR(CM$4=0,CM86="",CM$8="",CM$7=""),"",ROUND(CM86/CM$8*CM$7*KVARDI,2))</f>
        <v/>
      </c>
      <c r="CO86" s="43"/>
      <c r="CP86" s="44" t="str">
        <f aca="false">IF(OR(CO$4=0,CO86="",CO$8="",CO$7=""),"",ROUND(CO86/CO$8*CO$7*KVARDI,2))</f>
        <v/>
      </c>
      <c r="CQ86" s="43"/>
      <c r="CR86" s="44" t="str">
        <f aca="false">IF(OR(CQ$4=0,CQ86="",CQ$8="",CQ$7=""),"",ROUND(CQ86/CQ$8*CQ$7*KVARDI,2))</f>
        <v/>
      </c>
      <c r="CS86" s="43"/>
      <c r="CT86" s="44" t="str">
        <f aca="false">IF(OR(CS$4=0,CS86="",CS$8="",CS$7=""),"",ROUND(CS86/CS$8*CS$7*KVARDI,2))</f>
        <v/>
      </c>
      <c r="CU86" s="43"/>
      <c r="CV86" s="44" t="str">
        <f aca="false">IF(OR(CU$4=0,CU86="",CU$8="",CU$7=""),"",ROUND(CU86/CU$8*CU$7*KVARDI,2))</f>
        <v/>
      </c>
      <c r="CW86" s="43"/>
      <c r="CX86" s="44" t="str">
        <f aca="false">IF(OR(CW$4=0,CW86="",CW$8="",CW$7=""),"",ROUND(CW86/CW$8*CW$7*KVARDI,2))</f>
        <v/>
      </c>
      <c r="CY86" s="43"/>
      <c r="CZ86" s="44" t="str">
        <f aca="false">IF(OR(CY$4=0,CY86="",CY$8="",CY$7=""),"",ROUND(CY86/CY$8*CY$7*KVARDI,2))</f>
        <v/>
      </c>
      <c r="DA86" s="43"/>
      <c r="DB86" s="44" t="str">
        <f aca="false">IF(OR(DA$4=0,DA86="",DA$8="",DA$7=""),"",ROUND(DA86/DA$8*DA$7*KVARDI,2))</f>
        <v/>
      </c>
      <c r="DC86" s="43"/>
      <c r="DD86" s="44" t="str">
        <f aca="false">IF(OR(DC$4=0,DC86="",DC$8="",DC$7=""),"",ROUND(DC86/DC$8*DC$7*KVARDI,2))</f>
        <v/>
      </c>
      <c r="DE86" s="43"/>
      <c r="DF86" s="44" t="str">
        <f aca="false">IF(OR(DE$4=0,DE86="",DE$8="",DE$7=""),"",ROUND(DE86/DE$8*DE$7*KVARDI,2))</f>
        <v/>
      </c>
      <c r="DG86" s="43"/>
      <c r="DH86" s="44" t="str">
        <f aca="false">IF(OR(DG$4=0,DG86="",DG$8="",DG$7=""),"",ROUND(DG86/DG$8*DG$7*KVARDI,2))</f>
        <v/>
      </c>
      <c r="DI86" s="43"/>
      <c r="DJ86" s="44" t="str">
        <f aca="false">IF(OR(DI$4=0,DI86="",DI$8="",DI$7=""),"",ROUND(DI86/DI$8*DI$7*KVARDI,2))</f>
        <v/>
      </c>
      <c r="DK86" s="43"/>
      <c r="DL86" s="44" t="str">
        <f aca="false">IF(OR(DK$4=0,DK86="",DK$8="",DK$7=""),"",ROUND(DK86/DK$8*DK$7*KVARDI,2))</f>
        <v/>
      </c>
      <c r="DM86" s="43"/>
      <c r="DN86" s="44" t="str">
        <f aca="false">IF(OR(DM$4=0,DM86="",DM$8="",DM$7=""),"",ROUND(DM86/DM$8*DM$7*KVARDI,2))</f>
        <v/>
      </c>
      <c r="DO86" s="43"/>
      <c r="DP86" s="44" t="str">
        <f aca="false">IF(OR(DO$4=0,DO86="",DO$8="",DO$7=""),"",ROUND(DO86/DO$8*DO$7*KVARDI,2))</f>
        <v/>
      </c>
      <c r="DQ86" s="43"/>
      <c r="DR86" s="44" t="str">
        <f aca="false">IF(OR(DQ$4=0,DQ86="",DQ$8="",DQ$7=""),"",ROUND(DQ86/DQ$8*DQ$7*KVARDI,2))</f>
        <v/>
      </c>
      <c r="DS86" s="43"/>
      <c r="DT86" s="44" t="str">
        <f aca="false">IF(OR(DS$4=0,DS86="",DS$8="",DS$7=""),"",ROUND(DS86/DS$8*DS$7*KVARDI,2))</f>
        <v/>
      </c>
      <c r="DU86" s="43"/>
      <c r="DV86" s="44" t="str">
        <f aca="false">IF(OR(DU$4=0,DU86="",DU$8="",DU$7=""),"",ROUND(DU86/DU$8*DU$7*KVARDI,2))</f>
        <v/>
      </c>
      <c r="DW86" s="43"/>
      <c r="DX86" s="44" t="str">
        <f aca="false">IF(OR(DW$4=0,DW86="",DW$8="",DW$7=""),"",ROUND(DW86/DW$8*DW$7*KVARDI,2))</f>
        <v/>
      </c>
      <c r="DY86" s="43"/>
      <c r="DZ86" s="44" t="str">
        <f aca="false">IF(OR(DY$4=0,DY86="",DY$8="",DY$7=""),"",ROUND(DY86/DY$8*DY$7*KVARDI,2))</f>
        <v/>
      </c>
      <c r="EA86" s="43"/>
      <c r="EB86" s="44" t="str">
        <f aca="false">IF(OR(EA$4=0,EA86="",EA$8="",EA$7=""),"",ROUND(EA86/EA$8*EA$7*KVARDI,2))</f>
        <v/>
      </c>
      <c r="EC86" s="43"/>
      <c r="ED86" s="44" t="str">
        <f aca="false">IF(OR(EC$4=0,EC86="",EC$8="",EC$7=""),"",ROUND(EC86/EC$8*EC$7*KVARDI,2))</f>
        <v/>
      </c>
      <c r="EE86" s="43"/>
      <c r="EF86" s="44" t="str">
        <f aca="false">IF(OR(EE$4=0,EE86="",EE$8="",EE$7=""),"",ROUND(EE86/EE$8*EE$7*KVARDI,2))</f>
        <v/>
      </c>
      <c r="EG86" s="43"/>
      <c r="EH86" s="44" t="str">
        <f aca="false">IF(OR(EG$4=0,EG86="",EG$8="",EG$7=""),"",ROUND(EG86/EG$8*EG$7*KVARDI,2))</f>
        <v/>
      </c>
      <c r="EI86" s="43"/>
      <c r="EJ86" s="44" t="str">
        <f aca="false">IF(OR(EI$4=0,EI86="",EI$8="",EI$7=""),"",ROUND(EI86/EI$8*EI$7*KVARDI,2))</f>
        <v/>
      </c>
      <c r="EK86" s="43"/>
      <c r="EL86" s="44" t="str">
        <f aca="false">IF(OR(EK$4=0,EK86="",EK$8="",EK$7=""),"",ROUND(EK86/EK$8*EK$7*KVARDI,2))</f>
        <v/>
      </c>
      <c r="EM86" s="43"/>
      <c r="EN86" s="44" t="str">
        <f aca="false">IF(OR(EM$4=0,EM86="",EM$8="",EM$7=""),"",ROUND(EM86/EM$8*EM$7*KVARDI,2))</f>
        <v/>
      </c>
      <c r="EO86" s="43"/>
      <c r="EP86" s="44" t="str">
        <f aca="false">IF(OR(EO$4=0,EO86="",EO$8="",EO$7=""),"",ROUND(EO86/EO$8*EO$7*KVARDI,2))</f>
        <v/>
      </c>
      <c r="EQ86" s="43"/>
      <c r="ER86" s="44" t="str">
        <f aca="false">IF(OR(EQ$4=0,EQ86="",EQ$8="",EQ$7=""),"",ROUND(EQ86/EQ$8*EQ$7*KVARDI,2))</f>
        <v/>
      </c>
      <c r="ES86" s="43"/>
      <c r="ET86" s="44" t="str">
        <f aca="false">IF(OR(ES$4=0,ES86="",ES$8="",ES$7=""),"",ROUND(ES86/ES$8*ES$7*KVARDI,2))</f>
        <v/>
      </c>
      <c r="EU86" s="43"/>
      <c r="EV86" s="44" t="str">
        <f aca="false">IF(OR(EU$4=0,EU86="",EU$8="",EU$7=""),"",ROUND(EU86/EU$8*EU$7*KVARDI,2))</f>
        <v/>
      </c>
      <c r="EW86" s="43"/>
      <c r="EX86" s="44" t="str">
        <f aca="false">IF(OR(EW$4=0,EW86="",EW$8="",EW$7=""),"",ROUND(EW86/EW$8*EW$7*KVARDI,2))</f>
        <v/>
      </c>
      <c r="EY86" s="43"/>
      <c r="EZ86" s="44" t="str">
        <f aca="false">IF(OR(EY$4=0,EY86="",EY$8="",EY$7=""),"",ROUND(EY86/EY$8*EY$7*KVARDI,2))</f>
        <v/>
      </c>
      <c r="FA86" s="43"/>
      <c r="FB86" s="44" t="str">
        <f aca="false">IF(OR(FA$4=0,FA86="",FA$8="",FA$7=""),"",ROUND(FA86/FA$8*FA$7*KVARDI,2))</f>
        <v/>
      </c>
      <c r="FC86" s="43"/>
      <c r="FD86" s="44" t="str">
        <f aca="false">IF(OR(FC$4=0,FC86="",FC$8="",FC$7=""),"",ROUND(FC86/FC$8*FC$7*KVARDI,2))</f>
        <v/>
      </c>
      <c r="FE86" s="43"/>
      <c r="FF86" s="44" t="str">
        <f aca="false">IF(OR(FE$4=0,FE86="",FE$8="",FE$7=""),"",ROUND(FE86/FE$8*FE$7*KVARDI,2))</f>
        <v/>
      </c>
      <c r="FG86" s="43"/>
      <c r="FH86" s="44" t="str">
        <f aca="false">IF(OR(FG$4=0,FG86="",FG$8="",FG$7=""),"",ROUND(FG86/FG$8*FG$7*KVARDI,2))</f>
        <v/>
      </c>
      <c r="FI86" s="43"/>
      <c r="FJ86" s="44" t="str">
        <f aca="false">IF(OR(FI$4=0,FI86="",FI$8="",FI$7=""),"",ROUND(FI86/FI$8*FI$7*KVARDI,2))</f>
        <v/>
      </c>
      <c r="FK86" s="43"/>
      <c r="FL86" s="44" t="str">
        <f aca="false">IF(OR(FK$4=0,FK86="",FK$8="",FK$7=""),"",ROUND(FK86/FK$8*FK$7*KVARDI,2))</f>
        <v/>
      </c>
      <c r="FM86" s="43"/>
      <c r="FN86" s="44" t="str">
        <f aca="false">IF(OR(FM$4=0,FM86="",FM$8="",FM$7=""),"",ROUND(FM86/FM$8*FM$7*KVARDI,2))</f>
        <v/>
      </c>
      <c r="FO86" s="43"/>
      <c r="FP86" s="44" t="str">
        <f aca="false">IF(OR(FO$4=0,FO86="",FO$8="",FO$7=""),"",ROUND(FO86/FO$8*FO$7*KVARDI,2))</f>
        <v/>
      </c>
      <c r="FQ86" s="43"/>
      <c r="FR86" s="44" t="str">
        <f aca="false">IF(OR(FQ$4=0,FQ86="",FQ$8="",FQ$7=""),"",ROUND(FQ86/FQ$8*FQ$7*KVARDI,2))</f>
        <v/>
      </c>
      <c r="FS86" s="43"/>
      <c r="FT86" s="44" t="str">
        <f aca="false">IF(OR(FS$4=0,FS86="",FS$8="",FS$7=""),"",ROUND(FS86/FS$8*FS$7*KVARDI,2))</f>
        <v/>
      </c>
      <c r="FU86" s="43"/>
      <c r="FV86" s="44" t="str">
        <f aca="false">IF(OR(FU$4=0,FU86="",FU$8="",FU$7=""),"",ROUND(FU86/FU$8*FU$7*KVARDI,2))</f>
        <v/>
      </c>
      <c r="FW86" s="43"/>
      <c r="FX86" s="44" t="str">
        <f aca="false">IF(OR(FW$4=0,FW86="",FW$8="",FW$7=""),"",ROUND(FW86/FW$8*FW$7*KVARDI,2))</f>
        <v/>
      </c>
      <c r="FY86" s="43"/>
      <c r="FZ86" s="44" t="str">
        <f aca="false">IF(OR(FY$4=0,FY86="",FY$8="",FY$7=""),"",ROUND(FY86/FY$8*FY$7*KVARDI,2))</f>
        <v/>
      </c>
      <c r="GA86" s="43"/>
      <c r="GB86" s="44" t="str">
        <f aca="false">IF(OR(GA$4=0,GA86="",GA$8="",GA$7=""),"",ROUND(GA86/GA$8*GA$7*KVARDI,2))</f>
        <v/>
      </c>
      <c r="GC86" s="43"/>
      <c r="GD86" s="44" t="str">
        <f aca="false">IF(OR(GC$4=0,GC86="",GC$8="",GC$7=""),"",ROUND(GC86/GC$8*GC$7*KVARDI,2))</f>
        <v/>
      </c>
      <c r="GE86" s="43"/>
      <c r="GF86" s="44" t="str">
        <f aca="false">IF(OR(GE$4=0,GE86="",GE$8="",GE$7=""),"",ROUND(GE86/GE$8*GE$7*KVARDI,2))</f>
        <v/>
      </c>
      <c r="GG86" s="43"/>
      <c r="GH86" s="44" t="str">
        <f aca="false">IF(OR(GG$4=0,GG86="",GG$8="",GG$7=""),"",ROUND(GG86/GG$8*GG$7*KVARDI,2))</f>
        <v/>
      </c>
      <c r="GI86" s="43"/>
      <c r="GJ86" s="44" t="str">
        <f aca="false">IF(OR(GI$4=0,GI86="",GI$8="",GI$7=""),"",ROUND(GI86/GI$8*GI$7*KVARDI,2))</f>
        <v/>
      </c>
      <c r="GK86" s="43"/>
      <c r="GL86" s="44" t="str">
        <f aca="false">IF(OR(GK$4=0,GK86="",GK$8="",GK$7=""),"",ROUND(GK86/GK$8*GK$7*KVARDI,2))</f>
        <v/>
      </c>
      <c r="GM86" s="43"/>
      <c r="GN86" s="44" t="str">
        <f aca="false">IF(OR(GM$4=0,GM86="",GM$8="",GM$7=""),"",ROUND(GM86/GM$8*GM$7*KVARDI,2))</f>
        <v/>
      </c>
      <c r="GO86" s="43"/>
      <c r="GP86" s="44" t="str">
        <f aca="false">IF(OR(GO$4=0,GO86="",GO$8="",GO$7=""),"",ROUND(GO86/GO$8*GO$7*KVARDI,2))</f>
        <v/>
      </c>
      <c r="GQ86" s="43"/>
      <c r="GR86" s="44" t="str">
        <f aca="false">IF(OR(GQ$4=0,GQ86="",GQ$8="",GQ$7=""),"",ROUND(GQ86/GQ$8*GQ$7*KVARDI,2))</f>
        <v/>
      </c>
      <c r="GS86" s="43"/>
      <c r="GT86" s="44" t="str">
        <f aca="false">IF(OR(GS$4=0,GS86="",GS$8="",GS$7=""),"",ROUND(GS86/GS$8*GS$7*KVARDI,2))</f>
        <v/>
      </c>
      <c r="GU86" s="43"/>
      <c r="GV86" s="44" t="str">
        <f aca="false">IF(OR(GU$4=0,GU86="",GU$8="",GU$7=""),"",ROUND(GU86/GU$8*GU$7*KVARDI,2))</f>
        <v/>
      </c>
      <c r="GW86" s="43"/>
      <c r="GX86" s="44" t="str">
        <f aca="false">IF(OR(GW$4=0,GW86="",GW$8="",GW$7=""),"",ROUND(GW86/GW$8*GW$7*KVARDI,2))</f>
        <v/>
      </c>
      <c r="GZ86" s="22"/>
    </row>
    <row r="87" customFormat="false" ht="15" hidden="true" customHeight="true" outlineLevel="1" collapsed="false">
      <c r="B87" s="41" t="str">
        <f aca="false" t="array" ref="B87:B87">IFERROR(INDEX(Launagögn!$C$6:$C$10005,MATCH(0,COUNTIF($B$11:B86,Launagögn!$C$6:$C$10005)+(Launagögn!$C$6:$C$10005=""),0)),"")</f>
        <v/>
      </c>
      <c r="C87" s="42" t="n">
        <f aca="false">IFERROR(SUMIF($G$10:$GX$10,"Stig",$G87:$GX87),0)</f>
        <v>0</v>
      </c>
      <c r="D87" s="22"/>
      <c r="E87" s="22"/>
      <c r="F87" s="22"/>
      <c r="G87" s="43"/>
      <c r="H87" s="44" t="str">
        <f aca="false">IF(OR(G$4=0,G87="",G$8="",G$7=""),"",ROUND(G87/G$8*G$7*KVARDI,2))</f>
        <v/>
      </c>
      <c r="I87" s="43"/>
      <c r="J87" s="44" t="str">
        <f aca="false">IF(OR(I$4=0,I87="",I$8="",I$7=""),"",ROUND(I87/I$8*I$7*KVARDI,2))</f>
        <v/>
      </c>
      <c r="K87" s="43"/>
      <c r="L87" s="44" t="str">
        <f aca="false">IF(OR(K$4=0,K87="",K$8="",K$7=""),"",ROUND(K87/K$8*K$7*KVARDI,2))</f>
        <v/>
      </c>
      <c r="M87" s="43"/>
      <c r="N87" s="44" t="str">
        <f aca="false">IF(OR(M$4=0,M87="",M$8="",M$7=""),"",ROUND(M87/M$8*M$7*KVARDI,2))</f>
        <v/>
      </c>
      <c r="O87" s="43"/>
      <c r="P87" s="44" t="str">
        <f aca="false">IF(OR(O$4=0,O87="",O$8="",O$7=""),"",ROUND(O87/O$8*O$7*KVARDI,2))</f>
        <v/>
      </c>
      <c r="Q87" s="43"/>
      <c r="R87" s="44" t="str">
        <f aca="false">IF(OR(Q$4=0,Q87="",Q$8="",Q$7=""),"",ROUND(Q87/Q$8*Q$7*KVARDI,2))</f>
        <v/>
      </c>
      <c r="S87" s="43"/>
      <c r="T87" s="44" t="str">
        <f aca="false">IF(OR(S$4=0,S87="",S$8="",S$7=""),"",ROUND(S87/S$8*S$7*KVARDI,2))</f>
        <v/>
      </c>
      <c r="U87" s="43"/>
      <c r="V87" s="44" t="str">
        <f aca="false">IF(OR(U$4=0,U87="",U$8="",U$7=""),"",ROUND(U87/U$8*U$7*KVARDI,2))</f>
        <v/>
      </c>
      <c r="W87" s="43"/>
      <c r="X87" s="44" t="str">
        <f aca="false">IF(OR(W$4=0,W87="",W$8="",W$7=""),"",ROUND(W87/W$8*W$7*KVARDI,2))</f>
        <v/>
      </c>
      <c r="Y87" s="43"/>
      <c r="Z87" s="44" t="str">
        <f aca="false">IF(OR(Y$4=0,Y87="",Y$8="",Y$7=""),"",ROUND(Y87/Y$8*Y$7*KVARDI,2))</f>
        <v/>
      </c>
      <c r="AA87" s="43"/>
      <c r="AB87" s="44" t="str">
        <f aca="false">IF(OR(AA$4=0,AA87="",AA$8="",AA$7=""),"",ROUND(AA87/AA$8*AA$7*KVARDI,2))</f>
        <v/>
      </c>
      <c r="AC87" s="43"/>
      <c r="AD87" s="44" t="str">
        <f aca="false">IF(OR(AC$4=0,AC87="",AC$8="",AC$7=""),"",ROUND(AC87/AC$8*AC$7*KVARDI,2))</f>
        <v/>
      </c>
      <c r="AE87" s="43"/>
      <c r="AF87" s="44" t="str">
        <f aca="false">IF(OR(AE$4=0,AE87="",AE$8="",AE$7=""),"",ROUND(AE87/AE$8*AE$7*KVARDI,2))</f>
        <v/>
      </c>
      <c r="AG87" s="43"/>
      <c r="AH87" s="44" t="str">
        <f aca="false">IF(OR(AG$4=0,AG87="",AG$8="",AG$7=""),"",ROUND(AG87/AG$8*AG$7*KVARDI,2))</f>
        <v/>
      </c>
      <c r="AI87" s="43"/>
      <c r="AJ87" s="44" t="str">
        <f aca="false">IF(OR(AI$4=0,AI87="",AI$8="",AI$7=""),"",ROUND(AI87/AI$8*AI$7*KVARDI,2))</f>
        <v/>
      </c>
      <c r="AK87" s="43"/>
      <c r="AL87" s="44" t="str">
        <f aca="false">IF(OR(AK$4=0,AK87="",AK$8="",AK$7=""),"",ROUND(AK87/AK$8*AK$7*KVARDI,2))</f>
        <v/>
      </c>
      <c r="AM87" s="43"/>
      <c r="AN87" s="44" t="str">
        <f aca="false">IF(OR(AM$4=0,AM87="",AM$8="",AM$7=""),"",ROUND(AM87/AM$8*AM$7*KVARDI,2))</f>
        <v/>
      </c>
      <c r="AO87" s="43"/>
      <c r="AP87" s="44" t="str">
        <f aca="false">IF(OR(AO$4=0,AO87="",AO$8="",AO$7=""),"",ROUND(AO87/AO$8*AO$7*KVARDI,2))</f>
        <v/>
      </c>
      <c r="AQ87" s="43"/>
      <c r="AR87" s="44" t="str">
        <f aca="false">IF(OR(AQ$4=0,AQ87="",AQ$8="",AQ$7=""),"",ROUND(AQ87/AQ$8*AQ$7*KVARDI,2))</f>
        <v/>
      </c>
      <c r="AS87" s="43"/>
      <c r="AT87" s="44" t="str">
        <f aca="false">IF(OR(AS$4=0,AS87="",AS$8="",AS$7=""),"",ROUND(AS87/AS$8*AS$7*KVARDI,2))</f>
        <v/>
      </c>
      <c r="AU87" s="43"/>
      <c r="AV87" s="44" t="str">
        <f aca="false">IF(OR(AU$4=0,AU87="",AU$8="",AU$7=""),"",ROUND(AU87/AU$8*AU$7*KVARDI,2))</f>
        <v/>
      </c>
      <c r="AW87" s="43"/>
      <c r="AX87" s="44" t="str">
        <f aca="false">IF(OR(AW$4=0,AW87="",AW$8="",AW$7=""),"",ROUND(AW87/AW$8*AW$7*KVARDI,2))</f>
        <v/>
      </c>
      <c r="AY87" s="43"/>
      <c r="AZ87" s="44" t="str">
        <f aca="false">IF(OR(AY$4=0,AY87="",AY$8="",AY$7=""),"",ROUND(AY87/AY$8*AY$7*KVARDI,2))</f>
        <v/>
      </c>
      <c r="BA87" s="43"/>
      <c r="BB87" s="44" t="str">
        <f aca="false">IF(OR(BA$4=0,BA87="",BA$8="",BA$7=""),"",ROUND(BA87/BA$8*BA$7*KVARDI,2))</f>
        <v/>
      </c>
      <c r="BC87" s="43"/>
      <c r="BD87" s="44" t="str">
        <f aca="false">IF(OR(BC$4=0,BC87="",BC$8="",BC$7=""),"",ROUND(BC87/BC$8*BC$7*KVARDI,2))</f>
        <v/>
      </c>
      <c r="BE87" s="43"/>
      <c r="BF87" s="44" t="str">
        <f aca="false">IF(OR(BE$4=0,BE87="",BE$8="",BE$7=""),"",ROUND(BE87/BE$8*BE$7*KVARDI,2))</f>
        <v/>
      </c>
      <c r="BG87" s="43"/>
      <c r="BH87" s="44" t="str">
        <f aca="false">IF(OR(BG$4=0,BG87="",BG$8="",BG$7=""),"",ROUND(BG87/BG$8*BG$7*KVARDI,2))</f>
        <v/>
      </c>
      <c r="BI87" s="43"/>
      <c r="BJ87" s="44" t="str">
        <f aca="false">IF(OR(BI$4=0,BI87="",BI$8="",BI$7=""),"",ROUND(BI87/BI$8*BI$7*KVARDI,2))</f>
        <v/>
      </c>
      <c r="BK87" s="43"/>
      <c r="BL87" s="44" t="str">
        <f aca="false">IF(OR(BK$4=0,BK87="",BK$8="",BK$7=""),"",ROUND(BK87/BK$8*BK$7*KVARDI,2))</f>
        <v/>
      </c>
      <c r="BM87" s="43"/>
      <c r="BN87" s="44" t="str">
        <f aca="false">IF(OR(BM$4=0,BM87="",BM$8="",BM$7=""),"",ROUND(BM87/BM$8*BM$7*KVARDI,2))</f>
        <v/>
      </c>
      <c r="BO87" s="43"/>
      <c r="BP87" s="44" t="str">
        <f aca="false">IF(OR(BO$4=0,BO87="",BO$8="",BO$7=""),"",ROUND(BO87/BO$8*BO$7*KVARDI,2))</f>
        <v/>
      </c>
      <c r="BQ87" s="43"/>
      <c r="BR87" s="44" t="str">
        <f aca="false">IF(OR(BQ$4=0,BQ87="",BQ$8="",BQ$7=""),"",ROUND(BQ87/BQ$8*BQ$7*KVARDI,2))</f>
        <v/>
      </c>
      <c r="BS87" s="43"/>
      <c r="BT87" s="44" t="str">
        <f aca="false">IF(OR(BS$4=0,BS87="",BS$8="",BS$7=""),"",ROUND(BS87/BS$8*BS$7*KVARDI,2))</f>
        <v/>
      </c>
      <c r="BU87" s="43"/>
      <c r="BV87" s="44" t="str">
        <f aca="false">IF(OR(BU$4=0,BU87="",BU$8="",BU$7=""),"",ROUND(BU87/BU$8*BU$7*KVARDI,2))</f>
        <v/>
      </c>
      <c r="BW87" s="43"/>
      <c r="BX87" s="44" t="str">
        <f aca="false">IF(OR(BW$4=0,BW87="",BW$8="",BW$7=""),"",ROUND(BW87/BW$8*BW$7*KVARDI,2))</f>
        <v/>
      </c>
      <c r="BY87" s="43"/>
      <c r="BZ87" s="44" t="str">
        <f aca="false">IF(OR(BY$4=0,BY87="",BY$8="",BY$7=""),"",ROUND(BY87/BY$8*BY$7*KVARDI,2))</f>
        <v/>
      </c>
      <c r="CA87" s="43"/>
      <c r="CB87" s="44" t="str">
        <f aca="false">IF(OR(CA$4=0,CA87="",CA$8="",CA$7=""),"",ROUND(CA87/CA$8*CA$7*KVARDI,2))</f>
        <v/>
      </c>
      <c r="CC87" s="43"/>
      <c r="CD87" s="44" t="str">
        <f aca="false">IF(OR(CC$4=0,CC87="",CC$8="",CC$7=""),"",ROUND(CC87/CC$8*CC$7*KVARDI,2))</f>
        <v/>
      </c>
      <c r="CE87" s="43"/>
      <c r="CF87" s="44" t="str">
        <f aca="false">IF(OR(CE$4=0,CE87="",CE$8="",CE$7=""),"",ROUND(CE87/CE$8*CE$7*KVARDI,2))</f>
        <v/>
      </c>
      <c r="CG87" s="43"/>
      <c r="CH87" s="44" t="str">
        <f aca="false">IF(OR(CG$4=0,CG87="",CG$8="",CG$7=""),"",ROUND(CG87/CG$8*CG$7*KVARDI,2))</f>
        <v/>
      </c>
      <c r="CI87" s="43"/>
      <c r="CJ87" s="44" t="str">
        <f aca="false">IF(OR(CI$4=0,CI87="",CI$8="",CI$7=""),"",ROUND(CI87/CI$8*CI$7*KVARDI,2))</f>
        <v/>
      </c>
      <c r="CK87" s="43"/>
      <c r="CL87" s="44" t="str">
        <f aca="false">IF(OR(CK$4=0,CK87="",CK$8="",CK$7=""),"",ROUND(CK87/CK$8*CK$7*KVARDI,2))</f>
        <v/>
      </c>
      <c r="CM87" s="43"/>
      <c r="CN87" s="44" t="str">
        <f aca="false">IF(OR(CM$4=0,CM87="",CM$8="",CM$7=""),"",ROUND(CM87/CM$8*CM$7*KVARDI,2))</f>
        <v/>
      </c>
      <c r="CO87" s="43"/>
      <c r="CP87" s="44" t="str">
        <f aca="false">IF(OR(CO$4=0,CO87="",CO$8="",CO$7=""),"",ROUND(CO87/CO$8*CO$7*KVARDI,2))</f>
        <v/>
      </c>
      <c r="CQ87" s="43"/>
      <c r="CR87" s="44" t="str">
        <f aca="false">IF(OR(CQ$4=0,CQ87="",CQ$8="",CQ$7=""),"",ROUND(CQ87/CQ$8*CQ$7*KVARDI,2))</f>
        <v/>
      </c>
      <c r="CS87" s="43"/>
      <c r="CT87" s="44" t="str">
        <f aca="false">IF(OR(CS$4=0,CS87="",CS$8="",CS$7=""),"",ROUND(CS87/CS$8*CS$7*KVARDI,2))</f>
        <v/>
      </c>
      <c r="CU87" s="43"/>
      <c r="CV87" s="44" t="str">
        <f aca="false">IF(OR(CU$4=0,CU87="",CU$8="",CU$7=""),"",ROUND(CU87/CU$8*CU$7*KVARDI,2))</f>
        <v/>
      </c>
      <c r="CW87" s="43"/>
      <c r="CX87" s="44" t="str">
        <f aca="false">IF(OR(CW$4=0,CW87="",CW$8="",CW$7=""),"",ROUND(CW87/CW$8*CW$7*KVARDI,2))</f>
        <v/>
      </c>
      <c r="CY87" s="43"/>
      <c r="CZ87" s="44" t="str">
        <f aca="false">IF(OR(CY$4=0,CY87="",CY$8="",CY$7=""),"",ROUND(CY87/CY$8*CY$7*KVARDI,2))</f>
        <v/>
      </c>
      <c r="DA87" s="43"/>
      <c r="DB87" s="44" t="str">
        <f aca="false">IF(OR(DA$4=0,DA87="",DA$8="",DA$7=""),"",ROUND(DA87/DA$8*DA$7*KVARDI,2))</f>
        <v/>
      </c>
      <c r="DC87" s="43"/>
      <c r="DD87" s="44" t="str">
        <f aca="false">IF(OR(DC$4=0,DC87="",DC$8="",DC$7=""),"",ROUND(DC87/DC$8*DC$7*KVARDI,2))</f>
        <v/>
      </c>
      <c r="DE87" s="43"/>
      <c r="DF87" s="44" t="str">
        <f aca="false">IF(OR(DE$4=0,DE87="",DE$8="",DE$7=""),"",ROUND(DE87/DE$8*DE$7*KVARDI,2))</f>
        <v/>
      </c>
      <c r="DG87" s="43"/>
      <c r="DH87" s="44" t="str">
        <f aca="false">IF(OR(DG$4=0,DG87="",DG$8="",DG$7=""),"",ROUND(DG87/DG$8*DG$7*KVARDI,2))</f>
        <v/>
      </c>
      <c r="DI87" s="43"/>
      <c r="DJ87" s="44" t="str">
        <f aca="false">IF(OR(DI$4=0,DI87="",DI$8="",DI$7=""),"",ROUND(DI87/DI$8*DI$7*KVARDI,2))</f>
        <v/>
      </c>
      <c r="DK87" s="43"/>
      <c r="DL87" s="44" t="str">
        <f aca="false">IF(OR(DK$4=0,DK87="",DK$8="",DK$7=""),"",ROUND(DK87/DK$8*DK$7*KVARDI,2))</f>
        <v/>
      </c>
      <c r="DM87" s="43"/>
      <c r="DN87" s="44" t="str">
        <f aca="false">IF(OR(DM$4=0,DM87="",DM$8="",DM$7=""),"",ROUND(DM87/DM$8*DM$7*KVARDI,2))</f>
        <v/>
      </c>
      <c r="DO87" s="43"/>
      <c r="DP87" s="44" t="str">
        <f aca="false">IF(OR(DO$4=0,DO87="",DO$8="",DO$7=""),"",ROUND(DO87/DO$8*DO$7*KVARDI,2))</f>
        <v/>
      </c>
      <c r="DQ87" s="43"/>
      <c r="DR87" s="44" t="str">
        <f aca="false">IF(OR(DQ$4=0,DQ87="",DQ$8="",DQ$7=""),"",ROUND(DQ87/DQ$8*DQ$7*KVARDI,2))</f>
        <v/>
      </c>
      <c r="DS87" s="43"/>
      <c r="DT87" s="44" t="str">
        <f aca="false">IF(OR(DS$4=0,DS87="",DS$8="",DS$7=""),"",ROUND(DS87/DS$8*DS$7*KVARDI,2))</f>
        <v/>
      </c>
      <c r="DU87" s="43"/>
      <c r="DV87" s="44" t="str">
        <f aca="false">IF(OR(DU$4=0,DU87="",DU$8="",DU$7=""),"",ROUND(DU87/DU$8*DU$7*KVARDI,2))</f>
        <v/>
      </c>
      <c r="DW87" s="43"/>
      <c r="DX87" s="44" t="str">
        <f aca="false">IF(OR(DW$4=0,DW87="",DW$8="",DW$7=""),"",ROUND(DW87/DW$8*DW$7*KVARDI,2))</f>
        <v/>
      </c>
      <c r="DY87" s="43"/>
      <c r="DZ87" s="44" t="str">
        <f aca="false">IF(OR(DY$4=0,DY87="",DY$8="",DY$7=""),"",ROUND(DY87/DY$8*DY$7*KVARDI,2))</f>
        <v/>
      </c>
      <c r="EA87" s="43"/>
      <c r="EB87" s="44" t="str">
        <f aca="false">IF(OR(EA$4=0,EA87="",EA$8="",EA$7=""),"",ROUND(EA87/EA$8*EA$7*KVARDI,2))</f>
        <v/>
      </c>
      <c r="EC87" s="43"/>
      <c r="ED87" s="44" t="str">
        <f aca="false">IF(OR(EC$4=0,EC87="",EC$8="",EC$7=""),"",ROUND(EC87/EC$8*EC$7*KVARDI,2))</f>
        <v/>
      </c>
      <c r="EE87" s="43"/>
      <c r="EF87" s="44" t="str">
        <f aca="false">IF(OR(EE$4=0,EE87="",EE$8="",EE$7=""),"",ROUND(EE87/EE$8*EE$7*KVARDI,2))</f>
        <v/>
      </c>
      <c r="EG87" s="43"/>
      <c r="EH87" s="44" t="str">
        <f aca="false">IF(OR(EG$4=0,EG87="",EG$8="",EG$7=""),"",ROUND(EG87/EG$8*EG$7*KVARDI,2))</f>
        <v/>
      </c>
      <c r="EI87" s="43"/>
      <c r="EJ87" s="44" t="str">
        <f aca="false">IF(OR(EI$4=0,EI87="",EI$8="",EI$7=""),"",ROUND(EI87/EI$8*EI$7*KVARDI,2))</f>
        <v/>
      </c>
      <c r="EK87" s="43"/>
      <c r="EL87" s="44" t="str">
        <f aca="false">IF(OR(EK$4=0,EK87="",EK$8="",EK$7=""),"",ROUND(EK87/EK$8*EK$7*KVARDI,2))</f>
        <v/>
      </c>
      <c r="EM87" s="43"/>
      <c r="EN87" s="44" t="str">
        <f aca="false">IF(OR(EM$4=0,EM87="",EM$8="",EM$7=""),"",ROUND(EM87/EM$8*EM$7*KVARDI,2))</f>
        <v/>
      </c>
      <c r="EO87" s="43"/>
      <c r="EP87" s="44" t="str">
        <f aca="false">IF(OR(EO$4=0,EO87="",EO$8="",EO$7=""),"",ROUND(EO87/EO$8*EO$7*KVARDI,2))</f>
        <v/>
      </c>
      <c r="EQ87" s="43"/>
      <c r="ER87" s="44" t="str">
        <f aca="false">IF(OR(EQ$4=0,EQ87="",EQ$8="",EQ$7=""),"",ROUND(EQ87/EQ$8*EQ$7*KVARDI,2))</f>
        <v/>
      </c>
      <c r="ES87" s="43"/>
      <c r="ET87" s="44" t="str">
        <f aca="false">IF(OR(ES$4=0,ES87="",ES$8="",ES$7=""),"",ROUND(ES87/ES$8*ES$7*KVARDI,2))</f>
        <v/>
      </c>
      <c r="EU87" s="43"/>
      <c r="EV87" s="44" t="str">
        <f aca="false">IF(OR(EU$4=0,EU87="",EU$8="",EU$7=""),"",ROUND(EU87/EU$8*EU$7*KVARDI,2))</f>
        <v/>
      </c>
      <c r="EW87" s="43"/>
      <c r="EX87" s="44" t="str">
        <f aca="false">IF(OR(EW$4=0,EW87="",EW$8="",EW$7=""),"",ROUND(EW87/EW$8*EW$7*KVARDI,2))</f>
        <v/>
      </c>
      <c r="EY87" s="43"/>
      <c r="EZ87" s="44" t="str">
        <f aca="false">IF(OR(EY$4=0,EY87="",EY$8="",EY$7=""),"",ROUND(EY87/EY$8*EY$7*KVARDI,2))</f>
        <v/>
      </c>
      <c r="FA87" s="43"/>
      <c r="FB87" s="44" t="str">
        <f aca="false">IF(OR(FA$4=0,FA87="",FA$8="",FA$7=""),"",ROUND(FA87/FA$8*FA$7*KVARDI,2))</f>
        <v/>
      </c>
      <c r="FC87" s="43"/>
      <c r="FD87" s="44" t="str">
        <f aca="false">IF(OR(FC$4=0,FC87="",FC$8="",FC$7=""),"",ROUND(FC87/FC$8*FC$7*KVARDI,2))</f>
        <v/>
      </c>
      <c r="FE87" s="43"/>
      <c r="FF87" s="44" t="str">
        <f aca="false">IF(OR(FE$4=0,FE87="",FE$8="",FE$7=""),"",ROUND(FE87/FE$8*FE$7*KVARDI,2))</f>
        <v/>
      </c>
      <c r="FG87" s="43"/>
      <c r="FH87" s="44" t="str">
        <f aca="false">IF(OR(FG$4=0,FG87="",FG$8="",FG$7=""),"",ROUND(FG87/FG$8*FG$7*KVARDI,2))</f>
        <v/>
      </c>
      <c r="FI87" s="43"/>
      <c r="FJ87" s="44" t="str">
        <f aca="false">IF(OR(FI$4=0,FI87="",FI$8="",FI$7=""),"",ROUND(FI87/FI$8*FI$7*KVARDI,2))</f>
        <v/>
      </c>
      <c r="FK87" s="43"/>
      <c r="FL87" s="44" t="str">
        <f aca="false">IF(OR(FK$4=0,FK87="",FK$8="",FK$7=""),"",ROUND(FK87/FK$8*FK$7*KVARDI,2))</f>
        <v/>
      </c>
      <c r="FM87" s="43"/>
      <c r="FN87" s="44" t="str">
        <f aca="false">IF(OR(FM$4=0,FM87="",FM$8="",FM$7=""),"",ROUND(FM87/FM$8*FM$7*KVARDI,2))</f>
        <v/>
      </c>
      <c r="FO87" s="43"/>
      <c r="FP87" s="44" t="str">
        <f aca="false">IF(OR(FO$4=0,FO87="",FO$8="",FO$7=""),"",ROUND(FO87/FO$8*FO$7*KVARDI,2))</f>
        <v/>
      </c>
      <c r="FQ87" s="43"/>
      <c r="FR87" s="44" t="str">
        <f aca="false">IF(OR(FQ$4=0,FQ87="",FQ$8="",FQ$7=""),"",ROUND(FQ87/FQ$8*FQ$7*KVARDI,2))</f>
        <v/>
      </c>
      <c r="FS87" s="43"/>
      <c r="FT87" s="44" t="str">
        <f aca="false">IF(OR(FS$4=0,FS87="",FS$8="",FS$7=""),"",ROUND(FS87/FS$8*FS$7*KVARDI,2))</f>
        <v/>
      </c>
      <c r="FU87" s="43"/>
      <c r="FV87" s="44" t="str">
        <f aca="false">IF(OR(FU$4=0,FU87="",FU$8="",FU$7=""),"",ROUND(FU87/FU$8*FU$7*KVARDI,2))</f>
        <v/>
      </c>
      <c r="FW87" s="43"/>
      <c r="FX87" s="44" t="str">
        <f aca="false">IF(OR(FW$4=0,FW87="",FW$8="",FW$7=""),"",ROUND(FW87/FW$8*FW$7*KVARDI,2))</f>
        <v/>
      </c>
      <c r="FY87" s="43"/>
      <c r="FZ87" s="44" t="str">
        <f aca="false">IF(OR(FY$4=0,FY87="",FY$8="",FY$7=""),"",ROUND(FY87/FY$8*FY$7*KVARDI,2))</f>
        <v/>
      </c>
      <c r="GA87" s="43"/>
      <c r="GB87" s="44" t="str">
        <f aca="false">IF(OR(GA$4=0,GA87="",GA$8="",GA$7=""),"",ROUND(GA87/GA$8*GA$7*KVARDI,2))</f>
        <v/>
      </c>
      <c r="GC87" s="43"/>
      <c r="GD87" s="44" t="str">
        <f aca="false">IF(OR(GC$4=0,GC87="",GC$8="",GC$7=""),"",ROUND(GC87/GC$8*GC$7*KVARDI,2))</f>
        <v/>
      </c>
      <c r="GE87" s="43"/>
      <c r="GF87" s="44" t="str">
        <f aca="false">IF(OR(GE$4=0,GE87="",GE$8="",GE$7=""),"",ROUND(GE87/GE$8*GE$7*KVARDI,2))</f>
        <v/>
      </c>
      <c r="GG87" s="43"/>
      <c r="GH87" s="44" t="str">
        <f aca="false">IF(OR(GG$4=0,GG87="",GG$8="",GG$7=""),"",ROUND(GG87/GG$8*GG$7*KVARDI,2))</f>
        <v/>
      </c>
      <c r="GI87" s="43"/>
      <c r="GJ87" s="44" t="str">
        <f aca="false">IF(OR(GI$4=0,GI87="",GI$8="",GI$7=""),"",ROUND(GI87/GI$8*GI$7*KVARDI,2))</f>
        <v/>
      </c>
      <c r="GK87" s="43"/>
      <c r="GL87" s="44" t="str">
        <f aca="false">IF(OR(GK$4=0,GK87="",GK$8="",GK$7=""),"",ROUND(GK87/GK$8*GK$7*KVARDI,2))</f>
        <v/>
      </c>
      <c r="GM87" s="43"/>
      <c r="GN87" s="44" t="str">
        <f aca="false">IF(OR(GM$4=0,GM87="",GM$8="",GM$7=""),"",ROUND(GM87/GM$8*GM$7*KVARDI,2))</f>
        <v/>
      </c>
      <c r="GO87" s="43"/>
      <c r="GP87" s="44" t="str">
        <f aca="false">IF(OR(GO$4=0,GO87="",GO$8="",GO$7=""),"",ROUND(GO87/GO$8*GO$7*KVARDI,2))</f>
        <v/>
      </c>
      <c r="GQ87" s="43"/>
      <c r="GR87" s="44" t="str">
        <f aca="false">IF(OR(GQ$4=0,GQ87="",GQ$8="",GQ$7=""),"",ROUND(GQ87/GQ$8*GQ$7*KVARDI,2))</f>
        <v/>
      </c>
      <c r="GS87" s="43"/>
      <c r="GT87" s="44" t="str">
        <f aca="false">IF(OR(GS$4=0,GS87="",GS$8="",GS$7=""),"",ROUND(GS87/GS$8*GS$7*KVARDI,2))</f>
        <v/>
      </c>
      <c r="GU87" s="43"/>
      <c r="GV87" s="44" t="str">
        <f aca="false">IF(OR(GU$4=0,GU87="",GU$8="",GU$7=""),"",ROUND(GU87/GU$8*GU$7*KVARDI,2))</f>
        <v/>
      </c>
      <c r="GW87" s="43"/>
      <c r="GX87" s="44" t="str">
        <f aca="false">IF(OR(GW$4=0,GW87="",GW$8="",GW$7=""),"",ROUND(GW87/GW$8*GW$7*KVARDI,2))</f>
        <v/>
      </c>
      <c r="GZ87" s="22"/>
    </row>
    <row r="88" customFormat="false" ht="15" hidden="true" customHeight="true" outlineLevel="1" collapsed="false">
      <c r="B88" s="41" t="str">
        <f aca="false" t="array" ref="B88:B88">IFERROR(INDEX(Launagögn!$C$6:$C$10005,MATCH(0,COUNTIF($B$11:B87,Launagögn!$C$6:$C$10005)+(Launagögn!$C$6:$C$10005=""),0)),"")</f>
        <v/>
      </c>
      <c r="C88" s="42" t="n">
        <f aca="false">IFERROR(SUMIF($G$10:$GX$10,"Stig",$G88:$GX88),0)</f>
        <v>0</v>
      </c>
      <c r="D88" s="22"/>
      <c r="E88" s="22"/>
      <c r="F88" s="22"/>
      <c r="G88" s="43"/>
      <c r="H88" s="44" t="str">
        <f aca="false">IF(OR(G$4=0,G88="",G$8="",G$7=""),"",ROUND(G88/G$8*G$7*KVARDI,2))</f>
        <v/>
      </c>
      <c r="I88" s="43"/>
      <c r="J88" s="44" t="str">
        <f aca="false">IF(OR(I$4=0,I88="",I$8="",I$7=""),"",ROUND(I88/I$8*I$7*KVARDI,2))</f>
        <v/>
      </c>
      <c r="K88" s="43"/>
      <c r="L88" s="44" t="str">
        <f aca="false">IF(OR(K$4=0,K88="",K$8="",K$7=""),"",ROUND(K88/K$8*K$7*KVARDI,2))</f>
        <v/>
      </c>
      <c r="M88" s="43"/>
      <c r="N88" s="44" t="str">
        <f aca="false">IF(OR(M$4=0,M88="",M$8="",M$7=""),"",ROUND(M88/M$8*M$7*KVARDI,2))</f>
        <v/>
      </c>
      <c r="O88" s="43"/>
      <c r="P88" s="44" t="str">
        <f aca="false">IF(OR(O$4=0,O88="",O$8="",O$7=""),"",ROUND(O88/O$8*O$7*KVARDI,2))</f>
        <v/>
      </c>
      <c r="Q88" s="43"/>
      <c r="R88" s="44" t="str">
        <f aca="false">IF(OR(Q$4=0,Q88="",Q$8="",Q$7=""),"",ROUND(Q88/Q$8*Q$7*KVARDI,2))</f>
        <v/>
      </c>
      <c r="S88" s="43"/>
      <c r="T88" s="44" t="str">
        <f aca="false">IF(OR(S$4=0,S88="",S$8="",S$7=""),"",ROUND(S88/S$8*S$7*KVARDI,2))</f>
        <v/>
      </c>
      <c r="U88" s="43"/>
      <c r="V88" s="44" t="str">
        <f aca="false">IF(OR(U$4=0,U88="",U$8="",U$7=""),"",ROUND(U88/U$8*U$7*KVARDI,2))</f>
        <v/>
      </c>
      <c r="W88" s="43"/>
      <c r="X88" s="44" t="str">
        <f aca="false">IF(OR(W$4=0,W88="",W$8="",W$7=""),"",ROUND(W88/W$8*W$7*KVARDI,2))</f>
        <v/>
      </c>
      <c r="Y88" s="43"/>
      <c r="Z88" s="44" t="str">
        <f aca="false">IF(OR(Y$4=0,Y88="",Y$8="",Y$7=""),"",ROUND(Y88/Y$8*Y$7*KVARDI,2))</f>
        <v/>
      </c>
      <c r="AA88" s="43"/>
      <c r="AB88" s="44" t="str">
        <f aca="false">IF(OR(AA$4=0,AA88="",AA$8="",AA$7=""),"",ROUND(AA88/AA$8*AA$7*KVARDI,2))</f>
        <v/>
      </c>
      <c r="AC88" s="43"/>
      <c r="AD88" s="44" t="str">
        <f aca="false">IF(OR(AC$4=0,AC88="",AC$8="",AC$7=""),"",ROUND(AC88/AC$8*AC$7*KVARDI,2))</f>
        <v/>
      </c>
      <c r="AE88" s="43"/>
      <c r="AF88" s="44" t="str">
        <f aca="false">IF(OR(AE$4=0,AE88="",AE$8="",AE$7=""),"",ROUND(AE88/AE$8*AE$7*KVARDI,2))</f>
        <v/>
      </c>
      <c r="AG88" s="43"/>
      <c r="AH88" s="44" t="str">
        <f aca="false">IF(OR(AG$4=0,AG88="",AG$8="",AG$7=""),"",ROUND(AG88/AG$8*AG$7*KVARDI,2))</f>
        <v/>
      </c>
      <c r="AI88" s="43"/>
      <c r="AJ88" s="44" t="str">
        <f aca="false">IF(OR(AI$4=0,AI88="",AI$8="",AI$7=""),"",ROUND(AI88/AI$8*AI$7*KVARDI,2))</f>
        <v/>
      </c>
      <c r="AK88" s="43"/>
      <c r="AL88" s="44" t="str">
        <f aca="false">IF(OR(AK$4=0,AK88="",AK$8="",AK$7=""),"",ROUND(AK88/AK$8*AK$7*KVARDI,2))</f>
        <v/>
      </c>
      <c r="AM88" s="43"/>
      <c r="AN88" s="44" t="str">
        <f aca="false">IF(OR(AM$4=0,AM88="",AM$8="",AM$7=""),"",ROUND(AM88/AM$8*AM$7*KVARDI,2))</f>
        <v/>
      </c>
      <c r="AO88" s="43"/>
      <c r="AP88" s="44" t="str">
        <f aca="false">IF(OR(AO$4=0,AO88="",AO$8="",AO$7=""),"",ROUND(AO88/AO$8*AO$7*KVARDI,2))</f>
        <v/>
      </c>
      <c r="AQ88" s="43"/>
      <c r="AR88" s="44" t="str">
        <f aca="false">IF(OR(AQ$4=0,AQ88="",AQ$8="",AQ$7=""),"",ROUND(AQ88/AQ$8*AQ$7*KVARDI,2))</f>
        <v/>
      </c>
      <c r="AS88" s="43"/>
      <c r="AT88" s="44" t="str">
        <f aca="false">IF(OR(AS$4=0,AS88="",AS$8="",AS$7=""),"",ROUND(AS88/AS$8*AS$7*KVARDI,2))</f>
        <v/>
      </c>
      <c r="AU88" s="43"/>
      <c r="AV88" s="44" t="str">
        <f aca="false">IF(OR(AU$4=0,AU88="",AU$8="",AU$7=""),"",ROUND(AU88/AU$8*AU$7*KVARDI,2))</f>
        <v/>
      </c>
      <c r="AW88" s="43"/>
      <c r="AX88" s="44" t="str">
        <f aca="false">IF(OR(AW$4=0,AW88="",AW$8="",AW$7=""),"",ROUND(AW88/AW$8*AW$7*KVARDI,2))</f>
        <v/>
      </c>
      <c r="AY88" s="43"/>
      <c r="AZ88" s="44" t="str">
        <f aca="false">IF(OR(AY$4=0,AY88="",AY$8="",AY$7=""),"",ROUND(AY88/AY$8*AY$7*KVARDI,2))</f>
        <v/>
      </c>
      <c r="BA88" s="43"/>
      <c r="BB88" s="44" t="str">
        <f aca="false">IF(OR(BA$4=0,BA88="",BA$8="",BA$7=""),"",ROUND(BA88/BA$8*BA$7*KVARDI,2))</f>
        <v/>
      </c>
      <c r="BC88" s="43"/>
      <c r="BD88" s="44" t="str">
        <f aca="false">IF(OR(BC$4=0,BC88="",BC$8="",BC$7=""),"",ROUND(BC88/BC$8*BC$7*KVARDI,2))</f>
        <v/>
      </c>
      <c r="BE88" s="43"/>
      <c r="BF88" s="44" t="str">
        <f aca="false">IF(OR(BE$4=0,BE88="",BE$8="",BE$7=""),"",ROUND(BE88/BE$8*BE$7*KVARDI,2))</f>
        <v/>
      </c>
      <c r="BG88" s="43"/>
      <c r="BH88" s="44" t="str">
        <f aca="false">IF(OR(BG$4=0,BG88="",BG$8="",BG$7=""),"",ROUND(BG88/BG$8*BG$7*KVARDI,2))</f>
        <v/>
      </c>
      <c r="BI88" s="43"/>
      <c r="BJ88" s="44" t="str">
        <f aca="false">IF(OR(BI$4=0,BI88="",BI$8="",BI$7=""),"",ROUND(BI88/BI$8*BI$7*KVARDI,2))</f>
        <v/>
      </c>
      <c r="BK88" s="43"/>
      <c r="BL88" s="44" t="str">
        <f aca="false">IF(OR(BK$4=0,BK88="",BK$8="",BK$7=""),"",ROUND(BK88/BK$8*BK$7*KVARDI,2))</f>
        <v/>
      </c>
      <c r="BM88" s="43"/>
      <c r="BN88" s="44" t="str">
        <f aca="false">IF(OR(BM$4=0,BM88="",BM$8="",BM$7=""),"",ROUND(BM88/BM$8*BM$7*KVARDI,2))</f>
        <v/>
      </c>
      <c r="BO88" s="43"/>
      <c r="BP88" s="44" t="str">
        <f aca="false">IF(OR(BO$4=0,BO88="",BO$8="",BO$7=""),"",ROUND(BO88/BO$8*BO$7*KVARDI,2))</f>
        <v/>
      </c>
      <c r="BQ88" s="43"/>
      <c r="BR88" s="44" t="str">
        <f aca="false">IF(OR(BQ$4=0,BQ88="",BQ$8="",BQ$7=""),"",ROUND(BQ88/BQ$8*BQ$7*KVARDI,2))</f>
        <v/>
      </c>
      <c r="BS88" s="43"/>
      <c r="BT88" s="44" t="str">
        <f aca="false">IF(OR(BS$4=0,BS88="",BS$8="",BS$7=""),"",ROUND(BS88/BS$8*BS$7*KVARDI,2))</f>
        <v/>
      </c>
      <c r="BU88" s="43"/>
      <c r="BV88" s="44" t="str">
        <f aca="false">IF(OR(BU$4=0,BU88="",BU$8="",BU$7=""),"",ROUND(BU88/BU$8*BU$7*KVARDI,2))</f>
        <v/>
      </c>
      <c r="BW88" s="43"/>
      <c r="BX88" s="44" t="str">
        <f aca="false">IF(OR(BW$4=0,BW88="",BW$8="",BW$7=""),"",ROUND(BW88/BW$8*BW$7*KVARDI,2))</f>
        <v/>
      </c>
      <c r="BY88" s="43"/>
      <c r="BZ88" s="44" t="str">
        <f aca="false">IF(OR(BY$4=0,BY88="",BY$8="",BY$7=""),"",ROUND(BY88/BY$8*BY$7*KVARDI,2))</f>
        <v/>
      </c>
      <c r="CA88" s="43"/>
      <c r="CB88" s="44" t="str">
        <f aca="false">IF(OR(CA$4=0,CA88="",CA$8="",CA$7=""),"",ROUND(CA88/CA$8*CA$7*KVARDI,2))</f>
        <v/>
      </c>
      <c r="CC88" s="43"/>
      <c r="CD88" s="44" t="str">
        <f aca="false">IF(OR(CC$4=0,CC88="",CC$8="",CC$7=""),"",ROUND(CC88/CC$8*CC$7*KVARDI,2))</f>
        <v/>
      </c>
      <c r="CE88" s="43"/>
      <c r="CF88" s="44" t="str">
        <f aca="false">IF(OR(CE$4=0,CE88="",CE$8="",CE$7=""),"",ROUND(CE88/CE$8*CE$7*KVARDI,2))</f>
        <v/>
      </c>
      <c r="CG88" s="43"/>
      <c r="CH88" s="44" t="str">
        <f aca="false">IF(OR(CG$4=0,CG88="",CG$8="",CG$7=""),"",ROUND(CG88/CG$8*CG$7*KVARDI,2))</f>
        <v/>
      </c>
      <c r="CI88" s="43"/>
      <c r="CJ88" s="44" t="str">
        <f aca="false">IF(OR(CI$4=0,CI88="",CI$8="",CI$7=""),"",ROUND(CI88/CI$8*CI$7*KVARDI,2))</f>
        <v/>
      </c>
      <c r="CK88" s="43"/>
      <c r="CL88" s="44" t="str">
        <f aca="false">IF(OR(CK$4=0,CK88="",CK$8="",CK$7=""),"",ROUND(CK88/CK$8*CK$7*KVARDI,2))</f>
        <v/>
      </c>
      <c r="CM88" s="43"/>
      <c r="CN88" s="44" t="str">
        <f aca="false">IF(OR(CM$4=0,CM88="",CM$8="",CM$7=""),"",ROUND(CM88/CM$8*CM$7*KVARDI,2))</f>
        <v/>
      </c>
      <c r="CO88" s="43"/>
      <c r="CP88" s="44" t="str">
        <f aca="false">IF(OR(CO$4=0,CO88="",CO$8="",CO$7=""),"",ROUND(CO88/CO$8*CO$7*KVARDI,2))</f>
        <v/>
      </c>
      <c r="CQ88" s="43"/>
      <c r="CR88" s="44" t="str">
        <f aca="false">IF(OR(CQ$4=0,CQ88="",CQ$8="",CQ$7=""),"",ROUND(CQ88/CQ$8*CQ$7*KVARDI,2))</f>
        <v/>
      </c>
      <c r="CS88" s="43"/>
      <c r="CT88" s="44" t="str">
        <f aca="false">IF(OR(CS$4=0,CS88="",CS$8="",CS$7=""),"",ROUND(CS88/CS$8*CS$7*KVARDI,2))</f>
        <v/>
      </c>
      <c r="CU88" s="43"/>
      <c r="CV88" s="44" t="str">
        <f aca="false">IF(OR(CU$4=0,CU88="",CU$8="",CU$7=""),"",ROUND(CU88/CU$8*CU$7*KVARDI,2))</f>
        <v/>
      </c>
      <c r="CW88" s="43"/>
      <c r="CX88" s="44" t="str">
        <f aca="false">IF(OR(CW$4=0,CW88="",CW$8="",CW$7=""),"",ROUND(CW88/CW$8*CW$7*KVARDI,2))</f>
        <v/>
      </c>
      <c r="CY88" s="43"/>
      <c r="CZ88" s="44" t="str">
        <f aca="false">IF(OR(CY$4=0,CY88="",CY$8="",CY$7=""),"",ROUND(CY88/CY$8*CY$7*KVARDI,2))</f>
        <v/>
      </c>
      <c r="DA88" s="43"/>
      <c r="DB88" s="44" t="str">
        <f aca="false">IF(OR(DA$4=0,DA88="",DA$8="",DA$7=""),"",ROUND(DA88/DA$8*DA$7*KVARDI,2))</f>
        <v/>
      </c>
      <c r="DC88" s="43"/>
      <c r="DD88" s="44" t="str">
        <f aca="false">IF(OR(DC$4=0,DC88="",DC$8="",DC$7=""),"",ROUND(DC88/DC$8*DC$7*KVARDI,2))</f>
        <v/>
      </c>
      <c r="DE88" s="43"/>
      <c r="DF88" s="44" t="str">
        <f aca="false">IF(OR(DE$4=0,DE88="",DE$8="",DE$7=""),"",ROUND(DE88/DE$8*DE$7*KVARDI,2))</f>
        <v/>
      </c>
      <c r="DG88" s="43"/>
      <c r="DH88" s="44" t="str">
        <f aca="false">IF(OR(DG$4=0,DG88="",DG$8="",DG$7=""),"",ROUND(DG88/DG$8*DG$7*KVARDI,2))</f>
        <v/>
      </c>
      <c r="DI88" s="43"/>
      <c r="DJ88" s="44" t="str">
        <f aca="false">IF(OR(DI$4=0,DI88="",DI$8="",DI$7=""),"",ROUND(DI88/DI$8*DI$7*KVARDI,2))</f>
        <v/>
      </c>
      <c r="DK88" s="43"/>
      <c r="DL88" s="44" t="str">
        <f aca="false">IF(OR(DK$4=0,DK88="",DK$8="",DK$7=""),"",ROUND(DK88/DK$8*DK$7*KVARDI,2))</f>
        <v/>
      </c>
      <c r="DM88" s="43"/>
      <c r="DN88" s="44" t="str">
        <f aca="false">IF(OR(DM$4=0,DM88="",DM$8="",DM$7=""),"",ROUND(DM88/DM$8*DM$7*KVARDI,2))</f>
        <v/>
      </c>
      <c r="DO88" s="43"/>
      <c r="DP88" s="44" t="str">
        <f aca="false">IF(OR(DO$4=0,DO88="",DO$8="",DO$7=""),"",ROUND(DO88/DO$8*DO$7*KVARDI,2))</f>
        <v/>
      </c>
      <c r="DQ88" s="43"/>
      <c r="DR88" s="44" t="str">
        <f aca="false">IF(OR(DQ$4=0,DQ88="",DQ$8="",DQ$7=""),"",ROUND(DQ88/DQ$8*DQ$7*KVARDI,2))</f>
        <v/>
      </c>
      <c r="DS88" s="43"/>
      <c r="DT88" s="44" t="str">
        <f aca="false">IF(OR(DS$4=0,DS88="",DS$8="",DS$7=""),"",ROUND(DS88/DS$8*DS$7*KVARDI,2))</f>
        <v/>
      </c>
      <c r="DU88" s="43"/>
      <c r="DV88" s="44" t="str">
        <f aca="false">IF(OR(DU$4=0,DU88="",DU$8="",DU$7=""),"",ROUND(DU88/DU$8*DU$7*KVARDI,2))</f>
        <v/>
      </c>
      <c r="DW88" s="43"/>
      <c r="DX88" s="44" t="str">
        <f aca="false">IF(OR(DW$4=0,DW88="",DW$8="",DW$7=""),"",ROUND(DW88/DW$8*DW$7*KVARDI,2))</f>
        <v/>
      </c>
      <c r="DY88" s="43"/>
      <c r="DZ88" s="44" t="str">
        <f aca="false">IF(OR(DY$4=0,DY88="",DY$8="",DY$7=""),"",ROUND(DY88/DY$8*DY$7*KVARDI,2))</f>
        <v/>
      </c>
      <c r="EA88" s="43"/>
      <c r="EB88" s="44" t="str">
        <f aca="false">IF(OR(EA$4=0,EA88="",EA$8="",EA$7=""),"",ROUND(EA88/EA$8*EA$7*KVARDI,2))</f>
        <v/>
      </c>
      <c r="EC88" s="43"/>
      <c r="ED88" s="44" t="str">
        <f aca="false">IF(OR(EC$4=0,EC88="",EC$8="",EC$7=""),"",ROUND(EC88/EC$8*EC$7*KVARDI,2))</f>
        <v/>
      </c>
      <c r="EE88" s="43"/>
      <c r="EF88" s="44" t="str">
        <f aca="false">IF(OR(EE$4=0,EE88="",EE$8="",EE$7=""),"",ROUND(EE88/EE$8*EE$7*KVARDI,2))</f>
        <v/>
      </c>
      <c r="EG88" s="43"/>
      <c r="EH88" s="44" t="str">
        <f aca="false">IF(OR(EG$4=0,EG88="",EG$8="",EG$7=""),"",ROUND(EG88/EG$8*EG$7*KVARDI,2))</f>
        <v/>
      </c>
      <c r="EI88" s="43"/>
      <c r="EJ88" s="44" t="str">
        <f aca="false">IF(OR(EI$4=0,EI88="",EI$8="",EI$7=""),"",ROUND(EI88/EI$8*EI$7*KVARDI,2))</f>
        <v/>
      </c>
      <c r="EK88" s="43"/>
      <c r="EL88" s="44" t="str">
        <f aca="false">IF(OR(EK$4=0,EK88="",EK$8="",EK$7=""),"",ROUND(EK88/EK$8*EK$7*KVARDI,2))</f>
        <v/>
      </c>
      <c r="EM88" s="43"/>
      <c r="EN88" s="44" t="str">
        <f aca="false">IF(OR(EM$4=0,EM88="",EM$8="",EM$7=""),"",ROUND(EM88/EM$8*EM$7*KVARDI,2))</f>
        <v/>
      </c>
      <c r="EO88" s="43"/>
      <c r="EP88" s="44" t="str">
        <f aca="false">IF(OR(EO$4=0,EO88="",EO$8="",EO$7=""),"",ROUND(EO88/EO$8*EO$7*KVARDI,2))</f>
        <v/>
      </c>
      <c r="EQ88" s="43"/>
      <c r="ER88" s="44" t="str">
        <f aca="false">IF(OR(EQ$4=0,EQ88="",EQ$8="",EQ$7=""),"",ROUND(EQ88/EQ$8*EQ$7*KVARDI,2))</f>
        <v/>
      </c>
      <c r="ES88" s="43"/>
      <c r="ET88" s="44" t="str">
        <f aca="false">IF(OR(ES$4=0,ES88="",ES$8="",ES$7=""),"",ROUND(ES88/ES$8*ES$7*KVARDI,2))</f>
        <v/>
      </c>
      <c r="EU88" s="43"/>
      <c r="EV88" s="44" t="str">
        <f aca="false">IF(OR(EU$4=0,EU88="",EU$8="",EU$7=""),"",ROUND(EU88/EU$8*EU$7*KVARDI,2))</f>
        <v/>
      </c>
      <c r="EW88" s="43"/>
      <c r="EX88" s="44" t="str">
        <f aca="false">IF(OR(EW$4=0,EW88="",EW$8="",EW$7=""),"",ROUND(EW88/EW$8*EW$7*KVARDI,2))</f>
        <v/>
      </c>
      <c r="EY88" s="43"/>
      <c r="EZ88" s="44" t="str">
        <f aca="false">IF(OR(EY$4=0,EY88="",EY$8="",EY$7=""),"",ROUND(EY88/EY$8*EY$7*KVARDI,2))</f>
        <v/>
      </c>
      <c r="FA88" s="43"/>
      <c r="FB88" s="44" t="str">
        <f aca="false">IF(OR(FA$4=0,FA88="",FA$8="",FA$7=""),"",ROUND(FA88/FA$8*FA$7*KVARDI,2))</f>
        <v/>
      </c>
      <c r="FC88" s="43"/>
      <c r="FD88" s="44" t="str">
        <f aca="false">IF(OR(FC$4=0,FC88="",FC$8="",FC$7=""),"",ROUND(FC88/FC$8*FC$7*KVARDI,2))</f>
        <v/>
      </c>
      <c r="FE88" s="43"/>
      <c r="FF88" s="44" t="str">
        <f aca="false">IF(OR(FE$4=0,FE88="",FE$8="",FE$7=""),"",ROUND(FE88/FE$8*FE$7*KVARDI,2))</f>
        <v/>
      </c>
      <c r="FG88" s="43"/>
      <c r="FH88" s="44" t="str">
        <f aca="false">IF(OR(FG$4=0,FG88="",FG$8="",FG$7=""),"",ROUND(FG88/FG$8*FG$7*KVARDI,2))</f>
        <v/>
      </c>
      <c r="FI88" s="43"/>
      <c r="FJ88" s="44" t="str">
        <f aca="false">IF(OR(FI$4=0,FI88="",FI$8="",FI$7=""),"",ROUND(FI88/FI$8*FI$7*KVARDI,2))</f>
        <v/>
      </c>
      <c r="FK88" s="43"/>
      <c r="FL88" s="44" t="str">
        <f aca="false">IF(OR(FK$4=0,FK88="",FK$8="",FK$7=""),"",ROUND(FK88/FK$8*FK$7*KVARDI,2))</f>
        <v/>
      </c>
      <c r="FM88" s="43"/>
      <c r="FN88" s="44" t="str">
        <f aca="false">IF(OR(FM$4=0,FM88="",FM$8="",FM$7=""),"",ROUND(FM88/FM$8*FM$7*KVARDI,2))</f>
        <v/>
      </c>
      <c r="FO88" s="43"/>
      <c r="FP88" s="44" t="str">
        <f aca="false">IF(OR(FO$4=0,FO88="",FO$8="",FO$7=""),"",ROUND(FO88/FO$8*FO$7*KVARDI,2))</f>
        <v/>
      </c>
      <c r="FQ88" s="43"/>
      <c r="FR88" s="44" t="str">
        <f aca="false">IF(OR(FQ$4=0,FQ88="",FQ$8="",FQ$7=""),"",ROUND(FQ88/FQ$8*FQ$7*KVARDI,2))</f>
        <v/>
      </c>
      <c r="FS88" s="43"/>
      <c r="FT88" s="44" t="str">
        <f aca="false">IF(OR(FS$4=0,FS88="",FS$8="",FS$7=""),"",ROUND(FS88/FS$8*FS$7*KVARDI,2))</f>
        <v/>
      </c>
      <c r="FU88" s="43"/>
      <c r="FV88" s="44" t="str">
        <f aca="false">IF(OR(FU$4=0,FU88="",FU$8="",FU$7=""),"",ROUND(FU88/FU$8*FU$7*KVARDI,2))</f>
        <v/>
      </c>
      <c r="FW88" s="43"/>
      <c r="FX88" s="44" t="str">
        <f aca="false">IF(OR(FW$4=0,FW88="",FW$8="",FW$7=""),"",ROUND(FW88/FW$8*FW$7*KVARDI,2))</f>
        <v/>
      </c>
      <c r="FY88" s="43"/>
      <c r="FZ88" s="44" t="str">
        <f aca="false">IF(OR(FY$4=0,FY88="",FY$8="",FY$7=""),"",ROUND(FY88/FY$8*FY$7*KVARDI,2))</f>
        <v/>
      </c>
      <c r="GA88" s="43"/>
      <c r="GB88" s="44" t="str">
        <f aca="false">IF(OR(GA$4=0,GA88="",GA$8="",GA$7=""),"",ROUND(GA88/GA$8*GA$7*KVARDI,2))</f>
        <v/>
      </c>
      <c r="GC88" s="43"/>
      <c r="GD88" s="44" t="str">
        <f aca="false">IF(OR(GC$4=0,GC88="",GC$8="",GC$7=""),"",ROUND(GC88/GC$8*GC$7*KVARDI,2))</f>
        <v/>
      </c>
      <c r="GE88" s="43"/>
      <c r="GF88" s="44" t="str">
        <f aca="false">IF(OR(GE$4=0,GE88="",GE$8="",GE$7=""),"",ROUND(GE88/GE$8*GE$7*KVARDI,2))</f>
        <v/>
      </c>
      <c r="GG88" s="43"/>
      <c r="GH88" s="44" t="str">
        <f aca="false">IF(OR(GG$4=0,GG88="",GG$8="",GG$7=""),"",ROUND(GG88/GG$8*GG$7*KVARDI,2))</f>
        <v/>
      </c>
      <c r="GI88" s="43"/>
      <c r="GJ88" s="44" t="str">
        <f aca="false">IF(OR(GI$4=0,GI88="",GI$8="",GI$7=""),"",ROUND(GI88/GI$8*GI$7*KVARDI,2))</f>
        <v/>
      </c>
      <c r="GK88" s="43"/>
      <c r="GL88" s="44" t="str">
        <f aca="false">IF(OR(GK$4=0,GK88="",GK$8="",GK$7=""),"",ROUND(GK88/GK$8*GK$7*KVARDI,2))</f>
        <v/>
      </c>
      <c r="GM88" s="43"/>
      <c r="GN88" s="44" t="str">
        <f aca="false">IF(OR(GM$4=0,GM88="",GM$8="",GM$7=""),"",ROUND(GM88/GM$8*GM$7*KVARDI,2))</f>
        <v/>
      </c>
      <c r="GO88" s="43"/>
      <c r="GP88" s="44" t="str">
        <f aca="false">IF(OR(GO$4=0,GO88="",GO$8="",GO$7=""),"",ROUND(GO88/GO$8*GO$7*KVARDI,2))</f>
        <v/>
      </c>
      <c r="GQ88" s="43"/>
      <c r="GR88" s="44" t="str">
        <f aca="false">IF(OR(GQ$4=0,GQ88="",GQ$8="",GQ$7=""),"",ROUND(GQ88/GQ$8*GQ$7*KVARDI,2))</f>
        <v/>
      </c>
      <c r="GS88" s="43"/>
      <c r="GT88" s="44" t="str">
        <f aca="false">IF(OR(GS$4=0,GS88="",GS$8="",GS$7=""),"",ROUND(GS88/GS$8*GS$7*KVARDI,2))</f>
        <v/>
      </c>
      <c r="GU88" s="43"/>
      <c r="GV88" s="44" t="str">
        <f aca="false">IF(OR(GU$4=0,GU88="",GU$8="",GU$7=""),"",ROUND(GU88/GU$8*GU$7*KVARDI,2))</f>
        <v/>
      </c>
      <c r="GW88" s="43"/>
      <c r="GX88" s="44" t="str">
        <f aca="false">IF(OR(GW$4=0,GW88="",GW$8="",GW$7=""),"",ROUND(GW88/GW$8*GW$7*KVARDI,2))</f>
        <v/>
      </c>
      <c r="GZ88" s="22"/>
    </row>
    <row r="89" customFormat="false" ht="15" hidden="true" customHeight="true" outlineLevel="1" collapsed="false">
      <c r="B89" s="41" t="str">
        <f aca="false" t="array" ref="B89:B89">IFERROR(INDEX(Launagögn!$C$6:$C$10005,MATCH(0,COUNTIF($B$11:B88,Launagögn!$C$6:$C$10005)+(Launagögn!$C$6:$C$10005=""),0)),"")</f>
        <v/>
      </c>
      <c r="C89" s="42" t="n">
        <f aca="false">IFERROR(SUMIF($G$10:$GX$10,"Stig",$G89:$GX89),0)</f>
        <v>0</v>
      </c>
      <c r="D89" s="22"/>
      <c r="E89" s="22"/>
      <c r="F89" s="22"/>
      <c r="G89" s="43"/>
      <c r="H89" s="44" t="str">
        <f aca="false">IF(OR(G$4=0,G89="",G$8="",G$7=""),"",ROUND(G89/G$8*G$7*KVARDI,2))</f>
        <v/>
      </c>
      <c r="I89" s="43"/>
      <c r="J89" s="44" t="str">
        <f aca="false">IF(OR(I$4=0,I89="",I$8="",I$7=""),"",ROUND(I89/I$8*I$7*KVARDI,2))</f>
        <v/>
      </c>
      <c r="K89" s="43"/>
      <c r="L89" s="44" t="str">
        <f aca="false">IF(OR(K$4=0,K89="",K$8="",K$7=""),"",ROUND(K89/K$8*K$7*KVARDI,2))</f>
        <v/>
      </c>
      <c r="M89" s="43"/>
      <c r="N89" s="44" t="str">
        <f aca="false">IF(OR(M$4=0,M89="",M$8="",M$7=""),"",ROUND(M89/M$8*M$7*KVARDI,2))</f>
        <v/>
      </c>
      <c r="O89" s="43"/>
      <c r="P89" s="44" t="str">
        <f aca="false">IF(OR(O$4=0,O89="",O$8="",O$7=""),"",ROUND(O89/O$8*O$7*KVARDI,2))</f>
        <v/>
      </c>
      <c r="Q89" s="43"/>
      <c r="R89" s="44" t="str">
        <f aca="false">IF(OR(Q$4=0,Q89="",Q$8="",Q$7=""),"",ROUND(Q89/Q$8*Q$7*KVARDI,2))</f>
        <v/>
      </c>
      <c r="S89" s="43"/>
      <c r="T89" s="44" t="str">
        <f aca="false">IF(OR(S$4=0,S89="",S$8="",S$7=""),"",ROUND(S89/S$8*S$7*KVARDI,2))</f>
        <v/>
      </c>
      <c r="U89" s="43"/>
      <c r="V89" s="44" t="str">
        <f aca="false">IF(OR(U$4=0,U89="",U$8="",U$7=""),"",ROUND(U89/U$8*U$7*KVARDI,2))</f>
        <v/>
      </c>
      <c r="W89" s="43"/>
      <c r="X89" s="44" t="str">
        <f aca="false">IF(OR(W$4=0,W89="",W$8="",W$7=""),"",ROUND(W89/W$8*W$7*KVARDI,2))</f>
        <v/>
      </c>
      <c r="Y89" s="43"/>
      <c r="Z89" s="44" t="str">
        <f aca="false">IF(OR(Y$4=0,Y89="",Y$8="",Y$7=""),"",ROUND(Y89/Y$8*Y$7*KVARDI,2))</f>
        <v/>
      </c>
      <c r="AA89" s="43"/>
      <c r="AB89" s="44" t="str">
        <f aca="false">IF(OR(AA$4=0,AA89="",AA$8="",AA$7=""),"",ROUND(AA89/AA$8*AA$7*KVARDI,2))</f>
        <v/>
      </c>
      <c r="AC89" s="43"/>
      <c r="AD89" s="44" t="str">
        <f aca="false">IF(OR(AC$4=0,AC89="",AC$8="",AC$7=""),"",ROUND(AC89/AC$8*AC$7*KVARDI,2))</f>
        <v/>
      </c>
      <c r="AE89" s="43"/>
      <c r="AF89" s="44" t="str">
        <f aca="false">IF(OR(AE$4=0,AE89="",AE$8="",AE$7=""),"",ROUND(AE89/AE$8*AE$7*KVARDI,2))</f>
        <v/>
      </c>
      <c r="AG89" s="43"/>
      <c r="AH89" s="44" t="str">
        <f aca="false">IF(OR(AG$4=0,AG89="",AG$8="",AG$7=""),"",ROUND(AG89/AG$8*AG$7*KVARDI,2))</f>
        <v/>
      </c>
      <c r="AI89" s="43"/>
      <c r="AJ89" s="44" t="str">
        <f aca="false">IF(OR(AI$4=0,AI89="",AI$8="",AI$7=""),"",ROUND(AI89/AI$8*AI$7*KVARDI,2))</f>
        <v/>
      </c>
      <c r="AK89" s="43"/>
      <c r="AL89" s="44" t="str">
        <f aca="false">IF(OR(AK$4=0,AK89="",AK$8="",AK$7=""),"",ROUND(AK89/AK$8*AK$7*KVARDI,2))</f>
        <v/>
      </c>
      <c r="AM89" s="43"/>
      <c r="AN89" s="44" t="str">
        <f aca="false">IF(OR(AM$4=0,AM89="",AM$8="",AM$7=""),"",ROUND(AM89/AM$8*AM$7*KVARDI,2))</f>
        <v/>
      </c>
      <c r="AO89" s="43"/>
      <c r="AP89" s="44" t="str">
        <f aca="false">IF(OR(AO$4=0,AO89="",AO$8="",AO$7=""),"",ROUND(AO89/AO$8*AO$7*KVARDI,2))</f>
        <v/>
      </c>
      <c r="AQ89" s="43"/>
      <c r="AR89" s="44" t="str">
        <f aca="false">IF(OR(AQ$4=0,AQ89="",AQ$8="",AQ$7=""),"",ROUND(AQ89/AQ$8*AQ$7*KVARDI,2))</f>
        <v/>
      </c>
      <c r="AS89" s="43"/>
      <c r="AT89" s="44" t="str">
        <f aca="false">IF(OR(AS$4=0,AS89="",AS$8="",AS$7=""),"",ROUND(AS89/AS$8*AS$7*KVARDI,2))</f>
        <v/>
      </c>
      <c r="AU89" s="43"/>
      <c r="AV89" s="44" t="str">
        <f aca="false">IF(OR(AU$4=0,AU89="",AU$8="",AU$7=""),"",ROUND(AU89/AU$8*AU$7*KVARDI,2))</f>
        <v/>
      </c>
      <c r="AW89" s="43"/>
      <c r="AX89" s="44" t="str">
        <f aca="false">IF(OR(AW$4=0,AW89="",AW$8="",AW$7=""),"",ROUND(AW89/AW$8*AW$7*KVARDI,2))</f>
        <v/>
      </c>
      <c r="AY89" s="43"/>
      <c r="AZ89" s="44" t="str">
        <f aca="false">IF(OR(AY$4=0,AY89="",AY$8="",AY$7=""),"",ROUND(AY89/AY$8*AY$7*KVARDI,2))</f>
        <v/>
      </c>
      <c r="BA89" s="43"/>
      <c r="BB89" s="44" t="str">
        <f aca="false">IF(OR(BA$4=0,BA89="",BA$8="",BA$7=""),"",ROUND(BA89/BA$8*BA$7*KVARDI,2))</f>
        <v/>
      </c>
      <c r="BC89" s="43"/>
      <c r="BD89" s="44" t="str">
        <f aca="false">IF(OR(BC$4=0,BC89="",BC$8="",BC$7=""),"",ROUND(BC89/BC$8*BC$7*KVARDI,2))</f>
        <v/>
      </c>
      <c r="BE89" s="43"/>
      <c r="BF89" s="44" t="str">
        <f aca="false">IF(OR(BE$4=0,BE89="",BE$8="",BE$7=""),"",ROUND(BE89/BE$8*BE$7*KVARDI,2))</f>
        <v/>
      </c>
      <c r="BG89" s="43"/>
      <c r="BH89" s="44" t="str">
        <f aca="false">IF(OR(BG$4=0,BG89="",BG$8="",BG$7=""),"",ROUND(BG89/BG$8*BG$7*KVARDI,2))</f>
        <v/>
      </c>
      <c r="BI89" s="43"/>
      <c r="BJ89" s="44" t="str">
        <f aca="false">IF(OR(BI$4=0,BI89="",BI$8="",BI$7=""),"",ROUND(BI89/BI$8*BI$7*KVARDI,2))</f>
        <v/>
      </c>
      <c r="BK89" s="43"/>
      <c r="BL89" s="44" t="str">
        <f aca="false">IF(OR(BK$4=0,BK89="",BK$8="",BK$7=""),"",ROUND(BK89/BK$8*BK$7*KVARDI,2))</f>
        <v/>
      </c>
      <c r="BM89" s="43"/>
      <c r="BN89" s="44" t="str">
        <f aca="false">IF(OR(BM$4=0,BM89="",BM$8="",BM$7=""),"",ROUND(BM89/BM$8*BM$7*KVARDI,2))</f>
        <v/>
      </c>
      <c r="BO89" s="43"/>
      <c r="BP89" s="44" t="str">
        <f aca="false">IF(OR(BO$4=0,BO89="",BO$8="",BO$7=""),"",ROUND(BO89/BO$8*BO$7*KVARDI,2))</f>
        <v/>
      </c>
      <c r="BQ89" s="43"/>
      <c r="BR89" s="44" t="str">
        <f aca="false">IF(OR(BQ$4=0,BQ89="",BQ$8="",BQ$7=""),"",ROUND(BQ89/BQ$8*BQ$7*KVARDI,2))</f>
        <v/>
      </c>
      <c r="BS89" s="43"/>
      <c r="BT89" s="44" t="str">
        <f aca="false">IF(OR(BS$4=0,BS89="",BS$8="",BS$7=""),"",ROUND(BS89/BS$8*BS$7*KVARDI,2))</f>
        <v/>
      </c>
      <c r="BU89" s="43"/>
      <c r="BV89" s="44" t="str">
        <f aca="false">IF(OR(BU$4=0,BU89="",BU$8="",BU$7=""),"",ROUND(BU89/BU$8*BU$7*KVARDI,2))</f>
        <v/>
      </c>
      <c r="BW89" s="43"/>
      <c r="BX89" s="44" t="str">
        <f aca="false">IF(OR(BW$4=0,BW89="",BW$8="",BW$7=""),"",ROUND(BW89/BW$8*BW$7*KVARDI,2))</f>
        <v/>
      </c>
      <c r="BY89" s="43"/>
      <c r="BZ89" s="44" t="str">
        <f aca="false">IF(OR(BY$4=0,BY89="",BY$8="",BY$7=""),"",ROUND(BY89/BY$8*BY$7*KVARDI,2))</f>
        <v/>
      </c>
      <c r="CA89" s="43"/>
      <c r="CB89" s="44" t="str">
        <f aca="false">IF(OR(CA$4=0,CA89="",CA$8="",CA$7=""),"",ROUND(CA89/CA$8*CA$7*KVARDI,2))</f>
        <v/>
      </c>
      <c r="CC89" s="43"/>
      <c r="CD89" s="44" t="str">
        <f aca="false">IF(OR(CC$4=0,CC89="",CC$8="",CC$7=""),"",ROUND(CC89/CC$8*CC$7*KVARDI,2))</f>
        <v/>
      </c>
      <c r="CE89" s="43"/>
      <c r="CF89" s="44" t="str">
        <f aca="false">IF(OR(CE$4=0,CE89="",CE$8="",CE$7=""),"",ROUND(CE89/CE$8*CE$7*KVARDI,2))</f>
        <v/>
      </c>
      <c r="CG89" s="43"/>
      <c r="CH89" s="44" t="str">
        <f aca="false">IF(OR(CG$4=0,CG89="",CG$8="",CG$7=""),"",ROUND(CG89/CG$8*CG$7*KVARDI,2))</f>
        <v/>
      </c>
      <c r="CI89" s="43"/>
      <c r="CJ89" s="44" t="str">
        <f aca="false">IF(OR(CI$4=0,CI89="",CI$8="",CI$7=""),"",ROUND(CI89/CI$8*CI$7*KVARDI,2))</f>
        <v/>
      </c>
      <c r="CK89" s="43"/>
      <c r="CL89" s="44" t="str">
        <f aca="false">IF(OR(CK$4=0,CK89="",CK$8="",CK$7=""),"",ROUND(CK89/CK$8*CK$7*KVARDI,2))</f>
        <v/>
      </c>
      <c r="CM89" s="43"/>
      <c r="CN89" s="44" t="str">
        <f aca="false">IF(OR(CM$4=0,CM89="",CM$8="",CM$7=""),"",ROUND(CM89/CM$8*CM$7*KVARDI,2))</f>
        <v/>
      </c>
      <c r="CO89" s="43"/>
      <c r="CP89" s="44" t="str">
        <f aca="false">IF(OR(CO$4=0,CO89="",CO$8="",CO$7=""),"",ROUND(CO89/CO$8*CO$7*KVARDI,2))</f>
        <v/>
      </c>
      <c r="CQ89" s="43"/>
      <c r="CR89" s="44" t="str">
        <f aca="false">IF(OR(CQ$4=0,CQ89="",CQ$8="",CQ$7=""),"",ROUND(CQ89/CQ$8*CQ$7*KVARDI,2))</f>
        <v/>
      </c>
      <c r="CS89" s="43"/>
      <c r="CT89" s="44" t="str">
        <f aca="false">IF(OR(CS$4=0,CS89="",CS$8="",CS$7=""),"",ROUND(CS89/CS$8*CS$7*KVARDI,2))</f>
        <v/>
      </c>
      <c r="CU89" s="43"/>
      <c r="CV89" s="44" t="str">
        <f aca="false">IF(OR(CU$4=0,CU89="",CU$8="",CU$7=""),"",ROUND(CU89/CU$8*CU$7*KVARDI,2))</f>
        <v/>
      </c>
      <c r="CW89" s="43"/>
      <c r="CX89" s="44" t="str">
        <f aca="false">IF(OR(CW$4=0,CW89="",CW$8="",CW$7=""),"",ROUND(CW89/CW$8*CW$7*KVARDI,2))</f>
        <v/>
      </c>
      <c r="CY89" s="43"/>
      <c r="CZ89" s="44" t="str">
        <f aca="false">IF(OR(CY$4=0,CY89="",CY$8="",CY$7=""),"",ROUND(CY89/CY$8*CY$7*KVARDI,2))</f>
        <v/>
      </c>
      <c r="DA89" s="43"/>
      <c r="DB89" s="44" t="str">
        <f aca="false">IF(OR(DA$4=0,DA89="",DA$8="",DA$7=""),"",ROUND(DA89/DA$8*DA$7*KVARDI,2))</f>
        <v/>
      </c>
      <c r="DC89" s="43"/>
      <c r="DD89" s="44" t="str">
        <f aca="false">IF(OR(DC$4=0,DC89="",DC$8="",DC$7=""),"",ROUND(DC89/DC$8*DC$7*KVARDI,2))</f>
        <v/>
      </c>
      <c r="DE89" s="43"/>
      <c r="DF89" s="44" t="str">
        <f aca="false">IF(OR(DE$4=0,DE89="",DE$8="",DE$7=""),"",ROUND(DE89/DE$8*DE$7*KVARDI,2))</f>
        <v/>
      </c>
      <c r="DG89" s="43"/>
      <c r="DH89" s="44" t="str">
        <f aca="false">IF(OR(DG$4=0,DG89="",DG$8="",DG$7=""),"",ROUND(DG89/DG$8*DG$7*KVARDI,2))</f>
        <v/>
      </c>
      <c r="DI89" s="43"/>
      <c r="DJ89" s="44" t="str">
        <f aca="false">IF(OR(DI$4=0,DI89="",DI$8="",DI$7=""),"",ROUND(DI89/DI$8*DI$7*KVARDI,2))</f>
        <v/>
      </c>
      <c r="DK89" s="43"/>
      <c r="DL89" s="44" t="str">
        <f aca="false">IF(OR(DK$4=0,DK89="",DK$8="",DK$7=""),"",ROUND(DK89/DK$8*DK$7*KVARDI,2))</f>
        <v/>
      </c>
      <c r="DM89" s="43"/>
      <c r="DN89" s="44" t="str">
        <f aca="false">IF(OR(DM$4=0,DM89="",DM$8="",DM$7=""),"",ROUND(DM89/DM$8*DM$7*KVARDI,2))</f>
        <v/>
      </c>
      <c r="DO89" s="43"/>
      <c r="DP89" s="44" t="str">
        <f aca="false">IF(OR(DO$4=0,DO89="",DO$8="",DO$7=""),"",ROUND(DO89/DO$8*DO$7*KVARDI,2))</f>
        <v/>
      </c>
      <c r="DQ89" s="43"/>
      <c r="DR89" s="44" t="str">
        <f aca="false">IF(OR(DQ$4=0,DQ89="",DQ$8="",DQ$7=""),"",ROUND(DQ89/DQ$8*DQ$7*KVARDI,2))</f>
        <v/>
      </c>
      <c r="DS89" s="43"/>
      <c r="DT89" s="44" t="str">
        <f aca="false">IF(OR(DS$4=0,DS89="",DS$8="",DS$7=""),"",ROUND(DS89/DS$8*DS$7*KVARDI,2))</f>
        <v/>
      </c>
      <c r="DU89" s="43"/>
      <c r="DV89" s="44" t="str">
        <f aca="false">IF(OR(DU$4=0,DU89="",DU$8="",DU$7=""),"",ROUND(DU89/DU$8*DU$7*KVARDI,2))</f>
        <v/>
      </c>
      <c r="DW89" s="43"/>
      <c r="DX89" s="44" t="str">
        <f aca="false">IF(OR(DW$4=0,DW89="",DW$8="",DW$7=""),"",ROUND(DW89/DW$8*DW$7*KVARDI,2))</f>
        <v/>
      </c>
      <c r="DY89" s="43"/>
      <c r="DZ89" s="44" t="str">
        <f aca="false">IF(OR(DY$4=0,DY89="",DY$8="",DY$7=""),"",ROUND(DY89/DY$8*DY$7*KVARDI,2))</f>
        <v/>
      </c>
      <c r="EA89" s="43"/>
      <c r="EB89" s="44" t="str">
        <f aca="false">IF(OR(EA$4=0,EA89="",EA$8="",EA$7=""),"",ROUND(EA89/EA$8*EA$7*KVARDI,2))</f>
        <v/>
      </c>
      <c r="EC89" s="43"/>
      <c r="ED89" s="44" t="str">
        <f aca="false">IF(OR(EC$4=0,EC89="",EC$8="",EC$7=""),"",ROUND(EC89/EC$8*EC$7*KVARDI,2))</f>
        <v/>
      </c>
      <c r="EE89" s="43"/>
      <c r="EF89" s="44" t="str">
        <f aca="false">IF(OR(EE$4=0,EE89="",EE$8="",EE$7=""),"",ROUND(EE89/EE$8*EE$7*KVARDI,2))</f>
        <v/>
      </c>
      <c r="EG89" s="43"/>
      <c r="EH89" s="44" t="str">
        <f aca="false">IF(OR(EG$4=0,EG89="",EG$8="",EG$7=""),"",ROUND(EG89/EG$8*EG$7*KVARDI,2))</f>
        <v/>
      </c>
      <c r="EI89" s="43"/>
      <c r="EJ89" s="44" t="str">
        <f aca="false">IF(OR(EI$4=0,EI89="",EI$8="",EI$7=""),"",ROUND(EI89/EI$8*EI$7*KVARDI,2))</f>
        <v/>
      </c>
      <c r="EK89" s="43"/>
      <c r="EL89" s="44" t="str">
        <f aca="false">IF(OR(EK$4=0,EK89="",EK$8="",EK$7=""),"",ROUND(EK89/EK$8*EK$7*KVARDI,2))</f>
        <v/>
      </c>
      <c r="EM89" s="43"/>
      <c r="EN89" s="44" t="str">
        <f aca="false">IF(OR(EM$4=0,EM89="",EM$8="",EM$7=""),"",ROUND(EM89/EM$8*EM$7*KVARDI,2))</f>
        <v/>
      </c>
      <c r="EO89" s="43"/>
      <c r="EP89" s="44" t="str">
        <f aca="false">IF(OR(EO$4=0,EO89="",EO$8="",EO$7=""),"",ROUND(EO89/EO$8*EO$7*KVARDI,2))</f>
        <v/>
      </c>
      <c r="EQ89" s="43"/>
      <c r="ER89" s="44" t="str">
        <f aca="false">IF(OR(EQ$4=0,EQ89="",EQ$8="",EQ$7=""),"",ROUND(EQ89/EQ$8*EQ$7*KVARDI,2))</f>
        <v/>
      </c>
      <c r="ES89" s="43"/>
      <c r="ET89" s="44" t="str">
        <f aca="false">IF(OR(ES$4=0,ES89="",ES$8="",ES$7=""),"",ROUND(ES89/ES$8*ES$7*KVARDI,2))</f>
        <v/>
      </c>
      <c r="EU89" s="43"/>
      <c r="EV89" s="44" t="str">
        <f aca="false">IF(OR(EU$4=0,EU89="",EU$8="",EU$7=""),"",ROUND(EU89/EU$8*EU$7*KVARDI,2))</f>
        <v/>
      </c>
      <c r="EW89" s="43"/>
      <c r="EX89" s="44" t="str">
        <f aca="false">IF(OR(EW$4=0,EW89="",EW$8="",EW$7=""),"",ROUND(EW89/EW$8*EW$7*KVARDI,2))</f>
        <v/>
      </c>
      <c r="EY89" s="43"/>
      <c r="EZ89" s="44" t="str">
        <f aca="false">IF(OR(EY$4=0,EY89="",EY$8="",EY$7=""),"",ROUND(EY89/EY$8*EY$7*KVARDI,2))</f>
        <v/>
      </c>
      <c r="FA89" s="43"/>
      <c r="FB89" s="44" t="str">
        <f aca="false">IF(OR(FA$4=0,FA89="",FA$8="",FA$7=""),"",ROUND(FA89/FA$8*FA$7*KVARDI,2))</f>
        <v/>
      </c>
      <c r="FC89" s="43"/>
      <c r="FD89" s="44" t="str">
        <f aca="false">IF(OR(FC$4=0,FC89="",FC$8="",FC$7=""),"",ROUND(FC89/FC$8*FC$7*KVARDI,2))</f>
        <v/>
      </c>
      <c r="FE89" s="43"/>
      <c r="FF89" s="44" t="str">
        <f aca="false">IF(OR(FE$4=0,FE89="",FE$8="",FE$7=""),"",ROUND(FE89/FE$8*FE$7*KVARDI,2))</f>
        <v/>
      </c>
      <c r="FG89" s="43"/>
      <c r="FH89" s="44" t="str">
        <f aca="false">IF(OR(FG$4=0,FG89="",FG$8="",FG$7=""),"",ROUND(FG89/FG$8*FG$7*KVARDI,2))</f>
        <v/>
      </c>
      <c r="FI89" s="43"/>
      <c r="FJ89" s="44" t="str">
        <f aca="false">IF(OR(FI$4=0,FI89="",FI$8="",FI$7=""),"",ROUND(FI89/FI$8*FI$7*KVARDI,2))</f>
        <v/>
      </c>
      <c r="FK89" s="43"/>
      <c r="FL89" s="44" t="str">
        <f aca="false">IF(OR(FK$4=0,FK89="",FK$8="",FK$7=""),"",ROUND(FK89/FK$8*FK$7*KVARDI,2))</f>
        <v/>
      </c>
      <c r="FM89" s="43"/>
      <c r="FN89" s="44" t="str">
        <f aca="false">IF(OR(FM$4=0,FM89="",FM$8="",FM$7=""),"",ROUND(FM89/FM$8*FM$7*KVARDI,2))</f>
        <v/>
      </c>
      <c r="FO89" s="43"/>
      <c r="FP89" s="44" t="str">
        <f aca="false">IF(OR(FO$4=0,FO89="",FO$8="",FO$7=""),"",ROUND(FO89/FO$8*FO$7*KVARDI,2))</f>
        <v/>
      </c>
      <c r="FQ89" s="43"/>
      <c r="FR89" s="44" t="str">
        <f aca="false">IF(OR(FQ$4=0,FQ89="",FQ$8="",FQ$7=""),"",ROUND(FQ89/FQ$8*FQ$7*KVARDI,2))</f>
        <v/>
      </c>
      <c r="FS89" s="43"/>
      <c r="FT89" s="44" t="str">
        <f aca="false">IF(OR(FS$4=0,FS89="",FS$8="",FS$7=""),"",ROUND(FS89/FS$8*FS$7*KVARDI,2))</f>
        <v/>
      </c>
      <c r="FU89" s="43"/>
      <c r="FV89" s="44" t="str">
        <f aca="false">IF(OR(FU$4=0,FU89="",FU$8="",FU$7=""),"",ROUND(FU89/FU$8*FU$7*KVARDI,2))</f>
        <v/>
      </c>
      <c r="FW89" s="43"/>
      <c r="FX89" s="44" t="str">
        <f aca="false">IF(OR(FW$4=0,FW89="",FW$8="",FW$7=""),"",ROUND(FW89/FW$8*FW$7*KVARDI,2))</f>
        <v/>
      </c>
      <c r="FY89" s="43"/>
      <c r="FZ89" s="44" t="str">
        <f aca="false">IF(OR(FY$4=0,FY89="",FY$8="",FY$7=""),"",ROUND(FY89/FY$8*FY$7*KVARDI,2))</f>
        <v/>
      </c>
      <c r="GA89" s="43"/>
      <c r="GB89" s="44" t="str">
        <f aca="false">IF(OR(GA$4=0,GA89="",GA$8="",GA$7=""),"",ROUND(GA89/GA$8*GA$7*KVARDI,2))</f>
        <v/>
      </c>
      <c r="GC89" s="43"/>
      <c r="GD89" s="44" t="str">
        <f aca="false">IF(OR(GC$4=0,GC89="",GC$8="",GC$7=""),"",ROUND(GC89/GC$8*GC$7*KVARDI,2))</f>
        <v/>
      </c>
      <c r="GE89" s="43"/>
      <c r="GF89" s="44" t="str">
        <f aca="false">IF(OR(GE$4=0,GE89="",GE$8="",GE$7=""),"",ROUND(GE89/GE$8*GE$7*KVARDI,2))</f>
        <v/>
      </c>
      <c r="GG89" s="43"/>
      <c r="GH89" s="44" t="str">
        <f aca="false">IF(OR(GG$4=0,GG89="",GG$8="",GG$7=""),"",ROUND(GG89/GG$8*GG$7*KVARDI,2))</f>
        <v/>
      </c>
      <c r="GI89" s="43"/>
      <c r="GJ89" s="44" t="str">
        <f aca="false">IF(OR(GI$4=0,GI89="",GI$8="",GI$7=""),"",ROUND(GI89/GI$8*GI$7*KVARDI,2))</f>
        <v/>
      </c>
      <c r="GK89" s="43"/>
      <c r="GL89" s="44" t="str">
        <f aca="false">IF(OR(GK$4=0,GK89="",GK$8="",GK$7=""),"",ROUND(GK89/GK$8*GK$7*KVARDI,2))</f>
        <v/>
      </c>
      <c r="GM89" s="43"/>
      <c r="GN89" s="44" t="str">
        <f aca="false">IF(OR(GM$4=0,GM89="",GM$8="",GM$7=""),"",ROUND(GM89/GM$8*GM$7*KVARDI,2))</f>
        <v/>
      </c>
      <c r="GO89" s="43"/>
      <c r="GP89" s="44" t="str">
        <f aca="false">IF(OR(GO$4=0,GO89="",GO$8="",GO$7=""),"",ROUND(GO89/GO$8*GO$7*KVARDI,2))</f>
        <v/>
      </c>
      <c r="GQ89" s="43"/>
      <c r="GR89" s="44" t="str">
        <f aca="false">IF(OR(GQ$4=0,GQ89="",GQ$8="",GQ$7=""),"",ROUND(GQ89/GQ$8*GQ$7*KVARDI,2))</f>
        <v/>
      </c>
      <c r="GS89" s="43"/>
      <c r="GT89" s="44" t="str">
        <f aca="false">IF(OR(GS$4=0,GS89="",GS$8="",GS$7=""),"",ROUND(GS89/GS$8*GS$7*KVARDI,2))</f>
        <v/>
      </c>
      <c r="GU89" s="43"/>
      <c r="GV89" s="44" t="str">
        <f aca="false">IF(OR(GU$4=0,GU89="",GU$8="",GU$7=""),"",ROUND(GU89/GU$8*GU$7*KVARDI,2))</f>
        <v/>
      </c>
      <c r="GW89" s="43"/>
      <c r="GX89" s="44" t="str">
        <f aca="false">IF(OR(GW$4=0,GW89="",GW$8="",GW$7=""),"",ROUND(GW89/GW$8*GW$7*KVARDI,2))</f>
        <v/>
      </c>
      <c r="GZ89" s="22"/>
    </row>
    <row r="90" customFormat="false" ht="15" hidden="true" customHeight="true" outlineLevel="1" collapsed="false">
      <c r="B90" s="41" t="str">
        <f aca="false" t="array" ref="B90:B90">IFERROR(INDEX(Launagögn!$C$6:$C$10005,MATCH(0,COUNTIF($B$11:B89,Launagögn!$C$6:$C$10005)+(Launagögn!$C$6:$C$10005=""),0)),"")</f>
        <v/>
      </c>
      <c r="C90" s="42" t="n">
        <f aca="false">IFERROR(SUMIF($G$10:$GX$10,"Stig",$G90:$GX90),0)</f>
        <v>0</v>
      </c>
      <c r="D90" s="22"/>
      <c r="E90" s="22"/>
      <c r="F90" s="22"/>
      <c r="G90" s="43"/>
      <c r="H90" s="44" t="str">
        <f aca="false">IF(OR(G$4=0,G90="",G$8="",G$7=""),"",ROUND(G90/G$8*G$7*KVARDI,2))</f>
        <v/>
      </c>
      <c r="I90" s="43"/>
      <c r="J90" s="44" t="str">
        <f aca="false">IF(OR(I$4=0,I90="",I$8="",I$7=""),"",ROUND(I90/I$8*I$7*KVARDI,2))</f>
        <v/>
      </c>
      <c r="K90" s="43"/>
      <c r="L90" s="44" t="str">
        <f aca="false">IF(OR(K$4=0,K90="",K$8="",K$7=""),"",ROUND(K90/K$8*K$7*KVARDI,2))</f>
        <v/>
      </c>
      <c r="M90" s="43"/>
      <c r="N90" s="44" t="str">
        <f aca="false">IF(OR(M$4=0,M90="",M$8="",M$7=""),"",ROUND(M90/M$8*M$7*KVARDI,2))</f>
        <v/>
      </c>
      <c r="O90" s="43"/>
      <c r="P90" s="44" t="str">
        <f aca="false">IF(OR(O$4=0,O90="",O$8="",O$7=""),"",ROUND(O90/O$8*O$7*KVARDI,2))</f>
        <v/>
      </c>
      <c r="Q90" s="43"/>
      <c r="R90" s="44" t="str">
        <f aca="false">IF(OR(Q$4=0,Q90="",Q$8="",Q$7=""),"",ROUND(Q90/Q$8*Q$7*KVARDI,2))</f>
        <v/>
      </c>
      <c r="S90" s="43"/>
      <c r="T90" s="44" t="str">
        <f aca="false">IF(OR(S$4=0,S90="",S$8="",S$7=""),"",ROUND(S90/S$8*S$7*KVARDI,2))</f>
        <v/>
      </c>
      <c r="U90" s="43"/>
      <c r="V90" s="44" t="str">
        <f aca="false">IF(OR(U$4=0,U90="",U$8="",U$7=""),"",ROUND(U90/U$8*U$7*KVARDI,2))</f>
        <v/>
      </c>
      <c r="W90" s="43"/>
      <c r="X90" s="44" t="str">
        <f aca="false">IF(OR(W$4=0,W90="",W$8="",W$7=""),"",ROUND(W90/W$8*W$7*KVARDI,2))</f>
        <v/>
      </c>
      <c r="Y90" s="43"/>
      <c r="Z90" s="44" t="str">
        <f aca="false">IF(OR(Y$4=0,Y90="",Y$8="",Y$7=""),"",ROUND(Y90/Y$8*Y$7*KVARDI,2))</f>
        <v/>
      </c>
      <c r="AA90" s="43"/>
      <c r="AB90" s="44" t="str">
        <f aca="false">IF(OR(AA$4=0,AA90="",AA$8="",AA$7=""),"",ROUND(AA90/AA$8*AA$7*KVARDI,2))</f>
        <v/>
      </c>
      <c r="AC90" s="43"/>
      <c r="AD90" s="44" t="str">
        <f aca="false">IF(OR(AC$4=0,AC90="",AC$8="",AC$7=""),"",ROUND(AC90/AC$8*AC$7*KVARDI,2))</f>
        <v/>
      </c>
      <c r="AE90" s="43"/>
      <c r="AF90" s="44" t="str">
        <f aca="false">IF(OR(AE$4=0,AE90="",AE$8="",AE$7=""),"",ROUND(AE90/AE$8*AE$7*KVARDI,2))</f>
        <v/>
      </c>
      <c r="AG90" s="43"/>
      <c r="AH90" s="44" t="str">
        <f aca="false">IF(OR(AG$4=0,AG90="",AG$8="",AG$7=""),"",ROUND(AG90/AG$8*AG$7*KVARDI,2))</f>
        <v/>
      </c>
      <c r="AI90" s="43"/>
      <c r="AJ90" s="44" t="str">
        <f aca="false">IF(OR(AI$4=0,AI90="",AI$8="",AI$7=""),"",ROUND(AI90/AI$8*AI$7*KVARDI,2))</f>
        <v/>
      </c>
      <c r="AK90" s="43"/>
      <c r="AL90" s="44" t="str">
        <f aca="false">IF(OR(AK$4=0,AK90="",AK$8="",AK$7=""),"",ROUND(AK90/AK$8*AK$7*KVARDI,2))</f>
        <v/>
      </c>
      <c r="AM90" s="43"/>
      <c r="AN90" s="44" t="str">
        <f aca="false">IF(OR(AM$4=0,AM90="",AM$8="",AM$7=""),"",ROUND(AM90/AM$8*AM$7*KVARDI,2))</f>
        <v/>
      </c>
      <c r="AO90" s="43"/>
      <c r="AP90" s="44" t="str">
        <f aca="false">IF(OR(AO$4=0,AO90="",AO$8="",AO$7=""),"",ROUND(AO90/AO$8*AO$7*KVARDI,2))</f>
        <v/>
      </c>
      <c r="AQ90" s="43"/>
      <c r="AR90" s="44" t="str">
        <f aca="false">IF(OR(AQ$4=0,AQ90="",AQ$8="",AQ$7=""),"",ROUND(AQ90/AQ$8*AQ$7*KVARDI,2))</f>
        <v/>
      </c>
      <c r="AS90" s="43"/>
      <c r="AT90" s="44" t="str">
        <f aca="false">IF(OR(AS$4=0,AS90="",AS$8="",AS$7=""),"",ROUND(AS90/AS$8*AS$7*KVARDI,2))</f>
        <v/>
      </c>
      <c r="AU90" s="43"/>
      <c r="AV90" s="44" t="str">
        <f aca="false">IF(OR(AU$4=0,AU90="",AU$8="",AU$7=""),"",ROUND(AU90/AU$8*AU$7*KVARDI,2))</f>
        <v/>
      </c>
      <c r="AW90" s="43"/>
      <c r="AX90" s="44" t="str">
        <f aca="false">IF(OR(AW$4=0,AW90="",AW$8="",AW$7=""),"",ROUND(AW90/AW$8*AW$7*KVARDI,2))</f>
        <v/>
      </c>
      <c r="AY90" s="43"/>
      <c r="AZ90" s="44" t="str">
        <f aca="false">IF(OR(AY$4=0,AY90="",AY$8="",AY$7=""),"",ROUND(AY90/AY$8*AY$7*KVARDI,2))</f>
        <v/>
      </c>
      <c r="BA90" s="43"/>
      <c r="BB90" s="44" t="str">
        <f aca="false">IF(OR(BA$4=0,BA90="",BA$8="",BA$7=""),"",ROUND(BA90/BA$8*BA$7*KVARDI,2))</f>
        <v/>
      </c>
      <c r="BC90" s="43"/>
      <c r="BD90" s="44" t="str">
        <f aca="false">IF(OR(BC$4=0,BC90="",BC$8="",BC$7=""),"",ROUND(BC90/BC$8*BC$7*KVARDI,2))</f>
        <v/>
      </c>
      <c r="BE90" s="43"/>
      <c r="BF90" s="44" t="str">
        <f aca="false">IF(OR(BE$4=0,BE90="",BE$8="",BE$7=""),"",ROUND(BE90/BE$8*BE$7*KVARDI,2))</f>
        <v/>
      </c>
      <c r="BG90" s="43"/>
      <c r="BH90" s="44" t="str">
        <f aca="false">IF(OR(BG$4=0,BG90="",BG$8="",BG$7=""),"",ROUND(BG90/BG$8*BG$7*KVARDI,2))</f>
        <v/>
      </c>
      <c r="BI90" s="43"/>
      <c r="BJ90" s="44" t="str">
        <f aca="false">IF(OR(BI$4=0,BI90="",BI$8="",BI$7=""),"",ROUND(BI90/BI$8*BI$7*KVARDI,2))</f>
        <v/>
      </c>
      <c r="BK90" s="43"/>
      <c r="BL90" s="44" t="str">
        <f aca="false">IF(OR(BK$4=0,BK90="",BK$8="",BK$7=""),"",ROUND(BK90/BK$8*BK$7*KVARDI,2))</f>
        <v/>
      </c>
      <c r="BM90" s="43"/>
      <c r="BN90" s="44" t="str">
        <f aca="false">IF(OR(BM$4=0,BM90="",BM$8="",BM$7=""),"",ROUND(BM90/BM$8*BM$7*KVARDI,2))</f>
        <v/>
      </c>
      <c r="BO90" s="43"/>
      <c r="BP90" s="44" t="str">
        <f aca="false">IF(OR(BO$4=0,BO90="",BO$8="",BO$7=""),"",ROUND(BO90/BO$8*BO$7*KVARDI,2))</f>
        <v/>
      </c>
      <c r="BQ90" s="43"/>
      <c r="BR90" s="44" t="str">
        <f aca="false">IF(OR(BQ$4=0,BQ90="",BQ$8="",BQ$7=""),"",ROUND(BQ90/BQ$8*BQ$7*KVARDI,2))</f>
        <v/>
      </c>
      <c r="BS90" s="43"/>
      <c r="BT90" s="44" t="str">
        <f aca="false">IF(OR(BS$4=0,BS90="",BS$8="",BS$7=""),"",ROUND(BS90/BS$8*BS$7*KVARDI,2))</f>
        <v/>
      </c>
      <c r="BU90" s="43"/>
      <c r="BV90" s="44" t="str">
        <f aca="false">IF(OR(BU$4=0,BU90="",BU$8="",BU$7=""),"",ROUND(BU90/BU$8*BU$7*KVARDI,2))</f>
        <v/>
      </c>
      <c r="BW90" s="43"/>
      <c r="BX90" s="44" t="str">
        <f aca="false">IF(OR(BW$4=0,BW90="",BW$8="",BW$7=""),"",ROUND(BW90/BW$8*BW$7*KVARDI,2))</f>
        <v/>
      </c>
      <c r="BY90" s="43"/>
      <c r="BZ90" s="44" t="str">
        <f aca="false">IF(OR(BY$4=0,BY90="",BY$8="",BY$7=""),"",ROUND(BY90/BY$8*BY$7*KVARDI,2))</f>
        <v/>
      </c>
      <c r="CA90" s="43"/>
      <c r="CB90" s="44" t="str">
        <f aca="false">IF(OR(CA$4=0,CA90="",CA$8="",CA$7=""),"",ROUND(CA90/CA$8*CA$7*KVARDI,2))</f>
        <v/>
      </c>
      <c r="CC90" s="43"/>
      <c r="CD90" s="44" t="str">
        <f aca="false">IF(OR(CC$4=0,CC90="",CC$8="",CC$7=""),"",ROUND(CC90/CC$8*CC$7*KVARDI,2))</f>
        <v/>
      </c>
      <c r="CE90" s="43"/>
      <c r="CF90" s="44" t="str">
        <f aca="false">IF(OR(CE$4=0,CE90="",CE$8="",CE$7=""),"",ROUND(CE90/CE$8*CE$7*KVARDI,2))</f>
        <v/>
      </c>
      <c r="CG90" s="43"/>
      <c r="CH90" s="44" t="str">
        <f aca="false">IF(OR(CG$4=0,CG90="",CG$8="",CG$7=""),"",ROUND(CG90/CG$8*CG$7*KVARDI,2))</f>
        <v/>
      </c>
      <c r="CI90" s="43"/>
      <c r="CJ90" s="44" t="str">
        <f aca="false">IF(OR(CI$4=0,CI90="",CI$8="",CI$7=""),"",ROUND(CI90/CI$8*CI$7*KVARDI,2))</f>
        <v/>
      </c>
      <c r="CK90" s="43"/>
      <c r="CL90" s="44" t="str">
        <f aca="false">IF(OR(CK$4=0,CK90="",CK$8="",CK$7=""),"",ROUND(CK90/CK$8*CK$7*KVARDI,2))</f>
        <v/>
      </c>
      <c r="CM90" s="43"/>
      <c r="CN90" s="44" t="str">
        <f aca="false">IF(OR(CM$4=0,CM90="",CM$8="",CM$7=""),"",ROUND(CM90/CM$8*CM$7*KVARDI,2))</f>
        <v/>
      </c>
      <c r="CO90" s="43"/>
      <c r="CP90" s="44" t="str">
        <f aca="false">IF(OR(CO$4=0,CO90="",CO$8="",CO$7=""),"",ROUND(CO90/CO$8*CO$7*KVARDI,2))</f>
        <v/>
      </c>
      <c r="CQ90" s="43"/>
      <c r="CR90" s="44" t="str">
        <f aca="false">IF(OR(CQ$4=0,CQ90="",CQ$8="",CQ$7=""),"",ROUND(CQ90/CQ$8*CQ$7*KVARDI,2))</f>
        <v/>
      </c>
      <c r="CS90" s="43"/>
      <c r="CT90" s="44" t="str">
        <f aca="false">IF(OR(CS$4=0,CS90="",CS$8="",CS$7=""),"",ROUND(CS90/CS$8*CS$7*KVARDI,2))</f>
        <v/>
      </c>
      <c r="CU90" s="43"/>
      <c r="CV90" s="44" t="str">
        <f aca="false">IF(OR(CU$4=0,CU90="",CU$8="",CU$7=""),"",ROUND(CU90/CU$8*CU$7*KVARDI,2))</f>
        <v/>
      </c>
      <c r="CW90" s="43"/>
      <c r="CX90" s="44" t="str">
        <f aca="false">IF(OR(CW$4=0,CW90="",CW$8="",CW$7=""),"",ROUND(CW90/CW$8*CW$7*KVARDI,2))</f>
        <v/>
      </c>
      <c r="CY90" s="43"/>
      <c r="CZ90" s="44" t="str">
        <f aca="false">IF(OR(CY$4=0,CY90="",CY$8="",CY$7=""),"",ROUND(CY90/CY$8*CY$7*KVARDI,2))</f>
        <v/>
      </c>
      <c r="DA90" s="43"/>
      <c r="DB90" s="44" t="str">
        <f aca="false">IF(OR(DA$4=0,DA90="",DA$8="",DA$7=""),"",ROUND(DA90/DA$8*DA$7*KVARDI,2))</f>
        <v/>
      </c>
      <c r="DC90" s="43"/>
      <c r="DD90" s="44" t="str">
        <f aca="false">IF(OR(DC$4=0,DC90="",DC$8="",DC$7=""),"",ROUND(DC90/DC$8*DC$7*KVARDI,2))</f>
        <v/>
      </c>
      <c r="DE90" s="43"/>
      <c r="DF90" s="44" t="str">
        <f aca="false">IF(OR(DE$4=0,DE90="",DE$8="",DE$7=""),"",ROUND(DE90/DE$8*DE$7*KVARDI,2))</f>
        <v/>
      </c>
      <c r="DG90" s="43"/>
      <c r="DH90" s="44" t="str">
        <f aca="false">IF(OR(DG$4=0,DG90="",DG$8="",DG$7=""),"",ROUND(DG90/DG$8*DG$7*KVARDI,2))</f>
        <v/>
      </c>
      <c r="DI90" s="43"/>
      <c r="DJ90" s="44" t="str">
        <f aca="false">IF(OR(DI$4=0,DI90="",DI$8="",DI$7=""),"",ROUND(DI90/DI$8*DI$7*KVARDI,2))</f>
        <v/>
      </c>
      <c r="DK90" s="43"/>
      <c r="DL90" s="44" t="str">
        <f aca="false">IF(OR(DK$4=0,DK90="",DK$8="",DK$7=""),"",ROUND(DK90/DK$8*DK$7*KVARDI,2))</f>
        <v/>
      </c>
      <c r="DM90" s="43"/>
      <c r="DN90" s="44" t="str">
        <f aca="false">IF(OR(DM$4=0,DM90="",DM$8="",DM$7=""),"",ROUND(DM90/DM$8*DM$7*KVARDI,2))</f>
        <v/>
      </c>
      <c r="DO90" s="43"/>
      <c r="DP90" s="44" t="str">
        <f aca="false">IF(OR(DO$4=0,DO90="",DO$8="",DO$7=""),"",ROUND(DO90/DO$8*DO$7*KVARDI,2))</f>
        <v/>
      </c>
      <c r="DQ90" s="43"/>
      <c r="DR90" s="44" t="str">
        <f aca="false">IF(OR(DQ$4=0,DQ90="",DQ$8="",DQ$7=""),"",ROUND(DQ90/DQ$8*DQ$7*KVARDI,2))</f>
        <v/>
      </c>
      <c r="DS90" s="43"/>
      <c r="DT90" s="44" t="str">
        <f aca="false">IF(OR(DS$4=0,DS90="",DS$8="",DS$7=""),"",ROUND(DS90/DS$8*DS$7*KVARDI,2))</f>
        <v/>
      </c>
      <c r="DU90" s="43"/>
      <c r="DV90" s="44" t="str">
        <f aca="false">IF(OR(DU$4=0,DU90="",DU$8="",DU$7=""),"",ROUND(DU90/DU$8*DU$7*KVARDI,2))</f>
        <v/>
      </c>
      <c r="DW90" s="43"/>
      <c r="DX90" s="44" t="str">
        <f aca="false">IF(OR(DW$4=0,DW90="",DW$8="",DW$7=""),"",ROUND(DW90/DW$8*DW$7*KVARDI,2))</f>
        <v/>
      </c>
      <c r="DY90" s="43"/>
      <c r="DZ90" s="44" t="str">
        <f aca="false">IF(OR(DY$4=0,DY90="",DY$8="",DY$7=""),"",ROUND(DY90/DY$8*DY$7*KVARDI,2))</f>
        <v/>
      </c>
      <c r="EA90" s="43"/>
      <c r="EB90" s="44" t="str">
        <f aca="false">IF(OR(EA$4=0,EA90="",EA$8="",EA$7=""),"",ROUND(EA90/EA$8*EA$7*KVARDI,2))</f>
        <v/>
      </c>
      <c r="EC90" s="43"/>
      <c r="ED90" s="44" t="str">
        <f aca="false">IF(OR(EC$4=0,EC90="",EC$8="",EC$7=""),"",ROUND(EC90/EC$8*EC$7*KVARDI,2))</f>
        <v/>
      </c>
      <c r="EE90" s="43"/>
      <c r="EF90" s="44" t="str">
        <f aca="false">IF(OR(EE$4=0,EE90="",EE$8="",EE$7=""),"",ROUND(EE90/EE$8*EE$7*KVARDI,2))</f>
        <v/>
      </c>
      <c r="EG90" s="43"/>
      <c r="EH90" s="44" t="str">
        <f aca="false">IF(OR(EG$4=0,EG90="",EG$8="",EG$7=""),"",ROUND(EG90/EG$8*EG$7*KVARDI,2))</f>
        <v/>
      </c>
      <c r="EI90" s="43"/>
      <c r="EJ90" s="44" t="str">
        <f aca="false">IF(OR(EI$4=0,EI90="",EI$8="",EI$7=""),"",ROUND(EI90/EI$8*EI$7*KVARDI,2))</f>
        <v/>
      </c>
      <c r="EK90" s="43"/>
      <c r="EL90" s="44" t="str">
        <f aca="false">IF(OR(EK$4=0,EK90="",EK$8="",EK$7=""),"",ROUND(EK90/EK$8*EK$7*KVARDI,2))</f>
        <v/>
      </c>
      <c r="EM90" s="43"/>
      <c r="EN90" s="44" t="str">
        <f aca="false">IF(OR(EM$4=0,EM90="",EM$8="",EM$7=""),"",ROUND(EM90/EM$8*EM$7*KVARDI,2))</f>
        <v/>
      </c>
      <c r="EO90" s="43"/>
      <c r="EP90" s="44" t="str">
        <f aca="false">IF(OR(EO$4=0,EO90="",EO$8="",EO$7=""),"",ROUND(EO90/EO$8*EO$7*KVARDI,2))</f>
        <v/>
      </c>
      <c r="EQ90" s="43"/>
      <c r="ER90" s="44" t="str">
        <f aca="false">IF(OR(EQ$4=0,EQ90="",EQ$8="",EQ$7=""),"",ROUND(EQ90/EQ$8*EQ$7*KVARDI,2))</f>
        <v/>
      </c>
      <c r="ES90" s="43"/>
      <c r="ET90" s="44" t="str">
        <f aca="false">IF(OR(ES$4=0,ES90="",ES$8="",ES$7=""),"",ROUND(ES90/ES$8*ES$7*KVARDI,2))</f>
        <v/>
      </c>
      <c r="EU90" s="43"/>
      <c r="EV90" s="44" t="str">
        <f aca="false">IF(OR(EU$4=0,EU90="",EU$8="",EU$7=""),"",ROUND(EU90/EU$8*EU$7*KVARDI,2))</f>
        <v/>
      </c>
      <c r="EW90" s="43"/>
      <c r="EX90" s="44" t="str">
        <f aca="false">IF(OR(EW$4=0,EW90="",EW$8="",EW$7=""),"",ROUND(EW90/EW$8*EW$7*KVARDI,2))</f>
        <v/>
      </c>
      <c r="EY90" s="43"/>
      <c r="EZ90" s="44" t="str">
        <f aca="false">IF(OR(EY$4=0,EY90="",EY$8="",EY$7=""),"",ROUND(EY90/EY$8*EY$7*KVARDI,2))</f>
        <v/>
      </c>
      <c r="FA90" s="43"/>
      <c r="FB90" s="44" t="str">
        <f aca="false">IF(OR(FA$4=0,FA90="",FA$8="",FA$7=""),"",ROUND(FA90/FA$8*FA$7*KVARDI,2))</f>
        <v/>
      </c>
      <c r="FC90" s="43"/>
      <c r="FD90" s="44" t="str">
        <f aca="false">IF(OR(FC$4=0,FC90="",FC$8="",FC$7=""),"",ROUND(FC90/FC$8*FC$7*KVARDI,2))</f>
        <v/>
      </c>
      <c r="FE90" s="43"/>
      <c r="FF90" s="44" t="str">
        <f aca="false">IF(OR(FE$4=0,FE90="",FE$8="",FE$7=""),"",ROUND(FE90/FE$8*FE$7*KVARDI,2))</f>
        <v/>
      </c>
      <c r="FG90" s="43"/>
      <c r="FH90" s="44" t="str">
        <f aca="false">IF(OR(FG$4=0,FG90="",FG$8="",FG$7=""),"",ROUND(FG90/FG$8*FG$7*KVARDI,2))</f>
        <v/>
      </c>
      <c r="FI90" s="43"/>
      <c r="FJ90" s="44" t="str">
        <f aca="false">IF(OR(FI$4=0,FI90="",FI$8="",FI$7=""),"",ROUND(FI90/FI$8*FI$7*KVARDI,2))</f>
        <v/>
      </c>
      <c r="FK90" s="43"/>
      <c r="FL90" s="44" t="str">
        <f aca="false">IF(OR(FK$4=0,FK90="",FK$8="",FK$7=""),"",ROUND(FK90/FK$8*FK$7*KVARDI,2))</f>
        <v/>
      </c>
      <c r="FM90" s="43"/>
      <c r="FN90" s="44" t="str">
        <f aca="false">IF(OR(FM$4=0,FM90="",FM$8="",FM$7=""),"",ROUND(FM90/FM$8*FM$7*KVARDI,2))</f>
        <v/>
      </c>
      <c r="FO90" s="43"/>
      <c r="FP90" s="44" t="str">
        <f aca="false">IF(OR(FO$4=0,FO90="",FO$8="",FO$7=""),"",ROUND(FO90/FO$8*FO$7*KVARDI,2))</f>
        <v/>
      </c>
      <c r="FQ90" s="43"/>
      <c r="FR90" s="44" t="str">
        <f aca="false">IF(OR(FQ$4=0,FQ90="",FQ$8="",FQ$7=""),"",ROUND(FQ90/FQ$8*FQ$7*KVARDI,2))</f>
        <v/>
      </c>
      <c r="FS90" s="43"/>
      <c r="FT90" s="44" t="str">
        <f aca="false">IF(OR(FS$4=0,FS90="",FS$8="",FS$7=""),"",ROUND(FS90/FS$8*FS$7*KVARDI,2))</f>
        <v/>
      </c>
      <c r="FU90" s="43"/>
      <c r="FV90" s="44" t="str">
        <f aca="false">IF(OR(FU$4=0,FU90="",FU$8="",FU$7=""),"",ROUND(FU90/FU$8*FU$7*KVARDI,2))</f>
        <v/>
      </c>
      <c r="FW90" s="43"/>
      <c r="FX90" s="44" t="str">
        <f aca="false">IF(OR(FW$4=0,FW90="",FW$8="",FW$7=""),"",ROUND(FW90/FW$8*FW$7*KVARDI,2))</f>
        <v/>
      </c>
      <c r="FY90" s="43"/>
      <c r="FZ90" s="44" t="str">
        <f aca="false">IF(OR(FY$4=0,FY90="",FY$8="",FY$7=""),"",ROUND(FY90/FY$8*FY$7*KVARDI,2))</f>
        <v/>
      </c>
      <c r="GA90" s="43"/>
      <c r="GB90" s="44" t="str">
        <f aca="false">IF(OR(GA$4=0,GA90="",GA$8="",GA$7=""),"",ROUND(GA90/GA$8*GA$7*KVARDI,2))</f>
        <v/>
      </c>
      <c r="GC90" s="43"/>
      <c r="GD90" s="44" t="str">
        <f aca="false">IF(OR(GC$4=0,GC90="",GC$8="",GC$7=""),"",ROUND(GC90/GC$8*GC$7*KVARDI,2))</f>
        <v/>
      </c>
      <c r="GE90" s="43"/>
      <c r="GF90" s="44" t="str">
        <f aca="false">IF(OR(GE$4=0,GE90="",GE$8="",GE$7=""),"",ROUND(GE90/GE$8*GE$7*KVARDI,2))</f>
        <v/>
      </c>
      <c r="GG90" s="43"/>
      <c r="GH90" s="44" t="str">
        <f aca="false">IF(OR(GG$4=0,GG90="",GG$8="",GG$7=""),"",ROUND(GG90/GG$8*GG$7*KVARDI,2))</f>
        <v/>
      </c>
      <c r="GI90" s="43"/>
      <c r="GJ90" s="44" t="str">
        <f aca="false">IF(OR(GI$4=0,GI90="",GI$8="",GI$7=""),"",ROUND(GI90/GI$8*GI$7*KVARDI,2))</f>
        <v/>
      </c>
      <c r="GK90" s="43"/>
      <c r="GL90" s="44" t="str">
        <f aca="false">IF(OR(GK$4=0,GK90="",GK$8="",GK$7=""),"",ROUND(GK90/GK$8*GK$7*KVARDI,2))</f>
        <v/>
      </c>
      <c r="GM90" s="43"/>
      <c r="GN90" s="44" t="str">
        <f aca="false">IF(OR(GM$4=0,GM90="",GM$8="",GM$7=""),"",ROUND(GM90/GM$8*GM$7*KVARDI,2))</f>
        <v/>
      </c>
      <c r="GO90" s="43"/>
      <c r="GP90" s="44" t="str">
        <f aca="false">IF(OR(GO$4=0,GO90="",GO$8="",GO$7=""),"",ROUND(GO90/GO$8*GO$7*KVARDI,2))</f>
        <v/>
      </c>
      <c r="GQ90" s="43"/>
      <c r="GR90" s="44" t="str">
        <f aca="false">IF(OR(GQ$4=0,GQ90="",GQ$8="",GQ$7=""),"",ROUND(GQ90/GQ$8*GQ$7*KVARDI,2))</f>
        <v/>
      </c>
      <c r="GS90" s="43"/>
      <c r="GT90" s="44" t="str">
        <f aca="false">IF(OR(GS$4=0,GS90="",GS$8="",GS$7=""),"",ROUND(GS90/GS$8*GS$7*KVARDI,2))</f>
        <v/>
      </c>
      <c r="GU90" s="43"/>
      <c r="GV90" s="44" t="str">
        <f aca="false">IF(OR(GU$4=0,GU90="",GU$8="",GU$7=""),"",ROUND(GU90/GU$8*GU$7*KVARDI,2))</f>
        <v/>
      </c>
      <c r="GW90" s="43"/>
      <c r="GX90" s="44" t="str">
        <f aca="false">IF(OR(GW$4=0,GW90="",GW$8="",GW$7=""),"",ROUND(GW90/GW$8*GW$7*KVARDI,2))</f>
        <v/>
      </c>
      <c r="GZ90" s="22"/>
    </row>
    <row r="91" customFormat="false" ht="15" hidden="true" customHeight="true" outlineLevel="1" collapsed="false">
      <c r="B91" s="41" t="str">
        <f aca="false" t="array" ref="B91:B91">IFERROR(INDEX(Launagögn!$C$6:$C$10005,MATCH(0,COUNTIF($B$11:B90,Launagögn!$C$6:$C$10005)+(Launagögn!$C$6:$C$10005=""),0)),"")</f>
        <v/>
      </c>
      <c r="C91" s="42" t="n">
        <f aca="false">IFERROR(SUMIF($G$10:$GX$10,"Stig",$G91:$GX91),0)</f>
        <v>0</v>
      </c>
      <c r="D91" s="22"/>
      <c r="E91" s="22"/>
      <c r="F91" s="22"/>
      <c r="G91" s="43"/>
      <c r="H91" s="44" t="str">
        <f aca="false">IF(OR(G$4=0,G91="",G$8="",G$7=""),"",ROUND(G91/G$8*G$7*KVARDI,2))</f>
        <v/>
      </c>
      <c r="I91" s="43"/>
      <c r="J91" s="44" t="str">
        <f aca="false">IF(OR(I$4=0,I91="",I$8="",I$7=""),"",ROUND(I91/I$8*I$7*KVARDI,2))</f>
        <v/>
      </c>
      <c r="K91" s="43"/>
      <c r="L91" s="44" t="str">
        <f aca="false">IF(OR(K$4=0,K91="",K$8="",K$7=""),"",ROUND(K91/K$8*K$7*KVARDI,2))</f>
        <v/>
      </c>
      <c r="M91" s="43"/>
      <c r="N91" s="44" t="str">
        <f aca="false">IF(OR(M$4=0,M91="",M$8="",M$7=""),"",ROUND(M91/M$8*M$7*KVARDI,2))</f>
        <v/>
      </c>
      <c r="O91" s="43"/>
      <c r="P91" s="44" t="str">
        <f aca="false">IF(OR(O$4=0,O91="",O$8="",O$7=""),"",ROUND(O91/O$8*O$7*KVARDI,2))</f>
        <v/>
      </c>
      <c r="Q91" s="43"/>
      <c r="R91" s="44" t="str">
        <f aca="false">IF(OR(Q$4=0,Q91="",Q$8="",Q$7=""),"",ROUND(Q91/Q$8*Q$7*KVARDI,2))</f>
        <v/>
      </c>
      <c r="S91" s="43"/>
      <c r="T91" s="44" t="str">
        <f aca="false">IF(OR(S$4=0,S91="",S$8="",S$7=""),"",ROUND(S91/S$8*S$7*KVARDI,2))</f>
        <v/>
      </c>
      <c r="U91" s="43"/>
      <c r="V91" s="44" t="str">
        <f aca="false">IF(OR(U$4=0,U91="",U$8="",U$7=""),"",ROUND(U91/U$8*U$7*KVARDI,2))</f>
        <v/>
      </c>
      <c r="W91" s="43"/>
      <c r="X91" s="44" t="str">
        <f aca="false">IF(OR(W$4=0,W91="",W$8="",W$7=""),"",ROUND(W91/W$8*W$7*KVARDI,2))</f>
        <v/>
      </c>
      <c r="Y91" s="43"/>
      <c r="Z91" s="44" t="str">
        <f aca="false">IF(OR(Y$4=0,Y91="",Y$8="",Y$7=""),"",ROUND(Y91/Y$8*Y$7*KVARDI,2))</f>
        <v/>
      </c>
      <c r="AA91" s="43"/>
      <c r="AB91" s="44" t="str">
        <f aca="false">IF(OR(AA$4=0,AA91="",AA$8="",AA$7=""),"",ROUND(AA91/AA$8*AA$7*KVARDI,2))</f>
        <v/>
      </c>
      <c r="AC91" s="43"/>
      <c r="AD91" s="44" t="str">
        <f aca="false">IF(OR(AC$4=0,AC91="",AC$8="",AC$7=""),"",ROUND(AC91/AC$8*AC$7*KVARDI,2))</f>
        <v/>
      </c>
      <c r="AE91" s="43"/>
      <c r="AF91" s="44" t="str">
        <f aca="false">IF(OR(AE$4=0,AE91="",AE$8="",AE$7=""),"",ROUND(AE91/AE$8*AE$7*KVARDI,2))</f>
        <v/>
      </c>
      <c r="AG91" s="43"/>
      <c r="AH91" s="44" t="str">
        <f aca="false">IF(OR(AG$4=0,AG91="",AG$8="",AG$7=""),"",ROUND(AG91/AG$8*AG$7*KVARDI,2))</f>
        <v/>
      </c>
      <c r="AI91" s="43"/>
      <c r="AJ91" s="44" t="str">
        <f aca="false">IF(OR(AI$4=0,AI91="",AI$8="",AI$7=""),"",ROUND(AI91/AI$8*AI$7*KVARDI,2))</f>
        <v/>
      </c>
      <c r="AK91" s="43"/>
      <c r="AL91" s="44" t="str">
        <f aca="false">IF(OR(AK$4=0,AK91="",AK$8="",AK$7=""),"",ROUND(AK91/AK$8*AK$7*KVARDI,2))</f>
        <v/>
      </c>
      <c r="AM91" s="43"/>
      <c r="AN91" s="44" t="str">
        <f aca="false">IF(OR(AM$4=0,AM91="",AM$8="",AM$7=""),"",ROUND(AM91/AM$8*AM$7*KVARDI,2))</f>
        <v/>
      </c>
      <c r="AO91" s="43"/>
      <c r="AP91" s="44" t="str">
        <f aca="false">IF(OR(AO$4=0,AO91="",AO$8="",AO$7=""),"",ROUND(AO91/AO$8*AO$7*KVARDI,2))</f>
        <v/>
      </c>
      <c r="AQ91" s="43"/>
      <c r="AR91" s="44" t="str">
        <f aca="false">IF(OR(AQ$4=0,AQ91="",AQ$8="",AQ$7=""),"",ROUND(AQ91/AQ$8*AQ$7*KVARDI,2))</f>
        <v/>
      </c>
      <c r="AS91" s="43"/>
      <c r="AT91" s="44" t="str">
        <f aca="false">IF(OR(AS$4=0,AS91="",AS$8="",AS$7=""),"",ROUND(AS91/AS$8*AS$7*KVARDI,2))</f>
        <v/>
      </c>
      <c r="AU91" s="43"/>
      <c r="AV91" s="44" t="str">
        <f aca="false">IF(OR(AU$4=0,AU91="",AU$8="",AU$7=""),"",ROUND(AU91/AU$8*AU$7*KVARDI,2))</f>
        <v/>
      </c>
      <c r="AW91" s="43"/>
      <c r="AX91" s="44" t="str">
        <f aca="false">IF(OR(AW$4=0,AW91="",AW$8="",AW$7=""),"",ROUND(AW91/AW$8*AW$7*KVARDI,2))</f>
        <v/>
      </c>
      <c r="AY91" s="43"/>
      <c r="AZ91" s="44" t="str">
        <f aca="false">IF(OR(AY$4=0,AY91="",AY$8="",AY$7=""),"",ROUND(AY91/AY$8*AY$7*KVARDI,2))</f>
        <v/>
      </c>
      <c r="BA91" s="43"/>
      <c r="BB91" s="44" t="str">
        <f aca="false">IF(OR(BA$4=0,BA91="",BA$8="",BA$7=""),"",ROUND(BA91/BA$8*BA$7*KVARDI,2))</f>
        <v/>
      </c>
      <c r="BC91" s="43"/>
      <c r="BD91" s="44" t="str">
        <f aca="false">IF(OR(BC$4=0,BC91="",BC$8="",BC$7=""),"",ROUND(BC91/BC$8*BC$7*KVARDI,2))</f>
        <v/>
      </c>
      <c r="BE91" s="43"/>
      <c r="BF91" s="44" t="str">
        <f aca="false">IF(OR(BE$4=0,BE91="",BE$8="",BE$7=""),"",ROUND(BE91/BE$8*BE$7*KVARDI,2))</f>
        <v/>
      </c>
      <c r="BG91" s="43"/>
      <c r="BH91" s="44" t="str">
        <f aca="false">IF(OR(BG$4=0,BG91="",BG$8="",BG$7=""),"",ROUND(BG91/BG$8*BG$7*KVARDI,2))</f>
        <v/>
      </c>
      <c r="BI91" s="43"/>
      <c r="BJ91" s="44" t="str">
        <f aca="false">IF(OR(BI$4=0,BI91="",BI$8="",BI$7=""),"",ROUND(BI91/BI$8*BI$7*KVARDI,2))</f>
        <v/>
      </c>
      <c r="BK91" s="43"/>
      <c r="BL91" s="44" t="str">
        <f aca="false">IF(OR(BK$4=0,BK91="",BK$8="",BK$7=""),"",ROUND(BK91/BK$8*BK$7*KVARDI,2))</f>
        <v/>
      </c>
      <c r="BM91" s="43"/>
      <c r="BN91" s="44" t="str">
        <f aca="false">IF(OR(BM$4=0,BM91="",BM$8="",BM$7=""),"",ROUND(BM91/BM$8*BM$7*KVARDI,2))</f>
        <v/>
      </c>
      <c r="BO91" s="43"/>
      <c r="BP91" s="44" t="str">
        <f aca="false">IF(OR(BO$4=0,BO91="",BO$8="",BO$7=""),"",ROUND(BO91/BO$8*BO$7*KVARDI,2))</f>
        <v/>
      </c>
      <c r="BQ91" s="43"/>
      <c r="BR91" s="44" t="str">
        <f aca="false">IF(OR(BQ$4=0,BQ91="",BQ$8="",BQ$7=""),"",ROUND(BQ91/BQ$8*BQ$7*KVARDI,2))</f>
        <v/>
      </c>
      <c r="BS91" s="43"/>
      <c r="BT91" s="44" t="str">
        <f aca="false">IF(OR(BS$4=0,BS91="",BS$8="",BS$7=""),"",ROUND(BS91/BS$8*BS$7*KVARDI,2))</f>
        <v/>
      </c>
      <c r="BU91" s="43"/>
      <c r="BV91" s="44" t="str">
        <f aca="false">IF(OR(BU$4=0,BU91="",BU$8="",BU$7=""),"",ROUND(BU91/BU$8*BU$7*KVARDI,2))</f>
        <v/>
      </c>
      <c r="BW91" s="43"/>
      <c r="BX91" s="44" t="str">
        <f aca="false">IF(OR(BW$4=0,BW91="",BW$8="",BW$7=""),"",ROUND(BW91/BW$8*BW$7*KVARDI,2))</f>
        <v/>
      </c>
      <c r="BY91" s="43"/>
      <c r="BZ91" s="44" t="str">
        <f aca="false">IF(OR(BY$4=0,BY91="",BY$8="",BY$7=""),"",ROUND(BY91/BY$8*BY$7*KVARDI,2))</f>
        <v/>
      </c>
      <c r="CA91" s="43"/>
      <c r="CB91" s="44" t="str">
        <f aca="false">IF(OR(CA$4=0,CA91="",CA$8="",CA$7=""),"",ROUND(CA91/CA$8*CA$7*KVARDI,2))</f>
        <v/>
      </c>
      <c r="CC91" s="43"/>
      <c r="CD91" s="44" t="str">
        <f aca="false">IF(OR(CC$4=0,CC91="",CC$8="",CC$7=""),"",ROUND(CC91/CC$8*CC$7*KVARDI,2))</f>
        <v/>
      </c>
      <c r="CE91" s="43"/>
      <c r="CF91" s="44" t="str">
        <f aca="false">IF(OR(CE$4=0,CE91="",CE$8="",CE$7=""),"",ROUND(CE91/CE$8*CE$7*KVARDI,2))</f>
        <v/>
      </c>
      <c r="CG91" s="43"/>
      <c r="CH91" s="44" t="str">
        <f aca="false">IF(OR(CG$4=0,CG91="",CG$8="",CG$7=""),"",ROUND(CG91/CG$8*CG$7*KVARDI,2))</f>
        <v/>
      </c>
      <c r="CI91" s="43"/>
      <c r="CJ91" s="44" t="str">
        <f aca="false">IF(OR(CI$4=0,CI91="",CI$8="",CI$7=""),"",ROUND(CI91/CI$8*CI$7*KVARDI,2))</f>
        <v/>
      </c>
      <c r="CK91" s="43"/>
      <c r="CL91" s="44" t="str">
        <f aca="false">IF(OR(CK$4=0,CK91="",CK$8="",CK$7=""),"",ROUND(CK91/CK$8*CK$7*KVARDI,2))</f>
        <v/>
      </c>
      <c r="CM91" s="43"/>
      <c r="CN91" s="44" t="str">
        <f aca="false">IF(OR(CM$4=0,CM91="",CM$8="",CM$7=""),"",ROUND(CM91/CM$8*CM$7*KVARDI,2))</f>
        <v/>
      </c>
      <c r="CO91" s="43"/>
      <c r="CP91" s="44" t="str">
        <f aca="false">IF(OR(CO$4=0,CO91="",CO$8="",CO$7=""),"",ROUND(CO91/CO$8*CO$7*KVARDI,2))</f>
        <v/>
      </c>
      <c r="CQ91" s="43"/>
      <c r="CR91" s="44" t="str">
        <f aca="false">IF(OR(CQ$4=0,CQ91="",CQ$8="",CQ$7=""),"",ROUND(CQ91/CQ$8*CQ$7*KVARDI,2))</f>
        <v/>
      </c>
      <c r="CS91" s="43"/>
      <c r="CT91" s="44" t="str">
        <f aca="false">IF(OR(CS$4=0,CS91="",CS$8="",CS$7=""),"",ROUND(CS91/CS$8*CS$7*KVARDI,2))</f>
        <v/>
      </c>
      <c r="CU91" s="43"/>
      <c r="CV91" s="44" t="str">
        <f aca="false">IF(OR(CU$4=0,CU91="",CU$8="",CU$7=""),"",ROUND(CU91/CU$8*CU$7*KVARDI,2))</f>
        <v/>
      </c>
      <c r="CW91" s="43"/>
      <c r="CX91" s="44" t="str">
        <f aca="false">IF(OR(CW$4=0,CW91="",CW$8="",CW$7=""),"",ROUND(CW91/CW$8*CW$7*KVARDI,2))</f>
        <v/>
      </c>
      <c r="CY91" s="43"/>
      <c r="CZ91" s="44" t="str">
        <f aca="false">IF(OR(CY$4=0,CY91="",CY$8="",CY$7=""),"",ROUND(CY91/CY$8*CY$7*KVARDI,2))</f>
        <v/>
      </c>
      <c r="DA91" s="43"/>
      <c r="DB91" s="44" t="str">
        <f aca="false">IF(OR(DA$4=0,DA91="",DA$8="",DA$7=""),"",ROUND(DA91/DA$8*DA$7*KVARDI,2))</f>
        <v/>
      </c>
      <c r="DC91" s="43"/>
      <c r="DD91" s="44" t="str">
        <f aca="false">IF(OR(DC$4=0,DC91="",DC$8="",DC$7=""),"",ROUND(DC91/DC$8*DC$7*KVARDI,2))</f>
        <v/>
      </c>
      <c r="DE91" s="43"/>
      <c r="DF91" s="44" t="str">
        <f aca="false">IF(OR(DE$4=0,DE91="",DE$8="",DE$7=""),"",ROUND(DE91/DE$8*DE$7*KVARDI,2))</f>
        <v/>
      </c>
      <c r="DG91" s="43"/>
      <c r="DH91" s="44" t="str">
        <f aca="false">IF(OR(DG$4=0,DG91="",DG$8="",DG$7=""),"",ROUND(DG91/DG$8*DG$7*KVARDI,2))</f>
        <v/>
      </c>
      <c r="DI91" s="43"/>
      <c r="DJ91" s="44" t="str">
        <f aca="false">IF(OR(DI$4=0,DI91="",DI$8="",DI$7=""),"",ROUND(DI91/DI$8*DI$7*KVARDI,2))</f>
        <v/>
      </c>
      <c r="DK91" s="43"/>
      <c r="DL91" s="44" t="str">
        <f aca="false">IF(OR(DK$4=0,DK91="",DK$8="",DK$7=""),"",ROUND(DK91/DK$8*DK$7*KVARDI,2))</f>
        <v/>
      </c>
      <c r="DM91" s="43"/>
      <c r="DN91" s="44" t="str">
        <f aca="false">IF(OR(DM$4=0,DM91="",DM$8="",DM$7=""),"",ROUND(DM91/DM$8*DM$7*KVARDI,2))</f>
        <v/>
      </c>
      <c r="DO91" s="43"/>
      <c r="DP91" s="44" t="str">
        <f aca="false">IF(OR(DO$4=0,DO91="",DO$8="",DO$7=""),"",ROUND(DO91/DO$8*DO$7*KVARDI,2))</f>
        <v/>
      </c>
      <c r="DQ91" s="43"/>
      <c r="DR91" s="44" t="str">
        <f aca="false">IF(OR(DQ$4=0,DQ91="",DQ$8="",DQ$7=""),"",ROUND(DQ91/DQ$8*DQ$7*KVARDI,2))</f>
        <v/>
      </c>
      <c r="DS91" s="43"/>
      <c r="DT91" s="44" t="str">
        <f aca="false">IF(OR(DS$4=0,DS91="",DS$8="",DS$7=""),"",ROUND(DS91/DS$8*DS$7*KVARDI,2))</f>
        <v/>
      </c>
      <c r="DU91" s="43"/>
      <c r="DV91" s="44" t="str">
        <f aca="false">IF(OR(DU$4=0,DU91="",DU$8="",DU$7=""),"",ROUND(DU91/DU$8*DU$7*KVARDI,2))</f>
        <v/>
      </c>
      <c r="DW91" s="43"/>
      <c r="DX91" s="44" t="str">
        <f aca="false">IF(OR(DW$4=0,DW91="",DW$8="",DW$7=""),"",ROUND(DW91/DW$8*DW$7*KVARDI,2))</f>
        <v/>
      </c>
      <c r="DY91" s="43"/>
      <c r="DZ91" s="44" t="str">
        <f aca="false">IF(OR(DY$4=0,DY91="",DY$8="",DY$7=""),"",ROUND(DY91/DY$8*DY$7*KVARDI,2))</f>
        <v/>
      </c>
      <c r="EA91" s="43"/>
      <c r="EB91" s="44" t="str">
        <f aca="false">IF(OR(EA$4=0,EA91="",EA$8="",EA$7=""),"",ROUND(EA91/EA$8*EA$7*KVARDI,2))</f>
        <v/>
      </c>
      <c r="EC91" s="43"/>
      <c r="ED91" s="44" t="str">
        <f aca="false">IF(OR(EC$4=0,EC91="",EC$8="",EC$7=""),"",ROUND(EC91/EC$8*EC$7*KVARDI,2))</f>
        <v/>
      </c>
      <c r="EE91" s="43"/>
      <c r="EF91" s="44" t="str">
        <f aca="false">IF(OR(EE$4=0,EE91="",EE$8="",EE$7=""),"",ROUND(EE91/EE$8*EE$7*KVARDI,2))</f>
        <v/>
      </c>
      <c r="EG91" s="43"/>
      <c r="EH91" s="44" t="str">
        <f aca="false">IF(OR(EG$4=0,EG91="",EG$8="",EG$7=""),"",ROUND(EG91/EG$8*EG$7*KVARDI,2))</f>
        <v/>
      </c>
      <c r="EI91" s="43"/>
      <c r="EJ91" s="44" t="str">
        <f aca="false">IF(OR(EI$4=0,EI91="",EI$8="",EI$7=""),"",ROUND(EI91/EI$8*EI$7*KVARDI,2))</f>
        <v/>
      </c>
      <c r="EK91" s="43"/>
      <c r="EL91" s="44" t="str">
        <f aca="false">IF(OR(EK$4=0,EK91="",EK$8="",EK$7=""),"",ROUND(EK91/EK$8*EK$7*KVARDI,2))</f>
        <v/>
      </c>
      <c r="EM91" s="43"/>
      <c r="EN91" s="44" t="str">
        <f aca="false">IF(OR(EM$4=0,EM91="",EM$8="",EM$7=""),"",ROUND(EM91/EM$8*EM$7*KVARDI,2))</f>
        <v/>
      </c>
      <c r="EO91" s="43"/>
      <c r="EP91" s="44" t="str">
        <f aca="false">IF(OR(EO$4=0,EO91="",EO$8="",EO$7=""),"",ROUND(EO91/EO$8*EO$7*KVARDI,2))</f>
        <v/>
      </c>
      <c r="EQ91" s="43"/>
      <c r="ER91" s="44" t="str">
        <f aca="false">IF(OR(EQ$4=0,EQ91="",EQ$8="",EQ$7=""),"",ROUND(EQ91/EQ$8*EQ$7*KVARDI,2))</f>
        <v/>
      </c>
      <c r="ES91" s="43"/>
      <c r="ET91" s="44" t="str">
        <f aca="false">IF(OR(ES$4=0,ES91="",ES$8="",ES$7=""),"",ROUND(ES91/ES$8*ES$7*KVARDI,2))</f>
        <v/>
      </c>
      <c r="EU91" s="43"/>
      <c r="EV91" s="44" t="str">
        <f aca="false">IF(OR(EU$4=0,EU91="",EU$8="",EU$7=""),"",ROUND(EU91/EU$8*EU$7*KVARDI,2))</f>
        <v/>
      </c>
      <c r="EW91" s="43"/>
      <c r="EX91" s="44" t="str">
        <f aca="false">IF(OR(EW$4=0,EW91="",EW$8="",EW$7=""),"",ROUND(EW91/EW$8*EW$7*KVARDI,2))</f>
        <v/>
      </c>
      <c r="EY91" s="43"/>
      <c r="EZ91" s="44" t="str">
        <f aca="false">IF(OR(EY$4=0,EY91="",EY$8="",EY$7=""),"",ROUND(EY91/EY$8*EY$7*KVARDI,2))</f>
        <v/>
      </c>
      <c r="FA91" s="43"/>
      <c r="FB91" s="44" t="str">
        <f aca="false">IF(OR(FA$4=0,FA91="",FA$8="",FA$7=""),"",ROUND(FA91/FA$8*FA$7*KVARDI,2))</f>
        <v/>
      </c>
      <c r="FC91" s="43"/>
      <c r="FD91" s="44" t="str">
        <f aca="false">IF(OR(FC$4=0,FC91="",FC$8="",FC$7=""),"",ROUND(FC91/FC$8*FC$7*KVARDI,2))</f>
        <v/>
      </c>
      <c r="FE91" s="43"/>
      <c r="FF91" s="44" t="str">
        <f aca="false">IF(OR(FE$4=0,FE91="",FE$8="",FE$7=""),"",ROUND(FE91/FE$8*FE$7*KVARDI,2))</f>
        <v/>
      </c>
      <c r="FG91" s="43"/>
      <c r="FH91" s="44" t="str">
        <f aca="false">IF(OR(FG$4=0,FG91="",FG$8="",FG$7=""),"",ROUND(FG91/FG$8*FG$7*KVARDI,2))</f>
        <v/>
      </c>
      <c r="FI91" s="43"/>
      <c r="FJ91" s="44" t="str">
        <f aca="false">IF(OR(FI$4=0,FI91="",FI$8="",FI$7=""),"",ROUND(FI91/FI$8*FI$7*KVARDI,2))</f>
        <v/>
      </c>
      <c r="FK91" s="43"/>
      <c r="FL91" s="44" t="str">
        <f aca="false">IF(OR(FK$4=0,FK91="",FK$8="",FK$7=""),"",ROUND(FK91/FK$8*FK$7*KVARDI,2))</f>
        <v/>
      </c>
      <c r="FM91" s="43"/>
      <c r="FN91" s="44" t="str">
        <f aca="false">IF(OR(FM$4=0,FM91="",FM$8="",FM$7=""),"",ROUND(FM91/FM$8*FM$7*KVARDI,2))</f>
        <v/>
      </c>
      <c r="FO91" s="43"/>
      <c r="FP91" s="44" t="str">
        <f aca="false">IF(OR(FO$4=0,FO91="",FO$8="",FO$7=""),"",ROUND(FO91/FO$8*FO$7*KVARDI,2))</f>
        <v/>
      </c>
      <c r="FQ91" s="43"/>
      <c r="FR91" s="44" t="str">
        <f aca="false">IF(OR(FQ$4=0,FQ91="",FQ$8="",FQ$7=""),"",ROUND(FQ91/FQ$8*FQ$7*KVARDI,2))</f>
        <v/>
      </c>
      <c r="FS91" s="43"/>
      <c r="FT91" s="44" t="str">
        <f aca="false">IF(OR(FS$4=0,FS91="",FS$8="",FS$7=""),"",ROUND(FS91/FS$8*FS$7*KVARDI,2))</f>
        <v/>
      </c>
      <c r="FU91" s="43"/>
      <c r="FV91" s="44" t="str">
        <f aca="false">IF(OR(FU$4=0,FU91="",FU$8="",FU$7=""),"",ROUND(FU91/FU$8*FU$7*KVARDI,2))</f>
        <v/>
      </c>
      <c r="FW91" s="43"/>
      <c r="FX91" s="44" t="str">
        <f aca="false">IF(OR(FW$4=0,FW91="",FW$8="",FW$7=""),"",ROUND(FW91/FW$8*FW$7*KVARDI,2))</f>
        <v/>
      </c>
      <c r="FY91" s="43"/>
      <c r="FZ91" s="44" t="str">
        <f aca="false">IF(OR(FY$4=0,FY91="",FY$8="",FY$7=""),"",ROUND(FY91/FY$8*FY$7*KVARDI,2))</f>
        <v/>
      </c>
      <c r="GA91" s="43"/>
      <c r="GB91" s="44" t="str">
        <f aca="false">IF(OR(GA$4=0,GA91="",GA$8="",GA$7=""),"",ROUND(GA91/GA$8*GA$7*KVARDI,2))</f>
        <v/>
      </c>
      <c r="GC91" s="43"/>
      <c r="GD91" s="44" t="str">
        <f aca="false">IF(OR(GC$4=0,GC91="",GC$8="",GC$7=""),"",ROUND(GC91/GC$8*GC$7*KVARDI,2))</f>
        <v/>
      </c>
      <c r="GE91" s="43"/>
      <c r="GF91" s="44" t="str">
        <f aca="false">IF(OR(GE$4=0,GE91="",GE$8="",GE$7=""),"",ROUND(GE91/GE$8*GE$7*KVARDI,2))</f>
        <v/>
      </c>
      <c r="GG91" s="43"/>
      <c r="GH91" s="44" t="str">
        <f aca="false">IF(OR(GG$4=0,GG91="",GG$8="",GG$7=""),"",ROUND(GG91/GG$8*GG$7*KVARDI,2))</f>
        <v/>
      </c>
      <c r="GI91" s="43"/>
      <c r="GJ91" s="44" t="str">
        <f aca="false">IF(OR(GI$4=0,GI91="",GI$8="",GI$7=""),"",ROUND(GI91/GI$8*GI$7*KVARDI,2))</f>
        <v/>
      </c>
      <c r="GK91" s="43"/>
      <c r="GL91" s="44" t="str">
        <f aca="false">IF(OR(GK$4=0,GK91="",GK$8="",GK$7=""),"",ROUND(GK91/GK$8*GK$7*KVARDI,2))</f>
        <v/>
      </c>
      <c r="GM91" s="43"/>
      <c r="GN91" s="44" t="str">
        <f aca="false">IF(OR(GM$4=0,GM91="",GM$8="",GM$7=""),"",ROUND(GM91/GM$8*GM$7*KVARDI,2))</f>
        <v/>
      </c>
      <c r="GO91" s="43"/>
      <c r="GP91" s="44" t="str">
        <f aca="false">IF(OR(GO$4=0,GO91="",GO$8="",GO$7=""),"",ROUND(GO91/GO$8*GO$7*KVARDI,2))</f>
        <v/>
      </c>
      <c r="GQ91" s="43"/>
      <c r="GR91" s="44" t="str">
        <f aca="false">IF(OR(GQ$4=0,GQ91="",GQ$8="",GQ$7=""),"",ROUND(GQ91/GQ$8*GQ$7*KVARDI,2))</f>
        <v/>
      </c>
      <c r="GS91" s="43"/>
      <c r="GT91" s="44" t="str">
        <f aca="false">IF(OR(GS$4=0,GS91="",GS$8="",GS$7=""),"",ROUND(GS91/GS$8*GS$7*KVARDI,2))</f>
        <v/>
      </c>
      <c r="GU91" s="43"/>
      <c r="GV91" s="44" t="str">
        <f aca="false">IF(OR(GU$4=0,GU91="",GU$8="",GU$7=""),"",ROUND(GU91/GU$8*GU$7*KVARDI,2))</f>
        <v/>
      </c>
      <c r="GW91" s="43"/>
      <c r="GX91" s="44" t="str">
        <f aca="false">IF(OR(GW$4=0,GW91="",GW$8="",GW$7=""),"",ROUND(GW91/GW$8*GW$7*KVARDI,2))</f>
        <v/>
      </c>
      <c r="GZ91" s="22"/>
    </row>
    <row r="92" customFormat="false" ht="15" hidden="true" customHeight="true" outlineLevel="1" collapsed="false">
      <c r="B92" s="41" t="str">
        <f aca="false" t="array" ref="B92:B92">IFERROR(INDEX(Launagögn!$C$6:$C$10005,MATCH(0,COUNTIF($B$11:B91,Launagögn!$C$6:$C$10005)+(Launagögn!$C$6:$C$10005=""),0)),"")</f>
        <v/>
      </c>
      <c r="C92" s="42" t="n">
        <f aca="false">IFERROR(SUMIF($G$10:$GX$10,"Stig",$G92:$GX92),0)</f>
        <v>0</v>
      </c>
      <c r="D92" s="22"/>
      <c r="E92" s="22"/>
      <c r="F92" s="22"/>
      <c r="G92" s="43"/>
      <c r="H92" s="44" t="str">
        <f aca="false">IF(OR(G$4=0,G92="",G$8="",G$7=""),"",ROUND(G92/G$8*G$7*KVARDI,2))</f>
        <v/>
      </c>
      <c r="I92" s="43"/>
      <c r="J92" s="44" t="str">
        <f aca="false">IF(OR(I$4=0,I92="",I$8="",I$7=""),"",ROUND(I92/I$8*I$7*KVARDI,2))</f>
        <v/>
      </c>
      <c r="K92" s="43"/>
      <c r="L92" s="44" t="str">
        <f aca="false">IF(OR(K$4=0,K92="",K$8="",K$7=""),"",ROUND(K92/K$8*K$7*KVARDI,2))</f>
        <v/>
      </c>
      <c r="M92" s="43"/>
      <c r="N92" s="44" t="str">
        <f aca="false">IF(OR(M$4=0,M92="",M$8="",M$7=""),"",ROUND(M92/M$8*M$7*KVARDI,2))</f>
        <v/>
      </c>
      <c r="O92" s="43"/>
      <c r="P92" s="44" t="str">
        <f aca="false">IF(OR(O$4=0,O92="",O$8="",O$7=""),"",ROUND(O92/O$8*O$7*KVARDI,2))</f>
        <v/>
      </c>
      <c r="Q92" s="43"/>
      <c r="R92" s="44" t="str">
        <f aca="false">IF(OR(Q$4=0,Q92="",Q$8="",Q$7=""),"",ROUND(Q92/Q$8*Q$7*KVARDI,2))</f>
        <v/>
      </c>
      <c r="S92" s="43"/>
      <c r="T92" s="44" t="str">
        <f aca="false">IF(OR(S$4=0,S92="",S$8="",S$7=""),"",ROUND(S92/S$8*S$7*KVARDI,2))</f>
        <v/>
      </c>
      <c r="U92" s="43"/>
      <c r="V92" s="44" t="str">
        <f aca="false">IF(OR(U$4=0,U92="",U$8="",U$7=""),"",ROUND(U92/U$8*U$7*KVARDI,2))</f>
        <v/>
      </c>
      <c r="W92" s="43"/>
      <c r="X92" s="44" t="str">
        <f aca="false">IF(OR(W$4=0,W92="",W$8="",W$7=""),"",ROUND(W92/W$8*W$7*KVARDI,2))</f>
        <v/>
      </c>
      <c r="Y92" s="43"/>
      <c r="Z92" s="44" t="str">
        <f aca="false">IF(OR(Y$4=0,Y92="",Y$8="",Y$7=""),"",ROUND(Y92/Y$8*Y$7*KVARDI,2))</f>
        <v/>
      </c>
      <c r="AA92" s="43"/>
      <c r="AB92" s="44" t="str">
        <f aca="false">IF(OR(AA$4=0,AA92="",AA$8="",AA$7=""),"",ROUND(AA92/AA$8*AA$7*KVARDI,2))</f>
        <v/>
      </c>
      <c r="AC92" s="43"/>
      <c r="AD92" s="44" t="str">
        <f aca="false">IF(OR(AC$4=0,AC92="",AC$8="",AC$7=""),"",ROUND(AC92/AC$8*AC$7*KVARDI,2))</f>
        <v/>
      </c>
      <c r="AE92" s="43"/>
      <c r="AF92" s="44" t="str">
        <f aca="false">IF(OR(AE$4=0,AE92="",AE$8="",AE$7=""),"",ROUND(AE92/AE$8*AE$7*KVARDI,2))</f>
        <v/>
      </c>
      <c r="AG92" s="43"/>
      <c r="AH92" s="44" t="str">
        <f aca="false">IF(OR(AG$4=0,AG92="",AG$8="",AG$7=""),"",ROUND(AG92/AG$8*AG$7*KVARDI,2))</f>
        <v/>
      </c>
      <c r="AI92" s="43"/>
      <c r="AJ92" s="44" t="str">
        <f aca="false">IF(OR(AI$4=0,AI92="",AI$8="",AI$7=""),"",ROUND(AI92/AI$8*AI$7*KVARDI,2))</f>
        <v/>
      </c>
      <c r="AK92" s="43"/>
      <c r="AL92" s="44" t="str">
        <f aca="false">IF(OR(AK$4=0,AK92="",AK$8="",AK$7=""),"",ROUND(AK92/AK$8*AK$7*KVARDI,2))</f>
        <v/>
      </c>
      <c r="AM92" s="43"/>
      <c r="AN92" s="44" t="str">
        <f aca="false">IF(OR(AM$4=0,AM92="",AM$8="",AM$7=""),"",ROUND(AM92/AM$8*AM$7*KVARDI,2))</f>
        <v/>
      </c>
      <c r="AO92" s="43"/>
      <c r="AP92" s="44" t="str">
        <f aca="false">IF(OR(AO$4=0,AO92="",AO$8="",AO$7=""),"",ROUND(AO92/AO$8*AO$7*KVARDI,2))</f>
        <v/>
      </c>
      <c r="AQ92" s="43"/>
      <c r="AR92" s="44" t="str">
        <f aca="false">IF(OR(AQ$4=0,AQ92="",AQ$8="",AQ$7=""),"",ROUND(AQ92/AQ$8*AQ$7*KVARDI,2))</f>
        <v/>
      </c>
      <c r="AS92" s="43"/>
      <c r="AT92" s="44" t="str">
        <f aca="false">IF(OR(AS$4=0,AS92="",AS$8="",AS$7=""),"",ROUND(AS92/AS$8*AS$7*KVARDI,2))</f>
        <v/>
      </c>
      <c r="AU92" s="43"/>
      <c r="AV92" s="44" t="str">
        <f aca="false">IF(OR(AU$4=0,AU92="",AU$8="",AU$7=""),"",ROUND(AU92/AU$8*AU$7*KVARDI,2))</f>
        <v/>
      </c>
      <c r="AW92" s="43"/>
      <c r="AX92" s="44" t="str">
        <f aca="false">IF(OR(AW$4=0,AW92="",AW$8="",AW$7=""),"",ROUND(AW92/AW$8*AW$7*KVARDI,2))</f>
        <v/>
      </c>
      <c r="AY92" s="43"/>
      <c r="AZ92" s="44" t="str">
        <f aca="false">IF(OR(AY$4=0,AY92="",AY$8="",AY$7=""),"",ROUND(AY92/AY$8*AY$7*KVARDI,2))</f>
        <v/>
      </c>
      <c r="BA92" s="43"/>
      <c r="BB92" s="44" t="str">
        <f aca="false">IF(OR(BA$4=0,BA92="",BA$8="",BA$7=""),"",ROUND(BA92/BA$8*BA$7*KVARDI,2))</f>
        <v/>
      </c>
      <c r="BC92" s="43"/>
      <c r="BD92" s="44" t="str">
        <f aca="false">IF(OR(BC$4=0,BC92="",BC$8="",BC$7=""),"",ROUND(BC92/BC$8*BC$7*KVARDI,2))</f>
        <v/>
      </c>
      <c r="BE92" s="43"/>
      <c r="BF92" s="44" t="str">
        <f aca="false">IF(OR(BE$4=0,BE92="",BE$8="",BE$7=""),"",ROUND(BE92/BE$8*BE$7*KVARDI,2))</f>
        <v/>
      </c>
      <c r="BG92" s="43"/>
      <c r="BH92" s="44" t="str">
        <f aca="false">IF(OR(BG$4=0,BG92="",BG$8="",BG$7=""),"",ROUND(BG92/BG$8*BG$7*KVARDI,2))</f>
        <v/>
      </c>
      <c r="BI92" s="43"/>
      <c r="BJ92" s="44" t="str">
        <f aca="false">IF(OR(BI$4=0,BI92="",BI$8="",BI$7=""),"",ROUND(BI92/BI$8*BI$7*KVARDI,2))</f>
        <v/>
      </c>
      <c r="BK92" s="43"/>
      <c r="BL92" s="44" t="str">
        <f aca="false">IF(OR(BK$4=0,BK92="",BK$8="",BK$7=""),"",ROUND(BK92/BK$8*BK$7*KVARDI,2))</f>
        <v/>
      </c>
      <c r="BM92" s="43"/>
      <c r="BN92" s="44" t="str">
        <f aca="false">IF(OR(BM$4=0,BM92="",BM$8="",BM$7=""),"",ROUND(BM92/BM$8*BM$7*KVARDI,2))</f>
        <v/>
      </c>
      <c r="BO92" s="43"/>
      <c r="BP92" s="44" t="str">
        <f aca="false">IF(OR(BO$4=0,BO92="",BO$8="",BO$7=""),"",ROUND(BO92/BO$8*BO$7*KVARDI,2))</f>
        <v/>
      </c>
      <c r="BQ92" s="43"/>
      <c r="BR92" s="44" t="str">
        <f aca="false">IF(OR(BQ$4=0,BQ92="",BQ$8="",BQ$7=""),"",ROUND(BQ92/BQ$8*BQ$7*KVARDI,2))</f>
        <v/>
      </c>
      <c r="BS92" s="43"/>
      <c r="BT92" s="44" t="str">
        <f aca="false">IF(OR(BS$4=0,BS92="",BS$8="",BS$7=""),"",ROUND(BS92/BS$8*BS$7*KVARDI,2))</f>
        <v/>
      </c>
      <c r="BU92" s="43"/>
      <c r="BV92" s="44" t="str">
        <f aca="false">IF(OR(BU$4=0,BU92="",BU$8="",BU$7=""),"",ROUND(BU92/BU$8*BU$7*KVARDI,2))</f>
        <v/>
      </c>
      <c r="BW92" s="43"/>
      <c r="BX92" s="44" t="str">
        <f aca="false">IF(OR(BW$4=0,BW92="",BW$8="",BW$7=""),"",ROUND(BW92/BW$8*BW$7*KVARDI,2))</f>
        <v/>
      </c>
      <c r="BY92" s="43"/>
      <c r="BZ92" s="44" t="str">
        <f aca="false">IF(OR(BY$4=0,BY92="",BY$8="",BY$7=""),"",ROUND(BY92/BY$8*BY$7*KVARDI,2))</f>
        <v/>
      </c>
      <c r="CA92" s="43"/>
      <c r="CB92" s="44" t="str">
        <f aca="false">IF(OR(CA$4=0,CA92="",CA$8="",CA$7=""),"",ROUND(CA92/CA$8*CA$7*KVARDI,2))</f>
        <v/>
      </c>
      <c r="CC92" s="43"/>
      <c r="CD92" s="44" t="str">
        <f aca="false">IF(OR(CC$4=0,CC92="",CC$8="",CC$7=""),"",ROUND(CC92/CC$8*CC$7*KVARDI,2))</f>
        <v/>
      </c>
      <c r="CE92" s="43"/>
      <c r="CF92" s="44" t="str">
        <f aca="false">IF(OR(CE$4=0,CE92="",CE$8="",CE$7=""),"",ROUND(CE92/CE$8*CE$7*KVARDI,2))</f>
        <v/>
      </c>
      <c r="CG92" s="43"/>
      <c r="CH92" s="44" t="str">
        <f aca="false">IF(OR(CG$4=0,CG92="",CG$8="",CG$7=""),"",ROUND(CG92/CG$8*CG$7*KVARDI,2))</f>
        <v/>
      </c>
      <c r="CI92" s="43"/>
      <c r="CJ92" s="44" t="str">
        <f aca="false">IF(OR(CI$4=0,CI92="",CI$8="",CI$7=""),"",ROUND(CI92/CI$8*CI$7*KVARDI,2))</f>
        <v/>
      </c>
      <c r="CK92" s="43"/>
      <c r="CL92" s="44" t="str">
        <f aca="false">IF(OR(CK$4=0,CK92="",CK$8="",CK$7=""),"",ROUND(CK92/CK$8*CK$7*KVARDI,2))</f>
        <v/>
      </c>
      <c r="CM92" s="43"/>
      <c r="CN92" s="44" t="str">
        <f aca="false">IF(OR(CM$4=0,CM92="",CM$8="",CM$7=""),"",ROUND(CM92/CM$8*CM$7*KVARDI,2))</f>
        <v/>
      </c>
      <c r="CO92" s="43"/>
      <c r="CP92" s="44" t="str">
        <f aca="false">IF(OR(CO$4=0,CO92="",CO$8="",CO$7=""),"",ROUND(CO92/CO$8*CO$7*KVARDI,2))</f>
        <v/>
      </c>
      <c r="CQ92" s="43"/>
      <c r="CR92" s="44" t="str">
        <f aca="false">IF(OR(CQ$4=0,CQ92="",CQ$8="",CQ$7=""),"",ROUND(CQ92/CQ$8*CQ$7*KVARDI,2))</f>
        <v/>
      </c>
      <c r="CS92" s="43"/>
      <c r="CT92" s="44" t="str">
        <f aca="false">IF(OR(CS$4=0,CS92="",CS$8="",CS$7=""),"",ROUND(CS92/CS$8*CS$7*KVARDI,2))</f>
        <v/>
      </c>
      <c r="CU92" s="43"/>
      <c r="CV92" s="44" t="str">
        <f aca="false">IF(OR(CU$4=0,CU92="",CU$8="",CU$7=""),"",ROUND(CU92/CU$8*CU$7*KVARDI,2))</f>
        <v/>
      </c>
      <c r="CW92" s="43"/>
      <c r="CX92" s="44" t="str">
        <f aca="false">IF(OR(CW$4=0,CW92="",CW$8="",CW$7=""),"",ROUND(CW92/CW$8*CW$7*KVARDI,2))</f>
        <v/>
      </c>
      <c r="CY92" s="43"/>
      <c r="CZ92" s="44" t="str">
        <f aca="false">IF(OR(CY$4=0,CY92="",CY$8="",CY$7=""),"",ROUND(CY92/CY$8*CY$7*KVARDI,2))</f>
        <v/>
      </c>
      <c r="DA92" s="43"/>
      <c r="DB92" s="44" t="str">
        <f aca="false">IF(OR(DA$4=0,DA92="",DA$8="",DA$7=""),"",ROUND(DA92/DA$8*DA$7*KVARDI,2))</f>
        <v/>
      </c>
      <c r="DC92" s="43"/>
      <c r="DD92" s="44" t="str">
        <f aca="false">IF(OR(DC$4=0,DC92="",DC$8="",DC$7=""),"",ROUND(DC92/DC$8*DC$7*KVARDI,2))</f>
        <v/>
      </c>
      <c r="DE92" s="43"/>
      <c r="DF92" s="44" t="str">
        <f aca="false">IF(OR(DE$4=0,DE92="",DE$8="",DE$7=""),"",ROUND(DE92/DE$8*DE$7*KVARDI,2))</f>
        <v/>
      </c>
      <c r="DG92" s="43"/>
      <c r="DH92" s="44" t="str">
        <f aca="false">IF(OR(DG$4=0,DG92="",DG$8="",DG$7=""),"",ROUND(DG92/DG$8*DG$7*KVARDI,2))</f>
        <v/>
      </c>
      <c r="DI92" s="43"/>
      <c r="DJ92" s="44" t="str">
        <f aca="false">IF(OR(DI$4=0,DI92="",DI$8="",DI$7=""),"",ROUND(DI92/DI$8*DI$7*KVARDI,2))</f>
        <v/>
      </c>
      <c r="DK92" s="43"/>
      <c r="DL92" s="44" t="str">
        <f aca="false">IF(OR(DK$4=0,DK92="",DK$8="",DK$7=""),"",ROUND(DK92/DK$8*DK$7*KVARDI,2))</f>
        <v/>
      </c>
      <c r="DM92" s="43"/>
      <c r="DN92" s="44" t="str">
        <f aca="false">IF(OR(DM$4=0,DM92="",DM$8="",DM$7=""),"",ROUND(DM92/DM$8*DM$7*KVARDI,2))</f>
        <v/>
      </c>
      <c r="DO92" s="43"/>
      <c r="DP92" s="44" t="str">
        <f aca="false">IF(OR(DO$4=0,DO92="",DO$8="",DO$7=""),"",ROUND(DO92/DO$8*DO$7*KVARDI,2))</f>
        <v/>
      </c>
      <c r="DQ92" s="43"/>
      <c r="DR92" s="44" t="str">
        <f aca="false">IF(OR(DQ$4=0,DQ92="",DQ$8="",DQ$7=""),"",ROUND(DQ92/DQ$8*DQ$7*KVARDI,2))</f>
        <v/>
      </c>
      <c r="DS92" s="43"/>
      <c r="DT92" s="44" t="str">
        <f aca="false">IF(OR(DS$4=0,DS92="",DS$8="",DS$7=""),"",ROUND(DS92/DS$8*DS$7*KVARDI,2))</f>
        <v/>
      </c>
      <c r="DU92" s="43"/>
      <c r="DV92" s="44" t="str">
        <f aca="false">IF(OR(DU$4=0,DU92="",DU$8="",DU$7=""),"",ROUND(DU92/DU$8*DU$7*KVARDI,2))</f>
        <v/>
      </c>
      <c r="DW92" s="43"/>
      <c r="DX92" s="44" t="str">
        <f aca="false">IF(OR(DW$4=0,DW92="",DW$8="",DW$7=""),"",ROUND(DW92/DW$8*DW$7*KVARDI,2))</f>
        <v/>
      </c>
      <c r="DY92" s="43"/>
      <c r="DZ92" s="44" t="str">
        <f aca="false">IF(OR(DY$4=0,DY92="",DY$8="",DY$7=""),"",ROUND(DY92/DY$8*DY$7*KVARDI,2))</f>
        <v/>
      </c>
      <c r="EA92" s="43"/>
      <c r="EB92" s="44" t="str">
        <f aca="false">IF(OR(EA$4=0,EA92="",EA$8="",EA$7=""),"",ROUND(EA92/EA$8*EA$7*KVARDI,2))</f>
        <v/>
      </c>
      <c r="EC92" s="43"/>
      <c r="ED92" s="44" t="str">
        <f aca="false">IF(OR(EC$4=0,EC92="",EC$8="",EC$7=""),"",ROUND(EC92/EC$8*EC$7*KVARDI,2))</f>
        <v/>
      </c>
      <c r="EE92" s="43"/>
      <c r="EF92" s="44" t="str">
        <f aca="false">IF(OR(EE$4=0,EE92="",EE$8="",EE$7=""),"",ROUND(EE92/EE$8*EE$7*KVARDI,2))</f>
        <v/>
      </c>
      <c r="EG92" s="43"/>
      <c r="EH92" s="44" t="str">
        <f aca="false">IF(OR(EG$4=0,EG92="",EG$8="",EG$7=""),"",ROUND(EG92/EG$8*EG$7*KVARDI,2))</f>
        <v/>
      </c>
      <c r="EI92" s="43"/>
      <c r="EJ92" s="44" t="str">
        <f aca="false">IF(OR(EI$4=0,EI92="",EI$8="",EI$7=""),"",ROUND(EI92/EI$8*EI$7*KVARDI,2))</f>
        <v/>
      </c>
      <c r="EK92" s="43"/>
      <c r="EL92" s="44" t="str">
        <f aca="false">IF(OR(EK$4=0,EK92="",EK$8="",EK$7=""),"",ROUND(EK92/EK$8*EK$7*KVARDI,2))</f>
        <v/>
      </c>
      <c r="EM92" s="43"/>
      <c r="EN92" s="44" t="str">
        <f aca="false">IF(OR(EM$4=0,EM92="",EM$8="",EM$7=""),"",ROUND(EM92/EM$8*EM$7*KVARDI,2))</f>
        <v/>
      </c>
      <c r="EO92" s="43"/>
      <c r="EP92" s="44" t="str">
        <f aca="false">IF(OR(EO$4=0,EO92="",EO$8="",EO$7=""),"",ROUND(EO92/EO$8*EO$7*KVARDI,2))</f>
        <v/>
      </c>
      <c r="EQ92" s="43"/>
      <c r="ER92" s="44" t="str">
        <f aca="false">IF(OR(EQ$4=0,EQ92="",EQ$8="",EQ$7=""),"",ROUND(EQ92/EQ$8*EQ$7*KVARDI,2))</f>
        <v/>
      </c>
      <c r="ES92" s="43"/>
      <c r="ET92" s="44" t="str">
        <f aca="false">IF(OR(ES$4=0,ES92="",ES$8="",ES$7=""),"",ROUND(ES92/ES$8*ES$7*KVARDI,2))</f>
        <v/>
      </c>
      <c r="EU92" s="43"/>
      <c r="EV92" s="44" t="str">
        <f aca="false">IF(OR(EU$4=0,EU92="",EU$8="",EU$7=""),"",ROUND(EU92/EU$8*EU$7*KVARDI,2))</f>
        <v/>
      </c>
      <c r="EW92" s="43"/>
      <c r="EX92" s="44" t="str">
        <f aca="false">IF(OR(EW$4=0,EW92="",EW$8="",EW$7=""),"",ROUND(EW92/EW$8*EW$7*KVARDI,2))</f>
        <v/>
      </c>
      <c r="EY92" s="43"/>
      <c r="EZ92" s="44" t="str">
        <f aca="false">IF(OR(EY$4=0,EY92="",EY$8="",EY$7=""),"",ROUND(EY92/EY$8*EY$7*KVARDI,2))</f>
        <v/>
      </c>
      <c r="FA92" s="43"/>
      <c r="FB92" s="44" t="str">
        <f aca="false">IF(OR(FA$4=0,FA92="",FA$8="",FA$7=""),"",ROUND(FA92/FA$8*FA$7*KVARDI,2))</f>
        <v/>
      </c>
      <c r="FC92" s="43"/>
      <c r="FD92" s="44" t="str">
        <f aca="false">IF(OR(FC$4=0,FC92="",FC$8="",FC$7=""),"",ROUND(FC92/FC$8*FC$7*KVARDI,2))</f>
        <v/>
      </c>
      <c r="FE92" s="43"/>
      <c r="FF92" s="44" t="str">
        <f aca="false">IF(OR(FE$4=0,FE92="",FE$8="",FE$7=""),"",ROUND(FE92/FE$8*FE$7*KVARDI,2))</f>
        <v/>
      </c>
      <c r="FG92" s="43"/>
      <c r="FH92" s="44" t="str">
        <f aca="false">IF(OR(FG$4=0,FG92="",FG$8="",FG$7=""),"",ROUND(FG92/FG$8*FG$7*KVARDI,2))</f>
        <v/>
      </c>
      <c r="FI92" s="43"/>
      <c r="FJ92" s="44" t="str">
        <f aca="false">IF(OR(FI$4=0,FI92="",FI$8="",FI$7=""),"",ROUND(FI92/FI$8*FI$7*KVARDI,2))</f>
        <v/>
      </c>
      <c r="FK92" s="43"/>
      <c r="FL92" s="44" t="str">
        <f aca="false">IF(OR(FK$4=0,FK92="",FK$8="",FK$7=""),"",ROUND(FK92/FK$8*FK$7*KVARDI,2))</f>
        <v/>
      </c>
      <c r="FM92" s="43"/>
      <c r="FN92" s="44" t="str">
        <f aca="false">IF(OR(FM$4=0,FM92="",FM$8="",FM$7=""),"",ROUND(FM92/FM$8*FM$7*KVARDI,2))</f>
        <v/>
      </c>
      <c r="FO92" s="43"/>
      <c r="FP92" s="44" t="str">
        <f aca="false">IF(OR(FO$4=0,FO92="",FO$8="",FO$7=""),"",ROUND(FO92/FO$8*FO$7*KVARDI,2))</f>
        <v/>
      </c>
      <c r="FQ92" s="43"/>
      <c r="FR92" s="44" t="str">
        <f aca="false">IF(OR(FQ$4=0,FQ92="",FQ$8="",FQ$7=""),"",ROUND(FQ92/FQ$8*FQ$7*KVARDI,2))</f>
        <v/>
      </c>
      <c r="FS92" s="43"/>
      <c r="FT92" s="44" t="str">
        <f aca="false">IF(OR(FS$4=0,FS92="",FS$8="",FS$7=""),"",ROUND(FS92/FS$8*FS$7*KVARDI,2))</f>
        <v/>
      </c>
      <c r="FU92" s="43"/>
      <c r="FV92" s="44" t="str">
        <f aca="false">IF(OR(FU$4=0,FU92="",FU$8="",FU$7=""),"",ROUND(FU92/FU$8*FU$7*KVARDI,2))</f>
        <v/>
      </c>
      <c r="FW92" s="43"/>
      <c r="FX92" s="44" t="str">
        <f aca="false">IF(OR(FW$4=0,FW92="",FW$8="",FW$7=""),"",ROUND(FW92/FW$8*FW$7*KVARDI,2))</f>
        <v/>
      </c>
      <c r="FY92" s="43"/>
      <c r="FZ92" s="44" t="str">
        <f aca="false">IF(OR(FY$4=0,FY92="",FY$8="",FY$7=""),"",ROUND(FY92/FY$8*FY$7*KVARDI,2))</f>
        <v/>
      </c>
      <c r="GA92" s="43"/>
      <c r="GB92" s="44" t="str">
        <f aca="false">IF(OR(GA$4=0,GA92="",GA$8="",GA$7=""),"",ROUND(GA92/GA$8*GA$7*KVARDI,2))</f>
        <v/>
      </c>
      <c r="GC92" s="43"/>
      <c r="GD92" s="44" t="str">
        <f aca="false">IF(OR(GC$4=0,GC92="",GC$8="",GC$7=""),"",ROUND(GC92/GC$8*GC$7*KVARDI,2))</f>
        <v/>
      </c>
      <c r="GE92" s="43"/>
      <c r="GF92" s="44" t="str">
        <f aca="false">IF(OR(GE$4=0,GE92="",GE$8="",GE$7=""),"",ROUND(GE92/GE$8*GE$7*KVARDI,2))</f>
        <v/>
      </c>
      <c r="GG92" s="43"/>
      <c r="GH92" s="44" t="str">
        <f aca="false">IF(OR(GG$4=0,GG92="",GG$8="",GG$7=""),"",ROUND(GG92/GG$8*GG$7*KVARDI,2))</f>
        <v/>
      </c>
      <c r="GI92" s="43"/>
      <c r="GJ92" s="44" t="str">
        <f aca="false">IF(OR(GI$4=0,GI92="",GI$8="",GI$7=""),"",ROUND(GI92/GI$8*GI$7*KVARDI,2))</f>
        <v/>
      </c>
      <c r="GK92" s="43"/>
      <c r="GL92" s="44" t="str">
        <f aca="false">IF(OR(GK$4=0,GK92="",GK$8="",GK$7=""),"",ROUND(GK92/GK$8*GK$7*KVARDI,2))</f>
        <v/>
      </c>
      <c r="GM92" s="43"/>
      <c r="GN92" s="44" t="str">
        <f aca="false">IF(OR(GM$4=0,GM92="",GM$8="",GM$7=""),"",ROUND(GM92/GM$8*GM$7*KVARDI,2))</f>
        <v/>
      </c>
      <c r="GO92" s="43"/>
      <c r="GP92" s="44" t="str">
        <f aca="false">IF(OR(GO$4=0,GO92="",GO$8="",GO$7=""),"",ROUND(GO92/GO$8*GO$7*KVARDI,2))</f>
        <v/>
      </c>
      <c r="GQ92" s="43"/>
      <c r="GR92" s="44" t="str">
        <f aca="false">IF(OR(GQ$4=0,GQ92="",GQ$8="",GQ$7=""),"",ROUND(GQ92/GQ$8*GQ$7*KVARDI,2))</f>
        <v/>
      </c>
      <c r="GS92" s="43"/>
      <c r="GT92" s="44" t="str">
        <f aca="false">IF(OR(GS$4=0,GS92="",GS$8="",GS$7=""),"",ROUND(GS92/GS$8*GS$7*KVARDI,2))</f>
        <v/>
      </c>
      <c r="GU92" s="43"/>
      <c r="GV92" s="44" t="str">
        <f aca="false">IF(OR(GU$4=0,GU92="",GU$8="",GU$7=""),"",ROUND(GU92/GU$8*GU$7*KVARDI,2))</f>
        <v/>
      </c>
      <c r="GW92" s="43"/>
      <c r="GX92" s="44" t="str">
        <f aca="false">IF(OR(GW$4=0,GW92="",GW$8="",GW$7=""),"",ROUND(GW92/GW$8*GW$7*KVARDI,2))</f>
        <v/>
      </c>
      <c r="GZ92" s="22"/>
    </row>
    <row r="93" customFormat="false" ht="15" hidden="true" customHeight="true" outlineLevel="1" collapsed="false">
      <c r="B93" s="41" t="str">
        <f aca="false" t="array" ref="B93:B93">IFERROR(INDEX(Launagögn!$C$6:$C$10005,MATCH(0,COUNTIF($B$11:B92,Launagögn!$C$6:$C$10005)+(Launagögn!$C$6:$C$10005=""),0)),"")</f>
        <v/>
      </c>
      <c r="C93" s="42" t="n">
        <f aca="false">IFERROR(SUMIF($G$10:$GX$10,"Stig",$G93:$GX93),0)</f>
        <v>0</v>
      </c>
      <c r="D93" s="22"/>
      <c r="E93" s="22"/>
      <c r="F93" s="22"/>
      <c r="G93" s="43"/>
      <c r="H93" s="44" t="str">
        <f aca="false">IF(OR(G$4=0,G93="",G$8="",G$7=""),"",ROUND(G93/G$8*G$7*KVARDI,2))</f>
        <v/>
      </c>
      <c r="I93" s="43"/>
      <c r="J93" s="44" t="str">
        <f aca="false">IF(OR(I$4=0,I93="",I$8="",I$7=""),"",ROUND(I93/I$8*I$7*KVARDI,2))</f>
        <v/>
      </c>
      <c r="K93" s="43"/>
      <c r="L93" s="44" t="str">
        <f aca="false">IF(OR(K$4=0,K93="",K$8="",K$7=""),"",ROUND(K93/K$8*K$7*KVARDI,2))</f>
        <v/>
      </c>
      <c r="M93" s="43"/>
      <c r="N93" s="44" t="str">
        <f aca="false">IF(OR(M$4=0,M93="",M$8="",M$7=""),"",ROUND(M93/M$8*M$7*KVARDI,2))</f>
        <v/>
      </c>
      <c r="O93" s="43"/>
      <c r="P93" s="44" t="str">
        <f aca="false">IF(OR(O$4=0,O93="",O$8="",O$7=""),"",ROUND(O93/O$8*O$7*KVARDI,2))</f>
        <v/>
      </c>
      <c r="Q93" s="43"/>
      <c r="R93" s="44" t="str">
        <f aca="false">IF(OR(Q$4=0,Q93="",Q$8="",Q$7=""),"",ROUND(Q93/Q$8*Q$7*KVARDI,2))</f>
        <v/>
      </c>
      <c r="S93" s="43"/>
      <c r="T93" s="44" t="str">
        <f aca="false">IF(OR(S$4=0,S93="",S$8="",S$7=""),"",ROUND(S93/S$8*S$7*KVARDI,2))</f>
        <v/>
      </c>
      <c r="U93" s="43"/>
      <c r="V93" s="44" t="str">
        <f aca="false">IF(OR(U$4=0,U93="",U$8="",U$7=""),"",ROUND(U93/U$8*U$7*KVARDI,2))</f>
        <v/>
      </c>
      <c r="W93" s="43"/>
      <c r="X93" s="44" t="str">
        <f aca="false">IF(OR(W$4=0,W93="",W$8="",W$7=""),"",ROUND(W93/W$8*W$7*KVARDI,2))</f>
        <v/>
      </c>
      <c r="Y93" s="43"/>
      <c r="Z93" s="44" t="str">
        <f aca="false">IF(OR(Y$4=0,Y93="",Y$8="",Y$7=""),"",ROUND(Y93/Y$8*Y$7*KVARDI,2))</f>
        <v/>
      </c>
      <c r="AA93" s="43"/>
      <c r="AB93" s="44" t="str">
        <f aca="false">IF(OR(AA$4=0,AA93="",AA$8="",AA$7=""),"",ROUND(AA93/AA$8*AA$7*KVARDI,2))</f>
        <v/>
      </c>
      <c r="AC93" s="43"/>
      <c r="AD93" s="44" t="str">
        <f aca="false">IF(OR(AC$4=0,AC93="",AC$8="",AC$7=""),"",ROUND(AC93/AC$8*AC$7*KVARDI,2))</f>
        <v/>
      </c>
      <c r="AE93" s="43"/>
      <c r="AF93" s="44" t="str">
        <f aca="false">IF(OR(AE$4=0,AE93="",AE$8="",AE$7=""),"",ROUND(AE93/AE$8*AE$7*KVARDI,2))</f>
        <v/>
      </c>
      <c r="AG93" s="43"/>
      <c r="AH93" s="44" t="str">
        <f aca="false">IF(OR(AG$4=0,AG93="",AG$8="",AG$7=""),"",ROUND(AG93/AG$8*AG$7*KVARDI,2))</f>
        <v/>
      </c>
      <c r="AI93" s="43"/>
      <c r="AJ93" s="44" t="str">
        <f aca="false">IF(OR(AI$4=0,AI93="",AI$8="",AI$7=""),"",ROUND(AI93/AI$8*AI$7*KVARDI,2))</f>
        <v/>
      </c>
      <c r="AK93" s="43"/>
      <c r="AL93" s="44" t="str">
        <f aca="false">IF(OR(AK$4=0,AK93="",AK$8="",AK$7=""),"",ROUND(AK93/AK$8*AK$7*KVARDI,2))</f>
        <v/>
      </c>
      <c r="AM93" s="43"/>
      <c r="AN93" s="44" t="str">
        <f aca="false">IF(OR(AM$4=0,AM93="",AM$8="",AM$7=""),"",ROUND(AM93/AM$8*AM$7*KVARDI,2))</f>
        <v/>
      </c>
      <c r="AO93" s="43"/>
      <c r="AP93" s="44" t="str">
        <f aca="false">IF(OR(AO$4=0,AO93="",AO$8="",AO$7=""),"",ROUND(AO93/AO$8*AO$7*KVARDI,2))</f>
        <v/>
      </c>
      <c r="AQ93" s="43"/>
      <c r="AR93" s="44" t="str">
        <f aca="false">IF(OR(AQ$4=0,AQ93="",AQ$8="",AQ$7=""),"",ROUND(AQ93/AQ$8*AQ$7*KVARDI,2))</f>
        <v/>
      </c>
      <c r="AS93" s="43"/>
      <c r="AT93" s="44" t="str">
        <f aca="false">IF(OR(AS$4=0,AS93="",AS$8="",AS$7=""),"",ROUND(AS93/AS$8*AS$7*KVARDI,2))</f>
        <v/>
      </c>
      <c r="AU93" s="43"/>
      <c r="AV93" s="44" t="str">
        <f aca="false">IF(OR(AU$4=0,AU93="",AU$8="",AU$7=""),"",ROUND(AU93/AU$8*AU$7*KVARDI,2))</f>
        <v/>
      </c>
      <c r="AW93" s="43"/>
      <c r="AX93" s="44" t="str">
        <f aca="false">IF(OR(AW$4=0,AW93="",AW$8="",AW$7=""),"",ROUND(AW93/AW$8*AW$7*KVARDI,2))</f>
        <v/>
      </c>
      <c r="AY93" s="43"/>
      <c r="AZ93" s="44" t="str">
        <f aca="false">IF(OR(AY$4=0,AY93="",AY$8="",AY$7=""),"",ROUND(AY93/AY$8*AY$7*KVARDI,2))</f>
        <v/>
      </c>
      <c r="BA93" s="43"/>
      <c r="BB93" s="44" t="str">
        <f aca="false">IF(OR(BA$4=0,BA93="",BA$8="",BA$7=""),"",ROUND(BA93/BA$8*BA$7*KVARDI,2))</f>
        <v/>
      </c>
      <c r="BC93" s="43"/>
      <c r="BD93" s="44" t="str">
        <f aca="false">IF(OR(BC$4=0,BC93="",BC$8="",BC$7=""),"",ROUND(BC93/BC$8*BC$7*KVARDI,2))</f>
        <v/>
      </c>
      <c r="BE93" s="43"/>
      <c r="BF93" s="44" t="str">
        <f aca="false">IF(OR(BE$4=0,BE93="",BE$8="",BE$7=""),"",ROUND(BE93/BE$8*BE$7*KVARDI,2))</f>
        <v/>
      </c>
      <c r="BG93" s="43"/>
      <c r="BH93" s="44" t="str">
        <f aca="false">IF(OR(BG$4=0,BG93="",BG$8="",BG$7=""),"",ROUND(BG93/BG$8*BG$7*KVARDI,2))</f>
        <v/>
      </c>
      <c r="BI93" s="43"/>
      <c r="BJ93" s="44" t="str">
        <f aca="false">IF(OR(BI$4=0,BI93="",BI$8="",BI$7=""),"",ROUND(BI93/BI$8*BI$7*KVARDI,2))</f>
        <v/>
      </c>
      <c r="BK93" s="43"/>
      <c r="BL93" s="44" t="str">
        <f aca="false">IF(OR(BK$4=0,BK93="",BK$8="",BK$7=""),"",ROUND(BK93/BK$8*BK$7*KVARDI,2))</f>
        <v/>
      </c>
      <c r="BM93" s="43"/>
      <c r="BN93" s="44" t="str">
        <f aca="false">IF(OR(BM$4=0,BM93="",BM$8="",BM$7=""),"",ROUND(BM93/BM$8*BM$7*KVARDI,2))</f>
        <v/>
      </c>
      <c r="BO93" s="43"/>
      <c r="BP93" s="44" t="str">
        <f aca="false">IF(OR(BO$4=0,BO93="",BO$8="",BO$7=""),"",ROUND(BO93/BO$8*BO$7*KVARDI,2))</f>
        <v/>
      </c>
      <c r="BQ93" s="43"/>
      <c r="BR93" s="44" t="str">
        <f aca="false">IF(OR(BQ$4=0,BQ93="",BQ$8="",BQ$7=""),"",ROUND(BQ93/BQ$8*BQ$7*KVARDI,2))</f>
        <v/>
      </c>
      <c r="BS93" s="43"/>
      <c r="BT93" s="44" t="str">
        <f aca="false">IF(OR(BS$4=0,BS93="",BS$8="",BS$7=""),"",ROUND(BS93/BS$8*BS$7*KVARDI,2))</f>
        <v/>
      </c>
      <c r="BU93" s="43"/>
      <c r="BV93" s="44" t="str">
        <f aca="false">IF(OR(BU$4=0,BU93="",BU$8="",BU$7=""),"",ROUND(BU93/BU$8*BU$7*KVARDI,2))</f>
        <v/>
      </c>
      <c r="BW93" s="43"/>
      <c r="BX93" s="44" t="str">
        <f aca="false">IF(OR(BW$4=0,BW93="",BW$8="",BW$7=""),"",ROUND(BW93/BW$8*BW$7*KVARDI,2))</f>
        <v/>
      </c>
      <c r="BY93" s="43"/>
      <c r="BZ93" s="44" t="str">
        <f aca="false">IF(OR(BY$4=0,BY93="",BY$8="",BY$7=""),"",ROUND(BY93/BY$8*BY$7*KVARDI,2))</f>
        <v/>
      </c>
      <c r="CA93" s="43"/>
      <c r="CB93" s="44" t="str">
        <f aca="false">IF(OR(CA$4=0,CA93="",CA$8="",CA$7=""),"",ROUND(CA93/CA$8*CA$7*KVARDI,2))</f>
        <v/>
      </c>
      <c r="CC93" s="43"/>
      <c r="CD93" s="44" t="str">
        <f aca="false">IF(OR(CC$4=0,CC93="",CC$8="",CC$7=""),"",ROUND(CC93/CC$8*CC$7*KVARDI,2))</f>
        <v/>
      </c>
      <c r="CE93" s="43"/>
      <c r="CF93" s="44" t="str">
        <f aca="false">IF(OR(CE$4=0,CE93="",CE$8="",CE$7=""),"",ROUND(CE93/CE$8*CE$7*KVARDI,2))</f>
        <v/>
      </c>
      <c r="CG93" s="43"/>
      <c r="CH93" s="44" t="str">
        <f aca="false">IF(OR(CG$4=0,CG93="",CG$8="",CG$7=""),"",ROUND(CG93/CG$8*CG$7*KVARDI,2))</f>
        <v/>
      </c>
      <c r="CI93" s="43"/>
      <c r="CJ93" s="44" t="str">
        <f aca="false">IF(OR(CI$4=0,CI93="",CI$8="",CI$7=""),"",ROUND(CI93/CI$8*CI$7*KVARDI,2))</f>
        <v/>
      </c>
      <c r="CK93" s="43"/>
      <c r="CL93" s="44" t="str">
        <f aca="false">IF(OR(CK$4=0,CK93="",CK$8="",CK$7=""),"",ROUND(CK93/CK$8*CK$7*KVARDI,2))</f>
        <v/>
      </c>
      <c r="CM93" s="43"/>
      <c r="CN93" s="44" t="str">
        <f aca="false">IF(OR(CM$4=0,CM93="",CM$8="",CM$7=""),"",ROUND(CM93/CM$8*CM$7*KVARDI,2))</f>
        <v/>
      </c>
      <c r="CO93" s="43"/>
      <c r="CP93" s="44" t="str">
        <f aca="false">IF(OR(CO$4=0,CO93="",CO$8="",CO$7=""),"",ROUND(CO93/CO$8*CO$7*KVARDI,2))</f>
        <v/>
      </c>
      <c r="CQ93" s="43"/>
      <c r="CR93" s="44" t="str">
        <f aca="false">IF(OR(CQ$4=0,CQ93="",CQ$8="",CQ$7=""),"",ROUND(CQ93/CQ$8*CQ$7*KVARDI,2))</f>
        <v/>
      </c>
      <c r="CS93" s="43"/>
      <c r="CT93" s="44" t="str">
        <f aca="false">IF(OR(CS$4=0,CS93="",CS$8="",CS$7=""),"",ROUND(CS93/CS$8*CS$7*KVARDI,2))</f>
        <v/>
      </c>
      <c r="CU93" s="43"/>
      <c r="CV93" s="44" t="str">
        <f aca="false">IF(OR(CU$4=0,CU93="",CU$8="",CU$7=""),"",ROUND(CU93/CU$8*CU$7*KVARDI,2))</f>
        <v/>
      </c>
      <c r="CW93" s="43"/>
      <c r="CX93" s="44" t="str">
        <f aca="false">IF(OR(CW$4=0,CW93="",CW$8="",CW$7=""),"",ROUND(CW93/CW$8*CW$7*KVARDI,2))</f>
        <v/>
      </c>
      <c r="CY93" s="43"/>
      <c r="CZ93" s="44" t="str">
        <f aca="false">IF(OR(CY$4=0,CY93="",CY$8="",CY$7=""),"",ROUND(CY93/CY$8*CY$7*KVARDI,2))</f>
        <v/>
      </c>
      <c r="DA93" s="43"/>
      <c r="DB93" s="44" t="str">
        <f aca="false">IF(OR(DA$4=0,DA93="",DA$8="",DA$7=""),"",ROUND(DA93/DA$8*DA$7*KVARDI,2))</f>
        <v/>
      </c>
      <c r="DC93" s="43"/>
      <c r="DD93" s="44" t="str">
        <f aca="false">IF(OR(DC$4=0,DC93="",DC$8="",DC$7=""),"",ROUND(DC93/DC$8*DC$7*KVARDI,2))</f>
        <v/>
      </c>
      <c r="DE93" s="43"/>
      <c r="DF93" s="44" t="str">
        <f aca="false">IF(OR(DE$4=0,DE93="",DE$8="",DE$7=""),"",ROUND(DE93/DE$8*DE$7*KVARDI,2))</f>
        <v/>
      </c>
      <c r="DG93" s="43"/>
      <c r="DH93" s="44" t="str">
        <f aca="false">IF(OR(DG$4=0,DG93="",DG$8="",DG$7=""),"",ROUND(DG93/DG$8*DG$7*KVARDI,2))</f>
        <v/>
      </c>
      <c r="DI93" s="43"/>
      <c r="DJ93" s="44" t="str">
        <f aca="false">IF(OR(DI$4=0,DI93="",DI$8="",DI$7=""),"",ROUND(DI93/DI$8*DI$7*KVARDI,2))</f>
        <v/>
      </c>
      <c r="DK93" s="43"/>
      <c r="DL93" s="44" t="str">
        <f aca="false">IF(OR(DK$4=0,DK93="",DK$8="",DK$7=""),"",ROUND(DK93/DK$8*DK$7*KVARDI,2))</f>
        <v/>
      </c>
      <c r="DM93" s="43"/>
      <c r="DN93" s="44" t="str">
        <f aca="false">IF(OR(DM$4=0,DM93="",DM$8="",DM$7=""),"",ROUND(DM93/DM$8*DM$7*KVARDI,2))</f>
        <v/>
      </c>
      <c r="DO93" s="43"/>
      <c r="DP93" s="44" t="str">
        <f aca="false">IF(OR(DO$4=0,DO93="",DO$8="",DO$7=""),"",ROUND(DO93/DO$8*DO$7*KVARDI,2))</f>
        <v/>
      </c>
      <c r="DQ93" s="43"/>
      <c r="DR93" s="44" t="str">
        <f aca="false">IF(OR(DQ$4=0,DQ93="",DQ$8="",DQ$7=""),"",ROUND(DQ93/DQ$8*DQ$7*KVARDI,2))</f>
        <v/>
      </c>
      <c r="DS93" s="43"/>
      <c r="DT93" s="44" t="str">
        <f aca="false">IF(OR(DS$4=0,DS93="",DS$8="",DS$7=""),"",ROUND(DS93/DS$8*DS$7*KVARDI,2))</f>
        <v/>
      </c>
      <c r="DU93" s="43"/>
      <c r="DV93" s="44" t="str">
        <f aca="false">IF(OR(DU$4=0,DU93="",DU$8="",DU$7=""),"",ROUND(DU93/DU$8*DU$7*KVARDI,2))</f>
        <v/>
      </c>
      <c r="DW93" s="43"/>
      <c r="DX93" s="44" t="str">
        <f aca="false">IF(OR(DW$4=0,DW93="",DW$8="",DW$7=""),"",ROUND(DW93/DW$8*DW$7*KVARDI,2))</f>
        <v/>
      </c>
      <c r="DY93" s="43"/>
      <c r="DZ93" s="44" t="str">
        <f aca="false">IF(OR(DY$4=0,DY93="",DY$8="",DY$7=""),"",ROUND(DY93/DY$8*DY$7*KVARDI,2))</f>
        <v/>
      </c>
      <c r="EA93" s="43"/>
      <c r="EB93" s="44" t="str">
        <f aca="false">IF(OR(EA$4=0,EA93="",EA$8="",EA$7=""),"",ROUND(EA93/EA$8*EA$7*KVARDI,2))</f>
        <v/>
      </c>
      <c r="EC93" s="43"/>
      <c r="ED93" s="44" t="str">
        <f aca="false">IF(OR(EC$4=0,EC93="",EC$8="",EC$7=""),"",ROUND(EC93/EC$8*EC$7*KVARDI,2))</f>
        <v/>
      </c>
      <c r="EE93" s="43"/>
      <c r="EF93" s="44" t="str">
        <f aca="false">IF(OR(EE$4=0,EE93="",EE$8="",EE$7=""),"",ROUND(EE93/EE$8*EE$7*KVARDI,2))</f>
        <v/>
      </c>
      <c r="EG93" s="43"/>
      <c r="EH93" s="44" t="str">
        <f aca="false">IF(OR(EG$4=0,EG93="",EG$8="",EG$7=""),"",ROUND(EG93/EG$8*EG$7*KVARDI,2))</f>
        <v/>
      </c>
      <c r="EI93" s="43"/>
      <c r="EJ93" s="44" t="str">
        <f aca="false">IF(OR(EI$4=0,EI93="",EI$8="",EI$7=""),"",ROUND(EI93/EI$8*EI$7*KVARDI,2))</f>
        <v/>
      </c>
      <c r="EK93" s="43"/>
      <c r="EL93" s="44" t="str">
        <f aca="false">IF(OR(EK$4=0,EK93="",EK$8="",EK$7=""),"",ROUND(EK93/EK$8*EK$7*KVARDI,2))</f>
        <v/>
      </c>
      <c r="EM93" s="43"/>
      <c r="EN93" s="44" t="str">
        <f aca="false">IF(OR(EM$4=0,EM93="",EM$8="",EM$7=""),"",ROUND(EM93/EM$8*EM$7*KVARDI,2))</f>
        <v/>
      </c>
      <c r="EO93" s="43"/>
      <c r="EP93" s="44" t="str">
        <f aca="false">IF(OR(EO$4=0,EO93="",EO$8="",EO$7=""),"",ROUND(EO93/EO$8*EO$7*KVARDI,2))</f>
        <v/>
      </c>
      <c r="EQ93" s="43"/>
      <c r="ER93" s="44" t="str">
        <f aca="false">IF(OR(EQ$4=0,EQ93="",EQ$8="",EQ$7=""),"",ROUND(EQ93/EQ$8*EQ$7*KVARDI,2))</f>
        <v/>
      </c>
      <c r="ES93" s="43"/>
      <c r="ET93" s="44" t="str">
        <f aca="false">IF(OR(ES$4=0,ES93="",ES$8="",ES$7=""),"",ROUND(ES93/ES$8*ES$7*KVARDI,2))</f>
        <v/>
      </c>
      <c r="EU93" s="43"/>
      <c r="EV93" s="44" t="str">
        <f aca="false">IF(OR(EU$4=0,EU93="",EU$8="",EU$7=""),"",ROUND(EU93/EU$8*EU$7*KVARDI,2))</f>
        <v/>
      </c>
      <c r="EW93" s="43"/>
      <c r="EX93" s="44" t="str">
        <f aca="false">IF(OR(EW$4=0,EW93="",EW$8="",EW$7=""),"",ROUND(EW93/EW$8*EW$7*KVARDI,2))</f>
        <v/>
      </c>
      <c r="EY93" s="43"/>
      <c r="EZ93" s="44" t="str">
        <f aca="false">IF(OR(EY$4=0,EY93="",EY$8="",EY$7=""),"",ROUND(EY93/EY$8*EY$7*KVARDI,2))</f>
        <v/>
      </c>
      <c r="FA93" s="43"/>
      <c r="FB93" s="44" t="str">
        <f aca="false">IF(OR(FA$4=0,FA93="",FA$8="",FA$7=""),"",ROUND(FA93/FA$8*FA$7*KVARDI,2))</f>
        <v/>
      </c>
      <c r="FC93" s="43"/>
      <c r="FD93" s="44" t="str">
        <f aca="false">IF(OR(FC$4=0,FC93="",FC$8="",FC$7=""),"",ROUND(FC93/FC$8*FC$7*KVARDI,2))</f>
        <v/>
      </c>
      <c r="FE93" s="43"/>
      <c r="FF93" s="44" t="str">
        <f aca="false">IF(OR(FE$4=0,FE93="",FE$8="",FE$7=""),"",ROUND(FE93/FE$8*FE$7*KVARDI,2))</f>
        <v/>
      </c>
      <c r="FG93" s="43"/>
      <c r="FH93" s="44" t="str">
        <f aca="false">IF(OR(FG$4=0,FG93="",FG$8="",FG$7=""),"",ROUND(FG93/FG$8*FG$7*KVARDI,2))</f>
        <v/>
      </c>
      <c r="FI93" s="43"/>
      <c r="FJ93" s="44" t="str">
        <f aca="false">IF(OR(FI$4=0,FI93="",FI$8="",FI$7=""),"",ROUND(FI93/FI$8*FI$7*KVARDI,2))</f>
        <v/>
      </c>
      <c r="FK93" s="43"/>
      <c r="FL93" s="44" t="str">
        <f aca="false">IF(OR(FK$4=0,FK93="",FK$8="",FK$7=""),"",ROUND(FK93/FK$8*FK$7*KVARDI,2))</f>
        <v/>
      </c>
      <c r="FM93" s="43"/>
      <c r="FN93" s="44" t="str">
        <f aca="false">IF(OR(FM$4=0,FM93="",FM$8="",FM$7=""),"",ROUND(FM93/FM$8*FM$7*KVARDI,2))</f>
        <v/>
      </c>
      <c r="FO93" s="43"/>
      <c r="FP93" s="44" t="str">
        <f aca="false">IF(OR(FO$4=0,FO93="",FO$8="",FO$7=""),"",ROUND(FO93/FO$8*FO$7*KVARDI,2))</f>
        <v/>
      </c>
      <c r="FQ93" s="43"/>
      <c r="FR93" s="44" t="str">
        <f aca="false">IF(OR(FQ$4=0,FQ93="",FQ$8="",FQ$7=""),"",ROUND(FQ93/FQ$8*FQ$7*KVARDI,2))</f>
        <v/>
      </c>
      <c r="FS93" s="43"/>
      <c r="FT93" s="44" t="str">
        <f aca="false">IF(OR(FS$4=0,FS93="",FS$8="",FS$7=""),"",ROUND(FS93/FS$8*FS$7*KVARDI,2))</f>
        <v/>
      </c>
      <c r="FU93" s="43"/>
      <c r="FV93" s="44" t="str">
        <f aca="false">IF(OR(FU$4=0,FU93="",FU$8="",FU$7=""),"",ROUND(FU93/FU$8*FU$7*KVARDI,2))</f>
        <v/>
      </c>
      <c r="FW93" s="43"/>
      <c r="FX93" s="44" t="str">
        <f aca="false">IF(OR(FW$4=0,FW93="",FW$8="",FW$7=""),"",ROUND(FW93/FW$8*FW$7*KVARDI,2))</f>
        <v/>
      </c>
      <c r="FY93" s="43"/>
      <c r="FZ93" s="44" t="str">
        <f aca="false">IF(OR(FY$4=0,FY93="",FY$8="",FY$7=""),"",ROUND(FY93/FY$8*FY$7*KVARDI,2))</f>
        <v/>
      </c>
      <c r="GA93" s="43"/>
      <c r="GB93" s="44" t="str">
        <f aca="false">IF(OR(GA$4=0,GA93="",GA$8="",GA$7=""),"",ROUND(GA93/GA$8*GA$7*KVARDI,2))</f>
        <v/>
      </c>
      <c r="GC93" s="43"/>
      <c r="GD93" s="44" t="str">
        <f aca="false">IF(OR(GC$4=0,GC93="",GC$8="",GC$7=""),"",ROUND(GC93/GC$8*GC$7*KVARDI,2))</f>
        <v/>
      </c>
      <c r="GE93" s="43"/>
      <c r="GF93" s="44" t="str">
        <f aca="false">IF(OR(GE$4=0,GE93="",GE$8="",GE$7=""),"",ROUND(GE93/GE$8*GE$7*KVARDI,2))</f>
        <v/>
      </c>
      <c r="GG93" s="43"/>
      <c r="GH93" s="44" t="str">
        <f aca="false">IF(OR(GG$4=0,GG93="",GG$8="",GG$7=""),"",ROUND(GG93/GG$8*GG$7*KVARDI,2))</f>
        <v/>
      </c>
      <c r="GI93" s="43"/>
      <c r="GJ93" s="44" t="str">
        <f aca="false">IF(OR(GI$4=0,GI93="",GI$8="",GI$7=""),"",ROUND(GI93/GI$8*GI$7*KVARDI,2))</f>
        <v/>
      </c>
      <c r="GK93" s="43"/>
      <c r="GL93" s="44" t="str">
        <f aca="false">IF(OR(GK$4=0,GK93="",GK$8="",GK$7=""),"",ROUND(GK93/GK$8*GK$7*KVARDI,2))</f>
        <v/>
      </c>
      <c r="GM93" s="43"/>
      <c r="GN93" s="44" t="str">
        <f aca="false">IF(OR(GM$4=0,GM93="",GM$8="",GM$7=""),"",ROUND(GM93/GM$8*GM$7*KVARDI,2))</f>
        <v/>
      </c>
      <c r="GO93" s="43"/>
      <c r="GP93" s="44" t="str">
        <f aca="false">IF(OR(GO$4=0,GO93="",GO$8="",GO$7=""),"",ROUND(GO93/GO$8*GO$7*KVARDI,2))</f>
        <v/>
      </c>
      <c r="GQ93" s="43"/>
      <c r="GR93" s="44" t="str">
        <f aca="false">IF(OR(GQ$4=0,GQ93="",GQ$8="",GQ$7=""),"",ROUND(GQ93/GQ$8*GQ$7*KVARDI,2))</f>
        <v/>
      </c>
      <c r="GS93" s="43"/>
      <c r="GT93" s="44" t="str">
        <f aca="false">IF(OR(GS$4=0,GS93="",GS$8="",GS$7=""),"",ROUND(GS93/GS$8*GS$7*KVARDI,2))</f>
        <v/>
      </c>
      <c r="GU93" s="43"/>
      <c r="GV93" s="44" t="str">
        <f aca="false">IF(OR(GU$4=0,GU93="",GU$8="",GU$7=""),"",ROUND(GU93/GU$8*GU$7*KVARDI,2))</f>
        <v/>
      </c>
      <c r="GW93" s="43"/>
      <c r="GX93" s="44" t="str">
        <f aca="false">IF(OR(GW$4=0,GW93="",GW$8="",GW$7=""),"",ROUND(GW93/GW$8*GW$7*KVARDI,2))</f>
        <v/>
      </c>
      <c r="GZ93" s="22"/>
    </row>
    <row r="94" customFormat="false" ht="15" hidden="true" customHeight="true" outlineLevel="1" collapsed="false">
      <c r="B94" s="41" t="str">
        <f aca="false" t="array" ref="B94:B94">IFERROR(INDEX(Launagögn!$C$6:$C$10005,MATCH(0,COUNTIF($B$11:B93,Launagögn!$C$6:$C$10005)+(Launagögn!$C$6:$C$10005=""),0)),"")</f>
        <v/>
      </c>
      <c r="C94" s="42" t="n">
        <f aca="false">IFERROR(SUMIF($G$10:$GX$10,"Stig",$G94:$GX94),0)</f>
        <v>0</v>
      </c>
      <c r="D94" s="22"/>
      <c r="E94" s="22"/>
      <c r="F94" s="22"/>
      <c r="G94" s="43"/>
      <c r="H94" s="44" t="str">
        <f aca="false">IF(OR(G$4=0,G94="",G$8="",G$7=""),"",ROUND(G94/G$8*G$7*KVARDI,2))</f>
        <v/>
      </c>
      <c r="I94" s="43"/>
      <c r="J94" s="44" t="str">
        <f aca="false">IF(OR(I$4=0,I94="",I$8="",I$7=""),"",ROUND(I94/I$8*I$7*KVARDI,2))</f>
        <v/>
      </c>
      <c r="K94" s="43"/>
      <c r="L94" s="44" t="str">
        <f aca="false">IF(OR(K$4=0,K94="",K$8="",K$7=""),"",ROUND(K94/K$8*K$7*KVARDI,2))</f>
        <v/>
      </c>
      <c r="M94" s="43"/>
      <c r="N94" s="44" t="str">
        <f aca="false">IF(OR(M$4=0,M94="",M$8="",M$7=""),"",ROUND(M94/M$8*M$7*KVARDI,2))</f>
        <v/>
      </c>
      <c r="O94" s="43"/>
      <c r="P94" s="44" t="str">
        <f aca="false">IF(OR(O$4=0,O94="",O$8="",O$7=""),"",ROUND(O94/O$8*O$7*KVARDI,2))</f>
        <v/>
      </c>
      <c r="Q94" s="43"/>
      <c r="R94" s="44" t="str">
        <f aca="false">IF(OR(Q$4=0,Q94="",Q$8="",Q$7=""),"",ROUND(Q94/Q$8*Q$7*KVARDI,2))</f>
        <v/>
      </c>
      <c r="S94" s="43"/>
      <c r="T94" s="44" t="str">
        <f aca="false">IF(OR(S$4=0,S94="",S$8="",S$7=""),"",ROUND(S94/S$8*S$7*KVARDI,2))</f>
        <v/>
      </c>
      <c r="U94" s="43"/>
      <c r="V94" s="44" t="str">
        <f aca="false">IF(OR(U$4=0,U94="",U$8="",U$7=""),"",ROUND(U94/U$8*U$7*KVARDI,2))</f>
        <v/>
      </c>
      <c r="W94" s="43"/>
      <c r="X94" s="44" t="str">
        <f aca="false">IF(OR(W$4=0,W94="",W$8="",W$7=""),"",ROUND(W94/W$8*W$7*KVARDI,2))</f>
        <v/>
      </c>
      <c r="Y94" s="43"/>
      <c r="Z94" s="44" t="str">
        <f aca="false">IF(OR(Y$4=0,Y94="",Y$8="",Y$7=""),"",ROUND(Y94/Y$8*Y$7*KVARDI,2))</f>
        <v/>
      </c>
      <c r="AA94" s="43"/>
      <c r="AB94" s="44" t="str">
        <f aca="false">IF(OR(AA$4=0,AA94="",AA$8="",AA$7=""),"",ROUND(AA94/AA$8*AA$7*KVARDI,2))</f>
        <v/>
      </c>
      <c r="AC94" s="43"/>
      <c r="AD94" s="44" t="str">
        <f aca="false">IF(OR(AC$4=0,AC94="",AC$8="",AC$7=""),"",ROUND(AC94/AC$8*AC$7*KVARDI,2))</f>
        <v/>
      </c>
      <c r="AE94" s="43"/>
      <c r="AF94" s="44" t="str">
        <f aca="false">IF(OR(AE$4=0,AE94="",AE$8="",AE$7=""),"",ROUND(AE94/AE$8*AE$7*KVARDI,2))</f>
        <v/>
      </c>
      <c r="AG94" s="43"/>
      <c r="AH94" s="44" t="str">
        <f aca="false">IF(OR(AG$4=0,AG94="",AG$8="",AG$7=""),"",ROUND(AG94/AG$8*AG$7*KVARDI,2))</f>
        <v/>
      </c>
      <c r="AI94" s="43"/>
      <c r="AJ94" s="44" t="str">
        <f aca="false">IF(OR(AI$4=0,AI94="",AI$8="",AI$7=""),"",ROUND(AI94/AI$8*AI$7*KVARDI,2))</f>
        <v/>
      </c>
      <c r="AK94" s="43"/>
      <c r="AL94" s="44" t="str">
        <f aca="false">IF(OR(AK$4=0,AK94="",AK$8="",AK$7=""),"",ROUND(AK94/AK$8*AK$7*KVARDI,2))</f>
        <v/>
      </c>
      <c r="AM94" s="43"/>
      <c r="AN94" s="44" t="str">
        <f aca="false">IF(OR(AM$4=0,AM94="",AM$8="",AM$7=""),"",ROUND(AM94/AM$8*AM$7*KVARDI,2))</f>
        <v/>
      </c>
      <c r="AO94" s="43"/>
      <c r="AP94" s="44" t="str">
        <f aca="false">IF(OR(AO$4=0,AO94="",AO$8="",AO$7=""),"",ROUND(AO94/AO$8*AO$7*KVARDI,2))</f>
        <v/>
      </c>
      <c r="AQ94" s="43"/>
      <c r="AR94" s="44" t="str">
        <f aca="false">IF(OR(AQ$4=0,AQ94="",AQ$8="",AQ$7=""),"",ROUND(AQ94/AQ$8*AQ$7*KVARDI,2))</f>
        <v/>
      </c>
      <c r="AS94" s="43"/>
      <c r="AT94" s="44" t="str">
        <f aca="false">IF(OR(AS$4=0,AS94="",AS$8="",AS$7=""),"",ROUND(AS94/AS$8*AS$7*KVARDI,2))</f>
        <v/>
      </c>
      <c r="AU94" s="43"/>
      <c r="AV94" s="44" t="str">
        <f aca="false">IF(OR(AU$4=0,AU94="",AU$8="",AU$7=""),"",ROUND(AU94/AU$8*AU$7*KVARDI,2))</f>
        <v/>
      </c>
      <c r="AW94" s="43"/>
      <c r="AX94" s="44" t="str">
        <f aca="false">IF(OR(AW$4=0,AW94="",AW$8="",AW$7=""),"",ROUND(AW94/AW$8*AW$7*KVARDI,2))</f>
        <v/>
      </c>
      <c r="AY94" s="43"/>
      <c r="AZ94" s="44" t="str">
        <f aca="false">IF(OR(AY$4=0,AY94="",AY$8="",AY$7=""),"",ROUND(AY94/AY$8*AY$7*KVARDI,2))</f>
        <v/>
      </c>
      <c r="BA94" s="43"/>
      <c r="BB94" s="44" t="str">
        <f aca="false">IF(OR(BA$4=0,BA94="",BA$8="",BA$7=""),"",ROUND(BA94/BA$8*BA$7*KVARDI,2))</f>
        <v/>
      </c>
      <c r="BC94" s="43"/>
      <c r="BD94" s="44" t="str">
        <f aca="false">IF(OR(BC$4=0,BC94="",BC$8="",BC$7=""),"",ROUND(BC94/BC$8*BC$7*KVARDI,2))</f>
        <v/>
      </c>
      <c r="BE94" s="43"/>
      <c r="BF94" s="44" t="str">
        <f aca="false">IF(OR(BE$4=0,BE94="",BE$8="",BE$7=""),"",ROUND(BE94/BE$8*BE$7*KVARDI,2))</f>
        <v/>
      </c>
      <c r="BG94" s="43"/>
      <c r="BH94" s="44" t="str">
        <f aca="false">IF(OR(BG$4=0,BG94="",BG$8="",BG$7=""),"",ROUND(BG94/BG$8*BG$7*KVARDI,2))</f>
        <v/>
      </c>
      <c r="BI94" s="43"/>
      <c r="BJ94" s="44" t="str">
        <f aca="false">IF(OR(BI$4=0,BI94="",BI$8="",BI$7=""),"",ROUND(BI94/BI$8*BI$7*KVARDI,2))</f>
        <v/>
      </c>
      <c r="BK94" s="43"/>
      <c r="BL94" s="44" t="str">
        <f aca="false">IF(OR(BK$4=0,BK94="",BK$8="",BK$7=""),"",ROUND(BK94/BK$8*BK$7*KVARDI,2))</f>
        <v/>
      </c>
      <c r="BM94" s="43"/>
      <c r="BN94" s="44" t="str">
        <f aca="false">IF(OR(BM$4=0,BM94="",BM$8="",BM$7=""),"",ROUND(BM94/BM$8*BM$7*KVARDI,2))</f>
        <v/>
      </c>
      <c r="BO94" s="43"/>
      <c r="BP94" s="44" t="str">
        <f aca="false">IF(OR(BO$4=0,BO94="",BO$8="",BO$7=""),"",ROUND(BO94/BO$8*BO$7*KVARDI,2))</f>
        <v/>
      </c>
      <c r="BQ94" s="43"/>
      <c r="BR94" s="44" t="str">
        <f aca="false">IF(OR(BQ$4=0,BQ94="",BQ$8="",BQ$7=""),"",ROUND(BQ94/BQ$8*BQ$7*KVARDI,2))</f>
        <v/>
      </c>
      <c r="BS94" s="43"/>
      <c r="BT94" s="44" t="str">
        <f aca="false">IF(OR(BS$4=0,BS94="",BS$8="",BS$7=""),"",ROUND(BS94/BS$8*BS$7*KVARDI,2))</f>
        <v/>
      </c>
      <c r="BU94" s="43"/>
      <c r="BV94" s="44" t="str">
        <f aca="false">IF(OR(BU$4=0,BU94="",BU$8="",BU$7=""),"",ROUND(BU94/BU$8*BU$7*KVARDI,2))</f>
        <v/>
      </c>
      <c r="BW94" s="43"/>
      <c r="BX94" s="44" t="str">
        <f aca="false">IF(OR(BW$4=0,BW94="",BW$8="",BW$7=""),"",ROUND(BW94/BW$8*BW$7*KVARDI,2))</f>
        <v/>
      </c>
      <c r="BY94" s="43"/>
      <c r="BZ94" s="44" t="str">
        <f aca="false">IF(OR(BY$4=0,BY94="",BY$8="",BY$7=""),"",ROUND(BY94/BY$8*BY$7*KVARDI,2))</f>
        <v/>
      </c>
      <c r="CA94" s="43"/>
      <c r="CB94" s="44" t="str">
        <f aca="false">IF(OR(CA$4=0,CA94="",CA$8="",CA$7=""),"",ROUND(CA94/CA$8*CA$7*KVARDI,2))</f>
        <v/>
      </c>
      <c r="CC94" s="43"/>
      <c r="CD94" s="44" t="str">
        <f aca="false">IF(OR(CC$4=0,CC94="",CC$8="",CC$7=""),"",ROUND(CC94/CC$8*CC$7*KVARDI,2))</f>
        <v/>
      </c>
      <c r="CE94" s="43"/>
      <c r="CF94" s="44" t="str">
        <f aca="false">IF(OR(CE$4=0,CE94="",CE$8="",CE$7=""),"",ROUND(CE94/CE$8*CE$7*KVARDI,2))</f>
        <v/>
      </c>
      <c r="CG94" s="43"/>
      <c r="CH94" s="44" t="str">
        <f aca="false">IF(OR(CG$4=0,CG94="",CG$8="",CG$7=""),"",ROUND(CG94/CG$8*CG$7*KVARDI,2))</f>
        <v/>
      </c>
      <c r="CI94" s="43"/>
      <c r="CJ94" s="44" t="str">
        <f aca="false">IF(OR(CI$4=0,CI94="",CI$8="",CI$7=""),"",ROUND(CI94/CI$8*CI$7*KVARDI,2))</f>
        <v/>
      </c>
      <c r="CK94" s="43"/>
      <c r="CL94" s="44" t="str">
        <f aca="false">IF(OR(CK$4=0,CK94="",CK$8="",CK$7=""),"",ROUND(CK94/CK$8*CK$7*KVARDI,2))</f>
        <v/>
      </c>
      <c r="CM94" s="43"/>
      <c r="CN94" s="44" t="str">
        <f aca="false">IF(OR(CM$4=0,CM94="",CM$8="",CM$7=""),"",ROUND(CM94/CM$8*CM$7*KVARDI,2))</f>
        <v/>
      </c>
      <c r="CO94" s="43"/>
      <c r="CP94" s="44" t="str">
        <f aca="false">IF(OR(CO$4=0,CO94="",CO$8="",CO$7=""),"",ROUND(CO94/CO$8*CO$7*KVARDI,2))</f>
        <v/>
      </c>
      <c r="CQ94" s="43"/>
      <c r="CR94" s="44" t="str">
        <f aca="false">IF(OR(CQ$4=0,CQ94="",CQ$8="",CQ$7=""),"",ROUND(CQ94/CQ$8*CQ$7*KVARDI,2))</f>
        <v/>
      </c>
      <c r="CS94" s="43"/>
      <c r="CT94" s="44" t="str">
        <f aca="false">IF(OR(CS$4=0,CS94="",CS$8="",CS$7=""),"",ROUND(CS94/CS$8*CS$7*KVARDI,2))</f>
        <v/>
      </c>
      <c r="CU94" s="43"/>
      <c r="CV94" s="44" t="str">
        <f aca="false">IF(OR(CU$4=0,CU94="",CU$8="",CU$7=""),"",ROUND(CU94/CU$8*CU$7*KVARDI,2))</f>
        <v/>
      </c>
      <c r="CW94" s="43"/>
      <c r="CX94" s="44" t="str">
        <f aca="false">IF(OR(CW$4=0,CW94="",CW$8="",CW$7=""),"",ROUND(CW94/CW$8*CW$7*KVARDI,2))</f>
        <v/>
      </c>
      <c r="CY94" s="43"/>
      <c r="CZ94" s="44" t="str">
        <f aca="false">IF(OR(CY$4=0,CY94="",CY$8="",CY$7=""),"",ROUND(CY94/CY$8*CY$7*KVARDI,2))</f>
        <v/>
      </c>
      <c r="DA94" s="43"/>
      <c r="DB94" s="44" t="str">
        <f aca="false">IF(OR(DA$4=0,DA94="",DA$8="",DA$7=""),"",ROUND(DA94/DA$8*DA$7*KVARDI,2))</f>
        <v/>
      </c>
      <c r="DC94" s="43"/>
      <c r="DD94" s="44" t="str">
        <f aca="false">IF(OR(DC$4=0,DC94="",DC$8="",DC$7=""),"",ROUND(DC94/DC$8*DC$7*KVARDI,2))</f>
        <v/>
      </c>
      <c r="DE94" s="43"/>
      <c r="DF94" s="44" t="str">
        <f aca="false">IF(OR(DE$4=0,DE94="",DE$8="",DE$7=""),"",ROUND(DE94/DE$8*DE$7*KVARDI,2))</f>
        <v/>
      </c>
      <c r="DG94" s="43"/>
      <c r="DH94" s="44" t="str">
        <f aca="false">IF(OR(DG$4=0,DG94="",DG$8="",DG$7=""),"",ROUND(DG94/DG$8*DG$7*KVARDI,2))</f>
        <v/>
      </c>
      <c r="DI94" s="43"/>
      <c r="DJ94" s="44" t="str">
        <f aca="false">IF(OR(DI$4=0,DI94="",DI$8="",DI$7=""),"",ROUND(DI94/DI$8*DI$7*KVARDI,2))</f>
        <v/>
      </c>
      <c r="DK94" s="43"/>
      <c r="DL94" s="44" t="str">
        <f aca="false">IF(OR(DK$4=0,DK94="",DK$8="",DK$7=""),"",ROUND(DK94/DK$8*DK$7*KVARDI,2))</f>
        <v/>
      </c>
      <c r="DM94" s="43"/>
      <c r="DN94" s="44" t="str">
        <f aca="false">IF(OR(DM$4=0,DM94="",DM$8="",DM$7=""),"",ROUND(DM94/DM$8*DM$7*KVARDI,2))</f>
        <v/>
      </c>
      <c r="DO94" s="43"/>
      <c r="DP94" s="44" t="str">
        <f aca="false">IF(OR(DO$4=0,DO94="",DO$8="",DO$7=""),"",ROUND(DO94/DO$8*DO$7*KVARDI,2))</f>
        <v/>
      </c>
      <c r="DQ94" s="43"/>
      <c r="DR94" s="44" t="str">
        <f aca="false">IF(OR(DQ$4=0,DQ94="",DQ$8="",DQ$7=""),"",ROUND(DQ94/DQ$8*DQ$7*KVARDI,2))</f>
        <v/>
      </c>
      <c r="DS94" s="43"/>
      <c r="DT94" s="44" t="str">
        <f aca="false">IF(OR(DS$4=0,DS94="",DS$8="",DS$7=""),"",ROUND(DS94/DS$8*DS$7*KVARDI,2))</f>
        <v/>
      </c>
      <c r="DU94" s="43"/>
      <c r="DV94" s="44" t="str">
        <f aca="false">IF(OR(DU$4=0,DU94="",DU$8="",DU$7=""),"",ROUND(DU94/DU$8*DU$7*KVARDI,2))</f>
        <v/>
      </c>
      <c r="DW94" s="43"/>
      <c r="DX94" s="44" t="str">
        <f aca="false">IF(OR(DW$4=0,DW94="",DW$8="",DW$7=""),"",ROUND(DW94/DW$8*DW$7*KVARDI,2))</f>
        <v/>
      </c>
      <c r="DY94" s="43"/>
      <c r="DZ94" s="44" t="str">
        <f aca="false">IF(OR(DY$4=0,DY94="",DY$8="",DY$7=""),"",ROUND(DY94/DY$8*DY$7*KVARDI,2))</f>
        <v/>
      </c>
      <c r="EA94" s="43"/>
      <c r="EB94" s="44" t="str">
        <f aca="false">IF(OR(EA$4=0,EA94="",EA$8="",EA$7=""),"",ROUND(EA94/EA$8*EA$7*KVARDI,2))</f>
        <v/>
      </c>
      <c r="EC94" s="43"/>
      <c r="ED94" s="44" t="str">
        <f aca="false">IF(OR(EC$4=0,EC94="",EC$8="",EC$7=""),"",ROUND(EC94/EC$8*EC$7*KVARDI,2))</f>
        <v/>
      </c>
      <c r="EE94" s="43"/>
      <c r="EF94" s="44" t="str">
        <f aca="false">IF(OR(EE$4=0,EE94="",EE$8="",EE$7=""),"",ROUND(EE94/EE$8*EE$7*KVARDI,2))</f>
        <v/>
      </c>
      <c r="EG94" s="43"/>
      <c r="EH94" s="44" t="str">
        <f aca="false">IF(OR(EG$4=0,EG94="",EG$8="",EG$7=""),"",ROUND(EG94/EG$8*EG$7*KVARDI,2))</f>
        <v/>
      </c>
      <c r="EI94" s="43"/>
      <c r="EJ94" s="44" t="str">
        <f aca="false">IF(OR(EI$4=0,EI94="",EI$8="",EI$7=""),"",ROUND(EI94/EI$8*EI$7*KVARDI,2))</f>
        <v/>
      </c>
      <c r="EK94" s="43"/>
      <c r="EL94" s="44" t="str">
        <f aca="false">IF(OR(EK$4=0,EK94="",EK$8="",EK$7=""),"",ROUND(EK94/EK$8*EK$7*KVARDI,2))</f>
        <v/>
      </c>
      <c r="EM94" s="43"/>
      <c r="EN94" s="44" t="str">
        <f aca="false">IF(OR(EM$4=0,EM94="",EM$8="",EM$7=""),"",ROUND(EM94/EM$8*EM$7*KVARDI,2))</f>
        <v/>
      </c>
      <c r="EO94" s="43"/>
      <c r="EP94" s="44" t="str">
        <f aca="false">IF(OR(EO$4=0,EO94="",EO$8="",EO$7=""),"",ROUND(EO94/EO$8*EO$7*KVARDI,2))</f>
        <v/>
      </c>
      <c r="EQ94" s="43"/>
      <c r="ER94" s="44" t="str">
        <f aca="false">IF(OR(EQ$4=0,EQ94="",EQ$8="",EQ$7=""),"",ROUND(EQ94/EQ$8*EQ$7*KVARDI,2))</f>
        <v/>
      </c>
      <c r="ES94" s="43"/>
      <c r="ET94" s="44" t="str">
        <f aca="false">IF(OR(ES$4=0,ES94="",ES$8="",ES$7=""),"",ROUND(ES94/ES$8*ES$7*KVARDI,2))</f>
        <v/>
      </c>
      <c r="EU94" s="43"/>
      <c r="EV94" s="44" t="str">
        <f aca="false">IF(OR(EU$4=0,EU94="",EU$8="",EU$7=""),"",ROUND(EU94/EU$8*EU$7*KVARDI,2))</f>
        <v/>
      </c>
      <c r="EW94" s="43"/>
      <c r="EX94" s="44" t="str">
        <f aca="false">IF(OR(EW$4=0,EW94="",EW$8="",EW$7=""),"",ROUND(EW94/EW$8*EW$7*KVARDI,2))</f>
        <v/>
      </c>
      <c r="EY94" s="43"/>
      <c r="EZ94" s="44" t="str">
        <f aca="false">IF(OR(EY$4=0,EY94="",EY$8="",EY$7=""),"",ROUND(EY94/EY$8*EY$7*KVARDI,2))</f>
        <v/>
      </c>
      <c r="FA94" s="43"/>
      <c r="FB94" s="44" t="str">
        <f aca="false">IF(OR(FA$4=0,FA94="",FA$8="",FA$7=""),"",ROUND(FA94/FA$8*FA$7*KVARDI,2))</f>
        <v/>
      </c>
      <c r="FC94" s="43"/>
      <c r="FD94" s="44" t="str">
        <f aca="false">IF(OR(FC$4=0,FC94="",FC$8="",FC$7=""),"",ROUND(FC94/FC$8*FC$7*KVARDI,2))</f>
        <v/>
      </c>
      <c r="FE94" s="43"/>
      <c r="FF94" s="44" t="str">
        <f aca="false">IF(OR(FE$4=0,FE94="",FE$8="",FE$7=""),"",ROUND(FE94/FE$8*FE$7*KVARDI,2))</f>
        <v/>
      </c>
      <c r="FG94" s="43"/>
      <c r="FH94" s="44" t="str">
        <f aca="false">IF(OR(FG$4=0,FG94="",FG$8="",FG$7=""),"",ROUND(FG94/FG$8*FG$7*KVARDI,2))</f>
        <v/>
      </c>
      <c r="FI94" s="43"/>
      <c r="FJ94" s="44" t="str">
        <f aca="false">IF(OR(FI$4=0,FI94="",FI$8="",FI$7=""),"",ROUND(FI94/FI$8*FI$7*KVARDI,2))</f>
        <v/>
      </c>
      <c r="FK94" s="43"/>
      <c r="FL94" s="44" t="str">
        <f aca="false">IF(OR(FK$4=0,FK94="",FK$8="",FK$7=""),"",ROUND(FK94/FK$8*FK$7*KVARDI,2))</f>
        <v/>
      </c>
      <c r="FM94" s="43"/>
      <c r="FN94" s="44" t="str">
        <f aca="false">IF(OR(FM$4=0,FM94="",FM$8="",FM$7=""),"",ROUND(FM94/FM$8*FM$7*KVARDI,2))</f>
        <v/>
      </c>
      <c r="FO94" s="43"/>
      <c r="FP94" s="44" t="str">
        <f aca="false">IF(OR(FO$4=0,FO94="",FO$8="",FO$7=""),"",ROUND(FO94/FO$8*FO$7*KVARDI,2))</f>
        <v/>
      </c>
      <c r="FQ94" s="43"/>
      <c r="FR94" s="44" t="str">
        <f aca="false">IF(OR(FQ$4=0,FQ94="",FQ$8="",FQ$7=""),"",ROUND(FQ94/FQ$8*FQ$7*KVARDI,2))</f>
        <v/>
      </c>
      <c r="FS94" s="43"/>
      <c r="FT94" s="44" t="str">
        <f aca="false">IF(OR(FS$4=0,FS94="",FS$8="",FS$7=""),"",ROUND(FS94/FS$8*FS$7*KVARDI,2))</f>
        <v/>
      </c>
      <c r="FU94" s="43"/>
      <c r="FV94" s="44" t="str">
        <f aca="false">IF(OR(FU$4=0,FU94="",FU$8="",FU$7=""),"",ROUND(FU94/FU$8*FU$7*KVARDI,2))</f>
        <v/>
      </c>
      <c r="FW94" s="43"/>
      <c r="FX94" s="44" t="str">
        <f aca="false">IF(OR(FW$4=0,FW94="",FW$8="",FW$7=""),"",ROUND(FW94/FW$8*FW$7*KVARDI,2))</f>
        <v/>
      </c>
      <c r="FY94" s="43"/>
      <c r="FZ94" s="44" t="str">
        <f aca="false">IF(OR(FY$4=0,FY94="",FY$8="",FY$7=""),"",ROUND(FY94/FY$8*FY$7*KVARDI,2))</f>
        <v/>
      </c>
      <c r="GA94" s="43"/>
      <c r="GB94" s="44" t="str">
        <f aca="false">IF(OR(GA$4=0,GA94="",GA$8="",GA$7=""),"",ROUND(GA94/GA$8*GA$7*KVARDI,2))</f>
        <v/>
      </c>
      <c r="GC94" s="43"/>
      <c r="GD94" s="44" t="str">
        <f aca="false">IF(OR(GC$4=0,GC94="",GC$8="",GC$7=""),"",ROUND(GC94/GC$8*GC$7*KVARDI,2))</f>
        <v/>
      </c>
      <c r="GE94" s="43"/>
      <c r="GF94" s="44" t="str">
        <f aca="false">IF(OR(GE$4=0,GE94="",GE$8="",GE$7=""),"",ROUND(GE94/GE$8*GE$7*KVARDI,2))</f>
        <v/>
      </c>
      <c r="GG94" s="43"/>
      <c r="GH94" s="44" t="str">
        <f aca="false">IF(OR(GG$4=0,GG94="",GG$8="",GG$7=""),"",ROUND(GG94/GG$8*GG$7*KVARDI,2))</f>
        <v/>
      </c>
      <c r="GI94" s="43"/>
      <c r="GJ94" s="44" t="str">
        <f aca="false">IF(OR(GI$4=0,GI94="",GI$8="",GI$7=""),"",ROUND(GI94/GI$8*GI$7*KVARDI,2))</f>
        <v/>
      </c>
      <c r="GK94" s="43"/>
      <c r="GL94" s="44" t="str">
        <f aca="false">IF(OR(GK$4=0,GK94="",GK$8="",GK$7=""),"",ROUND(GK94/GK$8*GK$7*KVARDI,2))</f>
        <v/>
      </c>
      <c r="GM94" s="43"/>
      <c r="GN94" s="44" t="str">
        <f aca="false">IF(OR(GM$4=0,GM94="",GM$8="",GM$7=""),"",ROUND(GM94/GM$8*GM$7*KVARDI,2))</f>
        <v/>
      </c>
      <c r="GO94" s="43"/>
      <c r="GP94" s="44" t="str">
        <f aca="false">IF(OR(GO$4=0,GO94="",GO$8="",GO$7=""),"",ROUND(GO94/GO$8*GO$7*KVARDI,2))</f>
        <v/>
      </c>
      <c r="GQ94" s="43"/>
      <c r="GR94" s="44" t="str">
        <f aca="false">IF(OR(GQ$4=0,GQ94="",GQ$8="",GQ$7=""),"",ROUND(GQ94/GQ$8*GQ$7*KVARDI,2))</f>
        <v/>
      </c>
      <c r="GS94" s="43"/>
      <c r="GT94" s="44" t="str">
        <f aca="false">IF(OR(GS$4=0,GS94="",GS$8="",GS$7=""),"",ROUND(GS94/GS$8*GS$7*KVARDI,2))</f>
        <v/>
      </c>
      <c r="GU94" s="43"/>
      <c r="GV94" s="44" t="str">
        <f aca="false">IF(OR(GU$4=0,GU94="",GU$8="",GU$7=""),"",ROUND(GU94/GU$8*GU$7*KVARDI,2))</f>
        <v/>
      </c>
      <c r="GW94" s="43"/>
      <c r="GX94" s="44" t="str">
        <f aca="false">IF(OR(GW$4=0,GW94="",GW$8="",GW$7=""),"",ROUND(GW94/GW$8*GW$7*KVARDI,2))</f>
        <v/>
      </c>
      <c r="GZ94" s="22"/>
    </row>
    <row r="95" customFormat="false" ht="15" hidden="true" customHeight="true" outlineLevel="1" collapsed="false">
      <c r="B95" s="41" t="str">
        <f aca="false" t="array" ref="B95:B95">IFERROR(INDEX(Launagögn!$C$6:$C$10005,MATCH(0,COUNTIF($B$11:B94,Launagögn!$C$6:$C$10005)+(Launagögn!$C$6:$C$10005=""),0)),"")</f>
        <v/>
      </c>
      <c r="C95" s="42" t="n">
        <f aca="false">IFERROR(SUMIF($G$10:$GX$10,"Stig",$G95:$GX95),0)</f>
        <v>0</v>
      </c>
      <c r="D95" s="22"/>
      <c r="E95" s="22"/>
      <c r="F95" s="22"/>
      <c r="G95" s="43"/>
      <c r="H95" s="44" t="str">
        <f aca="false">IF(OR(G$4=0,G95="",G$8="",G$7=""),"",ROUND(G95/G$8*G$7*KVARDI,2))</f>
        <v/>
      </c>
      <c r="I95" s="43"/>
      <c r="J95" s="44" t="str">
        <f aca="false">IF(OR(I$4=0,I95="",I$8="",I$7=""),"",ROUND(I95/I$8*I$7*KVARDI,2))</f>
        <v/>
      </c>
      <c r="K95" s="43"/>
      <c r="L95" s="44" t="str">
        <f aca="false">IF(OR(K$4=0,K95="",K$8="",K$7=""),"",ROUND(K95/K$8*K$7*KVARDI,2))</f>
        <v/>
      </c>
      <c r="M95" s="43"/>
      <c r="N95" s="44" t="str">
        <f aca="false">IF(OR(M$4=0,M95="",M$8="",M$7=""),"",ROUND(M95/M$8*M$7*KVARDI,2))</f>
        <v/>
      </c>
      <c r="O95" s="43"/>
      <c r="P95" s="44" t="str">
        <f aca="false">IF(OR(O$4=0,O95="",O$8="",O$7=""),"",ROUND(O95/O$8*O$7*KVARDI,2))</f>
        <v/>
      </c>
      <c r="Q95" s="43"/>
      <c r="R95" s="44" t="str">
        <f aca="false">IF(OR(Q$4=0,Q95="",Q$8="",Q$7=""),"",ROUND(Q95/Q$8*Q$7*KVARDI,2))</f>
        <v/>
      </c>
      <c r="S95" s="43"/>
      <c r="T95" s="44" t="str">
        <f aca="false">IF(OR(S$4=0,S95="",S$8="",S$7=""),"",ROUND(S95/S$8*S$7*KVARDI,2))</f>
        <v/>
      </c>
      <c r="U95" s="43"/>
      <c r="V95" s="44" t="str">
        <f aca="false">IF(OR(U$4=0,U95="",U$8="",U$7=""),"",ROUND(U95/U$8*U$7*KVARDI,2))</f>
        <v/>
      </c>
      <c r="W95" s="43"/>
      <c r="X95" s="44" t="str">
        <f aca="false">IF(OR(W$4=0,W95="",W$8="",W$7=""),"",ROUND(W95/W$8*W$7*KVARDI,2))</f>
        <v/>
      </c>
      <c r="Y95" s="43"/>
      <c r="Z95" s="44" t="str">
        <f aca="false">IF(OR(Y$4=0,Y95="",Y$8="",Y$7=""),"",ROUND(Y95/Y$8*Y$7*KVARDI,2))</f>
        <v/>
      </c>
      <c r="AA95" s="43"/>
      <c r="AB95" s="44" t="str">
        <f aca="false">IF(OR(AA$4=0,AA95="",AA$8="",AA$7=""),"",ROUND(AA95/AA$8*AA$7*KVARDI,2))</f>
        <v/>
      </c>
      <c r="AC95" s="43"/>
      <c r="AD95" s="44" t="str">
        <f aca="false">IF(OR(AC$4=0,AC95="",AC$8="",AC$7=""),"",ROUND(AC95/AC$8*AC$7*KVARDI,2))</f>
        <v/>
      </c>
      <c r="AE95" s="43"/>
      <c r="AF95" s="44" t="str">
        <f aca="false">IF(OR(AE$4=0,AE95="",AE$8="",AE$7=""),"",ROUND(AE95/AE$8*AE$7*KVARDI,2))</f>
        <v/>
      </c>
      <c r="AG95" s="43"/>
      <c r="AH95" s="44" t="str">
        <f aca="false">IF(OR(AG$4=0,AG95="",AG$8="",AG$7=""),"",ROUND(AG95/AG$8*AG$7*KVARDI,2))</f>
        <v/>
      </c>
      <c r="AI95" s="43"/>
      <c r="AJ95" s="44" t="str">
        <f aca="false">IF(OR(AI$4=0,AI95="",AI$8="",AI$7=""),"",ROUND(AI95/AI$8*AI$7*KVARDI,2))</f>
        <v/>
      </c>
      <c r="AK95" s="43"/>
      <c r="AL95" s="44" t="str">
        <f aca="false">IF(OR(AK$4=0,AK95="",AK$8="",AK$7=""),"",ROUND(AK95/AK$8*AK$7*KVARDI,2))</f>
        <v/>
      </c>
      <c r="AM95" s="43"/>
      <c r="AN95" s="44" t="str">
        <f aca="false">IF(OR(AM$4=0,AM95="",AM$8="",AM$7=""),"",ROUND(AM95/AM$8*AM$7*KVARDI,2))</f>
        <v/>
      </c>
      <c r="AO95" s="43"/>
      <c r="AP95" s="44" t="str">
        <f aca="false">IF(OR(AO$4=0,AO95="",AO$8="",AO$7=""),"",ROUND(AO95/AO$8*AO$7*KVARDI,2))</f>
        <v/>
      </c>
      <c r="AQ95" s="43"/>
      <c r="AR95" s="44" t="str">
        <f aca="false">IF(OR(AQ$4=0,AQ95="",AQ$8="",AQ$7=""),"",ROUND(AQ95/AQ$8*AQ$7*KVARDI,2))</f>
        <v/>
      </c>
      <c r="AS95" s="43"/>
      <c r="AT95" s="44" t="str">
        <f aca="false">IF(OR(AS$4=0,AS95="",AS$8="",AS$7=""),"",ROUND(AS95/AS$8*AS$7*KVARDI,2))</f>
        <v/>
      </c>
      <c r="AU95" s="43"/>
      <c r="AV95" s="44" t="str">
        <f aca="false">IF(OR(AU$4=0,AU95="",AU$8="",AU$7=""),"",ROUND(AU95/AU$8*AU$7*KVARDI,2))</f>
        <v/>
      </c>
      <c r="AW95" s="43"/>
      <c r="AX95" s="44" t="str">
        <f aca="false">IF(OR(AW$4=0,AW95="",AW$8="",AW$7=""),"",ROUND(AW95/AW$8*AW$7*KVARDI,2))</f>
        <v/>
      </c>
      <c r="AY95" s="43"/>
      <c r="AZ95" s="44" t="str">
        <f aca="false">IF(OR(AY$4=0,AY95="",AY$8="",AY$7=""),"",ROUND(AY95/AY$8*AY$7*KVARDI,2))</f>
        <v/>
      </c>
      <c r="BA95" s="43"/>
      <c r="BB95" s="44" t="str">
        <f aca="false">IF(OR(BA$4=0,BA95="",BA$8="",BA$7=""),"",ROUND(BA95/BA$8*BA$7*KVARDI,2))</f>
        <v/>
      </c>
      <c r="BC95" s="43"/>
      <c r="BD95" s="44" t="str">
        <f aca="false">IF(OR(BC$4=0,BC95="",BC$8="",BC$7=""),"",ROUND(BC95/BC$8*BC$7*KVARDI,2))</f>
        <v/>
      </c>
      <c r="BE95" s="43"/>
      <c r="BF95" s="44" t="str">
        <f aca="false">IF(OR(BE$4=0,BE95="",BE$8="",BE$7=""),"",ROUND(BE95/BE$8*BE$7*KVARDI,2))</f>
        <v/>
      </c>
      <c r="BG95" s="43"/>
      <c r="BH95" s="44" t="str">
        <f aca="false">IF(OR(BG$4=0,BG95="",BG$8="",BG$7=""),"",ROUND(BG95/BG$8*BG$7*KVARDI,2))</f>
        <v/>
      </c>
      <c r="BI95" s="43"/>
      <c r="BJ95" s="44" t="str">
        <f aca="false">IF(OR(BI$4=0,BI95="",BI$8="",BI$7=""),"",ROUND(BI95/BI$8*BI$7*KVARDI,2))</f>
        <v/>
      </c>
      <c r="BK95" s="43"/>
      <c r="BL95" s="44" t="str">
        <f aca="false">IF(OR(BK$4=0,BK95="",BK$8="",BK$7=""),"",ROUND(BK95/BK$8*BK$7*KVARDI,2))</f>
        <v/>
      </c>
      <c r="BM95" s="43"/>
      <c r="BN95" s="44" t="str">
        <f aca="false">IF(OR(BM$4=0,BM95="",BM$8="",BM$7=""),"",ROUND(BM95/BM$8*BM$7*KVARDI,2))</f>
        <v/>
      </c>
      <c r="BO95" s="43"/>
      <c r="BP95" s="44" t="str">
        <f aca="false">IF(OR(BO$4=0,BO95="",BO$8="",BO$7=""),"",ROUND(BO95/BO$8*BO$7*KVARDI,2))</f>
        <v/>
      </c>
      <c r="BQ95" s="43"/>
      <c r="BR95" s="44" t="str">
        <f aca="false">IF(OR(BQ$4=0,BQ95="",BQ$8="",BQ$7=""),"",ROUND(BQ95/BQ$8*BQ$7*KVARDI,2))</f>
        <v/>
      </c>
      <c r="BS95" s="43"/>
      <c r="BT95" s="44" t="str">
        <f aca="false">IF(OR(BS$4=0,BS95="",BS$8="",BS$7=""),"",ROUND(BS95/BS$8*BS$7*KVARDI,2))</f>
        <v/>
      </c>
      <c r="BU95" s="43"/>
      <c r="BV95" s="44" t="str">
        <f aca="false">IF(OR(BU$4=0,BU95="",BU$8="",BU$7=""),"",ROUND(BU95/BU$8*BU$7*KVARDI,2))</f>
        <v/>
      </c>
      <c r="BW95" s="43"/>
      <c r="BX95" s="44" t="str">
        <f aca="false">IF(OR(BW$4=0,BW95="",BW$8="",BW$7=""),"",ROUND(BW95/BW$8*BW$7*KVARDI,2))</f>
        <v/>
      </c>
      <c r="BY95" s="43"/>
      <c r="BZ95" s="44" t="str">
        <f aca="false">IF(OR(BY$4=0,BY95="",BY$8="",BY$7=""),"",ROUND(BY95/BY$8*BY$7*KVARDI,2))</f>
        <v/>
      </c>
      <c r="CA95" s="43"/>
      <c r="CB95" s="44" t="str">
        <f aca="false">IF(OR(CA$4=0,CA95="",CA$8="",CA$7=""),"",ROUND(CA95/CA$8*CA$7*KVARDI,2))</f>
        <v/>
      </c>
      <c r="CC95" s="43"/>
      <c r="CD95" s="44" t="str">
        <f aca="false">IF(OR(CC$4=0,CC95="",CC$8="",CC$7=""),"",ROUND(CC95/CC$8*CC$7*KVARDI,2))</f>
        <v/>
      </c>
      <c r="CE95" s="43"/>
      <c r="CF95" s="44" t="str">
        <f aca="false">IF(OR(CE$4=0,CE95="",CE$8="",CE$7=""),"",ROUND(CE95/CE$8*CE$7*KVARDI,2))</f>
        <v/>
      </c>
      <c r="CG95" s="43"/>
      <c r="CH95" s="44" t="str">
        <f aca="false">IF(OR(CG$4=0,CG95="",CG$8="",CG$7=""),"",ROUND(CG95/CG$8*CG$7*KVARDI,2))</f>
        <v/>
      </c>
      <c r="CI95" s="43"/>
      <c r="CJ95" s="44" t="str">
        <f aca="false">IF(OR(CI$4=0,CI95="",CI$8="",CI$7=""),"",ROUND(CI95/CI$8*CI$7*KVARDI,2))</f>
        <v/>
      </c>
      <c r="CK95" s="43"/>
      <c r="CL95" s="44" t="str">
        <f aca="false">IF(OR(CK$4=0,CK95="",CK$8="",CK$7=""),"",ROUND(CK95/CK$8*CK$7*KVARDI,2))</f>
        <v/>
      </c>
      <c r="CM95" s="43"/>
      <c r="CN95" s="44" t="str">
        <f aca="false">IF(OR(CM$4=0,CM95="",CM$8="",CM$7=""),"",ROUND(CM95/CM$8*CM$7*KVARDI,2))</f>
        <v/>
      </c>
      <c r="CO95" s="43"/>
      <c r="CP95" s="44" t="str">
        <f aca="false">IF(OR(CO$4=0,CO95="",CO$8="",CO$7=""),"",ROUND(CO95/CO$8*CO$7*KVARDI,2))</f>
        <v/>
      </c>
      <c r="CQ95" s="43"/>
      <c r="CR95" s="44" t="str">
        <f aca="false">IF(OR(CQ$4=0,CQ95="",CQ$8="",CQ$7=""),"",ROUND(CQ95/CQ$8*CQ$7*KVARDI,2))</f>
        <v/>
      </c>
      <c r="CS95" s="43"/>
      <c r="CT95" s="44" t="str">
        <f aca="false">IF(OR(CS$4=0,CS95="",CS$8="",CS$7=""),"",ROUND(CS95/CS$8*CS$7*KVARDI,2))</f>
        <v/>
      </c>
      <c r="CU95" s="43"/>
      <c r="CV95" s="44" t="str">
        <f aca="false">IF(OR(CU$4=0,CU95="",CU$8="",CU$7=""),"",ROUND(CU95/CU$8*CU$7*KVARDI,2))</f>
        <v/>
      </c>
      <c r="CW95" s="43"/>
      <c r="CX95" s="44" t="str">
        <f aca="false">IF(OR(CW$4=0,CW95="",CW$8="",CW$7=""),"",ROUND(CW95/CW$8*CW$7*KVARDI,2))</f>
        <v/>
      </c>
      <c r="CY95" s="43"/>
      <c r="CZ95" s="44" t="str">
        <f aca="false">IF(OR(CY$4=0,CY95="",CY$8="",CY$7=""),"",ROUND(CY95/CY$8*CY$7*KVARDI,2))</f>
        <v/>
      </c>
      <c r="DA95" s="43"/>
      <c r="DB95" s="44" t="str">
        <f aca="false">IF(OR(DA$4=0,DA95="",DA$8="",DA$7=""),"",ROUND(DA95/DA$8*DA$7*KVARDI,2))</f>
        <v/>
      </c>
      <c r="DC95" s="43"/>
      <c r="DD95" s="44" t="str">
        <f aca="false">IF(OR(DC$4=0,DC95="",DC$8="",DC$7=""),"",ROUND(DC95/DC$8*DC$7*KVARDI,2))</f>
        <v/>
      </c>
      <c r="DE95" s="43"/>
      <c r="DF95" s="44" t="str">
        <f aca="false">IF(OR(DE$4=0,DE95="",DE$8="",DE$7=""),"",ROUND(DE95/DE$8*DE$7*KVARDI,2))</f>
        <v/>
      </c>
      <c r="DG95" s="43"/>
      <c r="DH95" s="44" t="str">
        <f aca="false">IF(OR(DG$4=0,DG95="",DG$8="",DG$7=""),"",ROUND(DG95/DG$8*DG$7*KVARDI,2))</f>
        <v/>
      </c>
      <c r="DI95" s="43"/>
      <c r="DJ95" s="44" t="str">
        <f aca="false">IF(OR(DI$4=0,DI95="",DI$8="",DI$7=""),"",ROUND(DI95/DI$8*DI$7*KVARDI,2))</f>
        <v/>
      </c>
      <c r="DK95" s="43"/>
      <c r="DL95" s="44" t="str">
        <f aca="false">IF(OR(DK$4=0,DK95="",DK$8="",DK$7=""),"",ROUND(DK95/DK$8*DK$7*KVARDI,2))</f>
        <v/>
      </c>
      <c r="DM95" s="43"/>
      <c r="DN95" s="44" t="str">
        <f aca="false">IF(OR(DM$4=0,DM95="",DM$8="",DM$7=""),"",ROUND(DM95/DM$8*DM$7*KVARDI,2))</f>
        <v/>
      </c>
      <c r="DO95" s="43"/>
      <c r="DP95" s="44" t="str">
        <f aca="false">IF(OR(DO$4=0,DO95="",DO$8="",DO$7=""),"",ROUND(DO95/DO$8*DO$7*KVARDI,2))</f>
        <v/>
      </c>
      <c r="DQ95" s="43"/>
      <c r="DR95" s="44" t="str">
        <f aca="false">IF(OR(DQ$4=0,DQ95="",DQ$8="",DQ$7=""),"",ROUND(DQ95/DQ$8*DQ$7*KVARDI,2))</f>
        <v/>
      </c>
      <c r="DS95" s="43"/>
      <c r="DT95" s="44" t="str">
        <f aca="false">IF(OR(DS$4=0,DS95="",DS$8="",DS$7=""),"",ROUND(DS95/DS$8*DS$7*KVARDI,2))</f>
        <v/>
      </c>
      <c r="DU95" s="43"/>
      <c r="DV95" s="44" t="str">
        <f aca="false">IF(OR(DU$4=0,DU95="",DU$8="",DU$7=""),"",ROUND(DU95/DU$8*DU$7*KVARDI,2))</f>
        <v/>
      </c>
      <c r="DW95" s="43"/>
      <c r="DX95" s="44" t="str">
        <f aca="false">IF(OR(DW$4=0,DW95="",DW$8="",DW$7=""),"",ROUND(DW95/DW$8*DW$7*KVARDI,2))</f>
        <v/>
      </c>
      <c r="DY95" s="43"/>
      <c r="DZ95" s="44" t="str">
        <f aca="false">IF(OR(DY$4=0,DY95="",DY$8="",DY$7=""),"",ROUND(DY95/DY$8*DY$7*KVARDI,2))</f>
        <v/>
      </c>
      <c r="EA95" s="43"/>
      <c r="EB95" s="44" t="str">
        <f aca="false">IF(OR(EA$4=0,EA95="",EA$8="",EA$7=""),"",ROUND(EA95/EA$8*EA$7*KVARDI,2))</f>
        <v/>
      </c>
      <c r="EC95" s="43"/>
      <c r="ED95" s="44" t="str">
        <f aca="false">IF(OR(EC$4=0,EC95="",EC$8="",EC$7=""),"",ROUND(EC95/EC$8*EC$7*KVARDI,2))</f>
        <v/>
      </c>
      <c r="EE95" s="43"/>
      <c r="EF95" s="44" t="str">
        <f aca="false">IF(OR(EE$4=0,EE95="",EE$8="",EE$7=""),"",ROUND(EE95/EE$8*EE$7*KVARDI,2))</f>
        <v/>
      </c>
      <c r="EG95" s="43"/>
      <c r="EH95" s="44" t="str">
        <f aca="false">IF(OR(EG$4=0,EG95="",EG$8="",EG$7=""),"",ROUND(EG95/EG$8*EG$7*KVARDI,2))</f>
        <v/>
      </c>
      <c r="EI95" s="43"/>
      <c r="EJ95" s="44" t="str">
        <f aca="false">IF(OR(EI$4=0,EI95="",EI$8="",EI$7=""),"",ROUND(EI95/EI$8*EI$7*KVARDI,2))</f>
        <v/>
      </c>
      <c r="EK95" s="43"/>
      <c r="EL95" s="44" t="str">
        <f aca="false">IF(OR(EK$4=0,EK95="",EK$8="",EK$7=""),"",ROUND(EK95/EK$8*EK$7*KVARDI,2))</f>
        <v/>
      </c>
      <c r="EM95" s="43"/>
      <c r="EN95" s="44" t="str">
        <f aca="false">IF(OR(EM$4=0,EM95="",EM$8="",EM$7=""),"",ROUND(EM95/EM$8*EM$7*KVARDI,2))</f>
        <v/>
      </c>
      <c r="EO95" s="43"/>
      <c r="EP95" s="44" t="str">
        <f aca="false">IF(OR(EO$4=0,EO95="",EO$8="",EO$7=""),"",ROUND(EO95/EO$8*EO$7*KVARDI,2))</f>
        <v/>
      </c>
      <c r="EQ95" s="43"/>
      <c r="ER95" s="44" t="str">
        <f aca="false">IF(OR(EQ$4=0,EQ95="",EQ$8="",EQ$7=""),"",ROUND(EQ95/EQ$8*EQ$7*KVARDI,2))</f>
        <v/>
      </c>
      <c r="ES95" s="43"/>
      <c r="ET95" s="44" t="str">
        <f aca="false">IF(OR(ES$4=0,ES95="",ES$8="",ES$7=""),"",ROUND(ES95/ES$8*ES$7*KVARDI,2))</f>
        <v/>
      </c>
      <c r="EU95" s="43"/>
      <c r="EV95" s="44" t="str">
        <f aca="false">IF(OR(EU$4=0,EU95="",EU$8="",EU$7=""),"",ROUND(EU95/EU$8*EU$7*KVARDI,2))</f>
        <v/>
      </c>
      <c r="EW95" s="43"/>
      <c r="EX95" s="44" t="str">
        <f aca="false">IF(OR(EW$4=0,EW95="",EW$8="",EW$7=""),"",ROUND(EW95/EW$8*EW$7*KVARDI,2))</f>
        <v/>
      </c>
      <c r="EY95" s="43"/>
      <c r="EZ95" s="44" t="str">
        <f aca="false">IF(OR(EY$4=0,EY95="",EY$8="",EY$7=""),"",ROUND(EY95/EY$8*EY$7*KVARDI,2))</f>
        <v/>
      </c>
      <c r="FA95" s="43"/>
      <c r="FB95" s="44" t="str">
        <f aca="false">IF(OR(FA$4=0,FA95="",FA$8="",FA$7=""),"",ROUND(FA95/FA$8*FA$7*KVARDI,2))</f>
        <v/>
      </c>
      <c r="FC95" s="43"/>
      <c r="FD95" s="44" t="str">
        <f aca="false">IF(OR(FC$4=0,FC95="",FC$8="",FC$7=""),"",ROUND(FC95/FC$8*FC$7*KVARDI,2))</f>
        <v/>
      </c>
      <c r="FE95" s="43"/>
      <c r="FF95" s="44" t="str">
        <f aca="false">IF(OR(FE$4=0,FE95="",FE$8="",FE$7=""),"",ROUND(FE95/FE$8*FE$7*KVARDI,2))</f>
        <v/>
      </c>
      <c r="FG95" s="43"/>
      <c r="FH95" s="44" t="str">
        <f aca="false">IF(OR(FG$4=0,FG95="",FG$8="",FG$7=""),"",ROUND(FG95/FG$8*FG$7*KVARDI,2))</f>
        <v/>
      </c>
      <c r="FI95" s="43"/>
      <c r="FJ95" s="44" t="str">
        <f aca="false">IF(OR(FI$4=0,FI95="",FI$8="",FI$7=""),"",ROUND(FI95/FI$8*FI$7*KVARDI,2))</f>
        <v/>
      </c>
      <c r="FK95" s="43"/>
      <c r="FL95" s="44" t="str">
        <f aca="false">IF(OR(FK$4=0,FK95="",FK$8="",FK$7=""),"",ROUND(FK95/FK$8*FK$7*KVARDI,2))</f>
        <v/>
      </c>
      <c r="FM95" s="43"/>
      <c r="FN95" s="44" t="str">
        <f aca="false">IF(OR(FM$4=0,FM95="",FM$8="",FM$7=""),"",ROUND(FM95/FM$8*FM$7*KVARDI,2))</f>
        <v/>
      </c>
      <c r="FO95" s="43"/>
      <c r="FP95" s="44" t="str">
        <f aca="false">IF(OR(FO$4=0,FO95="",FO$8="",FO$7=""),"",ROUND(FO95/FO$8*FO$7*KVARDI,2))</f>
        <v/>
      </c>
      <c r="FQ95" s="43"/>
      <c r="FR95" s="44" t="str">
        <f aca="false">IF(OR(FQ$4=0,FQ95="",FQ$8="",FQ$7=""),"",ROUND(FQ95/FQ$8*FQ$7*KVARDI,2))</f>
        <v/>
      </c>
      <c r="FS95" s="43"/>
      <c r="FT95" s="44" t="str">
        <f aca="false">IF(OR(FS$4=0,FS95="",FS$8="",FS$7=""),"",ROUND(FS95/FS$8*FS$7*KVARDI,2))</f>
        <v/>
      </c>
      <c r="FU95" s="43"/>
      <c r="FV95" s="44" t="str">
        <f aca="false">IF(OR(FU$4=0,FU95="",FU$8="",FU$7=""),"",ROUND(FU95/FU$8*FU$7*KVARDI,2))</f>
        <v/>
      </c>
      <c r="FW95" s="43"/>
      <c r="FX95" s="44" t="str">
        <f aca="false">IF(OR(FW$4=0,FW95="",FW$8="",FW$7=""),"",ROUND(FW95/FW$8*FW$7*KVARDI,2))</f>
        <v/>
      </c>
      <c r="FY95" s="43"/>
      <c r="FZ95" s="44" t="str">
        <f aca="false">IF(OR(FY$4=0,FY95="",FY$8="",FY$7=""),"",ROUND(FY95/FY$8*FY$7*KVARDI,2))</f>
        <v/>
      </c>
      <c r="GA95" s="43"/>
      <c r="GB95" s="44" t="str">
        <f aca="false">IF(OR(GA$4=0,GA95="",GA$8="",GA$7=""),"",ROUND(GA95/GA$8*GA$7*KVARDI,2))</f>
        <v/>
      </c>
      <c r="GC95" s="43"/>
      <c r="GD95" s="44" t="str">
        <f aca="false">IF(OR(GC$4=0,GC95="",GC$8="",GC$7=""),"",ROUND(GC95/GC$8*GC$7*KVARDI,2))</f>
        <v/>
      </c>
      <c r="GE95" s="43"/>
      <c r="GF95" s="44" t="str">
        <f aca="false">IF(OR(GE$4=0,GE95="",GE$8="",GE$7=""),"",ROUND(GE95/GE$8*GE$7*KVARDI,2))</f>
        <v/>
      </c>
      <c r="GG95" s="43"/>
      <c r="GH95" s="44" t="str">
        <f aca="false">IF(OR(GG$4=0,GG95="",GG$8="",GG$7=""),"",ROUND(GG95/GG$8*GG$7*KVARDI,2))</f>
        <v/>
      </c>
      <c r="GI95" s="43"/>
      <c r="GJ95" s="44" t="str">
        <f aca="false">IF(OR(GI$4=0,GI95="",GI$8="",GI$7=""),"",ROUND(GI95/GI$8*GI$7*KVARDI,2))</f>
        <v/>
      </c>
      <c r="GK95" s="43"/>
      <c r="GL95" s="44" t="str">
        <f aca="false">IF(OR(GK$4=0,GK95="",GK$8="",GK$7=""),"",ROUND(GK95/GK$8*GK$7*KVARDI,2))</f>
        <v/>
      </c>
      <c r="GM95" s="43"/>
      <c r="GN95" s="44" t="str">
        <f aca="false">IF(OR(GM$4=0,GM95="",GM$8="",GM$7=""),"",ROUND(GM95/GM$8*GM$7*KVARDI,2))</f>
        <v/>
      </c>
      <c r="GO95" s="43"/>
      <c r="GP95" s="44" t="str">
        <f aca="false">IF(OR(GO$4=0,GO95="",GO$8="",GO$7=""),"",ROUND(GO95/GO$8*GO$7*KVARDI,2))</f>
        <v/>
      </c>
      <c r="GQ95" s="43"/>
      <c r="GR95" s="44" t="str">
        <f aca="false">IF(OR(GQ$4=0,GQ95="",GQ$8="",GQ$7=""),"",ROUND(GQ95/GQ$8*GQ$7*KVARDI,2))</f>
        <v/>
      </c>
      <c r="GS95" s="43"/>
      <c r="GT95" s="44" t="str">
        <f aca="false">IF(OR(GS$4=0,GS95="",GS$8="",GS$7=""),"",ROUND(GS95/GS$8*GS$7*KVARDI,2))</f>
        <v/>
      </c>
      <c r="GU95" s="43"/>
      <c r="GV95" s="44" t="str">
        <f aca="false">IF(OR(GU$4=0,GU95="",GU$8="",GU$7=""),"",ROUND(GU95/GU$8*GU$7*KVARDI,2))</f>
        <v/>
      </c>
      <c r="GW95" s="43"/>
      <c r="GX95" s="44" t="str">
        <f aca="false">IF(OR(GW$4=0,GW95="",GW$8="",GW$7=""),"",ROUND(GW95/GW$8*GW$7*KVARDI,2))</f>
        <v/>
      </c>
      <c r="GZ95" s="22"/>
    </row>
    <row r="96" customFormat="false" ht="15" hidden="true" customHeight="true" outlineLevel="1" collapsed="false">
      <c r="B96" s="41" t="str">
        <f aca="false" t="array" ref="B96:B96">IFERROR(INDEX(Launagögn!$C$6:$C$10005,MATCH(0,COUNTIF($B$11:B95,Launagögn!$C$6:$C$10005)+(Launagögn!$C$6:$C$10005=""),0)),"")</f>
        <v/>
      </c>
      <c r="C96" s="42" t="n">
        <f aca="false">IFERROR(SUMIF($G$10:$GX$10,"Stig",$G96:$GX96),0)</f>
        <v>0</v>
      </c>
      <c r="D96" s="22"/>
      <c r="E96" s="22"/>
      <c r="F96" s="22"/>
      <c r="G96" s="43"/>
      <c r="H96" s="44" t="str">
        <f aca="false">IF(OR(G$4=0,G96="",G$8="",G$7=""),"",ROUND(G96/G$8*G$7*KVARDI,2))</f>
        <v/>
      </c>
      <c r="I96" s="43"/>
      <c r="J96" s="44" t="str">
        <f aca="false">IF(OR(I$4=0,I96="",I$8="",I$7=""),"",ROUND(I96/I$8*I$7*KVARDI,2))</f>
        <v/>
      </c>
      <c r="K96" s="43"/>
      <c r="L96" s="44" t="str">
        <f aca="false">IF(OR(K$4=0,K96="",K$8="",K$7=""),"",ROUND(K96/K$8*K$7*KVARDI,2))</f>
        <v/>
      </c>
      <c r="M96" s="43"/>
      <c r="N96" s="44" t="str">
        <f aca="false">IF(OR(M$4=0,M96="",M$8="",M$7=""),"",ROUND(M96/M$8*M$7*KVARDI,2))</f>
        <v/>
      </c>
      <c r="O96" s="43"/>
      <c r="P96" s="44" t="str">
        <f aca="false">IF(OR(O$4=0,O96="",O$8="",O$7=""),"",ROUND(O96/O$8*O$7*KVARDI,2))</f>
        <v/>
      </c>
      <c r="Q96" s="43"/>
      <c r="R96" s="44" t="str">
        <f aca="false">IF(OR(Q$4=0,Q96="",Q$8="",Q$7=""),"",ROUND(Q96/Q$8*Q$7*KVARDI,2))</f>
        <v/>
      </c>
      <c r="S96" s="43"/>
      <c r="T96" s="44" t="str">
        <f aca="false">IF(OR(S$4=0,S96="",S$8="",S$7=""),"",ROUND(S96/S$8*S$7*KVARDI,2))</f>
        <v/>
      </c>
      <c r="U96" s="43"/>
      <c r="V96" s="44" t="str">
        <f aca="false">IF(OR(U$4=0,U96="",U$8="",U$7=""),"",ROUND(U96/U$8*U$7*KVARDI,2))</f>
        <v/>
      </c>
      <c r="W96" s="43"/>
      <c r="X96" s="44" t="str">
        <f aca="false">IF(OR(W$4=0,W96="",W$8="",W$7=""),"",ROUND(W96/W$8*W$7*KVARDI,2))</f>
        <v/>
      </c>
      <c r="Y96" s="43"/>
      <c r="Z96" s="44" t="str">
        <f aca="false">IF(OR(Y$4=0,Y96="",Y$8="",Y$7=""),"",ROUND(Y96/Y$8*Y$7*KVARDI,2))</f>
        <v/>
      </c>
      <c r="AA96" s="43"/>
      <c r="AB96" s="44" t="str">
        <f aca="false">IF(OR(AA$4=0,AA96="",AA$8="",AA$7=""),"",ROUND(AA96/AA$8*AA$7*KVARDI,2))</f>
        <v/>
      </c>
      <c r="AC96" s="43"/>
      <c r="AD96" s="44" t="str">
        <f aca="false">IF(OR(AC$4=0,AC96="",AC$8="",AC$7=""),"",ROUND(AC96/AC$8*AC$7*KVARDI,2))</f>
        <v/>
      </c>
      <c r="AE96" s="43"/>
      <c r="AF96" s="44" t="str">
        <f aca="false">IF(OR(AE$4=0,AE96="",AE$8="",AE$7=""),"",ROUND(AE96/AE$8*AE$7*KVARDI,2))</f>
        <v/>
      </c>
      <c r="AG96" s="43"/>
      <c r="AH96" s="44" t="str">
        <f aca="false">IF(OR(AG$4=0,AG96="",AG$8="",AG$7=""),"",ROUND(AG96/AG$8*AG$7*KVARDI,2))</f>
        <v/>
      </c>
      <c r="AI96" s="43"/>
      <c r="AJ96" s="44" t="str">
        <f aca="false">IF(OR(AI$4=0,AI96="",AI$8="",AI$7=""),"",ROUND(AI96/AI$8*AI$7*KVARDI,2))</f>
        <v/>
      </c>
      <c r="AK96" s="43"/>
      <c r="AL96" s="44" t="str">
        <f aca="false">IF(OR(AK$4=0,AK96="",AK$8="",AK$7=""),"",ROUND(AK96/AK$8*AK$7*KVARDI,2))</f>
        <v/>
      </c>
      <c r="AM96" s="43"/>
      <c r="AN96" s="44" t="str">
        <f aca="false">IF(OR(AM$4=0,AM96="",AM$8="",AM$7=""),"",ROUND(AM96/AM$8*AM$7*KVARDI,2))</f>
        <v/>
      </c>
      <c r="AO96" s="43"/>
      <c r="AP96" s="44" t="str">
        <f aca="false">IF(OR(AO$4=0,AO96="",AO$8="",AO$7=""),"",ROUND(AO96/AO$8*AO$7*KVARDI,2))</f>
        <v/>
      </c>
      <c r="AQ96" s="43"/>
      <c r="AR96" s="44" t="str">
        <f aca="false">IF(OR(AQ$4=0,AQ96="",AQ$8="",AQ$7=""),"",ROUND(AQ96/AQ$8*AQ$7*KVARDI,2))</f>
        <v/>
      </c>
      <c r="AS96" s="43"/>
      <c r="AT96" s="44" t="str">
        <f aca="false">IF(OR(AS$4=0,AS96="",AS$8="",AS$7=""),"",ROUND(AS96/AS$8*AS$7*KVARDI,2))</f>
        <v/>
      </c>
      <c r="AU96" s="43"/>
      <c r="AV96" s="44" t="str">
        <f aca="false">IF(OR(AU$4=0,AU96="",AU$8="",AU$7=""),"",ROUND(AU96/AU$8*AU$7*KVARDI,2))</f>
        <v/>
      </c>
      <c r="AW96" s="43"/>
      <c r="AX96" s="44" t="str">
        <f aca="false">IF(OR(AW$4=0,AW96="",AW$8="",AW$7=""),"",ROUND(AW96/AW$8*AW$7*KVARDI,2))</f>
        <v/>
      </c>
      <c r="AY96" s="43"/>
      <c r="AZ96" s="44" t="str">
        <f aca="false">IF(OR(AY$4=0,AY96="",AY$8="",AY$7=""),"",ROUND(AY96/AY$8*AY$7*KVARDI,2))</f>
        <v/>
      </c>
      <c r="BA96" s="43"/>
      <c r="BB96" s="44" t="str">
        <f aca="false">IF(OR(BA$4=0,BA96="",BA$8="",BA$7=""),"",ROUND(BA96/BA$8*BA$7*KVARDI,2))</f>
        <v/>
      </c>
      <c r="BC96" s="43"/>
      <c r="BD96" s="44" t="str">
        <f aca="false">IF(OR(BC$4=0,BC96="",BC$8="",BC$7=""),"",ROUND(BC96/BC$8*BC$7*KVARDI,2))</f>
        <v/>
      </c>
      <c r="BE96" s="43"/>
      <c r="BF96" s="44" t="str">
        <f aca="false">IF(OR(BE$4=0,BE96="",BE$8="",BE$7=""),"",ROUND(BE96/BE$8*BE$7*KVARDI,2))</f>
        <v/>
      </c>
      <c r="BG96" s="43"/>
      <c r="BH96" s="44" t="str">
        <f aca="false">IF(OR(BG$4=0,BG96="",BG$8="",BG$7=""),"",ROUND(BG96/BG$8*BG$7*KVARDI,2))</f>
        <v/>
      </c>
      <c r="BI96" s="43"/>
      <c r="BJ96" s="44" t="str">
        <f aca="false">IF(OR(BI$4=0,BI96="",BI$8="",BI$7=""),"",ROUND(BI96/BI$8*BI$7*KVARDI,2))</f>
        <v/>
      </c>
      <c r="BK96" s="43"/>
      <c r="BL96" s="44" t="str">
        <f aca="false">IF(OR(BK$4=0,BK96="",BK$8="",BK$7=""),"",ROUND(BK96/BK$8*BK$7*KVARDI,2))</f>
        <v/>
      </c>
      <c r="BM96" s="43"/>
      <c r="BN96" s="44" t="str">
        <f aca="false">IF(OR(BM$4=0,BM96="",BM$8="",BM$7=""),"",ROUND(BM96/BM$8*BM$7*KVARDI,2))</f>
        <v/>
      </c>
      <c r="BO96" s="43"/>
      <c r="BP96" s="44" t="str">
        <f aca="false">IF(OR(BO$4=0,BO96="",BO$8="",BO$7=""),"",ROUND(BO96/BO$8*BO$7*KVARDI,2))</f>
        <v/>
      </c>
      <c r="BQ96" s="43"/>
      <c r="BR96" s="44" t="str">
        <f aca="false">IF(OR(BQ$4=0,BQ96="",BQ$8="",BQ$7=""),"",ROUND(BQ96/BQ$8*BQ$7*KVARDI,2))</f>
        <v/>
      </c>
      <c r="BS96" s="43"/>
      <c r="BT96" s="44" t="str">
        <f aca="false">IF(OR(BS$4=0,BS96="",BS$8="",BS$7=""),"",ROUND(BS96/BS$8*BS$7*KVARDI,2))</f>
        <v/>
      </c>
      <c r="BU96" s="43"/>
      <c r="BV96" s="44" t="str">
        <f aca="false">IF(OR(BU$4=0,BU96="",BU$8="",BU$7=""),"",ROUND(BU96/BU$8*BU$7*KVARDI,2))</f>
        <v/>
      </c>
      <c r="BW96" s="43"/>
      <c r="BX96" s="44" t="str">
        <f aca="false">IF(OR(BW$4=0,BW96="",BW$8="",BW$7=""),"",ROUND(BW96/BW$8*BW$7*KVARDI,2))</f>
        <v/>
      </c>
      <c r="BY96" s="43"/>
      <c r="BZ96" s="44" t="str">
        <f aca="false">IF(OR(BY$4=0,BY96="",BY$8="",BY$7=""),"",ROUND(BY96/BY$8*BY$7*KVARDI,2))</f>
        <v/>
      </c>
      <c r="CA96" s="43"/>
      <c r="CB96" s="44" t="str">
        <f aca="false">IF(OR(CA$4=0,CA96="",CA$8="",CA$7=""),"",ROUND(CA96/CA$8*CA$7*KVARDI,2))</f>
        <v/>
      </c>
      <c r="CC96" s="43"/>
      <c r="CD96" s="44" t="str">
        <f aca="false">IF(OR(CC$4=0,CC96="",CC$8="",CC$7=""),"",ROUND(CC96/CC$8*CC$7*KVARDI,2))</f>
        <v/>
      </c>
      <c r="CE96" s="43"/>
      <c r="CF96" s="44" t="str">
        <f aca="false">IF(OR(CE$4=0,CE96="",CE$8="",CE$7=""),"",ROUND(CE96/CE$8*CE$7*KVARDI,2))</f>
        <v/>
      </c>
      <c r="CG96" s="43"/>
      <c r="CH96" s="44" t="str">
        <f aca="false">IF(OR(CG$4=0,CG96="",CG$8="",CG$7=""),"",ROUND(CG96/CG$8*CG$7*KVARDI,2))</f>
        <v/>
      </c>
      <c r="CI96" s="43"/>
      <c r="CJ96" s="44" t="str">
        <f aca="false">IF(OR(CI$4=0,CI96="",CI$8="",CI$7=""),"",ROUND(CI96/CI$8*CI$7*KVARDI,2))</f>
        <v/>
      </c>
      <c r="CK96" s="43"/>
      <c r="CL96" s="44" t="str">
        <f aca="false">IF(OR(CK$4=0,CK96="",CK$8="",CK$7=""),"",ROUND(CK96/CK$8*CK$7*KVARDI,2))</f>
        <v/>
      </c>
      <c r="CM96" s="43"/>
      <c r="CN96" s="44" t="str">
        <f aca="false">IF(OR(CM$4=0,CM96="",CM$8="",CM$7=""),"",ROUND(CM96/CM$8*CM$7*KVARDI,2))</f>
        <v/>
      </c>
      <c r="CO96" s="43"/>
      <c r="CP96" s="44" t="str">
        <f aca="false">IF(OR(CO$4=0,CO96="",CO$8="",CO$7=""),"",ROUND(CO96/CO$8*CO$7*KVARDI,2))</f>
        <v/>
      </c>
      <c r="CQ96" s="43"/>
      <c r="CR96" s="44" t="str">
        <f aca="false">IF(OR(CQ$4=0,CQ96="",CQ$8="",CQ$7=""),"",ROUND(CQ96/CQ$8*CQ$7*KVARDI,2))</f>
        <v/>
      </c>
      <c r="CS96" s="43"/>
      <c r="CT96" s="44" t="str">
        <f aca="false">IF(OR(CS$4=0,CS96="",CS$8="",CS$7=""),"",ROUND(CS96/CS$8*CS$7*KVARDI,2))</f>
        <v/>
      </c>
      <c r="CU96" s="43"/>
      <c r="CV96" s="44" t="str">
        <f aca="false">IF(OR(CU$4=0,CU96="",CU$8="",CU$7=""),"",ROUND(CU96/CU$8*CU$7*KVARDI,2))</f>
        <v/>
      </c>
      <c r="CW96" s="43"/>
      <c r="CX96" s="44" t="str">
        <f aca="false">IF(OR(CW$4=0,CW96="",CW$8="",CW$7=""),"",ROUND(CW96/CW$8*CW$7*KVARDI,2))</f>
        <v/>
      </c>
      <c r="CY96" s="43"/>
      <c r="CZ96" s="44" t="str">
        <f aca="false">IF(OR(CY$4=0,CY96="",CY$8="",CY$7=""),"",ROUND(CY96/CY$8*CY$7*KVARDI,2))</f>
        <v/>
      </c>
      <c r="DA96" s="43"/>
      <c r="DB96" s="44" t="str">
        <f aca="false">IF(OR(DA$4=0,DA96="",DA$8="",DA$7=""),"",ROUND(DA96/DA$8*DA$7*KVARDI,2))</f>
        <v/>
      </c>
      <c r="DC96" s="43"/>
      <c r="DD96" s="44" t="str">
        <f aca="false">IF(OR(DC$4=0,DC96="",DC$8="",DC$7=""),"",ROUND(DC96/DC$8*DC$7*KVARDI,2))</f>
        <v/>
      </c>
      <c r="DE96" s="43"/>
      <c r="DF96" s="44" t="str">
        <f aca="false">IF(OR(DE$4=0,DE96="",DE$8="",DE$7=""),"",ROUND(DE96/DE$8*DE$7*KVARDI,2))</f>
        <v/>
      </c>
      <c r="DG96" s="43"/>
      <c r="DH96" s="44" t="str">
        <f aca="false">IF(OR(DG$4=0,DG96="",DG$8="",DG$7=""),"",ROUND(DG96/DG$8*DG$7*KVARDI,2))</f>
        <v/>
      </c>
      <c r="DI96" s="43"/>
      <c r="DJ96" s="44" t="str">
        <f aca="false">IF(OR(DI$4=0,DI96="",DI$8="",DI$7=""),"",ROUND(DI96/DI$8*DI$7*KVARDI,2))</f>
        <v/>
      </c>
      <c r="DK96" s="43"/>
      <c r="DL96" s="44" t="str">
        <f aca="false">IF(OR(DK$4=0,DK96="",DK$8="",DK$7=""),"",ROUND(DK96/DK$8*DK$7*KVARDI,2))</f>
        <v/>
      </c>
      <c r="DM96" s="43"/>
      <c r="DN96" s="44" t="str">
        <f aca="false">IF(OR(DM$4=0,DM96="",DM$8="",DM$7=""),"",ROUND(DM96/DM$8*DM$7*KVARDI,2))</f>
        <v/>
      </c>
      <c r="DO96" s="43"/>
      <c r="DP96" s="44" t="str">
        <f aca="false">IF(OR(DO$4=0,DO96="",DO$8="",DO$7=""),"",ROUND(DO96/DO$8*DO$7*KVARDI,2))</f>
        <v/>
      </c>
      <c r="DQ96" s="43"/>
      <c r="DR96" s="44" t="str">
        <f aca="false">IF(OR(DQ$4=0,DQ96="",DQ$8="",DQ$7=""),"",ROUND(DQ96/DQ$8*DQ$7*KVARDI,2))</f>
        <v/>
      </c>
      <c r="DS96" s="43"/>
      <c r="DT96" s="44" t="str">
        <f aca="false">IF(OR(DS$4=0,DS96="",DS$8="",DS$7=""),"",ROUND(DS96/DS$8*DS$7*KVARDI,2))</f>
        <v/>
      </c>
      <c r="DU96" s="43"/>
      <c r="DV96" s="44" t="str">
        <f aca="false">IF(OR(DU$4=0,DU96="",DU$8="",DU$7=""),"",ROUND(DU96/DU$8*DU$7*KVARDI,2))</f>
        <v/>
      </c>
      <c r="DW96" s="43"/>
      <c r="DX96" s="44" t="str">
        <f aca="false">IF(OR(DW$4=0,DW96="",DW$8="",DW$7=""),"",ROUND(DW96/DW$8*DW$7*KVARDI,2))</f>
        <v/>
      </c>
      <c r="DY96" s="43"/>
      <c r="DZ96" s="44" t="str">
        <f aca="false">IF(OR(DY$4=0,DY96="",DY$8="",DY$7=""),"",ROUND(DY96/DY$8*DY$7*KVARDI,2))</f>
        <v/>
      </c>
      <c r="EA96" s="43"/>
      <c r="EB96" s="44" t="str">
        <f aca="false">IF(OR(EA$4=0,EA96="",EA$8="",EA$7=""),"",ROUND(EA96/EA$8*EA$7*KVARDI,2))</f>
        <v/>
      </c>
      <c r="EC96" s="43"/>
      <c r="ED96" s="44" t="str">
        <f aca="false">IF(OR(EC$4=0,EC96="",EC$8="",EC$7=""),"",ROUND(EC96/EC$8*EC$7*KVARDI,2))</f>
        <v/>
      </c>
      <c r="EE96" s="43"/>
      <c r="EF96" s="44" t="str">
        <f aca="false">IF(OR(EE$4=0,EE96="",EE$8="",EE$7=""),"",ROUND(EE96/EE$8*EE$7*KVARDI,2))</f>
        <v/>
      </c>
      <c r="EG96" s="43"/>
      <c r="EH96" s="44" t="str">
        <f aca="false">IF(OR(EG$4=0,EG96="",EG$8="",EG$7=""),"",ROUND(EG96/EG$8*EG$7*KVARDI,2))</f>
        <v/>
      </c>
      <c r="EI96" s="43"/>
      <c r="EJ96" s="44" t="str">
        <f aca="false">IF(OR(EI$4=0,EI96="",EI$8="",EI$7=""),"",ROUND(EI96/EI$8*EI$7*KVARDI,2))</f>
        <v/>
      </c>
      <c r="EK96" s="43"/>
      <c r="EL96" s="44" t="str">
        <f aca="false">IF(OR(EK$4=0,EK96="",EK$8="",EK$7=""),"",ROUND(EK96/EK$8*EK$7*KVARDI,2))</f>
        <v/>
      </c>
      <c r="EM96" s="43"/>
      <c r="EN96" s="44" t="str">
        <f aca="false">IF(OR(EM$4=0,EM96="",EM$8="",EM$7=""),"",ROUND(EM96/EM$8*EM$7*KVARDI,2))</f>
        <v/>
      </c>
      <c r="EO96" s="43"/>
      <c r="EP96" s="44" t="str">
        <f aca="false">IF(OR(EO$4=0,EO96="",EO$8="",EO$7=""),"",ROUND(EO96/EO$8*EO$7*KVARDI,2))</f>
        <v/>
      </c>
      <c r="EQ96" s="43"/>
      <c r="ER96" s="44" t="str">
        <f aca="false">IF(OR(EQ$4=0,EQ96="",EQ$8="",EQ$7=""),"",ROUND(EQ96/EQ$8*EQ$7*KVARDI,2))</f>
        <v/>
      </c>
      <c r="ES96" s="43"/>
      <c r="ET96" s="44" t="str">
        <f aca="false">IF(OR(ES$4=0,ES96="",ES$8="",ES$7=""),"",ROUND(ES96/ES$8*ES$7*KVARDI,2))</f>
        <v/>
      </c>
      <c r="EU96" s="43"/>
      <c r="EV96" s="44" t="str">
        <f aca="false">IF(OR(EU$4=0,EU96="",EU$8="",EU$7=""),"",ROUND(EU96/EU$8*EU$7*KVARDI,2))</f>
        <v/>
      </c>
      <c r="EW96" s="43"/>
      <c r="EX96" s="44" t="str">
        <f aca="false">IF(OR(EW$4=0,EW96="",EW$8="",EW$7=""),"",ROUND(EW96/EW$8*EW$7*KVARDI,2))</f>
        <v/>
      </c>
      <c r="EY96" s="43"/>
      <c r="EZ96" s="44" t="str">
        <f aca="false">IF(OR(EY$4=0,EY96="",EY$8="",EY$7=""),"",ROUND(EY96/EY$8*EY$7*KVARDI,2))</f>
        <v/>
      </c>
      <c r="FA96" s="43"/>
      <c r="FB96" s="44" t="str">
        <f aca="false">IF(OR(FA$4=0,FA96="",FA$8="",FA$7=""),"",ROUND(FA96/FA$8*FA$7*KVARDI,2))</f>
        <v/>
      </c>
      <c r="FC96" s="43"/>
      <c r="FD96" s="44" t="str">
        <f aca="false">IF(OR(FC$4=0,FC96="",FC$8="",FC$7=""),"",ROUND(FC96/FC$8*FC$7*KVARDI,2))</f>
        <v/>
      </c>
      <c r="FE96" s="43"/>
      <c r="FF96" s="44" t="str">
        <f aca="false">IF(OR(FE$4=0,FE96="",FE$8="",FE$7=""),"",ROUND(FE96/FE$8*FE$7*KVARDI,2))</f>
        <v/>
      </c>
      <c r="FG96" s="43"/>
      <c r="FH96" s="44" t="str">
        <f aca="false">IF(OR(FG$4=0,FG96="",FG$8="",FG$7=""),"",ROUND(FG96/FG$8*FG$7*KVARDI,2))</f>
        <v/>
      </c>
      <c r="FI96" s="43"/>
      <c r="FJ96" s="44" t="str">
        <f aca="false">IF(OR(FI$4=0,FI96="",FI$8="",FI$7=""),"",ROUND(FI96/FI$8*FI$7*KVARDI,2))</f>
        <v/>
      </c>
      <c r="FK96" s="43"/>
      <c r="FL96" s="44" t="str">
        <f aca="false">IF(OR(FK$4=0,FK96="",FK$8="",FK$7=""),"",ROUND(FK96/FK$8*FK$7*KVARDI,2))</f>
        <v/>
      </c>
      <c r="FM96" s="43"/>
      <c r="FN96" s="44" t="str">
        <f aca="false">IF(OR(FM$4=0,FM96="",FM$8="",FM$7=""),"",ROUND(FM96/FM$8*FM$7*KVARDI,2))</f>
        <v/>
      </c>
      <c r="FO96" s="43"/>
      <c r="FP96" s="44" t="str">
        <f aca="false">IF(OR(FO$4=0,FO96="",FO$8="",FO$7=""),"",ROUND(FO96/FO$8*FO$7*KVARDI,2))</f>
        <v/>
      </c>
      <c r="FQ96" s="43"/>
      <c r="FR96" s="44" t="str">
        <f aca="false">IF(OR(FQ$4=0,FQ96="",FQ$8="",FQ$7=""),"",ROUND(FQ96/FQ$8*FQ$7*KVARDI,2))</f>
        <v/>
      </c>
      <c r="FS96" s="43"/>
      <c r="FT96" s="44" t="str">
        <f aca="false">IF(OR(FS$4=0,FS96="",FS$8="",FS$7=""),"",ROUND(FS96/FS$8*FS$7*KVARDI,2))</f>
        <v/>
      </c>
      <c r="FU96" s="43"/>
      <c r="FV96" s="44" t="str">
        <f aca="false">IF(OR(FU$4=0,FU96="",FU$8="",FU$7=""),"",ROUND(FU96/FU$8*FU$7*KVARDI,2))</f>
        <v/>
      </c>
      <c r="FW96" s="43"/>
      <c r="FX96" s="44" t="str">
        <f aca="false">IF(OR(FW$4=0,FW96="",FW$8="",FW$7=""),"",ROUND(FW96/FW$8*FW$7*KVARDI,2))</f>
        <v/>
      </c>
      <c r="FY96" s="43"/>
      <c r="FZ96" s="44" t="str">
        <f aca="false">IF(OR(FY$4=0,FY96="",FY$8="",FY$7=""),"",ROUND(FY96/FY$8*FY$7*KVARDI,2))</f>
        <v/>
      </c>
      <c r="GA96" s="43"/>
      <c r="GB96" s="44" t="str">
        <f aca="false">IF(OR(GA$4=0,GA96="",GA$8="",GA$7=""),"",ROUND(GA96/GA$8*GA$7*KVARDI,2))</f>
        <v/>
      </c>
      <c r="GC96" s="43"/>
      <c r="GD96" s="44" t="str">
        <f aca="false">IF(OR(GC$4=0,GC96="",GC$8="",GC$7=""),"",ROUND(GC96/GC$8*GC$7*KVARDI,2))</f>
        <v/>
      </c>
      <c r="GE96" s="43"/>
      <c r="GF96" s="44" t="str">
        <f aca="false">IF(OR(GE$4=0,GE96="",GE$8="",GE$7=""),"",ROUND(GE96/GE$8*GE$7*KVARDI,2))</f>
        <v/>
      </c>
      <c r="GG96" s="43"/>
      <c r="GH96" s="44" t="str">
        <f aca="false">IF(OR(GG$4=0,GG96="",GG$8="",GG$7=""),"",ROUND(GG96/GG$8*GG$7*KVARDI,2))</f>
        <v/>
      </c>
      <c r="GI96" s="43"/>
      <c r="GJ96" s="44" t="str">
        <f aca="false">IF(OR(GI$4=0,GI96="",GI$8="",GI$7=""),"",ROUND(GI96/GI$8*GI$7*KVARDI,2))</f>
        <v/>
      </c>
      <c r="GK96" s="43"/>
      <c r="GL96" s="44" t="str">
        <f aca="false">IF(OR(GK$4=0,GK96="",GK$8="",GK$7=""),"",ROUND(GK96/GK$8*GK$7*KVARDI,2))</f>
        <v/>
      </c>
      <c r="GM96" s="43"/>
      <c r="GN96" s="44" t="str">
        <f aca="false">IF(OR(GM$4=0,GM96="",GM$8="",GM$7=""),"",ROUND(GM96/GM$8*GM$7*KVARDI,2))</f>
        <v/>
      </c>
      <c r="GO96" s="43"/>
      <c r="GP96" s="44" t="str">
        <f aca="false">IF(OR(GO$4=0,GO96="",GO$8="",GO$7=""),"",ROUND(GO96/GO$8*GO$7*KVARDI,2))</f>
        <v/>
      </c>
      <c r="GQ96" s="43"/>
      <c r="GR96" s="44" t="str">
        <f aca="false">IF(OR(GQ$4=0,GQ96="",GQ$8="",GQ$7=""),"",ROUND(GQ96/GQ$8*GQ$7*KVARDI,2))</f>
        <v/>
      </c>
      <c r="GS96" s="43"/>
      <c r="GT96" s="44" t="str">
        <f aca="false">IF(OR(GS$4=0,GS96="",GS$8="",GS$7=""),"",ROUND(GS96/GS$8*GS$7*KVARDI,2))</f>
        <v/>
      </c>
      <c r="GU96" s="43"/>
      <c r="GV96" s="44" t="str">
        <f aca="false">IF(OR(GU$4=0,GU96="",GU$8="",GU$7=""),"",ROUND(GU96/GU$8*GU$7*KVARDI,2))</f>
        <v/>
      </c>
      <c r="GW96" s="43"/>
      <c r="GX96" s="44" t="str">
        <f aca="false">IF(OR(GW$4=0,GW96="",GW$8="",GW$7=""),"",ROUND(GW96/GW$8*GW$7*KVARDI,2))</f>
        <v/>
      </c>
      <c r="GZ96" s="22"/>
    </row>
    <row r="97" customFormat="false" ht="15" hidden="true" customHeight="true" outlineLevel="1" collapsed="false">
      <c r="B97" s="41" t="str">
        <f aca="false" t="array" ref="B97:B97">IFERROR(INDEX(Launagögn!$C$6:$C$10005,MATCH(0,COUNTIF($B$11:B96,Launagögn!$C$6:$C$10005)+(Launagögn!$C$6:$C$10005=""),0)),"")</f>
        <v/>
      </c>
      <c r="C97" s="42" t="n">
        <f aca="false">IFERROR(SUMIF($G$10:$GX$10,"Stig",$G97:$GX97),0)</f>
        <v>0</v>
      </c>
      <c r="D97" s="22"/>
      <c r="E97" s="22"/>
      <c r="F97" s="22"/>
      <c r="G97" s="43"/>
      <c r="H97" s="44" t="str">
        <f aca="false">IF(OR(G$4=0,G97="",G$8="",G$7=""),"",ROUND(G97/G$8*G$7*KVARDI,2))</f>
        <v/>
      </c>
      <c r="I97" s="43"/>
      <c r="J97" s="44" t="str">
        <f aca="false">IF(OR(I$4=0,I97="",I$8="",I$7=""),"",ROUND(I97/I$8*I$7*KVARDI,2))</f>
        <v/>
      </c>
      <c r="K97" s="43"/>
      <c r="L97" s="44" t="str">
        <f aca="false">IF(OR(K$4=0,K97="",K$8="",K$7=""),"",ROUND(K97/K$8*K$7*KVARDI,2))</f>
        <v/>
      </c>
      <c r="M97" s="43"/>
      <c r="N97" s="44" t="str">
        <f aca="false">IF(OR(M$4=0,M97="",M$8="",M$7=""),"",ROUND(M97/M$8*M$7*KVARDI,2))</f>
        <v/>
      </c>
      <c r="O97" s="43"/>
      <c r="P97" s="44" t="str">
        <f aca="false">IF(OR(O$4=0,O97="",O$8="",O$7=""),"",ROUND(O97/O$8*O$7*KVARDI,2))</f>
        <v/>
      </c>
      <c r="Q97" s="43"/>
      <c r="R97" s="44" t="str">
        <f aca="false">IF(OR(Q$4=0,Q97="",Q$8="",Q$7=""),"",ROUND(Q97/Q$8*Q$7*KVARDI,2))</f>
        <v/>
      </c>
      <c r="S97" s="43"/>
      <c r="T97" s="44" t="str">
        <f aca="false">IF(OR(S$4=0,S97="",S$8="",S$7=""),"",ROUND(S97/S$8*S$7*KVARDI,2))</f>
        <v/>
      </c>
      <c r="U97" s="43"/>
      <c r="V97" s="44" t="str">
        <f aca="false">IF(OR(U$4=0,U97="",U$8="",U$7=""),"",ROUND(U97/U$8*U$7*KVARDI,2))</f>
        <v/>
      </c>
      <c r="W97" s="43"/>
      <c r="X97" s="44" t="str">
        <f aca="false">IF(OR(W$4=0,W97="",W$8="",W$7=""),"",ROUND(W97/W$8*W$7*KVARDI,2))</f>
        <v/>
      </c>
      <c r="Y97" s="43"/>
      <c r="Z97" s="44" t="str">
        <f aca="false">IF(OR(Y$4=0,Y97="",Y$8="",Y$7=""),"",ROUND(Y97/Y$8*Y$7*KVARDI,2))</f>
        <v/>
      </c>
      <c r="AA97" s="43"/>
      <c r="AB97" s="44" t="str">
        <f aca="false">IF(OR(AA$4=0,AA97="",AA$8="",AA$7=""),"",ROUND(AA97/AA$8*AA$7*KVARDI,2))</f>
        <v/>
      </c>
      <c r="AC97" s="43"/>
      <c r="AD97" s="44" t="str">
        <f aca="false">IF(OR(AC$4=0,AC97="",AC$8="",AC$7=""),"",ROUND(AC97/AC$8*AC$7*KVARDI,2))</f>
        <v/>
      </c>
      <c r="AE97" s="43"/>
      <c r="AF97" s="44" t="str">
        <f aca="false">IF(OR(AE$4=0,AE97="",AE$8="",AE$7=""),"",ROUND(AE97/AE$8*AE$7*KVARDI,2))</f>
        <v/>
      </c>
      <c r="AG97" s="43"/>
      <c r="AH97" s="44" t="str">
        <f aca="false">IF(OR(AG$4=0,AG97="",AG$8="",AG$7=""),"",ROUND(AG97/AG$8*AG$7*KVARDI,2))</f>
        <v/>
      </c>
      <c r="AI97" s="43"/>
      <c r="AJ97" s="44" t="str">
        <f aca="false">IF(OR(AI$4=0,AI97="",AI$8="",AI$7=""),"",ROUND(AI97/AI$8*AI$7*KVARDI,2))</f>
        <v/>
      </c>
      <c r="AK97" s="43"/>
      <c r="AL97" s="44" t="str">
        <f aca="false">IF(OR(AK$4=0,AK97="",AK$8="",AK$7=""),"",ROUND(AK97/AK$8*AK$7*KVARDI,2))</f>
        <v/>
      </c>
      <c r="AM97" s="43"/>
      <c r="AN97" s="44" t="str">
        <f aca="false">IF(OR(AM$4=0,AM97="",AM$8="",AM$7=""),"",ROUND(AM97/AM$8*AM$7*KVARDI,2))</f>
        <v/>
      </c>
      <c r="AO97" s="43"/>
      <c r="AP97" s="44" t="str">
        <f aca="false">IF(OR(AO$4=0,AO97="",AO$8="",AO$7=""),"",ROUND(AO97/AO$8*AO$7*KVARDI,2))</f>
        <v/>
      </c>
      <c r="AQ97" s="43"/>
      <c r="AR97" s="44" t="str">
        <f aca="false">IF(OR(AQ$4=0,AQ97="",AQ$8="",AQ$7=""),"",ROUND(AQ97/AQ$8*AQ$7*KVARDI,2))</f>
        <v/>
      </c>
      <c r="AS97" s="43"/>
      <c r="AT97" s="44" t="str">
        <f aca="false">IF(OR(AS$4=0,AS97="",AS$8="",AS$7=""),"",ROUND(AS97/AS$8*AS$7*KVARDI,2))</f>
        <v/>
      </c>
      <c r="AU97" s="43"/>
      <c r="AV97" s="44" t="str">
        <f aca="false">IF(OR(AU$4=0,AU97="",AU$8="",AU$7=""),"",ROUND(AU97/AU$8*AU$7*KVARDI,2))</f>
        <v/>
      </c>
      <c r="AW97" s="43"/>
      <c r="AX97" s="44" t="str">
        <f aca="false">IF(OR(AW$4=0,AW97="",AW$8="",AW$7=""),"",ROUND(AW97/AW$8*AW$7*KVARDI,2))</f>
        <v/>
      </c>
      <c r="AY97" s="43"/>
      <c r="AZ97" s="44" t="str">
        <f aca="false">IF(OR(AY$4=0,AY97="",AY$8="",AY$7=""),"",ROUND(AY97/AY$8*AY$7*KVARDI,2))</f>
        <v/>
      </c>
      <c r="BA97" s="43"/>
      <c r="BB97" s="44" t="str">
        <f aca="false">IF(OR(BA$4=0,BA97="",BA$8="",BA$7=""),"",ROUND(BA97/BA$8*BA$7*KVARDI,2))</f>
        <v/>
      </c>
      <c r="BC97" s="43"/>
      <c r="BD97" s="44" t="str">
        <f aca="false">IF(OR(BC$4=0,BC97="",BC$8="",BC$7=""),"",ROUND(BC97/BC$8*BC$7*KVARDI,2))</f>
        <v/>
      </c>
      <c r="BE97" s="43"/>
      <c r="BF97" s="44" t="str">
        <f aca="false">IF(OR(BE$4=0,BE97="",BE$8="",BE$7=""),"",ROUND(BE97/BE$8*BE$7*KVARDI,2))</f>
        <v/>
      </c>
      <c r="BG97" s="43"/>
      <c r="BH97" s="44" t="str">
        <f aca="false">IF(OR(BG$4=0,BG97="",BG$8="",BG$7=""),"",ROUND(BG97/BG$8*BG$7*KVARDI,2))</f>
        <v/>
      </c>
      <c r="BI97" s="43"/>
      <c r="BJ97" s="44" t="str">
        <f aca="false">IF(OR(BI$4=0,BI97="",BI$8="",BI$7=""),"",ROUND(BI97/BI$8*BI$7*KVARDI,2))</f>
        <v/>
      </c>
      <c r="BK97" s="43"/>
      <c r="BL97" s="44" t="str">
        <f aca="false">IF(OR(BK$4=0,BK97="",BK$8="",BK$7=""),"",ROUND(BK97/BK$8*BK$7*KVARDI,2))</f>
        <v/>
      </c>
      <c r="BM97" s="43"/>
      <c r="BN97" s="44" t="str">
        <f aca="false">IF(OR(BM$4=0,BM97="",BM$8="",BM$7=""),"",ROUND(BM97/BM$8*BM$7*KVARDI,2))</f>
        <v/>
      </c>
      <c r="BO97" s="43"/>
      <c r="BP97" s="44" t="str">
        <f aca="false">IF(OR(BO$4=0,BO97="",BO$8="",BO$7=""),"",ROUND(BO97/BO$8*BO$7*KVARDI,2))</f>
        <v/>
      </c>
      <c r="BQ97" s="43"/>
      <c r="BR97" s="44" t="str">
        <f aca="false">IF(OR(BQ$4=0,BQ97="",BQ$8="",BQ$7=""),"",ROUND(BQ97/BQ$8*BQ$7*KVARDI,2))</f>
        <v/>
      </c>
      <c r="BS97" s="43"/>
      <c r="BT97" s="44" t="str">
        <f aca="false">IF(OR(BS$4=0,BS97="",BS$8="",BS$7=""),"",ROUND(BS97/BS$8*BS$7*KVARDI,2))</f>
        <v/>
      </c>
      <c r="BU97" s="43"/>
      <c r="BV97" s="44" t="str">
        <f aca="false">IF(OR(BU$4=0,BU97="",BU$8="",BU$7=""),"",ROUND(BU97/BU$8*BU$7*KVARDI,2))</f>
        <v/>
      </c>
      <c r="BW97" s="43"/>
      <c r="BX97" s="44" t="str">
        <f aca="false">IF(OR(BW$4=0,BW97="",BW$8="",BW$7=""),"",ROUND(BW97/BW$8*BW$7*KVARDI,2))</f>
        <v/>
      </c>
      <c r="BY97" s="43"/>
      <c r="BZ97" s="44" t="str">
        <f aca="false">IF(OR(BY$4=0,BY97="",BY$8="",BY$7=""),"",ROUND(BY97/BY$8*BY$7*KVARDI,2))</f>
        <v/>
      </c>
      <c r="CA97" s="43"/>
      <c r="CB97" s="44" t="str">
        <f aca="false">IF(OR(CA$4=0,CA97="",CA$8="",CA$7=""),"",ROUND(CA97/CA$8*CA$7*KVARDI,2))</f>
        <v/>
      </c>
      <c r="CC97" s="43"/>
      <c r="CD97" s="44" t="str">
        <f aca="false">IF(OR(CC$4=0,CC97="",CC$8="",CC$7=""),"",ROUND(CC97/CC$8*CC$7*KVARDI,2))</f>
        <v/>
      </c>
      <c r="CE97" s="43"/>
      <c r="CF97" s="44" t="str">
        <f aca="false">IF(OR(CE$4=0,CE97="",CE$8="",CE$7=""),"",ROUND(CE97/CE$8*CE$7*KVARDI,2))</f>
        <v/>
      </c>
      <c r="CG97" s="43"/>
      <c r="CH97" s="44" t="str">
        <f aca="false">IF(OR(CG$4=0,CG97="",CG$8="",CG$7=""),"",ROUND(CG97/CG$8*CG$7*KVARDI,2))</f>
        <v/>
      </c>
      <c r="CI97" s="43"/>
      <c r="CJ97" s="44" t="str">
        <f aca="false">IF(OR(CI$4=0,CI97="",CI$8="",CI$7=""),"",ROUND(CI97/CI$8*CI$7*KVARDI,2))</f>
        <v/>
      </c>
      <c r="CK97" s="43"/>
      <c r="CL97" s="44" t="str">
        <f aca="false">IF(OR(CK$4=0,CK97="",CK$8="",CK$7=""),"",ROUND(CK97/CK$8*CK$7*KVARDI,2))</f>
        <v/>
      </c>
      <c r="CM97" s="43"/>
      <c r="CN97" s="44" t="str">
        <f aca="false">IF(OR(CM$4=0,CM97="",CM$8="",CM$7=""),"",ROUND(CM97/CM$8*CM$7*KVARDI,2))</f>
        <v/>
      </c>
      <c r="CO97" s="43"/>
      <c r="CP97" s="44" t="str">
        <f aca="false">IF(OR(CO$4=0,CO97="",CO$8="",CO$7=""),"",ROUND(CO97/CO$8*CO$7*KVARDI,2))</f>
        <v/>
      </c>
      <c r="CQ97" s="43"/>
      <c r="CR97" s="44" t="str">
        <f aca="false">IF(OR(CQ$4=0,CQ97="",CQ$8="",CQ$7=""),"",ROUND(CQ97/CQ$8*CQ$7*KVARDI,2))</f>
        <v/>
      </c>
      <c r="CS97" s="43"/>
      <c r="CT97" s="44" t="str">
        <f aca="false">IF(OR(CS$4=0,CS97="",CS$8="",CS$7=""),"",ROUND(CS97/CS$8*CS$7*KVARDI,2))</f>
        <v/>
      </c>
      <c r="CU97" s="43"/>
      <c r="CV97" s="44" t="str">
        <f aca="false">IF(OR(CU$4=0,CU97="",CU$8="",CU$7=""),"",ROUND(CU97/CU$8*CU$7*KVARDI,2))</f>
        <v/>
      </c>
      <c r="CW97" s="43"/>
      <c r="CX97" s="44" t="str">
        <f aca="false">IF(OR(CW$4=0,CW97="",CW$8="",CW$7=""),"",ROUND(CW97/CW$8*CW$7*KVARDI,2))</f>
        <v/>
      </c>
      <c r="CY97" s="43"/>
      <c r="CZ97" s="44" t="str">
        <f aca="false">IF(OR(CY$4=0,CY97="",CY$8="",CY$7=""),"",ROUND(CY97/CY$8*CY$7*KVARDI,2))</f>
        <v/>
      </c>
      <c r="DA97" s="43"/>
      <c r="DB97" s="44" t="str">
        <f aca="false">IF(OR(DA$4=0,DA97="",DA$8="",DA$7=""),"",ROUND(DA97/DA$8*DA$7*KVARDI,2))</f>
        <v/>
      </c>
      <c r="DC97" s="43"/>
      <c r="DD97" s="44" t="str">
        <f aca="false">IF(OR(DC$4=0,DC97="",DC$8="",DC$7=""),"",ROUND(DC97/DC$8*DC$7*KVARDI,2))</f>
        <v/>
      </c>
      <c r="DE97" s="43"/>
      <c r="DF97" s="44" t="str">
        <f aca="false">IF(OR(DE$4=0,DE97="",DE$8="",DE$7=""),"",ROUND(DE97/DE$8*DE$7*KVARDI,2))</f>
        <v/>
      </c>
      <c r="DG97" s="43"/>
      <c r="DH97" s="44" t="str">
        <f aca="false">IF(OR(DG$4=0,DG97="",DG$8="",DG$7=""),"",ROUND(DG97/DG$8*DG$7*KVARDI,2))</f>
        <v/>
      </c>
      <c r="DI97" s="43"/>
      <c r="DJ97" s="44" t="str">
        <f aca="false">IF(OR(DI$4=0,DI97="",DI$8="",DI$7=""),"",ROUND(DI97/DI$8*DI$7*KVARDI,2))</f>
        <v/>
      </c>
      <c r="DK97" s="43"/>
      <c r="DL97" s="44" t="str">
        <f aca="false">IF(OR(DK$4=0,DK97="",DK$8="",DK$7=""),"",ROUND(DK97/DK$8*DK$7*KVARDI,2))</f>
        <v/>
      </c>
      <c r="DM97" s="43"/>
      <c r="DN97" s="44" t="str">
        <f aca="false">IF(OR(DM$4=0,DM97="",DM$8="",DM$7=""),"",ROUND(DM97/DM$8*DM$7*KVARDI,2))</f>
        <v/>
      </c>
      <c r="DO97" s="43"/>
      <c r="DP97" s="44" t="str">
        <f aca="false">IF(OR(DO$4=0,DO97="",DO$8="",DO$7=""),"",ROUND(DO97/DO$8*DO$7*KVARDI,2))</f>
        <v/>
      </c>
      <c r="DQ97" s="43"/>
      <c r="DR97" s="44" t="str">
        <f aca="false">IF(OR(DQ$4=0,DQ97="",DQ$8="",DQ$7=""),"",ROUND(DQ97/DQ$8*DQ$7*KVARDI,2))</f>
        <v/>
      </c>
      <c r="DS97" s="43"/>
      <c r="DT97" s="44" t="str">
        <f aca="false">IF(OR(DS$4=0,DS97="",DS$8="",DS$7=""),"",ROUND(DS97/DS$8*DS$7*KVARDI,2))</f>
        <v/>
      </c>
      <c r="DU97" s="43"/>
      <c r="DV97" s="44" t="str">
        <f aca="false">IF(OR(DU$4=0,DU97="",DU$8="",DU$7=""),"",ROUND(DU97/DU$8*DU$7*KVARDI,2))</f>
        <v/>
      </c>
      <c r="DW97" s="43"/>
      <c r="DX97" s="44" t="str">
        <f aca="false">IF(OR(DW$4=0,DW97="",DW$8="",DW$7=""),"",ROUND(DW97/DW$8*DW$7*KVARDI,2))</f>
        <v/>
      </c>
      <c r="DY97" s="43"/>
      <c r="DZ97" s="44" t="str">
        <f aca="false">IF(OR(DY$4=0,DY97="",DY$8="",DY$7=""),"",ROUND(DY97/DY$8*DY$7*KVARDI,2))</f>
        <v/>
      </c>
      <c r="EA97" s="43"/>
      <c r="EB97" s="44" t="str">
        <f aca="false">IF(OR(EA$4=0,EA97="",EA$8="",EA$7=""),"",ROUND(EA97/EA$8*EA$7*KVARDI,2))</f>
        <v/>
      </c>
      <c r="EC97" s="43"/>
      <c r="ED97" s="44" t="str">
        <f aca="false">IF(OR(EC$4=0,EC97="",EC$8="",EC$7=""),"",ROUND(EC97/EC$8*EC$7*KVARDI,2))</f>
        <v/>
      </c>
      <c r="EE97" s="43"/>
      <c r="EF97" s="44" t="str">
        <f aca="false">IF(OR(EE$4=0,EE97="",EE$8="",EE$7=""),"",ROUND(EE97/EE$8*EE$7*KVARDI,2))</f>
        <v/>
      </c>
      <c r="EG97" s="43"/>
      <c r="EH97" s="44" t="str">
        <f aca="false">IF(OR(EG$4=0,EG97="",EG$8="",EG$7=""),"",ROUND(EG97/EG$8*EG$7*KVARDI,2))</f>
        <v/>
      </c>
      <c r="EI97" s="43"/>
      <c r="EJ97" s="44" t="str">
        <f aca="false">IF(OR(EI$4=0,EI97="",EI$8="",EI$7=""),"",ROUND(EI97/EI$8*EI$7*KVARDI,2))</f>
        <v/>
      </c>
      <c r="EK97" s="43"/>
      <c r="EL97" s="44" t="str">
        <f aca="false">IF(OR(EK$4=0,EK97="",EK$8="",EK$7=""),"",ROUND(EK97/EK$8*EK$7*KVARDI,2))</f>
        <v/>
      </c>
      <c r="EM97" s="43"/>
      <c r="EN97" s="44" t="str">
        <f aca="false">IF(OR(EM$4=0,EM97="",EM$8="",EM$7=""),"",ROUND(EM97/EM$8*EM$7*KVARDI,2))</f>
        <v/>
      </c>
      <c r="EO97" s="43"/>
      <c r="EP97" s="44" t="str">
        <f aca="false">IF(OR(EO$4=0,EO97="",EO$8="",EO$7=""),"",ROUND(EO97/EO$8*EO$7*KVARDI,2))</f>
        <v/>
      </c>
      <c r="EQ97" s="43"/>
      <c r="ER97" s="44" t="str">
        <f aca="false">IF(OR(EQ$4=0,EQ97="",EQ$8="",EQ$7=""),"",ROUND(EQ97/EQ$8*EQ$7*KVARDI,2))</f>
        <v/>
      </c>
      <c r="ES97" s="43"/>
      <c r="ET97" s="44" t="str">
        <f aca="false">IF(OR(ES$4=0,ES97="",ES$8="",ES$7=""),"",ROUND(ES97/ES$8*ES$7*KVARDI,2))</f>
        <v/>
      </c>
      <c r="EU97" s="43"/>
      <c r="EV97" s="44" t="str">
        <f aca="false">IF(OR(EU$4=0,EU97="",EU$8="",EU$7=""),"",ROUND(EU97/EU$8*EU$7*KVARDI,2))</f>
        <v/>
      </c>
      <c r="EW97" s="43"/>
      <c r="EX97" s="44" t="str">
        <f aca="false">IF(OR(EW$4=0,EW97="",EW$8="",EW$7=""),"",ROUND(EW97/EW$8*EW$7*KVARDI,2))</f>
        <v/>
      </c>
      <c r="EY97" s="43"/>
      <c r="EZ97" s="44" t="str">
        <f aca="false">IF(OR(EY$4=0,EY97="",EY$8="",EY$7=""),"",ROUND(EY97/EY$8*EY$7*KVARDI,2))</f>
        <v/>
      </c>
      <c r="FA97" s="43"/>
      <c r="FB97" s="44" t="str">
        <f aca="false">IF(OR(FA$4=0,FA97="",FA$8="",FA$7=""),"",ROUND(FA97/FA$8*FA$7*KVARDI,2))</f>
        <v/>
      </c>
      <c r="FC97" s="43"/>
      <c r="FD97" s="44" t="str">
        <f aca="false">IF(OR(FC$4=0,FC97="",FC$8="",FC$7=""),"",ROUND(FC97/FC$8*FC$7*KVARDI,2))</f>
        <v/>
      </c>
      <c r="FE97" s="43"/>
      <c r="FF97" s="44" t="str">
        <f aca="false">IF(OR(FE$4=0,FE97="",FE$8="",FE$7=""),"",ROUND(FE97/FE$8*FE$7*KVARDI,2))</f>
        <v/>
      </c>
      <c r="FG97" s="43"/>
      <c r="FH97" s="44" t="str">
        <f aca="false">IF(OR(FG$4=0,FG97="",FG$8="",FG$7=""),"",ROUND(FG97/FG$8*FG$7*KVARDI,2))</f>
        <v/>
      </c>
      <c r="FI97" s="43"/>
      <c r="FJ97" s="44" t="str">
        <f aca="false">IF(OR(FI$4=0,FI97="",FI$8="",FI$7=""),"",ROUND(FI97/FI$8*FI$7*KVARDI,2))</f>
        <v/>
      </c>
      <c r="FK97" s="43"/>
      <c r="FL97" s="44" t="str">
        <f aca="false">IF(OR(FK$4=0,FK97="",FK$8="",FK$7=""),"",ROUND(FK97/FK$8*FK$7*KVARDI,2))</f>
        <v/>
      </c>
      <c r="FM97" s="43"/>
      <c r="FN97" s="44" t="str">
        <f aca="false">IF(OR(FM$4=0,FM97="",FM$8="",FM$7=""),"",ROUND(FM97/FM$8*FM$7*KVARDI,2))</f>
        <v/>
      </c>
      <c r="FO97" s="43"/>
      <c r="FP97" s="44" t="str">
        <f aca="false">IF(OR(FO$4=0,FO97="",FO$8="",FO$7=""),"",ROUND(FO97/FO$8*FO$7*KVARDI,2))</f>
        <v/>
      </c>
      <c r="FQ97" s="43"/>
      <c r="FR97" s="44" t="str">
        <f aca="false">IF(OR(FQ$4=0,FQ97="",FQ$8="",FQ$7=""),"",ROUND(FQ97/FQ$8*FQ$7*KVARDI,2))</f>
        <v/>
      </c>
      <c r="FS97" s="43"/>
      <c r="FT97" s="44" t="str">
        <f aca="false">IF(OR(FS$4=0,FS97="",FS$8="",FS$7=""),"",ROUND(FS97/FS$8*FS$7*KVARDI,2))</f>
        <v/>
      </c>
      <c r="FU97" s="43"/>
      <c r="FV97" s="44" t="str">
        <f aca="false">IF(OR(FU$4=0,FU97="",FU$8="",FU$7=""),"",ROUND(FU97/FU$8*FU$7*KVARDI,2))</f>
        <v/>
      </c>
      <c r="FW97" s="43"/>
      <c r="FX97" s="44" t="str">
        <f aca="false">IF(OR(FW$4=0,FW97="",FW$8="",FW$7=""),"",ROUND(FW97/FW$8*FW$7*KVARDI,2))</f>
        <v/>
      </c>
      <c r="FY97" s="43"/>
      <c r="FZ97" s="44" t="str">
        <f aca="false">IF(OR(FY$4=0,FY97="",FY$8="",FY$7=""),"",ROUND(FY97/FY$8*FY$7*KVARDI,2))</f>
        <v/>
      </c>
      <c r="GA97" s="43"/>
      <c r="GB97" s="44" t="str">
        <f aca="false">IF(OR(GA$4=0,GA97="",GA$8="",GA$7=""),"",ROUND(GA97/GA$8*GA$7*KVARDI,2))</f>
        <v/>
      </c>
      <c r="GC97" s="43"/>
      <c r="GD97" s="44" t="str">
        <f aca="false">IF(OR(GC$4=0,GC97="",GC$8="",GC$7=""),"",ROUND(GC97/GC$8*GC$7*KVARDI,2))</f>
        <v/>
      </c>
      <c r="GE97" s="43"/>
      <c r="GF97" s="44" t="str">
        <f aca="false">IF(OR(GE$4=0,GE97="",GE$8="",GE$7=""),"",ROUND(GE97/GE$8*GE$7*KVARDI,2))</f>
        <v/>
      </c>
      <c r="GG97" s="43"/>
      <c r="GH97" s="44" t="str">
        <f aca="false">IF(OR(GG$4=0,GG97="",GG$8="",GG$7=""),"",ROUND(GG97/GG$8*GG$7*KVARDI,2))</f>
        <v/>
      </c>
      <c r="GI97" s="43"/>
      <c r="GJ97" s="44" t="str">
        <f aca="false">IF(OR(GI$4=0,GI97="",GI$8="",GI$7=""),"",ROUND(GI97/GI$8*GI$7*KVARDI,2))</f>
        <v/>
      </c>
      <c r="GK97" s="43"/>
      <c r="GL97" s="44" t="str">
        <f aca="false">IF(OR(GK$4=0,GK97="",GK$8="",GK$7=""),"",ROUND(GK97/GK$8*GK$7*KVARDI,2))</f>
        <v/>
      </c>
      <c r="GM97" s="43"/>
      <c r="GN97" s="44" t="str">
        <f aca="false">IF(OR(GM$4=0,GM97="",GM$8="",GM$7=""),"",ROUND(GM97/GM$8*GM$7*KVARDI,2))</f>
        <v/>
      </c>
      <c r="GO97" s="43"/>
      <c r="GP97" s="44" t="str">
        <f aca="false">IF(OR(GO$4=0,GO97="",GO$8="",GO$7=""),"",ROUND(GO97/GO$8*GO$7*KVARDI,2))</f>
        <v/>
      </c>
      <c r="GQ97" s="43"/>
      <c r="GR97" s="44" t="str">
        <f aca="false">IF(OR(GQ$4=0,GQ97="",GQ$8="",GQ$7=""),"",ROUND(GQ97/GQ$8*GQ$7*KVARDI,2))</f>
        <v/>
      </c>
      <c r="GS97" s="43"/>
      <c r="GT97" s="44" t="str">
        <f aca="false">IF(OR(GS$4=0,GS97="",GS$8="",GS$7=""),"",ROUND(GS97/GS$8*GS$7*KVARDI,2))</f>
        <v/>
      </c>
      <c r="GU97" s="43"/>
      <c r="GV97" s="44" t="str">
        <f aca="false">IF(OR(GU$4=0,GU97="",GU$8="",GU$7=""),"",ROUND(GU97/GU$8*GU$7*KVARDI,2))</f>
        <v/>
      </c>
      <c r="GW97" s="43"/>
      <c r="GX97" s="44" t="str">
        <f aca="false">IF(OR(GW$4=0,GW97="",GW$8="",GW$7=""),"",ROUND(GW97/GW$8*GW$7*KVARDI,2))</f>
        <v/>
      </c>
      <c r="GZ97" s="22"/>
    </row>
    <row r="98" customFormat="false" ht="15" hidden="true" customHeight="true" outlineLevel="1" collapsed="false">
      <c r="B98" s="41" t="str">
        <f aca="false" t="array" ref="B98:B98">IFERROR(INDEX(Launagögn!$C$6:$C$10005,MATCH(0,COUNTIF($B$11:B97,Launagögn!$C$6:$C$10005)+(Launagögn!$C$6:$C$10005=""),0)),"")</f>
        <v/>
      </c>
      <c r="C98" s="42" t="n">
        <f aca="false">IFERROR(SUMIF($G$10:$GX$10,"Stig",$G98:$GX98),0)</f>
        <v>0</v>
      </c>
      <c r="D98" s="22"/>
      <c r="E98" s="22"/>
      <c r="F98" s="22"/>
      <c r="G98" s="43"/>
      <c r="H98" s="44" t="str">
        <f aca="false">IF(OR(G$4=0,G98="",G$8="",G$7=""),"",ROUND(G98/G$8*G$7*KVARDI,2))</f>
        <v/>
      </c>
      <c r="I98" s="43"/>
      <c r="J98" s="44" t="str">
        <f aca="false">IF(OR(I$4=0,I98="",I$8="",I$7=""),"",ROUND(I98/I$8*I$7*KVARDI,2))</f>
        <v/>
      </c>
      <c r="K98" s="43"/>
      <c r="L98" s="44" t="str">
        <f aca="false">IF(OR(K$4=0,K98="",K$8="",K$7=""),"",ROUND(K98/K$8*K$7*KVARDI,2))</f>
        <v/>
      </c>
      <c r="M98" s="43"/>
      <c r="N98" s="44" t="str">
        <f aca="false">IF(OR(M$4=0,M98="",M$8="",M$7=""),"",ROUND(M98/M$8*M$7*KVARDI,2))</f>
        <v/>
      </c>
      <c r="O98" s="43"/>
      <c r="P98" s="44" t="str">
        <f aca="false">IF(OR(O$4=0,O98="",O$8="",O$7=""),"",ROUND(O98/O$8*O$7*KVARDI,2))</f>
        <v/>
      </c>
      <c r="Q98" s="43"/>
      <c r="R98" s="44" t="str">
        <f aca="false">IF(OR(Q$4=0,Q98="",Q$8="",Q$7=""),"",ROUND(Q98/Q$8*Q$7*KVARDI,2))</f>
        <v/>
      </c>
      <c r="S98" s="43"/>
      <c r="T98" s="44" t="str">
        <f aca="false">IF(OR(S$4=0,S98="",S$8="",S$7=""),"",ROUND(S98/S$8*S$7*KVARDI,2))</f>
        <v/>
      </c>
      <c r="U98" s="43"/>
      <c r="V98" s="44" t="str">
        <f aca="false">IF(OR(U$4=0,U98="",U$8="",U$7=""),"",ROUND(U98/U$8*U$7*KVARDI,2))</f>
        <v/>
      </c>
      <c r="W98" s="43"/>
      <c r="X98" s="44" t="str">
        <f aca="false">IF(OR(W$4=0,W98="",W$8="",W$7=""),"",ROUND(W98/W$8*W$7*KVARDI,2))</f>
        <v/>
      </c>
      <c r="Y98" s="43"/>
      <c r="Z98" s="44" t="str">
        <f aca="false">IF(OR(Y$4=0,Y98="",Y$8="",Y$7=""),"",ROUND(Y98/Y$8*Y$7*KVARDI,2))</f>
        <v/>
      </c>
      <c r="AA98" s="43"/>
      <c r="AB98" s="44" t="str">
        <f aca="false">IF(OR(AA$4=0,AA98="",AA$8="",AA$7=""),"",ROUND(AA98/AA$8*AA$7*KVARDI,2))</f>
        <v/>
      </c>
      <c r="AC98" s="43"/>
      <c r="AD98" s="44" t="str">
        <f aca="false">IF(OR(AC$4=0,AC98="",AC$8="",AC$7=""),"",ROUND(AC98/AC$8*AC$7*KVARDI,2))</f>
        <v/>
      </c>
      <c r="AE98" s="43"/>
      <c r="AF98" s="44" t="str">
        <f aca="false">IF(OR(AE$4=0,AE98="",AE$8="",AE$7=""),"",ROUND(AE98/AE$8*AE$7*KVARDI,2))</f>
        <v/>
      </c>
      <c r="AG98" s="43"/>
      <c r="AH98" s="44" t="str">
        <f aca="false">IF(OR(AG$4=0,AG98="",AG$8="",AG$7=""),"",ROUND(AG98/AG$8*AG$7*KVARDI,2))</f>
        <v/>
      </c>
      <c r="AI98" s="43"/>
      <c r="AJ98" s="44" t="str">
        <f aca="false">IF(OR(AI$4=0,AI98="",AI$8="",AI$7=""),"",ROUND(AI98/AI$8*AI$7*KVARDI,2))</f>
        <v/>
      </c>
      <c r="AK98" s="43"/>
      <c r="AL98" s="44" t="str">
        <f aca="false">IF(OR(AK$4=0,AK98="",AK$8="",AK$7=""),"",ROUND(AK98/AK$8*AK$7*KVARDI,2))</f>
        <v/>
      </c>
      <c r="AM98" s="43"/>
      <c r="AN98" s="44" t="str">
        <f aca="false">IF(OR(AM$4=0,AM98="",AM$8="",AM$7=""),"",ROUND(AM98/AM$8*AM$7*KVARDI,2))</f>
        <v/>
      </c>
      <c r="AO98" s="43"/>
      <c r="AP98" s="44" t="str">
        <f aca="false">IF(OR(AO$4=0,AO98="",AO$8="",AO$7=""),"",ROUND(AO98/AO$8*AO$7*KVARDI,2))</f>
        <v/>
      </c>
      <c r="AQ98" s="43"/>
      <c r="AR98" s="44" t="str">
        <f aca="false">IF(OR(AQ$4=0,AQ98="",AQ$8="",AQ$7=""),"",ROUND(AQ98/AQ$8*AQ$7*KVARDI,2))</f>
        <v/>
      </c>
      <c r="AS98" s="43"/>
      <c r="AT98" s="44" t="str">
        <f aca="false">IF(OR(AS$4=0,AS98="",AS$8="",AS$7=""),"",ROUND(AS98/AS$8*AS$7*KVARDI,2))</f>
        <v/>
      </c>
      <c r="AU98" s="43"/>
      <c r="AV98" s="44" t="str">
        <f aca="false">IF(OR(AU$4=0,AU98="",AU$8="",AU$7=""),"",ROUND(AU98/AU$8*AU$7*KVARDI,2))</f>
        <v/>
      </c>
      <c r="AW98" s="43"/>
      <c r="AX98" s="44" t="str">
        <f aca="false">IF(OR(AW$4=0,AW98="",AW$8="",AW$7=""),"",ROUND(AW98/AW$8*AW$7*KVARDI,2))</f>
        <v/>
      </c>
      <c r="AY98" s="43"/>
      <c r="AZ98" s="44" t="str">
        <f aca="false">IF(OR(AY$4=0,AY98="",AY$8="",AY$7=""),"",ROUND(AY98/AY$8*AY$7*KVARDI,2))</f>
        <v/>
      </c>
      <c r="BA98" s="43"/>
      <c r="BB98" s="44" t="str">
        <f aca="false">IF(OR(BA$4=0,BA98="",BA$8="",BA$7=""),"",ROUND(BA98/BA$8*BA$7*KVARDI,2))</f>
        <v/>
      </c>
      <c r="BC98" s="43"/>
      <c r="BD98" s="44" t="str">
        <f aca="false">IF(OR(BC$4=0,BC98="",BC$8="",BC$7=""),"",ROUND(BC98/BC$8*BC$7*KVARDI,2))</f>
        <v/>
      </c>
      <c r="BE98" s="43"/>
      <c r="BF98" s="44" t="str">
        <f aca="false">IF(OR(BE$4=0,BE98="",BE$8="",BE$7=""),"",ROUND(BE98/BE$8*BE$7*KVARDI,2))</f>
        <v/>
      </c>
      <c r="BG98" s="43"/>
      <c r="BH98" s="44" t="str">
        <f aca="false">IF(OR(BG$4=0,BG98="",BG$8="",BG$7=""),"",ROUND(BG98/BG$8*BG$7*KVARDI,2))</f>
        <v/>
      </c>
      <c r="BI98" s="43"/>
      <c r="BJ98" s="44" t="str">
        <f aca="false">IF(OR(BI$4=0,BI98="",BI$8="",BI$7=""),"",ROUND(BI98/BI$8*BI$7*KVARDI,2))</f>
        <v/>
      </c>
      <c r="BK98" s="43"/>
      <c r="BL98" s="44" t="str">
        <f aca="false">IF(OR(BK$4=0,BK98="",BK$8="",BK$7=""),"",ROUND(BK98/BK$8*BK$7*KVARDI,2))</f>
        <v/>
      </c>
      <c r="BM98" s="43"/>
      <c r="BN98" s="44" t="str">
        <f aca="false">IF(OR(BM$4=0,BM98="",BM$8="",BM$7=""),"",ROUND(BM98/BM$8*BM$7*KVARDI,2))</f>
        <v/>
      </c>
      <c r="BO98" s="43"/>
      <c r="BP98" s="44" t="str">
        <f aca="false">IF(OR(BO$4=0,BO98="",BO$8="",BO$7=""),"",ROUND(BO98/BO$8*BO$7*KVARDI,2))</f>
        <v/>
      </c>
      <c r="BQ98" s="43"/>
      <c r="BR98" s="44" t="str">
        <f aca="false">IF(OR(BQ$4=0,BQ98="",BQ$8="",BQ$7=""),"",ROUND(BQ98/BQ$8*BQ$7*KVARDI,2))</f>
        <v/>
      </c>
      <c r="BS98" s="43"/>
      <c r="BT98" s="44" t="str">
        <f aca="false">IF(OR(BS$4=0,BS98="",BS$8="",BS$7=""),"",ROUND(BS98/BS$8*BS$7*KVARDI,2))</f>
        <v/>
      </c>
      <c r="BU98" s="43"/>
      <c r="BV98" s="44" t="str">
        <f aca="false">IF(OR(BU$4=0,BU98="",BU$8="",BU$7=""),"",ROUND(BU98/BU$8*BU$7*KVARDI,2))</f>
        <v/>
      </c>
      <c r="BW98" s="43"/>
      <c r="BX98" s="44" t="str">
        <f aca="false">IF(OR(BW$4=0,BW98="",BW$8="",BW$7=""),"",ROUND(BW98/BW$8*BW$7*KVARDI,2))</f>
        <v/>
      </c>
      <c r="BY98" s="43"/>
      <c r="BZ98" s="44" t="str">
        <f aca="false">IF(OR(BY$4=0,BY98="",BY$8="",BY$7=""),"",ROUND(BY98/BY$8*BY$7*KVARDI,2))</f>
        <v/>
      </c>
      <c r="CA98" s="43"/>
      <c r="CB98" s="44" t="str">
        <f aca="false">IF(OR(CA$4=0,CA98="",CA$8="",CA$7=""),"",ROUND(CA98/CA$8*CA$7*KVARDI,2))</f>
        <v/>
      </c>
      <c r="CC98" s="43"/>
      <c r="CD98" s="44" t="str">
        <f aca="false">IF(OR(CC$4=0,CC98="",CC$8="",CC$7=""),"",ROUND(CC98/CC$8*CC$7*KVARDI,2))</f>
        <v/>
      </c>
      <c r="CE98" s="43"/>
      <c r="CF98" s="44" t="str">
        <f aca="false">IF(OR(CE$4=0,CE98="",CE$8="",CE$7=""),"",ROUND(CE98/CE$8*CE$7*KVARDI,2))</f>
        <v/>
      </c>
      <c r="CG98" s="43"/>
      <c r="CH98" s="44" t="str">
        <f aca="false">IF(OR(CG$4=0,CG98="",CG$8="",CG$7=""),"",ROUND(CG98/CG$8*CG$7*KVARDI,2))</f>
        <v/>
      </c>
      <c r="CI98" s="43"/>
      <c r="CJ98" s="44" t="str">
        <f aca="false">IF(OR(CI$4=0,CI98="",CI$8="",CI$7=""),"",ROUND(CI98/CI$8*CI$7*KVARDI,2))</f>
        <v/>
      </c>
      <c r="CK98" s="43"/>
      <c r="CL98" s="44" t="str">
        <f aca="false">IF(OR(CK$4=0,CK98="",CK$8="",CK$7=""),"",ROUND(CK98/CK$8*CK$7*KVARDI,2))</f>
        <v/>
      </c>
      <c r="CM98" s="43"/>
      <c r="CN98" s="44" t="str">
        <f aca="false">IF(OR(CM$4=0,CM98="",CM$8="",CM$7=""),"",ROUND(CM98/CM$8*CM$7*KVARDI,2))</f>
        <v/>
      </c>
      <c r="CO98" s="43"/>
      <c r="CP98" s="44" t="str">
        <f aca="false">IF(OR(CO$4=0,CO98="",CO$8="",CO$7=""),"",ROUND(CO98/CO$8*CO$7*KVARDI,2))</f>
        <v/>
      </c>
      <c r="CQ98" s="43"/>
      <c r="CR98" s="44" t="str">
        <f aca="false">IF(OR(CQ$4=0,CQ98="",CQ$8="",CQ$7=""),"",ROUND(CQ98/CQ$8*CQ$7*KVARDI,2))</f>
        <v/>
      </c>
      <c r="CS98" s="43"/>
      <c r="CT98" s="44" t="str">
        <f aca="false">IF(OR(CS$4=0,CS98="",CS$8="",CS$7=""),"",ROUND(CS98/CS$8*CS$7*KVARDI,2))</f>
        <v/>
      </c>
      <c r="CU98" s="43"/>
      <c r="CV98" s="44" t="str">
        <f aca="false">IF(OR(CU$4=0,CU98="",CU$8="",CU$7=""),"",ROUND(CU98/CU$8*CU$7*KVARDI,2))</f>
        <v/>
      </c>
      <c r="CW98" s="43"/>
      <c r="CX98" s="44" t="str">
        <f aca="false">IF(OR(CW$4=0,CW98="",CW$8="",CW$7=""),"",ROUND(CW98/CW$8*CW$7*KVARDI,2))</f>
        <v/>
      </c>
      <c r="CY98" s="43"/>
      <c r="CZ98" s="44" t="str">
        <f aca="false">IF(OR(CY$4=0,CY98="",CY$8="",CY$7=""),"",ROUND(CY98/CY$8*CY$7*KVARDI,2))</f>
        <v/>
      </c>
      <c r="DA98" s="43"/>
      <c r="DB98" s="44" t="str">
        <f aca="false">IF(OR(DA$4=0,DA98="",DA$8="",DA$7=""),"",ROUND(DA98/DA$8*DA$7*KVARDI,2))</f>
        <v/>
      </c>
      <c r="DC98" s="43"/>
      <c r="DD98" s="44" t="str">
        <f aca="false">IF(OR(DC$4=0,DC98="",DC$8="",DC$7=""),"",ROUND(DC98/DC$8*DC$7*KVARDI,2))</f>
        <v/>
      </c>
      <c r="DE98" s="43"/>
      <c r="DF98" s="44" t="str">
        <f aca="false">IF(OR(DE$4=0,DE98="",DE$8="",DE$7=""),"",ROUND(DE98/DE$8*DE$7*KVARDI,2))</f>
        <v/>
      </c>
      <c r="DG98" s="43"/>
      <c r="DH98" s="44" t="str">
        <f aca="false">IF(OR(DG$4=0,DG98="",DG$8="",DG$7=""),"",ROUND(DG98/DG$8*DG$7*KVARDI,2))</f>
        <v/>
      </c>
      <c r="DI98" s="43"/>
      <c r="DJ98" s="44" t="str">
        <f aca="false">IF(OR(DI$4=0,DI98="",DI$8="",DI$7=""),"",ROUND(DI98/DI$8*DI$7*KVARDI,2))</f>
        <v/>
      </c>
      <c r="DK98" s="43"/>
      <c r="DL98" s="44" t="str">
        <f aca="false">IF(OR(DK$4=0,DK98="",DK$8="",DK$7=""),"",ROUND(DK98/DK$8*DK$7*KVARDI,2))</f>
        <v/>
      </c>
      <c r="DM98" s="43"/>
      <c r="DN98" s="44" t="str">
        <f aca="false">IF(OR(DM$4=0,DM98="",DM$8="",DM$7=""),"",ROUND(DM98/DM$8*DM$7*KVARDI,2))</f>
        <v/>
      </c>
      <c r="DO98" s="43"/>
      <c r="DP98" s="44" t="str">
        <f aca="false">IF(OR(DO$4=0,DO98="",DO$8="",DO$7=""),"",ROUND(DO98/DO$8*DO$7*KVARDI,2))</f>
        <v/>
      </c>
      <c r="DQ98" s="43"/>
      <c r="DR98" s="44" t="str">
        <f aca="false">IF(OR(DQ$4=0,DQ98="",DQ$8="",DQ$7=""),"",ROUND(DQ98/DQ$8*DQ$7*KVARDI,2))</f>
        <v/>
      </c>
      <c r="DS98" s="43"/>
      <c r="DT98" s="44" t="str">
        <f aca="false">IF(OR(DS$4=0,DS98="",DS$8="",DS$7=""),"",ROUND(DS98/DS$8*DS$7*KVARDI,2))</f>
        <v/>
      </c>
      <c r="DU98" s="43"/>
      <c r="DV98" s="44" t="str">
        <f aca="false">IF(OR(DU$4=0,DU98="",DU$8="",DU$7=""),"",ROUND(DU98/DU$8*DU$7*KVARDI,2))</f>
        <v/>
      </c>
      <c r="DW98" s="43"/>
      <c r="DX98" s="44" t="str">
        <f aca="false">IF(OR(DW$4=0,DW98="",DW$8="",DW$7=""),"",ROUND(DW98/DW$8*DW$7*KVARDI,2))</f>
        <v/>
      </c>
      <c r="DY98" s="43"/>
      <c r="DZ98" s="44" t="str">
        <f aca="false">IF(OR(DY$4=0,DY98="",DY$8="",DY$7=""),"",ROUND(DY98/DY$8*DY$7*KVARDI,2))</f>
        <v/>
      </c>
      <c r="EA98" s="43"/>
      <c r="EB98" s="44" t="str">
        <f aca="false">IF(OR(EA$4=0,EA98="",EA$8="",EA$7=""),"",ROUND(EA98/EA$8*EA$7*KVARDI,2))</f>
        <v/>
      </c>
      <c r="EC98" s="43"/>
      <c r="ED98" s="44" t="str">
        <f aca="false">IF(OR(EC$4=0,EC98="",EC$8="",EC$7=""),"",ROUND(EC98/EC$8*EC$7*KVARDI,2))</f>
        <v/>
      </c>
      <c r="EE98" s="43"/>
      <c r="EF98" s="44" t="str">
        <f aca="false">IF(OR(EE$4=0,EE98="",EE$8="",EE$7=""),"",ROUND(EE98/EE$8*EE$7*KVARDI,2))</f>
        <v/>
      </c>
      <c r="EG98" s="43"/>
      <c r="EH98" s="44" t="str">
        <f aca="false">IF(OR(EG$4=0,EG98="",EG$8="",EG$7=""),"",ROUND(EG98/EG$8*EG$7*KVARDI,2))</f>
        <v/>
      </c>
      <c r="EI98" s="43"/>
      <c r="EJ98" s="44" t="str">
        <f aca="false">IF(OR(EI$4=0,EI98="",EI$8="",EI$7=""),"",ROUND(EI98/EI$8*EI$7*KVARDI,2))</f>
        <v/>
      </c>
      <c r="EK98" s="43"/>
      <c r="EL98" s="44" t="str">
        <f aca="false">IF(OR(EK$4=0,EK98="",EK$8="",EK$7=""),"",ROUND(EK98/EK$8*EK$7*KVARDI,2))</f>
        <v/>
      </c>
      <c r="EM98" s="43"/>
      <c r="EN98" s="44" t="str">
        <f aca="false">IF(OR(EM$4=0,EM98="",EM$8="",EM$7=""),"",ROUND(EM98/EM$8*EM$7*KVARDI,2))</f>
        <v/>
      </c>
      <c r="EO98" s="43"/>
      <c r="EP98" s="44" t="str">
        <f aca="false">IF(OR(EO$4=0,EO98="",EO$8="",EO$7=""),"",ROUND(EO98/EO$8*EO$7*KVARDI,2))</f>
        <v/>
      </c>
      <c r="EQ98" s="43"/>
      <c r="ER98" s="44" t="str">
        <f aca="false">IF(OR(EQ$4=0,EQ98="",EQ$8="",EQ$7=""),"",ROUND(EQ98/EQ$8*EQ$7*KVARDI,2))</f>
        <v/>
      </c>
      <c r="ES98" s="43"/>
      <c r="ET98" s="44" t="str">
        <f aca="false">IF(OR(ES$4=0,ES98="",ES$8="",ES$7=""),"",ROUND(ES98/ES$8*ES$7*KVARDI,2))</f>
        <v/>
      </c>
      <c r="EU98" s="43"/>
      <c r="EV98" s="44" t="str">
        <f aca="false">IF(OR(EU$4=0,EU98="",EU$8="",EU$7=""),"",ROUND(EU98/EU$8*EU$7*KVARDI,2))</f>
        <v/>
      </c>
      <c r="EW98" s="43"/>
      <c r="EX98" s="44" t="str">
        <f aca="false">IF(OR(EW$4=0,EW98="",EW$8="",EW$7=""),"",ROUND(EW98/EW$8*EW$7*KVARDI,2))</f>
        <v/>
      </c>
      <c r="EY98" s="43"/>
      <c r="EZ98" s="44" t="str">
        <f aca="false">IF(OR(EY$4=0,EY98="",EY$8="",EY$7=""),"",ROUND(EY98/EY$8*EY$7*KVARDI,2))</f>
        <v/>
      </c>
      <c r="FA98" s="43"/>
      <c r="FB98" s="44" t="str">
        <f aca="false">IF(OR(FA$4=0,FA98="",FA$8="",FA$7=""),"",ROUND(FA98/FA$8*FA$7*KVARDI,2))</f>
        <v/>
      </c>
      <c r="FC98" s="43"/>
      <c r="FD98" s="44" t="str">
        <f aca="false">IF(OR(FC$4=0,FC98="",FC$8="",FC$7=""),"",ROUND(FC98/FC$8*FC$7*KVARDI,2))</f>
        <v/>
      </c>
      <c r="FE98" s="43"/>
      <c r="FF98" s="44" t="str">
        <f aca="false">IF(OR(FE$4=0,FE98="",FE$8="",FE$7=""),"",ROUND(FE98/FE$8*FE$7*KVARDI,2))</f>
        <v/>
      </c>
      <c r="FG98" s="43"/>
      <c r="FH98" s="44" t="str">
        <f aca="false">IF(OR(FG$4=0,FG98="",FG$8="",FG$7=""),"",ROUND(FG98/FG$8*FG$7*KVARDI,2))</f>
        <v/>
      </c>
      <c r="FI98" s="43"/>
      <c r="FJ98" s="44" t="str">
        <f aca="false">IF(OR(FI$4=0,FI98="",FI$8="",FI$7=""),"",ROUND(FI98/FI$8*FI$7*KVARDI,2))</f>
        <v/>
      </c>
      <c r="FK98" s="43"/>
      <c r="FL98" s="44" t="str">
        <f aca="false">IF(OR(FK$4=0,FK98="",FK$8="",FK$7=""),"",ROUND(FK98/FK$8*FK$7*KVARDI,2))</f>
        <v/>
      </c>
      <c r="FM98" s="43"/>
      <c r="FN98" s="44" t="str">
        <f aca="false">IF(OR(FM$4=0,FM98="",FM$8="",FM$7=""),"",ROUND(FM98/FM$8*FM$7*KVARDI,2))</f>
        <v/>
      </c>
      <c r="FO98" s="43"/>
      <c r="FP98" s="44" t="str">
        <f aca="false">IF(OR(FO$4=0,FO98="",FO$8="",FO$7=""),"",ROUND(FO98/FO$8*FO$7*KVARDI,2))</f>
        <v/>
      </c>
      <c r="FQ98" s="43"/>
      <c r="FR98" s="44" t="str">
        <f aca="false">IF(OR(FQ$4=0,FQ98="",FQ$8="",FQ$7=""),"",ROUND(FQ98/FQ$8*FQ$7*KVARDI,2))</f>
        <v/>
      </c>
      <c r="FS98" s="43"/>
      <c r="FT98" s="44" t="str">
        <f aca="false">IF(OR(FS$4=0,FS98="",FS$8="",FS$7=""),"",ROUND(FS98/FS$8*FS$7*KVARDI,2))</f>
        <v/>
      </c>
      <c r="FU98" s="43"/>
      <c r="FV98" s="44" t="str">
        <f aca="false">IF(OR(FU$4=0,FU98="",FU$8="",FU$7=""),"",ROUND(FU98/FU$8*FU$7*KVARDI,2))</f>
        <v/>
      </c>
      <c r="FW98" s="43"/>
      <c r="FX98" s="44" t="str">
        <f aca="false">IF(OR(FW$4=0,FW98="",FW$8="",FW$7=""),"",ROUND(FW98/FW$8*FW$7*KVARDI,2))</f>
        <v/>
      </c>
      <c r="FY98" s="43"/>
      <c r="FZ98" s="44" t="str">
        <f aca="false">IF(OR(FY$4=0,FY98="",FY$8="",FY$7=""),"",ROUND(FY98/FY$8*FY$7*KVARDI,2))</f>
        <v/>
      </c>
      <c r="GA98" s="43"/>
      <c r="GB98" s="44" t="str">
        <f aca="false">IF(OR(GA$4=0,GA98="",GA$8="",GA$7=""),"",ROUND(GA98/GA$8*GA$7*KVARDI,2))</f>
        <v/>
      </c>
      <c r="GC98" s="43"/>
      <c r="GD98" s="44" t="str">
        <f aca="false">IF(OR(GC$4=0,GC98="",GC$8="",GC$7=""),"",ROUND(GC98/GC$8*GC$7*KVARDI,2))</f>
        <v/>
      </c>
      <c r="GE98" s="43"/>
      <c r="GF98" s="44" t="str">
        <f aca="false">IF(OR(GE$4=0,GE98="",GE$8="",GE$7=""),"",ROUND(GE98/GE$8*GE$7*KVARDI,2))</f>
        <v/>
      </c>
      <c r="GG98" s="43"/>
      <c r="GH98" s="44" t="str">
        <f aca="false">IF(OR(GG$4=0,GG98="",GG$8="",GG$7=""),"",ROUND(GG98/GG$8*GG$7*KVARDI,2))</f>
        <v/>
      </c>
      <c r="GI98" s="43"/>
      <c r="GJ98" s="44" t="str">
        <f aca="false">IF(OR(GI$4=0,GI98="",GI$8="",GI$7=""),"",ROUND(GI98/GI$8*GI$7*KVARDI,2))</f>
        <v/>
      </c>
      <c r="GK98" s="43"/>
      <c r="GL98" s="44" t="str">
        <f aca="false">IF(OR(GK$4=0,GK98="",GK$8="",GK$7=""),"",ROUND(GK98/GK$8*GK$7*KVARDI,2))</f>
        <v/>
      </c>
      <c r="GM98" s="43"/>
      <c r="GN98" s="44" t="str">
        <f aca="false">IF(OR(GM$4=0,GM98="",GM$8="",GM$7=""),"",ROUND(GM98/GM$8*GM$7*KVARDI,2))</f>
        <v/>
      </c>
      <c r="GO98" s="43"/>
      <c r="GP98" s="44" t="str">
        <f aca="false">IF(OR(GO$4=0,GO98="",GO$8="",GO$7=""),"",ROUND(GO98/GO$8*GO$7*KVARDI,2))</f>
        <v/>
      </c>
      <c r="GQ98" s="43"/>
      <c r="GR98" s="44" t="str">
        <f aca="false">IF(OR(GQ$4=0,GQ98="",GQ$8="",GQ$7=""),"",ROUND(GQ98/GQ$8*GQ$7*KVARDI,2))</f>
        <v/>
      </c>
      <c r="GS98" s="43"/>
      <c r="GT98" s="44" t="str">
        <f aca="false">IF(OR(GS$4=0,GS98="",GS$8="",GS$7=""),"",ROUND(GS98/GS$8*GS$7*KVARDI,2))</f>
        <v/>
      </c>
      <c r="GU98" s="43"/>
      <c r="GV98" s="44" t="str">
        <f aca="false">IF(OR(GU$4=0,GU98="",GU$8="",GU$7=""),"",ROUND(GU98/GU$8*GU$7*KVARDI,2))</f>
        <v/>
      </c>
      <c r="GW98" s="43"/>
      <c r="GX98" s="44" t="str">
        <f aca="false">IF(OR(GW$4=0,GW98="",GW$8="",GW$7=""),"",ROUND(GW98/GW$8*GW$7*KVARDI,2))</f>
        <v/>
      </c>
      <c r="GZ98" s="22"/>
    </row>
    <row r="99" customFormat="false" ht="15" hidden="true" customHeight="true" outlineLevel="1" collapsed="false">
      <c r="B99" s="41" t="str">
        <f aca="false" t="array" ref="B99:B99">IFERROR(INDEX(Launagögn!$C$6:$C$10005,MATCH(0,COUNTIF($B$11:B98,Launagögn!$C$6:$C$10005)+(Launagögn!$C$6:$C$10005=""),0)),"")</f>
        <v/>
      </c>
      <c r="C99" s="42" t="n">
        <f aca="false">IFERROR(SUMIF($G$10:$GX$10,"Stig",$G99:$GX99),0)</f>
        <v>0</v>
      </c>
      <c r="D99" s="22"/>
      <c r="E99" s="22"/>
      <c r="F99" s="22"/>
      <c r="G99" s="43"/>
      <c r="H99" s="44" t="str">
        <f aca="false">IF(OR(G$4=0,G99="",G$8="",G$7=""),"",ROUND(G99/G$8*G$7*KVARDI,2))</f>
        <v/>
      </c>
      <c r="I99" s="43"/>
      <c r="J99" s="44" t="str">
        <f aca="false">IF(OR(I$4=0,I99="",I$8="",I$7=""),"",ROUND(I99/I$8*I$7*KVARDI,2))</f>
        <v/>
      </c>
      <c r="K99" s="43"/>
      <c r="L99" s="44" t="str">
        <f aca="false">IF(OR(K$4=0,K99="",K$8="",K$7=""),"",ROUND(K99/K$8*K$7*KVARDI,2))</f>
        <v/>
      </c>
      <c r="M99" s="43"/>
      <c r="N99" s="44" t="str">
        <f aca="false">IF(OR(M$4=0,M99="",M$8="",M$7=""),"",ROUND(M99/M$8*M$7*KVARDI,2))</f>
        <v/>
      </c>
      <c r="O99" s="43"/>
      <c r="P99" s="44" t="str">
        <f aca="false">IF(OR(O$4=0,O99="",O$8="",O$7=""),"",ROUND(O99/O$8*O$7*KVARDI,2))</f>
        <v/>
      </c>
      <c r="Q99" s="43"/>
      <c r="R99" s="44" t="str">
        <f aca="false">IF(OR(Q$4=0,Q99="",Q$8="",Q$7=""),"",ROUND(Q99/Q$8*Q$7*KVARDI,2))</f>
        <v/>
      </c>
      <c r="S99" s="43"/>
      <c r="T99" s="44" t="str">
        <f aca="false">IF(OR(S$4=0,S99="",S$8="",S$7=""),"",ROUND(S99/S$8*S$7*KVARDI,2))</f>
        <v/>
      </c>
      <c r="U99" s="43"/>
      <c r="V99" s="44" t="str">
        <f aca="false">IF(OR(U$4=0,U99="",U$8="",U$7=""),"",ROUND(U99/U$8*U$7*KVARDI,2))</f>
        <v/>
      </c>
      <c r="W99" s="43"/>
      <c r="X99" s="44" t="str">
        <f aca="false">IF(OR(W$4=0,W99="",W$8="",W$7=""),"",ROUND(W99/W$8*W$7*KVARDI,2))</f>
        <v/>
      </c>
      <c r="Y99" s="43"/>
      <c r="Z99" s="44" t="str">
        <f aca="false">IF(OR(Y$4=0,Y99="",Y$8="",Y$7=""),"",ROUND(Y99/Y$8*Y$7*KVARDI,2))</f>
        <v/>
      </c>
      <c r="AA99" s="43"/>
      <c r="AB99" s="44" t="str">
        <f aca="false">IF(OR(AA$4=0,AA99="",AA$8="",AA$7=""),"",ROUND(AA99/AA$8*AA$7*KVARDI,2))</f>
        <v/>
      </c>
      <c r="AC99" s="43"/>
      <c r="AD99" s="44" t="str">
        <f aca="false">IF(OR(AC$4=0,AC99="",AC$8="",AC$7=""),"",ROUND(AC99/AC$8*AC$7*KVARDI,2))</f>
        <v/>
      </c>
      <c r="AE99" s="43"/>
      <c r="AF99" s="44" t="str">
        <f aca="false">IF(OR(AE$4=0,AE99="",AE$8="",AE$7=""),"",ROUND(AE99/AE$8*AE$7*KVARDI,2))</f>
        <v/>
      </c>
      <c r="AG99" s="43"/>
      <c r="AH99" s="44" t="str">
        <f aca="false">IF(OR(AG$4=0,AG99="",AG$8="",AG$7=""),"",ROUND(AG99/AG$8*AG$7*KVARDI,2))</f>
        <v/>
      </c>
      <c r="AI99" s="43"/>
      <c r="AJ99" s="44" t="str">
        <f aca="false">IF(OR(AI$4=0,AI99="",AI$8="",AI$7=""),"",ROUND(AI99/AI$8*AI$7*KVARDI,2))</f>
        <v/>
      </c>
      <c r="AK99" s="43"/>
      <c r="AL99" s="44" t="str">
        <f aca="false">IF(OR(AK$4=0,AK99="",AK$8="",AK$7=""),"",ROUND(AK99/AK$8*AK$7*KVARDI,2))</f>
        <v/>
      </c>
      <c r="AM99" s="43"/>
      <c r="AN99" s="44" t="str">
        <f aca="false">IF(OR(AM$4=0,AM99="",AM$8="",AM$7=""),"",ROUND(AM99/AM$8*AM$7*KVARDI,2))</f>
        <v/>
      </c>
      <c r="AO99" s="43"/>
      <c r="AP99" s="44" t="str">
        <f aca="false">IF(OR(AO$4=0,AO99="",AO$8="",AO$7=""),"",ROUND(AO99/AO$8*AO$7*KVARDI,2))</f>
        <v/>
      </c>
      <c r="AQ99" s="43"/>
      <c r="AR99" s="44" t="str">
        <f aca="false">IF(OR(AQ$4=0,AQ99="",AQ$8="",AQ$7=""),"",ROUND(AQ99/AQ$8*AQ$7*KVARDI,2))</f>
        <v/>
      </c>
      <c r="AS99" s="43"/>
      <c r="AT99" s="44" t="str">
        <f aca="false">IF(OR(AS$4=0,AS99="",AS$8="",AS$7=""),"",ROUND(AS99/AS$8*AS$7*KVARDI,2))</f>
        <v/>
      </c>
      <c r="AU99" s="43"/>
      <c r="AV99" s="44" t="str">
        <f aca="false">IF(OR(AU$4=0,AU99="",AU$8="",AU$7=""),"",ROUND(AU99/AU$8*AU$7*KVARDI,2))</f>
        <v/>
      </c>
      <c r="AW99" s="43"/>
      <c r="AX99" s="44" t="str">
        <f aca="false">IF(OR(AW$4=0,AW99="",AW$8="",AW$7=""),"",ROUND(AW99/AW$8*AW$7*KVARDI,2))</f>
        <v/>
      </c>
      <c r="AY99" s="43"/>
      <c r="AZ99" s="44" t="str">
        <f aca="false">IF(OR(AY$4=0,AY99="",AY$8="",AY$7=""),"",ROUND(AY99/AY$8*AY$7*KVARDI,2))</f>
        <v/>
      </c>
      <c r="BA99" s="43"/>
      <c r="BB99" s="44" t="str">
        <f aca="false">IF(OR(BA$4=0,BA99="",BA$8="",BA$7=""),"",ROUND(BA99/BA$8*BA$7*KVARDI,2))</f>
        <v/>
      </c>
      <c r="BC99" s="43"/>
      <c r="BD99" s="44" t="str">
        <f aca="false">IF(OR(BC$4=0,BC99="",BC$8="",BC$7=""),"",ROUND(BC99/BC$8*BC$7*KVARDI,2))</f>
        <v/>
      </c>
      <c r="BE99" s="43"/>
      <c r="BF99" s="44" t="str">
        <f aca="false">IF(OR(BE$4=0,BE99="",BE$8="",BE$7=""),"",ROUND(BE99/BE$8*BE$7*KVARDI,2))</f>
        <v/>
      </c>
      <c r="BG99" s="43"/>
      <c r="BH99" s="44" t="str">
        <f aca="false">IF(OR(BG$4=0,BG99="",BG$8="",BG$7=""),"",ROUND(BG99/BG$8*BG$7*KVARDI,2))</f>
        <v/>
      </c>
      <c r="BI99" s="43"/>
      <c r="BJ99" s="44" t="str">
        <f aca="false">IF(OR(BI$4=0,BI99="",BI$8="",BI$7=""),"",ROUND(BI99/BI$8*BI$7*KVARDI,2))</f>
        <v/>
      </c>
      <c r="BK99" s="43"/>
      <c r="BL99" s="44" t="str">
        <f aca="false">IF(OR(BK$4=0,BK99="",BK$8="",BK$7=""),"",ROUND(BK99/BK$8*BK$7*KVARDI,2))</f>
        <v/>
      </c>
      <c r="BM99" s="43"/>
      <c r="BN99" s="44" t="str">
        <f aca="false">IF(OR(BM$4=0,BM99="",BM$8="",BM$7=""),"",ROUND(BM99/BM$8*BM$7*KVARDI,2))</f>
        <v/>
      </c>
      <c r="BO99" s="43"/>
      <c r="BP99" s="44" t="str">
        <f aca="false">IF(OR(BO$4=0,BO99="",BO$8="",BO$7=""),"",ROUND(BO99/BO$8*BO$7*KVARDI,2))</f>
        <v/>
      </c>
      <c r="BQ99" s="43"/>
      <c r="BR99" s="44" t="str">
        <f aca="false">IF(OR(BQ$4=0,BQ99="",BQ$8="",BQ$7=""),"",ROUND(BQ99/BQ$8*BQ$7*KVARDI,2))</f>
        <v/>
      </c>
      <c r="BS99" s="43"/>
      <c r="BT99" s="44" t="str">
        <f aca="false">IF(OR(BS$4=0,BS99="",BS$8="",BS$7=""),"",ROUND(BS99/BS$8*BS$7*KVARDI,2))</f>
        <v/>
      </c>
      <c r="BU99" s="43"/>
      <c r="BV99" s="44" t="str">
        <f aca="false">IF(OR(BU$4=0,BU99="",BU$8="",BU$7=""),"",ROUND(BU99/BU$8*BU$7*KVARDI,2))</f>
        <v/>
      </c>
      <c r="BW99" s="43"/>
      <c r="BX99" s="44" t="str">
        <f aca="false">IF(OR(BW$4=0,BW99="",BW$8="",BW$7=""),"",ROUND(BW99/BW$8*BW$7*KVARDI,2))</f>
        <v/>
      </c>
      <c r="BY99" s="43"/>
      <c r="BZ99" s="44" t="str">
        <f aca="false">IF(OR(BY$4=0,BY99="",BY$8="",BY$7=""),"",ROUND(BY99/BY$8*BY$7*KVARDI,2))</f>
        <v/>
      </c>
      <c r="CA99" s="43"/>
      <c r="CB99" s="44" t="str">
        <f aca="false">IF(OR(CA$4=0,CA99="",CA$8="",CA$7=""),"",ROUND(CA99/CA$8*CA$7*KVARDI,2))</f>
        <v/>
      </c>
      <c r="CC99" s="43"/>
      <c r="CD99" s="44" t="str">
        <f aca="false">IF(OR(CC$4=0,CC99="",CC$8="",CC$7=""),"",ROUND(CC99/CC$8*CC$7*KVARDI,2))</f>
        <v/>
      </c>
      <c r="CE99" s="43"/>
      <c r="CF99" s="44" t="str">
        <f aca="false">IF(OR(CE$4=0,CE99="",CE$8="",CE$7=""),"",ROUND(CE99/CE$8*CE$7*KVARDI,2))</f>
        <v/>
      </c>
      <c r="CG99" s="43"/>
      <c r="CH99" s="44" t="str">
        <f aca="false">IF(OR(CG$4=0,CG99="",CG$8="",CG$7=""),"",ROUND(CG99/CG$8*CG$7*KVARDI,2))</f>
        <v/>
      </c>
      <c r="CI99" s="43"/>
      <c r="CJ99" s="44" t="str">
        <f aca="false">IF(OR(CI$4=0,CI99="",CI$8="",CI$7=""),"",ROUND(CI99/CI$8*CI$7*KVARDI,2))</f>
        <v/>
      </c>
      <c r="CK99" s="43"/>
      <c r="CL99" s="44" t="str">
        <f aca="false">IF(OR(CK$4=0,CK99="",CK$8="",CK$7=""),"",ROUND(CK99/CK$8*CK$7*KVARDI,2))</f>
        <v/>
      </c>
      <c r="CM99" s="43"/>
      <c r="CN99" s="44" t="str">
        <f aca="false">IF(OR(CM$4=0,CM99="",CM$8="",CM$7=""),"",ROUND(CM99/CM$8*CM$7*KVARDI,2))</f>
        <v/>
      </c>
      <c r="CO99" s="43"/>
      <c r="CP99" s="44" t="str">
        <f aca="false">IF(OR(CO$4=0,CO99="",CO$8="",CO$7=""),"",ROUND(CO99/CO$8*CO$7*KVARDI,2))</f>
        <v/>
      </c>
      <c r="CQ99" s="43"/>
      <c r="CR99" s="44" t="str">
        <f aca="false">IF(OR(CQ$4=0,CQ99="",CQ$8="",CQ$7=""),"",ROUND(CQ99/CQ$8*CQ$7*KVARDI,2))</f>
        <v/>
      </c>
      <c r="CS99" s="43"/>
      <c r="CT99" s="44" t="str">
        <f aca="false">IF(OR(CS$4=0,CS99="",CS$8="",CS$7=""),"",ROUND(CS99/CS$8*CS$7*KVARDI,2))</f>
        <v/>
      </c>
      <c r="CU99" s="43"/>
      <c r="CV99" s="44" t="str">
        <f aca="false">IF(OR(CU$4=0,CU99="",CU$8="",CU$7=""),"",ROUND(CU99/CU$8*CU$7*KVARDI,2))</f>
        <v/>
      </c>
      <c r="CW99" s="43"/>
      <c r="CX99" s="44" t="str">
        <f aca="false">IF(OR(CW$4=0,CW99="",CW$8="",CW$7=""),"",ROUND(CW99/CW$8*CW$7*KVARDI,2))</f>
        <v/>
      </c>
      <c r="CY99" s="43"/>
      <c r="CZ99" s="44" t="str">
        <f aca="false">IF(OR(CY$4=0,CY99="",CY$8="",CY$7=""),"",ROUND(CY99/CY$8*CY$7*KVARDI,2))</f>
        <v/>
      </c>
      <c r="DA99" s="43"/>
      <c r="DB99" s="44" t="str">
        <f aca="false">IF(OR(DA$4=0,DA99="",DA$8="",DA$7=""),"",ROUND(DA99/DA$8*DA$7*KVARDI,2))</f>
        <v/>
      </c>
      <c r="DC99" s="43"/>
      <c r="DD99" s="44" t="str">
        <f aca="false">IF(OR(DC$4=0,DC99="",DC$8="",DC$7=""),"",ROUND(DC99/DC$8*DC$7*KVARDI,2))</f>
        <v/>
      </c>
      <c r="DE99" s="43"/>
      <c r="DF99" s="44" t="str">
        <f aca="false">IF(OR(DE$4=0,DE99="",DE$8="",DE$7=""),"",ROUND(DE99/DE$8*DE$7*KVARDI,2))</f>
        <v/>
      </c>
      <c r="DG99" s="43"/>
      <c r="DH99" s="44" t="str">
        <f aca="false">IF(OR(DG$4=0,DG99="",DG$8="",DG$7=""),"",ROUND(DG99/DG$8*DG$7*KVARDI,2))</f>
        <v/>
      </c>
      <c r="DI99" s="43"/>
      <c r="DJ99" s="44" t="str">
        <f aca="false">IF(OR(DI$4=0,DI99="",DI$8="",DI$7=""),"",ROUND(DI99/DI$8*DI$7*KVARDI,2))</f>
        <v/>
      </c>
      <c r="DK99" s="43"/>
      <c r="DL99" s="44" t="str">
        <f aca="false">IF(OR(DK$4=0,DK99="",DK$8="",DK$7=""),"",ROUND(DK99/DK$8*DK$7*KVARDI,2))</f>
        <v/>
      </c>
      <c r="DM99" s="43"/>
      <c r="DN99" s="44" t="str">
        <f aca="false">IF(OR(DM$4=0,DM99="",DM$8="",DM$7=""),"",ROUND(DM99/DM$8*DM$7*KVARDI,2))</f>
        <v/>
      </c>
      <c r="DO99" s="43"/>
      <c r="DP99" s="44" t="str">
        <f aca="false">IF(OR(DO$4=0,DO99="",DO$8="",DO$7=""),"",ROUND(DO99/DO$8*DO$7*KVARDI,2))</f>
        <v/>
      </c>
      <c r="DQ99" s="43"/>
      <c r="DR99" s="44" t="str">
        <f aca="false">IF(OR(DQ$4=0,DQ99="",DQ$8="",DQ$7=""),"",ROUND(DQ99/DQ$8*DQ$7*KVARDI,2))</f>
        <v/>
      </c>
      <c r="DS99" s="43"/>
      <c r="DT99" s="44" t="str">
        <f aca="false">IF(OR(DS$4=0,DS99="",DS$8="",DS$7=""),"",ROUND(DS99/DS$8*DS$7*KVARDI,2))</f>
        <v/>
      </c>
      <c r="DU99" s="43"/>
      <c r="DV99" s="44" t="str">
        <f aca="false">IF(OR(DU$4=0,DU99="",DU$8="",DU$7=""),"",ROUND(DU99/DU$8*DU$7*KVARDI,2))</f>
        <v/>
      </c>
      <c r="DW99" s="43"/>
      <c r="DX99" s="44" t="str">
        <f aca="false">IF(OR(DW$4=0,DW99="",DW$8="",DW$7=""),"",ROUND(DW99/DW$8*DW$7*KVARDI,2))</f>
        <v/>
      </c>
      <c r="DY99" s="43"/>
      <c r="DZ99" s="44" t="str">
        <f aca="false">IF(OR(DY$4=0,DY99="",DY$8="",DY$7=""),"",ROUND(DY99/DY$8*DY$7*KVARDI,2))</f>
        <v/>
      </c>
      <c r="EA99" s="43"/>
      <c r="EB99" s="44" t="str">
        <f aca="false">IF(OR(EA$4=0,EA99="",EA$8="",EA$7=""),"",ROUND(EA99/EA$8*EA$7*KVARDI,2))</f>
        <v/>
      </c>
      <c r="EC99" s="43"/>
      <c r="ED99" s="44" t="str">
        <f aca="false">IF(OR(EC$4=0,EC99="",EC$8="",EC$7=""),"",ROUND(EC99/EC$8*EC$7*KVARDI,2))</f>
        <v/>
      </c>
      <c r="EE99" s="43"/>
      <c r="EF99" s="44" t="str">
        <f aca="false">IF(OR(EE$4=0,EE99="",EE$8="",EE$7=""),"",ROUND(EE99/EE$8*EE$7*KVARDI,2))</f>
        <v/>
      </c>
      <c r="EG99" s="43"/>
      <c r="EH99" s="44" t="str">
        <f aca="false">IF(OR(EG$4=0,EG99="",EG$8="",EG$7=""),"",ROUND(EG99/EG$8*EG$7*KVARDI,2))</f>
        <v/>
      </c>
      <c r="EI99" s="43"/>
      <c r="EJ99" s="44" t="str">
        <f aca="false">IF(OR(EI$4=0,EI99="",EI$8="",EI$7=""),"",ROUND(EI99/EI$8*EI$7*KVARDI,2))</f>
        <v/>
      </c>
      <c r="EK99" s="43"/>
      <c r="EL99" s="44" t="str">
        <f aca="false">IF(OR(EK$4=0,EK99="",EK$8="",EK$7=""),"",ROUND(EK99/EK$8*EK$7*KVARDI,2))</f>
        <v/>
      </c>
      <c r="EM99" s="43"/>
      <c r="EN99" s="44" t="str">
        <f aca="false">IF(OR(EM$4=0,EM99="",EM$8="",EM$7=""),"",ROUND(EM99/EM$8*EM$7*KVARDI,2))</f>
        <v/>
      </c>
      <c r="EO99" s="43"/>
      <c r="EP99" s="44" t="str">
        <f aca="false">IF(OR(EO$4=0,EO99="",EO$8="",EO$7=""),"",ROUND(EO99/EO$8*EO$7*KVARDI,2))</f>
        <v/>
      </c>
      <c r="EQ99" s="43"/>
      <c r="ER99" s="44" t="str">
        <f aca="false">IF(OR(EQ$4=0,EQ99="",EQ$8="",EQ$7=""),"",ROUND(EQ99/EQ$8*EQ$7*KVARDI,2))</f>
        <v/>
      </c>
      <c r="ES99" s="43"/>
      <c r="ET99" s="44" t="str">
        <f aca="false">IF(OR(ES$4=0,ES99="",ES$8="",ES$7=""),"",ROUND(ES99/ES$8*ES$7*KVARDI,2))</f>
        <v/>
      </c>
      <c r="EU99" s="43"/>
      <c r="EV99" s="44" t="str">
        <f aca="false">IF(OR(EU$4=0,EU99="",EU$8="",EU$7=""),"",ROUND(EU99/EU$8*EU$7*KVARDI,2))</f>
        <v/>
      </c>
      <c r="EW99" s="43"/>
      <c r="EX99" s="44" t="str">
        <f aca="false">IF(OR(EW$4=0,EW99="",EW$8="",EW$7=""),"",ROUND(EW99/EW$8*EW$7*KVARDI,2))</f>
        <v/>
      </c>
      <c r="EY99" s="43"/>
      <c r="EZ99" s="44" t="str">
        <f aca="false">IF(OR(EY$4=0,EY99="",EY$8="",EY$7=""),"",ROUND(EY99/EY$8*EY$7*KVARDI,2))</f>
        <v/>
      </c>
      <c r="FA99" s="43"/>
      <c r="FB99" s="44" t="str">
        <f aca="false">IF(OR(FA$4=0,FA99="",FA$8="",FA$7=""),"",ROUND(FA99/FA$8*FA$7*KVARDI,2))</f>
        <v/>
      </c>
      <c r="FC99" s="43"/>
      <c r="FD99" s="44" t="str">
        <f aca="false">IF(OR(FC$4=0,FC99="",FC$8="",FC$7=""),"",ROUND(FC99/FC$8*FC$7*KVARDI,2))</f>
        <v/>
      </c>
      <c r="FE99" s="43"/>
      <c r="FF99" s="44" t="str">
        <f aca="false">IF(OR(FE$4=0,FE99="",FE$8="",FE$7=""),"",ROUND(FE99/FE$8*FE$7*KVARDI,2))</f>
        <v/>
      </c>
      <c r="FG99" s="43"/>
      <c r="FH99" s="44" t="str">
        <f aca="false">IF(OR(FG$4=0,FG99="",FG$8="",FG$7=""),"",ROUND(FG99/FG$8*FG$7*KVARDI,2))</f>
        <v/>
      </c>
      <c r="FI99" s="43"/>
      <c r="FJ99" s="44" t="str">
        <f aca="false">IF(OR(FI$4=0,FI99="",FI$8="",FI$7=""),"",ROUND(FI99/FI$8*FI$7*KVARDI,2))</f>
        <v/>
      </c>
      <c r="FK99" s="43"/>
      <c r="FL99" s="44" t="str">
        <f aca="false">IF(OR(FK$4=0,FK99="",FK$8="",FK$7=""),"",ROUND(FK99/FK$8*FK$7*KVARDI,2))</f>
        <v/>
      </c>
      <c r="FM99" s="43"/>
      <c r="FN99" s="44" t="str">
        <f aca="false">IF(OR(FM$4=0,FM99="",FM$8="",FM$7=""),"",ROUND(FM99/FM$8*FM$7*KVARDI,2))</f>
        <v/>
      </c>
      <c r="FO99" s="43"/>
      <c r="FP99" s="44" t="str">
        <f aca="false">IF(OR(FO$4=0,FO99="",FO$8="",FO$7=""),"",ROUND(FO99/FO$8*FO$7*KVARDI,2))</f>
        <v/>
      </c>
      <c r="FQ99" s="43"/>
      <c r="FR99" s="44" t="str">
        <f aca="false">IF(OR(FQ$4=0,FQ99="",FQ$8="",FQ$7=""),"",ROUND(FQ99/FQ$8*FQ$7*KVARDI,2))</f>
        <v/>
      </c>
      <c r="FS99" s="43"/>
      <c r="FT99" s="44" t="str">
        <f aca="false">IF(OR(FS$4=0,FS99="",FS$8="",FS$7=""),"",ROUND(FS99/FS$8*FS$7*KVARDI,2))</f>
        <v/>
      </c>
      <c r="FU99" s="43"/>
      <c r="FV99" s="44" t="str">
        <f aca="false">IF(OR(FU$4=0,FU99="",FU$8="",FU$7=""),"",ROUND(FU99/FU$8*FU$7*KVARDI,2))</f>
        <v/>
      </c>
      <c r="FW99" s="43"/>
      <c r="FX99" s="44" t="str">
        <f aca="false">IF(OR(FW$4=0,FW99="",FW$8="",FW$7=""),"",ROUND(FW99/FW$8*FW$7*KVARDI,2))</f>
        <v/>
      </c>
      <c r="FY99" s="43"/>
      <c r="FZ99" s="44" t="str">
        <f aca="false">IF(OR(FY$4=0,FY99="",FY$8="",FY$7=""),"",ROUND(FY99/FY$8*FY$7*KVARDI,2))</f>
        <v/>
      </c>
      <c r="GA99" s="43"/>
      <c r="GB99" s="44" t="str">
        <f aca="false">IF(OR(GA$4=0,GA99="",GA$8="",GA$7=""),"",ROUND(GA99/GA$8*GA$7*KVARDI,2))</f>
        <v/>
      </c>
      <c r="GC99" s="43"/>
      <c r="GD99" s="44" t="str">
        <f aca="false">IF(OR(GC$4=0,GC99="",GC$8="",GC$7=""),"",ROUND(GC99/GC$8*GC$7*KVARDI,2))</f>
        <v/>
      </c>
      <c r="GE99" s="43"/>
      <c r="GF99" s="44" t="str">
        <f aca="false">IF(OR(GE$4=0,GE99="",GE$8="",GE$7=""),"",ROUND(GE99/GE$8*GE$7*KVARDI,2))</f>
        <v/>
      </c>
      <c r="GG99" s="43"/>
      <c r="GH99" s="44" t="str">
        <f aca="false">IF(OR(GG$4=0,GG99="",GG$8="",GG$7=""),"",ROUND(GG99/GG$8*GG$7*KVARDI,2))</f>
        <v/>
      </c>
      <c r="GI99" s="43"/>
      <c r="GJ99" s="44" t="str">
        <f aca="false">IF(OR(GI$4=0,GI99="",GI$8="",GI$7=""),"",ROUND(GI99/GI$8*GI$7*KVARDI,2))</f>
        <v/>
      </c>
      <c r="GK99" s="43"/>
      <c r="GL99" s="44" t="str">
        <f aca="false">IF(OR(GK$4=0,GK99="",GK$8="",GK$7=""),"",ROUND(GK99/GK$8*GK$7*KVARDI,2))</f>
        <v/>
      </c>
      <c r="GM99" s="43"/>
      <c r="GN99" s="44" t="str">
        <f aca="false">IF(OR(GM$4=0,GM99="",GM$8="",GM$7=""),"",ROUND(GM99/GM$8*GM$7*KVARDI,2))</f>
        <v/>
      </c>
      <c r="GO99" s="43"/>
      <c r="GP99" s="44" t="str">
        <f aca="false">IF(OR(GO$4=0,GO99="",GO$8="",GO$7=""),"",ROUND(GO99/GO$8*GO$7*KVARDI,2))</f>
        <v/>
      </c>
      <c r="GQ99" s="43"/>
      <c r="GR99" s="44" t="str">
        <f aca="false">IF(OR(GQ$4=0,GQ99="",GQ$8="",GQ$7=""),"",ROUND(GQ99/GQ$8*GQ$7*KVARDI,2))</f>
        <v/>
      </c>
      <c r="GS99" s="43"/>
      <c r="GT99" s="44" t="str">
        <f aca="false">IF(OR(GS$4=0,GS99="",GS$8="",GS$7=""),"",ROUND(GS99/GS$8*GS$7*KVARDI,2))</f>
        <v/>
      </c>
      <c r="GU99" s="43"/>
      <c r="GV99" s="44" t="str">
        <f aca="false">IF(OR(GU$4=0,GU99="",GU$8="",GU$7=""),"",ROUND(GU99/GU$8*GU$7*KVARDI,2))</f>
        <v/>
      </c>
      <c r="GW99" s="43"/>
      <c r="GX99" s="44" t="str">
        <f aca="false">IF(OR(GW$4=0,GW99="",GW$8="",GW$7=""),"",ROUND(GW99/GW$8*GW$7*KVARDI,2))</f>
        <v/>
      </c>
      <c r="GZ99" s="22"/>
    </row>
    <row r="100" customFormat="false" ht="15" hidden="true" customHeight="true" outlineLevel="1" collapsed="false">
      <c r="B100" s="41" t="str">
        <f aca="false" t="array" ref="B100:B100">IFERROR(INDEX(Launagögn!$C$6:$C$10005,MATCH(0,COUNTIF($B$11:B99,Launagögn!$C$6:$C$10005)+(Launagögn!$C$6:$C$10005=""),0)),"")</f>
        <v/>
      </c>
      <c r="C100" s="42" t="n">
        <f aca="false">IFERROR(SUMIF($G$10:$GX$10,"Stig",$G100:$GX100),0)</f>
        <v>0</v>
      </c>
      <c r="D100" s="22"/>
      <c r="E100" s="22"/>
      <c r="F100" s="22"/>
      <c r="G100" s="43"/>
      <c r="H100" s="44" t="str">
        <f aca="false">IF(OR(G$4=0,G100="",G$8="",G$7=""),"",ROUND(G100/G$8*G$7*KVARDI,2))</f>
        <v/>
      </c>
      <c r="I100" s="43"/>
      <c r="J100" s="44" t="str">
        <f aca="false">IF(OR(I$4=0,I100="",I$8="",I$7=""),"",ROUND(I100/I$8*I$7*KVARDI,2))</f>
        <v/>
      </c>
      <c r="K100" s="43"/>
      <c r="L100" s="44" t="str">
        <f aca="false">IF(OR(K$4=0,K100="",K$8="",K$7=""),"",ROUND(K100/K$8*K$7*KVARDI,2))</f>
        <v/>
      </c>
      <c r="M100" s="43"/>
      <c r="N100" s="44" t="str">
        <f aca="false">IF(OR(M$4=0,M100="",M$8="",M$7=""),"",ROUND(M100/M$8*M$7*KVARDI,2))</f>
        <v/>
      </c>
      <c r="O100" s="43"/>
      <c r="P100" s="44" t="str">
        <f aca="false">IF(OR(O$4=0,O100="",O$8="",O$7=""),"",ROUND(O100/O$8*O$7*KVARDI,2))</f>
        <v/>
      </c>
      <c r="Q100" s="43"/>
      <c r="R100" s="44" t="str">
        <f aca="false">IF(OR(Q$4=0,Q100="",Q$8="",Q$7=""),"",ROUND(Q100/Q$8*Q$7*KVARDI,2))</f>
        <v/>
      </c>
      <c r="S100" s="43"/>
      <c r="T100" s="44" t="str">
        <f aca="false">IF(OR(S$4=0,S100="",S$8="",S$7=""),"",ROUND(S100/S$8*S$7*KVARDI,2))</f>
        <v/>
      </c>
      <c r="U100" s="43"/>
      <c r="V100" s="44" t="str">
        <f aca="false">IF(OR(U$4=0,U100="",U$8="",U$7=""),"",ROUND(U100/U$8*U$7*KVARDI,2))</f>
        <v/>
      </c>
      <c r="W100" s="43"/>
      <c r="X100" s="44" t="str">
        <f aca="false">IF(OR(W$4=0,W100="",W$8="",W$7=""),"",ROUND(W100/W$8*W$7*KVARDI,2))</f>
        <v/>
      </c>
      <c r="Y100" s="43"/>
      <c r="Z100" s="44" t="str">
        <f aca="false">IF(OR(Y$4=0,Y100="",Y$8="",Y$7=""),"",ROUND(Y100/Y$8*Y$7*KVARDI,2))</f>
        <v/>
      </c>
      <c r="AA100" s="43"/>
      <c r="AB100" s="44" t="str">
        <f aca="false">IF(OR(AA$4=0,AA100="",AA$8="",AA$7=""),"",ROUND(AA100/AA$8*AA$7*KVARDI,2))</f>
        <v/>
      </c>
      <c r="AC100" s="43"/>
      <c r="AD100" s="44" t="str">
        <f aca="false">IF(OR(AC$4=0,AC100="",AC$8="",AC$7=""),"",ROUND(AC100/AC$8*AC$7*KVARDI,2))</f>
        <v/>
      </c>
      <c r="AE100" s="43"/>
      <c r="AF100" s="44" t="str">
        <f aca="false">IF(OR(AE$4=0,AE100="",AE$8="",AE$7=""),"",ROUND(AE100/AE$8*AE$7*KVARDI,2))</f>
        <v/>
      </c>
      <c r="AG100" s="43"/>
      <c r="AH100" s="44" t="str">
        <f aca="false">IF(OR(AG$4=0,AG100="",AG$8="",AG$7=""),"",ROUND(AG100/AG$8*AG$7*KVARDI,2))</f>
        <v/>
      </c>
      <c r="AI100" s="43"/>
      <c r="AJ100" s="44" t="str">
        <f aca="false">IF(OR(AI$4=0,AI100="",AI$8="",AI$7=""),"",ROUND(AI100/AI$8*AI$7*KVARDI,2))</f>
        <v/>
      </c>
      <c r="AK100" s="43"/>
      <c r="AL100" s="44" t="str">
        <f aca="false">IF(OR(AK$4=0,AK100="",AK$8="",AK$7=""),"",ROUND(AK100/AK$8*AK$7*KVARDI,2))</f>
        <v/>
      </c>
      <c r="AM100" s="43"/>
      <c r="AN100" s="44" t="str">
        <f aca="false">IF(OR(AM$4=0,AM100="",AM$8="",AM$7=""),"",ROUND(AM100/AM$8*AM$7*KVARDI,2))</f>
        <v/>
      </c>
      <c r="AO100" s="43"/>
      <c r="AP100" s="44" t="str">
        <f aca="false">IF(OR(AO$4=0,AO100="",AO$8="",AO$7=""),"",ROUND(AO100/AO$8*AO$7*KVARDI,2))</f>
        <v/>
      </c>
      <c r="AQ100" s="43"/>
      <c r="AR100" s="44" t="str">
        <f aca="false">IF(OR(AQ$4=0,AQ100="",AQ$8="",AQ$7=""),"",ROUND(AQ100/AQ$8*AQ$7*KVARDI,2))</f>
        <v/>
      </c>
      <c r="AS100" s="43"/>
      <c r="AT100" s="44" t="str">
        <f aca="false">IF(OR(AS$4=0,AS100="",AS$8="",AS$7=""),"",ROUND(AS100/AS$8*AS$7*KVARDI,2))</f>
        <v/>
      </c>
      <c r="AU100" s="43"/>
      <c r="AV100" s="44" t="str">
        <f aca="false">IF(OR(AU$4=0,AU100="",AU$8="",AU$7=""),"",ROUND(AU100/AU$8*AU$7*KVARDI,2))</f>
        <v/>
      </c>
      <c r="AW100" s="43"/>
      <c r="AX100" s="44" t="str">
        <f aca="false">IF(OR(AW$4=0,AW100="",AW$8="",AW$7=""),"",ROUND(AW100/AW$8*AW$7*KVARDI,2))</f>
        <v/>
      </c>
      <c r="AY100" s="43"/>
      <c r="AZ100" s="44" t="str">
        <f aca="false">IF(OR(AY$4=0,AY100="",AY$8="",AY$7=""),"",ROUND(AY100/AY$8*AY$7*KVARDI,2))</f>
        <v/>
      </c>
      <c r="BA100" s="43"/>
      <c r="BB100" s="44" t="str">
        <f aca="false">IF(OR(BA$4=0,BA100="",BA$8="",BA$7=""),"",ROUND(BA100/BA$8*BA$7*KVARDI,2))</f>
        <v/>
      </c>
      <c r="BC100" s="43"/>
      <c r="BD100" s="44" t="str">
        <f aca="false">IF(OR(BC$4=0,BC100="",BC$8="",BC$7=""),"",ROUND(BC100/BC$8*BC$7*KVARDI,2))</f>
        <v/>
      </c>
      <c r="BE100" s="43"/>
      <c r="BF100" s="44" t="str">
        <f aca="false">IF(OR(BE$4=0,BE100="",BE$8="",BE$7=""),"",ROUND(BE100/BE$8*BE$7*KVARDI,2))</f>
        <v/>
      </c>
      <c r="BG100" s="43"/>
      <c r="BH100" s="44" t="str">
        <f aca="false">IF(OR(BG$4=0,BG100="",BG$8="",BG$7=""),"",ROUND(BG100/BG$8*BG$7*KVARDI,2))</f>
        <v/>
      </c>
      <c r="BI100" s="43"/>
      <c r="BJ100" s="44" t="str">
        <f aca="false">IF(OR(BI$4=0,BI100="",BI$8="",BI$7=""),"",ROUND(BI100/BI$8*BI$7*KVARDI,2))</f>
        <v/>
      </c>
      <c r="BK100" s="43"/>
      <c r="BL100" s="44" t="str">
        <f aca="false">IF(OR(BK$4=0,BK100="",BK$8="",BK$7=""),"",ROUND(BK100/BK$8*BK$7*KVARDI,2))</f>
        <v/>
      </c>
      <c r="BM100" s="43"/>
      <c r="BN100" s="44" t="str">
        <f aca="false">IF(OR(BM$4=0,BM100="",BM$8="",BM$7=""),"",ROUND(BM100/BM$8*BM$7*KVARDI,2))</f>
        <v/>
      </c>
      <c r="BO100" s="43"/>
      <c r="BP100" s="44" t="str">
        <f aca="false">IF(OR(BO$4=0,BO100="",BO$8="",BO$7=""),"",ROUND(BO100/BO$8*BO$7*KVARDI,2))</f>
        <v/>
      </c>
      <c r="BQ100" s="43"/>
      <c r="BR100" s="44" t="str">
        <f aca="false">IF(OR(BQ$4=0,BQ100="",BQ$8="",BQ$7=""),"",ROUND(BQ100/BQ$8*BQ$7*KVARDI,2))</f>
        <v/>
      </c>
      <c r="BS100" s="43"/>
      <c r="BT100" s="44" t="str">
        <f aca="false">IF(OR(BS$4=0,BS100="",BS$8="",BS$7=""),"",ROUND(BS100/BS$8*BS$7*KVARDI,2))</f>
        <v/>
      </c>
      <c r="BU100" s="43"/>
      <c r="BV100" s="44" t="str">
        <f aca="false">IF(OR(BU$4=0,BU100="",BU$8="",BU$7=""),"",ROUND(BU100/BU$8*BU$7*KVARDI,2))</f>
        <v/>
      </c>
      <c r="BW100" s="43"/>
      <c r="BX100" s="44" t="str">
        <f aca="false">IF(OR(BW$4=0,BW100="",BW$8="",BW$7=""),"",ROUND(BW100/BW$8*BW$7*KVARDI,2))</f>
        <v/>
      </c>
      <c r="BY100" s="43"/>
      <c r="BZ100" s="44" t="str">
        <f aca="false">IF(OR(BY$4=0,BY100="",BY$8="",BY$7=""),"",ROUND(BY100/BY$8*BY$7*KVARDI,2))</f>
        <v/>
      </c>
      <c r="CA100" s="43"/>
      <c r="CB100" s="44" t="str">
        <f aca="false">IF(OR(CA$4=0,CA100="",CA$8="",CA$7=""),"",ROUND(CA100/CA$8*CA$7*KVARDI,2))</f>
        <v/>
      </c>
      <c r="CC100" s="43"/>
      <c r="CD100" s="44" t="str">
        <f aca="false">IF(OR(CC$4=0,CC100="",CC$8="",CC$7=""),"",ROUND(CC100/CC$8*CC$7*KVARDI,2))</f>
        <v/>
      </c>
      <c r="CE100" s="43"/>
      <c r="CF100" s="44" t="str">
        <f aca="false">IF(OR(CE$4=0,CE100="",CE$8="",CE$7=""),"",ROUND(CE100/CE$8*CE$7*KVARDI,2))</f>
        <v/>
      </c>
      <c r="CG100" s="43"/>
      <c r="CH100" s="44" t="str">
        <f aca="false">IF(OR(CG$4=0,CG100="",CG$8="",CG$7=""),"",ROUND(CG100/CG$8*CG$7*KVARDI,2))</f>
        <v/>
      </c>
      <c r="CI100" s="43"/>
      <c r="CJ100" s="44" t="str">
        <f aca="false">IF(OR(CI$4=0,CI100="",CI$8="",CI$7=""),"",ROUND(CI100/CI$8*CI$7*KVARDI,2))</f>
        <v/>
      </c>
      <c r="CK100" s="43"/>
      <c r="CL100" s="44" t="str">
        <f aca="false">IF(OR(CK$4=0,CK100="",CK$8="",CK$7=""),"",ROUND(CK100/CK$8*CK$7*KVARDI,2))</f>
        <v/>
      </c>
      <c r="CM100" s="43"/>
      <c r="CN100" s="44" t="str">
        <f aca="false">IF(OR(CM$4=0,CM100="",CM$8="",CM$7=""),"",ROUND(CM100/CM$8*CM$7*KVARDI,2))</f>
        <v/>
      </c>
      <c r="CO100" s="43"/>
      <c r="CP100" s="44" t="str">
        <f aca="false">IF(OR(CO$4=0,CO100="",CO$8="",CO$7=""),"",ROUND(CO100/CO$8*CO$7*KVARDI,2))</f>
        <v/>
      </c>
      <c r="CQ100" s="43"/>
      <c r="CR100" s="44" t="str">
        <f aca="false">IF(OR(CQ$4=0,CQ100="",CQ$8="",CQ$7=""),"",ROUND(CQ100/CQ$8*CQ$7*KVARDI,2))</f>
        <v/>
      </c>
      <c r="CS100" s="43"/>
      <c r="CT100" s="44" t="str">
        <f aca="false">IF(OR(CS$4=0,CS100="",CS$8="",CS$7=""),"",ROUND(CS100/CS$8*CS$7*KVARDI,2))</f>
        <v/>
      </c>
      <c r="CU100" s="43"/>
      <c r="CV100" s="44" t="str">
        <f aca="false">IF(OR(CU$4=0,CU100="",CU$8="",CU$7=""),"",ROUND(CU100/CU$8*CU$7*KVARDI,2))</f>
        <v/>
      </c>
      <c r="CW100" s="43"/>
      <c r="CX100" s="44" t="str">
        <f aca="false">IF(OR(CW$4=0,CW100="",CW$8="",CW$7=""),"",ROUND(CW100/CW$8*CW$7*KVARDI,2))</f>
        <v/>
      </c>
      <c r="CY100" s="43"/>
      <c r="CZ100" s="44" t="str">
        <f aca="false">IF(OR(CY$4=0,CY100="",CY$8="",CY$7=""),"",ROUND(CY100/CY$8*CY$7*KVARDI,2))</f>
        <v/>
      </c>
      <c r="DA100" s="43"/>
      <c r="DB100" s="44" t="str">
        <f aca="false">IF(OR(DA$4=0,DA100="",DA$8="",DA$7=""),"",ROUND(DA100/DA$8*DA$7*KVARDI,2))</f>
        <v/>
      </c>
      <c r="DC100" s="43"/>
      <c r="DD100" s="44" t="str">
        <f aca="false">IF(OR(DC$4=0,DC100="",DC$8="",DC$7=""),"",ROUND(DC100/DC$8*DC$7*KVARDI,2))</f>
        <v/>
      </c>
      <c r="DE100" s="43"/>
      <c r="DF100" s="44" t="str">
        <f aca="false">IF(OR(DE$4=0,DE100="",DE$8="",DE$7=""),"",ROUND(DE100/DE$8*DE$7*KVARDI,2))</f>
        <v/>
      </c>
      <c r="DG100" s="43"/>
      <c r="DH100" s="44" t="str">
        <f aca="false">IF(OR(DG$4=0,DG100="",DG$8="",DG$7=""),"",ROUND(DG100/DG$8*DG$7*KVARDI,2))</f>
        <v/>
      </c>
      <c r="DI100" s="43"/>
      <c r="DJ100" s="44" t="str">
        <f aca="false">IF(OR(DI$4=0,DI100="",DI$8="",DI$7=""),"",ROUND(DI100/DI$8*DI$7*KVARDI,2))</f>
        <v/>
      </c>
      <c r="DK100" s="43"/>
      <c r="DL100" s="44" t="str">
        <f aca="false">IF(OR(DK$4=0,DK100="",DK$8="",DK$7=""),"",ROUND(DK100/DK$8*DK$7*KVARDI,2))</f>
        <v/>
      </c>
      <c r="DM100" s="43"/>
      <c r="DN100" s="44" t="str">
        <f aca="false">IF(OR(DM$4=0,DM100="",DM$8="",DM$7=""),"",ROUND(DM100/DM$8*DM$7*KVARDI,2))</f>
        <v/>
      </c>
      <c r="DO100" s="43"/>
      <c r="DP100" s="44" t="str">
        <f aca="false">IF(OR(DO$4=0,DO100="",DO$8="",DO$7=""),"",ROUND(DO100/DO$8*DO$7*KVARDI,2))</f>
        <v/>
      </c>
      <c r="DQ100" s="43"/>
      <c r="DR100" s="44" t="str">
        <f aca="false">IF(OR(DQ$4=0,DQ100="",DQ$8="",DQ$7=""),"",ROUND(DQ100/DQ$8*DQ$7*KVARDI,2))</f>
        <v/>
      </c>
      <c r="DS100" s="43"/>
      <c r="DT100" s="44" t="str">
        <f aca="false">IF(OR(DS$4=0,DS100="",DS$8="",DS$7=""),"",ROUND(DS100/DS$8*DS$7*KVARDI,2))</f>
        <v/>
      </c>
      <c r="DU100" s="43"/>
      <c r="DV100" s="44" t="str">
        <f aca="false">IF(OR(DU$4=0,DU100="",DU$8="",DU$7=""),"",ROUND(DU100/DU$8*DU$7*KVARDI,2))</f>
        <v/>
      </c>
      <c r="DW100" s="43"/>
      <c r="DX100" s="44" t="str">
        <f aca="false">IF(OR(DW$4=0,DW100="",DW$8="",DW$7=""),"",ROUND(DW100/DW$8*DW$7*KVARDI,2))</f>
        <v/>
      </c>
      <c r="DY100" s="43"/>
      <c r="DZ100" s="44" t="str">
        <f aca="false">IF(OR(DY$4=0,DY100="",DY$8="",DY$7=""),"",ROUND(DY100/DY$8*DY$7*KVARDI,2))</f>
        <v/>
      </c>
      <c r="EA100" s="43"/>
      <c r="EB100" s="44" t="str">
        <f aca="false">IF(OR(EA$4=0,EA100="",EA$8="",EA$7=""),"",ROUND(EA100/EA$8*EA$7*KVARDI,2))</f>
        <v/>
      </c>
      <c r="EC100" s="43"/>
      <c r="ED100" s="44" t="str">
        <f aca="false">IF(OR(EC$4=0,EC100="",EC$8="",EC$7=""),"",ROUND(EC100/EC$8*EC$7*KVARDI,2))</f>
        <v/>
      </c>
      <c r="EE100" s="43"/>
      <c r="EF100" s="44" t="str">
        <f aca="false">IF(OR(EE$4=0,EE100="",EE$8="",EE$7=""),"",ROUND(EE100/EE$8*EE$7*KVARDI,2))</f>
        <v/>
      </c>
      <c r="EG100" s="43"/>
      <c r="EH100" s="44" t="str">
        <f aca="false">IF(OR(EG$4=0,EG100="",EG$8="",EG$7=""),"",ROUND(EG100/EG$8*EG$7*KVARDI,2))</f>
        <v/>
      </c>
      <c r="EI100" s="43"/>
      <c r="EJ100" s="44" t="str">
        <f aca="false">IF(OR(EI$4=0,EI100="",EI$8="",EI$7=""),"",ROUND(EI100/EI$8*EI$7*KVARDI,2))</f>
        <v/>
      </c>
      <c r="EK100" s="43"/>
      <c r="EL100" s="44" t="str">
        <f aca="false">IF(OR(EK$4=0,EK100="",EK$8="",EK$7=""),"",ROUND(EK100/EK$8*EK$7*KVARDI,2))</f>
        <v/>
      </c>
      <c r="EM100" s="43"/>
      <c r="EN100" s="44" t="str">
        <f aca="false">IF(OR(EM$4=0,EM100="",EM$8="",EM$7=""),"",ROUND(EM100/EM$8*EM$7*KVARDI,2))</f>
        <v/>
      </c>
      <c r="EO100" s="43"/>
      <c r="EP100" s="44" t="str">
        <f aca="false">IF(OR(EO$4=0,EO100="",EO$8="",EO$7=""),"",ROUND(EO100/EO$8*EO$7*KVARDI,2))</f>
        <v/>
      </c>
      <c r="EQ100" s="43"/>
      <c r="ER100" s="44" t="str">
        <f aca="false">IF(OR(EQ$4=0,EQ100="",EQ$8="",EQ$7=""),"",ROUND(EQ100/EQ$8*EQ$7*KVARDI,2))</f>
        <v/>
      </c>
      <c r="ES100" s="43"/>
      <c r="ET100" s="44" t="str">
        <f aca="false">IF(OR(ES$4=0,ES100="",ES$8="",ES$7=""),"",ROUND(ES100/ES$8*ES$7*KVARDI,2))</f>
        <v/>
      </c>
      <c r="EU100" s="43"/>
      <c r="EV100" s="44" t="str">
        <f aca="false">IF(OR(EU$4=0,EU100="",EU$8="",EU$7=""),"",ROUND(EU100/EU$8*EU$7*KVARDI,2))</f>
        <v/>
      </c>
      <c r="EW100" s="43"/>
      <c r="EX100" s="44" t="str">
        <f aca="false">IF(OR(EW$4=0,EW100="",EW$8="",EW$7=""),"",ROUND(EW100/EW$8*EW$7*KVARDI,2))</f>
        <v/>
      </c>
      <c r="EY100" s="43"/>
      <c r="EZ100" s="44" t="str">
        <f aca="false">IF(OR(EY$4=0,EY100="",EY$8="",EY$7=""),"",ROUND(EY100/EY$8*EY$7*KVARDI,2))</f>
        <v/>
      </c>
      <c r="FA100" s="43"/>
      <c r="FB100" s="44" t="str">
        <f aca="false">IF(OR(FA$4=0,FA100="",FA$8="",FA$7=""),"",ROUND(FA100/FA$8*FA$7*KVARDI,2))</f>
        <v/>
      </c>
      <c r="FC100" s="43"/>
      <c r="FD100" s="44" t="str">
        <f aca="false">IF(OR(FC$4=0,FC100="",FC$8="",FC$7=""),"",ROUND(FC100/FC$8*FC$7*KVARDI,2))</f>
        <v/>
      </c>
      <c r="FE100" s="43"/>
      <c r="FF100" s="44" t="str">
        <f aca="false">IF(OR(FE$4=0,FE100="",FE$8="",FE$7=""),"",ROUND(FE100/FE$8*FE$7*KVARDI,2))</f>
        <v/>
      </c>
      <c r="FG100" s="43"/>
      <c r="FH100" s="44" t="str">
        <f aca="false">IF(OR(FG$4=0,FG100="",FG$8="",FG$7=""),"",ROUND(FG100/FG$8*FG$7*KVARDI,2))</f>
        <v/>
      </c>
      <c r="FI100" s="43"/>
      <c r="FJ100" s="44" t="str">
        <f aca="false">IF(OR(FI$4=0,FI100="",FI$8="",FI$7=""),"",ROUND(FI100/FI$8*FI$7*KVARDI,2))</f>
        <v/>
      </c>
      <c r="FK100" s="43"/>
      <c r="FL100" s="44" t="str">
        <f aca="false">IF(OR(FK$4=0,FK100="",FK$8="",FK$7=""),"",ROUND(FK100/FK$8*FK$7*KVARDI,2))</f>
        <v/>
      </c>
      <c r="FM100" s="43"/>
      <c r="FN100" s="44" t="str">
        <f aca="false">IF(OR(FM$4=0,FM100="",FM$8="",FM$7=""),"",ROUND(FM100/FM$8*FM$7*KVARDI,2))</f>
        <v/>
      </c>
      <c r="FO100" s="43"/>
      <c r="FP100" s="44" t="str">
        <f aca="false">IF(OR(FO$4=0,FO100="",FO$8="",FO$7=""),"",ROUND(FO100/FO$8*FO$7*KVARDI,2))</f>
        <v/>
      </c>
      <c r="FQ100" s="43"/>
      <c r="FR100" s="44" t="str">
        <f aca="false">IF(OR(FQ$4=0,FQ100="",FQ$8="",FQ$7=""),"",ROUND(FQ100/FQ$8*FQ$7*KVARDI,2))</f>
        <v/>
      </c>
      <c r="FS100" s="43"/>
      <c r="FT100" s="44" t="str">
        <f aca="false">IF(OR(FS$4=0,FS100="",FS$8="",FS$7=""),"",ROUND(FS100/FS$8*FS$7*KVARDI,2))</f>
        <v/>
      </c>
      <c r="FU100" s="43"/>
      <c r="FV100" s="44" t="str">
        <f aca="false">IF(OR(FU$4=0,FU100="",FU$8="",FU$7=""),"",ROUND(FU100/FU$8*FU$7*KVARDI,2))</f>
        <v/>
      </c>
      <c r="FW100" s="43"/>
      <c r="FX100" s="44" t="str">
        <f aca="false">IF(OR(FW$4=0,FW100="",FW$8="",FW$7=""),"",ROUND(FW100/FW$8*FW$7*KVARDI,2))</f>
        <v/>
      </c>
      <c r="FY100" s="43"/>
      <c r="FZ100" s="44" t="str">
        <f aca="false">IF(OR(FY$4=0,FY100="",FY$8="",FY$7=""),"",ROUND(FY100/FY$8*FY$7*KVARDI,2))</f>
        <v/>
      </c>
      <c r="GA100" s="43"/>
      <c r="GB100" s="44" t="str">
        <f aca="false">IF(OR(GA$4=0,GA100="",GA$8="",GA$7=""),"",ROUND(GA100/GA$8*GA$7*KVARDI,2))</f>
        <v/>
      </c>
      <c r="GC100" s="43"/>
      <c r="GD100" s="44" t="str">
        <f aca="false">IF(OR(GC$4=0,GC100="",GC$8="",GC$7=""),"",ROUND(GC100/GC$8*GC$7*KVARDI,2))</f>
        <v/>
      </c>
      <c r="GE100" s="43"/>
      <c r="GF100" s="44" t="str">
        <f aca="false">IF(OR(GE$4=0,GE100="",GE$8="",GE$7=""),"",ROUND(GE100/GE$8*GE$7*KVARDI,2))</f>
        <v/>
      </c>
      <c r="GG100" s="43"/>
      <c r="GH100" s="44" t="str">
        <f aca="false">IF(OR(GG$4=0,GG100="",GG$8="",GG$7=""),"",ROUND(GG100/GG$8*GG$7*KVARDI,2))</f>
        <v/>
      </c>
      <c r="GI100" s="43"/>
      <c r="GJ100" s="44" t="str">
        <f aca="false">IF(OR(GI$4=0,GI100="",GI$8="",GI$7=""),"",ROUND(GI100/GI$8*GI$7*KVARDI,2))</f>
        <v/>
      </c>
      <c r="GK100" s="43"/>
      <c r="GL100" s="44" t="str">
        <f aca="false">IF(OR(GK$4=0,GK100="",GK$8="",GK$7=""),"",ROUND(GK100/GK$8*GK$7*KVARDI,2))</f>
        <v/>
      </c>
      <c r="GM100" s="43"/>
      <c r="GN100" s="44" t="str">
        <f aca="false">IF(OR(GM$4=0,GM100="",GM$8="",GM$7=""),"",ROUND(GM100/GM$8*GM$7*KVARDI,2))</f>
        <v/>
      </c>
      <c r="GO100" s="43"/>
      <c r="GP100" s="44" t="str">
        <f aca="false">IF(OR(GO$4=0,GO100="",GO$8="",GO$7=""),"",ROUND(GO100/GO$8*GO$7*KVARDI,2))</f>
        <v/>
      </c>
      <c r="GQ100" s="43"/>
      <c r="GR100" s="44" t="str">
        <f aca="false">IF(OR(GQ$4=0,GQ100="",GQ$8="",GQ$7=""),"",ROUND(GQ100/GQ$8*GQ$7*KVARDI,2))</f>
        <v/>
      </c>
      <c r="GS100" s="43"/>
      <c r="GT100" s="44" t="str">
        <f aca="false">IF(OR(GS$4=0,GS100="",GS$8="",GS$7=""),"",ROUND(GS100/GS$8*GS$7*KVARDI,2))</f>
        <v/>
      </c>
      <c r="GU100" s="43"/>
      <c r="GV100" s="44" t="str">
        <f aca="false">IF(OR(GU$4=0,GU100="",GU$8="",GU$7=""),"",ROUND(GU100/GU$8*GU$7*KVARDI,2))</f>
        <v/>
      </c>
      <c r="GW100" s="43"/>
      <c r="GX100" s="44" t="str">
        <f aca="false">IF(OR(GW$4=0,GW100="",GW$8="",GW$7=""),"",ROUND(GW100/GW$8*GW$7*KVARDI,2))</f>
        <v/>
      </c>
      <c r="GZ100" s="22"/>
    </row>
    <row r="101" customFormat="false" ht="15" hidden="true" customHeight="true" outlineLevel="1" collapsed="false">
      <c r="B101" s="41" t="str">
        <f aca="false" t="array" ref="B101:B101">IFERROR(INDEX(Launagögn!$C$6:$C$10005,MATCH(0,COUNTIF($B$11:B100,Launagögn!$C$6:$C$10005)+(Launagögn!$C$6:$C$10005=""),0)),"")</f>
        <v/>
      </c>
      <c r="C101" s="42" t="n">
        <f aca="false">IFERROR(SUMIF($G$10:$GX$10,"Stig",$G101:$GX101),0)</f>
        <v>0</v>
      </c>
      <c r="D101" s="22"/>
      <c r="E101" s="22"/>
      <c r="F101" s="22"/>
      <c r="G101" s="43"/>
      <c r="H101" s="44" t="str">
        <f aca="false">IF(OR(G$4=0,G101="",G$8="",G$7=""),"",ROUND(G101/G$8*G$7*KVARDI,2))</f>
        <v/>
      </c>
      <c r="I101" s="43"/>
      <c r="J101" s="44" t="str">
        <f aca="false">IF(OR(I$4=0,I101="",I$8="",I$7=""),"",ROUND(I101/I$8*I$7*KVARDI,2))</f>
        <v/>
      </c>
      <c r="K101" s="43"/>
      <c r="L101" s="44" t="str">
        <f aca="false">IF(OR(K$4=0,K101="",K$8="",K$7=""),"",ROUND(K101/K$8*K$7*KVARDI,2))</f>
        <v/>
      </c>
      <c r="M101" s="43"/>
      <c r="N101" s="44" t="str">
        <f aca="false">IF(OR(M$4=0,M101="",M$8="",M$7=""),"",ROUND(M101/M$8*M$7*KVARDI,2))</f>
        <v/>
      </c>
      <c r="O101" s="43"/>
      <c r="P101" s="44" t="str">
        <f aca="false">IF(OR(O$4=0,O101="",O$8="",O$7=""),"",ROUND(O101/O$8*O$7*KVARDI,2))</f>
        <v/>
      </c>
      <c r="Q101" s="43"/>
      <c r="R101" s="44" t="str">
        <f aca="false">IF(OR(Q$4=0,Q101="",Q$8="",Q$7=""),"",ROUND(Q101/Q$8*Q$7*KVARDI,2))</f>
        <v/>
      </c>
      <c r="S101" s="43"/>
      <c r="T101" s="44" t="str">
        <f aca="false">IF(OR(S$4=0,S101="",S$8="",S$7=""),"",ROUND(S101/S$8*S$7*KVARDI,2))</f>
        <v/>
      </c>
      <c r="U101" s="43"/>
      <c r="V101" s="44" t="str">
        <f aca="false">IF(OR(U$4=0,U101="",U$8="",U$7=""),"",ROUND(U101/U$8*U$7*KVARDI,2))</f>
        <v/>
      </c>
      <c r="W101" s="43"/>
      <c r="X101" s="44" t="str">
        <f aca="false">IF(OR(W$4=0,W101="",W$8="",W$7=""),"",ROUND(W101/W$8*W$7*KVARDI,2))</f>
        <v/>
      </c>
      <c r="Y101" s="43"/>
      <c r="Z101" s="44" t="str">
        <f aca="false">IF(OR(Y$4=0,Y101="",Y$8="",Y$7=""),"",ROUND(Y101/Y$8*Y$7*KVARDI,2))</f>
        <v/>
      </c>
      <c r="AA101" s="43"/>
      <c r="AB101" s="44" t="str">
        <f aca="false">IF(OR(AA$4=0,AA101="",AA$8="",AA$7=""),"",ROUND(AA101/AA$8*AA$7*KVARDI,2))</f>
        <v/>
      </c>
      <c r="AC101" s="43"/>
      <c r="AD101" s="44" t="str">
        <f aca="false">IF(OR(AC$4=0,AC101="",AC$8="",AC$7=""),"",ROUND(AC101/AC$8*AC$7*KVARDI,2))</f>
        <v/>
      </c>
      <c r="AE101" s="43"/>
      <c r="AF101" s="44" t="str">
        <f aca="false">IF(OR(AE$4=0,AE101="",AE$8="",AE$7=""),"",ROUND(AE101/AE$8*AE$7*KVARDI,2))</f>
        <v/>
      </c>
      <c r="AG101" s="43"/>
      <c r="AH101" s="44" t="str">
        <f aca="false">IF(OR(AG$4=0,AG101="",AG$8="",AG$7=""),"",ROUND(AG101/AG$8*AG$7*KVARDI,2))</f>
        <v/>
      </c>
      <c r="AI101" s="43"/>
      <c r="AJ101" s="44" t="str">
        <f aca="false">IF(OR(AI$4=0,AI101="",AI$8="",AI$7=""),"",ROUND(AI101/AI$8*AI$7*KVARDI,2))</f>
        <v/>
      </c>
      <c r="AK101" s="43"/>
      <c r="AL101" s="44" t="str">
        <f aca="false">IF(OR(AK$4=0,AK101="",AK$8="",AK$7=""),"",ROUND(AK101/AK$8*AK$7*KVARDI,2))</f>
        <v/>
      </c>
      <c r="AM101" s="43"/>
      <c r="AN101" s="44" t="str">
        <f aca="false">IF(OR(AM$4=0,AM101="",AM$8="",AM$7=""),"",ROUND(AM101/AM$8*AM$7*KVARDI,2))</f>
        <v/>
      </c>
      <c r="AO101" s="43"/>
      <c r="AP101" s="44" t="str">
        <f aca="false">IF(OR(AO$4=0,AO101="",AO$8="",AO$7=""),"",ROUND(AO101/AO$8*AO$7*KVARDI,2))</f>
        <v/>
      </c>
      <c r="AQ101" s="43"/>
      <c r="AR101" s="44" t="str">
        <f aca="false">IF(OR(AQ$4=0,AQ101="",AQ$8="",AQ$7=""),"",ROUND(AQ101/AQ$8*AQ$7*KVARDI,2))</f>
        <v/>
      </c>
      <c r="AS101" s="43"/>
      <c r="AT101" s="44" t="str">
        <f aca="false">IF(OR(AS$4=0,AS101="",AS$8="",AS$7=""),"",ROUND(AS101/AS$8*AS$7*KVARDI,2))</f>
        <v/>
      </c>
      <c r="AU101" s="43"/>
      <c r="AV101" s="44" t="str">
        <f aca="false">IF(OR(AU$4=0,AU101="",AU$8="",AU$7=""),"",ROUND(AU101/AU$8*AU$7*KVARDI,2))</f>
        <v/>
      </c>
      <c r="AW101" s="43"/>
      <c r="AX101" s="44" t="str">
        <f aca="false">IF(OR(AW$4=0,AW101="",AW$8="",AW$7=""),"",ROUND(AW101/AW$8*AW$7*KVARDI,2))</f>
        <v/>
      </c>
      <c r="AY101" s="43"/>
      <c r="AZ101" s="44" t="str">
        <f aca="false">IF(OR(AY$4=0,AY101="",AY$8="",AY$7=""),"",ROUND(AY101/AY$8*AY$7*KVARDI,2))</f>
        <v/>
      </c>
      <c r="BA101" s="43"/>
      <c r="BB101" s="44" t="str">
        <f aca="false">IF(OR(BA$4=0,BA101="",BA$8="",BA$7=""),"",ROUND(BA101/BA$8*BA$7*KVARDI,2))</f>
        <v/>
      </c>
      <c r="BC101" s="43"/>
      <c r="BD101" s="44" t="str">
        <f aca="false">IF(OR(BC$4=0,BC101="",BC$8="",BC$7=""),"",ROUND(BC101/BC$8*BC$7*KVARDI,2))</f>
        <v/>
      </c>
      <c r="BE101" s="43"/>
      <c r="BF101" s="44" t="str">
        <f aca="false">IF(OR(BE$4=0,BE101="",BE$8="",BE$7=""),"",ROUND(BE101/BE$8*BE$7*KVARDI,2))</f>
        <v/>
      </c>
      <c r="BG101" s="43"/>
      <c r="BH101" s="44" t="str">
        <f aca="false">IF(OR(BG$4=0,BG101="",BG$8="",BG$7=""),"",ROUND(BG101/BG$8*BG$7*KVARDI,2))</f>
        <v/>
      </c>
      <c r="BI101" s="43"/>
      <c r="BJ101" s="44" t="str">
        <f aca="false">IF(OR(BI$4=0,BI101="",BI$8="",BI$7=""),"",ROUND(BI101/BI$8*BI$7*KVARDI,2))</f>
        <v/>
      </c>
      <c r="BK101" s="43"/>
      <c r="BL101" s="44" t="str">
        <f aca="false">IF(OR(BK$4=0,BK101="",BK$8="",BK$7=""),"",ROUND(BK101/BK$8*BK$7*KVARDI,2))</f>
        <v/>
      </c>
      <c r="BM101" s="43"/>
      <c r="BN101" s="44" t="str">
        <f aca="false">IF(OR(BM$4=0,BM101="",BM$8="",BM$7=""),"",ROUND(BM101/BM$8*BM$7*KVARDI,2))</f>
        <v/>
      </c>
      <c r="BO101" s="43"/>
      <c r="BP101" s="44" t="str">
        <f aca="false">IF(OR(BO$4=0,BO101="",BO$8="",BO$7=""),"",ROUND(BO101/BO$8*BO$7*KVARDI,2))</f>
        <v/>
      </c>
      <c r="BQ101" s="43"/>
      <c r="BR101" s="44" t="str">
        <f aca="false">IF(OR(BQ$4=0,BQ101="",BQ$8="",BQ$7=""),"",ROUND(BQ101/BQ$8*BQ$7*KVARDI,2))</f>
        <v/>
      </c>
      <c r="BS101" s="43"/>
      <c r="BT101" s="44" t="str">
        <f aca="false">IF(OR(BS$4=0,BS101="",BS$8="",BS$7=""),"",ROUND(BS101/BS$8*BS$7*KVARDI,2))</f>
        <v/>
      </c>
      <c r="BU101" s="43"/>
      <c r="BV101" s="44" t="str">
        <f aca="false">IF(OR(BU$4=0,BU101="",BU$8="",BU$7=""),"",ROUND(BU101/BU$8*BU$7*KVARDI,2))</f>
        <v/>
      </c>
      <c r="BW101" s="43"/>
      <c r="BX101" s="44" t="str">
        <f aca="false">IF(OR(BW$4=0,BW101="",BW$8="",BW$7=""),"",ROUND(BW101/BW$8*BW$7*KVARDI,2))</f>
        <v/>
      </c>
      <c r="BY101" s="43"/>
      <c r="BZ101" s="44" t="str">
        <f aca="false">IF(OR(BY$4=0,BY101="",BY$8="",BY$7=""),"",ROUND(BY101/BY$8*BY$7*KVARDI,2))</f>
        <v/>
      </c>
      <c r="CA101" s="43"/>
      <c r="CB101" s="44" t="str">
        <f aca="false">IF(OR(CA$4=0,CA101="",CA$8="",CA$7=""),"",ROUND(CA101/CA$8*CA$7*KVARDI,2))</f>
        <v/>
      </c>
      <c r="CC101" s="43"/>
      <c r="CD101" s="44" t="str">
        <f aca="false">IF(OR(CC$4=0,CC101="",CC$8="",CC$7=""),"",ROUND(CC101/CC$8*CC$7*KVARDI,2))</f>
        <v/>
      </c>
      <c r="CE101" s="43"/>
      <c r="CF101" s="44" t="str">
        <f aca="false">IF(OR(CE$4=0,CE101="",CE$8="",CE$7=""),"",ROUND(CE101/CE$8*CE$7*KVARDI,2))</f>
        <v/>
      </c>
      <c r="CG101" s="43"/>
      <c r="CH101" s="44" t="str">
        <f aca="false">IF(OR(CG$4=0,CG101="",CG$8="",CG$7=""),"",ROUND(CG101/CG$8*CG$7*KVARDI,2))</f>
        <v/>
      </c>
      <c r="CI101" s="43"/>
      <c r="CJ101" s="44" t="str">
        <f aca="false">IF(OR(CI$4=0,CI101="",CI$8="",CI$7=""),"",ROUND(CI101/CI$8*CI$7*KVARDI,2))</f>
        <v/>
      </c>
      <c r="CK101" s="43"/>
      <c r="CL101" s="44" t="str">
        <f aca="false">IF(OR(CK$4=0,CK101="",CK$8="",CK$7=""),"",ROUND(CK101/CK$8*CK$7*KVARDI,2))</f>
        <v/>
      </c>
      <c r="CM101" s="43"/>
      <c r="CN101" s="44" t="str">
        <f aca="false">IF(OR(CM$4=0,CM101="",CM$8="",CM$7=""),"",ROUND(CM101/CM$8*CM$7*KVARDI,2))</f>
        <v/>
      </c>
      <c r="CO101" s="43"/>
      <c r="CP101" s="44" t="str">
        <f aca="false">IF(OR(CO$4=0,CO101="",CO$8="",CO$7=""),"",ROUND(CO101/CO$8*CO$7*KVARDI,2))</f>
        <v/>
      </c>
      <c r="CQ101" s="43"/>
      <c r="CR101" s="44" t="str">
        <f aca="false">IF(OR(CQ$4=0,CQ101="",CQ$8="",CQ$7=""),"",ROUND(CQ101/CQ$8*CQ$7*KVARDI,2))</f>
        <v/>
      </c>
      <c r="CS101" s="43"/>
      <c r="CT101" s="44" t="str">
        <f aca="false">IF(OR(CS$4=0,CS101="",CS$8="",CS$7=""),"",ROUND(CS101/CS$8*CS$7*KVARDI,2))</f>
        <v/>
      </c>
      <c r="CU101" s="43"/>
      <c r="CV101" s="44" t="str">
        <f aca="false">IF(OR(CU$4=0,CU101="",CU$8="",CU$7=""),"",ROUND(CU101/CU$8*CU$7*KVARDI,2))</f>
        <v/>
      </c>
      <c r="CW101" s="43"/>
      <c r="CX101" s="44" t="str">
        <f aca="false">IF(OR(CW$4=0,CW101="",CW$8="",CW$7=""),"",ROUND(CW101/CW$8*CW$7*KVARDI,2))</f>
        <v/>
      </c>
      <c r="CY101" s="43"/>
      <c r="CZ101" s="44" t="str">
        <f aca="false">IF(OR(CY$4=0,CY101="",CY$8="",CY$7=""),"",ROUND(CY101/CY$8*CY$7*KVARDI,2))</f>
        <v/>
      </c>
      <c r="DA101" s="43"/>
      <c r="DB101" s="44" t="str">
        <f aca="false">IF(OR(DA$4=0,DA101="",DA$8="",DA$7=""),"",ROUND(DA101/DA$8*DA$7*KVARDI,2))</f>
        <v/>
      </c>
      <c r="DC101" s="43"/>
      <c r="DD101" s="44" t="str">
        <f aca="false">IF(OR(DC$4=0,DC101="",DC$8="",DC$7=""),"",ROUND(DC101/DC$8*DC$7*KVARDI,2))</f>
        <v/>
      </c>
      <c r="DE101" s="43"/>
      <c r="DF101" s="44" t="str">
        <f aca="false">IF(OR(DE$4=0,DE101="",DE$8="",DE$7=""),"",ROUND(DE101/DE$8*DE$7*KVARDI,2))</f>
        <v/>
      </c>
      <c r="DG101" s="43"/>
      <c r="DH101" s="44" t="str">
        <f aca="false">IF(OR(DG$4=0,DG101="",DG$8="",DG$7=""),"",ROUND(DG101/DG$8*DG$7*KVARDI,2))</f>
        <v/>
      </c>
      <c r="DI101" s="43"/>
      <c r="DJ101" s="44" t="str">
        <f aca="false">IF(OR(DI$4=0,DI101="",DI$8="",DI$7=""),"",ROUND(DI101/DI$8*DI$7*KVARDI,2))</f>
        <v/>
      </c>
      <c r="DK101" s="43"/>
      <c r="DL101" s="44" t="str">
        <f aca="false">IF(OR(DK$4=0,DK101="",DK$8="",DK$7=""),"",ROUND(DK101/DK$8*DK$7*KVARDI,2))</f>
        <v/>
      </c>
      <c r="DM101" s="43"/>
      <c r="DN101" s="44" t="str">
        <f aca="false">IF(OR(DM$4=0,DM101="",DM$8="",DM$7=""),"",ROUND(DM101/DM$8*DM$7*KVARDI,2))</f>
        <v/>
      </c>
      <c r="DO101" s="43"/>
      <c r="DP101" s="44" t="str">
        <f aca="false">IF(OR(DO$4=0,DO101="",DO$8="",DO$7=""),"",ROUND(DO101/DO$8*DO$7*KVARDI,2))</f>
        <v/>
      </c>
      <c r="DQ101" s="43"/>
      <c r="DR101" s="44" t="str">
        <f aca="false">IF(OR(DQ$4=0,DQ101="",DQ$8="",DQ$7=""),"",ROUND(DQ101/DQ$8*DQ$7*KVARDI,2))</f>
        <v/>
      </c>
      <c r="DS101" s="43"/>
      <c r="DT101" s="44" t="str">
        <f aca="false">IF(OR(DS$4=0,DS101="",DS$8="",DS$7=""),"",ROUND(DS101/DS$8*DS$7*KVARDI,2))</f>
        <v/>
      </c>
      <c r="DU101" s="43"/>
      <c r="DV101" s="44" t="str">
        <f aca="false">IF(OR(DU$4=0,DU101="",DU$8="",DU$7=""),"",ROUND(DU101/DU$8*DU$7*KVARDI,2))</f>
        <v/>
      </c>
      <c r="DW101" s="43"/>
      <c r="DX101" s="44" t="str">
        <f aca="false">IF(OR(DW$4=0,DW101="",DW$8="",DW$7=""),"",ROUND(DW101/DW$8*DW$7*KVARDI,2))</f>
        <v/>
      </c>
      <c r="DY101" s="43"/>
      <c r="DZ101" s="44" t="str">
        <f aca="false">IF(OR(DY$4=0,DY101="",DY$8="",DY$7=""),"",ROUND(DY101/DY$8*DY$7*KVARDI,2))</f>
        <v/>
      </c>
      <c r="EA101" s="43"/>
      <c r="EB101" s="44" t="str">
        <f aca="false">IF(OR(EA$4=0,EA101="",EA$8="",EA$7=""),"",ROUND(EA101/EA$8*EA$7*KVARDI,2))</f>
        <v/>
      </c>
      <c r="EC101" s="43"/>
      <c r="ED101" s="44" t="str">
        <f aca="false">IF(OR(EC$4=0,EC101="",EC$8="",EC$7=""),"",ROUND(EC101/EC$8*EC$7*KVARDI,2))</f>
        <v/>
      </c>
      <c r="EE101" s="43"/>
      <c r="EF101" s="44" t="str">
        <f aca="false">IF(OR(EE$4=0,EE101="",EE$8="",EE$7=""),"",ROUND(EE101/EE$8*EE$7*KVARDI,2))</f>
        <v/>
      </c>
      <c r="EG101" s="43"/>
      <c r="EH101" s="44" t="str">
        <f aca="false">IF(OR(EG$4=0,EG101="",EG$8="",EG$7=""),"",ROUND(EG101/EG$8*EG$7*KVARDI,2))</f>
        <v/>
      </c>
      <c r="EI101" s="43"/>
      <c r="EJ101" s="44" t="str">
        <f aca="false">IF(OR(EI$4=0,EI101="",EI$8="",EI$7=""),"",ROUND(EI101/EI$8*EI$7*KVARDI,2))</f>
        <v/>
      </c>
      <c r="EK101" s="43"/>
      <c r="EL101" s="44" t="str">
        <f aca="false">IF(OR(EK$4=0,EK101="",EK$8="",EK$7=""),"",ROUND(EK101/EK$8*EK$7*KVARDI,2))</f>
        <v/>
      </c>
      <c r="EM101" s="43"/>
      <c r="EN101" s="44" t="str">
        <f aca="false">IF(OR(EM$4=0,EM101="",EM$8="",EM$7=""),"",ROUND(EM101/EM$8*EM$7*KVARDI,2))</f>
        <v/>
      </c>
      <c r="EO101" s="43"/>
      <c r="EP101" s="44" t="str">
        <f aca="false">IF(OR(EO$4=0,EO101="",EO$8="",EO$7=""),"",ROUND(EO101/EO$8*EO$7*KVARDI,2))</f>
        <v/>
      </c>
      <c r="EQ101" s="43"/>
      <c r="ER101" s="44" t="str">
        <f aca="false">IF(OR(EQ$4=0,EQ101="",EQ$8="",EQ$7=""),"",ROUND(EQ101/EQ$8*EQ$7*KVARDI,2))</f>
        <v/>
      </c>
      <c r="ES101" s="43"/>
      <c r="ET101" s="44" t="str">
        <f aca="false">IF(OR(ES$4=0,ES101="",ES$8="",ES$7=""),"",ROUND(ES101/ES$8*ES$7*KVARDI,2))</f>
        <v/>
      </c>
      <c r="EU101" s="43"/>
      <c r="EV101" s="44" t="str">
        <f aca="false">IF(OR(EU$4=0,EU101="",EU$8="",EU$7=""),"",ROUND(EU101/EU$8*EU$7*KVARDI,2))</f>
        <v/>
      </c>
      <c r="EW101" s="43"/>
      <c r="EX101" s="44" t="str">
        <f aca="false">IF(OR(EW$4=0,EW101="",EW$8="",EW$7=""),"",ROUND(EW101/EW$8*EW$7*KVARDI,2))</f>
        <v/>
      </c>
      <c r="EY101" s="43"/>
      <c r="EZ101" s="44" t="str">
        <f aca="false">IF(OR(EY$4=0,EY101="",EY$8="",EY$7=""),"",ROUND(EY101/EY$8*EY$7*KVARDI,2))</f>
        <v/>
      </c>
      <c r="FA101" s="43"/>
      <c r="FB101" s="44" t="str">
        <f aca="false">IF(OR(FA$4=0,FA101="",FA$8="",FA$7=""),"",ROUND(FA101/FA$8*FA$7*KVARDI,2))</f>
        <v/>
      </c>
      <c r="FC101" s="43"/>
      <c r="FD101" s="44" t="str">
        <f aca="false">IF(OR(FC$4=0,FC101="",FC$8="",FC$7=""),"",ROUND(FC101/FC$8*FC$7*KVARDI,2))</f>
        <v/>
      </c>
      <c r="FE101" s="43"/>
      <c r="FF101" s="44" t="str">
        <f aca="false">IF(OR(FE$4=0,FE101="",FE$8="",FE$7=""),"",ROUND(FE101/FE$8*FE$7*KVARDI,2))</f>
        <v/>
      </c>
      <c r="FG101" s="43"/>
      <c r="FH101" s="44" t="str">
        <f aca="false">IF(OR(FG$4=0,FG101="",FG$8="",FG$7=""),"",ROUND(FG101/FG$8*FG$7*KVARDI,2))</f>
        <v/>
      </c>
      <c r="FI101" s="43"/>
      <c r="FJ101" s="44" t="str">
        <f aca="false">IF(OR(FI$4=0,FI101="",FI$8="",FI$7=""),"",ROUND(FI101/FI$8*FI$7*KVARDI,2))</f>
        <v/>
      </c>
      <c r="FK101" s="43"/>
      <c r="FL101" s="44" t="str">
        <f aca="false">IF(OR(FK$4=0,FK101="",FK$8="",FK$7=""),"",ROUND(FK101/FK$8*FK$7*KVARDI,2))</f>
        <v/>
      </c>
      <c r="FM101" s="43"/>
      <c r="FN101" s="44" t="str">
        <f aca="false">IF(OR(FM$4=0,FM101="",FM$8="",FM$7=""),"",ROUND(FM101/FM$8*FM$7*KVARDI,2))</f>
        <v/>
      </c>
      <c r="FO101" s="43"/>
      <c r="FP101" s="44" t="str">
        <f aca="false">IF(OR(FO$4=0,FO101="",FO$8="",FO$7=""),"",ROUND(FO101/FO$8*FO$7*KVARDI,2))</f>
        <v/>
      </c>
      <c r="FQ101" s="43"/>
      <c r="FR101" s="44" t="str">
        <f aca="false">IF(OR(FQ$4=0,FQ101="",FQ$8="",FQ$7=""),"",ROUND(FQ101/FQ$8*FQ$7*KVARDI,2))</f>
        <v/>
      </c>
      <c r="FS101" s="43"/>
      <c r="FT101" s="44" t="str">
        <f aca="false">IF(OR(FS$4=0,FS101="",FS$8="",FS$7=""),"",ROUND(FS101/FS$8*FS$7*KVARDI,2))</f>
        <v/>
      </c>
      <c r="FU101" s="43"/>
      <c r="FV101" s="44" t="str">
        <f aca="false">IF(OR(FU$4=0,FU101="",FU$8="",FU$7=""),"",ROUND(FU101/FU$8*FU$7*KVARDI,2))</f>
        <v/>
      </c>
      <c r="FW101" s="43"/>
      <c r="FX101" s="44" t="str">
        <f aca="false">IF(OR(FW$4=0,FW101="",FW$8="",FW$7=""),"",ROUND(FW101/FW$8*FW$7*KVARDI,2))</f>
        <v/>
      </c>
      <c r="FY101" s="43"/>
      <c r="FZ101" s="44" t="str">
        <f aca="false">IF(OR(FY$4=0,FY101="",FY$8="",FY$7=""),"",ROUND(FY101/FY$8*FY$7*KVARDI,2))</f>
        <v/>
      </c>
      <c r="GA101" s="43"/>
      <c r="GB101" s="44" t="str">
        <f aca="false">IF(OR(GA$4=0,GA101="",GA$8="",GA$7=""),"",ROUND(GA101/GA$8*GA$7*KVARDI,2))</f>
        <v/>
      </c>
      <c r="GC101" s="43"/>
      <c r="GD101" s="44" t="str">
        <f aca="false">IF(OR(GC$4=0,GC101="",GC$8="",GC$7=""),"",ROUND(GC101/GC$8*GC$7*KVARDI,2))</f>
        <v/>
      </c>
      <c r="GE101" s="43"/>
      <c r="GF101" s="44" t="str">
        <f aca="false">IF(OR(GE$4=0,GE101="",GE$8="",GE$7=""),"",ROUND(GE101/GE$8*GE$7*KVARDI,2))</f>
        <v/>
      </c>
      <c r="GG101" s="43"/>
      <c r="GH101" s="44" t="str">
        <f aca="false">IF(OR(GG$4=0,GG101="",GG$8="",GG$7=""),"",ROUND(GG101/GG$8*GG$7*KVARDI,2))</f>
        <v/>
      </c>
      <c r="GI101" s="43"/>
      <c r="GJ101" s="44" t="str">
        <f aca="false">IF(OR(GI$4=0,GI101="",GI$8="",GI$7=""),"",ROUND(GI101/GI$8*GI$7*KVARDI,2))</f>
        <v/>
      </c>
      <c r="GK101" s="43"/>
      <c r="GL101" s="44" t="str">
        <f aca="false">IF(OR(GK$4=0,GK101="",GK$8="",GK$7=""),"",ROUND(GK101/GK$8*GK$7*KVARDI,2))</f>
        <v/>
      </c>
      <c r="GM101" s="43"/>
      <c r="GN101" s="44" t="str">
        <f aca="false">IF(OR(GM$4=0,GM101="",GM$8="",GM$7=""),"",ROUND(GM101/GM$8*GM$7*KVARDI,2))</f>
        <v/>
      </c>
      <c r="GO101" s="43"/>
      <c r="GP101" s="44" t="str">
        <f aca="false">IF(OR(GO$4=0,GO101="",GO$8="",GO$7=""),"",ROUND(GO101/GO$8*GO$7*KVARDI,2))</f>
        <v/>
      </c>
      <c r="GQ101" s="43"/>
      <c r="GR101" s="44" t="str">
        <f aca="false">IF(OR(GQ$4=0,GQ101="",GQ$8="",GQ$7=""),"",ROUND(GQ101/GQ$8*GQ$7*KVARDI,2))</f>
        <v/>
      </c>
      <c r="GS101" s="43"/>
      <c r="GT101" s="44" t="str">
        <f aca="false">IF(OR(GS$4=0,GS101="",GS$8="",GS$7=""),"",ROUND(GS101/GS$8*GS$7*KVARDI,2))</f>
        <v/>
      </c>
      <c r="GU101" s="43"/>
      <c r="GV101" s="44" t="str">
        <f aca="false">IF(OR(GU$4=0,GU101="",GU$8="",GU$7=""),"",ROUND(GU101/GU$8*GU$7*KVARDI,2))</f>
        <v/>
      </c>
      <c r="GW101" s="43"/>
      <c r="GX101" s="44" t="str">
        <f aca="false">IF(OR(GW$4=0,GW101="",GW$8="",GW$7=""),"",ROUND(GW101/GW$8*GW$7*KVARDI,2))</f>
        <v/>
      </c>
      <c r="GZ101" s="22"/>
    </row>
    <row r="102" customFormat="false" ht="15" hidden="true" customHeight="true" outlineLevel="1" collapsed="false">
      <c r="B102" s="41" t="str">
        <f aca="false" t="array" ref="B102:B102">IFERROR(INDEX(Launagögn!$C$6:$C$10005,MATCH(0,COUNTIF($B$11:B101,Launagögn!$C$6:$C$10005)+(Launagögn!$C$6:$C$10005=""),0)),"")</f>
        <v/>
      </c>
      <c r="C102" s="42" t="n">
        <f aca="false">IFERROR(SUMIF($G$10:$GX$10,"Stig",$G102:$GX102),0)</f>
        <v>0</v>
      </c>
      <c r="D102" s="22"/>
      <c r="E102" s="22"/>
      <c r="F102" s="22"/>
      <c r="G102" s="43"/>
      <c r="H102" s="44" t="str">
        <f aca="false">IF(OR(G$4=0,G102="",G$8="",G$7=""),"",ROUND(G102/G$8*G$7*KVARDI,2))</f>
        <v/>
      </c>
      <c r="I102" s="43"/>
      <c r="J102" s="44" t="str">
        <f aca="false">IF(OR(I$4=0,I102="",I$8="",I$7=""),"",ROUND(I102/I$8*I$7*KVARDI,2))</f>
        <v/>
      </c>
      <c r="K102" s="43"/>
      <c r="L102" s="44" t="str">
        <f aca="false">IF(OR(K$4=0,K102="",K$8="",K$7=""),"",ROUND(K102/K$8*K$7*KVARDI,2))</f>
        <v/>
      </c>
      <c r="M102" s="43"/>
      <c r="N102" s="44" t="str">
        <f aca="false">IF(OR(M$4=0,M102="",M$8="",M$7=""),"",ROUND(M102/M$8*M$7*KVARDI,2))</f>
        <v/>
      </c>
      <c r="O102" s="43"/>
      <c r="P102" s="44" t="str">
        <f aca="false">IF(OR(O$4=0,O102="",O$8="",O$7=""),"",ROUND(O102/O$8*O$7*KVARDI,2))</f>
        <v/>
      </c>
      <c r="Q102" s="43"/>
      <c r="R102" s="44" t="str">
        <f aca="false">IF(OR(Q$4=0,Q102="",Q$8="",Q$7=""),"",ROUND(Q102/Q$8*Q$7*KVARDI,2))</f>
        <v/>
      </c>
      <c r="S102" s="43"/>
      <c r="T102" s="44" t="str">
        <f aca="false">IF(OR(S$4=0,S102="",S$8="",S$7=""),"",ROUND(S102/S$8*S$7*KVARDI,2))</f>
        <v/>
      </c>
      <c r="U102" s="43"/>
      <c r="V102" s="44" t="str">
        <f aca="false">IF(OR(U$4=0,U102="",U$8="",U$7=""),"",ROUND(U102/U$8*U$7*KVARDI,2))</f>
        <v/>
      </c>
      <c r="W102" s="43"/>
      <c r="X102" s="44" t="str">
        <f aca="false">IF(OR(W$4=0,W102="",W$8="",W$7=""),"",ROUND(W102/W$8*W$7*KVARDI,2))</f>
        <v/>
      </c>
      <c r="Y102" s="43"/>
      <c r="Z102" s="44" t="str">
        <f aca="false">IF(OR(Y$4=0,Y102="",Y$8="",Y$7=""),"",ROUND(Y102/Y$8*Y$7*KVARDI,2))</f>
        <v/>
      </c>
      <c r="AA102" s="43"/>
      <c r="AB102" s="44" t="str">
        <f aca="false">IF(OR(AA$4=0,AA102="",AA$8="",AA$7=""),"",ROUND(AA102/AA$8*AA$7*KVARDI,2))</f>
        <v/>
      </c>
      <c r="AC102" s="43"/>
      <c r="AD102" s="44" t="str">
        <f aca="false">IF(OR(AC$4=0,AC102="",AC$8="",AC$7=""),"",ROUND(AC102/AC$8*AC$7*KVARDI,2))</f>
        <v/>
      </c>
      <c r="AE102" s="43"/>
      <c r="AF102" s="44" t="str">
        <f aca="false">IF(OR(AE$4=0,AE102="",AE$8="",AE$7=""),"",ROUND(AE102/AE$8*AE$7*KVARDI,2))</f>
        <v/>
      </c>
      <c r="AG102" s="43"/>
      <c r="AH102" s="44" t="str">
        <f aca="false">IF(OR(AG$4=0,AG102="",AG$8="",AG$7=""),"",ROUND(AG102/AG$8*AG$7*KVARDI,2))</f>
        <v/>
      </c>
      <c r="AI102" s="43"/>
      <c r="AJ102" s="44" t="str">
        <f aca="false">IF(OR(AI$4=0,AI102="",AI$8="",AI$7=""),"",ROUND(AI102/AI$8*AI$7*KVARDI,2))</f>
        <v/>
      </c>
      <c r="AK102" s="43"/>
      <c r="AL102" s="44" t="str">
        <f aca="false">IF(OR(AK$4=0,AK102="",AK$8="",AK$7=""),"",ROUND(AK102/AK$8*AK$7*KVARDI,2))</f>
        <v/>
      </c>
      <c r="AM102" s="43"/>
      <c r="AN102" s="44" t="str">
        <f aca="false">IF(OR(AM$4=0,AM102="",AM$8="",AM$7=""),"",ROUND(AM102/AM$8*AM$7*KVARDI,2))</f>
        <v/>
      </c>
      <c r="AO102" s="43"/>
      <c r="AP102" s="44" t="str">
        <f aca="false">IF(OR(AO$4=0,AO102="",AO$8="",AO$7=""),"",ROUND(AO102/AO$8*AO$7*KVARDI,2))</f>
        <v/>
      </c>
      <c r="AQ102" s="43"/>
      <c r="AR102" s="44" t="str">
        <f aca="false">IF(OR(AQ$4=0,AQ102="",AQ$8="",AQ$7=""),"",ROUND(AQ102/AQ$8*AQ$7*KVARDI,2))</f>
        <v/>
      </c>
      <c r="AS102" s="43"/>
      <c r="AT102" s="44" t="str">
        <f aca="false">IF(OR(AS$4=0,AS102="",AS$8="",AS$7=""),"",ROUND(AS102/AS$8*AS$7*KVARDI,2))</f>
        <v/>
      </c>
      <c r="AU102" s="43"/>
      <c r="AV102" s="44" t="str">
        <f aca="false">IF(OR(AU$4=0,AU102="",AU$8="",AU$7=""),"",ROUND(AU102/AU$8*AU$7*KVARDI,2))</f>
        <v/>
      </c>
      <c r="AW102" s="43"/>
      <c r="AX102" s="44" t="str">
        <f aca="false">IF(OR(AW$4=0,AW102="",AW$8="",AW$7=""),"",ROUND(AW102/AW$8*AW$7*KVARDI,2))</f>
        <v/>
      </c>
      <c r="AY102" s="43"/>
      <c r="AZ102" s="44" t="str">
        <f aca="false">IF(OR(AY$4=0,AY102="",AY$8="",AY$7=""),"",ROUND(AY102/AY$8*AY$7*KVARDI,2))</f>
        <v/>
      </c>
      <c r="BA102" s="43"/>
      <c r="BB102" s="44" t="str">
        <f aca="false">IF(OR(BA$4=0,BA102="",BA$8="",BA$7=""),"",ROUND(BA102/BA$8*BA$7*KVARDI,2))</f>
        <v/>
      </c>
      <c r="BC102" s="43"/>
      <c r="BD102" s="44" t="str">
        <f aca="false">IF(OR(BC$4=0,BC102="",BC$8="",BC$7=""),"",ROUND(BC102/BC$8*BC$7*KVARDI,2))</f>
        <v/>
      </c>
      <c r="BE102" s="43"/>
      <c r="BF102" s="44" t="str">
        <f aca="false">IF(OR(BE$4=0,BE102="",BE$8="",BE$7=""),"",ROUND(BE102/BE$8*BE$7*KVARDI,2))</f>
        <v/>
      </c>
      <c r="BG102" s="43"/>
      <c r="BH102" s="44" t="str">
        <f aca="false">IF(OR(BG$4=0,BG102="",BG$8="",BG$7=""),"",ROUND(BG102/BG$8*BG$7*KVARDI,2))</f>
        <v/>
      </c>
      <c r="BI102" s="43"/>
      <c r="BJ102" s="44" t="str">
        <f aca="false">IF(OR(BI$4=0,BI102="",BI$8="",BI$7=""),"",ROUND(BI102/BI$8*BI$7*KVARDI,2))</f>
        <v/>
      </c>
      <c r="BK102" s="43"/>
      <c r="BL102" s="44" t="str">
        <f aca="false">IF(OR(BK$4=0,BK102="",BK$8="",BK$7=""),"",ROUND(BK102/BK$8*BK$7*KVARDI,2))</f>
        <v/>
      </c>
      <c r="BM102" s="43"/>
      <c r="BN102" s="44" t="str">
        <f aca="false">IF(OR(BM$4=0,BM102="",BM$8="",BM$7=""),"",ROUND(BM102/BM$8*BM$7*KVARDI,2))</f>
        <v/>
      </c>
      <c r="BO102" s="43"/>
      <c r="BP102" s="44" t="str">
        <f aca="false">IF(OR(BO$4=0,BO102="",BO$8="",BO$7=""),"",ROUND(BO102/BO$8*BO$7*KVARDI,2))</f>
        <v/>
      </c>
      <c r="BQ102" s="43"/>
      <c r="BR102" s="44" t="str">
        <f aca="false">IF(OR(BQ$4=0,BQ102="",BQ$8="",BQ$7=""),"",ROUND(BQ102/BQ$8*BQ$7*KVARDI,2))</f>
        <v/>
      </c>
      <c r="BS102" s="43"/>
      <c r="BT102" s="44" t="str">
        <f aca="false">IF(OR(BS$4=0,BS102="",BS$8="",BS$7=""),"",ROUND(BS102/BS$8*BS$7*KVARDI,2))</f>
        <v/>
      </c>
      <c r="BU102" s="43"/>
      <c r="BV102" s="44" t="str">
        <f aca="false">IF(OR(BU$4=0,BU102="",BU$8="",BU$7=""),"",ROUND(BU102/BU$8*BU$7*KVARDI,2))</f>
        <v/>
      </c>
      <c r="BW102" s="43"/>
      <c r="BX102" s="44" t="str">
        <f aca="false">IF(OR(BW$4=0,BW102="",BW$8="",BW$7=""),"",ROUND(BW102/BW$8*BW$7*KVARDI,2))</f>
        <v/>
      </c>
      <c r="BY102" s="43"/>
      <c r="BZ102" s="44" t="str">
        <f aca="false">IF(OR(BY$4=0,BY102="",BY$8="",BY$7=""),"",ROUND(BY102/BY$8*BY$7*KVARDI,2))</f>
        <v/>
      </c>
      <c r="CA102" s="43"/>
      <c r="CB102" s="44" t="str">
        <f aca="false">IF(OR(CA$4=0,CA102="",CA$8="",CA$7=""),"",ROUND(CA102/CA$8*CA$7*KVARDI,2))</f>
        <v/>
      </c>
      <c r="CC102" s="43"/>
      <c r="CD102" s="44" t="str">
        <f aca="false">IF(OR(CC$4=0,CC102="",CC$8="",CC$7=""),"",ROUND(CC102/CC$8*CC$7*KVARDI,2))</f>
        <v/>
      </c>
      <c r="CE102" s="43"/>
      <c r="CF102" s="44" t="str">
        <f aca="false">IF(OR(CE$4=0,CE102="",CE$8="",CE$7=""),"",ROUND(CE102/CE$8*CE$7*KVARDI,2))</f>
        <v/>
      </c>
      <c r="CG102" s="43"/>
      <c r="CH102" s="44" t="str">
        <f aca="false">IF(OR(CG$4=0,CG102="",CG$8="",CG$7=""),"",ROUND(CG102/CG$8*CG$7*KVARDI,2))</f>
        <v/>
      </c>
      <c r="CI102" s="43"/>
      <c r="CJ102" s="44" t="str">
        <f aca="false">IF(OR(CI$4=0,CI102="",CI$8="",CI$7=""),"",ROUND(CI102/CI$8*CI$7*KVARDI,2))</f>
        <v/>
      </c>
      <c r="CK102" s="43"/>
      <c r="CL102" s="44" t="str">
        <f aca="false">IF(OR(CK$4=0,CK102="",CK$8="",CK$7=""),"",ROUND(CK102/CK$8*CK$7*KVARDI,2))</f>
        <v/>
      </c>
      <c r="CM102" s="43"/>
      <c r="CN102" s="44" t="str">
        <f aca="false">IF(OR(CM$4=0,CM102="",CM$8="",CM$7=""),"",ROUND(CM102/CM$8*CM$7*KVARDI,2))</f>
        <v/>
      </c>
      <c r="CO102" s="43"/>
      <c r="CP102" s="44" t="str">
        <f aca="false">IF(OR(CO$4=0,CO102="",CO$8="",CO$7=""),"",ROUND(CO102/CO$8*CO$7*KVARDI,2))</f>
        <v/>
      </c>
      <c r="CQ102" s="43"/>
      <c r="CR102" s="44" t="str">
        <f aca="false">IF(OR(CQ$4=0,CQ102="",CQ$8="",CQ$7=""),"",ROUND(CQ102/CQ$8*CQ$7*KVARDI,2))</f>
        <v/>
      </c>
      <c r="CS102" s="43"/>
      <c r="CT102" s="44" t="str">
        <f aca="false">IF(OR(CS$4=0,CS102="",CS$8="",CS$7=""),"",ROUND(CS102/CS$8*CS$7*KVARDI,2))</f>
        <v/>
      </c>
      <c r="CU102" s="43"/>
      <c r="CV102" s="44" t="str">
        <f aca="false">IF(OR(CU$4=0,CU102="",CU$8="",CU$7=""),"",ROUND(CU102/CU$8*CU$7*KVARDI,2))</f>
        <v/>
      </c>
      <c r="CW102" s="43"/>
      <c r="CX102" s="44" t="str">
        <f aca="false">IF(OR(CW$4=0,CW102="",CW$8="",CW$7=""),"",ROUND(CW102/CW$8*CW$7*KVARDI,2))</f>
        <v/>
      </c>
      <c r="CY102" s="43"/>
      <c r="CZ102" s="44" t="str">
        <f aca="false">IF(OR(CY$4=0,CY102="",CY$8="",CY$7=""),"",ROUND(CY102/CY$8*CY$7*KVARDI,2))</f>
        <v/>
      </c>
      <c r="DA102" s="43"/>
      <c r="DB102" s="44" t="str">
        <f aca="false">IF(OR(DA$4=0,DA102="",DA$8="",DA$7=""),"",ROUND(DA102/DA$8*DA$7*KVARDI,2))</f>
        <v/>
      </c>
      <c r="DC102" s="43"/>
      <c r="DD102" s="44" t="str">
        <f aca="false">IF(OR(DC$4=0,DC102="",DC$8="",DC$7=""),"",ROUND(DC102/DC$8*DC$7*KVARDI,2))</f>
        <v/>
      </c>
      <c r="DE102" s="43"/>
      <c r="DF102" s="44" t="str">
        <f aca="false">IF(OR(DE$4=0,DE102="",DE$8="",DE$7=""),"",ROUND(DE102/DE$8*DE$7*KVARDI,2))</f>
        <v/>
      </c>
      <c r="DG102" s="43"/>
      <c r="DH102" s="44" t="str">
        <f aca="false">IF(OR(DG$4=0,DG102="",DG$8="",DG$7=""),"",ROUND(DG102/DG$8*DG$7*KVARDI,2))</f>
        <v/>
      </c>
      <c r="DI102" s="43"/>
      <c r="DJ102" s="44" t="str">
        <f aca="false">IF(OR(DI$4=0,DI102="",DI$8="",DI$7=""),"",ROUND(DI102/DI$8*DI$7*KVARDI,2))</f>
        <v/>
      </c>
      <c r="DK102" s="43"/>
      <c r="DL102" s="44" t="str">
        <f aca="false">IF(OR(DK$4=0,DK102="",DK$8="",DK$7=""),"",ROUND(DK102/DK$8*DK$7*KVARDI,2))</f>
        <v/>
      </c>
      <c r="DM102" s="43"/>
      <c r="DN102" s="44" t="str">
        <f aca="false">IF(OR(DM$4=0,DM102="",DM$8="",DM$7=""),"",ROUND(DM102/DM$8*DM$7*KVARDI,2))</f>
        <v/>
      </c>
      <c r="DO102" s="43"/>
      <c r="DP102" s="44" t="str">
        <f aca="false">IF(OR(DO$4=0,DO102="",DO$8="",DO$7=""),"",ROUND(DO102/DO$8*DO$7*KVARDI,2))</f>
        <v/>
      </c>
      <c r="DQ102" s="43"/>
      <c r="DR102" s="44" t="str">
        <f aca="false">IF(OR(DQ$4=0,DQ102="",DQ$8="",DQ$7=""),"",ROUND(DQ102/DQ$8*DQ$7*KVARDI,2))</f>
        <v/>
      </c>
      <c r="DS102" s="43"/>
      <c r="DT102" s="44" t="str">
        <f aca="false">IF(OR(DS$4=0,DS102="",DS$8="",DS$7=""),"",ROUND(DS102/DS$8*DS$7*KVARDI,2))</f>
        <v/>
      </c>
      <c r="DU102" s="43"/>
      <c r="DV102" s="44" t="str">
        <f aca="false">IF(OR(DU$4=0,DU102="",DU$8="",DU$7=""),"",ROUND(DU102/DU$8*DU$7*KVARDI,2))</f>
        <v/>
      </c>
      <c r="DW102" s="43"/>
      <c r="DX102" s="44" t="str">
        <f aca="false">IF(OR(DW$4=0,DW102="",DW$8="",DW$7=""),"",ROUND(DW102/DW$8*DW$7*KVARDI,2))</f>
        <v/>
      </c>
      <c r="DY102" s="43"/>
      <c r="DZ102" s="44" t="str">
        <f aca="false">IF(OR(DY$4=0,DY102="",DY$8="",DY$7=""),"",ROUND(DY102/DY$8*DY$7*KVARDI,2))</f>
        <v/>
      </c>
      <c r="EA102" s="43"/>
      <c r="EB102" s="44" t="str">
        <f aca="false">IF(OR(EA$4=0,EA102="",EA$8="",EA$7=""),"",ROUND(EA102/EA$8*EA$7*KVARDI,2))</f>
        <v/>
      </c>
      <c r="EC102" s="43"/>
      <c r="ED102" s="44" t="str">
        <f aca="false">IF(OR(EC$4=0,EC102="",EC$8="",EC$7=""),"",ROUND(EC102/EC$8*EC$7*KVARDI,2))</f>
        <v/>
      </c>
      <c r="EE102" s="43"/>
      <c r="EF102" s="44" t="str">
        <f aca="false">IF(OR(EE$4=0,EE102="",EE$8="",EE$7=""),"",ROUND(EE102/EE$8*EE$7*KVARDI,2))</f>
        <v/>
      </c>
      <c r="EG102" s="43"/>
      <c r="EH102" s="44" t="str">
        <f aca="false">IF(OR(EG$4=0,EG102="",EG$8="",EG$7=""),"",ROUND(EG102/EG$8*EG$7*KVARDI,2))</f>
        <v/>
      </c>
      <c r="EI102" s="43"/>
      <c r="EJ102" s="44" t="str">
        <f aca="false">IF(OR(EI$4=0,EI102="",EI$8="",EI$7=""),"",ROUND(EI102/EI$8*EI$7*KVARDI,2))</f>
        <v/>
      </c>
      <c r="EK102" s="43"/>
      <c r="EL102" s="44" t="str">
        <f aca="false">IF(OR(EK$4=0,EK102="",EK$8="",EK$7=""),"",ROUND(EK102/EK$8*EK$7*KVARDI,2))</f>
        <v/>
      </c>
      <c r="EM102" s="43"/>
      <c r="EN102" s="44" t="str">
        <f aca="false">IF(OR(EM$4=0,EM102="",EM$8="",EM$7=""),"",ROUND(EM102/EM$8*EM$7*KVARDI,2))</f>
        <v/>
      </c>
      <c r="EO102" s="43"/>
      <c r="EP102" s="44" t="str">
        <f aca="false">IF(OR(EO$4=0,EO102="",EO$8="",EO$7=""),"",ROUND(EO102/EO$8*EO$7*KVARDI,2))</f>
        <v/>
      </c>
      <c r="EQ102" s="43"/>
      <c r="ER102" s="44" t="str">
        <f aca="false">IF(OR(EQ$4=0,EQ102="",EQ$8="",EQ$7=""),"",ROUND(EQ102/EQ$8*EQ$7*KVARDI,2))</f>
        <v/>
      </c>
      <c r="ES102" s="43"/>
      <c r="ET102" s="44" t="str">
        <f aca="false">IF(OR(ES$4=0,ES102="",ES$8="",ES$7=""),"",ROUND(ES102/ES$8*ES$7*KVARDI,2))</f>
        <v/>
      </c>
      <c r="EU102" s="43"/>
      <c r="EV102" s="44" t="str">
        <f aca="false">IF(OR(EU$4=0,EU102="",EU$8="",EU$7=""),"",ROUND(EU102/EU$8*EU$7*KVARDI,2))</f>
        <v/>
      </c>
      <c r="EW102" s="43"/>
      <c r="EX102" s="44" t="str">
        <f aca="false">IF(OR(EW$4=0,EW102="",EW$8="",EW$7=""),"",ROUND(EW102/EW$8*EW$7*KVARDI,2))</f>
        <v/>
      </c>
      <c r="EY102" s="43"/>
      <c r="EZ102" s="44" t="str">
        <f aca="false">IF(OR(EY$4=0,EY102="",EY$8="",EY$7=""),"",ROUND(EY102/EY$8*EY$7*KVARDI,2))</f>
        <v/>
      </c>
      <c r="FA102" s="43"/>
      <c r="FB102" s="44" t="str">
        <f aca="false">IF(OR(FA$4=0,FA102="",FA$8="",FA$7=""),"",ROUND(FA102/FA$8*FA$7*KVARDI,2))</f>
        <v/>
      </c>
      <c r="FC102" s="43"/>
      <c r="FD102" s="44" t="str">
        <f aca="false">IF(OR(FC$4=0,FC102="",FC$8="",FC$7=""),"",ROUND(FC102/FC$8*FC$7*KVARDI,2))</f>
        <v/>
      </c>
      <c r="FE102" s="43"/>
      <c r="FF102" s="44" t="str">
        <f aca="false">IF(OR(FE$4=0,FE102="",FE$8="",FE$7=""),"",ROUND(FE102/FE$8*FE$7*KVARDI,2))</f>
        <v/>
      </c>
      <c r="FG102" s="43"/>
      <c r="FH102" s="44" t="str">
        <f aca="false">IF(OR(FG$4=0,FG102="",FG$8="",FG$7=""),"",ROUND(FG102/FG$8*FG$7*KVARDI,2))</f>
        <v/>
      </c>
      <c r="FI102" s="43"/>
      <c r="FJ102" s="44" t="str">
        <f aca="false">IF(OR(FI$4=0,FI102="",FI$8="",FI$7=""),"",ROUND(FI102/FI$8*FI$7*KVARDI,2))</f>
        <v/>
      </c>
      <c r="FK102" s="43"/>
      <c r="FL102" s="44" t="str">
        <f aca="false">IF(OR(FK$4=0,FK102="",FK$8="",FK$7=""),"",ROUND(FK102/FK$8*FK$7*KVARDI,2))</f>
        <v/>
      </c>
      <c r="FM102" s="43"/>
      <c r="FN102" s="44" t="str">
        <f aca="false">IF(OR(FM$4=0,FM102="",FM$8="",FM$7=""),"",ROUND(FM102/FM$8*FM$7*KVARDI,2))</f>
        <v/>
      </c>
      <c r="FO102" s="43"/>
      <c r="FP102" s="44" t="str">
        <f aca="false">IF(OR(FO$4=0,FO102="",FO$8="",FO$7=""),"",ROUND(FO102/FO$8*FO$7*KVARDI,2))</f>
        <v/>
      </c>
      <c r="FQ102" s="43"/>
      <c r="FR102" s="44" t="str">
        <f aca="false">IF(OR(FQ$4=0,FQ102="",FQ$8="",FQ$7=""),"",ROUND(FQ102/FQ$8*FQ$7*KVARDI,2))</f>
        <v/>
      </c>
      <c r="FS102" s="43"/>
      <c r="FT102" s="44" t="str">
        <f aca="false">IF(OR(FS$4=0,FS102="",FS$8="",FS$7=""),"",ROUND(FS102/FS$8*FS$7*KVARDI,2))</f>
        <v/>
      </c>
      <c r="FU102" s="43"/>
      <c r="FV102" s="44" t="str">
        <f aca="false">IF(OR(FU$4=0,FU102="",FU$8="",FU$7=""),"",ROUND(FU102/FU$8*FU$7*KVARDI,2))</f>
        <v/>
      </c>
      <c r="FW102" s="43"/>
      <c r="FX102" s="44" t="str">
        <f aca="false">IF(OR(FW$4=0,FW102="",FW$8="",FW$7=""),"",ROUND(FW102/FW$8*FW$7*KVARDI,2))</f>
        <v/>
      </c>
      <c r="FY102" s="43"/>
      <c r="FZ102" s="44" t="str">
        <f aca="false">IF(OR(FY$4=0,FY102="",FY$8="",FY$7=""),"",ROUND(FY102/FY$8*FY$7*KVARDI,2))</f>
        <v/>
      </c>
      <c r="GA102" s="43"/>
      <c r="GB102" s="44" t="str">
        <f aca="false">IF(OR(GA$4=0,GA102="",GA$8="",GA$7=""),"",ROUND(GA102/GA$8*GA$7*KVARDI,2))</f>
        <v/>
      </c>
      <c r="GC102" s="43"/>
      <c r="GD102" s="44" t="str">
        <f aca="false">IF(OR(GC$4=0,GC102="",GC$8="",GC$7=""),"",ROUND(GC102/GC$8*GC$7*KVARDI,2))</f>
        <v/>
      </c>
      <c r="GE102" s="43"/>
      <c r="GF102" s="44" t="str">
        <f aca="false">IF(OR(GE$4=0,GE102="",GE$8="",GE$7=""),"",ROUND(GE102/GE$8*GE$7*KVARDI,2))</f>
        <v/>
      </c>
      <c r="GG102" s="43"/>
      <c r="GH102" s="44" t="str">
        <f aca="false">IF(OR(GG$4=0,GG102="",GG$8="",GG$7=""),"",ROUND(GG102/GG$8*GG$7*KVARDI,2))</f>
        <v/>
      </c>
      <c r="GI102" s="43"/>
      <c r="GJ102" s="44" t="str">
        <f aca="false">IF(OR(GI$4=0,GI102="",GI$8="",GI$7=""),"",ROUND(GI102/GI$8*GI$7*KVARDI,2))</f>
        <v/>
      </c>
      <c r="GK102" s="43"/>
      <c r="GL102" s="44" t="str">
        <f aca="false">IF(OR(GK$4=0,GK102="",GK$8="",GK$7=""),"",ROUND(GK102/GK$8*GK$7*KVARDI,2))</f>
        <v/>
      </c>
      <c r="GM102" s="43"/>
      <c r="GN102" s="44" t="str">
        <f aca="false">IF(OR(GM$4=0,GM102="",GM$8="",GM$7=""),"",ROUND(GM102/GM$8*GM$7*KVARDI,2))</f>
        <v/>
      </c>
      <c r="GO102" s="43"/>
      <c r="GP102" s="44" t="str">
        <f aca="false">IF(OR(GO$4=0,GO102="",GO$8="",GO$7=""),"",ROUND(GO102/GO$8*GO$7*KVARDI,2))</f>
        <v/>
      </c>
      <c r="GQ102" s="43"/>
      <c r="GR102" s="44" t="str">
        <f aca="false">IF(OR(GQ$4=0,GQ102="",GQ$8="",GQ$7=""),"",ROUND(GQ102/GQ$8*GQ$7*KVARDI,2))</f>
        <v/>
      </c>
      <c r="GS102" s="43"/>
      <c r="GT102" s="44" t="str">
        <f aca="false">IF(OR(GS$4=0,GS102="",GS$8="",GS$7=""),"",ROUND(GS102/GS$8*GS$7*KVARDI,2))</f>
        <v/>
      </c>
      <c r="GU102" s="43"/>
      <c r="GV102" s="44" t="str">
        <f aca="false">IF(OR(GU$4=0,GU102="",GU$8="",GU$7=""),"",ROUND(GU102/GU$8*GU$7*KVARDI,2))</f>
        <v/>
      </c>
      <c r="GW102" s="43"/>
      <c r="GX102" s="44" t="str">
        <f aca="false">IF(OR(GW$4=0,GW102="",GW$8="",GW$7=""),"",ROUND(GW102/GW$8*GW$7*KVARDI,2))</f>
        <v/>
      </c>
      <c r="GZ102" s="22"/>
    </row>
    <row r="103" customFormat="false" ht="15" hidden="true" customHeight="true" outlineLevel="1" collapsed="false">
      <c r="B103" s="41" t="str">
        <f aca="false" t="array" ref="B103:B103">IFERROR(INDEX(Launagögn!$C$6:$C$10005,MATCH(0,COUNTIF($B$11:B102,Launagögn!$C$6:$C$10005)+(Launagögn!$C$6:$C$10005=""),0)),"")</f>
        <v/>
      </c>
      <c r="C103" s="42" t="n">
        <f aca="false">IFERROR(SUMIF($G$10:$GX$10,"Stig",$G103:$GX103),0)</f>
        <v>0</v>
      </c>
      <c r="D103" s="22"/>
      <c r="E103" s="22"/>
      <c r="F103" s="22"/>
      <c r="G103" s="43"/>
      <c r="H103" s="44" t="str">
        <f aca="false">IF(OR(G$4=0,G103="",G$8="",G$7=""),"",ROUND(G103/G$8*G$7*KVARDI,2))</f>
        <v/>
      </c>
      <c r="I103" s="43"/>
      <c r="J103" s="44" t="str">
        <f aca="false">IF(OR(I$4=0,I103="",I$8="",I$7=""),"",ROUND(I103/I$8*I$7*KVARDI,2))</f>
        <v/>
      </c>
      <c r="K103" s="43"/>
      <c r="L103" s="44" t="str">
        <f aca="false">IF(OR(K$4=0,K103="",K$8="",K$7=""),"",ROUND(K103/K$8*K$7*KVARDI,2))</f>
        <v/>
      </c>
      <c r="M103" s="43"/>
      <c r="N103" s="44" t="str">
        <f aca="false">IF(OR(M$4=0,M103="",M$8="",M$7=""),"",ROUND(M103/M$8*M$7*KVARDI,2))</f>
        <v/>
      </c>
      <c r="O103" s="43"/>
      <c r="P103" s="44" t="str">
        <f aca="false">IF(OR(O$4=0,O103="",O$8="",O$7=""),"",ROUND(O103/O$8*O$7*KVARDI,2))</f>
        <v/>
      </c>
      <c r="Q103" s="43"/>
      <c r="R103" s="44" t="str">
        <f aca="false">IF(OR(Q$4=0,Q103="",Q$8="",Q$7=""),"",ROUND(Q103/Q$8*Q$7*KVARDI,2))</f>
        <v/>
      </c>
      <c r="S103" s="43"/>
      <c r="T103" s="44" t="str">
        <f aca="false">IF(OR(S$4=0,S103="",S$8="",S$7=""),"",ROUND(S103/S$8*S$7*KVARDI,2))</f>
        <v/>
      </c>
      <c r="U103" s="43"/>
      <c r="V103" s="44" t="str">
        <f aca="false">IF(OR(U$4=0,U103="",U$8="",U$7=""),"",ROUND(U103/U$8*U$7*KVARDI,2))</f>
        <v/>
      </c>
      <c r="W103" s="43"/>
      <c r="X103" s="44" t="str">
        <f aca="false">IF(OR(W$4=0,W103="",W$8="",W$7=""),"",ROUND(W103/W$8*W$7*KVARDI,2))</f>
        <v/>
      </c>
      <c r="Y103" s="43"/>
      <c r="Z103" s="44" t="str">
        <f aca="false">IF(OR(Y$4=0,Y103="",Y$8="",Y$7=""),"",ROUND(Y103/Y$8*Y$7*KVARDI,2))</f>
        <v/>
      </c>
      <c r="AA103" s="43"/>
      <c r="AB103" s="44" t="str">
        <f aca="false">IF(OR(AA$4=0,AA103="",AA$8="",AA$7=""),"",ROUND(AA103/AA$8*AA$7*KVARDI,2))</f>
        <v/>
      </c>
      <c r="AC103" s="43"/>
      <c r="AD103" s="44" t="str">
        <f aca="false">IF(OR(AC$4=0,AC103="",AC$8="",AC$7=""),"",ROUND(AC103/AC$8*AC$7*KVARDI,2))</f>
        <v/>
      </c>
      <c r="AE103" s="43"/>
      <c r="AF103" s="44" t="str">
        <f aca="false">IF(OR(AE$4=0,AE103="",AE$8="",AE$7=""),"",ROUND(AE103/AE$8*AE$7*KVARDI,2))</f>
        <v/>
      </c>
      <c r="AG103" s="43"/>
      <c r="AH103" s="44" t="str">
        <f aca="false">IF(OR(AG$4=0,AG103="",AG$8="",AG$7=""),"",ROUND(AG103/AG$8*AG$7*KVARDI,2))</f>
        <v/>
      </c>
      <c r="AI103" s="43"/>
      <c r="AJ103" s="44" t="str">
        <f aca="false">IF(OR(AI$4=0,AI103="",AI$8="",AI$7=""),"",ROUND(AI103/AI$8*AI$7*KVARDI,2))</f>
        <v/>
      </c>
      <c r="AK103" s="43"/>
      <c r="AL103" s="44" t="str">
        <f aca="false">IF(OR(AK$4=0,AK103="",AK$8="",AK$7=""),"",ROUND(AK103/AK$8*AK$7*KVARDI,2))</f>
        <v/>
      </c>
      <c r="AM103" s="43"/>
      <c r="AN103" s="44" t="str">
        <f aca="false">IF(OR(AM$4=0,AM103="",AM$8="",AM$7=""),"",ROUND(AM103/AM$8*AM$7*KVARDI,2))</f>
        <v/>
      </c>
      <c r="AO103" s="43"/>
      <c r="AP103" s="44" t="str">
        <f aca="false">IF(OR(AO$4=0,AO103="",AO$8="",AO$7=""),"",ROUND(AO103/AO$8*AO$7*KVARDI,2))</f>
        <v/>
      </c>
      <c r="AQ103" s="43"/>
      <c r="AR103" s="44" t="str">
        <f aca="false">IF(OR(AQ$4=0,AQ103="",AQ$8="",AQ$7=""),"",ROUND(AQ103/AQ$8*AQ$7*KVARDI,2))</f>
        <v/>
      </c>
      <c r="AS103" s="43"/>
      <c r="AT103" s="44" t="str">
        <f aca="false">IF(OR(AS$4=0,AS103="",AS$8="",AS$7=""),"",ROUND(AS103/AS$8*AS$7*KVARDI,2))</f>
        <v/>
      </c>
      <c r="AU103" s="43"/>
      <c r="AV103" s="44" t="str">
        <f aca="false">IF(OR(AU$4=0,AU103="",AU$8="",AU$7=""),"",ROUND(AU103/AU$8*AU$7*KVARDI,2))</f>
        <v/>
      </c>
      <c r="AW103" s="43"/>
      <c r="AX103" s="44" t="str">
        <f aca="false">IF(OR(AW$4=0,AW103="",AW$8="",AW$7=""),"",ROUND(AW103/AW$8*AW$7*KVARDI,2))</f>
        <v/>
      </c>
      <c r="AY103" s="43"/>
      <c r="AZ103" s="44" t="str">
        <f aca="false">IF(OR(AY$4=0,AY103="",AY$8="",AY$7=""),"",ROUND(AY103/AY$8*AY$7*KVARDI,2))</f>
        <v/>
      </c>
      <c r="BA103" s="43"/>
      <c r="BB103" s="44" t="str">
        <f aca="false">IF(OR(BA$4=0,BA103="",BA$8="",BA$7=""),"",ROUND(BA103/BA$8*BA$7*KVARDI,2))</f>
        <v/>
      </c>
      <c r="BC103" s="43"/>
      <c r="BD103" s="44" t="str">
        <f aca="false">IF(OR(BC$4=0,BC103="",BC$8="",BC$7=""),"",ROUND(BC103/BC$8*BC$7*KVARDI,2))</f>
        <v/>
      </c>
      <c r="BE103" s="43"/>
      <c r="BF103" s="44" t="str">
        <f aca="false">IF(OR(BE$4=0,BE103="",BE$8="",BE$7=""),"",ROUND(BE103/BE$8*BE$7*KVARDI,2))</f>
        <v/>
      </c>
      <c r="BG103" s="43"/>
      <c r="BH103" s="44" t="str">
        <f aca="false">IF(OR(BG$4=0,BG103="",BG$8="",BG$7=""),"",ROUND(BG103/BG$8*BG$7*KVARDI,2))</f>
        <v/>
      </c>
      <c r="BI103" s="43"/>
      <c r="BJ103" s="44" t="str">
        <f aca="false">IF(OR(BI$4=0,BI103="",BI$8="",BI$7=""),"",ROUND(BI103/BI$8*BI$7*KVARDI,2))</f>
        <v/>
      </c>
      <c r="BK103" s="43"/>
      <c r="BL103" s="44" t="str">
        <f aca="false">IF(OR(BK$4=0,BK103="",BK$8="",BK$7=""),"",ROUND(BK103/BK$8*BK$7*KVARDI,2))</f>
        <v/>
      </c>
      <c r="BM103" s="43"/>
      <c r="BN103" s="44" t="str">
        <f aca="false">IF(OR(BM$4=0,BM103="",BM$8="",BM$7=""),"",ROUND(BM103/BM$8*BM$7*KVARDI,2))</f>
        <v/>
      </c>
      <c r="BO103" s="43"/>
      <c r="BP103" s="44" t="str">
        <f aca="false">IF(OR(BO$4=0,BO103="",BO$8="",BO$7=""),"",ROUND(BO103/BO$8*BO$7*KVARDI,2))</f>
        <v/>
      </c>
      <c r="BQ103" s="43"/>
      <c r="BR103" s="44" t="str">
        <f aca="false">IF(OR(BQ$4=0,BQ103="",BQ$8="",BQ$7=""),"",ROUND(BQ103/BQ$8*BQ$7*KVARDI,2))</f>
        <v/>
      </c>
      <c r="BS103" s="43"/>
      <c r="BT103" s="44" t="str">
        <f aca="false">IF(OR(BS$4=0,BS103="",BS$8="",BS$7=""),"",ROUND(BS103/BS$8*BS$7*KVARDI,2))</f>
        <v/>
      </c>
      <c r="BU103" s="43"/>
      <c r="BV103" s="44" t="str">
        <f aca="false">IF(OR(BU$4=0,BU103="",BU$8="",BU$7=""),"",ROUND(BU103/BU$8*BU$7*KVARDI,2))</f>
        <v/>
      </c>
      <c r="BW103" s="43"/>
      <c r="BX103" s="44" t="str">
        <f aca="false">IF(OR(BW$4=0,BW103="",BW$8="",BW$7=""),"",ROUND(BW103/BW$8*BW$7*KVARDI,2))</f>
        <v/>
      </c>
      <c r="BY103" s="43"/>
      <c r="BZ103" s="44" t="str">
        <f aca="false">IF(OR(BY$4=0,BY103="",BY$8="",BY$7=""),"",ROUND(BY103/BY$8*BY$7*KVARDI,2))</f>
        <v/>
      </c>
      <c r="CA103" s="43"/>
      <c r="CB103" s="44" t="str">
        <f aca="false">IF(OR(CA$4=0,CA103="",CA$8="",CA$7=""),"",ROUND(CA103/CA$8*CA$7*KVARDI,2))</f>
        <v/>
      </c>
      <c r="CC103" s="43"/>
      <c r="CD103" s="44" t="str">
        <f aca="false">IF(OR(CC$4=0,CC103="",CC$8="",CC$7=""),"",ROUND(CC103/CC$8*CC$7*KVARDI,2))</f>
        <v/>
      </c>
      <c r="CE103" s="43"/>
      <c r="CF103" s="44" t="str">
        <f aca="false">IF(OR(CE$4=0,CE103="",CE$8="",CE$7=""),"",ROUND(CE103/CE$8*CE$7*KVARDI,2))</f>
        <v/>
      </c>
      <c r="CG103" s="43"/>
      <c r="CH103" s="44" t="str">
        <f aca="false">IF(OR(CG$4=0,CG103="",CG$8="",CG$7=""),"",ROUND(CG103/CG$8*CG$7*KVARDI,2))</f>
        <v/>
      </c>
      <c r="CI103" s="43"/>
      <c r="CJ103" s="44" t="str">
        <f aca="false">IF(OR(CI$4=0,CI103="",CI$8="",CI$7=""),"",ROUND(CI103/CI$8*CI$7*KVARDI,2))</f>
        <v/>
      </c>
      <c r="CK103" s="43"/>
      <c r="CL103" s="44" t="str">
        <f aca="false">IF(OR(CK$4=0,CK103="",CK$8="",CK$7=""),"",ROUND(CK103/CK$8*CK$7*KVARDI,2))</f>
        <v/>
      </c>
      <c r="CM103" s="43"/>
      <c r="CN103" s="44" t="str">
        <f aca="false">IF(OR(CM$4=0,CM103="",CM$8="",CM$7=""),"",ROUND(CM103/CM$8*CM$7*KVARDI,2))</f>
        <v/>
      </c>
      <c r="CO103" s="43"/>
      <c r="CP103" s="44" t="str">
        <f aca="false">IF(OR(CO$4=0,CO103="",CO$8="",CO$7=""),"",ROUND(CO103/CO$8*CO$7*KVARDI,2))</f>
        <v/>
      </c>
      <c r="CQ103" s="43"/>
      <c r="CR103" s="44" t="str">
        <f aca="false">IF(OR(CQ$4=0,CQ103="",CQ$8="",CQ$7=""),"",ROUND(CQ103/CQ$8*CQ$7*KVARDI,2))</f>
        <v/>
      </c>
      <c r="CS103" s="43"/>
      <c r="CT103" s="44" t="str">
        <f aca="false">IF(OR(CS$4=0,CS103="",CS$8="",CS$7=""),"",ROUND(CS103/CS$8*CS$7*KVARDI,2))</f>
        <v/>
      </c>
      <c r="CU103" s="43"/>
      <c r="CV103" s="44" t="str">
        <f aca="false">IF(OR(CU$4=0,CU103="",CU$8="",CU$7=""),"",ROUND(CU103/CU$8*CU$7*KVARDI,2))</f>
        <v/>
      </c>
      <c r="CW103" s="43"/>
      <c r="CX103" s="44" t="str">
        <f aca="false">IF(OR(CW$4=0,CW103="",CW$8="",CW$7=""),"",ROUND(CW103/CW$8*CW$7*KVARDI,2))</f>
        <v/>
      </c>
      <c r="CY103" s="43"/>
      <c r="CZ103" s="44" t="str">
        <f aca="false">IF(OR(CY$4=0,CY103="",CY$8="",CY$7=""),"",ROUND(CY103/CY$8*CY$7*KVARDI,2))</f>
        <v/>
      </c>
      <c r="DA103" s="43"/>
      <c r="DB103" s="44" t="str">
        <f aca="false">IF(OR(DA$4=0,DA103="",DA$8="",DA$7=""),"",ROUND(DA103/DA$8*DA$7*KVARDI,2))</f>
        <v/>
      </c>
      <c r="DC103" s="43"/>
      <c r="DD103" s="44" t="str">
        <f aca="false">IF(OR(DC$4=0,DC103="",DC$8="",DC$7=""),"",ROUND(DC103/DC$8*DC$7*KVARDI,2))</f>
        <v/>
      </c>
      <c r="DE103" s="43"/>
      <c r="DF103" s="44" t="str">
        <f aca="false">IF(OR(DE$4=0,DE103="",DE$8="",DE$7=""),"",ROUND(DE103/DE$8*DE$7*KVARDI,2))</f>
        <v/>
      </c>
      <c r="DG103" s="43"/>
      <c r="DH103" s="44" t="str">
        <f aca="false">IF(OR(DG$4=0,DG103="",DG$8="",DG$7=""),"",ROUND(DG103/DG$8*DG$7*KVARDI,2))</f>
        <v/>
      </c>
      <c r="DI103" s="43"/>
      <c r="DJ103" s="44" t="str">
        <f aca="false">IF(OR(DI$4=0,DI103="",DI$8="",DI$7=""),"",ROUND(DI103/DI$8*DI$7*KVARDI,2))</f>
        <v/>
      </c>
      <c r="DK103" s="43"/>
      <c r="DL103" s="44" t="str">
        <f aca="false">IF(OR(DK$4=0,DK103="",DK$8="",DK$7=""),"",ROUND(DK103/DK$8*DK$7*KVARDI,2))</f>
        <v/>
      </c>
      <c r="DM103" s="43"/>
      <c r="DN103" s="44" t="str">
        <f aca="false">IF(OR(DM$4=0,DM103="",DM$8="",DM$7=""),"",ROUND(DM103/DM$8*DM$7*KVARDI,2))</f>
        <v/>
      </c>
      <c r="DO103" s="43"/>
      <c r="DP103" s="44" t="str">
        <f aca="false">IF(OR(DO$4=0,DO103="",DO$8="",DO$7=""),"",ROUND(DO103/DO$8*DO$7*KVARDI,2))</f>
        <v/>
      </c>
      <c r="DQ103" s="43"/>
      <c r="DR103" s="44" t="str">
        <f aca="false">IF(OR(DQ$4=0,DQ103="",DQ$8="",DQ$7=""),"",ROUND(DQ103/DQ$8*DQ$7*KVARDI,2))</f>
        <v/>
      </c>
      <c r="DS103" s="43"/>
      <c r="DT103" s="44" t="str">
        <f aca="false">IF(OR(DS$4=0,DS103="",DS$8="",DS$7=""),"",ROUND(DS103/DS$8*DS$7*KVARDI,2))</f>
        <v/>
      </c>
      <c r="DU103" s="43"/>
      <c r="DV103" s="44" t="str">
        <f aca="false">IF(OR(DU$4=0,DU103="",DU$8="",DU$7=""),"",ROUND(DU103/DU$8*DU$7*KVARDI,2))</f>
        <v/>
      </c>
      <c r="DW103" s="43"/>
      <c r="DX103" s="44" t="str">
        <f aca="false">IF(OR(DW$4=0,DW103="",DW$8="",DW$7=""),"",ROUND(DW103/DW$8*DW$7*KVARDI,2))</f>
        <v/>
      </c>
      <c r="DY103" s="43"/>
      <c r="DZ103" s="44" t="str">
        <f aca="false">IF(OR(DY$4=0,DY103="",DY$8="",DY$7=""),"",ROUND(DY103/DY$8*DY$7*KVARDI,2))</f>
        <v/>
      </c>
      <c r="EA103" s="43"/>
      <c r="EB103" s="44" t="str">
        <f aca="false">IF(OR(EA$4=0,EA103="",EA$8="",EA$7=""),"",ROUND(EA103/EA$8*EA$7*KVARDI,2))</f>
        <v/>
      </c>
      <c r="EC103" s="43"/>
      <c r="ED103" s="44" t="str">
        <f aca="false">IF(OR(EC$4=0,EC103="",EC$8="",EC$7=""),"",ROUND(EC103/EC$8*EC$7*KVARDI,2))</f>
        <v/>
      </c>
      <c r="EE103" s="43"/>
      <c r="EF103" s="44" t="str">
        <f aca="false">IF(OR(EE$4=0,EE103="",EE$8="",EE$7=""),"",ROUND(EE103/EE$8*EE$7*KVARDI,2))</f>
        <v/>
      </c>
      <c r="EG103" s="43"/>
      <c r="EH103" s="44" t="str">
        <f aca="false">IF(OR(EG$4=0,EG103="",EG$8="",EG$7=""),"",ROUND(EG103/EG$8*EG$7*KVARDI,2))</f>
        <v/>
      </c>
      <c r="EI103" s="43"/>
      <c r="EJ103" s="44" t="str">
        <f aca="false">IF(OR(EI$4=0,EI103="",EI$8="",EI$7=""),"",ROUND(EI103/EI$8*EI$7*KVARDI,2))</f>
        <v/>
      </c>
      <c r="EK103" s="43"/>
      <c r="EL103" s="44" t="str">
        <f aca="false">IF(OR(EK$4=0,EK103="",EK$8="",EK$7=""),"",ROUND(EK103/EK$8*EK$7*KVARDI,2))</f>
        <v/>
      </c>
      <c r="EM103" s="43"/>
      <c r="EN103" s="44" t="str">
        <f aca="false">IF(OR(EM$4=0,EM103="",EM$8="",EM$7=""),"",ROUND(EM103/EM$8*EM$7*KVARDI,2))</f>
        <v/>
      </c>
      <c r="EO103" s="43"/>
      <c r="EP103" s="44" t="str">
        <f aca="false">IF(OR(EO$4=0,EO103="",EO$8="",EO$7=""),"",ROUND(EO103/EO$8*EO$7*KVARDI,2))</f>
        <v/>
      </c>
      <c r="EQ103" s="43"/>
      <c r="ER103" s="44" t="str">
        <f aca="false">IF(OR(EQ$4=0,EQ103="",EQ$8="",EQ$7=""),"",ROUND(EQ103/EQ$8*EQ$7*KVARDI,2))</f>
        <v/>
      </c>
      <c r="ES103" s="43"/>
      <c r="ET103" s="44" t="str">
        <f aca="false">IF(OR(ES$4=0,ES103="",ES$8="",ES$7=""),"",ROUND(ES103/ES$8*ES$7*KVARDI,2))</f>
        <v/>
      </c>
      <c r="EU103" s="43"/>
      <c r="EV103" s="44" t="str">
        <f aca="false">IF(OR(EU$4=0,EU103="",EU$8="",EU$7=""),"",ROUND(EU103/EU$8*EU$7*KVARDI,2))</f>
        <v/>
      </c>
      <c r="EW103" s="43"/>
      <c r="EX103" s="44" t="str">
        <f aca="false">IF(OR(EW$4=0,EW103="",EW$8="",EW$7=""),"",ROUND(EW103/EW$8*EW$7*KVARDI,2))</f>
        <v/>
      </c>
      <c r="EY103" s="43"/>
      <c r="EZ103" s="44" t="str">
        <f aca="false">IF(OR(EY$4=0,EY103="",EY$8="",EY$7=""),"",ROUND(EY103/EY$8*EY$7*KVARDI,2))</f>
        <v/>
      </c>
      <c r="FA103" s="43"/>
      <c r="FB103" s="44" t="str">
        <f aca="false">IF(OR(FA$4=0,FA103="",FA$8="",FA$7=""),"",ROUND(FA103/FA$8*FA$7*KVARDI,2))</f>
        <v/>
      </c>
      <c r="FC103" s="43"/>
      <c r="FD103" s="44" t="str">
        <f aca="false">IF(OR(FC$4=0,FC103="",FC$8="",FC$7=""),"",ROUND(FC103/FC$8*FC$7*KVARDI,2))</f>
        <v/>
      </c>
      <c r="FE103" s="43"/>
      <c r="FF103" s="44" t="str">
        <f aca="false">IF(OR(FE$4=0,FE103="",FE$8="",FE$7=""),"",ROUND(FE103/FE$8*FE$7*KVARDI,2))</f>
        <v/>
      </c>
      <c r="FG103" s="43"/>
      <c r="FH103" s="44" t="str">
        <f aca="false">IF(OR(FG$4=0,FG103="",FG$8="",FG$7=""),"",ROUND(FG103/FG$8*FG$7*KVARDI,2))</f>
        <v/>
      </c>
      <c r="FI103" s="43"/>
      <c r="FJ103" s="44" t="str">
        <f aca="false">IF(OR(FI$4=0,FI103="",FI$8="",FI$7=""),"",ROUND(FI103/FI$8*FI$7*KVARDI,2))</f>
        <v/>
      </c>
      <c r="FK103" s="43"/>
      <c r="FL103" s="44" t="str">
        <f aca="false">IF(OR(FK$4=0,FK103="",FK$8="",FK$7=""),"",ROUND(FK103/FK$8*FK$7*KVARDI,2))</f>
        <v/>
      </c>
      <c r="FM103" s="43"/>
      <c r="FN103" s="44" t="str">
        <f aca="false">IF(OR(FM$4=0,FM103="",FM$8="",FM$7=""),"",ROUND(FM103/FM$8*FM$7*KVARDI,2))</f>
        <v/>
      </c>
      <c r="FO103" s="43"/>
      <c r="FP103" s="44" t="str">
        <f aca="false">IF(OR(FO$4=0,FO103="",FO$8="",FO$7=""),"",ROUND(FO103/FO$8*FO$7*KVARDI,2))</f>
        <v/>
      </c>
      <c r="FQ103" s="43"/>
      <c r="FR103" s="44" t="str">
        <f aca="false">IF(OR(FQ$4=0,FQ103="",FQ$8="",FQ$7=""),"",ROUND(FQ103/FQ$8*FQ$7*KVARDI,2))</f>
        <v/>
      </c>
      <c r="FS103" s="43"/>
      <c r="FT103" s="44" t="str">
        <f aca="false">IF(OR(FS$4=0,FS103="",FS$8="",FS$7=""),"",ROUND(FS103/FS$8*FS$7*KVARDI,2))</f>
        <v/>
      </c>
      <c r="FU103" s="43"/>
      <c r="FV103" s="44" t="str">
        <f aca="false">IF(OR(FU$4=0,FU103="",FU$8="",FU$7=""),"",ROUND(FU103/FU$8*FU$7*KVARDI,2))</f>
        <v/>
      </c>
      <c r="FW103" s="43"/>
      <c r="FX103" s="44" t="str">
        <f aca="false">IF(OR(FW$4=0,FW103="",FW$8="",FW$7=""),"",ROUND(FW103/FW$8*FW$7*KVARDI,2))</f>
        <v/>
      </c>
      <c r="FY103" s="43"/>
      <c r="FZ103" s="44" t="str">
        <f aca="false">IF(OR(FY$4=0,FY103="",FY$8="",FY$7=""),"",ROUND(FY103/FY$8*FY$7*KVARDI,2))</f>
        <v/>
      </c>
      <c r="GA103" s="43"/>
      <c r="GB103" s="44" t="str">
        <f aca="false">IF(OR(GA$4=0,GA103="",GA$8="",GA$7=""),"",ROUND(GA103/GA$8*GA$7*KVARDI,2))</f>
        <v/>
      </c>
      <c r="GC103" s="43"/>
      <c r="GD103" s="44" t="str">
        <f aca="false">IF(OR(GC$4=0,GC103="",GC$8="",GC$7=""),"",ROUND(GC103/GC$8*GC$7*KVARDI,2))</f>
        <v/>
      </c>
      <c r="GE103" s="43"/>
      <c r="GF103" s="44" t="str">
        <f aca="false">IF(OR(GE$4=0,GE103="",GE$8="",GE$7=""),"",ROUND(GE103/GE$8*GE$7*KVARDI,2))</f>
        <v/>
      </c>
      <c r="GG103" s="43"/>
      <c r="GH103" s="44" t="str">
        <f aca="false">IF(OR(GG$4=0,GG103="",GG$8="",GG$7=""),"",ROUND(GG103/GG$8*GG$7*KVARDI,2))</f>
        <v/>
      </c>
      <c r="GI103" s="43"/>
      <c r="GJ103" s="44" t="str">
        <f aca="false">IF(OR(GI$4=0,GI103="",GI$8="",GI$7=""),"",ROUND(GI103/GI$8*GI$7*KVARDI,2))</f>
        <v/>
      </c>
      <c r="GK103" s="43"/>
      <c r="GL103" s="44" t="str">
        <f aca="false">IF(OR(GK$4=0,GK103="",GK$8="",GK$7=""),"",ROUND(GK103/GK$8*GK$7*KVARDI,2))</f>
        <v/>
      </c>
      <c r="GM103" s="43"/>
      <c r="GN103" s="44" t="str">
        <f aca="false">IF(OR(GM$4=0,GM103="",GM$8="",GM$7=""),"",ROUND(GM103/GM$8*GM$7*KVARDI,2))</f>
        <v/>
      </c>
      <c r="GO103" s="43"/>
      <c r="GP103" s="44" t="str">
        <f aca="false">IF(OR(GO$4=0,GO103="",GO$8="",GO$7=""),"",ROUND(GO103/GO$8*GO$7*KVARDI,2))</f>
        <v/>
      </c>
      <c r="GQ103" s="43"/>
      <c r="GR103" s="44" t="str">
        <f aca="false">IF(OR(GQ$4=0,GQ103="",GQ$8="",GQ$7=""),"",ROUND(GQ103/GQ$8*GQ$7*KVARDI,2))</f>
        <v/>
      </c>
      <c r="GS103" s="43"/>
      <c r="GT103" s="44" t="str">
        <f aca="false">IF(OR(GS$4=0,GS103="",GS$8="",GS$7=""),"",ROUND(GS103/GS$8*GS$7*KVARDI,2))</f>
        <v/>
      </c>
      <c r="GU103" s="43"/>
      <c r="GV103" s="44" t="str">
        <f aca="false">IF(OR(GU$4=0,GU103="",GU$8="",GU$7=""),"",ROUND(GU103/GU$8*GU$7*KVARDI,2))</f>
        <v/>
      </c>
      <c r="GW103" s="43"/>
      <c r="GX103" s="44" t="str">
        <f aca="false">IF(OR(GW$4=0,GW103="",GW$8="",GW$7=""),"",ROUND(GW103/GW$8*GW$7*KVARDI,2))</f>
        <v/>
      </c>
      <c r="GZ103" s="22"/>
    </row>
    <row r="104" customFormat="false" ht="15" hidden="true" customHeight="true" outlineLevel="1" collapsed="false">
      <c r="B104" s="41" t="str">
        <f aca="false" t="array" ref="B104:B104">IFERROR(INDEX(Launagögn!$C$6:$C$10005,MATCH(0,COUNTIF($B$11:B103,Launagögn!$C$6:$C$10005)+(Launagögn!$C$6:$C$10005=""),0)),"")</f>
        <v/>
      </c>
      <c r="C104" s="42" t="n">
        <f aca="false">IFERROR(SUMIF($G$10:$GX$10,"Stig",$G104:$GX104),0)</f>
        <v>0</v>
      </c>
      <c r="D104" s="22"/>
      <c r="E104" s="22"/>
      <c r="F104" s="22"/>
      <c r="G104" s="43"/>
      <c r="H104" s="44" t="str">
        <f aca="false">IF(OR(G$4=0,G104="",G$8="",G$7=""),"",ROUND(G104/G$8*G$7*KVARDI,2))</f>
        <v/>
      </c>
      <c r="I104" s="43"/>
      <c r="J104" s="44" t="str">
        <f aca="false">IF(OR(I$4=0,I104="",I$8="",I$7=""),"",ROUND(I104/I$8*I$7*KVARDI,2))</f>
        <v/>
      </c>
      <c r="K104" s="43"/>
      <c r="L104" s="44" t="str">
        <f aca="false">IF(OR(K$4=0,K104="",K$8="",K$7=""),"",ROUND(K104/K$8*K$7*KVARDI,2))</f>
        <v/>
      </c>
      <c r="M104" s="43"/>
      <c r="N104" s="44" t="str">
        <f aca="false">IF(OR(M$4=0,M104="",M$8="",M$7=""),"",ROUND(M104/M$8*M$7*KVARDI,2))</f>
        <v/>
      </c>
      <c r="O104" s="43"/>
      <c r="P104" s="44" t="str">
        <f aca="false">IF(OR(O$4=0,O104="",O$8="",O$7=""),"",ROUND(O104/O$8*O$7*KVARDI,2))</f>
        <v/>
      </c>
      <c r="Q104" s="43"/>
      <c r="R104" s="44" t="str">
        <f aca="false">IF(OR(Q$4=0,Q104="",Q$8="",Q$7=""),"",ROUND(Q104/Q$8*Q$7*KVARDI,2))</f>
        <v/>
      </c>
      <c r="S104" s="43"/>
      <c r="T104" s="44" t="str">
        <f aca="false">IF(OR(S$4=0,S104="",S$8="",S$7=""),"",ROUND(S104/S$8*S$7*KVARDI,2))</f>
        <v/>
      </c>
      <c r="U104" s="43"/>
      <c r="V104" s="44" t="str">
        <f aca="false">IF(OR(U$4=0,U104="",U$8="",U$7=""),"",ROUND(U104/U$8*U$7*KVARDI,2))</f>
        <v/>
      </c>
      <c r="W104" s="43"/>
      <c r="X104" s="44" t="str">
        <f aca="false">IF(OR(W$4=0,W104="",W$8="",W$7=""),"",ROUND(W104/W$8*W$7*KVARDI,2))</f>
        <v/>
      </c>
      <c r="Y104" s="43"/>
      <c r="Z104" s="44" t="str">
        <f aca="false">IF(OR(Y$4=0,Y104="",Y$8="",Y$7=""),"",ROUND(Y104/Y$8*Y$7*KVARDI,2))</f>
        <v/>
      </c>
      <c r="AA104" s="43"/>
      <c r="AB104" s="44" t="str">
        <f aca="false">IF(OR(AA$4=0,AA104="",AA$8="",AA$7=""),"",ROUND(AA104/AA$8*AA$7*KVARDI,2))</f>
        <v/>
      </c>
      <c r="AC104" s="43"/>
      <c r="AD104" s="44" t="str">
        <f aca="false">IF(OR(AC$4=0,AC104="",AC$8="",AC$7=""),"",ROUND(AC104/AC$8*AC$7*KVARDI,2))</f>
        <v/>
      </c>
      <c r="AE104" s="43"/>
      <c r="AF104" s="44" t="str">
        <f aca="false">IF(OR(AE$4=0,AE104="",AE$8="",AE$7=""),"",ROUND(AE104/AE$8*AE$7*KVARDI,2))</f>
        <v/>
      </c>
      <c r="AG104" s="43"/>
      <c r="AH104" s="44" t="str">
        <f aca="false">IF(OR(AG$4=0,AG104="",AG$8="",AG$7=""),"",ROUND(AG104/AG$8*AG$7*KVARDI,2))</f>
        <v/>
      </c>
      <c r="AI104" s="43"/>
      <c r="AJ104" s="44" t="str">
        <f aca="false">IF(OR(AI$4=0,AI104="",AI$8="",AI$7=""),"",ROUND(AI104/AI$8*AI$7*KVARDI,2))</f>
        <v/>
      </c>
      <c r="AK104" s="43"/>
      <c r="AL104" s="44" t="str">
        <f aca="false">IF(OR(AK$4=0,AK104="",AK$8="",AK$7=""),"",ROUND(AK104/AK$8*AK$7*KVARDI,2))</f>
        <v/>
      </c>
      <c r="AM104" s="43"/>
      <c r="AN104" s="44" t="str">
        <f aca="false">IF(OR(AM$4=0,AM104="",AM$8="",AM$7=""),"",ROUND(AM104/AM$8*AM$7*KVARDI,2))</f>
        <v/>
      </c>
      <c r="AO104" s="43"/>
      <c r="AP104" s="44" t="str">
        <f aca="false">IF(OR(AO$4=0,AO104="",AO$8="",AO$7=""),"",ROUND(AO104/AO$8*AO$7*KVARDI,2))</f>
        <v/>
      </c>
      <c r="AQ104" s="43"/>
      <c r="AR104" s="44" t="str">
        <f aca="false">IF(OR(AQ$4=0,AQ104="",AQ$8="",AQ$7=""),"",ROUND(AQ104/AQ$8*AQ$7*KVARDI,2))</f>
        <v/>
      </c>
      <c r="AS104" s="43"/>
      <c r="AT104" s="44" t="str">
        <f aca="false">IF(OR(AS$4=0,AS104="",AS$8="",AS$7=""),"",ROUND(AS104/AS$8*AS$7*KVARDI,2))</f>
        <v/>
      </c>
      <c r="AU104" s="43"/>
      <c r="AV104" s="44" t="str">
        <f aca="false">IF(OR(AU$4=0,AU104="",AU$8="",AU$7=""),"",ROUND(AU104/AU$8*AU$7*KVARDI,2))</f>
        <v/>
      </c>
      <c r="AW104" s="43"/>
      <c r="AX104" s="44" t="str">
        <f aca="false">IF(OR(AW$4=0,AW104="",AW$8="",AW$7=""),"",ROUND(AW104/AW$8*AW$7*KVARDI,2))</f>
        <v/>
      </c>
      <c r="AY104" s="43"/>
      <c r="AZ104" s="44" t="str">
        <f aca="false">IF(OR(AY$4=0,AY104="",AY$8="",AY$7=""),"",ROUND(AY104/AY$8*AY$7*KVARDI,2))</f>
        <v/>
      </c>
      <c r="BA104" s="43"/>
      <c r="BB104" s="44" t="str">
        <f aca="false">IF(OR(BA$4=0,BA104="",BA$8="",BA$7=""),"",ROUND(BA104/BA$8*BA$7*KVARDI,2))</f>
        <v/>
      </c>
      <c r="BC104" s="43"/>
      <c r="BD104" s="44" t="str">
        <f aca="false">IF(OR(BC$4=0,BC104="",BC$8="",BC$7=""),"",ROUND(BC104/BC$8*BC$7*KVARDI,2))</f>
        <v/>
      </c>
      <c r="BE104" s="43"/>
      <c r="BF104" s="44" t="str">
        <f aca="false">IF(OR(BE$4=0,BE104="",BE$8="",BE$7=""),"",ROUND(BE104/BE$8*BE$7*KVARDI,2))</f>
        <v/>
      </c>
      <c r="BG104" s="43"/>
      <c r="BH104" s="44" t="str">
        <f aca="false">IF(OR(BG$4=0,BG104="",BG$8="",BG$7=""),"",ROUND(BG104/BG$8*BG$7*KVARDI,2))</f>
        <v/>
      </c>
      <c r="BI104" s="43"/>
      <c r="BJ104" s="44" t="str">
        <f aca="false">IF(OR(BI$4=0,BI104="",BI$8="",BI$7=""),"",ROUND(BI104/BI$8*BI$7*KVARDI,2))</f>
        <v/>
      </c>
      <c r="BK104" s="43"/>
      <c r="BL104" s="44" t="str">
        <f aca="false">IF(OR(BK$4=0,BK104="",BK$8="",BK$7=""),"",ROUND(BK104/BK$8*BK$7*KVARDI,2))</f>
        <v/>
      </c>
      <c r="BM104" s="43"/>
      <c r="BN104" s="44" t="str">
        <f aca="false">IF(OR(BM$4=0,BM104="",BM$8="",BM$7=""),"",ROUND(BM104/BM$8*BM$7*KVARDI,2))</f>
        <v/>
      </c>
      <c r="BO104" s="43"/>
      <c r="BP104" s="44" t="str">
        <f aca="false">IF(OR(BO$4=0,BO104="",BO$8="",BO$7=""),"",ROUND(BO104/BO$8*BO$7*KVARDI,2))</f>
        <v/>
      </c>
      <c r="BQ104" s="43"/>
      <c r="BR104" s="44" t="str">
        <f aca="false">IF(OR(BQ$4=0,BQ104="",BQ$8="",BQ$7=""),"",ROUND(BQ104/BQ$8*BQ$7*KVARDI,2))</f>
        <v/>
      </c>
      <c r="BS104" s="43"/>
      <c r="BT104" s="44" t="str">
        <f aca="false">IF(OR(BS$4=0,BS104="",BS$8="",BS$7=""),"",ROUND(BS104/BS$8*BS$7*KVARDI,2))</f>
        <v/>
      </c>
      <c r="BU104" s="43"/>
      <c r="BV104" s="44" t="str">
        <f aca="false">IF(OR(BU$4=0,BU104="",BU$8="",BU$7=""),"",ROUND(BU104/BU$8*BU$7*KVARDI,2))</f>
        <v/>
      </c>
      <c r="BW104" s="43"/>
      <c r="BX104" s="44" t="str">
        <f aca="false">IF(OR(BW$4=0,BW104="",BW$8="",BW$7=""),"",ROUND(BW104/BW$8*BW$7*KVARDI,2))</f>
        <v/>
      </c>
      <c r="BY104" s="43"/>
      <c r="BZ104" s="44" t="str">
        <f aca="false">IF(OR(BY$4=0,BY104="",BY$8="",BY$7=""),"",ROUND(BY104/BY$8*BY$7*KVARDI,2))</f>
        <v/>
      </c>
      <c r="CA104" s="43"/>
      <c r="CB104" s="44" t="str">
        <f aca="false">IF(OR(CA$4=0,CA104="",CA$8="",CA$7=""),"",ROUND(CA104/CA$8*CA$7*KVARDI,2))</f>
        <v/>
      </c>
      <c r="CC104" s="43"/>
      <c r="CD104" s="44" t="str">
        <f aca="false">IF(OR(CC$4=0,CC104="",CC$8="",CC$7=""),"",ROUND(CC104/CC$8*CC$7*KVARDI,2))</f>
        <v/>
      </c>
      <c r="CE104" s="43"/>
      <c r="CF104" s="44" t="str">
        <f aca="false">IF(OR(CE$4=0,CE104="",CE$8="",CE$7=""),"",ROUND(CE104/CE$8*CE$7*KVARDI,2))</f>
        <v/>
      </c>
      <c r="CG104" s="43"/>
      <c r="CH104" s="44" t="str">
        <f aca="false">IF(OR(CG$4=0,CG104="",CG$8="",CG$7=""),"",ROUND(CG104/CG$8*CG$7*KVARDI,2))</f>
        <v/>
      </c>
      <c r="CI104" s="43"/>
      <c r="CJ104" s="44" t="str">
        <f aca="false">IF(OR(CI$4=0,CI104="",CI$8="",CI$7=""),"",ROUND(CI104/CI$8*CI$7*KVARDI,2))</f>
        <v/>
      </c>
      <c r="CK104" s="43"/>
      <c r="CL104" s="44" t="str">
        <f aca="false">IF(OR(CK$4=0,CK104="",CK$8="",CK$7=""),"",ROUND(CK104/CK$8*CK$7*KVARDI,2))</f>
        <v/>
      </c>
      <c r="CM104" s="43"/>
      <c r="CN104" s="44" t="str">
        <f aca="false">IF(OR(CM$4=0,CM104="",CM$8="",CM$7=""),"",ROUND(CM104/CM$8*CM$7*KVARDI,2))</f>
        <v/>
      </c>
      <c r="CO104" s="43"/>
      <c r="CP104" s="44" t="str">
        <f aca="false">IF(OR(CO$4=0,CO104="",CO$8="",CO$7=""),"",ROUND(CO104/CO$8*CO$7*KVARDI,2))</f>
        <v/>
      </c>
      <c r="CQ104" s="43"/>
      <c r="CR104" s="44" t="str">
        <f aca="false">IF(OR(CQ$4=0,CQ104="",CQ$8="",CQ$7=""),"",ROUND(CQ104/CQ$8*CQ$7*KVARDI,2))</f>
        <v/>
      </c>
      <c r="CS104" s="43"/>
      <c r="CT104" s="44" t="str">
        <f aca="false">IF(OR(CS$4=0,CS104="",CS$8="",CS$7=""),"",ROUND(CS104/CS$8*CS$7*KVARDI,2))</f>
        <v/>
      </c>
      <c r="CU104" s="43"/>
      <c r="CV104" s="44" t="str">
        <f aca="false">IF(OR(CU$4=0,CU104="",CU$8="",CU$7=""),"",ROUND(CU104/CU$8*CU$7*KVARDI,2))</f>
        <v/>
      </c>
      <c r="CW104" s="43"/>
      <c r="CX104" s="44" t="str">
        <f aca="false">IF(OR(CW$4=0,CW104="",CW$8="",CW$7=""),"",ROUND(CW104/CW$8*CW$7*KVARDI,2))</f>
        <v/>
      </c>
      <c r="CY104" s="43"/>
      <c r="CZ104" s="44" t="str">
        <f aca="false">IF(OR(CY$4=0,CY104="",CY$8="",CY$7=""),"",ROUND(CY104/CY$8*CY$7*KVARDI,2))</f>
        <v/>
      </c>
      <c r="DA104" s="43"/>
      <c r="DB104" s="44" t="str">
        <f aca="false">IF(OR(DA$4=0,DA104="",DA$8="",DA$7=""),"",ROUND(DA104/DA$8*DA$7*KVARDI,2))</f>
        <v/>
      </c>
      <c r="DC104" s="43"/>
      <c r="DD104" s="44" t="str">
        <f aca="false">IF(OR(DC$4=0,DC104="",DC$8="",DC$7=""),"",ROUND(DC104/DC$8*DC$7*KVARDI,2))</f>
        <v/>
      </c>
      <c r="DE104" s="43"/>
      <c r="DF104" s="44" t="str">
        <f aca="false">IF(OR(DE$4=0,DE104="",DE$8="",DE$7=""),"",ROUND(DE104/DE$8*DE$7*KVARDI,2))</f>
        <v/>
      </c>
      <c r="DG104" s="43"/>
      <c r="DH104" s="44" t="str">
        <f aca="false">IF(OR(DG$4=0,DG104="",DG$8="",DG$7=""),"",ROUND(DG104/DG$8*DG$7*KVARDI,2))</f>
        <v/>
      </c>
      <c r="DI104" s="43"/>
      <c r="DJ104" s="44" t="str">
        <f aca="false">IF(OR(DI$4=0,DI104="",DI$8="",DI$7=""),"",ROUND(DI104/DI$8*DI$7*KVARDI,2))</f>
        <v/>
      </c>
      <c r="DK104" s="43"/>
      <c r="DL104" s="44" t="str">
        <f aca="false">IF(OR(DK$4=0,DK104="",DK$8="",DK$7=""),"",ROUND(DK104/DK$8*DK$7*KVARDI,2))</f>
        <v/>
      </c>
      <c r="DM104" s="43"/>
      <c r="DN104" s="44" t="str">
        <f aca="false">IF(OR(DM$4=0,DM104="",DM$8="",DM$7=""),"",ROUND(DM104/DM$8*DM$7*KVARDI,2))</f>
        <v/>
      </c>
      <c r="DO104" s="43"/>
      <c r="DP104" s="44" t="str">
        <f aca="false">IF(OR(DO$4=0,DO104="",DO$8="",DO$7=""),"",ROUND(DO104/DO$8*DO$7*KVARDI,2))</f>
        <v/>
      </c>
      <c r="DQ104" s="43"/>
      <c r="DR104" s="44" t="str">
        <f aca="false">IF(OR(DQ$4=0,DQ104="",DQ$8="",DQ$7=""),"",ROUND(DQ104/DQ$8*DQ$7*KVARDI,2))</f>
        <v/>
      </c>
      <c r="DS104" s="43"/>
      <c r="DT104" s="44" t="str">
        <f aca="false">IF(OR(DS$4=0,DS104="",DS$8="",DS$7=""),"",ROUND(DS104/DS$8*DS$7*KVARDI,2))</f>
        <v/>
      </c>
      <c r="DU104" s="43"/>
      <c r="DV104" s="44" t="str">
        <f aca="false">IF(OR(DU$4=0,DU104="",DU$8="",DU$7=""),"",ROUND(DU104/DU$8*DU$7*KVARDI,2))</f>
        <v/>
      </c>
      <c r="DW104" s="43"/>
      <c r="DX104" s="44" t="str">
        <f aca="false">IF(OR(DW$4=0,DW104="",DW$8="",DW$7=""),"",ROUND(DW104/DW$8*DW$7*KVARDI,2))</f>
        <v/>
      </c>
      <c r="DY104" s="43"/>
      <c r="DZ104" s="44" t="str">
        <f aca="false">IF(OR(DY$4=0,DY104="",DY$8="",DY$7=""),"",ROUND(DY104/DY$8*DY$7*KVARDI,2))</f>
        <v/>
      </c>
      <c r="EA104" s="43"/>
      <c r="EB104" s="44" t="str">
        <f aca="false">IF(OR(EA$4=0,EA104="",EA$8="",EA$7=""),"",ROUND(EA104/EA$8*EA$7*KVARDI,2))</f>
        <v/>
      </c>
      <c r="EC104" s="43"/>
      <c r="ED104" s="44" t="str">
        <f aca="false">IF(OR(EC$4=0,EC104="",EC$8="",EC$7=""),"",ROUND(EC104/EC$8*EC$7*KVARDI,2))</f>
        <v/>
      </c>
      <c r="EE104" s="43"/>
      <c r="EF104" s="44" t="str">
        <f aca="false">IF(OR(EE$4=0,EE104="",EE$8="",EE$7=""),"",ROUND(EE104/EE$8*EE$7*KVARDI,2))</f>
        <v/>
      </c>
      <c r="EG104" s="43"/>
      <c r="EH104" s="44" t="str">
        <f aca="false">IF(OR(EG$4=0,EG104="",EG$8="",EG$7=""),"",ROUND(EG104/EG$8*EG$7*KVARDI,2))</f>
        <v/>
      </c>
      <c r="EI104" s="43"/>
      <c r="EJ104" s="44" t="str">
        <f aca="false">IF(OR(EI$4=0,EI104="",EI$8="",EI$7=""),"",ROUND(EI104/EI$8*EI$7*KVARDI,2))</f>
        <v/>
      </c>
      <c r="EK104" s="43"/>
      <c r="EL104" s="44" t="str">
        <f aca="false">IF(OR(EK$4=0,EK104="",EK$8="",EK$7=""),"",ROUND(EK104/EK$8*EK$7*KVARDI,2))</f>
        <v/>
      </c>
      <c r="EM104" s="43"/>
      <c r="EN104" s="44" t="str">
        <f aca="false">IF(OR(EM$4=0,EM104="",EM$8="",EM$7=""),"",ROUND(EM104/EM$8*EM$7*KVARDI,2))</f>
        <v/>
      </c>
      <c r="EO104" s="43"/>
      <c r="EP104" s="44" t="str">
        <f aca="false">IF(OR(EO$4=0,EO104="",EO$8="",EO$7=""),"",ROUND(EO104/EO$8*EO$7*KVARDI,2))</f>
        <v/>
      </c>
      <c r="EQ104" s="43"/>
      <c r="ER104" s="44" t="str">
        <f aca="false">IF(OR(EQ$4=0,EQ104="",EQ$8="",EQ$7=""),"",ROUND(EQ104/EQ$8*EQ$7*KVARDI,2))</f>
        <v/>
      </c>
      <c r="ES104" s="43"/>
      <c r="ET104" s="44" t="str">
        <f aca="false">IF(OR(ES$4=0,ES104="",ES$8="",ES$7=""),"",ROUND(ES104/ES$8*ES$7*KVARDI,2))</f>
        <v/>
      </c>
      <c r="EU104" s="43"/>
      <c r="EV104" s="44" t="str">
        <f aca="false">IF(OR(EU$4=0,EU104="",EU$8="",EU$7=""),"",ROUND(EU104/EU$8*EU$7*KVARDI,2))</f>
        <v/>
      </c>
      <c r="EW104" s="43"/>
      <c r="EX104" s="44" t="str">
        <f aca="false">IF(OR(EW$4=0,EW104="",EW$8="",EW$7=""),"",ROUND(EW104/EW$8*EW$7*KVARDI,2))</f>
        <v/>
      </c>
      <c r="EY104" s="43"/>
      <c r="EZ104" s="44" t="str">
        <f aca="false">IF(OR(EY$4=0,EY104="",EY$8="",EY$7=""),"",ROUND(EY104/EY$8*EY$7*KVARDI,2))</f>
        <v/>
      </c>
      <c r="FA104" s="43"/>
      <c r="FB104" s="44" t="str">
        <f aca="false">IF(OR(FA$4=0,FA104="",FA$8="",FA$7=""),"",ROUND(FA104/FA$8*FA$7*KVARDI,2))</f>
        <v/>
      </c>
      <c r="FC104" s="43"/>
      <c r="FD104" s="44" t="str">
        <f aca="false">IF(OR(FC$4=0,FC104="",FC$8="",FC$7=""),"",ROUND(FC104/FC$8*FC$7*KVARDI,2))</f>
        <v/>
      </c>
      <c r="FE104" s="43"/>
      <c r="FF104" s="44" t="str">
        <f aca="false">IF(OR(FE$4=0,FE104="",FE$8="",FE$7=""),"",ROUND(FE104/FE$8*FE$7*KVARDI,2))</f>
        <v/>
      </c>
      <c r="FG104" s="43"/>
      <c r="FH104" s="44" t="str">
        <f aca="false">IF(OR(FG$4=0,FG104="",FG$8="",FG$7=""),"",ROUND(FG104/FG$8*FG$7*KVARDI,2))</f>
        <v/>
      </c>
      <c r="FI104" s="43"/>
      <c r="FJ104" s="44" t="str">
        <f aca="false">IF(OR(FI$4=0,FI104="",FI$8="",FI$7=""),"",ROUND(FI104/FI$8*FI$7*KVARDI,2))</f>
        <v/>
      </c>
      <c r="FK104" s="43"/>
      <c r="FL104" s="44" t="str">
        <f aca="false">IF(OR(FK$4=0,FK104="",FK$8="",FK$7=""),"",ROUND(FK104/FK$8*FK$7*KVARDI,2))</f>
        <v/>
      </c>
      <c r="FM104" s="43"/>
      <c r="FN104" s="44" t="str">
        <f aca="false">IF(OR(FM$4=0,FM104="",FM$8="",FM$7=""),"",ROUND(FM104/FM$8*FM$7*KVARDI,2))</f>
        <v/>
      </c>
      <c r="FO104" s="43"/>
      <c r="FP104" s="44" t="str">
        <f aca="false">IF(OR(FO$4=0,FO104="",FO$8="",FO$7=""),"",ROUND(FO104/FO$8*FO$7*KVARDI,2))</f>
        <v/>
      </c>
      <c r="FQ104" s="43"/>
      <c r="FR104" s="44" t="str">
        <f aca="false">IF(OR(FQ$4=0,FQ104="",FQ$8="",FQ$7=""),"",ROUND(FQ104/FQ$8*FQ$7*KVARDI,2))</f>
        <v/>
      </c>
      <c r="FS104" s="43"/>
      <c r="FT104" s="44" t="str">
        <f aca="false">IF(OR(FS$4=0,FS104="",FS$8="",FS$7=""),"",ROUND(FS104/FS$8*FS$7*KVARDI,2))</f>
        <v/>
      </c>
      <c r="FU104" s="43"/>
      <c r="FV104" s="44" t="str">
        <f aca="false">IF(OR(FU$4=0,FU104="",FU$8="",FU$7=""),"",ROUND(FU104/FU$8*FU$7*KVARDI,2))</f>
        <v/>
      </c>
      <c r="FW104" s="43"/>
      <c r="FX104" s="44" t="str">
        <f aca="false">IF(OR(FW$4=0,FW104="",FW$8="",FW$7=""),"",ROUND(FW104/FW$8*FW$7*KVARDI,2))</f>
        <v/>
      </c>
      <c r="FY104" s="43"/>
      <c r="FZ104" s="44" t="str">
        <f aca="false">IF(OR(FY$4=0,FY104="",FY$8="",FY$7=""),"",ROUND(FY104/FY$8*FY$7*KVARDI,2))</f>
        <v/>
      </c>
      <c r="GA104" s="43"/>
      <c r="GB104" s="44" t="str">
        <f aca="false">IF(OR(GA$4=0,GA104="",GA$8="",GA$7=""),"",ROUND(GA104/GA$8*GA$7*KVARDI,2))</f>
        <v/>
      </c>
      <c r="GC104" s="43"/>
      <c r="GD104" s="44" t="str">
        <f aca="false">IF(OR(GC$4=0,GC104="",GC$8="",GC$7=""),"",ROUND(GC104/GC$8*GC$7*KVARDI,2))</f>
        <v/>
      </c>
      <c r="GE104" s="43"/>
      <c r="GF104" s="44" t="str">
        <f aca="false">IF(OR(GE$4=0,GE104="",GE$8="",GE$7=""),"",ROUND(GE104/GE$8*GE$7*KVARDI,2))</f>
        <v/>
      </c>
      <c r="GG104" s="43"/>
      <c r="GH104" s="44" t="str">
        <f aca="false">IF(OR(GG$4=0,GG104="",GG$8="",GG$7=""),"",ROUND(GG104/GG$8*GG$7*KVARDI,2))</f>
        <v/>
      </c>
      <c r="GI104" s="43"/>
      <c r="GJ104" s="44" t="str">
        <f aca="false">IF(OR(GI$4=0,GI104="",GI$8="",GI$7=""),"",ROUND(GI104/GI$8*GI$7*KVARDI,2))</f>
        <v/>
      </c>
      <c r="GK104" s="43"/>
      <c r="GL104" s="44" t="str">
        <f aca="false">IF(OR(GK$4=0,GK104="",GK$8="",GK$7=""),"",ROUND(GK104/GK$8*GK$7*KVARDI,2))</f>
        <v/>
      </c>
      <c r="GM104" s="43"/>
      <c r="GN104" s="44" t="str">
        <f aca="false">IF(OR(GM$4=0,GM104="",GM$8="",GM$7=""),"",ROUND(GM104/GM$8*GM$7*KVARDI,2))</f>
        <v/>
      </c>
      <c r="GO104" s="43"/>
      <c r="GP104" s="44" t="str">
        <f aca="false">IF(OR(GO$4=0,GO104="",GO$8="",GO$7=""),"",ROUND(GO104/GO$8*GO$7*KVARDI,2))</f>
        <v/>
      </c>
      <c r="GQ104" s="43"/>
      <c r="GR104" s="44" t="str">
        <f aca="false">IF(OR(GQ$4=0,GQ104="",GQ$8="",GQ$7=""),"",ROUND(GQ104/GQ$8*GQ$7*KVARDI,2))</f>
        <v/>
      </c>
      <c r="GS104" s="43"/>
      <c r="GT104" s="44" t="str">
        <f aca="false">IF(OR(GS$4=0,GS104="",GS$8="",GS$7=""),"",ROUND(GS104/GS$8*GS$7*KVARDI,2))</f>
        <v/>
      </c>
      <c r="GU104" s="43"/>
      <c r="GV104" s="44" t="str">
        <f aca="false">IF(OR(GU$4=0,GU104="",GU$8="",GU$7=""),"",ROUND(GU104/GU$8*GU$7*KVARDI,2))</f>
        <v/>
      </c>
      <c r="GW104" s="43"/>
      <c r="GX104" s="44" t="str">
        <f aca="false">IF(OR(GW$4=0,GW104="",GW$8="",GW$7=""),"",ROUND(GW104/GW$8*GW$7*KVARDI,2))</f>
        <v/>
      </c>
      <c r="GZ104" s="22"/>
    </row>
    <row r="105" customFormat="false" ht="15" hidden="true" customHeight="true" outlineLevel="1" collapsed="false">
      <c r="B105" s="41" t="str">
        <f aca="false" t="array" ref="B105:B105">IFERROR(INDEX(Launagögn!$C$6:$C$10005,MATCH(0,COUNTIF($B$11:B104,Launagögn!$C$6:$C$10005)+(Launagögn!$C$6:$C$10005=""),0)),"")</f>
        <v/>
      </c>
      <c r="C105" s="42" t="n">
        <f aca="false">IFERROR(SUMIF($G$10:$GX$10,"Stig",$G105:$GX105),0)</f>
        <v>0</v>
      </c>
      <c r="D105" s="22"/>
      <c r="E105" s="22"/>
      <c r="F105" s="22"/>
      <c r="G105" s="43"/>
      <c r="H105" s="44" t="str">
        <f aca="false">IF(OR(G$4=0,G105="",G$8="",G$7=""),"",ROUND(G105/G$8*G$7*KVARDI,2))</f>
        <v/>
      </c>
      <c r="I105" s="43"/>
      <c r="J105" s="44" t="str">
        <f aca="false">IF(OR(I$4=0,I105="",I$8="",I$7=""),"",ROUND(I105/I$8*I$7*KVARDI,2))</f>
        <v/>
      </c>
      <c r="K105" s="43"/>
      <c r="L105" s="44" t="str">
        <f aca="false">IF(OR(K$4=0,K105="",K$8="",K$7=""),"",ROUND(K105/K$8*K$7*KVARDI,2))</f>
        <v/>
      </c>
      <c r="M105" s="43"/>
      <c r="N105" s="44" t="str">
        <f aca="false">IF(OR(M$4=0,M105="",M$8="",M$7=""),"",ROUND(M105/M$8*M$7*KVARDI,2))</f>
        <v/>
      </c>
      <c r="O105" s="43"/>
      <c r="P105" s="44" t="str">
        <f aca="false">IF(OR(O$4=0,O105="",O$8="",O$7=""),"",ROUND(O105/O$8*O$7*KVARDI,2))</f>
        <v/>
      </c>
      <c r="Q105" s="43"/>
      <c r="R105" s="44" t="str">
        <f aca="false">IF(OR(Q$4=0,Q105="",Q$8="",Q$7=""),"",ROUND(Q105/Q$8*Q$7*KVARDI,2))</f>
        <v/>
      </c>
      <c r="S105" s="43"/>
      <c r="T105" s="44" t="str">
        <f aca="false">IF(OR(S$4=0,S105="",S$8="",S$7=""),"",ROUND(S105/S$8*S$7*KVARDI,2))</f>
        <v/>
      </c>
      <c r="U105" s="43"/>
      <c r="V105" s="44" t="str">
        <f aca="false">IF(OR(U$4=0,U105="",U$8="",U$7=""),"",ROUND(U105/U$8*U$7*KVARDI,2))</f>
        <v/>
      </c>
      <c r="W105" s="43"/>
      <c r="X105" s="44" t="str">
        <f aca="false">IF(OR(W$4=0,W105="",W$8="",W$7=""),"",ROUND(W105/W$8*W$7*KVARDI,2))</f>
        <v/>
      </c>
      <c r="Y105" s="43"/>
      <c r="Z105" s="44" t="str">
        <f aca="false">IF(OR(Y$4=0,Y105="",Y$8="",Y$7=""),"",ROUND(Y105/Y$8*Y$7*KVARDI,2))</f>
        <v/>
      </c>
      <c r="AA105" s="43"/>
      <c r="AB105" s="44" t="str">
        <f aca="false">IF(OR(AA$4=0,AA105="",AA$8="",AA$7=""),"",ROUND(AA105/AA$8*AA$7*KVARDI,2))</f>
        <v/>
      </c>
      <c r="AC105" s="43"/>
      <c r="AD105" s="44" t="str">
        <f aca="false">IF(OR(AC$4=0,AC105="",AC$8="",AC$7=""),"",ROUND(AC105/AC$8*AC$7*KVARDI,2))</f>
        <v/>
      </c>
      <c r="AE105" s="43"/>
      <c r="AF105" s="44" t="str">
        <f aca="false">IF(OR(AE$4=0,AE105="",AE$8="",AE$7=""),"",ROUND(AE105/AE$8*AE$7*KVARDI,2))</f>
        <v/>
      </c>
      <c r="AG105" s="43"/>
      <c r="AH105" s="44" t="str">
        <f aca="false">IF(OR(AG$4=0,AG105="",AG$8="",AG$7=""),"",ROUND(AG105/AG$8*AG$7*KVARDI,2))</f>
        <v/>
      </c>
      <c r="AI105" s="43"/>
      <c r="AJ105" s="44" t="str">
        <f aca="false">IF(OR(AI$4=0,AI105="",AI$8="",AI$7=""),"",ROUND(AI105/AI$8*AI$7*KVARDI,2))</f>
        <v/>
      </c>
      <c r="AK105" s="43"/>
      <c r="AL105" s="44" t="str">
        <f aca="false">IF(OR(AK$4=0,AK105="",AK$8="",AK$7=""),"",ROUND(AK105/AK$8*AK$7*KVARDI,2))</f>
        <v/>
      </c>
      <c r="AM105" s="43"/>
      <c r="AN105" s="44" t="str">
        <f aca="false">IF(OR(AM$4=0,AM105="",AM$8="",AM$7=""),"",ROUND(AM105/AM$8*AM$7*KVARDI,2))</f>
        <v/>
      </c>
      <c r="AO105" s="43"/>
      <c r="AP105" s="44" t="str">
        <f aca="false">IF(OR(AO$4=0,AO105="",AO$8="",AO$7=""),"",ROUND(AO105/AO$8*AO$7*KVARDI,2))</f>
        <v/>
      </c>
      <c r="AQ105" s="43"/>
      <c r="AR105" s="44" t="str">
        <f aca="false">IF(OR(AQ$4=0,AQ105="",AQ$8="",AQ$7=""),"",ROUND(AQ105/AQ$8*AQ$7*KVARDI,2))</f>
        <v/>
      </c>
      <c r="AS105" s="43"/>
      <c r="AT105" s="44" t="str">
        <f aca="false">IF(OR(AS$4=0,AS105="",AS$8="",AS$7=""),"",ROUND(AS105/AS$8*AS$7*KVARDI,2))</f>
        <v/>
      </c>
      <c r="AU105" s="43"/>
      <c r="AV105" s="44" t="str">
        <f aca="false">IF(OR(AU$4=0,AU105="",AU$8="",AU$7=""),"",ROUND(AU105/AU$8*AU$7*KVARDI,2))</f>
        <v/>
      </c>
      <c r="AW105" s="43"/>
      <c r="AX105" s="44" t="str">
        <f aca="false">IF(OR(AW$4=0,AW105="",AW$8="",AW$7=""),"",ROUND(AW105/AW$8*AW$7*KVARDI,2))</f>
        <v/>
      </c>
      <c r="AY105" s="43"/>
      <c r="AZ105" s="44" t="str">
        <f aca="false">IF(OR(AY$4=0,AY105="",AY$8="",AY$7=""),"",ROUND(AY105/AY$8*AY$7*KVARDI,2))</f>
        <v/>
      </c>
      <c r="BA105" s="43"/>
      <c r="BB105" s="44" t="str">
        <f aca="false">IF(OR(BA$4=0,BA105="",BA$8="",BA$7=""),"",ROUND(BA105/BA$8*BA$7*KVARDI,2))</f>
        <v/>
      </c>
      <c r="BC105" s="43"/>
      <c r="BD105" s="44" t="str">
        <f aca="false">IF(OR(BC$4=0,BC105="",BC$8="",BC$7=""),"",ROUND(BC105/BC$8*BC$7*KVARDI,2))</f>
        <v/>
      </c>
      <c r="BE105" s="43"/>
      <c r="BF105" s="44" t="str">
        <f aca="false">IF(OR(BE$4=0,BE105="",BE$8="",BE$7=""),"",ROUND(BE105/BE$8*BE$7*KVARDI,2))</f>
        <v/>
      </c>
      <c r="BG105" s="43"/>
      <c r="BH105" s="44" t="str">
        <f aca="false">IF(OR(BG$4=0,BG105="",BG$8="",BG$7=""),"",ROUND(BG105/BG$8*BG$7*KVARDI,2))</f>
        <v/>
      </c>
      <c r="BI105" s="43"/>
      <c r="BJ105" s="44" t="str">
        <f aca="false">IF(OR(BI$4=0,BI105="",BI$8="",BI$7=""),"",ROUND(BI105/BI$8*BI$7*KVARDI,2))</f>
        <v/>
      </c>
      <c r="BK105" s="43"/>
      <c r="BL105" s="44" t="str">
        <f aca="false">IF(OR(BK$4=0,BK105="",BK$8="",BK$7=""),"",ROUND(BK105/BK$8*BK$7*KVARDI,2))</f>
        <v/>
      </c>
      <c r="BM105" s="43"/>
      <c r="BN105" s="44" t="str">
        <f aca="false">IF(OR(BM$4=0,BM105="",BM$8="",BM$7=""),"",ROUND(BM105/BM$8*BM$7*KVARDI,2))</f>
        <v/>
      </c>
      <c r="BO105" s="43"/>
      <c r="BP105" s="44" t="str">
        <f aca="false">IF(OR(BO$4=0,BO105="",BO$8="",BO$7=""),"",ROUND(BO105/BO$8*BO$7*KVARDI,2))</f>
        <v/>
      </c>
      <c r="BQ105" s="43"/>
      <c r="BR105" s="44" t="str">
        <f aca="false">IF(OR(BQ$4=0,BQ105="",BQ$8="",BQ$7=""),"",ROUND(BQ105/BQ$8*BQ$7*KVARDI,2))</f>
        <v/>
      </c>
      <c r="BS105" s="43"/>
      <c r="BT105" s="44" t="str">
        <f aca="false">IF(OR(BS$4=0,BS105="",BS$8="",BS$7=""),"",ROUND(BS105/BS$8*BS$7*KVARDI,2))</f>
        <v/>
      </c>
      <c r="BU105" s="43"/>
      <c r="BV105" s="44" t="str">
        <f aca="false">IF(OR(BU$4=0,BU105="",BU$8="",BU$7=""),"",ROUND(BU105/BU$8*BU$7*KVARDI,2))</f>
        <v/>
      </c>
      <c r="BW105" s="43"/>
      <c r="BX105" s="44" t="str">
        <f aca="false">IF(OR(BW$4=0,BW105="",BW$8="",BW$7=""),"",ROUND(BW105/BW$8*BW$7*KVARDI,2))</f>
        <v/>
      </c>
      <c r="BY105" s="43"/>
      <c r="BZ105" s="44" t="str">
        <f aca="false">IF(OR(BY$4=0,BY105="",BY$8="",BY$7=""),"",ROUND(BY105/BY$8*BY$7*KVARDI,2))</f>
        <v/>
      </c>
      <c r="CA105" s="43"/>
      <c r="CB105" s="44" t="str">
        <f aca="false">IF(OR(CA$4=0,CA105="",CA$8="",CA$7=""),"",ROUND(CA105/CA$8*CA$7*KVARDI,2))</f>
        <v/>
      </c>
      <c r="CC105" s="43"/>
      <c r="CD105" s="44" t="str">
        <f aca="false">IF(OR(CC$4=0,CC105="",CC$8="",CC$7=""),"",ROUND(CC105/CC$8*CC$7*KVARDI,2))</f>
        <v/>
      </c>
      <c r="CE105" s="43"/>
      <c r="CF105" s="44" t="str">
        <f aca="false">IF(OR(CE$4=0,CE105="",CE$8="",CE$7=""),"",ROUND(CE105/CE$8*CE$7*KVARDI,2))</f>
        <v/>
      </c>
      <c r="CG105" s="43"/>
      <c r="CH105" s="44" t="str">
        <f aca="false">IF(OR(CG$4=0,CG105="",CG$8="",CG$7=""),"",ROUND(CG105/CG$8*CG$7*KVARDI,2))</f>
        <v/>
      </c>
      <c r="CI105" s="43"/>
      <c r="CJ105" s="44" t="str">
        <f aca="false">IF(OR(CI$4=0,CI105="",CI$8="",CI$7=""),"",ROUND(CI105/CI$8*CI$7*KVARDI,2))</f>
        <v/>
      </c>
      <c r="CK105" s="43"/>
      <c r="CL105" s="44" t="str">
        <f aca="false">IF(OR(CK$4=0,CK105="",CK$8="",CK$7=""),"",ROUND(CK105/CK$8*CK$7*KVARDI,2))</f>
        <v/>
      </c>
      <c r="CM105" s="43"/>
      <c r="CN105" s="44" t="str">
        <f aca="false">IF(OR(CM$4=0,CM105="",CM$8="",CM$7=""),"",ROUND(CM105/CM$8*CM$7*KVARDI,2))</f>
        <v/>
      </c>
      <c r="CO105" s="43"/>
      <c r="CP105" s="44" t="str">
        <f aca="false">IF(OR(CO$4=0,CO105="",CO$8="",CO$7=""),"",ROUND(CO105/CO$8*CO$7*KVARDI,2))</f>
        <v/>
      </c>
      <c r="CQ105" s="43"/>
      <c r="CR105" s="44" t="str">
        <f aca="false">IF(OR(CQ$4=0,CQ105="",CQ$8="",CQ$7=""),"",ROUND(CQ105/CQ$8*CQ$7*KVARDI,2))</f>
        <v/>
      </c>
      <c r="CS105" s="43"/>
      <c r="CT105" s="44" t="str">
        <f aca="false">IF(OR(CS$4=0,CS105="",CS$8="",CS$7=""),"",ROUND(CS105/CS$8*CS$7*KVARDI,2))</f>
        <v/>
      </c>
      <c r="CU105" s="43"/>
      <c r="CV105" s="44" t="str">
        <f aca="false">IF(OR(CU$4=0,CU105="",CU$8="",CU$7=""),"",ROUND(CU105/CU$8*CU$7*KVARDI,2))</f>
        <v/>
      </c>
      <c r="CW105" s="43"/>
      <c r="CX105" s="44" t="str">
        <f aca="false">IF(OR(CW$4=0,CW105="",CW$8="",CW$7=""),"",ROUND(CW105/CW$8*CW$7*KVARDI,2))</f>
        <v/>
      </c>
      <c r="CY105" s="43"/>
      <c r="CZ105" s="44" t="str">
        <f aca="false">IF(OR(CY$4=0,CY105="",CY$8="",CY$7=""),"",ROUND(CY105/CY$8*CY$7*KVARDI,2))</f>
        <v/>
      </c>
      <c r="DA105" s="43"/>
      <c r="DB105" s="44" t="str">
        <f aca="false">IF(OR(DA$4=0,DA105="",DA$8="",DA$7=""),"",ROUND(DA105/DA$8*DA$7*KVARDI,2))</f>
        <v/>
      </c>
      <c r="DC105" s="43"/>
      <c r="DD105" s="44" t="str">
        <f aca="false">IF(OR(DC$4=0,DC105="",DC$8="",DC$7=""),"",ROUND(DC105/DC$8*DC$7*KVARDI,2))</f>
        <v/>
      </c>
      <c r="DE105" s="43"/>
      <c r="DF105" s="44" t="str">
        <f aca="false">IF(OR(DE$4=0,DE105="",DE$8="",DE$7=""),"",ROUND(DE105/DE$8*DE$7*KVARDI,2))</f>
        <v/>
      </c>
      <c r="DG105" s="43"/>
      <c r="DH105" s="44" t="str">
        <f aca="false">IF(OR(DG$4=0,DG105="",DG$8="",DG$7=""),"",ROUND(DG105/DG$8*DG$7*KVARDI,2))</f>
        <v/>
      </c>
      <c r="DI105" s="43"/>
      <c r="DJ105" s="44" t="str">
        <f aca="false">IF(OR(DI$4=0,DI105="",DI$8="",DI$7=""),"",ROUND(DI105/DI$8*DI$7*KVARDI,2))</f>
        <v/>
      </c>
      <c r="DK105" s="43"/>
      <c r="DL105" s="44" t="str">
        <f aca="false">IF(OR(DK$4=0,DK105="",DK$8="",DK$7=""),"",ROUND(DK105/DK$8*DK$7*KVARDI,2))</f>
        <v/>
      </c>
      <c r="DM105" s="43"/>
      <c r="DN105" s="44" t="str">
        <f aca="false">IF(OR(DM$4=0,DM105="",DM$8="",DM$7=""),"",ROUND(DM105/DM$8*DM$7*KVARDI,2))</f>
        <v/>
      </c>
      <c r="DO105" s="43"/>
      <c r="DP105" s="44" t="str">
        <f aca="false">IF(OR(DO$4=0,DO105="",DO$8="",DO$7=""),"",ROUND(DO105/DO$8*DO$7*KVARDI,2))</f>
        <v/>
      </c>
      <c r="DQ105" s="43"/>
      <c r="DR105" s="44" t="str">
        <f aca="false">IF(OR(DQ$4=0,DQ105="",DQ$8="",DQ$7=""),"",ROUND(DQ105/DQ$8*DQ$7*KVARDI,2))</f>
        <v/>
      </c>
      <c r="DS105" s="43"/>
      <c r="DT105" s="44" t="str">
        <f aca="false">IF(OR(DS$4=0,DS105="",DS$8="",DS$7=""),"",ROUND(DS105/DS$8*DS$7*KVARDI,2))</f>
        <v/>
      </c>
      <c r="DU105" s="43"/>
      <c r="DV105" s="44" t="str">
        <f aca="false">IF(OR(DU$4=0,DU105="",DU$8="",DU$7=""),"",ROUND(DU105/DU$8*DU$7*KVARDI,2))</f>
        <v/>
      </c>
      <c r="DW105" s="43"/>
      <c r="DX105" s="44" t="str">
        <f aca="false">IF(OR(DW$4=0,DW105="",DW$8="",DW$7=""),"",ROUND(DW105/DW$8*DW$7*KVARDI,2))</f>
        <v/>
      </c>
      <c r="DY105" s="43"/>
      <c r="DZ105" s="44" t="str">
        <f aca="false">IF(OR(DY$4=0,DY105="",DY$8="",DY$7=""),"",ROUND(DY105/DY$8*DY$7*KVARDI,2))</f>
        <v/>
      </c>
      <c r="EA105" s="43"/>
      <c r="EB105" s="44" t="str">
        <f aca="false">IF(OR(EA$4=0,EA105="",EA$8="",EA$7=""),"",ROUND(EA105/EA$8*EA$7*KVARDI,2))</f>
        <v/>
      </c>
      <c r="EC105" s="43"/>
      <c r="ED105" s="44" t="str">
        <f aca="false">IF(OR(EC$4=0,EC105="",EC$8="",EC$7=""),"",ROUND(EC105/EC$8*EC$7*KVARDI,2))</f>
        <v/>
      </c>
      <c r="EE105" s="43"/>
      <c r="EF105" s="44" t="str">
        <f aca="false">IF(OR(EE$4=0,EE105="",EE$8="",EE$7=""),"",ROUND(EE105/EE$8*EE$7*KVARDI,2))</f>
        <v/>
      </c>
      <c r="EG105" s="43"/>
      <c r="EH105" s="44" t="str">
        <f aca="false">IF(OR(EG$4=0,EG105="",EG$8="",EG$7=""),"",ROUND(EG105/EG$8*EG$7*KVARDI,2))</f>
        <v/>
      </c>
      <c r="EI105" s="43"/>
      <c r="EJ105" s="44" t="str">
        <f aca="false">IF(OR(EI$4=0,EI105="",EI$8="",EI$7=""),"",ROUND(EI105/EI$8*EI$7*KVARDI,2))</f>
        <v/>
      </c>
      <c r="EK105" s="43"/>
      <c r="EL105" s="44" t="str">
        <f aca="false">IF(OR(EK$4=0,EK105="",EK$8="",EK$7=""),"",ROUND(EK105/EK$8*EK$7*KVARDI,2))</f>
        <v/>
      </c>
      <c r="EM105" s="43"/>
      <c r="EN105" s="44" t="str">
        <f aca="false">IF(OR(EM$4=0,EM105="",EM$8="",EM$7=""),"",ROUND(EM105/EM$8*EM$7*KVARDI,2))</f>
        <v/>
      </c>
      <c r="EO105" s="43"/>
      <c r="EP105" s="44" t="str">
        <f aca="false">IF(OR(EO$4=0,EO105="",EO$8="",EO$7=""),"",ROUND(EO105/EO$8*EO$7*KVARDI,2))</f>
        <v/>
      </c>
      <c r="EQ105" s="43"/>
      <c r="ER105" s="44" t="str">
        <f aca="false">IF(OR(EQ$4=0,EQ105="",EQ$8="",EQ$7=""),"",ROUND(EQ105/EQ$8*EQ$7*KVARDI,2))</f>
        <v/>
      </c>
      <c r="ES105" s="43"/>
      <c r="ET105" s="44" t="str">
        <f aca="false">IF(OR(ES$4=0,ES105="",ES$8="",ES$7=""),"",ROUND(ES105/ES$8*ES$7*KVARDI,2))</f>
        <v/>
      </c>
      <c r="EU105" s="43"/>
      <c r="EV105" s="44" t="str">
        <f aca="false">IF(OR(EU$4=0,EU105="",EU$8="",EU$7=""),"",ROUND(EU105/EU$8*EU$7*KVARDI,2))</f>
        <v/>
      </c>
      <c r="EW105" s="43"/>
      <c r="EX105" s="44" t="str">
        <f aca="false">IF(OR(EW$4=0,EW105="",EW$8="",EW$7=""),"",ROUND(EW105/EW$8*EW$7*KVARDI,2))</f>
        <v/>
      </c>
      <c r="EY105" s="43"/>
      <c r="EZ105" s="44" t="str">
        <f aca="false">IF(OR(EY$4=0,EY105="",EY$8="",EY$7=""),"",ROUND(EY105/EY$8*EY$7*KVARDI,2))</f>
        <v/>
      </c>
      <c r="FA105" s="43"/>
      <c r="FB105" s="44" t="str">
        <f aca="false">IF(OR(FA$4=0,FA105="",FA$8="",FA$7=""),"",ROUND(FA105/FA$8*FA$7*KVARDI,2))</f>
        <v/>
      </c>
      <c r="FC105" s="43"/>
      <c r="FD105" s="44" t="str">
        <f aca="false">IF(OR(FC$4=0,FC105="",FC$8="",FC$7=""),"",ROUND(FC105/FC$8*FC$7*KVARDI,2))</f>
        <v/>
      </c>
      <c r="FE105" s="43"/>
      <c r="FF105" s="44" t="str">
        <f aca="false">IF(OR(FE$4=0,FE105="",FE$8="",FE$7=""),"",ROUND(FE105/FE$8*FE$7*KVARDI,2))</f>
        <v/>
      </c>
      <c r="FG105" s="43"/>
      <c r="FH105" s="44" t="str">
        <f aca="false">IF(OR(FG$4=0,FG105="",FG$8="",FG$7=""),"",ROUND(FG105/FG$8*FG$7*KVARDI,2))</f>
        <v/>
      </c>
      <c r="FI105" s="43"/>
      <c r="FJ105" s="44" t="str">
        <f aca="false">IF(OR(FI$4=0,FI105="",FI$8="",FI$7=""),"",ROUND(FI105/FI$8*FI$7*KVARDI,2))</f>
        <v/>
      </c>
      <c r="FK105" s="43"/>
      <c r="FL105" s="44" t="str">
        <f aca="false">IF(OR(FK$4=0,FK105="",FK$8="",FK$7=""),"",ROUND(FK105/FK$8*FK$7*KVARDI,2))</f>
        <v/>
      </c>
      <c r="FM105" s="43"/>
      <c r="FN105" s="44" t="str">
        <f aca="false">IF(OR(FM$4=0,FM105="",FM$8="",FM$7=""),"",ROUND(FM105/FM$8*FM$7*KVARDI,2))</f>
        <v/>
      </c>
      <c r="FO105" s="43"/>
      <c r="FP105" s="44" t="str">
        <f aca="false">IF(OR(FO$4=0,FO105="",FO$8="",FO$7=""),"",ROUND(FO105/FO$8*FO$7*KVARDI,2))</f>
        <v/>
      </c>
      <c r="FQ105" s="43"/>
      <c r="FR105" s="44" t="str">
        <f aca="false">IF(OR(FQ$4=0,FQ105="",FQ$8="",FQ$7=""),"",ROUND(FQ105/FQ$8*FQ$7*KVARDI,2))</f>
        <v/>
      </c>
      <c r="FS105" s="43"/>
      <c r="FT105" s="44" t="str">
        <f aca="false">IF(OR(FS$4=0,FS105="",FS$8="",FS$7=""),"",ROUND(FS105/FS$8*FS$7*KVARDI,2))</f>
        <v/>
      </c>
      <c r="FU105" s="43"/>
      <c r="FV105" s="44" t="str">
        <f aca="false">IF(OR(FU$4=0,FU105="",FU$8="",FU$7=""),"",ROUND(FU105/FU$8*FU$7*KVARDI,2))</f>
        <v/>
      </c>
      <c r="FW105" s="43"/>
      <c r="FX105" s="44" t="str">
        <f aca="false">IF(OR(FW$4=0,FW105="",FW$8="",FW$7=""),"",ROUND(FW105/FW$8*FW$7*KVARDI,2))</f>
        <v/>
      </c>
      <c r="FY105" s="43"/>
      <c r="FZ105" s="44" t="str">
        <f aca="false">IF(OR(FY$4=0,FY105="",FY$8="",FY$7=""),"",ROUND(FY105/FY$8*FY$7*KVARDI,2))</f>
        <v/>
      </c>
      <c r="GA105" s="43"/>
      <c r="GB105" s="44" t="str">
        <f aca="false">IF(OR(GA$4=0,GA105="",GA$8="",GA$7=""),"",ROUND(GA105/GA$8*GA$7*KVARDI,2))</f>
        <v/>
      </c>
      <c r="GC105" s="43"/>
      <c r="GD105" s="44" t="str">
        <f aca="false">IF(OR(GC$4=0,GC105="",GC$8="",GC$7=""),"",ROUND(GC105/GC$8*GC$7*KVARDI,2))</f>
        <v/>
      </c>
      <c r="GE105" s="43"/>
      <c r="GF105" s="44" t="str">
        <f aca="false">IF(OR(GE$4=0,GE105="",GE$8="",GE$7=""),"",ROUND(GE105/GE$8*GE$7*KVARDI,2))</f>
        <v/>
      </c>
      <c r="GG105" s="43"/>
      <c r="GH105" s="44" t="str">
        <f aca="false">IF(OR(GG$4=0,GG105="",GG$8="",GG$7=""),"",ROUND(GG105/GG$8*GG$7*KVARDI,2))</f>
        <v/>
      </c>
      <c r="GI105" s="43"/>
      <c r="GJ105" s="44" t="str">
        <f aca="false">IF(OR(GI$4=0,GI105="",GI$8="",GI$7=""),"",ROUND(GI105/GI$8*GI$7*KVARDI,2))</f>
        <v/>
      </c>
      <c r="GK105" s="43"/>
      <c r="GL105" s="44" t="str">
        <f aca="false">IF(OR(GK$4=0,GK105="",GK$8="",GK$7=""),"",ROUND(GK105/GK$8*GK$7*KVARDI,2))</f>
        <v/>
      </c>
      <c r="GM105" s="43"/>
      <c r="GN105" s="44" t="str">
        <f aca="false">IF(OR(GM$4=0,GM105="",GM$8="",GM$7=""),"",ROUND(GM105/GM$8*GM$7*KVARDI,2))</f>
        <v/>
      </c>
      <c r="GO105" s="43"/>
      <c r="GP105" s="44" t="str">
        <f aca="false">IF(OR(GO$4=0,GO105="",GO$8="",GO$7=""),"",ROUND(GO105/GO$8*GO$7*KVARDI,2))</f>
        <v/>
      </c>
      <c r="GQ105" s="43"/>
      <c r="GR105" s="44" t="str">
        <f aca="false">IF(OR(GQ$4=0,GQ105="",GQ$8="",GQ$7=""),"",ROUND(GQ105/GQ$8*GQ$7*KVARDI,2))</f>
        <v/>
      </c>
      <c r="GS105" s="43"/>
      <c r="GT105" s="44" t="str">
        <f aca="false">IF(OR(GS$4=0,GS105="",GS$8="",GS$7=""),"",ROUND(GS105/GS$8*GS$7*KVARDI,2))</f>
        <v/>
      </c>
      <c r="GU105" s="43"/>
      <c r="GV105" s="44" t="str">
        <f aca="false">IF(OR(GU$4=0,GU105="",GU$8="",GU$7=""),"",ROUND(GU105/GU$8*GU$7*KVARDI,2))</f>
        <v/>
      </c>
      <c r="GW105" s="43"/>
      <c r="GX105" s="44" t="str">
        <f aca="false">IF(OR(GW$4=0,GW105="",GW$8="",GW$7=""),"",ROUND(GW105/GW$8*GW$7*KVARDI,2))</f>
        <v/>
      </c>
      <c r="GZ105" s="22"/>
    </row>
    <row r="106" customFormat="false" ht="15" hidden="true" customHeight="true" outlineLevel="1" collapsed="false">
      <c r="B106" s="41" t="str">
        <f aca="false" t="array" ref="B106:B106">IFERROR(INDEX(Launagögn!$C$6:$C$10005,MATCH(0,COUNTIF($B$11:B105,Launagögn!$C$6:$C$10005)+(Launagögn!$C$6:$C$10005=""),0)),"")</f>
        <v/>
      </c>
      <c r="C106" s="42" t="n">
        <f aca="false">IFERROR(SUMIF($G$10:$GX$10,"Stig",$G106:$GX106),0)</f>
        <v>0</v>
      </c>
      <c r="D106" s="22"/>
      <c r="E106" s="22"/>
      <c r="F106" s="22"/>
      <c r="G106" s="43"/>
      <c r="H106" s="44" t="str">
        <f aca="false">IF(OR(G$4=0,G106="",G$8="",G$7=""),"",ROUND(G106/G$8*G$7*KVARDI,2))</f>
        <v/>
      </c>
      <c r="I106" s="43"/>
      <c r="J106" s="44" t="str">
        <f aca="false">IF(OR(I$4=0,I106="",I$8="",I$7=""),"",ROUND(I106/I$8*I$7*KVARDI,2))</f>
        <v/>
      </c>
      <c r="K106" s="43"/>
      <c r="L106" s="44" t="str">
        <f aca="false">IF(OR(K$4=0,K106="",K$8="",K$7=""),"",ROUND(K106/K$8*K$7*KVARDI,2))</f>
        <v/>
      </c>
      <c r="M106" s="43"/>
      <c r="N106" s="44" t="str">
        <f aca="false">IF(OR(M$4=0,M106="",M$8="",M$7=""),"",ROUND(M106/M$8*M$7*KVARDI,2))</f>
        <v/>
      </c>
      <c r="O106" s="43"/>
      <c r="P106" s="44" t="str">
        <f aca="false">IF(OR(O$4=0,O106="",O$8="",O$7=""),"",ROUND(O106/O$8*O$7*KVARDI,2))</f>
        <v/>
      </c>
      <c r="Q106" s="43"/>
      <c r="R106" s="44" t="str">
        <f aca="false">IF(OR(Q$4=0,Q106="",Q$8="",Q$7=""),"",ROUND(Q106/Q$8*Q$7*KVARDI,2))</f>
        <v/>
      </c>
      <c r="S106" s="43"/>
      <c r="T106" s="44" t="str">
        <f aca="false">IF(OR(S$4=0,S106="",S$8="",S$7=""),"",ROUND(S106/S$8*S$7*KVARDI,2))</f>
        <v/>
      </c>
      <c r="U106" s="43"/>
      <c r="V106" s="44" t="str">
        <f aca="false">IF(OR(U$4=0,U106="",U$8="",U$7=""),"",ROUND(U106/U$8*U$7*KVARDI,2))</f>
        <v/>
      </c>
      <c r="W106" s="43"/>
      <c r="X106" s="44" t="str">
        <f aca="false">IF(OR(W$4=0,W106="",W$8="",W$7=""),"",ROUND(W106/W$8*W$7*KVARDI,2))</f>
        <v/>
      </c>
      <c r="Y106" s="43"/>
      <c r="Z106" s="44" t="str">
        <f aca="false">IF(OR(Y$4=0,Y106="",Y$8="",Y$7=""),"",ROUND(Y106/Y$8*Y$7*KVARDI,2))</f>
        <v/>
      </c>
      <c r="AA106" s="43"/>
      <c r="AB106" s="44" t="str">
        <f aca="false">IF(OR(AA$4=0,AA106="",AA$8="",AA$7=""),"",ROUND(AA106/AA$8*AA$7*KVARDI,2))</f>
        <v/>
      </c>
      <c r="AC106" s="43"/>
      <c r="AD106" s="44" t="str">
        <f aca="false">IF(OR(AC$4=0,AC106="",AC$8="",AC$7=""),"",ROUND(AC106/AC$8*AC$7*KVARDI,2))</f>
        <v/>
      </c>
      <c r="AE106" s="43"/>
      <c r="AF106" s="44" t="str">
        <f aca="false">IF(OR(AE$4=0,AE106="",AE$8="",AE$7=""),"",ROUND(AE106/AE$8*AE$7*KVARDI,2))</f>
        <v/>
      </c>
      <c r="AG106" s="43"/>
      <c r="AH106" s="44" t="str">
        <f aca="false">IF(OR(AG$4=0,AG106="",AG$8="",AG$7=""),"",ROUND(AG106/AG$8*AG$7*KVARDI,2))</f>
        <v/>
      </c>
      <c r="AI106" s="43"/>
      <c r="AJ106" s="44" t="str">
        <f aca="false">IF(OR(AI$4=0,AI106="",AI$8="",AI$7=""),"",ROUND(AI106/AI$8*AI$7*KVARDI,2))</f>
        <v/>
      </c>
      <c r="AK106" s="43"/>
      <c r="AL106" s="44" t="str">
        <f aca="false">IF(OR(AK$4=0,AK106="",AK$8="",AK$7=""),"",ROUND(AK106/AK$8*AK$7*KVARDI,2))</f>
        <v/>
      </c>
      <c r="AM106" s="43"/>
      <c r="AN106" s="44" t="str">
        <f aca="false">IF(OR(AM$4=0,AM106="",AM$8="",AM$7=""),"",ROUND(AM106/AM$8*AM$7*KVARDI,2))</f>
        <v/>
      </c>
      <c r="AO106" s="43"/>
      <c r="AP106" s="44" t="str">
        <f aca="false">IF(OR(AO$4=0,AO106="",AO$8="",AO$7=""),"",ROUND(AO106/AO$8*AO$7*KVARDI,2))</f>
        <v/>
      </c>
      <c r="AQ106" s="43"/>
      <c r="AR106" s="44" t="str">
        <f aca="false">IF(OR(AQ$4=0,AQ106="",AQ$8="",AQ$7=""),"",ROUND(AQ106/AQ$8*AQ$7*KVARDI,2))</f>
        <v/>
      </c>
      <c r="AS106" s="43"/>
      <c r="AT106" s="44" t="str">
        <f aca="false">IF(OR(AS$4=0,AS106="",AS$8="",AS$7=""),"",ROUND(AS106/AS$8*AS$7*KVARDI,2))</f>
        <v/>
      </c>
      <c r="AU106" s="43"/>
      <c r="AV106" s="44" t="str">
        <f aca="false">IF(OR(AU$4=0,AU106="",AU$8="",AU$7=""),"",ROUND(AU106/AU$8*AU$7*KVARDI,2))</f>
        <v/>
      </c>
      <c r="AW106" s="43"/>
      <c r="AX106" s="44" t="str">
        <f aca="false">IF(OR(AW$4=0,AW106="",AW$8="",AW$7=""),"",ROUND(AW106/AW$8*AW$7*KVARDI,2))</f>
        <v/>
      </c>
      <c r="AY106" s="43"/>
      <c r="AZ106" s="44" t="str">
        <f aca="false">IF(OR(AY$4=0,AY106="",AY$8="",AY$7=""),"",ROUND(AY106/AY$8*AY$7*KVARDI,2))</f>
        <v/>
      </c>
      <c r="BA106" s="43"/>
      <c r="BB106" s="44" t="str">
        <f aca="false">IF(OR(BA$4=0,BA106="",BA$8="",BA$7=""),"",ROUND(BA106/BA$8*BA$7*KVARDI,2))</f>
        <v/>
      </c>
      <c r="BC106" s="43"/>
      <c r="BD106" s="44" t="str">
        <f aca="false">IF(OR(BC$4=0,BC106="",BC$8="",BC$7=""),"",ROUND(BC106/BC$8*BC$7*KVARDI,2))</f>
        <v/>
      </c>
      <c r="BE106" s="43"/>
      <c r="BF106" s="44" t="str">
        <f aca="false">IF(OR(BE$4=0,BE106="",BE$8="",BE$7=""),"",ROUND(BE106/BE$8*BE$7*KVARDI,2))</f>
        <v/>
      </c>
      <c r="BG106" s="43"/>
      <c r="BH106" s="44" t="str">
        <f aca="false">IF(OR(BG$4=0,BG106="",BG$8="",BG$7=""),"",ROUND(BG106/BG$8*BG$7*KVARDI,2))</f>
        <v/>
      </c>
      <c r="BI106" s="43"/>
      <c r="BJ106" s="44" t="str">
        <f aca="false">IF(OR(BI$4=0,BI106="",BI$8="",BI$7=""),"",ROUND(BI106/BI$8*BI$7*KVARDI,2))</f>
        <v/>
      </c>
      <c r="BK106" s="43"/>
      <c r="BL106" s="44" t="str">
        <f aca="false">IF(OR(BK$4=0,BK106="",BK$8="",BK$7=""),"",ROUND(BK106/BK$8*BK$7*KVARDI,2))</f>
        <v/>
      </c>
      <c r="BM106" s="43"/>
      <c r="BN106" s="44" t="str">
        <f aca="false">IF(OR(BM$4=0,BM106="",BM$8="",BM$7=""),"",ROUND(BM106/BM$8*BM$7*KVARDI,2))</f>
        <v/>
      </c>
      <c r="BO106" s="43"/>
      <c r="BP106" s="44" t="str">
        <f aca="false">IF(OR(BO$4=0,BO106="",BO$8="",BO$7=""),"",ROUND(BO106/BO$8*BO$7*KVARDI,2))</f>
        <v/>
      </c>
      <c r="BQ106" s="43"/>
      <c r="BR106" s="44" t="str">
        <f aca="false">IF(OR(BQ$4=0,BQ106="",BQ$8="",BQ$7=""),"",ROUND(BQ106/BQ$8*BQ$7*KVARDI,2))</f>
        <v/>
      </c>
      <c r="BS106" s="43"/>
      <c r="BT106" s="44" t="str">
        <f aca="false">IF(OR(BS$4=0,BS106="",BS$8="",BS$7=""),"",ROUND(BS106/BS$8*BS$7*KVARDI,2))</f>
        <v/>
      </c>
      <c r="BU106" s="43"/>
      <c r="BV106" s="44" t="str">
        <f aca="false">IF(OR(BU$4=0,BU106="",BU$8="",BU$7=""),"",ROUND(BU106/BU$8*BU$7*KVARDI,2))</f>
        <v/>
      </c>
      <c r="BW106" s="43"/>
      <c r="BX106" s="44" t="str">
        <f aca="false">IF(OR(BW$4=0,BW106="",BW$8="",BW$7=""),"",ROUND(BW106/BW$8*BW$7*KVARDI,2))</f>
        <v/>
      </c>
      <c r="BY106" s="43"/>
      <c r="BZ106" s="44" t="str">
        <f aca="false">IF(OR(BY$4=0,BY106="",BY$8="",BY$7=""),"",ROUND(BY106/BY$8*BY$7*KVARDI,2))</f>
        <v/>
      </c>
      <c r="CA106" s="43"/>
      <c r="CB106" s="44" t="str">
        <f aca="false">IF(OR(CA$4=0,CA106="",CA$8="",CA$7=""),"",ROUND(CA106/CA$8*CA$7*KVARDI,2))</f>
        <v/>
      </c>
      <c r="CC106" s="43"/>
      <c r="CD106" s="44" t="str">
        <f aca="false">IF(OR(CC$4=0,CC106="",CC$8="",CC$7=""),"",ROUND(CC106/CC$8*CC$7*KVARDI,2))</f>
        <v/>
      </c>
      <c r="CE106" s="43"/>
      <c r="CF106" s="44" t="str">
        <f aca="false">IF(OR(CE$4=0,CE106="",CE$8="",CE$7=""),"",ROUND(CE106/CE$8*CE$7*KVARDI,2))</f>
        <v/>
      </c>
      <c r="CG106" s="43"/>
      <c r="CH106" s="44" t="str">
        <f aca="false">IF(OR(CG$4=0,CG106="",CG$8="",CG$7=""),"",ROUND(CG106/CG$8*CG$7*KVARDI,2))</f>
        <v/>
      </c>
      <c r="CI106" s="43"/>
      <c r="CJ106" s="44" t="str">
        <f aca="false">IF(OR(CI$4=0,CI106="",CI$8="",CI$7=""),"",ROUND(CI106/CI$8*CI$7*KVARDI,2))</f>
        <v/>
      </c>
      <c r="CK106" s="43"/>
      <c r="CL106" s="44" t="str">
        <f aca="false">IF(OR(CK$4=0,CK106="",CK$8="",CK$7=""),"",ROUND(CK106/CK$8*CK$7*KVARDI,2))</f>
        <v/>
      </c>
      <c r="CM106" s="43"/>
      <c r="CN106" s="44" t="str">
        <f aca="false">IF(OR(CM$4=0,CM106="",CM$8="",CM$7=""),"",ROUND(CM106/CM$8*CM$7*KVARDI,2))</f>
        <v/>
      </c>
      <c r="CO106" s="43"/>
      <c r="CP106" s="44" t="str">
        <f aca="false">IF(OR(CO$4=0,CO106="",CO$8="",CO$7=""),"",ROUND(CO106/CO$8*CO$7*KVARDI,2))</f>
        <v/>
      </c>
      <c r="CQ106" s="43"/>
      <c r="CR106" s="44" t="str">
        <f aca="false">IF(OR(CQ$4=0,CQ106="",CQ$8="",CQ$7=""),"",ROUND(CQ106/CQ$8*CQ$7*KVARDI,2))</f>
        <v/>
      </c>
      <c r="CS106" s="43"/>
      <c r="CT106" s="44" t="str">
        <f aca="false">IF(OR(CS$4=0,CS106="",CS$8="",CS$7=""),"",ROUND(CS106/CS$8*CS$7*KVARDI,2))</f>
        <v/>
      </c>
      <c r="CU106" s="43"/>
      <c r="CV106" s="44" t="str">
        <f aca="false">IF(OR(CU$4=0,CU106="",CU$8="",CU$7=""),"",ROUND(CU106/CU$8*CU$7*KVARDI,2))</f>
        <v/>
      </c>
      <c r="CW106" s="43"/>
      <c r="CX106" s="44" t="str">
        <f aca="false">IF(OR(CW$4=0,CW106="",CW$8="",CW$7=""),"",ROUND(CW106/CW$8*CW$7*KVARDI,2))</f>
        <v/>
      </c>
      <c r="CY106" s="43"/>
      <c r="CZ106" s="44" t="str">
        <f aca="false">IF(OR(CY$4=0,CY106="",CY$8="",CY$7=""),"",ROUND(CY106/CY$8*CY$7*KVARDI,2))</f>
        <v/>
      </c>
      <c r="DA106" s="43"/>
      <c r="DB106" s="44" t="str">
        <f aca="false">IF(OR(DA$4=0,DA106="",DA$8="",DA$7=""),"",ROUND(DA106/DA$8*DA$7*KVARDI,2))</f>
        <v/>
      </c>
      <c r="DC106" s="43"/>
      <c r="DD106" s="44" t="str">
        <f aca="false">IF(OR(DC$4=0,DC106="",DC$8="",DC$7=""),"",ROUND(DC106/DC$8*DC$7*KVARDI,2))</f>
        <v/>
      </c>
      <c r="DE106" s="43"/>
      <c r="DF106" s="44" t="str">
        <f aca="false">IF(OR(DE$4=0,DE106="",DE$8="",DE$7=""),"",ROUND(DE106/DE$8*DE$7*KVARDI,2))</f>
        <v/>
      </c>
      <c r="DG106" s="43"/>
      <c r="DH106" s="44" t="str">
        <f aca="false">IF(OR(DG$4=0,DG106="",DG$8="",DG$7=""),"",ROUND(DG106/DG$8*DG$7*KVARDI,2))</f>
        <v/>
      </c>
      <c r="DI106" s="43"/>
      <c r="DJ106" s="44" t="str">
        <f aca="false">IF(OR(DI$4=0,DI106="",DI$8="",DI$7=""),"",ROUND(DI106/DI$8*DI$7*KVARDI,2))</f>
        <v/>
      </c>
      <c r="DK106" s="43"/>
      <c r="DL106" s="44" t="str">
        <f aca="false">IF(OR(DK$4=0,DK106="",DK$8="",DK$7=""),"",ROUND(DK106/DK$8*DK$7*KVARDI,2))</f>
        <v/>
      </c>
      <c r="DM106" s="43"/>
      <c r="DN106" s="44" t="str">
        <f aca="false">IF(OR(DM$4=0,DM106="",DM$8="",DM$7=""),"",ROUND(DM106/DM$8*DM$7*KVARDI,2))</f>
        <v/>
      </c>
      <c r="DO106" s="43"/>
      <c r="DP106" s="44" t="str">
        <f aca="false">IF(OR(DO$4=0,DO106="",DO$8="",DO$7=""),"",ROUND(DO106/DO$8*DO$7*KVARDI,2))</f>
        <v/>
      </c>
      <c r="DQ106" s="43"/>
      <c r="DR106" s="44" t="str">
        <f aca="false">IF(OR(DQ$4=0,DQ106="",DQ$8="",DQ$7=""),"",ROUND(DQ106/DQ$8*DQ$7*KVARDI,2))</f>
        <v/>
      </c>
      <c r="DS106" s="43"/>
      <c r="DT106" s="44" t="str">
        <f aca="false">IF(OR(DS$4=0,DS106="",DS$8="",DS$7=""),"",ROUND(DS106/DS$8*DS$7*KVARDI,2))</f>
        <v/>
      </c>
      <c r="DU106" s="43"/>
      <c r="DV106" s="44" t="str">
        <f aca="false">IF(OR(DU$4=0,DU106="",DU$8="",DU$7=""),"",ROUND(DU106/DU$8*DU$7*KVARDI,2))</f>
        <v/>
      </c>
      <c r="DW106" s="43"/>
      <c r="DX106" s="44" t="str">
        <f aca="false">IF(OR(DW$4=0,DW106="",DW$8="",DW$7=""),"",ROUND(DW106/DW$8*DW$7*KVARDI,2))</f>
        <v/>
      </c>
      <c r="DY106" s="43"/>
      <c r="DZ106" s="44" t="str">
        <f aca="false">IF(OR(DY$4=0,DY106="",DY$8="",DY$7=""),"",ROUND(DY106/DY$8*DY$7*KVARDI,2))</f>
        <v/>
      </c>
      <c r="EA106" s="43"/>
      <c r="EB106" s="44" t="str">
        <f aca="false">IF(OR(EA$4=0,EA106="",EA$8="",EA$7=""),"",ROUND(EA106/EA$8*EA$7*KVARDI,2))</f>
        <v/>
      </c>
      <c r="EC106" s="43"/>
      <c r="ED106" s="44" t="str">
        <f aca="false">IF(OR(EC$4=0,EC106="",EC$8="",EC$7=""),"",ROUND(EC106/EC$8*EC$7*KVARDI,2))</f>
        <v/>
      </c>
      <c r="EE106" s="43"/>
      <c r="EF106" s="44" t="str">
        <f aca="false">IF(OR(EE$4=0,EE106="",EE$8="",EE$7=""),"",ROUND(EE106/EE$8*EE$7*KVARDI,2))</f>
        <v/>
      </c>
      <c r="EG106" s="43"/>
      <c r="EH106" s="44" t="str">
        <f aca="false">IF(OR(EG$4=0,EG106="",EG$8="",EG$7=""),"",ROUND(EG106/EG$8*EG$7*KVARDI,2))</f>
        <v/>
      </c>
      <c r="EI106" s="43"/>
      <c r="EJ106" s="44" t="str">
        <f aca="false">IF(OR(EI$4=0,EI106="",EI$8="",EI$7=""),"",ROUND(EI106/EI$8*EI$7*KVARDI,2))</f>
        <v/>
      </c>
      <c r="EK106" s="43"/>
      <c r="EL106" s="44" t="str">
        <f aca="false">IF(OR(EK$4=0,EK106="",EK$8="",EK$7=""),"",ROUND(EK106/EK$8*EK$7*KVARDI,2))</f>
        <v/>
      </c>
      <c r="EM106" s="43"/>
      <c r="EN106" s="44" t="str">
        <f aca="false">IF(OR(EM$4=0,EM106="",EM$8="",EM$7=""),"",ROUND(EM106/EM$8*EM$7*KVARDI,2))</f>
        <v/>
      </c>
      <c r="EO106" s="43"/>
      <c r="EP106" s="44" t="str">
        <f aca="false">IF(OR(EO$4=0,EO106="",EO$8="",EO$7=""),"",ROUND(EO106/EO$8*EO$7*KVARDI,2))</f>
        <v/>
      </c>
      <c r="EQ106" s="43"/>
      <c r="ER106" s="44" t="str">
        <f aca="false">IF(OR(EQ$4=0,EQ106="",EQ$8="",EQ$7=""),"",ROUND(EQ106/EQ$8*EQ$7*KVARDI,2))</f>
        <v/>
      </c>
      <c r="ES106" s="43"/>
      <c r="ET106" s="44" t="str">
        <f aca="false">IF(OR(ES$4=0,ES106="",ES$8="",ES$7=""),"",ROUND(ES106/ES$8*ES$7*KVARDI,2))</f>
        <v/>
      </c>
      <c r="EU106" s="43"/>
      <c r="EV106" s="44" t="str">
        <f aca="false">IF(OR(EU$4=0,EU106="",EU$8="",EU$7=""),"",ROUND(EU106/EU$8*EU$7*KVARDI,2))</f>
        <v/>
      </c>
      <c r="EW106" s="43"/>
      <c r="EX106" s="44" t="str">
        <f aca="false">IF(OR(EW$4=0,EW106="",EW$8="",EW$7=""),"",ROUND(EW106/EW$8*EW$7*KVARDI,2))</f>
        <v/>
      </c>
      <c r="EY106" s="43"/>
      <c r="EZ106" s="44" t="str">
        <f aca="false">IF(OR(EY$4=0,EY106="",EY$8="",EY$7=""),"",ROUND(EY106/EY$8*EY$7*KVARDI,2))</f>
        <v/>
      </c>
      <c r="FA106" s="43"/>
      <c r="FB106" s="44" t="str">
        <f aca="false">IF(OR(FA$4=0,FA106="",FA$8="",FA$7=""),"",ROUND(FA106/FA$8*FA$7*KVARDI,2))</f>
        <v/>
      </c>
      <c r="FC106" s="43"/>
      <c r="FD106" s="44" t="str">
        <f aca="false">IF(OR(FC$4=0,FC106="",FC$8="",FC$7=""),"",ROUND(FC106/FC$8*FC$7*KVARDI,2))</f>
        <v/>
      </c>
      <c r="FE106" s="43"/>
      <c r="FF106" s="44" t="str">
        <f aca="false">IF(OR(FE$4=0,FE106="",FE$8="",FE$7=""),"",ROUND(FE106/FE$8*FE$7*KVARDI,2))</f>
        <v/>
      </c>
      <c r="FG106" s="43"/>
      <c r="FH106" s="44" t="str">
        <f aca="false">IF(OR(FG$4=0,FG106="",FG$8="",FG$7=""),"",ROUND(FG106/FG$8*FG$7*KVARDI,2))</f>
        <v/>
      </c>
      <c r="FI106" s="43"/>
      <c r="FJ106" s="44" t="str">
        <f aca="false">IF(OR(FI$4=0,FI106="",FI$8="",FI$7=""),"",ROUND(FI106/FI$8*FI$7*KVARDI,2))</f>
        <v/>
      </c>
      <c r="FK106" s="43"/>
      <c r="FL106" s="44" t="str">
        <f aca="false">IF(OR(FK$4=0,FK106="",FK$8="",FK$7=""),"",ROUND(FK106/FK$8*FK$7*KVARDI,2))</f>
        <v/>
      </c>
      <c r="FM106" s="43"/>
      <c r="FN106" s="44" t="str">
        <f aca="false">IF(OR(FM$4=0,FM106="",FM$8="",FM$7=""),"",ROUND(FM106/FM$8*FM$7*KVARDI,2))</f>
        <v/>
      </c>
      <c r="FO106" s="43"/>
      <c r="FP106" s="44" t="str">
        <f aca="false">IF(OR(FO$4=0,FO106="",FO$8="",FO$7=""),"",ROUND(FO106/FO$8*FO$7*KVARDI,2))</f>
        <v/>
      </c>
      <c r="FQ106" s="43"/>
      <c r="FR106" s="44" t="str">
        <f aca="false">IF(OR(FQ$4=0,FQ106="",FQ$8="",FQ$7=""),"",ROUND(FQ106/FQ$8*FQ$7*KVARDI,2))</f>
        <v/>
      </c>
      <c r="FS106" s="43"/>
      <c r="FT106" s="44" t="str">
        <f aca="false">IF(OR(FS$4=0,FS106="",FS$8="",FS$7=""),"",ROUND(FS106/FS$8*FS$7*KVARDI,2))</f>
        <v/>
      </c>
      <c r="FU106" s="43"/>
      <c r="FV106" s="44" t="str">
        <f aca="false">IF(OR(FU$4=0,FU106="",FU$8="",FU$7=""),"",ROUND(FU106/FU$8*FU$7*KVARDI,2))</f>
        <v/>
      </c>
      <c r="FW106" s="43"/>
      <c r="FX106" s="44" t="str">
        <f aca="false">IF(OR(FW$4=0,FW106="",FW$8="",FW$7=""),"",ROUND(FW106/FW$8*FW$7*KVARDI,2))</f>
        <v/>
      </c>
      <c r="FY106" s="43"/>
      <c r="FZ106" s="44" t="str">
        <f aca="false">IF(OR(FY$4=0,FY106="",FY$8="",FY$7=""),"",ROUND(FY106/FY$8*FY$7*KVARDI,2))</f>
        <v/>
      </c>
      <c r="GA106" s="43"/>
      <c r="GB106" s="44" t="str">
        <f aca="false">IF(OR(GA$4=0,GA106="",GA$8="",GA$7=""),"",ROUND(GA106/GA$8*GA$7*KVARDI,2))</f>
        <v/>
      </c>
      <c r="GC106" s="43"/>
      <c r="GD106" s="44" t="str">
        <f aca="false">IF(OR(GC$4=0,GC106="",GC$8="",GC$7=""),"",ROUND(GC106/GC$8*GC$7*KVARDI,2))</f>
        <v/>
      </c>
      <c r="GE106" s="43"/>
      <c r="GF106" s="44" t="str">
        <f aca="false">IF(OR(GE$4=0,GE106="",GE$8="",GE$7=""),"",ROUND(GE106/GE$8*GE$7*KVARDI,2))</f>
        <v/>
      </c>
      <c r="GG106" s="43"/>
      <c r="GH106" s="44" t="str">
        <f aca="false">IF(OR(GG$4=0,GG106="",GG$8="",GG$7=""),"",ROUND(GG106/GG$8*GG$7*KVARDI,2))</f>
        <v/>
      </c>
      <c r="GI106" s="43"/>
      <c r="GJ106" s="44" t="str">
        <f aca="false">IF(OR(GI$4=0,GI106="",GI$8="",GI$7=""),"",ROUND(GI106/GI$8*GI$7*KVARDI,2))</f>
        <v/>
      </c>
      <c r="GK106" s="43"/>
      <c r="GL106" s="44" t="str">
        <f aca="false">IF(OR(GK$4=0,GK106="",GK$8="",GK$7=""),"",ROUND(GK106/GK$8*GK$7*KVARDI,2))</f>
        <v/>
      </c>
      <c r="GM106" s="43"/>
      <c r="GN106" s="44" t="str">
        <f aca="false">IF(OR(GM$4=0,GM106="",GM$8="",GM$7=""),"",ROUND(GM106/GM$8*GM$7*KVARDI,2))</f>
        <v/>
      </c>
      <c r="GO106" s="43"/>
      <c r="GP106" s="44" t="str">
        <f aca="false">IF(OR(GO$4=0,GO106="",GO$8="",GO$7=""),"",ROUND(GO106/GO$8*GO$7*KVARDI,2))</f>
        <v/>
      </c>
      <c r="GQ106" s="43"/>
      <c r="GR106" s="44" t="str">
        <f aca="false">IF(OR(GQ$4=0,GQ106="",GQ$8="",GQ$7=""),"",ROUND(GQ106/GQ$8*GQ$7*KVARDI,2))</f>
        <v/>
      </c>
      <c r="GS106" s="43"/>
      <c r="GT106" s="44" t="str">
        <f aca="false">IF(OR(GS$4=0,GS106="",GS$8="",GS$7=""),"",ROUND(GS106/GS$8*GS$7*KVARDI,2))</f>
        <v/>
      </c>
      <c r="GU106" s="43"/>
      <c r="GV106" s="44" t="str">
        <f aca="false">IF(OR(GU$4=0,GU106="",GU$8="",GU$7=""),"",ROUND(GU106/GU$8*GU$7*KVARDI,2))</f>
        <v/>
      </c>
      <c r="GW106" s="43"/>
      <c r="GX106" s="44" t="str">
        <f aca="false">IF(OR(GW$4=0,GW106="",GW$8="",GW$7=""),"",ROUND(GW106/GW$8*GW$7*KVARDI,2))</f>
        <v/>
      </c>
      <c r="GZ106" s="22"/>
    </row>
    <row r="107" customFormat="false" ht="15" hidden="true" customHeight="true" outlineLevel="1" collapsed="false">
      <c r="B107" s="41" t="str">
        <f aca="false" t="array" ref="B107:B107">IFERROR(INDEX(Launagögn!$C$6:$C$10005,MATCH(0,COUNTIF($B$11:B106,Launagögn!$C$6:$C$10005)+(Launagögn!$C$6:$C$10005=""),0)),"")</f>
        <v/>
      </c>
      <c r="C107" s="42" t="n">
        <f aca="false">IFERROR(SUMIF($G$10:$GX$10,"Stig",$G107:$GX107),0)</f>
        <v>0</v>
      </c>
      <c r="D107" s="22"/>
      <c r="E107" s="22"/>
      <c r="F107" s="22"/>
      <c r="G107" s="43"/>
      <c r="H107" s="44" t="str">
        <f aca="false">IF(OR(G$4=0,G107="",G$8="",G$7=""),"",ROUND(G107/G$8*G$7*KVARDI,2))</f>
        <v/>
      </c>
      <c r="I107" s="43"/>
      <c r="J107" s="44" t="str">
        <f aca="false">IF(OR(I$4=0,I107="",I$8="",I$7=""),"",ROUND(I107/I$8*I$7*KVARDI,2))</f>
        <v/>
      </c>
      <c r="K107" s="43"/>
      <c r="L107" s="44" t="str">
        <f aca="false">IF(OR(K$4=0,K107="",K$8="",K$7=""),"",ROUND(K107/K$8*K$7*KVARDI,2))</f>
        <v/>
      </c>
      <c r="M107" s="43"/>
      <c r="N107" s="44" t="str">
        <f aca="false">IF(OR(M$4=0,M107="",M$8="",M$7=""),"",ROUND(M107/M$8*M$7*KVARDI,2))</f>
        <v/>
      </c>
      <c r="O107" s="43"/>
      <c r="P107" s="44" t="str">
        <f aca="false">IF(OR(O$4=0,O107="",O$8="",O$7=""),"",ROUND(O107/O$8*O$7*KVARDI,2))</f>
        <v/>
      </c>
      <c r="Q107" s="43"/>
      <c r="R107" s="44" t="str">
        <f aca="false">IF(OR(Q$4=0,Q107="",Q$8="",Q$7=""),"",ROUND(Q107/Q$8*Q$7*KVARDI,2))</f>
        <v/>
      </c>
      <c r="S107" s="43"/>
      <c r="T107" s="44" t="str">
        <f aca="false">IF(OR(S$4=0,S107="",S$8="",S$7=""),"",ROUND(S107/S$8*S$7*KVARDI,2))</f>
        <v/>
      </c>
      <c r="U107" s="43"/>
      <c r="V107" s="44" t="str">
        <f aca="false">IF(OR(U$4=0,U107="",U$8="",U$7=""),"",ROUND(U107/U$8*U$7*KVARDI,2))</f>
        <v/>
      </c>
      <c r="W107" s="43"/>
      <c r="X107" s="44" t="str">
        <f aca="false">IF(OR(W$4=0,W107="",W$8="",W$7=""),"",ROUND(W107/W$8*W$7*KVARDI,2))</f>
        <v/>
      </c>
      <c r="Y107" s="43"/>
      <c r="Z107" s="44" t="str">
        <f aca="false">IF(OR(Y$4=0,Y107="",Y$8="",Y$7=""),"",ROUND(Y107/Y$8*Y$7*KVARDI,2))</f>
        <v/>
      </c>
      <c r="AA107" s="43"/>
      <c r="AB107" s="44" t="str">
        <f aca="false">IF(OR(AA$4=0,AA107="",AA$8="",AA$7=""),"",ROUND(AA107/AA$8*AA$7*KVARDI,2))</f>
        <v/>
      </c>
      <c r="AC107" s="43"/>
      <c r="AD107" s="44" t="str">
        <f aca="false">IF(OR(AC$4=0,AC107="",AC$8="",AC$7=""),"",ROUND(AC107/AC$8*AC$7*KVARDI,2))</f>
        <v/>
      </c>
      <c r="AE107" s="43"/>
      <c r="AF107" s="44" t="str">
        <f aca="false">IF(OR(AE$4=0,AE107="",AE$8="",AE$7=""),"",ROUND(AE107/AE$8*AE$7*KVARDI,2))</f>
        <v/>
      </c>
      <c r="AG107" s="43"/>
      <c r="AH107" s="44" t="str">
        <f aca="false">IF(OR(AG$4=0,AG107="",AG$8="",AG$7=""),"",ROUND(AG107/AG$8*AG$7*KVARDI,2))</f>
        <v/>
      </c>
      <c r="AI107" s="43"/>
      <c r="AJ107" s="44" t="str">
        <f aca="false">IF(OR(AI$4=0,AI107="",AI$8="",AI$7=""),"",ROUND(AI107/AI$8*AI$7*KVARDI,2))</f>
        <v/>
      </c>
      <c r="AK107" s="43"/>
      <c r="AL107" s="44" t="str">
        <f aca="false">IF(OR(AK$4=0,AK107="",AK$8="",AK$7=""),"",ROUND(AK107/AK$8*AK$7*KVARDI,2))</f>
        <v/>
      </c>
      <c r="AM107" s="43"/>
      <c r="AN107" s="44" t="str">
        <f aca="false">IF(OR(AM$4=0,AM107="",AM$8="",AM$7=""),"",ROUND(AM107/AM$8*AM$7*KVARDI,2))</f>
        <v/>
      </c>
      <c r="AO107" s="43"/>
      <c r="AP107" s="44" t="str">
        <f aca="false">IF(OR(AO$4=0,AO107="",AO$8="",AO$7=""),"",ROUND(AO107/AO$8*AO$7*KVARDI,2))</f>
        <v/>
      </c>
      <c r="AQ107" s="43"/>
      <c r="AR107" s="44" t="str">
        <f aca="false">IF(OR(AQ$4=0,AQ107="",AQ$8="",AQ$7=""),"",ROUND(AQ107/AQ$8*AQ$7*KVARDI,2))</f>
        <v/>
      </c>
      <c r="AS107" s="43"/>
      <c r="AT107" s="44" t="str">
        <f aca="false">IF(OR(AS$4=0,AS107="",AS$8="",AS$7=""),"",ROUND(AS107/AS$8*AS$7*KVARDI,2))</f>
        <v/>
      </c>
      <c r="AU107" s="43"/>
      <c r="AV107" s="44" t="str">
        <f aca="false">IF(OR(AU$4=0,AU107="",AU$8="",AU$7=""),"",ROUND(AU107/AU$8*AU$7*KVARDI,2))</f>
        <v/>
      </c>
      <c r="AW107" s="43"/>
      <c r="AX107" s="44" t="str">
        <f aca="false">IF(OR(AW$4=0,AW107="",AW$8="",AW$7=""),"",ROUND(AW107/AW$8*AW$7*KVARDI,2))</f>
        <v/>
      </c>
      <c r="AY107" s="43"/>
      <c r="AZ107" s="44" t="str">
        <f aca="false">IF(OR(AY$4=0,AY107="",AY$8="",AY$7=""),"",ROUND(AY107/AY$8*AY$7*KVARDI,2))</f>
        <v/>
      </c>
      <c r="BA107" s="43"/>
      <c r="BB107" s="44" t="str">
        <f aca="false">IF(OR(BA$4=0,BA107="",BA$8="",BA$7=""),"",ROUND(BA107/BA$8*BA$7*KVARDI,2))</f>
        <v/>
      </c>
      <c r="BC107" s="43"/>
      <c r="BD107" s="44" t="str">
        <f aca="false">IF(OR(BC$4=0,BC107="",BC$8="",BC$7=""),"",ROUND(BC107/BC$8*BC$7*KVARDI,2))</f>
        <v/>
      </c>
      <c r="BE107" s="43"/>
      <c r="BF107" s="44" t="str">
        <f aca="false">IF(OR(BE$4=0,BE107="",BE$8="",BE$7=""),"",ROUND(BE107/BE$8*BE$7*KVARDI,2))</f>
        <v/>
      </c>
      <c r="BG107" s="43"/>
      <c r="BH107" s="44" t="str">
        <f aca="false">IF(OR(BG$4=0,BG107="",BG$8="",BG$7=""),"",ROUND(BG107/BG$8*BG$7*KVARDI,2))</f>
        <v/>
      </c>
      <c r="BI107" s="43"/>
      <c r="BJ107" s="44" t="str">
        <f aca="false">IF(OR(BI$4=0,BI107="",BI$8="",BI$7=""),"",ROUND(BI107/BI$8*BI$7*KVARDI,2))</f>
        <v/>
      </c>
      <c r="BK107" s="43"/>
      <c r="BL107" s="44" t="str">
        <f aca="false">IF(OR(BK$4=0,BK107="",BK$8="",BK$7=""),"",ROUND(BK107/BK$8*BK$7*KVARDI,2))</f>
        <v/>
      </c>
      <c r="BM107" s="43"/>
      <c r="BN107" s="44" t="str">
        <f aca="false">IF(OR(BM$4=0,BM107="",BM$8="",BM$7=""),"",ROUND(BM107/BM$8*BM$7*KVARDI,2))</f>
        <v/>
      </c>
      <c r="BO107" s="43"/>
      <c r="BP107" s="44" t="str">
        <f aca="false">IF(OR(BO$4=0,BO107="",BO$8="",BO$7=""),"",ROUND(BO107/BO$8*BO$7*KVARDI,2))</f>
        <v/>
      </c>
      <c r="BQ107" s="43"/>
      <c r="BR107" s="44" t="str">
        <f aca="false">IF(OR(BQ$4=0,BQ107="",BQ$8="",BQ$7=""),"",ROUND(BQ107/BQ$8*BQ$7*KVARDI,2))</f>
        <v/>
      </c>
      <c r="BS107" s="43"/>
      <c r="BT107" s="44" t="str">
        <f aca="false">IF(OR(BS$4=0,BS107="",BS$8="",BS$7=""),"",ROUND(BS107/BS$8*BS$7*KVARDI,2))</f>
        <v/>
      </c>
      <c r="BU107" s="43"/>
      <c r="BV107" s="44" t="str">
        <f aca="false">IF(OR(BU$4=0,BU107="",BU$8="",BU$7=""),"",ROUND(BU107/BU$8*BU$7*KVARDI,2))</f>
        <v/>
      </c>
      <c r="BW107" s="43"/>
      <c r="BX107" s="44" t="str">
        <f aca="false">IF(OR(BW$4=0,BW107="",BW$8="",BW$7=""),"",ROUND(BW107/BW$8*BW$7*KVARDI,2))</f>
        <v/>
      </c>
      <c r="BY107" s="43"/>
      <c r="BZ107" s="44" t="str">
        <f aca="false">IF(OR(BY$4=0,BY107="",BY$8="",BY$7=""),"",ROUND(BY107/BY$8*BY$7*KVARDI,2))</f>
        <v/>
      </c>
      <c r="CA107" s="43"/>
      <c r="CB107" s="44" t="str">
        <f aca="false">IF(OR(CA$4=0,CA107="",CA$8="",CA$7=""),"",ROUND(CA107/CA$8*CA$7*KVARDI,2))</f>
        <v/>
      </c>
      <c r="CC107" s="43"/>
      <c r="CD107" s="44" t="str">
        <f aca="false">IF(OR(CC$4=0,CC107="",CC$8="",CC$7=""),"",ROUND(CC107/CC$8*CC$7*KVARDI,2))</f>
        <v/>
      </c>
      <c r="CE107" s="43"/>
      <c r="CF107" s="44" t="str">
        <f aca="false">IF(OR(CE$4=0,CE107="",CE$8="",CE$7=""),"",ROUND(CE107/CE$8*CE$7*KVARDI,2))</f>
        <v/>
      </c>
      <c r="CG107" s="43"/>
      <c r="CH107" s="44" t="str">
        <f aca="false">IF(OR(CG$4=0,CG107="",CG$8="",CG$7=""),"",ROUND(CG107/CG$8*CG$7*KVARDI,2))</f>
        <v/>
      </c>
      <c r="CI107" s="43"/>
      <c r="CJ107" s="44" t="str">
        <f aca="false">IF(OR(CI$4=0,CI107="",CI$8="",CI$7=""),"",ROUND(CI107/CI$8*CI$7*KVARDI,2))</f>
        <v/>
      </c>
      <c r="CK107" s="43"/>
      <c r="CL107" s="44" t="str">
        <f aca="false">IF(OR(CK$4=0,CK107="",CK$8="",CK$7=""),"",ROUND(CK107/CK$8*CK$7*KVARDI,2))</f>
        <v/>
      </c>
      <c r="CM107" s="43"/>
      <c r="CN107" s="44" t="str">
        <f aca="false">IF(OR(CM$4=0,CM107="",CM$8="",CM$7=""),"",ROUND(CM107/CM$8*CM$7*KVARDI,2))</f>
        <v/>
      </c>
      <c r="CO107" s="43"/>
      <c r="CP107" s="44" t="str">
        <f aca="false">IF(OR(CO$4=0,CO107="",CO$8="",CO$7=""),"",ROUND(CO107/CO$8*CO$7*KVARDI,2))</f>
        <v/>
      </c>
      <c r="CQ107" s="43"/>
      <c r="CR107" s="44" t="str">
        <f aca="false">IF(OR(CQ$4=0,CQ107="",CQ$8="",CQ$7=""),"",ROUND(CQ107/CQ$8*CQ$7*KVARDI,2))</f>
        <v/>
      </c>
      <c r="CS107" s="43"/>
      <c r="CT107" s="44" t="str">
        <f aca="false">IF(OR(CS$4=0,CS107="",CS$8="",CS$7=""),"",ROUND(CS107/CS$8*CS$7*KVARDI,2))</f>
        <v/>
      </c>
      <c r="CU107" s="43"/>
      <c r="CV107" s="44" t="str">
        <f aca="false">IF(OR(CU$4=0,CU107="",CU$8="",CU$7=""),"",ROUND(CU107/CU$8*CU$7*KVARDI,2))</f>
        <v/>
      </c>
      <c r="CW107" s="43"/>
      <c r="CX107" s="44" t="str">
        <f aca="false">IF(OR(CW$4=0,CW107="",CW$8="",CW$7=""),"",ROUND(CW107/CW$8*CW$7*KVARDI,2))</f>
        <v/>
      </c>
      <c r="CY107" s="43"/>
      <c r="CZ107" s="44" t="str">
        <f aca="false">IF(OR(CY$4=0,CY107="",CY$8="",CY$7=""),"",ROUND(CY107/CY$8*CY$7*KVARDI,2))</f>
        <v/>
      </c>
      <c r="DA107" s="43"/>
      <c r="DB107" s="44" t="str">
        <f aca="false">IF(OR(DA$4=0,DA107="",DA$8="",DA$7=""),"",ROUND(DA107/DA$8*DA$7*KVARDI,2))</f>
        <v/>
      </c>
      <c r="DC107" s="43"/>
      <c r="DD107" s="44" t="str">
        <f aca="false">IF(OR(DC$4=0,DC107="",DC$8="",DC$7=""),"",ROUND(DC107/DC$8*DC$7*KVARDI,2))</f>
        <v/>
      </c>
      <c r="DE107" s="43"/>
      <c r="DF107" s="44" t="str">
        <f aca="false">IF(OR(DE$4=0,DE107="",DE$8="",DE$7=""),"",ROUND(DE107/DE$8*DE$7*KVARDI,2))</f>
        <v/>
      </c>
      <c r="DG107" s="43"/>
      <c r="DH107" s="44" t="str">
        <f aca="false">IF(OR(DG$4=0,DG107="",DG$8="",DG$7=""),"",ROUND(DG107/DG$8*DG$7*KVARDI,2))</f>
        <v/>
      </c>
      <c r="DI107" s="43"/>
      <c r="DJ107" s="44" t="str">
        <f aca="false">IF(OR(DI$4=0,DI107="",DI$8="",DI$7=""),"",ROUND(DI107/DI$8*DI$7*KVARDI,2))</f>
        <v/>
      </c>
      <c r="DK107" s="43"/>
      <c r="DL107" s="44" t="str">
        <f aca="false">IF(OR(DK$4=0,DK107="",DK$8="",DK$7=""),"",ROUND(DK107/DK$8*DK$7*KVARDI,2))</f>
        <v/>
      </c>
      <c r="DM107" s="43"/>
      <c r="DN107" s="44" t="str">
        <f aca="false">IF(OR(DM$4=0,DM107="",DM$8="",DM$7=""),"",ROUND(DM107/DM$8*DM$7*KVARDI,2))</f>
        <v/>
      </c>
      <c r="DO107" s="43"/>
      <c r="DP107" s="44" t="str">
        <f aca="false">IF(OR(DO$4=0,DO107="",DO$8="",DO$7=""),"",ROUND(DO107/DO$8*DO$7*KVARDI,2))</f>
        <v/>
      </c>
      <c r="DQ107" s="43"/>
      <c r="DR107" s="44" t="str">
        <f aca="false">IF(OR(DQ$4=0,DQ107="",DQ$8="",DQ$7=""),"",ROUND(DQ107/DQ$8*DQ$7*KVARDI,2))</f>
        <v/>
      </c>
      <c r="DS107" s="43"/>
      <c r="DT107" s="44" t="str">
        <f aca="false">IF(OR(DS$4=0,DS107="",DS$8="",DS$7=""),"",ROUND(DS107/DS$8*DS$7*KVARDI,2))</f>
        <v/>
      </c>
      <c r="DU107" s="43"/>
      <c r="DV107" s="44" t="str">
        <f aca="false">IF(OR(DU$4=0,DU107="",DU$8="",DU$7=""),"",ROUND(DU107/DU$8*DU$7*KVARDI,2))</f>
        <v/>
      </c>
      <c r="DW107" s="43"/>
      <c r="DX107" s="44" t="str">
        <f aca="false">IF(OR(DW$4=0,DW107="",DW$8="",DW$7=""),"",ROUND(DW107/DW$8*DW$7*KVARDI,2))</f>
        <v/>
      </c>
      <c r="DY107" s="43"/>
      <c r="DZ107" s="44" t="str">
        <f aca="false">IF(OR(DY$4=0,DY107="",DY$8="",DY$7=""),"",ROUND(DY107/DY$8*DY$7*KVARDI,2))</f>
        <v/>
      </c>
      <c r="EA107" s="43"/>
      <c r="EB107" s="44" t="str">
        <f aca="false">IF(OR(EA$4=0,EA107="",EA$8="",EA$7=""),"",ROUND(EA107/EA$8*EA$7*KVARDI,2))</f>
        <v/>
      </c>
      <c r="EC107" s="43"/>
      <c r="ED107" s="44" t="str">
        <f aca="false">IF(OR(EC$4=0,EC107="",EC$8="",EC$7=""),"",ROUND(EC107/EC$8*EC$7*KVARDI,2))</f>
        <v/>
      </c>
      <c r="EE107" s="43"/>
      <c r="EF107" s="44" t="str">
        <f aca="false">IF(OR(EE$4=0,EE107="",EE$8="",EE$7=""),"",ROUND(EE107/EE$8*EE$7*KVARDI,2))</f>
        <v/>
      </c>
      <c r="EG107" s="43"/>
      <c r="EH107" s="44" t="str">
        <f aca="false">IF(OR(EG$4=0,EG107="",EG$8="",EG$7=""),"",ROUND(EG107/EG$8*EG$7*KVARDI,2))</f>
        <v/>
      </c>
      <c r="EI107" s="43"/>
      <c r="EJ107" s="44" t="str">
        <f aca="false">IF(OR(EI$4=0,EI107="",EI$8="",EI$7=""),"",ROUND(EI107/EI$8*EI$7*KVARDI,2))</f>
        <v/>
      </c>
      <c r="EK107" s="43"/>
      <c r="EL107" s="44" t="str">
        <f aca="false">IF(OR(EK$4=0,EK107="",EK$8="",EK$7=""),"",ROUND(EK107/EK$8*EK$7*KVARDI,2))</f>
        <v/>
      </c>
      <c r="EM107" s="43"/>
      <c r="EN107" s="44" t="str">
        <f aca="false">IF(OR(EM$4=0,EM107="",EM$8="",EM$7=""),"",ROUND(EM107/EM$8*EM$7*KVARDI,2))</f>
        <v/>
      </c>
      <c r="EO107" s="43"/>
      <c r="EP107" s="44" t="str">
        <f aca="false">IF(OR(EO$4=0,EO107="",EO$8="",EO$7=""),"",ROUND(EO107/EO$8*EO$7*KVARDI,2))</f>
        <v/>
      </c>
      <c r="EQ107" s="43"/>
      <c r="ER107" s="44" t="str">
        <f aca="false">IF(OR(EQ$4=0,EQ107="",EQ$8="",EQ$7=""),"",ROUND(EQ107/EQ$8*EQ$7*KVARDI,2))</f>
        <v/>
      </c>
      <c r="ES107" s="43"/>
      <c r="ET107" s="44" t="str">
        <f aca="false">IF(OR(ES$4=0,ES107="",ES$8="",ES$7=""),"",ROUND(ES107/ES$8*ES$7*KVARDI,2))</f>
        <v/>
      </c>
      <c r="EU107" s="43"/>
      <c r="EV107" s="44" t="str">
        <f aca="false">IF(OR(EU$4=0,EU107="",EU$8="",EU$7=""),"",ROUND(EU107/EU$8*EU$7*KVARDI,2))</f>
        <v/>
      </c>
      <c r="EW107" s="43"/>
      <c r="EX107" s="44" t="str">
        <f aca="false">IF(OR(EW$4=0,EW107="",EW$8="",EW$7=""),"",ROUND(EW107/EW$8*EW$7*KVARDI,2))</f>
        <v/>
      </c>
      <c r="EY107" s="43"/>
      <c r="EZ107" s="44" t="str">
        <f aca="false">IF(OR(EY$4=0,EY107="",EY$8="",EY$7=""),"",ROUND(EY107/EY$8*EY$7*KVARDI,2))</f>
        <v/>
      </c>
      <c r="FA107" s="43"/>
      <c r="FB107" s="44" t="str">
        <f aca="false">IF(OR(FA$4=0,FA107="",FA$8="",FA$7=""),"",ROUND(FA107/FA$8*FA$7*KVARDI,2))</f>
        <v/>
      </c>
      <c r="FC107" s="43"/>
      <c r="FD107" s="44" t="str">
        <f aca="false">IF(OR(FC$4=0,FC107="",FC$8="",FC$7=""),"",ROUND(FC107/FC$8*FC$7*KVARDI,2))</f>
        <v/>
      </c>
      <c r="FE107" s="43"/>
      <c r="FF107" s="44" t="str">
        <f aca="false">IF(OR(FE$4=0,FE107="",FE$8="",FE$7=""),"",ROUND(FE107/FE$8*FE$7*KVARDI,2))</f>
        <v/>
      </c>
      <c r="FG107" s="43"/>
      <c r="FH107" s="44" t="str">
        <f aca="false">IF(OR(FG$4=0,FG107="",FG$8="",FG$7=""),"",ROUND(FG107/FG$8*FG$7*KVARDI,2))</f>
        <v/>
      </c>
      <c r="FI107" s="43"/>
      <c r="FJ107" s="44" t="str">
        <f aca="false">IF(OR(FI$4=0,FI107="",FI$8="",FI$7=""),"",ROUND(FI107/FI$8*FI$7*KVARDI,2))</f>
        <v/>
      </c>
      <c r="FK107" s="43"/>
      <c r="FL107" s="44" t="str">
        <f aca="false">IF(OR(FK$4=0,FK107="",FK$8="",FK$7=""),"",ROUND(FK107/FK$8*FK$7*KVARDI,2))</f>
        <v/>
      </c>
      <c r="FM107" s="43"/>
      <c r="FN107" s="44" t="str">
        <f aca="false">IF(OR(FM$4=0,FM107="",FM$8="",FM$7=""),"",ROUND(FM107/FM$8*FM$7*KVARDI,2))</f>
        <v/>
      </c>
      <c r="FO107" s="43"/>
      <c r="FP107" s="44" t="str">
        <f aca="false">IF(OR(FO$4=0,FO107="",FO$8="",FO$7=""),"",ROUND(FO107/FO$8*FO$7*KVARDI,2))</f>
        <v/>
      </c>
      <c r="FQ107" s="43"/>
      <c r="FR107" s="44" t="str">
        <f aca="false">IF(OR(FQ$4=0,FQ107="",FQ$8="",FQ$7=""),"",ROUND(FQ107/FQ$8*FQ$7*KVARDI,2))</f>
        <v/>
      </c>
      <c r="FS107" s="43"/>
      <c r="FT107" s="44" t="str">
        <f aca="false">IF(OR(FS$4=0,FS107="",FS$8="",FS$7=""),"",ROUND(FS107/FS$8*FS$7*KVARDI,2))</f>
        <v/>
      </c>
      <c r="FU107" s="43"/>
      <c r="FV107" s="44" t="str">
        <f aca="false">IF(OR(FU$4=0,FU107="",FU$8="",FU$7=""),"",ROUND(FU107/FU$8*FU$7*KVARDI,2))</f>
        <v/>
      </c>
      <c r="FW107" s="43"/>
      <c r="FX107" s="44" t="str">
        <f aca="false">IF(OR(FW$4=0,FW107="",FW$8="",FW$7=""),"",ROUND(FW107/FW$8*FW$7*KVARDI,2))</f>
        <v/>
      </c>
      <c r="FY107" s="43"/>
      <c r="FZ107" s="44" t="str">
        <f aca="false">IF(OR(FY$4=0,FY107="",FY$8="",FY$7=""),"",ROUND(FY107/FY$8*FY$7*KVARDI,2))</f>
        <v/>
      </c>
      <c r="GA107" s="43"/>
      <c r="GB107" s="44" t="str">
        <f aca="false">IF(OR(GA$4=0,GA107="",GA$8="",GA$7=""),"",ROUND(GA107/GA$8*GA$7*KVARDI,2))</f>
        <v/>
      </c>
      <c r="GC107" s="43"/>
      <c r="GD107" s="44" t="str">
        <f aca="false">IF(OR(GC$4=0,GC107="",GC$8="",GC$7=""),"",ROUND(GC107/GC$8*GC$7*KVARDI,2))</f>
        <v/>
      </c>
      <c r="GE107" s="43"/>
      <c r="GF107" s="44" t="str">
        <f aca="false">IF(OR(GE$4=0,GE107="",GE$8="",GE$7=""),"",ROUND(GE107/GE$8*GE$7*KVARDI,2))</f>
        <v/>
      </c>
      <c r="GG107" s="43"/>
      <c r="GH107" s="44" t="str">
        <f aca="false">IF(OR(GG$4=0,GG107="",GG$8="",GG$7=""),"",ROUND(GG107/GG$8*GG$7*KVARDI,2))</f>
        <v/>
      </c>
      <c r="GI107" s="43"/>
      <c r="GJ107" s="44" t="str">
        <f aca="false">IF(OR(GI$4=0,GI107="",GI$8="",GI$7=""),"",ROUND(GI107/GI$8*GI$7*KVARDI,2))</f>
        <v/>
      </c>
      <c r="GK107" s="43"/>
      <c r="GL107" s="44" t="str">
        <f aca="false">IF(OR(GK$4=0,GK107="",GK$8="",GK$7=""),"",ROUND(GK107/GK$8*GK$7*KVARDI,2))</f>
        <v/>
      </c>
      <c r="GM107" s="43"/>
      <c r="GN107" s="44" t="str">
        <f aca="false">IF(OR(GM$4=0,GM107="",GM$8="",GM$7=""),"",ROUND(GM107/GM$8*GM$7*KVARDI,2))</f>
        <v/>
      </c>
      <c r="GO107" s="43"/>
      <c r="GP107" s="44" t="str">
        <f aca="false">IF(OR(GO$4=0,GO107="",GO$8="",GO$7=""),"",ROUND(GO107/GO$8*GO$7*KVARDI,2))</f>
        <v/>
      </c>
      <c r="GQ107" s="43"/>
      <c r="GR107" s="44" t="str">
        <f aca="false">IF(OR(GQ$4=0,GQ107="",GQ$8="",GQ$7=""),"",ROUND(GQ107/GQ$8*GQ$7*KVARDI,2))</f>
        <v/>
      </c>
      <c r="GS107" s="43"/>
      <c r="GT107" s="44" t="str">
        <f aca="false">IF(OR(GS$4=0,GS107="",GS$8="",GS$7=""),"",ROUND(GS107/GS$8*GS$7*KVARDI,2))</f>
        <v/>
      </c>
      <c r="GU107" s="43"/>
      <c r="GV107" s="44" t="str">
        <f aca="false">IF(OR(GU$4=0,GU107="",GU$8="",GU$7=""),"",ROUND(GU107/GU$8*GU$7*KVARDI,2))</f>
        <v/>
      </c>
      <c r="GW107" s="43"/>
      <c r="GX107" s="44" t="str">
        <f aca="false">IF(OR(GW$4=0,GW107="",GW$8="",GW$7=""),"",ROUND(GW107/GW$8*GW$7*KVARDI,2))</f>
        <v/>
      </c>
      <c r="GZ107" s="22"/>
    </row>
    <row r="108" customFormat="false" ht="15" hidden="true" customHeight="true" outlineLevel="1" collapsed="false">
      <c r="B108" s="41" t="str">
        <f aca="false" t="array" ref="B108:B108">IFERROR(INDEX(Launagögn!$C$6:$C$10005,MATCH(0,COUNTIF($B$11:B107,Launagögn!$C$6:$C$10005)+(Launagögn!$C$6:$C$10005=""),0)),"")</f>
        <v/>
      </c>
      <c r="C108" s="42" t="n">
        <f aca="false">IFERROR(SUMIF($G$10:$GX$10,"Stig",$G108:$GX108),0)</f>
        <v>0</v>
      </c>
      <c r="D108" s="22"/>
      <c r="E108" s="22"/>
      <c r="F108" s="22"/>
      <c r="G108" s="43"/>
      <c r="H108" s="44" t="str">
        <f aca="false">IF(OR(G$4=0,G108="",G$8="",G$7=""),"",ROUND(G108/G$8*G$7*KVARDI,2))</f>
        <v/>
      </c>
      <c r="I108" s="43"/>
      <c r="J108" s="44" t="str">
        <f aca="false">IF(OR(I$4=0,I108="",I$8="",I$7=""),"",ROUND(I108/I$8*I$7*KVARDI,2))</f>
        <v/>
      </c>
      <c r="K108" s="43"/>
      <c r="L108" s="44" t="str">
        <f aca="false">IF(OR(K$4=0,K108="",K$8="",K$7=""),"",ROUND(K108/K$8*K$7*KVARDI,2))</f>
        <v/>
      </c>
      <c r="M108" s="43"/>
      <c r="N108" s="44" t="str">
        <f aca="false">IF(OR(M$4=0,M108="",M$8="",M$7=""),"",ROUND(M108/M$8*M$7*KVARDI,2))</f>
        <v/>
      </c>
      <c r="O108" s="43"/>
      <c r="P108" s="44" t="str">
        <f aca="false">IF(OR(O$4=0,O108="",O$8="",O$7=""),"",ROUND(O108/O$8*O$7*KVARDI,2))</f>
        <v/>
      </c>
      <c r="Q108" s="43"/>
      <c r="R108" s="44" t="str">
        <f aca="false">IF(OR(Q$4=0,Q108="",Q$8="",Q$7=""),"",ROUND(Q108/Q$8*Q$7*KVARDI,2))</f>
        <v/>
      </c>
      <c r="S108" s="43"/>
      <c r="T108" s="44" t="str">
        <f aca="false">IF(OR(S$4=0,S108="",S$8="",S$7=""),"",ROUND(S108/S$8*S$7*KVARDI,2))</f>
        <v/>
      </c>
      <c r="U108" s="43"/>
      <c r="V108" s="44" t="str">
        <f aca="false">IF(OR(U$4=0,U108="",U$8="",U$7=""),"",ROUND(U108/U$8*U$7*KVARDI,2))</f>
        <v/>
      </c>
      <c r="W108" s="43"/>
      <c r="X108" s="44" t="str">
        <f aca="false">IF(OR(W$4=0,W108="",W$8="",W$7=""),"",ROUND(W108/W$8*W$7*KVARDI,2))</f>
        <v/>
      </c>
      <c r="Y108" s="43"/>
      <c r="Z108" s="44" t="str">
        <f aca="false">IF(OR(Y$4=0,Y108="",Y$8="",Y$7=""),"",ROUND(Y108/Y$8*Y$7*KVARDI,2))</f>
        <v/>
      </c>
      <c r="AA108" s="43"/>
      <c r="AB108" s="44" t="str">
        <f aca="false">IF(OR(AA$4=0,AA108="",AA$8="",AA$7=""),"",ROUND(AA108/AA$8*AA$7*KVARDI,2))</f>
        <v/>
      </c>
      <c r="AC108" s="43"/>
      <c r="AD108" s="44" t="str">
        <f aca="false">IF(OR(AC$4=0,AC108="",AC$8="",AC$7=""),"",ROUND(AC108/AC$8*AC$7*KVARDI,2))</f>
        <v/>
      </c>
      <c r="AE108" s="43"/>
      <c r="AF108" s="44" t="str">
        <f aca="false">IF(OR(AE$4=0,AE108="",AE$8="",AE$7=""),"",ROUND(AE108/AE$8*AE$7*KVARDI,2))</f>
        <v/>
      </c>
      <c r="AG108" s="43"/>
      <c r="AH108" s="44" t="str">
        <f aca="false">IF(OR(AG$4=0,AG108="",AG$8="",AG$7=""),"",ROUND(AG108/AG$8*AG$7*KVARDI,2))</f>
        <v/>
      </c>
      <c r="AI108" s="43"/>
      <c r="AJ108" s="44" t="str">
        <f aca="false">IF(OR(AI$4=0,AI108="",AI$8="",AI$7=""),"",ROUND(AI108/AI$8*AI$7*KVARDI,2))</f>
        <v/>
      </c>
      <c r="AK108" s="43"/>
      <c r="AL108" s="44" t="str">
        <f aca="false">IF(OR(AK$4=0,AK108="",AK$8="",AK$7=""),"",ROUND(AK108/AK$8*AK$7*KVARDI,2))</f>
        <v/>
      </c>
      <c r="AM108" s="43"/>
      <c r="AN108" s="44" t="str">
        <f aca="false">IF(OR(AM$4=0,AM108="",AM$8="",AM$7=""),"",ROUND(AM108/AM$8*AM$7*KVARDI,2))</f>
        <v/>
      </c>
      <c r="AO108" s="43"/>
      <c r="AP108" s="44" t="str">
        <f aca="false">IF(OR(AO$4=0,AO108="",AO$8="",AO$7=""),"",ROUND(AO108/AO$8*AO$7*KVARDI,2))</f>
        <v/>
      </c>
      <c r="AQ108" s="43"/>
      <c r="AR108" s="44" t="str">
        <f aca="false">IF(OR(AQ$4=0,AQ108="",AQ$8="",AQ$7=""),"",ROUND(AQ108/AQ$8*AQ$7*KVARDI,2))</f>
        <v/>
      </c>
      <c r="AS108" s="43"/>
      <c r="AT108" s="44" t="str">
        <f aca="false">IF(OR(AS$4=0,AS108="",AS$8="",AS$7=""),"",ROUND(AS108/AS$8*AS$7*KVARDI,2))</f>
        <v/>
      </c>
      <c r="AU108" s="43"/>
      <c r="AV108" s="44" t="str">
        <f aca="false">IF(OR(AU$4=0,AU108="",AU$8="",AU$7=""),"",ROUND(AU108/AU$8*AU$7*KVARDI,2))</f>
        <v/>
      </c>
      <c r="AW108" s="43"/>
      <c r="AX108" s="44" t="str">
        <f aca="false">IF(OR(AW$4=0,AW108="",AW$8="",AW$7=""),"",ROUND(AW108/AW$8*AW$7*KVARDI,2))</f>
        <v/>
      </c>
      <c r="AY108" s="43"/>
      <c r="AZ108" s="44" t="str">
        <f aca="false">IF(OR(AY$4=0,AY108="",AY$8="",AY$7=""),"",ROUND(AY108/AY$8*AY$7*KVARDI,2))</f>
        <v/>
      </c>
      <c r="BA108" s="43"/>
      <c r="BB108" s="44" t="str">
        <f aca="false">IF(OR(BA$4=0,BA108="",BA$8="",BA$7=""),"",ROUND(BA108/BA$8*BA$7*KVARDI,2))</f>
        <v/>
      </c>
      <c r="BC108" s="43"/>
      <c r="BD108" s="44" t="str">
        <f aca="false">IF(OR(BC$4=0,BC108="",BC$8="",BC$7=""),"",ROUND(BC108/BC$8*BC$7*KVARDI,2))</f>
        <v/>
      </c>
      <c r="BE108" s="43"/>
      <c r="BF108" s="44" t="str">
        <f aca="false">IF(OR(BE$4=0,BE108="",BE$8="",BE$7=""),"",ROUND(BE108/BE$8*BE$7*KVARDI,2))</f>
        <v/>
      </c>
      <c r="BG108" s="43"/>
      <c r="BH108" s="44" t="str">
        <f aca="false">IF(OR(BG$4=0,BG108="",BG$8="",BG$7=""),"",ROUND(BG108/BG$8*BG$7*KVARDI,2))</f>
        <v/>
      </c>
      <c r="BI108" s="43"/>
      <c r="BJ108" s="44" t="str">
        <f aca="false">IF(OR(BI$4=0,BI108="",BI$8="",BI$7=""),"",ROUND(BI108/BI$8*BI$7*KVARDI,2))</f>
        <v/>
      </c>
      <c r="BK108" s="43"/>
      <c r="BL108" s="44" t="str">
        <f aca="false">IF(OR(BK$4=0,BK108="",BK$8="",BK$7=""),"",ROUND(BK108/BK$8*BK$7*KVARDI,2))</f>
        <v/>
      </c>
      <c r="BM108" s="43"/>
      <c r="BN108" s="44" t="str">
        <f aca="false">IF(OR(BM$4=0,BM108="",BM$8="",BM$7=""),"",ROUND(BM108/BM$8*BM$7*KVARDI,2))</f>
        <v/>
      </c>
      <c r="BO108" s="43"/>
      <c r="BP108" s="44" t="str">
        <f aca="false">IF(OR(BO$4=0,BO108="",BO$8="",BO$7=""),"",ROUND(BO108/BO$8*BO$7*KVARDI,2))</f>
        <v/>
      </c>
      <c r="BQ108" s="43"/>
      <c r="BR108" s="44" t="str">
        <f aca="false">IF(OR(BQ$4=0,BQ108="",BQ$8="",BQ$7=""),"",ROUND(BQ108/BQ$8*BQ$7*KVARDI,2))</f>
        <v/>
      </c>
      <c r="BS108" s="43"/>
      <c r="BT108" s="44" t="str">
        <f aca="false">IF(OR(BS$4=0,BS108="",BS$8="",BS$7=""),"",ROUND(BS108/BS$8*BS$7*KVARDI,2))</f>
        <v/>
      </c>
      <c r="BU108" s="43"/>
      <c r="BV108" s="44" t="str">
        <f aca="false">IF(OR(BU$4=0,BU108="",BU$8="",BU$7=""),"",ROUND(BU108/BU$8*BU$7*KVARDI,2))</f>
        <v/>
      </c>
      <c r="BW108" s="43"/>
      <c r="BX108" s="44" t="str">
        <f aca="false">IF(OR(BW$4=0,BW108="",BW$8="",BW$7=""),"",ROUND(BW108/BW$8*BW$7*KVARDI,2))</f>
        <v/>
      </c>
      <c r="BY108" s="43"/>
      <c r="BZ108" s="44" t="str">
        <f aca="false">IF(OR(BY$4=0,BY108="",BY$8="",BY$7=""),"",ROUND(BY108/BY$8*BY$7*KVARDI,2))</f>
        <v/>
      </c>
      <c r="CA108" s="43"/>
      <c r="CB108" s="44" t="str">
        <f aca="false">IF(OR(CA$4=0,CA108="",CA$8="",CA$7=""),"",ROUND(CA108/CA$8*CA$7*KVARDI,2))</f>
        <v/>
      </c>
      <c r="CC108" s="43"/>
      <c r="CD108" s="44" t="str">
        <f aca="false">IF(OR(CC$4=0,CC108="",CC$8="",CC$7=""),"",ROUND(CC108/CC$8*CC$7*KVARDI,2))</f>
        <v/>
      </c>
      <c r="CE108" s="43"/>
      <c r="CF108" s="44" t="str">
        <f aca="false">IF(OR(CE$4=0,CE108="",CE$8="",CE$7=""),"",ROUND(CE108/CE$8*CE$7*KVARDI,2))</f>
        <v/>
      </c>
      <c r="CG108" s="43"/>
      <c r="CH108" s="44" t="str">
        <f aca="false">IF(OR(CG$4=0,CG108="",CG$8="",CG$7=""),"",ROUND(CG108/CG$8*CG$7*KVARDI,2))</f>
        <v/>
      </c>
      <c r="CI108" s="43"/>
      <c r="CJ108" s="44" t="str">
        <f aca="false">IF(OR(CI$4=0,CI108="",CI$8="",CI$7=""),"",ROUND(CI108/CI$8*CI$7*KVARDI,2))</f>
        <v/>
      </c>
      <c r="CK108" s="43"/>
      <c r="CL108" s="44" t="str">
        <f aca="false">IF(OR(CK$4=0,CK108="",CK$8="",CK$7=""),"",ROUND(CK108/CK$8*CK$7*KVARDI,2))</f>
        <v/>
      </c>
      <c r="CM108" s="43"/>
      <c r="CN108" s="44" t="str">
        <f aca="false">IF(OR(CM$4=0,CM108="",CM$8="",CM$7=""),"",ROUND(CM108/CM$8*CM$7*KVARDI,2))</f>
        <v/>
      </c>
      <c r="CO108" s="43"/>
      <c r="CP108" s="44" t="str">
        <f aca="false">IF(OR(CO$4=0,CO108="",CO$8="",CO$7=""),"",ROUND(CO108/CO$8*CO$7*KVARDI,2))</f>
        <v/>
      </c>
      <c r="CQ108" s="43"/>
      <c r="CR108" s="44" t="str">
        <f aca="false">IF(OR(CQ$4=0,CQ108="",CQ$8="",CQ$7=""),"",ROUND(CQ108/CQ$8*CQ$7*KVARDI,2))</f>
        <v/>
      </c>
      <c r="CS108" s="43"/>
      <c r="CT108" s="44" t="str">
        <f aca="false">IF(OR(CS$4=0,CS108="",CS$8="",CS$7=""),"",ROUND(CS108/CS$8*CS$7*KVARDI,2))</f>
        <v/>
      </c>
      <c r="CU108" s="43"/>
      <c r="CV108" s="44" t="str">
        <f aca="false">IF(OR(CU$4=0,CU108="",CU$8="",CU$7=""),"",ROUND(CU108/CU$8*CU$7*KVARDI,2))</f>
        <v/>
      </c>
      <c r="CW108" s="43"/>
      <c r="CX108" s="44" t="str">
        <f aca="false">IF(OR(CW$4=0,CW108="",CW$8="",CW$7=""),"",ROUND(CW108/CW$8*CW$7*KVARDI,2))</f>
        <v/>
      </c>
      <c r="CY108" s="43"/>
      <c r="CZ108" s="44" t="str">
        <f aca="false">IF(OR(CY$4=0,CY108="",CY$8="",CY$7=""),"",ROUND(CY108/CY$8*CY$7*KVARDI,2))</f>
        <v/>
      </c>
      <c r="DA108" s="43"/>
      <c r="DB108" s="44" t="str">
        <f aca="false">IF(OR(DA$4=0,DA108="",DA$8="",DA$7=""),"",ROUND(DA108/DA$8*DA$7*KVARDI,2))</f>
        <v/>
      </c>
      <c r="DC108" s="43"/>
      <c r="DD108" s="44" t="str">
        <f aca="false">IF(OR(DC$4=0,DC108="",DC$8="",DC$7=""),"",ROUND(DC108/DC$8*DC$7*KVARDI,2))</f>
        <v/>
      </c>
      <c r="DE108" s="43"/>
      <c r="DF108" s="44" t="str">
        <f aca="false">IF(OR(DE$4=0,DE108="",DE$8="",DE$7=""),"",ROUND(DE108/DE$8*DE$7*KVARDI,2))</f>
        <v/>
      </c>
      <c r="DG108" s="43"/>
      <c r="DH108" s="44" t="str">
        <f aca="false">IF(OR(DG$4=0,DG108="",DG$8="",DG$7=""),"",ROUND(DG108/DG$8*DG$7*KVARDI,2))</f>
        <v/>
      </c>
      <c r="DI108" s="43"/>
      <c r="DJ108" s="44" t="str">
        <f aca="false">IF(OR(DI$4=0,DI108="",DI$8="",DI$7=""),"",ROUND(DI108/DI$8*DI$7*KVARDI,2))</f>
        <v/>
      </c>
      <c r="DK108" s="43"/>
      <c r="DL108" s="44" t="str">
        <f aca="false">IF(OR(DK$4=0,DK108="",DK$8="",DK$7=""),"",ROUND(DK108/DK$8*DK$7*KVARDI,2))</f>
        <v/>
      </c>
      <c r="DM108" s="43"/>
      <c r="DN108" s="44" t="str">
        <f aca="false">IF(OR(DM$4=0,DM108="",DM$8="",DM$7=""),"",ROUND(DM108/DM$8*DM$7*KVARDI,2))</f>
        <v/>
      </c>
      <c r="DO108" s="43"/>
      <c r="DP108" s="44" t="str">
        <f aca="false">IF(OR(DO$4=0,DO108="",DO$8="",DO$7=""),"",ROUND(DO108/DO$8*DO$7*KVARDI,2))</f>
        <v/>
      </c>
      <c r="DQ108" s="43"/>
      <c r="DR108" s="44" t="str">
        <f aca="false">IF(OR(DQ$4=0,DQ108="",DQ$8="",DQ$7=""),"",ROUND(DQ108/DQ$8*DQ$7*KVARDI,2))</f>
        <v/>
      </c>
      <c r="DS108" s="43"/>
      <c r="DT108" s="44" t="str">
        <f aca="false">IF(OR(DS$4=0,DS108="",DS$8="",DS$7=""),"",ROUND(DS108/DS$8*DS$7*KVARDI,2))</f>
        <v/>
      </c>
      <c r="DU108" s="43"/>
      <c r="DV108" s="44" t="str">
        <f aca="false">IF(OR(DU$4=0,DU108="",DU$8="",DU$7=""),"",ROUND(DU108/DU$8*DU$7*KVARDI,2))</f>
        <v/>
      </c>
      <c r="DW108" s="43"/>
      <c r="DX108" s="44" t="str">
        <f aca="false">IF(OR(DW$4=0,DW108="",DW$8="",DW$7=""),"",ROUND(DW108/DW$8*DW$7*KVARDI,2))</f>
        <v/>
      </c>
      <c r="DY108" s="43"/>
      <c r="DZ108" s="44" t="str">
        <f aca="false">IF(OR(DY$4=0,DY108="",DY$8="",DY$7=""),"",ROUND(DY108/DY$8*DY$7*KVARDI,2))</f>
        <v/>
      </c>
      <c r="EA108" s="43"/>
      <c r="EB108" s="44" t="str">
        <f aca="false">IF(OR(EA$4=0,EA108="",EA$8="",EA$7=""),"",ROUND(EA108/EA$8*EA$7*KVARDI,2))</f>
        <v/>
      </c>
      <c r="EC108" s="43"/>
      <c r="ED108" s="44" t="str">
        <f aca="false">IF(OR(EC$4=0,EC108="",EC$8="",EC$7=""),"",ROUND(EC108/EC$8*EC$7*KVARDI,2))</f>
        <v/>
      </c>
      <c r="EE108" s="43"/>
      <c r="EF108" s="44" t="str">
        <f aca="false">IF(OR(EE$4=0,EE108="",EE$8="",EE$7=""),"",ROUND(EE108/EE$8*EE$7*KVARDI,2))</f>
        <v/>
      </c>
      <c r="EG108" s="43"/>
      <c r="EH108" s="44" t="str">
        <f aca="false">IF(OR(EG$4=0,EG108="",EG$8="",EG$7=""),"",ROUND(EG108/EG$8*EG$7*KVARDI,2))</f>
        <v/>
      </c>
      <c r="EI108" s="43"/>
      <c r="EJ108" s="44" t="str">
        <f aca="false">IF(OR(EI$4=0,EI108="",EI$8="",EI$7=""),"",ROUND(EI108/EI$8*EI$7*KVARDI,2))</f>
        <v/>
      </c>
      <c r="EK108" s="43"/>
      <c r="EL108" s="44" t="str">
        <f aca="false">IF(OR(EK$4=0,EK108="",EK$8="",EK$7=""),"",ROUND(EK108/EK$8*EK$7*KVARDI,2))</f>
        <v/>
      </c>
      <c r="EM108" s="43"/>
      <c r="EN108" s="44" t="str">
        <f aca="false">IF(OR(EM$4=0,EM108="",EM$8="",EM$7=""),"",ROUND(EM108/EM$8*EM$7*KVARDI,2))</f>
        <v/>
      </c>
      <c r="EO108" s="43"/>
      <c r="EP108" s="44" t="str">
        <f aca="false">IF(OR(EO$4=0,EO108="",EO$8="",EO$7=""),"",ROUND(EO108/EO$8*EO$7*KVARDI,2))</f>
        <v/>
      </c>
      <c r="EQ108" s="43"/>
      <c r="ER108" s="44" t="str">
        <f aca="false">IF(OR(EQ$4=0,EQ108="",EQ$8="",EQ$7=""),"",ROUND(EQ108/EQ$8*EQ$7*KVARDI,2))</f>
        <v/>
      </c>
      <c r="ES108" s="43"/>
      <c r="ET108" s="44" t="str">
        <f aca="false">IF(OR(ES$4=0,ES108="",ES$8="",ES$7=""),"",ROUND(ES108/ES$8*ES$7*KVARDI,2))</f>
        <v/>
      </c>
      <c r="EU108" s="43"/>
      <c r="EV108" s="44" t="str">
        <f aca="false">IF(OR(EU$4=0,EU108="",EU$8="",EU$7=""),"",ROUND(EU108/EU$8*EU$7*KVARDI,2))</f>
        <v/>
      </c>
      <c r="EW108" s="43"/>
      <c r="EX108" s="44" t="str">
        <f aca="false">IF(OR(EW$4=0,EW108="",EW$8="",EW$7=""),"",ROUND(EW108/EW$8*EW$7*KVARDI,2))</f>
        <v/>
      </c>
      <c r="EY108" s="43"/>
      <c r="EZ108" s="44" t="str">
        <f aca="false">IF(OR(EY$4=0,EY108="",EY$8="",EY$7=""),"",ROUND(EY108/EY$8*EY$7*KVARDI,2))</f>
        <v/>
      </c>
      <c r="FA108" s="43"/>
      <c r="FB108" s="44" t="str">
        <f aca="false">IF(OR(FA$4=0,FA108="",FA$8="",FA$7=""),"",ROUND(FA108/FA$8*FA$7*KVARDI,2))</f>
        <v/>
      </c>
      <c r="FC108" s="43"/>
      <c r="FD108" s="44" t="str">
        <f aca="false">IF(OR(FC$4=0,FC108="",FC$8="",FC$7=""),"",ROUND(FC108/FC$8*FC$7*KVARDI,2))</f>
        <v/>
      </c>
      <c r="FE108" s="43"/>
      <c r="FF108" s="44" t="str">
        <f aca="false">IF(OR(FE$4=0,FE108="",FE$8="",FE$7=""),"",ROUND(FE108/FE$8*FE$7*KVARDI,2))</f>
        <v/>
      </c>
      <c r="FG108" s="43"/>
      <c r="FH108" s="44" t="str">
        <f aca="false">IF(OR(FG$4=0,FG108="",FG$8="",FG$7=""),"",ROUND(FG108/FG$8*FG$7*KVARDI,2))</f>
        <v/>
      </c>
      <c r="FI108" s="43"/>
      <c r="FJ108" s="44" t="str">
        <f aca="false">IF(OR(FI$4=0,FI108="",FI$8="",FI$7=""),"",ROUND(FI108/FI$8*FI$7*KVARDI,2))</f>
        <v/>
      </c>
      <c r="FK108" s="43"/>
      <c r="FL108" s="44" t="str">
        <f aca="false">IF(OR(FK$4=0,FK108="",FK$8="",FK$7=""),"",ROUND(FK108/FK$8*FK$7*KVARDI,2))</f>
        <v/>
      </c>
      <c r="FM108" s="43"/>
      <c r="FN108" s="44" t="str">
        <f aca="false">IF(OR(FM$4=0,FM108="",FM$8="",FM$7=""),"",ROUND(FM108/FM$8*FM$7*KVARDI,2))</f>
        <v/>
      </c>
      <c r="FO108" s="43"/>
      <c r="FP108" s="44" t="str">
        <f aca="false">IF(OR(FO$4=0,FO108="",FO$8="",FO$7=""),"",ROUND(FO108/FO$8*FO$7*KVARDI,2))</f>
        <v/>
      </c>
      <c r="FQ108" s="43"/>
      <c r="FR108" s="44" t="str">
        <f aca="false">IF(OR(FQ$4=0,FQ108="",FQ$8="",FQ$7=""),"",ROUND(FQ108/FQ$8*FQ$7*KVARDI,2))</f>
        <v/>
      </c>
      <c r="FS108" s="43"/>
      <c r="FT108" s="44" t="str">
        <f aca="false">IF(OR(FS$4=0,FS108="",FS$8="",FS$7=""),"",ROUND(FS108/FS$8*FS$7*KVARDI,2))</f>
        <v/>
      </c>
      <c r="FU108" s="43"/>
      <c r="FV108" s="44" t="str">
        <f aca="false">IF(OR(FU$4=0,FU108="",FU$8="",FU$7=""),"",ROUND(FU108/FU$8*FU$7*KVARDI,2))</f>
        <v/>
      </c>
      <c r="FW108" s="43"/>
      <c r="FX108" s="44" t="str">
        <f aca="false">IF(OR(FW$4=0,FW108="",FW$8="",FW$7=""),"",ROUND(FW108/FW$8*FW$7*KVARDI,2))</f>
        <v/>
      </c>
      <c r="FY108" s="43"/>
      <c r="FZ108" s="44" t="str">
        <f aca="false">IF(OR(FY$4=0,FY108="",FY$8="",FY$7=""),"",ROUND(FY108/FY$8*FY$7*KVARDI,2))</f>
        <v/>
      </c>
      <c r="GA108" s="43"/>
      <c r="GB108" s="44" t="str">
        <f aca="false">IF(OR(GA$4=0,GA108="",GA$8="",GA$7=""),"",ROUND(GA108/GA$8*GA$7*KVARDI,2))</f>
        <v/>
      </c>
      <c r="GC108" s="43"/>
      <c r="GD108" s="44" t="str">
        <f aca="false">IF(OR(GC$4=0,GC108="",GC$8="",GC$7=""),"",ROUND(GC108/GC$8*GC$7*KVARDI,2))</f>
        <v/>
      </c>
      <c r="GE108" s="43"/>
      <c r="GF108" s="44" t="str">
        <f aca="false">IF(OR(GE$4=0,GE108="",GE$8="",GE$7=""),"",ROUND(GE108/GE$8*GE$7*KVARDI,2))</f>
        <v/>
      </c>
      <c r="GG108" s="43"/>
      <c r="GH108" s="44" t="str">
        <f aca="false">IF(OR(GG$4=0,GG108="",GG$8="",GG$7=""),"",ROUND(GG108/GG$8*GG$7*KVARDI,2))</f>
        <v/>
      </c>
      <c r="GI108" s="43"/>
      <c r="GJ108" s="44" t="str">
        <f aca="false">IF(OR(GI$4=0,GI108="",GI$8="",GI$7=""),"",ROUND(GI108/GI$8*GI$7*KVARDI,2))</f>
        <v/>
      </c>
      <c r="GK108" s="43"/>
      <c r="GL108" s="44" t="str">
        <f aca="false">IF(OR(GK$4=0,GK108="",GK$8="",GK$7=""),"",ROUND(GK108/GK$8*GK$7*KVARDI,2))</f>
        <v/>
      </c>
      <c r="GM108" s="43"/>
      <c r="GN108" s="44" t="str">
        <f aca="false">IF(OR(GM$4=0,GM108="",GM$8="",GM$7=""),"",ROUND(GM108/GM$8*GM$7*KVARDI,2))</f>
        <v/>
      </c>
      <c r="GO108" s="43"/>
      <c r="GP108" s="44" t="str">
        <f aca="false">IF(OR(GO$4=0,GO108="",GO$8="",GO$7=""),"",ROUND(GO108/GO$8*GO$7*KVARDI,2))</f>
        <v/>
      </c>
      <c r="GQ108" s="43"/>
      <c r="GR108" s="44" t="str">
        <f aca="false">IF(OR(GQ$4=0,GQ108="",GQ$8="",GQ$7=""),"",ROUND(GQ108/GQ$8*GQ$7*KVARDI,2))</f>
        <v/>
      </c>
      <c r="GS108" s="43"/>
      <c r="GT108" s="44" t="str">
        <f aca="false">IF(OR(GS$4=0,GS108="",GS$8="",GS$7=""),"",ROUND(GS108/GS$8*GS$7*KVARDI,2))</f>
        <v/>
      </c>
      <c r="GU108" s="43"/>
      <c r="GV108" s="44" t="str">
        <f aca="false">IF(OR(GU$4=0,GU108="",GU$8="",GU$7=""),"",ROUND(GU108/GU$8*GU$7*KVARDI,2))</f>
        <v/>
      </c>
      <c r="GW108" s="43"/>
      <c r="GX108" s="44" t="str">
        <f aca="false">IF(OR(GW$4=0,GW108="",GW$8="",GW$7=""),"",ROUND(GW108/GW$8*GW$7*KVARDI,2))</f>
        <v/>
      </c>
      <c r="GZ108" s="22"/>
    </row>
    <row r="109" customFormat="false" ht="15" hidden="true" customHeight="true" outlineLevel="1" collapsed="false">
      <c r="B109" s="41" t="str">
        <f aca="false" t="array" ref="B109:B109">IFERROR(INDEX(Launagögn!$C$6:$C$10005,MATCH(0,COUNTIF($B$11:B108,Launagögn!$C$6:$C$10005)+(Launagögn!$C$6:$C$10005=""),0)),"")</f>
        <v/>
      </c>
      <c r="C109" s="42" t="n">
        <f aca="false">IFERROR(SUMIF($G$10:$GX$10,"Stig",$G109:$GX109),0)</f>
        <v>0</v>
      </c>
      <c r="D109" s="22"/>
      <c r="E109" s="22"/>
      <c r="F109" s="22"/>
      <c r="G109" s="43"/>
      <c r="H109" s="44" t="str">
        <f aca="false">IF(OR(G$4=0,G109="",G$8="",G$7=""),"",ROUND(G109/G$8*G$7*KVARDI,2))</f>
        <v/>
      </c>
      <c r="I109" s="43"/>
      <c r="J109" s="44" t="str">
        <f aca="false">IF(OR(I$4=0,I109="",I$8="",I$7=""),"",ROUND(I109/I$8*I$7*KVARDI,2))</f>
        <v/>
      </c>
      <c r="K109" s="43"/>
      <c r="L109" s="44" t="str">
        <f aca="false">IF(OR(K$4=0,K109="",K$8="",K$7=""),"",ROUND(K109/K$8*K$7*KVARDI,2))</f>
        <v/>
      </c>
      <c r="M109" s="43"/>
      <c r="N109" s="44" t="str">
        <f aca="false">IF(OR(M$4=0,M109="",M$8="",M$7=""),"",ROUND(M109/M$8*M$7*KVARDI,2))</f>
        <v/>
      </c>
      <c r="O109" s="43"/>
      <c r="P109" s="44" t="str">
        <f aca="false">IF(OR(O$4=0,O109="",O$8="",O$7=""),"",ROUND(O109/O$8*O$7*KVARDI,2))</f>
        <v/>
      </c>
      <c r="Q109" s="43"/>
      <c r="R109" s="44" t="str">
        <f aca="false">IF(OR(Q$4=0,Q109="",Q$8="",Q$7=""),"",ROUND(Q109/Q$8*Q$7*KVARDI,2))</f>
        <v/>
      </c>
      <c r="S109" s="43"/>
      <c r="T109" s="44" t="str">
        <f aca="false">IF(OR(S$4=0,S109="",S$8="",S$7=""),"",ROUND(S109/S$8*S$7*KVARDI,2))</f>
        <v/>
      </c>
      <c r="U109" s="43"/>
      <c r="V109" s="44" t="str">
        <f aca="false">IF(OR(U$4=0,U109="",U$8="",U$7=""),"",ROUND(U109/U$8*U$7*KVARDI,2))</f>
        <v/>
      </c>
      <c r="W109" s="43"/>
      <c r="X109" s="44" t="str">
        <f aca="false">IF(OR(W$4=0,W109="",W$8="",W$7=""),"",ROUND(W109/W$8*W$7*KVARDI,2))</f>
        <v/>
      </c>
      <c r="Y109" s="43"/>
      <c r="Z109" s="44" t="str">
        <f aca="false">IF(OR(Y$4=0,Y109="",Y$8="",Y$7=""),"",ROUND(Y109/Y$8*Y$7*KVARDI,2))</f>
        <v/>
      </c>
      <c r="AA109" s="43"/>
      <c r="AB109" s="44" t="str">
        <f aca="false">IF(OR(AA$4=0,AA109="",AA$8="",AA$7=""),"",ROUND(AA109/AA$8*AA$7*KVARDI,2))</f>
        <v/>
      </c>
      <c r="AC109" s="43"/>
      <c r="AD109" s="44" t="str">
        <f aca="false">IF(OR(AC$4=0,AC109="",AC$8="",AC$7=""),"",ROUND(AC109/AC$8*AC$7*KVARDI,2))</f>
        <v/>
      </c>
      <c r="AE109" s="43"/>
      <c r="AF109" s="44" t="str">
        <f aca="false">IF(OR(AE$4=0,AE109="",AE$8="",AE$7=""),"",ROUND(AE109/AE$8*AE$7*KVARDI,2))</f>
        <v/>
      </c>
      <c r="AG109" s="43"/>
      <c r="AH109" s="44" t="str">
        <f aca="false">IF(OR(AG$4=0,AG109="",AG$8="",AG$7=""),"",ROUND(AG109/AG$8*AG$7*KVARDI,2))</f>
        <v/>
      </c>
      <c r="AI109" s="43"/>
      <c r="AJ109" s="44" t="str">
        <f aca="false">IF(OR(AI$4=0,AI109="",AI$8="",AI$7=""),"",ROUND(AI109/AI$8*AI$7*KVARDI,2))</f>
        <v/>
      </c>
      <c r="AK109" s="43"/>
      <c r="AL109" s="44" t="str">
        <f aca="false">IF(OR(AK$4=0,AK109="",AK$8="",AK$7=""),"",ROUND(AK109/AK$8*AK$7*KVARDI,2))</f>
        <v/>
      </c>
      <c r="AM109" s="43"/>
      <c r="AN109" s="44" t="str">
        <f aca="false">IF(OR(AM$4=0,AM109="",AM$8="",AM$7=""),"",ROUND(AM109/AM$8*AM$7*KVARDI,2))</f>
        <v/>
      </c>
      <c r="AO109" s="43"/>
      <c r="AP109" s="44" t="str">
        <f aca="false">IF(OR(AO$4=0,AO109="",AO$8="",AO$7=""),"",ROUND(AO109/AO$8*AO$7*KVARDI,2))</f>
        <v/>
      </c>
      <c r="AQ109" s="43"/>
      <c r="AR109" s="44" t="str">
        <f aca="false">IF(OR(AQ$4=0,AQ109="",AQ$8="",AQ$7=""),"",ROUND(AQ109/AQ$8*AQ$7*KVARDI,2))</f>
        <v/>
      </c>
      <c r="AS109" s="43"/>
      <c r="AT109" s="44" t="str">
        <f aca="false">IF(OR(AS$4=0,AS109="",AS$8="",AS$7=""),"",ROUND(AS109/AS$8*AS$7*KVARDI,2))</f>
        <v/>
      </c>
      <c r="AU109" s="43"/>
      <c r="AV109" s="44" t="str">
        <f aca="false">IF(OR(AU$4=0,AU109="",AU$8="",AU$7=""),"",ROUND(AU109/AU$8*AU$7*KVARDI,2))</f>
        <v/>
      </c>
      <c r="AW109" s="43"/>
      <c r="AX109" s="44" t="str">
        <f aca="false">IF(OR(AW$4=0,AW109="",AW$8="",AW$7=""),"",ROUND(AW109/AW$8*AW$7*KVARDI,2))</f>
        <v/>
      </c>
      <c r="AY109" s="43"/>
      <c r="AZ109" s="44" t="str">
        <f aca="false">IF(OR(AY$4=0,AY109="",AY$8="",AY$7=""),"",ROUND(AY109/AY$8*AY$7*KVARDI,2))</f>
        <v/>
      </c>
      <c r="BA109" s="43"/>
      <c r="BB109" s="44" t="str">
        <f aca="false">IF(OR(BA$4=0,BA109="",BA$8="",BA$7=""),"",ROUND(BA109/BA$8*BA$7*KVARDI,2))</f>
        <v/>
      </c>
      <c r="BC109" s="43"/>
      <c r="BD109" s="44" t="str">
        <f aca="false">IF(OR(BC$4=0,BC109="",BC$8="",BC$7=""),"",ROUND(BC109/BC$8*BC$7*KVARDI,2))</f>
        <v/>
      </c>
      <c r="BE109" s="43"/>
      <c r="BF109" s="44" t="str">
        <f aca="false">IF(OR(BE$4=0,BE109="",BE$8="",BE$7=""),"",ROUND(BE109/BE$8*BE$7*KVARDI,2))</f>
        <v/>
      </c>
      <c r="BG109" s="43"/>
      <c r="BH109" s="44" t="str">
        <f aca="false">IF(OR(BG$4=0,BG109="",BG$8="",BG$7=""),"",ROUND(BG109/BG$8*BG$7*KVARDI,2))</f>
        <v/>
      </c>
      <c r="BI109" s="43"/>
      <c r="BJ109" s="44" t="str">
        <f aca="false">IF(OR(BI$4=0,BI109="",BI$8="",BI$7=""),"",ROUND(BI109/BI$8*BI$7*KVARDI,2))</f>
        <v/>
      </c>
      <c r="BK109" s="43"/>
      <c r="BL109" s="44" t="str">
        <f aca="false">IF(OR(BK$4=0,BK109="",BK$8="",BK$7=""),"",ROUND(BK109/BK$8*BK$7*KVARDI,2))</f>
        <v/>
      </c>
      <c r="BM109" s="43"/>
      <c r="BN109" s="44" t="str">
        <f aca="false">IF(OR(BM$4=0,BM109="",BM$8="",BM$7=""),"",ROUND(BM109/BM$8*BM$7*KVARDI,2))</f>
        <v/>
      </c>
      <c r="BO109" s="43"/>
      <c r="BP109" s="44" t="str">
        <f aca="false">IF(OR(BO$4=0,BO109="",BO$8="",BO$7=""),"",ROUND(BO109/BO$8*BO$7*KVARDI,2))</f>
        <v/>
      </c>
      <c r="BQ109" s="43"/>
      <c r="BR109" s="44" t="str">
        <f aca="false">IF(OR(BQ$4=0,BQ109="",BQ$8="",BQ$7=""),"",ROUND(BQ109/BQ$8*BQ$7*KVARDI,2))</f>
        <v/>
      </c>
      <c r="BS109" s="43"/>
      <c r="BT109" s="44" t="str">
        <f aca="false">IF(OR(BS$4=0,BS109="",BS$8="",BS$7=""),"",ROUND(BS109/BS$8*BS$7*KVARDI,2))</f>
        <v/>
      </c>
      <c r="BU109" s="43"/>
      <c r="BV109" s="44" t="str">
        <f aca="false">IF(OR(BU$4=0,BU109="",BU$8="",BU$7=""),"",ROUND(BU109/BU$8*BU$7*KVARDI,2))</f>
        <v/>
      </c>
      <c r="BW109" s="43"/>
      <c r="BX109" s="44" t="str">
        <f aca="false">IF(OR(BW$4=0,BW109="",BW$8="",BW$7=""),"",ROUND(BW109/BW$8*BW$7*KVARDI,2))</f>
        <v/>
      </c>
      <c r="BY109" s="43"/>
      <c r="BZ109" s="44" t="str">
        <f aca="false">IF(OR(BY$4=0,BY109="",BY$8="",BY$7=""),"",ROUND(BY109/BY$8*BY$7*KVARDI,2))</f>
        <v/>
      </c>
      <c r="CA109" s="43"/>
      <c r="CB109" s="44" t="str">
        <f aca="false">IF(OR(CA$4=0,CA109="",CA$8="",CA$7=""),"",ROUND(CA109/CA$8*CA$7*KVARDI,2))</f>
        <v/>
      </c>
      <c r="CC109" s="43"/>
      <c r="CD109" s="44" t="str">
        <f aca="false">IF(OR(CC$4=0,CC109="",CC$8="",CC$7=""),"",ROUND(CC109/CC$8*CC$7*KVARDI,2))</f>
        <v/>
      </c>
      <c r="CE109" s="43"/>
      <c r="CF109" s="44" t="str">
        <f aca="false">IF(OR(CE$4=0,CE109="",CE$8="",CE$7=""),"",ROUND(CE109/CE$8*CE$7*KVARDI,2))</f>
        <v/>
      </c>
      <c r="CG109" s="43"/>
      <c r="CH109" s="44" t="str">
        <f aca="false">IF(OR(CG$4=0,CG109="",CG$8="",CG$7=""),"",ROUND(CG109/CG$8*CG$7*KVARDI,2))</f>
        <v/>
      </c>
      <c r="CI109" s="43"/>
      <c r="CJ109" s="44" t="str">
        <f aca="false">IF(OR(CI$4=0,CI109="",CI$8="",CI$7=""),"",ROUND(CI109/CI$8*CI$7*KVARDI,2))</f>
        <v/>
      </c>
      <c r="CK109" s="43"/>
      <c r="CL109" s="44" t="str">
        <f aca="false">IF(OR(CK$4=0,CK109="",CK$8="",CK$7=""),"",ROUND(CK109/CK$8*CK$7*KVARDI,2))</f>
        <v/>
      </c>
      <c r="CM109" s="43"/>
      <c r="CN109" s="44" t="str">
        <f aca="false">IF(OR(CM$4=0,CM109="",CM$8="",CM$7=""),"",ROUND(CM109/CM$8*CM$7*KVARDI,2))</f>
        <v/>
      </c>
      <c r="CO109" s="43"/>
      <c r="CP109" s="44" t="str">
        <f aca="false">IF(OR(CO$4=0,CO109="",CO$8="",CO$7=""),"",ROUND(CO109/CO$8*CO$7*KVARDI,2))</f>
        <v/>
      </c>
      <c r="CQ109" s="43"/>
      <c r="CR109" s="44" t="str">
        <f aca="false">IF(OR(CQ$4=0,CQ109="",CQ$8="",CQ$7=""),"",ROUND(CQ109/CQ$8*CQ$7*KVARDI,2))</f>
        <v/>
      </c>
      <c r="CS109" s="43"/>
      <c r="CT109" s="44" t="str">
        <f aca="false">IF(OR(CS$4=0,CS109="",CS$8="",CS$7=""),"",ROUND(CS109/CS$8*CS$7*KVARDI,2))</f>
        <v/>
      </c>
      <c r="CU109" s="43"/>
      <c r="CV109" s="44" t="str">
        <f aca="false">IF(OR(CU$4=0,CU109="",CU$8="",CU$7=""),"",ROUND(CU109/CU$8*CU$7*KVARDI,2))</f>
        <v/>
      </c>
      <c r="CW109" s="43"/>
      <c r="CX109" s="44" t="str">
        <f aca="false">IF(OR(CW$4=0,CW109="",CW$8="",CW$7=""),"",ROUND(CW109/CW$8*CW$7*KVARDI,2))</f>
        <v/>
      </c>
      <c r="CY109" s="43"/>
      <c r="CZ109" s="44" t="str">
        <f aca="false">IF(OR(CY$4=0,CY109="",CY$8="",CY$7=""),"",ROUND(CY109/CY$8*CY$7*KVARDI,2))</f>
        <v/>
      </c>
      <c r="DA109" s="43"/>
      <c r="DB109" s="44" t="str">
        <f aca="false">IF(OR(DA$4=0,DA109="",DA$8="",DA$7=""),"",ROUND(DA109/DA$8*DA$7*KVARDI,2))</f>
        <v/>
      </c>
      <c r="DC109" s="43"/>
      <c r="DD109" s="44" t="str">
        <f aca="false">IF(OR(DC$4=0,DC109="",DC$8="",DC$7=""),"",ROUND(DC109/DC$8*DC$7*KVARDI,2))</f>
        <v/>
      </c>
      <c r="DE109" s="43"/>
      <c r="DF109" s="44" t="str">
        <f aca="false">IF(OR(DE$4=0,DE109="",DE$8="",DE$7=""),"",ROUND(DE109/DE$8*DE$7*KVARDI,2))</f>
        <v/>
      </c>
      <c r="DG109" s="43"/>
      <c r="DH109" s="44" t="str">
        <f aca="false">IF(OR(DG$4=0,DG109="",DG$8="",DG$7=""),"",ROUND(DG109/DG$8*DG$7*KVARDI,2))</f>
        <v/>
      </c>
      <c r="DI109" s="43"/>
      <c r="DJ109" s="44" t="str">
        <f aca="false">IF(OR(DI$4=0,DI109="",DI$8="",DI$7=""),"",ROUND(DI109/DI$8*DI$7*KVARDI,2))</f>
        <v/>
      </c>
      <c r="DK109" s="43"/>
      <c r="DL109" s="44" t="str">
        <f aca="false">IF(OR(DK$4=0,DK109="",DK$8="",DK$7=""),"",ROUND(DK109/DK$8*DK$7*KVARDI,2))</f>
        <v/>
      </c>
      <c r="DM109" s="43"/>
      <c r="DN109" s="44" t="str">
        <f aca="false">IF(OR(DM$4=0,DM109="",DM$8="",DM$7=""),"",ROUND(DM109/DM$8*DM$7*KVARDI,2))</f>
        <v/>
      </c>
      <c r="DO109" s="43"/>
      <c r="DP109" s="44" t="str">
        <f aca="false">IF(OR(DO$4=0,DO109="",DO$8="",DO$7=""),"",ROUND(DO109/DO$8*DO$7*KVARDI,2))</f>
        <v/>
      </c>
      <c r="DQ109" s="43"/>
      <c r="DR109" s="44" t="str">
        <f aca="false">IF(OR(DQ$4=0,DQ109="",DQ$8="",DQ$7=""),"",ROUND(DQ109/DQ$8*DQ$7*KVARDI,2))</f>
        <v/>
      </c>
      <c r="DS109" s="43"/>
      <c r="DT109" s="44" t="str">
        <f aca="false">IF(OR(DS$4=0,DS109="",DS$8="",DS$7=""),"",ROUND(DS109/DS$8*DS$7*KVARDI,2))</f>
        <v/>
      </c>
      <c r="DU109" s="43"/>
      <c r="DV109" s="44" t="str">
        <f aca="false">IF(OR(DU$4=0,DU109="",DU$8="",DU$7=""),"",ROUND(DU109/DU$8*DU$7*KVARDI,2))</f>
        <v/>
      </c>
      <c r="DW109" s="43"/>
      <c r="DX109" s="44" t="str">
        <f aca="false">IF(OR(DW$4=0,DW109="",DW$8="",DW$7=""),"",ROUND(DW109/DW$8*DW$7*KVARDI,2))</f>
        <v/>
      </c>
      <c r="DY109" s="43"/>
      <c r="DZ109" s="44" t="str">
        <f aca="false">IF(OR(DY$4=0,DY109="",DY$8="",DY$7=""),"",ROUND(DY109/DY$8*DY$7*KVARDI,2))</f>
        <v/>
      </c>
      <c r="EA109" s="43"/>
      <c r="EB109" s="44" t="str">
        <f aca="false">IF(OR(EA$4=0,EA109="",EA$8="",EA$7=""),"",ROUND(EA109/EA$8*EA$7*KVARDI,2))</f>
        <v/>
      </c>
      <c r="EC109" s="43"/>
      <c r="ED109" s="44" t="str">
        <f aca="false">IF(OR(EC$4=0,EC109="",EC$8="",EC$7=""),"",ROUND(EC109/EC$8*EC$7*KVARDI,2))</f>
        <v/>
      </c>
      <c r="EE109" s="43"/>
      <c r="EF109" s="44" t="str">
        <f aca="false">IF(OR(EE$4=0,EE109="",EE$8="",EE$7=""),"",ROUND(EE109/EE$8*EE$7*KVARDI,2))</f>
        <v/>
      </c>
      <c r="EG109" s="43"/>
      <c r="EH109" s="44" t="str">
        <f aca="false">IF(OR(EG$4=0,EG109="",EG$8="",EG$7=""),"",ROUND(EG109/EG$8*EG$7*KVARDI,2))</f>
        <v/>
      </c>
      <c r="EI109" s="43"/>
      <c r="EJ109" s="44" t="str">
        <f aca="false">IF(OR(EI$4=0,EI109="",EI$8="",EI$7=""),"",ROUND(EI109/EI$8*EI$7*KVARDI,2))</f>
        <v/>
      </c>
      <c r="EK109" s="43"/>
      <c r="EL109" s="44" t="str">
        <f aca="false">IF(OR(EK$4=0,EK109="",EK$8="",EK$7=""),"",ROUND(EK109/EK$8*EK$7*KVARDI,2))</f>
        <v/>
      </c>
      <c r="EM109" s="43"/>
      <c r="EN109" s="44" t="str">
        <f aca="false">IF(OR(EM$4=0,EM109="",EM$8="",EM$7=""),"",ROUND(EM109/EM$8*EM$7*KVARDI,2))</f>
        <v/>
      </c>
      <c r="EO109" s="43"/>
      <c r="EP109" s="44" t="str">
        <f aca="false">IF(OR(EO$4=0,EO109="",EO$8="",EO$7=""),"",ROUND(EO109/EO$8*EO$7*KVARDI,2))</f>
        <v/>
      </c>
      <c r="EQ109" s="43"/>
      <c r="ER109" s="44" t="str">
        <f aca="false">IF(OR(EQ$4=0,EQ109="",EQ$8="",EQ$7=""),"",ROUND(EQ109/EQ$8*EQ$7*KVARDI,2))</f>
        <v/>
      </c>
      <c r="ES109" s="43"/>
      <c r="ET109" s="44" t="str">
        <f aca="false">IF(OR(ES$4=0,ES109="",ES$8="",ES$7=""),"",ROUND(ES109/ES$8*ES$7*KVARDI,2))</f>
        <v/>
      </c>
      <c r="EU109" s="43"/>
      <c r="EV109" s="44" t="str">
        <f aca="false">IF(OR(EU$4=0,EU109="",EU$8="",EU$7=""),"",ROUND(EU109/EU$8*EU$7*KVARDI,2))</f>
        <v/>
      </c>
      <c r="EW109" s="43"/>
      <c r="EX109" s="44" t="str">
        <f aca="false">IF(OR(EW$4=0,EW109="",EW$8="",EW$7=""),"",ROUND(EW109/EW$8*EW$7*KVARDI,2))</f>
        <v/>
      </c>
      <c r="EY109" s="43"/>
      <c r="EZ109" s="44" t="str">
        <f aca="false">IF(OR(EY$4=0,EY109="",EY$8="",EY$7=""),"",ROUND(EY109/EY$8*EY$7*KVARDI,2))</f>
        <v/>
      </c>
      <c r="FA109" s="43"/>
      <c r="FB109" s="44" t="str">
        <f aca="false">IF(OR(FA$4=0,FA109="",FA$8="",FA$7=""),"",ROUND(FA109/FA$8*FA$7*KVARDI,2))</f>
        <v/>
      </c>
      <c r="FC109" s="43"/>
      <c r="FD109" s="44" t="str">
        <f aca="false">IF(OR(FC$4=0,FC109="",FC$8="",FC$7=""),"",ROUND(FC109/FC$8*FC$7*KVARDI,2))</f>
        <v/>
      </c>
      <c r="FE109" s="43"/>
      <c r="FF109" s="44" t="str">
        <f aca="false">IF(OR(FE$4=0,FE109="",FE$8="",FE$7=""),"",ROUND(FE109/FE$8*FE$7*KVARDI,2))</f>
        <v/>
      </c>
      <c r="FG109" s="43"/>
      <c r="FH109" s="44" t="str">
        <f aca="false">IF(OR(FG$4=0,FG109="",FG$8="",FG$7=""),"",ROUND(FG109/FG$8*FG$7*KVARDI,2))</f>
        <v/>
      </c>
      <c r="FI109" s="43"/>
      <c r="FJ109" s="44" t="str">
        <f aca="false">IF(OR(FI$4=0,FI109="",FI$8="",FI$7=""),"",ROUND(FI109/FI$8*FI$7*KVARDI,2))</f>
        <v/>
      </c>
      <c r="FK109" s="43"/>
      <c r="FL109" s="44" t="str">
        <f aca="false">IF(OR(FK$4=0,FK109="",FK$8="",FK$7=""),"",ROUND(FK109/FK$8*FK$7*KVARDI,2))</f>
        <v/>
      </c>
      <c r="FM109" s="43"/>
      <c r="FN109" s="44" t="str">
        <f aca="false">IF(OR(FM$4=0,FM109="",FM$8="",FM$7=""),"",ROUND(FM109/FM$8*FM$7*KVARDI,2))</f>
        <v/>
      </c>
      <c r="FO109" s="43"/>
      <c r="FP109" s="44" t="str">
        <f aca="false">IF(OR(FO$4=0,FO109="",FO$8="",FO$7=""),"",ROUND(FO109/FO$8*FO$7*KVARDI,2))</f>
        <v/>
      </c>
      <c r="FQ109" s="43"/>
      <c r="FR109" s="44" t="str">
        <f aca="false">IF(OR(FQ$4=0,FQ109="",FQ$8="",FQ$7=""),"",ROUND(FQ109/FQ$8*FQ$7*KVARDI,2))</f>
        <v/>
      </c>
      <c r="FS109" s="43"/>
      <c r="FT109" s="44" t="str">
        <f aca="false">IF(OR(FS$4=0,FS109="",FS$8="",FS$7=""),"",ROUND(FS109/FS$8*FS$7*KVARDI,2))</f>
        <v/>
      </c>
      <c r="FU109" s="43"/>
      <c r="FV109" s="44" t="str">
        <f aca="false">IF(OR(FU$4=0,FU109="",FU$8="",FU$7=""),"",ROUND(FU109/FU$8*FU$7*KVARDI,2))</f>
        <v/>
      </c>
      <c r="FW109" s="43"/>
      <c r="FX109" s="44" t="str">
        <f aca="false">IF(OR(FW$4=0,FW109="",FW$8="",FW$7=""),"",ROUND(FW109/FW$8*FW$7*KVARDI,2))</f>
        <v/>
      </c>
      <c r="FY109" s="43"/>
      <c r="FZ109" s="44" t="str">
        <f aca="false">IF(OR(FY$4=0,FY109="",FY$8="",FY$7=""),"",ROUND(FY109/FY$8*FY$7*KVARDI,2))</f>
        <v/>
      </c>
      <c r="GA109" s="43"/>
      <c r="GB109" s="44" t="str">
        <f aca="false">IF(OR(GA$4=0,GA109="",GA$8="",GA$7=""),"",ROUND(GA109/GA$8*GA$7*KVARDI,2))</f>
        <v/>
      </c>
      <c r="GC109" s="43"/>
      <c r="GD109" s="44" t="str">
        <f aca="false">IF(OR(GC$4=0,GC109="",GC$8="",GC$7=""),"",ROUND(GC109/GC$8*GC$7*KVARDI,2))</f>
        <v/>
      </c>
      <c r="GE109" s="43"/>
      <c r="GF109" s="44" t="str">
        <f aca="false">IF(OR(GE$4=0,GE109="",GE$8="",GE$7=""),"",ROUND(GE109/GE$8*GE$7*KVARDI,2))</f>
        <v/>
      </c>
      <c r="GG109" s="43"/>
      <c r="GH109" s="44" t="str">
        <f aca="false">IF(OR(GG$4=0,GG109="",GG$8="",GG$7=""),"",ROUND(GG109/GG$8*GG$7*KVARDI,2))</f>
        <v/>
      </c>
      <c r="GI109" s="43"/>
      <c r="GJ109" s="44" t="str">
        <f aca="false">IF(OR(GI$4=0,GI109="",GI$8="",GI$7=""),"",ROUND(GI109/GI$8*GI$7*KVARDI,2))</f>
        <v/>
      </c>
      <c r="GK109" s="43"/>
      <c r="GL109" s="44" t="str">
        <f aca="false">IF(OR(GK$4=0,GK109="",GK$8="",GK$7=""),"",ROUND(GK109/GK$8*GK$7*KVARDI,2))</f>
        <v/>
      </c>
      <c r="GM109" s="43"/>
      <c r="GN109" s="44" t="str">
        <f aca="false">IF(OR(GM$4=0,GM109="",GM$8="",GM$7=""),"",ROUND(GM109/GM$8*GM$7*KVARDI,2))</f>
        <v/>
      </c>
      <c r="GO109" s="43"/>
      <c r="GP109" s="44" t="str">
        <f aca="false">IF(OR(GO$4=0,GO109="",GO$8="",GO$7=""),"",ROUND(GO109/GO$8*GO$7*KVARDI,2))</f>
        <v/>
      </c>
      <c r="GQ109" s="43"/>
      <c r="GR109" s="44" t="str">
        <f aca="false">IF(OR(GQ$4=0,GQ109="",GQ$8="",GQ$7=""),"",ROUND(GQ109/GQ$8*GQ$7*KVARDI,2))</f>
        <v/>
      </c>
      <c r="GS109" s="43"/>
      <c r="GT109" s="44" t="str">
        <f aca="false">IF(OR(GS$4=0,GS109="",GS$8="",GS$7=""),"",ROUND(GS109/GS$8*GS$7*KVARDI,2))</f>
        <v/>
      </c>
      <c r="GU109" s="43"/>
      <c r="GV109" s="44" t="str">
        <f aca="false">IF(OR(GU$4=0,GU109="",GU$8="",GU$7=""),"",ROUND(GU109/GU$8*GU$7*KVARDI,2))</f>
        <v/>
      </c>
      <c r="GW109" s="43"/>
      <c r="GX109" s="44" t="str">
        <f aca="false">IF(OR(GW$4=0,GW109="",GW$8="",GW$7=""),"",ROUND(GW109/GW$8*GW$7*KVARDI,2))</f>
        <v/>
      </c>
      <c r="GZ109" s="22"/>
    </row>
    <row r="110" customFormat="false" ht="15" hidden="true" customHeight="true" outlineLevel="1" collapsed="false">
      <c r="B110" s="41" t="str">
        <f aca="false" t="array" ref="B110:B110">IFERROR(INDEX(Launagögn!$C$6:$C$10005,MATCH(0,COUNTIF($B$11:B109,Launagögn!$C$6:$C$10005)+(Launagögn!$C$6:$C$10005=""),0)),"")</f>
        <v/>
      </c>
      <c r="C110" s="42" t="n">
        <f aca="false">IFERROR(SUMIF($G$10:$GX$10,"Stig",$G110:$GX110),0)</f>
        <v>0</v>
      </c>
      <c r="D110" s="22"/>
      <c r="E110" s="22"/>
      <c r="F110" s="22"/>
      <c r="G110" s="43"/>
      <c r="H110" s="44" t="str">
        <f aca="false">IF(OR(G$4=0,G110="",G$8="",G$7=""),"",ROUND(G110/G$8*G$7*KVARDI,2))</f>
        <v/>
      </c>
      <c r="I110" s="43"/>
      <c r="J110" s="44" t="str">
        <f aca="false">IF(OR(I$4=0,I110="",I$8="",I$7=""),"",ROUND(I110/I$8*I$7*KVARDI,2))</f>
        <v/>
      </c>
      <c r="K110" s="43"/>
      <c r="L110" s="44" t="str">
        <f aca="false">IF(OR(K$4=0,K110="",K$8="",K$7=""),"",ROUND(K110/K$8*K$7*KVARDI,2))</f>
        <v/>
      </c>
      <c r="M110" s="43"/>
      <c r="N110" s="44" t="str">
        <f aca="false">IF(OR(M$4=0,M110="",M$8="",M$7=""),"",ROUND(M110/M$8*M$7*KVARDI,2))</f>
        <v/>
      </c>
      <c r="O110" s="43"/>
      <c r="P110" s="44" t="str">
        <f aca="false">IF(OR(O$4=0,O110="",O$8="",O$7=""),"",ROUND(O110/O$8*O$7*KVARDI,2))</f>
        <v/>
      </c>
      <c r="Q110" s="43"/>
      <c r="R110" s="44" t="str">
        <f aca="false">IF(OR(Q$4=0,Q110="",Q$8="",Q$7=""),"",ROUND(Q110/Q$8*Q$7*KVARDI,2))</f>
        <v/>
      </c>
      <c r="S110" s="43"/>
      <c r="T110" s="44" t="str">
        <f aca="false">IF(OR(S$4=0,S110="",S$8="",S$7=""),"",ROUND(S110/S$8*S$7*KVARDI,2))</f>
        <v/>
      </c>
      <c r="U110" s="43"/>
      <c r="V110" s="44" t="str">
        <f aca="false">IF(OR(U$4=0,U110="",U$8="",U$7=""),"",ROUND(U110/U$8*U$7*KVARDI,2))</f>
        <v/>
      </c>
      <c r="W110" s="43"/>
      <c r="X110" s="44" t="str">
        <f aca="false">IF(OR(W$4=0,W110="",W$8="",W$7=""),"",ROUND(W110/W$8*W$7*KVARDI,2))</f>
        <v/>
      </c>
      <c r="Y110" s="43"/>
      <c r="Z110" s="44" t="str">
        <f aca="false">IF(OR(Y$4=0,Y110="",Y$8="",Y$7=""),"",ROUND(Y110/Y$8*Y$7*KVARDI,2))</f>
        <v/>
      </c>
      <c r="AA110" s="43"/>
      <c r="AB110" s="44" t="str">
        <f aca="false">IF(OR(AA$4=0,AA110="",AA$8="",AA$7=""),"",ROUND(AA110/AA$8*AA$7*KVARDI,2))</f>
        <v/>
      </c>
      <c r="AC110" s="43"/>
      <c r="AD110" s="44" t="str">
        <f aca="false">IF(OR(AC$4=0,AC110="",AC$8="",AC$7=""),"",ROUND(AC110/AC$8*AC$7*KVARDI,2))</f>
        <v/>
      </c>
      <c r="AE110" s="43"/>
      <c r="AF110" s="44" t="str">
        <f aca="false">IF(OR(AE$4=0,AE110="",AE$8="",AE$7=""),"",ROUND(AE110/AE$8*AE$7*KVARDI,2))</f>
        <v/>
      </c>
      <c r="AG110" s="43"/>
      <c r="AH110" s="44" t="str">
        <f aca="false">IF(OR(AG$4=0,AG110="",AG$8="",AG$7=""),"",ROUND(AG110/AG$8*AG$7*KVARDI,2))</f>
        <v/>
      </c>
      <c r="AI110" s="43"/>
      <c r="AJ110" s="44" t="str">
        <f aca="false">IF(OR(AI$4=0,AI110="",AI$8="",AI$7=""),"",ROUND(AI110/AI$8*AI$7*KVARDI,2))</f>
        <v/>
      </c>
      <c r="AK110" s="43"/>
      <c r="AL110" s="44" t="str">
        <f aca="false">IF(OR(AK$4=0,AK110="",AK$8="",AK$7=""),"",ROUND(AK110/AK$8*AK$7*KVARDI,2))</f>
        <v/>
      </c>
      <c r="AM110" s="43"/>
      <c r="AN110" s="44" t="str">
        <f aca="false">IF(OR(AM$4=0,AM110="",AM$8="",AM$7=""),"",ROUND(AM110/AM$8*AM$7*KVARDI,2))</f>
        <v/>
      </c>
      <c r="AO110" s="43"/>
      <c r="AP110" s="44" t="str">
        <f aca="false">IF(OR(AO$4=0,AO110="",AO$8="",AO$7=""),"",ROUND(AO110/AO$8*AO$7*KVARDI,2))</f>
        <v/>
      </c>
      <c r="AQ110" s="43"/>
      <c r="AR110" s="44" t="str">
        <f aca="false">IF(OR(AQ$4=0,AQ110="",AQ$8="",AQ$7=""),"",ROUND(AQ110/AQ$8*AQ$7*KVARDI,2))</f>
        <v/>
      </c>
      <c r="AS110" s="43"/>
      <c r="AT110" s="44" t="str">
        <f aca="false">IF(OR(AS$4=0,AS110="",AS$8="",AS$7=""),"",ROUND(AS110/AS$8*AS$7*KVARDI,2))</f>
        <v/>
      </c>
      <c r="AU110" s="43"/>
      <c r="AV110" s="44" t="str">
        <f aca="false">IF(OR(AU$4=0,AU110="",AU$8="",AU$7=""),"",ROUND(AU110/AU$8*AU$7*KVARDI,2))</f>
        <v/>
      </c>
      <c r="AW110" s="43"/>
      <c r="AX110" s="44" t="str">
        <f aca="false">IF(OR(AW$4=0,AW110="",AW$8="",AW$7=""),"",ROUND(AW110/AW$8*AW$7*KVARDI,2))</f>
        <v/>
      </c>
      <c r="AY110" s="43"/>
      <c r="AZ110" s="44" t="str">
        <f aca="false">IF(OR(AY$4=0,AY110="",AY$8="",AY$7=""),"",ROUND(AY110/AY$8*AY$7*KVARDI,2))</f>
        <v/>
      </c>
      <c r="BA110" s="43"/>
      <c r="BB110" s="44" t="str">
        <f aca="false">IF(OR(BA$4=0,BA110="",BA$8="",BA$7=""),"",ROUND(BA110/BA$8*BA$7*KVARDI,2))</f>
        <v/>
      </c>
      <c r="BC110" s="43"/>
      <c r="BD110" s="44" t="str">
        <f aca="false">IF(OR(BC$4=0,BC110="",BC$8="",BC$7=""),"",ROUND(BC110/BC$8*BC$7*KVARDI,2))</f>
        <v/>
      </c>
      <c r="BE110" s="43"/>
      <c r="BF110" s="44" t="str">
        <f aca="false">IF(OR(BE$4=0,BE110="",BE$8="",BE$7=""),"",ROUND(BE110/BE$8*BE$7*KVARDI,2))</f>
        <v/>
      </c>
      <c r="BG110" s="43"/>
      <c r="BH110" s="44" t="str">
        <f aca="false">IF(OR(BG$4=0,BG110="",BG$8="",BG$7=""),"",ROUND(BG110/BG$8*BG$7*KVARDI,2))</f>
        <v/>
      </c>
      <c r="BI110" s="43"/>
      <c r="BJ110" s="44" t="str">
        <f aca="false">IF(OR(BI$4=0,BI110="",BI$8="",BI$7=""),"",ROUND(BI110/BI$8*BI$7*KVARDI,2))</f>
        <v/>
      </c>
      <c r="BK110" s="43"/>
      <c r="BL110" s="44" t="str">
        <f aca="false">IF(OR(BK$4=0,BK110="",BK$8="",BK$7=""),"",ROUND(BK110/BK$8*BK$7*KVARDI,2))</f>
        <v/>
      </c>
      <c r="BM110" s="43"/>
      <c r="BN110" s="44" t="str">
        <f aca="false">IF(OR(BM$4=0,BM110="",BM$8="",BM$7=""),"",ROUND(BM110/BM$8*BM$7*KVARDI,2))</f>
        <v/>
      </c>
      <c r="BO110" s="43"/>
      <c r="BP110" s="44" t="str">
        <f aca="false">IF(OR(BO$4=0,BO110="",BO$8="",BO$7=""),"",ROUND(BO110/BO$8*BO$7*KVARDI,2))</f>
        <v/>
      </c>
      <c r="BQ110" s="43"/>
      <c r="BR110" s="44" t="str">
        <f aca="false">IF(OR(BQ$4=0,BQ110="",BQ$8="",BQ$7=""),"",ROUND(BQ110/BQ$8*BQ$7*KVARDI,2))</f>
        <v/>
      </c>
      <c r="BS110" s="43"/>
      <c r="BT110" s="44" t="str">
        <f aca="false">IF(OR(BS$4=0,BS110="",BS$8="",BS$7=""),"",ROUND(BS110/BS$8*BS$7*KVARDI,2))</f>
        <v/>
      </c>
      <c r="BU110" s="43"/>
      <c r="BV110" s="44" t="str">
        <f aca="false">IF(OR(BU$4=0,BU110="",BU$8="",BU$7=""),"",ROUND(BU110/BU$8*BU$7*KVARDI,2))</f>
        <v/>
      </c>
      <c r="BW110" s="43"/>
      <c r="BX110" s="44" t="str">
        <f aca="false">IF(OR(BW$4=0,BW110="",BW$8="",BW$7=""),"",ROUND(BW110/BW$8*BW$7*KVARDI,2))</f>
        <v/>
      </c>
      <c r="BY110" s="43"/>
      <c r="BZ110" s="44" t="str">
        <f aca="false">IF(OR(BY$4=0,BY110="",BY$8="",BY$7=""),"",ROUND(BY110/BY$8*BY$7*KVARDI,2))</f>
        <v/>
      </c>
      <c r="CA110" s="43"/>
      <c r="CB110" s="44" t="str">
        <f aca="false">IF(OR(CA$4=0,CA110="",CA$8="",CA$7=""),"",ROUND(CA110/CA$8*CA$7*KVARDI,2))</f>
        <v/>
      </c>
      <c r="CC110" s="43"/>
      <c r="CD110" s="44" t="str">
        <f aca="false">IF(OR(CC$4=0,CC110="",CC$8="",CC$7=""),"",ROUND(CC110/CC$8*CC$7*KVARDI,2))</f>
        <v/>
      </c>
      <c r="CE110" s="43"/>
      <c r="CF110" s="44" t="str">
        <f aca="false">IF(OR(CE$4=0,CE110="",CE$8="",CE$7=""),"",ROUND(CE110/CE$8*CE$7*KVARDI,2))</f>
        <v/>
      </c>
      <c r="CG110" s="43"/>
      <c r="CH110" s="44" t="str">
        <f aca="false">IF(OR(CG$4=0,CG110="",CG$8="",CG$7=""),"",ROUND(CG110/CG$8*CG$7*KVARDI,2))</f>
        <v/>
      </c>
      <c r="CI110" s="43"/>
      <c r="CJ110" s="44" t="str">
        <f aca="false">IF(OR(CI$4=0,CI110="",CI$8="",CI$7=""),"",ROUND(CI110/CI$8*CI$7*KVARDI,2))</f>
        <v/>
      </c>
      <c r="CK110" s="43"/>
      <c r="CL110" s="44" t="str">
        <f aca="false">IF(OR(CK$4=0,CK110="",CK$8="",CK$7=""),"",ROUND(CK110/CK$8*CK$7*KVARDI,2))</f>
        <v/>
      </c>
      <c r="CM110" s="43"/>
      <c r="CN110" s="44" t="str">
        <f aca="false">IF(OR(CM$4=0,CM110="",CM$8="",CM$7=""),"",ROUND(CM110/CM$8*CM$7*KVARDI,2))</f>
        <v/>
      </c>
      <c r="CO110" s="43"/>
      <c r="CP110" s="44" t="str">
        <f aca="false">IF(OR(CO$4=0,CO110="",CO$8="",CO$7=""),"",ROUND(CO110/CO$8*CO$7*KVARDI,2))</f>
        <v/>
      </c>
      <c r="CQ110" s="43"/>
      <c r="CR110" s="44" t="str">
        <f aca="false">IF(OR(CQ$4=0,CQ110="",CQ$8="",CQ$7=""),"",ROUND(CQ110/CQ$8*CQ$7*KVARDI,2))</f>
        <v/>
      </c>
      <c r="CS110" s="43"/>
      <c r="CT110" s="44" t="str">
        <f aca="false">IF(OR(CS$4=0,CS110="",CS$8="",CS$7=""),"",ROUND(CS110/CS$8*CS$7*KVARDI,2))</f>
        <v/>
      </c>
      <c r="CU110" s="43"/>
      <c r="CV110" s="44" t="str">
        <f aca="false">IF(OR(CU$4=0,CU110="",CU$8="",CU$7=""),"",ROUND(CU110/CU$8*CU$7*KVARDI,2))</f>
        <v/>
      </c>
      <c r="CW110" s="43"/>
      <c r="CX110" s="44" t="str">
        <f aca="false">IF(OR(CW$4=0,CW110="",CW$8="",CW$7=""),"",ROUND(CW110/CW$8*CW$7*KVARDI,2))</f>
        <v/>
      </c>
      <c r="CY110" s="43"/>
      <c r="CZ110" s="44" t="str">
        <f aca="false">IF(OR(CY$4=0,CY110="",CY$8="",CY$7=""),"",ROUND(CY110/CY$8*CY$7*KVARDI,2))</f>
        <v/>
      </c>
      <c r="DA110" s="43"/>
      <c r="DB110" s="44" t="str">
        <f aca="false">IF(OR(DA$4=0,DA110="",DA$8="",DA$7=""),"",ROUND(DA110/DA$8*DA$7*KVARDI,2))</f>
        <v/>
      </c>
      <c r="DC110" s="43"/>
      <c r="DD110" s="44" t="str">
        <f aca="false">IF(OR(DC$4=0,DC110="",DC$8="",DC$7=""),"",ROUND(DC110/DC$8*DC$7*KVARDI,2))</f>
        <v/>
      </c>
      <c r="DE110" s="43"/>
      <c r="DF110" s="44" t="str">
        <f aca="false">IF(OR(DE$4=0,DE110="",DE$8="",DE$7=""),"",ROUND(DE110/DE$8*DE$7*KVARDI,2))</f>
        <v/>
      </c>
      <c r="DG110" s="43"/>
      <c r="DH110" s="44" t="str">
        <f aca="false">IF(OR(DG$4=0,DG110="",DG$8="",DG$7=""),"",ROUND(DG110/DG$8*DG$7*KVARDI,2))</f>
        <v/>
      </c>
      <c r="DI110" s="43"/>
      <c r="DJ110" s="44" t="str">
        <f aca="false">IF(OR(DI$4=0,DI110="",DI$8="",DI$7=""),"",ROUND(DI110/DI$8*DI$7*KVARDI,2))</f>
        <v/>
      </c>
      <c r="DK110" s="43"/>
      <c r="DL110" s="44" t="str">
        <f aca="false">IF(OR(DK$4=0,DK110="",DK$8="",DK$7=""),"",ROUND(DK110/DK$8*DK$7*KVARDI,2))</f>
        <v/>
      </c>
      <c r="DM110" s="43"/>
      <c r="DN110" s="44" t="str">
        <f aca="false">IF(OR(DM$4=0,DM110="",DM$8="",DM$7=""),"",ROUND(DM110/DM$8*DM$7*KVARDI,2))</f>
        <v/>
      </c>
      <c r="DO110" s="43"/>
      <c r="DP110" s="44" t="str">
        <f aca="false">IF(OR(DO$4=0,DO110="",DO$8="",DO$7=""),"",ROUND(DO110/DO$8*DO$7*KVARDI,2))</f>
        <v/>
      </c>
      <c r="DQ110" s="43"/>
      <c r="DR110" s="44" t="str">
        <f aca="false">IF(OR(DQ$4=0,DQ110="",DQ$8="",DQ$7=""),"",ROUND(DQ110/DQ$8*DQ$7*KVARDI,2))</f>
        <v/>
      </c>
      <c r="DS110" s="43"/>
      <c r="DT110" s="44" t="str">
        <f aca="false">IF(OR(DS$4=0,DS110="",DS$8="",DS$7=""),"",ROUND(DS110/DS$8*DS$7*KVARDI,2))</f>
        <v/>
      </c>
      <c r="DU110" s="43"/>
      <c r="DV110" s="44" t="str">
        <f aca="false">IF(OR(DU$4=0,DU110="",DU$8="",DU$7=""),"",ROUND(DU110/DU$8*DU$7*KVARDI,2))</f>
        <v/>
      </c>
      <c r="DW110" s="43"/>
      <c r="DX110" s="44" t="str">
        <f aca="false">IF(OR(DW$4=0,DW110="",DW$8="",DW$7=""),"",ROUND(DW110/DW$8*DW$7*KVARDI,2))</f>
        <v/>
      </c>
      <c r="DY110" s="43"/>
      <c r="DZ110" s="44" t="str">
        <f aca="false">IF(OR(DY$4=0,DY110="",DY$8="",DY$7=""),"",ROUND(DY110/DY$8*DY$7*KVARDI,2))</f>
        <v/>
      </c>
      <c r="EA110" s="43"/>
      <c r="EB110" s="44" t="str">
        <f aca="false">IF(OR(EA$4=0,EA110="",EA$8="",EA$7=""),"",ROUND(EA110/EA$8*EA$7*KVARDI,2))</f>
        <v/>
      </c>
      <c r="EC110" s="43"/>
      <c r="ED110" s="44" t="str">
        <f aca="false">IF(OR(EC$4=0,EC110="",EC$8="",EC$7=""),"",ROUND(EC110/EC$8*EC$7*KVARDI,2))</f>
        <v/>
      </c>
      <c r="EE110" s="43"/>
      <c r="EF110" s="44" t="str">
        <f aca="false">IF(OR(EE$4=0,EE110="",EE$8="",EE$7=""),"",ROUND(EE110/EE$8*EE$7*KVARDI,2))</f>
        <v/>
      </c>
      <c r="EG110" s="43"/>
      <c r="EH110" s="44" t="str">
        <f aca="false">IF(OR(EG$4=0,EG110="",EG$8="",EG$7=""),"",ROUND(EG110/EG$8*EG$7*KVARDI,2))</f>
        <v/>
      </c>
      <c r="EI110" s="43"/>
      <c r="EJ110" s="44" t="str">
        <f aca="false">IF(OR(EI$4=0,EI110="",EI$8="",EI$7=""),"",ROUND(EI110/EI$8*EI$7*KVARDI,2))</f>
        <v/>
      </c>
      <c r="EK110" s="43"/>
      <c r="EL110" s="44" t="str">
        <f aca="false">IF(OR(EK$4=0,EK110="",EK$8="",EK$7=""),"",ROUND(EK110/EK$8*EK$7*KVARDI,2))</f>
        <v/>
      </c>
      <c r="EM110" s="43"/>
      <c r="EN110" s="44" t="str">
        <f aca="false">IF(OR(EM$4=0,EM110="",EM$8="",EM$7=""),"",ROUND(EM110/EM$8*EM$7*KVARDI,2))</f>
        <v/>
      </c>
      <c r="EO110" s="43"/>
      <c r="EP110" s="44" t="str">
        <f aca="false">IF(OR(EO$4=0,EO110="",EO$8="",EO$7=""),"",ROUND(EO110/EO$8*EO$7*KVARDI,2))</f>
        <v/>
      </c>
      <c r="EQ110" s="43"/>
      <c r="ER110" s="44" t="str">
        <f aca="false">IF(OR(EQ$4=0,EQ110="",EQ$8="",EQ$7=""),"",ROUND(EQ110/EQ$8*EQ$7*KVARDI,2))</f>
        <v/>
      </c>
      <c r="ES110" s="43"/>
      <c r="ET110" s="44" t="str">
        <f aca="false">IF(OR(ES$4=0,ES110="",ES$8="",ES$7=""),"",ROUND(ES110/ES$8*ES$7*KVARDI,2))</f>
        <v/>
      </c>
      <c r="EU110" s="43"/>
      <c r="EV110" s="44" t="str">
        <f aca="false">IF(OR(EU$4=0,EU110="",EU$8="",EU$7=""),"",ROUND(EU110/EU$8*EU$7*KVARDI,2))</f>
        <v/>
      </c>
      <c r="EW110" s="43"/>
      <c r="EX110" s="44" t="str">
        <f aca="false">IF(OR(EW$4=0,EW110="",EW$8="",EW$7=""),"",ROUND(EW110/EW$8*EW$7*KVARDI,2))</f>
        <v/>
      </c>
      <c r="EY110" s="43"/>
      <c r="EZ110" s="44" t="str">
        <f aca="false">IF(OR(EY$4=0,EY110="",EY$8="",EY$7=""),"",ROUND(EY110/EY$8*EY$7*KVARDI,2))</f>
        <v/>
      </c>
      <c r="FA110" s="43"/>
      <c r="FB110" s="44" t="str">
        <f aca="false">IF(OR(FA$4=0,FA110="",FA$8="",FA$7=""),"",ROUND(FA110/FA$8*FA$7*KVARDI,2))</f>
        <v/>
      </c>
      <c r="FC110" s="43"/>
      <c r="FD110" s="44" t="str">
        <f aca="false">IF(OR(FC$4=0,FC110="",FC$8="",FC$7=""),"",ROUND(FC110/FC$8*FC$7*KVARDI,2))</f>
        <v/>
      </c>
      <c r="FE110" s="43"/>
      <c r="FF110" s="44" t="str">
        <f aca="false">IF(OR(FE$4=0,FE110="",FE$8="",FE$7=""),"",ROUND(FE110/FE$8*FE$7*KVARDI,2))</f>
        <v/>
      </c>
      <c r="FG110" s="43"/>
      <c r="FH110" s="44" t="str">
        <f aca="false">IF(OR(FG$4=0,FG110="",FG$8="",FG$7=""),"",ROUND(FG110/FG$8*FG$7*KVARDI,2))</f>
        <v/>
      </c>
      <c r="FI110" s="43"/>
      <c r="FJ110" s="44" t="str">
        <f aca="false">IF(OR(FI$4=0,FI110="",FI$8="",FI$7=""),"",ROUND(FI110/FI$8*FI$7*KVARDI,2))</f>
        <v/>
      </c>
      <c r="FK110" s="43"/>
      <c r="FL110" s="44" t="str">
        <f aca="false">IF(OR(FK$4=0,FK110="",FK$8="",FK$7=""),"",ROUND(FK110/FK$8*FK$7*KVARDI,2))</f>
        <v/>
      </c>
      <c r="FM110" s="43"/>
      <c r="FN110" s="44" t="str">
        <f aca="false">IF(OR(FM$4=0,FM110="",FM$8="",FM$7=""),"",ROUND(FM110/FM$8*FM$7*KVARDI,2))</f>
        <v/>
      </c>
      <c r="FO110" s="43"/>
      <c r="FP110" s="44" t="str">
        <f aca="false">IF(OR(FO$4=0,FO110="",FO$8="",FO$7=""),"",ROUND(FO110/FO$8*FO$7*KVARDI,2))</f>
        <v/>
      </c>
      <c r="FQ110" s="43"/>
      <c r="FR110" s="44" t="str">
        <f aca="false">IF(OR(FQ$4=0,FQ110="",FQ$8="",FQ$7=""),"",ROUND(FQ110/FQ$8*FQ$7*KVARDI,2))</f>
        <v/>
      </c>
      <c r="FS110" s="43"/>
      <c r="FT110" s="44" t="str">
        <f aca="false">IF(OR(FS$4=0,FS110="",FS$8="",FS$7=""),"",ROUND(FS110/FS$8*FS$7*KVARDI,2))</f>
        <v/>
      </c>
      <c r="FU110" s="43"/>
      <c r="FV110" s="44" t="str">
        <f aca="false">IF(OR(FU$4=0,FU110="",FU$8="",FU$7=""),"",ROUND(FU110/FU$8*FU$7*KVARDI,2))</f>
        <v/>
      </c>
      <c r="FW110" s="43"/>
      <c r="FX110" s="44" t="str">
        <f aca="false">IF(OR(FW$4=0,FW110="",FW$8="",FW$7=""),"",ROUND(FW110/FW$8*FW$7*KVARDI,2))</f>
        <v/>
      </c>
      <c r="FY110" s="43"/>
      <c r="FZ110" s="44" t="str">
        <f aca="false">IF(OR(FY$4=0,FY110="",FY$8="",FY$7=""),"",ROUND(FY110/FY$8*FY$7*KVARDI,2))</f>
        <v/>
      </c>
      <c r="GA110" s="43"/>
      <c r="GB110" s="44" t="str">
        <f aca="false">IF(OR(GA$4=0,GA110="",GA$8="",GA$7=""),"",ROUND(GA110/GA$8*GA$7*KVARDI,2))</f>
        <v/>
      </c>
      <c r="GC110" s="43"/>
      <c r="GD110" s="44" t="str">
        <f aca="false">IF(OR(GC$4=0,GC110="",GC$8="",GC$7=""),"",ROUND(GC110/GC$8*GC$7*KVARDI,2))</f>
        <v/>
      </c>
      <c r="GE110" s="43"/>
      <c r="GF110" s="44" t="str">
        <f aca="false">IF(OR(GE$4=0,GE110="",GE$8="",GE$7=""),"",ROUND(GE110/GE$8*GE$7*KVARDI,2))</f>
        <v/>
      </c>
      <c r="GG110" s="43"/>
      <c r="GH110" s="44" t="str">
        <f aca="false">IF(OR(GG$4=0,GG110="",GG$8="",GG$7=""),"",ROUND(GG110/GG$8*GG$7*KVARDI,2))</f>
        <v/>
      </c>
      <c r="GI110" s="43"/>
      <c r="GJ110" s="44" t="str">
        <f aca="false">IF(OR(GI$4=0,GI110="",GI$8="",GI$7=""),"",ROUND(GI110/GI$8*GI$7*KVARDI,2))</f>
        <v/>
      </c>
      <c r="GK110" s="43"/>
      <c r="GL110" s="44" t="str">
        <f aca="false">IF(OR(GK$4=0,GK110="",GK$8="",GK$7=""),"",ROUND(GK110/GK$8*GK$7*KVARDI,2))</f>
        <v/>
      </c>
      <c r="GM110" s="43"/>
      <c r="GN110" s="44" t="str">
        <f aca="false">IF(OR(GM$4=0,GM110="",GM$8="",GM$7=""),"",ROUND(GM110/GM$8*GM$7*KVARDI,2))</f>
        <v/>
      </c>
      <c r="GO110" s="43"/>
      <c r="GP110" s="44" t="str">
        <f aca="false">IF(OR(GO$4=0,GO110="",GO$8="",GO$7=""),"",ROUND(GO110/GO$8*GO$7*KVARDI,2))</f>
        <v/>
      </c>
      <c r="GQ110" s="43"/>
      <c r="GR110" s="44" t="str">
        <f aca="false">IF(OR(GQ$4=0,GQ110="",GQ$8="",GQ$7=""),"",ROUND(GQ110/GQ$8*GQ$7*KVARDI,2))</f>
        <v/>
      </c>
      <c r="GS110" s="43"/>
      <c r="GT110" s="44" t="str">
        <f aca="false">IF(OR(GS$4=0,GS110="",GS$8="",GS$7=""),"",ROUND(GS110/GS$8*GS$7*KVARDI,2))</f>
        <v/>
      </c>
      <c r="GU110" s="43"/>
      <c r="GV110" s="44" t="str">
        <f aca="false">IF(OR(GU$4=0,GU110="",GU$8="",GU$7=""),"",ROUND(GU110/GU$8*GU$7*KVARDI,2))</f>
        <v/>
      </c>
      <c r="GW110" s="43"/>
      <c r="GX110" s="44" t="str">
        <f aca="false">IF(OR(GW$4=0,GW110="",GW$8="",GW$7=""),"",ROUND(GW110/GW$8*GW$7*KVARDI,2))</f>
        <v/>
      </c>
      <c r="GZ110" s="22"/>
    </row>
  </sheetData>
  <mergeCells count="507">
    <mergeCell ref="B2:F2"/>
    <mergeCell ref="B3:N3"/>
    <mergeCell ref="B5:C5"/>
    <mergeCell ref="G5:H5"/>
    <mergeCell ref="I5:J5"/>
    <mergeCell ref="K5:L5"/>
    <mergeCell ref="M5:N5"/>
    <mergeCell ref="O5:P5"/>
    <mergeCell ref="Q5:R5"/>
    <mergeCell ref="S5:T5"/>
    <mergeCell ref="U5:V5"/>
    <mergeCell ref="W5:X5"/>
    <mergeCell ref="Y5:Z5"/>
    <mergeCell ref="AA5:AB5"/>
    <mergeCell ref="AC5:AD5"/>
    <mergeCell ref="AE5:AF5"/>
    <mergeCell ref="AG5:AH5"/>
    <mergeCell ref="AI5:AJ5"/>
    <mergeCell ref="AK5:AL5"/>
    <mergeCell ref="AM5:AN5"/>
    <mergeCell ref="AO5:AP5"/>
    <mergeCell ref="AQ5:AR5"/>
    <mergeCell ref="AS5:AT5"/>
    <mergeCell ref="AU5:AV5"/>
    <mergeCell ref="AW5:AX5"/>
    <mergeCell ref="AY5:AZ5"/>
    <mergeCell ref="BA5:BB5"/>
    <mergeCell ref="BC5:BD5"/>
    <mergeCell ref="BE5:BF5"/>
    <mergeCell ref="BG5:BH5"/>
    <mergeCell ref="BI5:BJ5"/>
    <mergeCell ref="BK5:BL5"/>
    <mergeCell ref="BM5:BN5"/>
    <mergeCell ref="BO5:BP5"/>
    <mergeCell ref="BQ5:BR5"/>
    <mergeCell ref="BS5:BT5"/>
    <mergeCell ref="BU5:BV5"/>
    <mergeCell ref="BW5:BX5"/>
    <mergeCell ref="BY5:BZ5"/>
    <mergeCell ref="CA5:CB5"/>
    <mergeCell ref="CC5:CD5"/>
    <mergeCell ref="CE5:CF5"/>
    <mergeCell ref="CG5:CH5"/>
    <mergeCell ref="CI5:CJ5"/>
    <mergeCell ref="CK5:CL5"/>
    <mergeCell ref="CM5:CN5"/>
    <mergeCell ref="CO5:CP5"/>
    <mergeCell ref="CQ5:CR5"/>
    <mergeCell ref="CS5:CT5"/>
    <mergeCell ref="CU5:CV5"/>
    <mergeCell ref="CW5:CX5"/>
    <mergeCell ref="CY5:CZ5"/>
    <mergeCell ref="DA5:DB5"/>
    <mergeCell ref="DC5:DD5"/>
    <mergeCell ref="DE5:DF5"/>
    <mergeCell ref="DG5:DH5"/>
    <mergeCell ref="DI5:DJ5"/>
    <mergeCell ref="DK5:DL5"/>
    <mergeCell ref="DM5:DN5"/>
    <mergeCell ref="DO5:DP5"/>
    <mergeCell ref="DQ5:DR5"/>
    <mergeCell ref="DS5:DT5"/>
    <mergeCell ref="DU5:DV5"/>
    <mergeCell ref="DW5:DX5"/>
    <mergeCell ref="DY5:DZ5"/>
    <mergeCell ref="EA5:EB5"/>
    <mergeCell ref="EC5:ED5"/>
    <mergeCell ref="EE5:EF5"/>
    <mergeCell ref="EG5:EH5"/>
    <mergeCell ref="EI5:EJ5"/>
    <mergeCell ref="EK5:EL5"/>
    <mergeCell ref="EM5:EN5"/>
    <mergeCell ref="EO5:EP5"/>
    <mergeCell ref="EQ5:ER5"/>
    <mergeCell ref="ES5:ET5"/>
    <mergeCell ref="EU5:EV5"/>
    <mergeCell ref="EW5:EX5"/>
    <mergeCell ref="EY5:EZ5"/>
    <mergeCell ref="FA5:FB5"/>
    <mergeCell ref="FC5:FD5"/>
    <mergeCell ref="FE5:FF5"/>
    <mergeCell ref="FG5:FH5"/>
    <mergeCell ref="FI5:FJ5"/>
    <mergeCell ref="FK5:FL5"/>
    <mergeCell ref="FM5:FN5"/>
    <mergeCell ref="FO5:FP5"/>
    <mergeCell ref="FQ5:FR5"/>
    <mergeCell ref="FS5:FT5"/>
    <mergeCell ref="FU5:FV5"/>
    <mergeCell ref="FW5:FX5"/>
    <mergeCell ref="FY5:FZ5"/>
    <mergeCell ref="GA5:GB5"/>
    <mergeCell ref="GC5:GD5"/>
    <mergeCell ref="GE5:GF5"/>
    <mergeCell ref="GG5:GH5"/>
    <mergeCell ref="GI5:GJ5"/>
    <mergeCell ref="GK5:GL5"/>
    <mergeCell ref="GM5:GN5"/>
    <mergeCell ref="GO5:GP5"/>
    <mergeCell ref="GQ5:GR5"/>
    <mergeCell ref="GS5:GT5"/>
    <mergeCell ref="GU5:GV5"/>
    <mergeCell ref="GW5:GX5"/>
    <mergeCell ref="B6:C6"/>
    <mergeCell ref="G6:H6"/>
    <mergeCell ref="I6:J6"/>
    <mergeCell ref="K6:L6"/>
    <mergeCell ref="M6:N6"/>
    <mergeCell ref="O6:P6"/>
    <mergeCell ref="Q6:R6"/>
    <mergeCell ref="S6:T6"/>
    <mergeCell ref="U6:V6"/>
    <mergeCell ref="W6:X6"/>
    <mergeCell ref="Y6:Z6"/>
    <mergeCell ref="AA6:AB6"/>
    <mergeCell ref="AC6:AD6"/>
    <mergeCell ref="AE6:AF6"/>
    <mergeCell ref="AG6:AH6"/>
    <mergeCell ref="AI6:AJ6"/>
    <mergeCell ref="AK6:AL6"/>
    <mergeCell ref="AM6:AN6"/>
    <mergeCell ref="AO6:AP6"/>
    <mergeCell ref="AQ6:AR6"/>
    <mergeCell ref="AS6:AT6"/>
    <mergeCell ref="AU6:AV6"/>
    <mergeCell ref="AW6:AX6"/>
    <mergeCell ref="AY6:AZ6"/>
    <mergeCell ref="BA6:BB6"/>
    <mergeCell ref="BC6:BD6"/>
    <mergeCell ref="BE6:BF6"/>
    <mergeCell ref="BG6:BH6"/>
    <mergeCell ref="BI6:BJ6"/>
    <mergeCell ref="BK6:BL6"/>
    <mergeCell ref="BM6:BN6"/>
    <mergeCell ref="BO6:BP6"/>
    <mergeCell ref="BQ6:BR6"/>
    <mergeCell ref="BS6:BT6"/>
    <mergeCell ref="BU6:BV6"/>
    <mergeCell ref="BW6:BX6"/>
    <mergeCell ref="BY6:BZ6"/>
    <mergeCell ref="CA6:CB6"/>
    <mergeCell ref="CC6:CD6"/>
    <mergeCell ref="CE6:CF6"/>
    <mergeCell ref="CG6:CH6"/>
    <mergeCell ref="CI6:CJ6"/>
    <mergeCell ref="CK6:CL6"/>
    <mergeCell ref="CM6:CN6"/>
    <mergeCell ref="CO6:CP6"/>
    <mergeCell ref="CQ6:CR6"/>
    <mergeCell ref="CS6:CT6"/>
    <mergeCell ref="CU6:CV6"/>
    <mergeCell ref="CW6:CX6"/>
    <mergeCell ref="CY6:CZ6"/>
    <mergeCell ref="DA6:DB6"/>
    <mergeCell ref="DC6:DD6"/>
    <mergeCell ref="DE6:DF6"/>
    <mergeCell ref="DG6:DH6"/>
    <mergeCell ref="DI6:DJ6"/>
    <mergeCell ref="DK6:DL6"/>
    <mergeCell ref="DM6:DN6"/>
    <mergeCell ref="DO6:DP6"/>
    <mergeCell ref="DQ6:DR6"/>
    <mergeCell ref="DS6:DT6"/>
    <mergeCell ref="DU6:DV6"/>
    <mergeCell ref="DW6:DX6"/>
    <mergeCell ref="DY6:DZ6"/>
    <mergeCell ref="EA6:EB6"/>
    <mergeCell ref="EC6:ED6"/>
    <mergeCell ref="EE6:EF6"/>
    <mergeCell ref="EG6:EH6"/>
    <mergeCell ref="EI6:EJ6"/>
    <mergeCell ref="EK6:EL6"/>
    <mergeCell ref="EM6:EN6"/>
    <mergeCell ref="EO6:EP6"/>
    <mergeCell ref="EQ6:ER6"/>
    <mergeCell ref="ES6:ET6"/>
    <mergeCell ref="EU6:EV6"/>
    <mergeCell ref="EW6:EX6"/>
    <mergeCell ref="EY6:EZ6"/>
    <mergeCell ref="FA6:FB6"/>
    <mergeCell ref="FC6:FD6"/>
    <mergeCell ref="FE6:FF6"/>
    <mergeCell ref="FG6:FH6"/>
    <mergeCell ref="FI6:FJ6"/>
    <mergeCell ref="FK6:FL6"/>
    <mergeCell ref="FM6:FN6"/>
    <mergeCell ref="FO6:FP6"/>
    <mergeCell ref="FQ6:FR6"/>
    <mergeCell ref="FS6:FT6"/>
    <mergeCell ref="FU6:FV6"/>
    <mergeCell ref="FW6:FX6"/>
    <mergeCell ref="FY6:FZ6"/>
    <mergeCell ref="GA6:GB6"/>
    <mergeCell ref="GC6:GD6"/>
    <mergeCell ref="GE6:GF6"/>
    <mergeCell ref="GG6:GH6"/>
    <mergeCell ref="GI6:GJ6"/>
    <mergeCell ref="GK6:GL6"/>
    <mergeCell ref="GM6:GN6"/>
    <mergeCell ref="GO6:GP6"/>
    <mergeCell ref="GQ6:GR6"/>
    <mergeCell ref="GS6:GT6"/>
    <mergeCell ref="GU6:GV6"/>
    <mergeCell ref="GW6:GX6"/>
    <mergeCell ref="B7:C7"/>
    <mergeCell ref="G7:H7"/>
    <mergeCell ref="I7:J7"/>
    <mergeCell ref="K7:L7"/>
    <mergeCell ref="M7:N7"/>
    <mergeCell ref="O7:P7"/>
    <mergeCell ref="Q7:R7"/>
    <mergeCell ref="S7:T7"/>
    <mergeCell ref="U7:V7"/>
    <mergeCell ref="W7:X7"/>
    <mergeCell ref="Y7:Z7"/>
    <mergeCell ref="AA7:AB7"/>
    <mergeCell ref="AC7:AD7"/>
    <mergeCell ref="AE7:AF7"/>
    <mergeCell ref="AG7:AH7"/>
    <mergeCell ref="AI7:AJ7"/>
    <mergeCell ref="AK7:AL7"/>
    <mergeCell ref="AM7:AN7"/>
    <mergeCell ref="AO7:AP7"/>
    <mergeCell ref="AQ7:AR7"/>
    <mergeCell ref="AS7:AT7"/>
    <mergeCell ref="AU7:AV7"/>
    <mergeCell ref="AW7:AX7"/>
    <mergeCell ref="AY7:AZ7"/>
    <mergeCell ref="BA7:BB7"/>
    <mergeCell ref="BC7:BD7"/>
    <mergeCell ref="BE7:BF7"/>
    <mergeCell ref="BG7:BH7"/>
    <mergeCell ref="BI7:BJ7"/>
    <mergeCell ref="BK7:BL7"/>
    <mergeCell ref="BM7:BN7"/>
    <mergeCell ref="BO7:BP7"/>
    <mergeCell ref="BQ7:BR7"/>
    <mergeCell ref="BS7:BT7"/>
    <mergeCell ref="BU7:BV7"/>
    <mergeCell ref="BW7:BX7"/>
    <mergeCell ref="BY7:BZ7"/>
    <mergeCell ref="CA7:CB7"/>
    <mergeCell ref="CC7:CD7"/>
    <mergeCell ref="CE7:CF7"/>
    <mergeCell ref="CG7:CH7"/>
    <mergeCell ref="CI7:CJ7"/>
    <mergeCell ref="CK7:CL7"/>
    <mergeCell ref="CM7:CN7"/>
    <mergeCell ref="CO7:CP7"/>
    <mergeCell ref="CQ7:CR7"/>
    <mergeCell ref="CS7:CT7"/>
    <mergeCell ref="CU7:CV7"/>
    <mergeCell ref="CW7:CX7"/>
    <mergeCell ref="CY7:CZ7"/>
    <mergeCell ref="DA7:DB7"/>
    <mergeCell ref="DC7:DD7"/>
    <mergeCell ref="DE7:DF7"/>
    <mergeCell ref="DG7:DH7"/>
    <mergeCell ref="DI7:DJ7"/>
    <mergeCell ref="DK7:DL7"/>
    <mergeCell ref="DM7:DN7"/>
    <mergeCell ref="DO7:DP7"/>
    <mergeCell ref="DQ7:DR7"/>
    <mergeCell ref="DS7:DT7"/>
    <mergeCell ref="DU7:DV7"/>
    <mergeCell ref="DW7:DX7"/>
    <mergeCell ref="DY7:DZ7"/>
    <mergeCell ref="EA7:EB7"/>
    <mergeCell ref="EC7:ED7"/>
    <mergeCell ref="EE7:EF7"/>
    <mergeCell ref="EG7:EH7"/>
    <mergeCell ref="EI7:EJ7"/>
    <mergeCell ref="EK7:EL7"/>
    <mergeCell ref="EM7:EN7"/>
    <mergeCell ref="EO7:EP7"/>
    <mergeCell ref="EQ7:ER7"/>
    <mergeCell ref="ES7:ET7"/>
    <mergeCell ref="EU7:EV7"/>
    <mergeCell ref="EW7:EX7"/>
    <mergeCell ref="EY7:EZ7"/>
    <mergeCell ref="FA7:FB7"/>
    <mergeCell ref="FC7:FD7"/>
    <mergeCell ref="FE7:FF7"/>
    <mergeCell ref="FG7:FH7"/>
    <mergeCell ref="FI7:FJ7"/>
    <mergeCell ref="FK7:FL7"/>
    <mergeCell ref="FM7:FN7"/>
    <mergeCell ref="FO7:FP7"/>
    <mergeCell ref="FQ7:FR7"/>
    <mergeCell ref="FS7:FT7"/>
    <mergeCell ref="FU7:FV7"/>
    <mergeCell ref="FW7:FX7"/>
    <mergeCell ref="FY7:FZ7"/>
    <mergeCell ref="GA7:GB7"/>
    <mergeCell ref="GC7:GD7"/>
    <mergeCell ref="GE7:GF7"/>
    <mergeCell ref="GG7:GH7"/>
    <mergeCell ref="GI7:GJ7"/>
    <mergeCell ref="GK7:GL7"/>
    <mergeCell ref="GM7:GN7"/>
    <mergeCell ref="GO7:GP7"/>
    <mergeCell ref="GQ7:GR7"/>
    <mergeCell ref="GS7:GT7"/>
    <mergeCell ref="GU7:GV7"/>
    <mergeCell ref="GW7:GX7"/>
    <mergeCell ref="B8:C8"/>
    <mergeCell ref="G8:H8"/>
    <mergeCell ref="I8:J8"/>
    <mergeCell ref="K8:L8"/>
    <mergeCell ref="M8:N8"/>
    <mergeCell ref="O8:P8"/>
    <mergeCell ref="Q8:R8"/>
    <mergeCell ref="S8:T8"/>
    <mergeCell ref="U8:V8"/>
    <mergeCell ref="W8:X8"/>
    <mergeCell ref="Y8:Z8"/>
    <mergeCell ref="AA8:AB8"/>
    <mergeCell ref="AC8:AD8"/>
    <mergeCell ref="AE8:AF8"/>
    <mergeCell ref="AG8:AH8"/>
    <mergeCell ref="AI8:AJ8"/>
    <mergeCell ref="AK8:AL8"/>
    <mergeCell ref="AM8:AN8"/>
    <mergeCell ref="AO8:AP8"/>
    <mergeCell ref="AQ8:AR8"/>
    <mergeCell ref="AS8:AT8"/>
    <mergeCell ref="AU8:AV8"/>
    <mergeCell ref="AW8:AX8"/>
    <mergeCell ref="AY8:AZ8"/>
    <mergeCell ref="BA8:BB8"/>
    <mergeCell ref="BC8:BD8"/>
    <mergeCell ref="BE8:BF8"/>
    <mergeCell ref="BG8:BH8"/>
    <mergeCell ref="BI8:BJ8"/>
    <mergeCell ref="BK8:BL8"/>
    <mergeCell ref="BM8:BN8"/>
    <mergeCell ref="BO8:BP8"/>
    <mergeCell ref="BQ8:BR8"/>
    <mergeCell ref="BS8:BT8"/>
    <mergeCell ref="BU8:BV8"/>
    <mergeCell ref="BW8:BX8"/>
    <mergeCell ref="BY8:BZ8"/>
    <mergeCell ref="CA8:CB8"/>
    <mergeCell ref="CC8:CD8"/>
    <mergeCell ref="CE8:CF8"/>
    <mergeCell ref="CG8:CH8"/>
    <mergeCell ref="CI8:CJ8"/>
    <mergeCell ref="CK8:CL8"/>
    <mergeCell ref="CM8:CN8"/>
    <mergeCell ref="CO8:CP8"/>
    <mergeCell ref="CQ8:CR8"/>
    <mergeCell ref="CS8:CT8"/>
    <mergeCell ref="CU8:CV8"/>
    <mergeCell ref="CW8:CX8"/>
    <mergeCell ref="CY8:CZ8"/>
    <mergeCell ref="DA8:DB8"/>
    <mergeCell ref="DC8:DD8"/>
    <mergeCell ref="DE8:DF8"/>
    <mergeCell ref="DG8:DH8"/>
    <mergeCell ref="DI8:DJ8"/>
    <mergeCell ref="DK8:DL8"/>
    <mergeCell ref="DM8:DN8"/>
    <mergeCell ref="DO8:DP8"/>
    <mergeCell ref="DQ8:DR8"/>
    <mergeCell ref="DS8:DT8"/>
    <mergeCell ref="DU8:DV8"/>
    <mergeCell ref="DW8:DX8"/>
    <mergeCell ref="DY8:DZ8"/>
    <mergeCell ref="EA8:EB8"/>
    <mergeCell ref="EC8:ED8"/>
    <mergeCell ref="EE8:EF8"/>
    <mergeCell ref="EG8:EH8"/>
    <mergeCell ref="EI8:EJ8"/>
    <mergeCell ref="EK8:EL8"/>
    <mergeCell ref="EM8:EN8"/>
    <mergeCell ref="EO8:EP8"/>
    <mergeCell ref="EQ8:ER8"/>
    <mergeCell ref="ES8:ET8"/>
    <mergeCell ref="EU8:EV8"/>
    <mergeCell ref="EW8:EX8"/>
    <mergeCell ref="EY8:EZ8"/>
    <mergeCell ref="FA8:FB8"/>
    <mergeCell ref="FC8:FD8"/>
    <mergeCell ref="FE8:FF8"/>
    <mergeCell ref="FG8:FH8"/>
    <mergeCell ref="FI8:FJ8"/>
    <mergeCell ref="FK8:FL8"/>
    <mergeCell ref="FM8:FN8"/>
    <mergeCell ref="FO8:FP8"/>
    <mergeCell ref="FQ8:FR8"/>
    <mergeCell ref="FS8:FT8"/>
    <mergeCell ref="FU8:FV8"/>
    <mergeCell ref="FW8:FX8"/>
    <mergeCell ref="FY8:FZ8"/>
    <mergeCell ref="GA8:GB8"/>
    <mergeCell ref="GC8:GD8"/>
    <mergeCell ref="GE8:GF8"/>
    <mergeCell ref="GG8:GH8"/>
    <mergeCell ref="GI8:GJ8"/>
    <mergeCell ref="GK8:GL8"/>
    <mergeCell ref="GM8:GN8"/>
    <mergeCell ref="GO8:GP8"/>
    <mergeCell ref="GQ8:GR8"/>
    <mergeCell ref="GS8:GT8"/>
    <mergeCell ref="GU8:GV8"/>
    <mergeCell ref="GW8:GX8"/>
    <mergeCell ref="B9:C9"/>
    <mergeCell ref="G9:H9"/>
    <mergeCell ref="I9:J9"/>
    <mergeCell ref="K9:L9"/>
    <mergeCell ref="M9:N9"/>
    <mergeCell ref="O9:P9"/>
    <mergeCell ref="Q9:R9"/>
    <mergeCell ref="S9:T9"/>
    <mergeCell ref="U9:V9"/>
    <mergeCell ref="W9:X9"/>
    <mergeCell ref="Y9:Z9"/>
    <mergeCell ref="AA9:AB9"/>
    <mergeCell ref="AC9:AD9"/>
    <mergeCell ref="AE9:AF9"/>
    <mergeCell ref="AG9:AH9"/>
    <mergeCell ref="AI9:AJ9"/>
    <mergeCell ref="AK9:AL9"/>
    <mergeCell ref="AM9:AN9"/>
    <mergeCell ref="AO9:AP9"/>
    <mergeCell ref="AQ9:AR9"/>
    <mergeCell ref="AS9:AT9"/>
    <mergeCell ref="AU9:AV9"/>
    <mergeCell ref="AW9:AX9"/>
    <mergeCell ref="AY9:AZ9"/>
    <mergeCell ref="BA9:BB9"/>
    <mergeCell ref="BC9:BD9"/>
    <mergeCell ref="BE9:BF9"/>
    <mergeCell ref="BG9:BH9"/>
    <mergeCell ref="BI9:BJ9"/>
    <mergeCell ref="BK9:BL9"/>
    <mergeCell ref="BM9:BN9"/>
    <mergeCell ref="BO9:BP9"/>
    <mergeCell ref="BQ9:BR9"/>
    <mergeCell ref="BS9:BT9"/>
    <mergeCell ref="BU9:BV9"/>
    <mergeCell ref="BW9:BX9"/>
    <mergeCell ref="BY9:BZ9"/>
    <mergeCell ref="CA9:CB9"/>
    <mergeCell ref="CC9:CD9"/>
    <mergeCell ref="CE9:CF9"/>
    <mergeCell ref="CG9:CH9"/>
    <mergeCell ref="CI9:CJ9"/>
    <mergeCell ref="CK9:CL9"/>
    <mergeCell ref="CM9:CN9"/>
    <mergeCell ref="CO9:CP9"/>
    <mergeCell ref="CQ9:CR9"/>
    <mergeCell ref="CS9:CT9"/>
    <mergeCell ref="CU9:CV9"/>
    <mergeCell ref="CW9:CX9"/>
    <mergeCell ref="CY9:CZ9"/>
    <mergeCell ref="DA9:DB9"/>
    <mergeCell ref="DC9:DD9"/>
    <mergeCell ref="DE9:DF9"/>
    <mergeCell ref="DG9:DH9"/>
    <mergeCell ref="DI9:DJ9"/>
    <mergeCell ref="DK9:DL9"/>
    <mergeCell ref="DM9:DN9"/>
    <mergeCell ref="DO9:DP9"/>
    <mergeCell ref="DQ9:DR9"/>
    <mergeCell ref="DS9:DT9"/>
    <mergeCell ref="DU9:DV9"/>
    <mergeCell ref="DW9:DX9"/>
    <mergeCell ref="DY9:DZ9"/>
    <mergeCell ref="EA9:EB9"/>
    <mergeCell ref="EC9:ED9"/>
    <mergeCell ref="EE9:EF9"/>
    <mergeCell ref="EG9:EH9"/>
    <mergeCell ref="EI9:EJ9"/>
    <mergeCell ref="EK9:EL9"/>
    <mergeCell ref="EM9:EN9"/>
    <mergeCell ref="EO9:EP9"/>
    <mergeCell ref="EQ9:ER9"/>
    <mergeCell ref="ES9:ET9"/>
    <mergeCell ref="EU9:EV9"/>
    <mergeCell ref="EW9:EX9"/>
    <mergeCell ref="EY9:EZ9"/>
    <mergeCell ref="FA9:FB9"/>
    <mergeCell ref="FC9:FD9"/>
    <mergeCell ref="FE9:FF9"/>
    <mergeCell ref="FG9:FH9"/>
    <mergeCell ref="FI9:FJ9"/>
    <mergeCell ref="FK9:FL9"/>
    <mergeCell ref="FM9:FN9"/>
    <mergeCell ref="FO9:FP9"/>
    <mergeCell ref="FQ9:FR9"/>
    <mergeCell ref="FS9:FT9"/>
    <mergeCell ref="FU9:FV9"/>
    <mergeCell ref="FW9:FX9"/>
    <mergeCell ref="FY9:FZ9"/>
    <mergeCell ref="GA9:GB9"/>
    <mergeCell ref="GC9:GD9"/>
    <mergeCell ref="GE9:GF9"/>
    <mergeCell ref="GG9:GH9"/>
    <mergeCell ref="GI9:GJ9"/>
    <mergeCell ref="GK9:GL9"/>
    <mergeCell ref="GM9:GN9"/>
    <mergeCell ref="GO9:GP9"/>
    <mergeCell ref="GQ9:GR9"/>
    <mergeCell ref="GS9:GT9"/>
    <mergeCell ref="GU9:GV9"/>
    <mergeCell ref="GW9:GX9"/>
  </mergeCells>
  <conditionalFormatting sqref="G5:GX110">
    <cfRule type="expression" priority="2" aboveAverage="0" equalAverage="0" bottom="0" percent="0" rank="0" text="" dxfId="2">
      <formula>G$10=""</formula>
    </cfRule>
  </conditionalFormatting>
  <conditionalFormatting sqref="G11:G110 I11:I110 K11:K110 M11:M110 O11:O110 Q11:Q110 S11:S110 U11:U110 W11:W110 Y11:Y110 AA11:AA110 AC11:AC110 AE11:AE110 AG11:AG110 AI11:AI110 AK11:AK110 AM11:AM110 AO11:AO110 AQ11:AQ110 AS11:AS110 AU11:AU110 AW11:AW110 AY11:AY110 BA11:BA110 BC11:BC110 BE11:BE110 BG11:BG110 BI11:BI110 BK11:BK110 BM11:BM110 BO11:BO110 BQ11:BQ110 BS11:BS110 BU11:BU110 BW11:BW110 BY11:BY110 CA11:CA110 CC11:CC110 CE11:CE110 CG11:CG110 CI11:CI110 CK11:CK110 CM11:CM110 CO11:CO110 CQ11:CQ110 CS11:CS110 CU11:CU110 CW11:CW110 CY11:CY110 DA11:DA110 DC11:DC110 DE11:DE110 DG11:DG110 DI11:DI110 DK11:DK110 DM11:DM110 DO11:DO110 DQ11:DQ110 DS11:DS110 DU11:DU110 DW11:DW110 DY11:DY110 EA11:EA110 EC11:EC110 EE11:EE110 EG11:EG110 EI11:EI110 EK11:EK110 EM11:EM110 EO11:EO110 EQ11:EQ110 ES11:ES110 EU11:EU110 EW11:EW110 EY11:EY110 FA11:FA110 FC11:FC110 FE11:FE110 FG11:FG110 FI11:FI110 FK11:FK110 FM11:FM110 FO11:FO110 FQ11:FQ110 FS11:FS110 FU11:FU110 FW11:FW110 FY11:FY110 GA11:GA110 GC11:GC110 GE11:GE110 GG11:GG110 GI11:GI110 GK11:GK110 GM11:GM110 GO11:GO110 GQ11:GQ110 GS11:GS110 GU11:GU110 GW11:GW110">
    <cfRule type="expression" priority="3" aboveAverage="0" equalAverage="0" bottom="0" percent="0" rank="0" text="" dxfId="1">
      <formula>AND(G11&lt;&gt;"",G$8&lt;&gt;"",G11&gt;G$8)</formula>
    </cfRule>
  </conditionalFormatting>
  <dataValidations count="1">
    <dataValidation allowBlank="true" error="Þrep verður að vera heil tala frá 1 upp í fjölda þrepa fyrir viðkomandi undirviðmið (sjá &quot;Fjöldi þrepa&quot; efst í dálknum). Hámark er 8. Ef dálkurinn er tómur er ekkert undirviðmið skráð fyrir hann." errorStyle="stop" errorTitle="Ógilt þrep" operator="between" prompt="Sláðu inn þrep frá 1 upp í fjölda þrepa fyrir þetta undirviðmið (hámark 8)." promptTitle="Þrep" showDropDown="false" showErrorMessage="true" showInputMessage="true" sqref="G11:G110 I11:I110 K11:K110 M11:M110 O11:O110 Q11:Q110 S11:S110 U11:U110 W11:W110 Y11:Y110 AA11:AA110 AC11:AC110 AE11:AE110 AG11:AG110 AI11:AI110 AK11:AK110 AM11:AM110 AO11:AO110 AQ11:AQ110 AS11:AS110 AU11:AU110 AW11:AW110 AY11:AY110 BA11:BA110 BC11:BC110 BE11:BE110 BG11:BG110 BI11:BI110 BK11:BK110 BM11:BM110 BO11:BO110 BQ11:BQ110 BS11:BS110 BU11:BU110 BW11:BW110 BY11:BY110 CA11:CA110 CC11:CC110 CE11:CE110 CG11:CG110 CI11:CI110 CK11:CK110 CM11:CM110 CO11:CO110 CQ11:CQ110 CS11:CS110 CU11:CU110 CW11:CW110 CY11:CY110 DA11:DA110 DC11:DC110 DE11:DE110 DG11:DG110 DI11:DI110 DK11:DK110 DM11:DM110 DO11:DO110 DQ11:DQ110 DS11:DS110 DU11:DU110 DW11:DW110 DY11:DY110 EA11:EA110 EC11:EC110 EE11:EE110 EG11:EG110 EI11:EI110 EK11:EK110 EM11:EM110 EO11:EO110 EQ11:EQ110 ES11:ES110 EU11:EU110 EW11:EW110 EY11:EY110 FA11:FA110 FC11:FC110 FE11:FE110 FG11:FG110 FI11:FI110 FK11:FK110 FM11:FM110 FO11:FO110 FQ11:FQ110 FS11:FS110 FU11:FU110 FW11:FW110 FY11:FY110 GA11:GA110 GC11:GC110 GE11:GE110 GG11:GG110 GI11:GI110 GK11:GK110 GM11:GM110 GO11:GO110 GQ11:GQ110 GS11:GS110 GU11:GU110 GW11:GW110" type="custom">
      <formula1>AND(ISNUMBER(G11),G11=INT(G11),G11&gt;=1,G$8&lt;&gt;"",G11&lt;=G$8)</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BC6C25"/>
    <pageSetUpPr fitToPage="false"/>
  </sheetPr>
  <dimension ref="A2:BC51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5" ySplit="10" topLeftCell="F11" activePane="bottomRight" state="frozen"/>
      <selection pane="topLeft" activeCell="A1" activeCellId="0" sqref="A1"/>
      <selection pane="topRight" activeCell="F1" activeCellId="0" sqref="F1"/>
      <selection pane="bottomLeft" activeCell="A11" activeCellId="0" sqref="A11"/>
      <selection pane="bottomRight" activeCell="A1" activeCellId="0" sqref="A1"/>
    </sheetView>
  </sheetViews>
  <sheetFormatPr defaultColWidth="8.6796875" defaultRowHeight="15" zeroHeight="false" outlineLevelRow="0" outlineLevelCol="0"/>
  <cols>
    <col collapsed="false" customWidth="true" hidden="false" outlineLevel="0" max="1" min="1" style="1" width="6"/>
    <col collapsed="false" customWidth="true" hidden="false" outlineLevel="0" max="2" min="2" style="1" width="24"/>
    <col collapsed="false" customWidth="true" hidden="false" outlineLevel="0" max="3" min="3" style="1" width="22"/>
    <col collapsed="false" customWidth="true" hidden="false" outlineLevel="0" max="4" min="4" style="1" width="14"/>
    <col collapsed="false" customWidth="true" hidden="false" outlineLevel="0" max="5" min="5" style="1" width="2"/>
    <col collapsed="false" customWidth="true" hidden="false" outlineLevel="0" max="6" min="6" style="1" width="10"/>
    <col collapsed="false" customWidth="true" hidden="false" outlineLevel="0" max="7" min="7" style="1" width="13"/>
    <col collapsed="false" customWidth="true" hidden="false" outlineLevel="0" max="8" min="8" style="1" width="10"/>
    <col collapsed="false" customWidth="true" hidden="false" outlineLevel="0" max="9" min="9" style="1" width="13"/>
    <col collapsed="false" customWidth="true" hidden="false" outlineLevel="0" max="10" min="10" style="1" width="10"/>
    <col collapsed="false" customWidth="true" hidden="false" outlineLevel="0" max="11" min="11" style="1" width="13"/>
    <col collapsed="false" customWidth="true" hidden="false" outlineLevel="0" max="12" min="12" style="1" width="10"/>
    <col collapsed="false" customWidth="true" hidden="false" outlineLevel="0" max="13" min="13" style="1" width="13"/>
    <col collapsed="false" customWidth="true" hidden="false" outlineLevel="0" max="14" min="14" style="1" width="10"/>
    <col collapsed="false" customWidth="true" hidden="false" outlineLevel="0" max="15" min="15" style="1" width="13"/>
    <col collapsed="false" customWidth="true" hidden="false" outlineLevel="0" max="16" min="16" style="1" width="10"/>
    <col collapsed="false" customWidth="true" hidden="false" outlineLevel="0" max="17" min="17" style="1" width="13"/>
    <col collapsed="false" customWidth="true" hidden="false" outlineLevel="0" max="18" min="18" style="1" width="10"/>
    <col collapsed="false" customWidth="true" hidden="false" outlineLevel="0" max="19" min="19" style="1" width="13"/>
    <col collapsed="false" customWidth="true" hidden="false" outlineLevel="0" max="20" min="20" style="1" width="10"/>
    <col collapsed="false" customWidth="true" hidden="false" outlineLevel="0" max="21" min="21" style="1" width="13"/>
    <col collapsed="false" customWidth="true" hidden="false" outlineLevel="0" max="22" min="22" style="1" width="10"/>
    <col collapsed="false" customWidth="true" hidden="false" outlineLevel="0" max="23" min="23" style="1" width="13"/>
    <col collapsed="false" customWidth="true" hidden="false" outlineLevel="0" max="24" min="24" style="1" width="10"/>
    <col collapsed="false" customWidth="true" hidden="false" outlineLevel="0" max="25" min="25" style="1" width="13"/>
    <col collapsed="false" customWidth="true" hidden="false" outlineLevel="0" max="26" min="26" style="1" width="10"/>
    <col collapsed="false" customWidth="true" hidden="false" outlineLevel="0" max="27" min="27" style="1" width="13"/>
    <col collapsed="false" customWidth="true" hidden="false" outlineLevel="0" max="28" min="28" style="1" width="10"/>
    <col collapsed="false" customWidth="true" hidden="false" outlineLevel="0" max="29" min="29" style="1" width="13"/>
    <col collapsed="false" customWidth="true" hidden="false" outlineLevel="0" max="30" min="30" style="1" width="10"/>
    <col collapsed="false" customWidth="true" hidden="false" outlineLevel="0" max="31" min="31" style="1" width="13"/>
    <col collapsed="false" customWidth="true" hidden="false" outlineLevel="0" max="32" min="32" style="1" width="10"/>
    <col collapsed="false" customWidth="true" hidden="false" outlineLevel="0" max="33" min="33" style="1" width="13"/>
    <col collapsed="false" customWidth="true" hidden="false" outlineLevel="0" max="34" min="34" style="1" width="10"/>
    <col collapsed="false" customWidth="true" hidden="false" outlineLevel="0" max="35" min="35" style="1" width="13"/>
    <col collapsed="false" customWidth="true" hidden="false" outlineLevel="0" max="36" min="36" style="1" width="10"/>
    <col collapsed="false" customWidth="true" hidden="false" outlineLevel="0" max="37" min="37" style="1" width="13"/>
    <col collapsed="false" customWidth="true" hidden="false" outlineLevel="0" max="38" min="38" style="1" width="10"/>
    <col collapsed="false" customWidth="true" hidden="false" outlineLevel="0" max="39" min="39" style="1" width="13"/>
    <col collapsed="false" customWidth="true" hidden="false" outlineLevel="0" max="40" min="40" style="1" width="10"/>
    <col collapsed="false" customWidth="true" hidden="false" outlineLevel="0" max="41" min="41" style="1" width="13"/>
    <col collapsed="false" customWidth="true" hidden="false" outlineLevel="0" max="42" min="42" style="1" width="10"/>
    <col collapsed="false" customWidth="true" hidden="false" outlineLevel="0" max="43" min="43" style="1" width="13"/>
    <col collapsed="false" customWidth="true" hidden="false" outlineLevel="0" max="44" min="44" style="1" width="10"/>
    <col collapsed="false" customWidth="true" hidden="false" outlineLevel="0" max="45" min="45" style="1" width="13"/>
    <col collapsed="false" customWidth="true" hidden="false" outlineLevel="0" max="46" min="46" style="1" width="10"/>
    <col collapsed="false" customWidth="true" hidden="false" outlineLevel="0" max="47" min="47" style="1" width="13"/>
    <col collapsed="false" customWidth="true" hidden="false" outlineLevel="0" max="48" min="48" style="1" width="10"/>
    <col collapsed="false" customWidth="true" hidden="false" outlineLevel="0" max="49" min="49" style="1" width="13"/>
    <col collapsed="false" customWidth="true" hidden="false" outlineLevel="0" max="50" min="50" style="1" width="10"/>
    <col collapsed="false" customWidth="true" hidden="false" outlineLevel="0" max="51" min="51" style="1" width="13"/>
    <col collapsed="false" customWidth="true" hidden="false" outlineLevel="0" max="52" min="52" style="1" width="10"/>
    <col collapsed="false" customWidth="true" hidden="false" outlineLevel="0" max="53" min="53" style="1" width="13"/>
    <col collapsed="false" customWidth="true" hidden="false" outlineLevel="0" max="54" min="54" style="1" width="10"/>
    <col collapsed="false" customWidth="true" hidden="false" outlineLevel="0" max="55" min="55" style="1" width="13"/>
  </cols>
  <sheetData>
    <row r="2" customFormat="false" ht="19.5" hidden="false" customHeight="true" outlineLevel="0" collapsed="false">
      <c r="B2" s="12" t="s">
        <v>13</v>
      </c>
      <c r="C2" s="12"/>
      <c r="D2" s="12"/>
      <c r="E2" s="12"/>
    </row>
    <row r="3" customFormat="false" ht="15" hidden="false" customHeight="true" outlineLevel="0" collapsed="false">
      <c r="B3" s="13" t="s">
        <v>141</v>
      </c>
      <c r="C3" s="13"/>
      <c r="D3" s="13"/>
      <c r="E3" s="13"/>
      <c r="F3" s="13"/>
      <c r="G3" s="13"/>
      <c r="H3" s="13"/>
      <c r="I3" s="13"/>
      <c r="J3" s="13"/>
      <c r="K3" s="13"/>
      <c r="L3" s="13"/>
      <c r="M3" s="13"/>
      <c r="N3" s="13"/>
    </row>
    <row r="4" customFormat="false" ht="15" hidden="true" customHeight="true" outlineLevel="0" collapsed="false">
      <c r="F4" s="1" t="n">
        <f aca="false" t="array" ref="F4:F4">IFERROR(SMALL(IF(Undirviðmið!$D$6:$D$205="Einstaklingsbundið",ROW(Undirviðmið!$D$6:$D$205)-5),(COLUMN()-4)/2),0)</f>
        <v>0</v>
      </c>
      <c r="H4" s="1" t="n">
        <f aca="false" t="array" ref="H4:H4">IFERROR(SMALL(IF(Undirviðmið!$D$6:$D$205="Einstaklingsbundið",ROW(Undirviðmið!$D$6:$D$205)-5),(COLUMN()-4)/2),0)</f>
        <v>0</v>
      </c>
      <c r="J4" s="1" t="n">
        <f aca="false" t="array" ref="J4:J4">IFERROR(SMALL(IF(Undirviðmið!$D$6:$D$205="Einstaklingsbundið",ROW(Undirviðmið!$D$6:$D$205)-5),(COLUMN()-4)/2),0)</f>
        <v>0</v>
      </c>
      <c r="L4" s="1" t="n">
        <f aca="false" t="array" ref="L4:L4">IFERROR(SMALL(IF(Undirviðmið!$D$6:$D$205="Einstaklingsbundið",ROW(Undirviðmið!$D$6:$D$205)-5),(COLUMN()-4)/2),0)</f>
        <v>0</v>
      </c>
      <c r="N4" s="1" t="n">
        <f aca="false" t="array" ref="N4:N4">IFERROR(SMALL(IF(Undirviðmið!$D$6:$D$205="Einstaklingsbundið",ROW(Undirviðmið!$D$6:$D$205)-5),(COLUMN()-4)/2),0)</f>
        <v>0</v>
      </c>
      <c r="P4" s="1" t="n">
        <f aca="false" t="array" ref="P4:P4">IFERROR(SMALL(IF(Undirviðmið!$D$6:$D$205="Einstaklingsbundið",ROW(Undirviðmið!$D$6:$D$205)-5),(COLUMN()-4)/2),0)</f>
        <v>0</v>
      </c>
      <c r="R4" s="1" t="n">
        <f aca="false" t="array" ref="R4:R4">IFERROR(SMALL(IF(Undirviðmið!$D$6:$D$205="Einstaklingsbundið",ROW(Undirviðmið!$D$6:$D$205)-5),(COLUMN()-4)/2),0)</f>
        <v>0</v>
      </c>
      <c r="T4" s="1" t="n">
        <f aca="false" t="array" ref="T4:T4">IFERROR(SMALL(IF(Undirviðmið!$D$6:$D$205="Einstaklingsbundið",ROW(Undirviðmið!$D$6:$D$205)-5),(COLUMN()-4)/2),0)</f>
        <v>0</v>
      </c>
      <c r="V4" s="1" t="n">
        <f aca="false" t="array" ref="V4:V4">IFERROR(SMALL(IF(Undirviðmið!$D$6:$D$205="Einstaklingsbundið",ROW(Undirviðmið!$D$6:$D$205)-5),(COLUMN()-4)/2),0)</f>
        <v>0</v>
      </c>
      <c r="X4" s="1" t="n">
        <f aca="false" t="array" ref="X4:X4">IFERROR(SMALL(IF(Undirviðmið!$D$6:$D$205="Einstaklingsbundið",ROW(Undirviðmið!$D$6:$D$205)-5),(COLUMN()-4)/2),0)</f>
        <v>0</v>
      </c>
      <c r="Z4" s="1" t="n">
        <f aca="false" t="array" ref="Z4:Z4">IFERROR(SMALL(IF(Undirviðmið!$D$6:$D$205="Einstaklingsbundið",ROW(Undirviðmið!$D$6:$D$205)-5),(COLUMN()-4)/2),0)</f>
        <v>0</v>
      </c>
      <c r="AB4" s="1" t="n">
        <f aca="false" t="array" ref="AB4:AB4">IFERROR(SMALL(IF(Undirviðmið!$D$6:$D$205="Einstaklingsbundið",ROW(Undirviðmið!$D$6:$D$205)-5),(COLUMN()-4)/2),0)</f>
        <v>0</v>
      </c>
      <c r="AD4" s="1" t="n">
        <f aca="false" t="array" ref="AD4:AD4">IFERROR(SMALL(IF(Undirviðmið!$D$6:$D$205="Einstaklingsbundið",ROW(Undirviðmið!$D$6:$D$205)-5),(COLUMN()-4)/2),0)</f>
        <v>0</v>
      </c>
      <c r="AF4" s="1" t="n">
        <f aca="false" t="array" ref="AF4:AF4">IFERROR(SMALL(IF(Undirviðmið!$D$6:$D$205="Einstaklingsbundið",ROW(Undirviðmið!$D$6:$D$205)-5),(COLUMN()-4)/2),0)</f>
        <v>0</v>
      </c>
      <c r="AH4" s="1" t="n">
        <f aca="false" t="array" ref="AH4:AH4">IFERROR(SMALL(IF(Undirviðmið!$D$6:$D$205="Einstaklingsbundið",ROW(Undirviðmið!$D$6:$D$205)-5),(COLUMN()-4)/2),0)</f>
        <v>0</v>
      </c>
      <c r="AJ4" s="1" t="n">
        <f aca="false" t="array" ref="AJ4:AJ4">IFERROR(SMALL(IF(Undirviðmið!$D$6:$D$205="Einstaklingsbundið",ROW(Undirviðmið!$D$6:$D$205)-5),(COLUMN()-4)/2),0)</f>
        <v>0</v>
      </c>
      <c r="AL4" s="1" t="n">
        <f aca="false" t="array" ref="AL4:AL4">IFERROR(SMALL(IF(Undirviðmið!$D$6:$D$205="Einstaklingsbundið",ROW(Undirviðmið!$D$6:$D$205)-5),(COLUMN()-4)/2),0)</f>
        <v>0</v>
      </c>
      <c r="AN4" s="1" t="n">
        <f aca="false" t="array" ref="AN4:AN4">IFERROR(SMALL(IF(Undirviðmið!$D$6:$D$205="Einstaklingsbundið",ROW(Undirviðmið!$D$6:$D$205)-5),(COLUMN()-4)/2),0)</f>
        <v>0</v>
      </c>
      <c r="AP4" s="1" t="n">
        <f aca="false" t="array" ref="AP4:AP4">IFERROR(SMALL(IF(Undirviðmið!$D$6:$D$205="Einstaklingsbundið",ROW(Undirviðmið!$D$6:$D$205)-5),(COLUMN()-4)/2),0)</f>
        <v>0</v>
      </c>
      <c r="AR4" s="1" t="n">
        <f aca="false" t="array" ref="AR4:AR4">IFERROR(SMALL(IF(Undirviðmið!$D$6:$D$205="Einstaklingsbundið",ROW(Undirviðmið!$D$6:$D$205)-5),(COLUMN()-4)/2),0)</f>
        <v>0</v>
      </c>
      <c r="AT4" s="1" t="n">
        <f aca="false" t="array" ref="AT4:AT4">IFERROR(SMALL(IF(Undirviðmið!$D$6:$D$205="Einstaklingsbundið",ROW(Undirviðmið!$D$6:$D$205)-5),(COLUMN()-4)/2),0)</f>
        <v>0</v>
      </c>
      <c r="AV4" s="1" t="n">
        <f aca="false" t="array" ref="AV4:AV4">IFERROR(SMALL(IF(Undirviðmið!$D$6:$D$205="Einstaklingsbundið",ROW(Undirviðmið!$D$6:$D$205)-5),(COLUMN()-4)/2),0)</f>
        <v>0</v>
      </c>
      <c r="AX4" s="1" t="n">
        <f aca="false" t="array" ref="AX4:AX4">IFERROR(SMALL(IF(Undirviðmið!$D$6:$D$205="Einstaklingsbundið",ROW(Undirviðmið!$D$6:$D$205)-5),(COLUMN()-4)/2),0)</f>
        <v>0</v>
      </c>
      <c r="AZ4" s="1" t="n">
        <f aca="false" t="array" ref="AZ4:AZ4">IFERROR(SMALL(IF(Undirviðmið!$D$6:$D$205="Einstaklingsbundið",ROW(Undirviðmið!$D$6:$D$205)-5),(COLUMN()-4)/2),0)</f>
        <v>0</v>
      </c>
      <c r="BB4" s="1" t="n">
        <f aca="false" t="array" ref="BB4:BB4">IFERROR(SMALL(IF(Undirviðmið!$D$6:$D$205="Einstaklingsbundið",ROW(Undirviðmið!$D$6:$D$205)-5),(COLUMN()-4)/2),0)</f>
        <v>0</v>
      </c>
    </row>
    <row r="5" customFormat="false" ht="15" hidden="false" customHeight="true" outlineLevel="0" collapsed="false">
      <c r="B5" s="36" t="s">
        <v>104</v>
      </c>
      <c r="C5" s="36"/>
      <c r="D5" s="36"/>
      <c r="F5" s="25" t="str">
        <f aca="false">IF(F$4=0,"",INDEX(Undirviðmið!$B$6:$B$205,F$4))</f>
        <v/>
      </c>
      <c r="G5" s="25"/>
      <c r="H5" s="25" t="str">
        <f aca="false">IF(H$4=0,"",INDEX(Undirviðmið!$B$6:$B$205,H$4))</f>
        <v/>
      </c>
      <c r="I5" s="25"/>
      <c r="J5" s="25" t="str">
        <f aca="false">IF(J$4=0,"",INDEX(Undirviðmið!$B$6:$B$205,J$4))</f>
        <v/>
      </c>
      <c r="K5" s="25"/>
      <c r="L5" s="25" t="str">
        <f aca="false">IF(L$4=0,"",INDEX(Undirviðmið!$B$6:$B$205,L$4))</f>
        <v/>
      </c>
      <c r="M5" s="25"/>
      <c r="N5" s="25" t="str">
        <f aca="false">IF(N$4=0,"",INDEX(Undirviðmið!$B$6:$B$205,N$4))</f>
        <v/>
      </c>
      <c r="O5" s="25"/>
      <c r="P5" s="25" t="str">
        <f aca="false">IF(P$4=0,"",INDEX(Undirviðmið!$B$6:$B$205,P$4))</f>
        <v/>
      </c>
      <c r="Q5" s="25"/>
      <c r="R5" s="25" t="str">
        <f aca="false">IF(R$4=0,"",INDEX(Undirviðmið!$B$6:$B$205,R$4))</f>
        <v/>
      </c>
      <c r="S5" s="25"/>
      <c r="T5" s="25" t="str">
        <f aca="false">IF(T$4=0,"",INDEX(Undirviðmið!$B$6:$B$205,T$4))</f>
        <v/>
      </c>
      <c r="U5" s="25"/>
      <c r="V5" s="25" t="str">
        <f aca="false">IF(V$4=0,"",INDEX(Undirviðmið!$B$6:$B$205,V$4))</f>
        <v/>
      </c>
      <c r="W5" s="25"/>
      <c r="X5" s="25" t="str">
        <f aca="false">IF(X$4=0,"",INDEX(Undirviðmið!$B$6:$B$205,X$4))</f>
        <v/>
      </c>
      <c r="Y5" s="25"/>
      <c r="Z5" s="25" t="str">
        <f aca="false">IF(Z$4=0,"",INDEX(Undirviðmið!$B$6:$B$205,Z$4))</f>
        <v/>
      </c>
      <c r="AA5" s="25"/>
      <c r="AB5" s="25" t="str">
        <f aca="false">IF(AB$4=0,"",INDEX(Undirviðmið!$B$6:$B$205,AB$4))</f>
        <v/>
      </c>
      <c r="AC5" s="25"/>
      <c r="AD5" s="25" t="str">
        <f aca="false">IF(AD$4=0,"",INDEX(Undirviðmið!$B$6:$B$205,AD$4))</f>
        <v/>
      </c>
      <c r="AE5" s="25"/>
      <c r="AF5" s="25" t="str">
        <f aca="false">IF(AF$4=0,"",INDEX(Undirviðmið!$B$6:$B$205,AF$4))</f>
        <v/>
      </c>
      <c r="AG5" s="25"/>
      <c r="AH5" s="25" t="str">
        <f aca="false">IF(AH$4=0,"",INDEX(Undirviðmið!$B$6:$B$205,AH$4))</f>
        <v/>
      </c>
      <c r="AI5" s="25"/>
      <c r="AJ5" s="25" t="str">
        <f aca="false">IF(AJ$4=0,"",INDEX(Undirviðmið!$B$6:$B$205,AJ$4))</f>
        <v/>
      </c>
      <c r="AK5" s="25"/>
      <c r="AL5" s="25" t="str">
        <f aca="false">IF(AL$4=0,"",INDEX(Undirviðmið!$B$6:$B$205,AL$4))</f>
        <v/>
      </c>
      <c r="AM5" s="25"/>
      <c r="AN5" s="25" t="str">
        <f aca="false">IF(AN$4=0,"",INDEX(Undirviðmið!$B$6:$B$205,AN$4))</f>
        <v/>
      </c>
      <c r="AO5" s="25"/>
      <c r="AP5" s="25" t="str">
        <f aca="false">IF(AP$4=0,"",INDEX(Undirviðmið!$B$6:$B$205,AP$4))</f>
        <v/>
      </c>
      <c r="AQ5" s="25"/>
      <c r="AR5" s="25" t="str">
        <f aca="false">IF(AR$4=0,"",INDEX(Undirviðmið!$B$6:$B$205,AR$4))</f>
        <v/>
      </c>
      <c r="AS5" s="25"/>
      <c r="AT5" s="25" t="str">
        <f aca="false">IF(AT$4=0,"",INDEX(Undirviðmið!$B$6:$B$205,AT$4))</f>
        <v/>
      </c>
      <c r="AU5" s="25"/>
      <c r="AV5" s="25" t="str">
        <f aca="false">IF(AV$4=0,"",INDEX(Undirviðmið!$B$6:$B$205,AV$4))</f>
        <v/>
      </c>
      <c r="AW5" s="25"/>
      <c r="AX5" s="25" t="str">
        <f aca="false">IF(AX$4=0,"",INDEX(Undirviðmið!$B$6:$B$205,AX$4))</f>
        <v/>
      </c>
      <c r="AY5" s="25"/>
      <c r="AZ5" s="25" t="str">
        <f aca="false">IF(AZ$4=0,"",INDEX(Undirviðmið!$B$6:$B$205,AZ$4))</f>
        <v/>
      </c>
      <c r="BA5" s="25"/>
      <c r="BB5" s="25" t="str">
        <f aca="false">IF(BB$4=0,"",INDEX(Undirviðmið!$B$6:$B$205,BB$4))</f>
        <v/>
      </c>
      <c r="BC5" s="25"/>
    </row>
    <row r="6" customFormat="false" ht="15" hidden="false" customHeight="true" outlineLevel="0" collapsed="false">
      <c r="B6" s="36" t="s">
        <v>7</v>
      </c>
      <c r="C6" s="36"/>
      <c r="D6" s="36"/>
      <c r="F6" s="25" t="str">
        <f aca="false">IF(F$4=0,"",INDEX(Undirviðmið!$C$6:$C$205,F$4))</f>
        <v/>
      </c>
      <c r="G6" s="25"/>
      <c r="H6" s="25" t="str">
        <f aca="false">IF(H$4=0,"",INDEX(Undirviðmið!$C$6:$C$205,H$4))</f>
        <v/>
      </c>
      <c r="I6" s="25"/>
      <c r="J6" s="25" t="str">
        <f aca="false">IF(J$4=0,"",INDEX(Undirviðmið!$C$6:$C$205,J$4))</f>
        <v/>
      </c>
      <c r="K6" s="25"/>
      <c r="L6" s="25" t="str">
        <f aca="false">IF(L$4=0,"",INDEX(Undirviðmið!$C$6:$C$205,L$4))</f>
        <v/>
      </c>
      <c r="M6" s="25"/>
      <c r="N6" s="25" t="str">
        <f aca="false">IF(N$4=0,"",INDEX(Undirviðmið!$C$6:$C$205,N$4))</f>
        <v/>
      </c>
      <c r="O6" s="25"/>
      <c r="P6" s="25" t="str">
        <f aca="false">IF(P$4=0,"",INDEX(Undirviðmið!$C$6:$C$205,P$4))</f>
        <v/>
      </c>
      <c r="Q6" s="25"/>
      <c r="R6" s="25" t="str">
        <f aca="false">IF(R$4=0,"",INDEX(Undirviðmið!$C$6:$C$205,R$4))</f>
        <v/>
      </c>
      <c r="S6" s="25"/>
      <c r="T6" s="25" t="str">
        <f aca="false">IF(T$4=0,"",INDEX(Undirviðmið!$C$6:$C$205,T$4))</f>
        <v/>
      </c>
      <c r="U6" s="25"/>
      <c r="V6" s="25" t="str">
        <f aca="false">IF(V$4=0,"",INDEX(Undirviðmið!$C$6:$C$205,V$4))</f>
        <v/>
      </c>
      <c r="W6" s="25"/>
      <c r="X6" s="25" t="str">
        <f aca="false">IF(X$4=0,"",INDEX(Undirviðmið!$C$6:$C$205,X$4))</f>
        <v/>
      </c>
      <c r="Y6" s="25"/>
      <c r="Z6" s="25" t="str">
        <f aca="false">IF(Z$4=0,"",INDEX(Undirviðmið!$C$6:$C$205,Z$4))</f>
        <v/>
      </c>
      <c r="AA6" s="25"/>
      <c r="AB6" s="25" t="str">
        <f aca="false">IF(AB$4=0,"",INDEX(Undirviðmið!$C$6:$C$205,AB$4))</f>
        <v/>
      </c>
      <c r="AC6" s="25"/>
      <c r="AD6" s="25" t="str">
        <f aca="false">IF(AD$4=0,"",INDEX(Undirviðmið!$C$6:$C$205,AD$4))</f>
        <v/>
      </c>
      <c r="AE6" s="25"/>
      <c r="AF6" s="25" t="str">
        <f aca="false">IF(AF$4=0,"",INDEX(Undirviðmið!$C$6:$C$205,AF$4))</f>
        <v/>
      </c>
      <c r="AG6" s="25"/>
      <c r="AH6" s="25" t="str">
        <f aca="false">IF(AH$4=0,"",INDEX(Undirviðmið!$C$6:$C$205,AH$4))</f>
        <v/>
      </c>
      <c r="AI6" s="25"/>
      <c r="AJ6" s="25" t="str">
        <f aca="false">IF(AJ$4=0,"",INDEX(Undirviðmið!$C$6:$C$205,AJ$4))</f>
        <v/>
      </c>
      <c r="AK6" s="25"/>
      <c r="AL6" s="25" t="str">
        <f aca="false">IF(AL$4=0,"",INDEX(Undirviðmið!$C$6:$C$205,AL$4))</f>
        <v/>
      </c>
      <c r="AM6" s="25"/>
      <c r="AN6" s="25" t="str">
        <f aca="false">IF(AN$4=0,"",INDEX(Undirviðmið!$C$6:$C$205,AN$4))</f>
        <v/>
      </c>
      <c r="AO6" s="25"/>
      <c r="AP6" s="25" t="str">
        <f aca="false">IF(AP$4=0,"",INDEX(Undirviðmið!$C$6:$C$205,AP$4))</f>
        <v/>
      </c>
      <c r="AQ6" s="25"/>
      <c r="AR6" s="25" t="str">
        <f aca="false">IF(AR$4=0,"",INDEX(Undirviðmið!$C$6:$C$205,AR$4))</f>
        <v/>
      </c>
      <c r="AS6" s="25"/>
      <c r="AT6" s="25" t="str">
        <f aca="false">IF(AT$4=0,"",INDEX(Undirviðmið!$C$6:$C$205,AT$4))</f>
        <v/>
      </c>
      <c r="AU6" s="25"/>
      <c r="AV6" s="25" t="str">
        <f aca="false">IF(AV$4=0,"",INDEX(Undirviðmið!$C$6:$C$205,AV$4))</f>
        <v/>
      </c>
      <c r="AW6" s="25"/>
      <c r="AX6" s="25" t="str">
        <f aca="false">IF(AX$4=0,"",INDEX(Undirviðmið!$C$6:$C$205,AX$4))</f>
        <v/>
      </c>
      <c r="AY6" s="25"/>
      <c r="AZ6" s="25" t="str">
        <f aca="false">IF(AZ$4=0,"",INDEX(Undirviðmið!$C$6:$C$205,AZ$4))</f>
        <v/>
      </c>
      <c r="BA6" s="25"/>
      <c r="BB6" s="25" t="str">
        <f aca="false">IF(BB$4=0,"",INDEX(Undirviðmið!$C$6:$C$205,BB$4))</f>
        <v/>
      </c>
      <c r="BC6" s="25"/>
    </row>
    <row r="7" customFormat="false" ht="15" hidden="false" customHeight="true" outlineLevel="0" collapsed="false">
      <c r="B7" s="36" t="s">
        <v>86</v>
      </c>
      <c r="C7" s="36"/>
      <c r="D7" s="36"/>
      <c r="F7" s="37" t="str">
        <f aca="false">IF(F$4=0,"",INDEX(Undirviðmið!$F$6:$F$205,F$4))</f>
        <v/>
      </c>
      <c r="G7" s="37"/>
      <c r="H7" s="37" t="str">
        <f aca="false">IF(H$4=0,"",INDEX(Undirviðmið!$F$6:$F$205,H$4))</f>
        <v/>
      </c>
      <c r="I7" s="37"/>
      <c r="J7" s="37" t="str">
        <f aca="false">IF(J$4=0,"",INDEX(Undirviðmið!$F$6:$F$205,J$4))</f>
        <v/>
      </c>
      <c r="K7" s="37"/>
      <c r="L7" s="37" t="str">
        <f aca="false">IF(L$4=0,"",INDEX(Undirviðmið!$F$6:$F$205,L$4))</f>
        <v/>
      </c>
      <c r="M7" s="37"/>
      <c r="N7" s="37" t="str">
        <f aca="false">IF(N$4=0,"",INDEX(Undirviðmið!$F$6:$F$205,N$4))</f>
        <v/>
      </c>
      <c r="O7" s="37"/>
      <c r="P7" s="37" t="str">
        <f aca="false">IF(P$4=0,"",INDEX(Undirviðmið!$F$6:$F$205,P$4))</f>
        <v/>
      </c>
      <c r="Q7" s="37"/>
      <c r="R7" s="37" t="str">
        <f aca="false">IF(R$4=0,"",INDEX(Undirviðmið!$F$6:$F$205,R$4))</f>
        <v/>
      </c>
      <c r="S7" s="37"/>
      <c r="T7" s="37" t="str">
        <f aca="false">IF(T$4=0,"",INDEX(Undirviðmið!$F$6:$F$205,T$4))</f>
        <v/>
      </c>
      <c r="U7" s="37"/>
      <c r="V7" s="37" t="str">
        <f aca="false">IF(V$4=0,"",INDEX(Undirviðmið!$F$6:$F$205,V$4))</f>
        <v/>
      </c>
      <c r="W7" s="37"/>
      <c r="X7" s="37" t="str">
        <f aca="false">IF(X$4=0,"",INDEX(Undirviðmið!$F$6:$F$205,X$4))</f>
        <v/>
      </c>
      <c r="Y7" s="37"/>
      <c r="Z7" s="37" t="str">
        <f aca="false">IF(Z$4=0,"",INDEX(Undirviðmið!$F$6:$F$205,Z$4))</f>
        <v/>
      </c>
      <c r="AA7" s="37"/>
      <c r="AB7" s="37" t="str">
        <f aca="false">IF(AB$4=0,"",INDEX(Undirviðmið!$F$6:$F$205,AB$4))</f>
        <v/>
      </c>
      <c r="AC7" s="37"/>
      <c r="AD7" s="37" t="str">
        <f aca="false">IF(AD$4=0,"",INDEX(Undirviðmið!$F$6:$F$205,AD$4))</f>
        <v/>
      </c>
      <c r="AE7" s="37"/>
      <c r="AF7" s="37" t="str">
        <f aca="false">IF(AF$4=0,"",INDEX(Undirviðmið!$F$6:$F$205,AF$4))</f>
        <v/>
      </c>
      <c r="AG7" s="37"/>
      <c r="AH7" s="37" t="str">
        <f aca="false">IF(AH$4=0,"",INDEX(Undirviðmið!$F$6:$F$205,AH$4))</f>
        <v/>
      </c>
      <c r="AI7" s="37"/>
      <c r="AJ7" s="37" t="str">
        <f aca="false">IF(AJ$4=0,"",INDEX(Undirviðmið!$F$6:$F$205,AJ$4))</f>
        <v/>
      </c>
      <c r="AK7" s="37"/>
      <c r="AL7" s="37" t="str">
        <f aca="false">IF(AL$4=0,"",INDEX(Undirviðmið!$F$6:$F$205,AL$4))</f>
        <v/>
      </c>
      <c r="AM7" s="37"/>
      <c r="AN7" s="37" t="str">
        <f aca="false">IF(AN$4=0,"",INDEX(Undirviðmið!$F$6:$F$205,AN$4))</f>
        <v/>
      </c>
      <c r="AO7" s="37"/>
      <c r="AP7" s="37" t="str">
        <f aca="false">IF(AP$4=0,"",INDEX(Undirviðmið!$F$6:$F$205,AP$4))</f>
        <v/>
      </c>
      <c r="AQ7" s="37"/>
      <c r="AR7" s="37" t="str">
        <f aca="false">IF(AR$4=0,"",INDEX(Undirviðmið!$F$6:$F$205,AR$4))</f>
        <v/>
      </c>
      <c r="AS7" s="37"/>
      <c r="AT7" s="37" t="str">
        <f aca="false">IF(AT$4=0,"",INDEX(Undirviðmið!$F$6:$F$205,AT$4))</f>
        <v/>
      </c>
      <c r="AU7" s="37"/>
      <c r="AV7" s="37" t="str">
        <f aca="false">IF(AV$4=0,"",INDEX(Undirviðmið!$F$6:$F$205,AV$4))</f>
        <v/>
      </c>
      <c r="AW7" s="37"/>
      <c r="AX7" s="37" t="str">
        <f aca="false">IF(AX$4=0,"",INDEX(Undirviðmið!$F$6:$F$205,AX$4))</f>
        <v/>
      </c>
      <c r="AY7" s="37"/>
      <c r="AZ7" s="37" t="str">
        <f aca="false">IF(AZ$4=0,"",INDEX(Undirviðmið!$F$6:$F$205,AZ$4))</f>
        <v/>
      </c>
      <c r="BA7" s="37"/>
      <c r="BB7" s="37" t="str">
        <f aca="false">IF(BB$4=0,"",INDEX(Undirviðmið!$F$6:$F$205,BB$4))</f>
        <v/>
      </c>
      <c r="BC7" s="37"/>
    </row>
    <row r="8" customFormat="false" ht="15" hidden="false" customHeight="true" outlineLevel="0" collapsed="false">
      <c r="B8" s="36" t="s">
        <v>107</v>
      </c>
      <c r="C8" s="36"/>
      <c r="D8" s="36"/>
      <c r="F8" s="37" t="str">
        <f aca="false">IF(F$4=0,"",INDEX(Undirviðmið!$G$6:$G$205,F$4))</f>
        <v/>
      </c>
      <c r="G8" s="37"/>
      <c r="H8" s="37" t="str">
        <f aca="false">IF(H$4=0,"",INDEX(Undirviðmið!$G$6:$G$205,H$4))</f>
        <v/>
      </c>
      <c r="I8" s="37"/>
      <c r="J8" s="37" t="str">
        <f aca="false">IF(J$4=0,"",INDEX(Undirviðmið!$G$6:$G$205,J$4))</f>
        <v/>
      </c>
      <c r="K8" s="37"/>
      <c r="L8" s="37" t="str">
        <f aca="false">IF(L$4=0,"",INDEX(Undirviðmið!$G$6:$G$205,L$4))</f>
        <v/>
      </c>
      <c r="M8" s="37"/>
      <c r="N8" s="37" t="str">
        <f aca="false">IF(N$4=0,"",INDEX(Undirviðmið!$G$6:$G$205,N$4))</f>
        <v/>
      </c>
      <c r="O8" s="37"/>
      <c r="P8" s="37" t="str">
        <f aca="false">IF(P$4=0,"",INDEX(Undirviðmið!$G$6:$G$205,P$4))</f>
        <v/>
      </c>
      <c r="Q8" s="37"/>
      <c r="R8" s="37" t="str">
        <f aca="false">IF(R$4=0,"",INDEX(Undirviðmið!$G$6:$G$205,R$4))</f>
        <v/>
      </c>
      <c r="S8" s="37"/>
      <c r="T8" s="37" t="str">
        <f aca="false">IF(T$4=0,"",INDEX(Undirviðmið!$G$6:$G$205,T$4))</f>
        <v/>
      </c>
      <c r="U8" s="37"/>
      <c r="V8" s="37" t="str">
        <f aca="false">IF(V$4=0,"",INDEX(Undirviðmið!$G$6:$G$205,V$4))</f>
        <v/>
      </c>
      <c r="W8" s="37"/>
      <c r="X8" s="37" t="str">
        <f aca="false">IF(X$4=0,"",INDEX(Undirviðmið!$G$6:$G$205,X$4))</f>
        <v/>
      </c>
      <c r="Y8" s="37"/>
      <c r="Z8" s="37" t="str">
        <f aca="false">IF(Z$4=0,"",INDEX(Undirviðmið!$G$6:$G$205,Z$4))</f>
        <v/>
      </c>
      <c r="AA8" s="37"/>
      <c r="AB8" s="37" t="str">
        <f aca="false">IF(AB$4=0,"",INDEX(Undirviðmið!$G$6:$G$205,AB$4))</f>
        <v/>
      </c>
      <c r="AC8" s="37"/>
      <c r="AD8" s="37" t="str">
        <f aca="false">IF(AD$4=0,"",INDEX(Undirviðmið!$G$6:$G$205,AD$4))</f>
        <v/>
      </c>
      <c r="AE8" s="37"/>
      <c r="AF8" s="37" t="str">
        <f aca="false">IF(AF$4=0,"",INDEX(Undirviðmið!$G$6:$G$205,AF$4))</f>
        <v/>
      </c>
      <c r="AG8" s="37"/>
      <c r="AH8" s="37" t="str">
        <f aca="false">IF(AH$4=0,"",INDEX(Undirviðmið!$G$6:$G$205,AH$4))</f>
        <v/>
      </c>
      <c r="AI8" s="37"/>
      <c r="AJ8" s="37" t="str">
        <f aca="false">IF(AJ$4=0,"",INDEX(Undirviðmið!$G$6:$G$205,AJ$4))</f>
        <v/>
      </c>
      <c r="AK8" s="37"/>
      <c r="AL8" s="37" t="str">
        <f aca="false">IF(AL$4=0,"",INDEX(Undirviðmið!$G$6:$G$205,AL$4))</f>
        <v/>
      </c>
      <c r="AM8" s="37"/>
      <c r="AN8" s="37" t="str">
        <f aca="false">IF(AN$4=0,"",INDEX(Undirviðmið!$G$6:$G$205,AN$4))</f>
        <v/>
      </c>
      <c r="AO8" s="37"/>
      <c r="AP8" s="37" t="str">
        <f aca="false">IF(AP$4=0,"",INDEX(Undirviðmið!$G$6:$G$205,AP$4))</f>
        <v/>
      </c>
      <c r="AQ8" s="37"/>
      <c r="AR8" s="37" t="str">
        <f aca="false">IF(AR$4=0,"",INDEX(Undirviðmið!$G$6:$G$205,AR$4))</f>
        <v/>
      </c>
      <c r="AS8" s="37"/>
      <c r="AT8" s="37" t="str">
        <f aca="false">IF(AT$4=0,"",INDEX(Undirviðmið!$G$6:$G$205,AT$4))</f>
        <v/>
      </c>
      <c r="AU8" s="37"/>
      <c r="AV8" s="37" t="str">
        <f aca="false">IF(AV$4=0,"",INDEX(Undirviðmið!$G$6:$G$205,AV$4))</f>
        <v/>
      </c>
      <c r="AW8" s="37"/>
      <c r="AX8" s="37" t="str">
        <f aca="false">IF(AX$4=0,"",INDEX(Undirviðmið!$G$6:$G$205,AX$4))</f>
        <v/>
      </c>
      <c r="AY8" s="37"/>
      <c r="AZ8" s="37" t="str">
        <f aca="false">IF(AZ$4=0,"",INDEX(Undirviðmið!$G$6:$G$205,AZ$4))</f>
        <v/>
      </c>
      <c r="BA8" s="37"/>
      <c r="BB8" s="37" t="str">
        <f aca="false">IF(BB$4=0,"",INDEX(Undirviðmið!$G$6:$G$205,BB$4))</f>
        <v/>
      </c>
      <c r="BC8" s="37"/>
    </row>
    <row r="9" customFormat="false" ht="15" hidden="false" customHeight="true" outlineLevel="0" collapsed="false">
      <c r="B9" s="38" t="s">
        <v>138</v>
      </c>
      <c r="C9" s="38"/>
      <c r="D9" s="38"/>
      <c r="F9" s="37" t="str">
        <f aca="false">IF(F$4=0,"",INDEX(Undirviðmið!$H$6:$H$205,F$4))</f>
        <v/>
      </c>
      <c r="G9" s="37"/>
      <c r="H9" s="37" t="str">
        <f aca="false">IF(H$4=0,"",INDEX(Undirviðmið!$H$6:$H$205,H$4))</f>
        <v/>
      </c>
      <c r="I9" s="37"/>
      <c r="J9" s="37" t="str">
        <f aca="false">IF(J$4=0,"",INDEX(Undirviðmið!$H$6:$H$205,J$4))</f>
        <v/>
      </c>
      <c r="K9" s="37"/>
      <c r="L9" s="37" t="str">
        <f aca="false">IF(L$4=0,"",INDEX(Undirviðmið!$H$6:$H$205,L$4))</f>
        <v/>
      </c>
      <c r="M9" s="37"/>
      <c r="N9" s="37" t="str">
        <f aca="false">IF(N$4=0,"",INDEX(Undirviðmið!$H$6:$H$205,N$4))</f>
        <v/>
      </c>
      <c r="O9" s="37"/>
      <c r="P9" s="37" t="str">
        <f aca="false">IF(P$4=0,"",INDEX(Undirviðmið!$H$6:$H$205,P$4))</f>
        <v/>
      </c>
      <c r="Q9" s="37"/>
      <c r="R9" s="37" t="str">
        <f aca="false">IF(R$4=0,"",INDEX(Undirviðmið!$H$6:$H$205,R$4))</f>
        <v/>
      </c>
      <c r="S9" s="37"/>
      <c r="T9" s="37" t="str">
        <f aca="false">IF(T$4=0,"",INDEX(Undirviðmið!$H$6:$H$205,T$4))</f>
        <v/>
      </c>
      <c r="U9" s="37"/>
      <c r="V9" s="37" t="str">
        <f aca="false">IF(V$4=0,"",INDEX(Undirviðmið!$H$6:$H$205,V$4))</f>
        <v/>
      </c>
      <c r="W9" s="37"/>
      <c r="X9" s="37" t="str">
        <f aca="false">IF(X$4=0,"",INDEX(Undirviðmið!$H$6:$H$205,X$4))</f>
        <v/>
      </c>
      <c r="Y9" s="37"/>
      <c r="Z9" s="37" t="str">
        <f aca="false">IF(Z$4=0,"",INDEX(Undirviðmið!$H$6:$H$205,Z$4))</f>
        <v/>
      </c>
      <c r="AA9" s="37"/>
      <c r="AB9" s="37" t="str">
        <f aca="false">IF(AB$4=0,"",INDEX(Undirviðmið!$H$6:$H$205,AB$4))</f>
        <v/>
      </c>
      <c r="AC9" s="37"/>
      <c r="AD9" s="37" t="str">
        <f aca="false">IF(AD$4=0,"",INDEX(Undirviðmið!$H$6:$H$205,AD$4))</f>
        <v/>
      </c>
      <c r="AE9" s="37"/>
      <c r="AF9" s="37" t="str">
        <f aca="false">IF(AF$4=0,"",INDEX(Undirviðmið!$H$6:$H$205,AF$4))</f>
        <v/>
      </c>
      <c r="AG9" s="37"/>
      <c r="AH9" s="37" t="str">
        <f aca="false">IF(AH$4=0,"",INDEX(Undirviðmið!$H$6:$H$205,AH$4))</f>
        <v/>
      </c>
      <c r="AI9" s="37"/>
      <c r="AJ9" s="37" t="str">
        <f aca="false">IF(AJ$4=0,"",INDEX(Undirviðmið!$H$6:$H$205,AJ$4))</f>
        <v/>
      </c>
      <c r="AK9" s="37"/>
      <c r="AL9" s="37" t="str">
        <f aca="false">IF(AL$4=0,"",INDEX(Undirviðmið!$H$6:$H$205,AL$4))</f>
        <v/>
      </c>
      <c r="AM9" s="37"/>
      <c r="AN9" s="37" t="str">
        <f aca="false">IF(AN$4=0,"",INDEX(Undirviðmið!$H$6:$H$205,AN$4))</f>
        <v/>
      </c>
      <c r="AO9" s="37"/>
      <c r="AP9" s="37" t="str">
        <f aca="false">IF(AP$4=0,"",INDEX(Undirviðmið!$H$6:$H$205,AP$4))</f>
        <v/>
      </c>
      <c r="AQ9" s="37"/>
      <c r="AR9" s="37" t="str">
        <f aca="false">IF(AR$4=0,"",INDEX(Undirviðmið!$H$6:$H$205,AR$4))</f>
        <v/>
      </c>
      <c r="AS9" s="37"/>
      <c r="AT9" s="37" t="str">
        <f aca="false">IF(AT$4=0,"",INDEX(Undirviðmið!$H$6:$H$205,AT$4))</f>
        <v/>
      </c>
      <c r="AU9" s="37"/>
      <c r="AV9" s="37" t="str">
        <f aca="false">IF(AV$4=0,"",INDEX(Undirviðmið!$H$6:$H$205,AV$4))</f>
        <v/>
      </c>
      <c r="AW9" s="37"/>
      <c r="AX9" s="37" t="str">
        <f aca="false">IF(AX$4=0,"",INDEX(Undirviðmið!$H$6:$H$205,AX$4))</f>
        <v/>
      </c>
      <c r="AY9" s="37"/>
      <c r="AZ9" s="37" t="str">
        <f aca="false">IF(AZ$4=0,"",INDEX(Undirviðmið!$H$6:$H$205,AZ$4))</f>
        <v/>
      </c>
      <c r="BA9" s="37"/>
      <c r="BB9" s="37" t="str">
        <f aca="false">IF(BB$4=0,"",INDEX(Undirviðmið!$H$6:$H$205,BB$4))</f>
        <v/>
      </c>
      <c r="BC9" s="37"/>
    </row>
    <row r="10" customFormat="false" ht="15" hidden="false" customHeight="true" outlineLevel="0" collapsed="false">
      <c r="A10" s="39" t="s">
        <v>103</v>
      </c>
      <c r="B10" s="39" t="s">
        <v>142</v>
      </c>
      <c r="C10" s="39" t="s">
        <v>121</v>
      </c>
      <c r="D10" s="39" t="s">
        <v>140</v>
      </c>
      <c r="F10" s="40" t="str">
        <f aca="false">IF(F$4=0,"","Þrep")</f>
        <v/>
      </c>
      <c r="G10" s="40" t="str">
        <f aca="false">IF(F$4=0,"","Stig")</f>
        <v/>
      </c>
      <c r="H10" s="40" t="str">
        <f aca="false">IF(H$4=0,"","Þrep")</f>
        <v/>
      </c>
      <c r="I10" s="40" t="str">
        <f aca="false">IF(H$4=0,"","Stig")</f>
        <v/>
      </c>
      <c r="J10" s="40" t="str">
        <f aca="false">IF(J$4=0,"","Þrep")</f>
        <v/>
      </c>
      <c r="K10" s="40" t="str">
        <f aca="false">IF(J$4=0,"","Stig")</f>
        <v/>
      </c>
      <c r="L10" s="40" t="str">
        <f aca="false">IF(L$4=0,"","Þrep")</f>
        <v/>
      </c>
      <c r="M10" s="40" t="str">
        <f aca="false">IF(L$4=0,"","Stig")</f>
        <v/>
      </c>
      <c r="N10" s="40" t="str">
        <f aca="false">IF(N$4=0,"","Þrep")</f>
        <v/>
      </c>
      <c r="O10" s="40" t="str">
        <f aca="false">IF(N$4=0,"","Stig")</f>
        <v/>
      </c>
      <c r="P10" s="40" t="str">
        <f aca="false">IF(P$4=0,"","Þrep")</f>
        <v/>
      </c>
      <c r="Q10" s="40" t="str">
        <f aca="false">IF(P$4=0,"","Stig")</f>
        <v/>
      </c>
      <c r="R10" s="40" t="str">
        <f aca="false">IF(R$4=0,"","Þrep")</f>
        <v/>
      </c>
      <c r="S10" s="40" t="str">
        <f aca="false">IF(R$4=0,"","Stig")</f>
        <v/>
      </c>
      <c r="T10" s="40" t="str">
        <f aca="false">IF(T$4=0,"","Þrep")</f>
        <v/>
      </c>
      <c r="U10" s="40" t="str">
        <f aca="false">IF(T$4=0,"","Stig")</f>
        <v/>
      </c>
      <c r="V10" s="40" t="str">
        <f aca="false">IF(V$4=0,"","Þrep")</f>
        <v/>
      </c>
      <c r="W10" s="40" t="str">
        <f aca="false">IF(V$4=0,"","Stig")</f>
        <v/>
      </c>
      <c r="X10" s="40" t="str">
        <f aca="false">IF(X$4=0,"","Þrep")</f>
        <v/>
      </c>
      <c r="Y10" s="40" t="str">
        <f aca="false">IF(X$4=0,"","Stig")</f>
        <v/>
      </c>
      <c r="Z10" s="40" t="str">
        <f aca="false">IF(Z$4=0,"","Þrep")</f>
        <v/>
      </c>
      <c r="AA10" s="40" t="str">
        <f aca="false">IF(Z$4=0,"","Stig")</f>
        <v/>
      </c>
      <c r="AB10" s="40" t="str">
        <f aca="false">IF(AB$4=0,"","Þrep")</f>
        <v/>
      </c>
      <c r="AC10" s="40" t="str">
        <f aca="false">IF(AB$4=0,"","Stig")</f>
        <v/>
      </c>
      <c r="AD10" s="40" t="str">
        <f aca="false">IF(AD$4=0,"","Þrep")</f>
        <v/>
      </c>
      <c r="AE10" s="40" t="str">
        <f aca="false">IF(AD$4=0,"","Stig")</f>
        <v/>
      </c>
      <c r="AF10" s="40" t="str">
        <f aca="false">IF(AF$4=0,"","Þrep")</f>
        <v/>
      </c>
      <c r="AG10" s="40" t="str">
        <f aca="false">IF(AF$4=0,"","Stig")</f>
        <v/>
      </c>
      <c r="AH10" s="40" t="str">
        <f aca="false">IF(AH$4=0,"","Þrep")</f>
        <v/>
      </c>
      <c r="AI10" s="40" t="str">
        <f aca="false">IF(AH$4=0,"","Stig")</f>
        <v/>
      </c>
      <c r="AJ10" s="40" t="str">
        <f aca="false">IF(AJ$4=0,"","Þrep")</f>
        <v/>
      </c>
      <c r="AK10" s="40" t="str">
        <f aca="false">IF(AJ$4=0,"","Stig")</f>
        <v/>
      </c>
      <c r="AL10" s="40" t="str">
        <f aca="false">IF(AL$4=0,"","Þrep")</f>
        <v/>
      </c>
      <c r="AM10" s="40" t="str">
        <f aca="false">IF(AL$4=0,"","Stig")</f>
        <v/>
      </c>
      <c r="AN10" s="40" t="str">
        <f aca="false">IF(AN$4=0,"","Þrep")</f>
        <v/>
      </c>
      <c r="AO10" s="40" t="str">
        <f aca="false">IF(AN$4=0,"","Stig")</f>
        <v/>
      </c>
      <c r="AP10" s="40" t="str">
        <f aca="false">IF(AP$4=0,"","Þrep")</f>
        <v/>
      </c>
      <c r="AQ10" s="40" t="str">
        <f aca="false">IF(AP$4=0,"","Stig")</f>
        <v/>
      </c>
      <c r="AR10" s="40" t="str">
        <f aca="false">IF(AR$4=0,"","Þrep")</f>
        <v/>
      </c>
      <c r="AS10" s="40" t="str">
        <f aca="false">IF(AR$4=0,"","Stig")</f>
        <v/>
      </c>
      <c r="AT10" s="40" t="str">
        <f aca="false">IF(AT$4=0,"","Þrep")</f>
        <v/>
      </c>
      <c r="AU10" s="40" t="str">
        <f aca="false">IF(AT$4=0,"","Stig")</f>
        <v/>
      </c>
      <c r="AV10" s="40" t="str">
        <f aca="false">IF(AV$4=0,"","Þrep")</f>
        <v/>
      </c>
      <c r="AW10" s="40" t="str">
        <f aca="false">IF(AV$4=0,"","Stig")</f>
        <v/>
      </c>
      <c r="AX10" s="40" t="str">
        <f aca="false">IF(AX$4=0,"","Þrep")</f>
        <v/>
      </c>
      <c r="AY10" s="40" t="str">
        <f aca="false">IF(AX$4=0,"","Stig")</f>
        <v/>
      </c>
      <c r="AZ10" s="40" t="str">
        <f aca="false">IF(AZ$4=0,"","Þrep")</f>
        <v/>
      </c>
      <c r="BA10" s="40" t="str">
        <f aca="false">IF(AZ$4=0,"","Stig")</f>
        <v/>
      </c>
      <c r="BB10" s="40" t="str">
        <f aca="false">IF(BB$4=0,"","Þrep")</f>
        <v/>
      </c>
      <c r="BC10" s="40" t="str">
        <f aca="false">IF(BB$4=0,"","Stig")</f>
        <v/>
      </c>
    </row>
    <row r="11" customFormat="false" ht="15" hidden="false" customHeight="true" outlineLevel="0" collapsed="false">
      <c r="A11" s="45" t="n">
        <f aca="false">ROW()-10</f>
        <v>1</v>
      </c>
      <c r="B11" s="41" t="str">
        <f aca="false">IF(INDEX(Launagögn!$B$6:$B$10005,$A11)="","",INDEX(Launagögn!$B$6:$B$10005,$A11))</f>
        <v/>
      </c>
      <c r="C11" s="41" t="str">
        <f aca="false">IF(INDEX(Launagögn!$C$6:$C$10005,$A11)="","",INDEX(Launagögn!$C$6:$C$10005,$A11))</f>
        <v/>
      </c>
      <c r="D11" s="42" t="n">
        <f aca="false">IFERROR(SUMIF($F$10:$BC$10,"Stig",$F11:$BC11),0)</f>
        <v>0</v>
      </c>
      <c r="F11" s="43"/>
      <c r="G11" s="44" t="str">
        <f aca="false">IF(OR(F$4=0,F11="",F$8="",F$7=""),"",ROUND(F11/F$8*F$7*KVARDI,2))</f>
        <v/>
      </c>
      <c r="H11" s="43"/>
      <c r="I11" s="44" t="str">
        <f aca="false">IF(OR(H$4=0,H11="",H$8="",H$7=""),"",ROUND(H11/H$8*H$7*KVARDI,2))</f>
        <v/>
      </c>
      <c r="J11" s="43"/>
      <c r="K11" s="44" t="str">
        <f aca="false">IF(OR(J$4=0,J11="",J$8="",J$7=""),"",ROUND(J11/J$8*J$7*KVARDI,2))</f>
        <v/>
      </c>
      <c r="L11" s="43"/>
      <c r="M11" s="44" t="str">
        <f aca="false">IF(OR(L$4=0,L11="",L$8="",L$7=""),"",ROUND(L11/L$8*L$7*KVARDI,2))</f>
        <v/>
      </c>
      <c r="N11" s="43"/>
      <c r="O11" s="44" t="str">
        <f aca="false">IF(OR(N$4=0,N11="",N$8="",N$7=""),"",ROUND(N11/N$8*N$7*KVARDI,2))</f>
        <v/>
      </c>
      <c r="P11" s="43"/>
      <c r="Q11" s="44" t="str">
        <f aca="false">IF(OR(P$4=0,P11="",P$8="",P$7=""),"",ROUND(P11/P$8*P$7*KVARDI,2))</f>
        <v/>
      </c>
      <c r="R11" s="43"/>
      <c r="S11" s="44" t="str">
        <f aca="false">IF(OR(R$4=0,R11="",R$8="",R$7=""),"",ROUND(R11/R$8*R$7*KVARDI,2))</f>
        <v/>
      </c>
      <c r="T11" s="43"/>
      <c r="U11" s="44" t="str">
        <f aca="false">IF(OR(T$4=0,T11="",T$8="",T$7=""),"",ROUND(T11/T$8*T$7*KVARDI,2))</f>
        <v/>
      </c>
      <c r="V11" s="43"/>
      <c r="W11" s="44" t="str">
        <f aca="false">IF(OR(V$4=0,V11="",V$8="",V$7=""),"",ROUND(V11/V$8*V$7*KVARDI,2))</f>
        <v/>
      </c>
      <c r="X11" s="43"/>
      <c r="Y11" s="44" t="str">
        <f aca="false">IF(OR(X$4=0,X11="",X$8="",X$7=""),"",ROUND(X11/X$8*X$7*KVARDI,2))</f>
        <v/>
      </c>
      <c r="Z11" s="43"/>
      <c r="AA11" s="44" t="str">
        <f aca="false">IF(OR(Z$4=0,Z11="",Z$8="",Z$7=""),"",ROUND(Z11/Z$8*Z$7*KVARDI,2))</f>
        <v/>
      </c>
      <c r="AB11" s="43"/>
      <c r="AC11" s="44" t="str">
        <f aca="false">IF(OR(AB$4=0,AB11="",AB$8="",AB$7=""),"",ROUND(AB11/AB$8*AB$7*KVARDI,2))</f>
        <v/>
      </c>
      <c r="AD11" s="43"/>
      <c r="AE11" s="44" t="str">
        <f aca="false">IF(OR(AD$4=0,AD11="",AD$8="",AD$7=""),"",ROUND(AD11/AD$8*AD$7*KVARDI,2))</f>
        <v/>
      </c>
      <c r="AF11" s="43"/>
      <c r="AG11" s="44" t="str">
        <f aca="false">IF(OR(AF$4=0,AF11="",AF$8="",AF$7=""),"",ROUND(AF11/AF$8*AF$7*KVARDI,2))</f>
        <v/>
      </c>
      <c r="AH11" s="43"/>
      <c r="AI11" s="44" t="str">
        <f aca="false">IF(OR(AH$4=0,AH11="",AH$8="",AH$7=""),"",ROUND(AH11/AH$8*AH$7*KVARDI,2))</f>
        <v/>
      </c>
      <c r="AJ11" s="43"/>
      <c r="AK11" s="44" t="str">
        <f aca="false">IF(OR(AJ$4=0,AJ11="",AJ$8="",AJ$7=""),"",ROUND(AJ11/AJ$8*AJ$7*KVARDI,2))</f>
        <v/>
      </c>
      <c r="AL11" s="43"/>
      <c r="AM11" s="44" t="str">
        <f aca="false">IF(OR(AL$4=0,AL11="",AL$8="",AL$7=""),"",ROUND(AL11/AL$8*AL$7*KVARDI,2))</f>
        <v/>
      </c>
      <c r="AN11" s="43"/>
      <c r="AO11" s="44" t="str">
        <f aca="false">IF(OR(AN$4=0,AN11="",AN$8="",AN$7=""),"",ROUND(AN11/AN$8*AN$7*KVARDI,2))</f>
        <v/>
      </c>
      <c r="AP11" s="43"/>
      <c r="AQ11" s="44" t="str">
        <f aca="false">IF(OR(AP$4=0,AP11="",AP$8="",AP$7=""),"",ROUND(AP11/AP$8*AP$7*KVARDI,2))</f>
        <v/>
      </c>
      <c r="AR11" s="43"/>
      <c r="AS11" s="44" t="str">
        <f aca="false">IF(OR(AR$4=0,AR11="",AR$8="",AR$7=""),"",ROUND(AR11/AR$8*AR$7*KVARDI,2))</f>
        <v/>
      </c>
      <c r="AT11" s="43"/>
      <c r="AU11" s="44" t="str">
        <f aca="false">IF(OR(AT$4=0,AT11="",AT$8="",AT$7=""),"",ROUND(AT11/AT$8*AT$7*KVARDI,2))</f>
        <v/>
      </c>
      <c r="AV11" s="43"/>
      <c r="AW11" s="44" t="str">
        <f aca="false">IF(OR(AV$4=0,AV11="",AV$8="",AV$7=""),"",ROUND(AV11/AV$8*AV$7*KVARDI,2))</f>
        <v/>
      </c>
      <c r="AX11" s="43"/>
      <c r="AY11" s="44" t="str">
        <f aca="false">IF(OR(AX$4=0,AX11="",AX$8="",AX$7=""),"",ROUND(AX11/AX$8*AX$7*KVARDI,2))</f>
        <v/>
      </c>
      <c r="AZ11" s="43"/>
      <c r="BA11" s="44" t="str">
        <f aca="false">IF(OR(AZ$4=0,AZ11="",AZ$8="",AZ$7=""),"",ROUND(AZ11/AZ$8*AZ$7*KVARDI,2))</f>
        <v/>
      </c>
      <c r="BB11" s="43"/>
      <c r="BC11" s="44" t="str">
        <f aca="false">IF(OR(BB$4=0,BB11="",BB$8="",BB$7=""),"",ROUND(BB11/BB$8*BB$7*KVARDI,2))</f>
        <v/>
      </c>
    </row>
    <row r="12" customFormat="false" ht="15" hidden="false" customHeight="true" outlineLevel="0" collapsed="false">
      <c r="A12" s="45" t="n">
        <f aca="false">ROW()-10</f>
        <v>2</v>
      </c>
      <c r="B12" s="41" t="str">
        <f aca="false">IF(INDEX(Launagögn!$B$6:$B$10005,$A12)="","",INDEX(Launagögn!$B$6:$B$10005,$A12))</f>
        <v/>
      </c>
      <c r="C12" s="41" t="str">
        <f aca="false">IF(INDEX(Launagögn!$C$6:$C$10005,$A12)="","",INDEX(Launagögn!$C$6:$C$10005,$A12))</f>
        <v/>
      </c>
      <c r="D12" s="42" t="n">
        <f aca="false">IFERROR(SUMIF($F$10:$BC$10,"Stig",$F12:$BC12),0)</f>
        <v>0</v>
      </c>
      <c r="F12" s="43"/>
      <c r="G12" s="44" t="str">
        <f aca="false">IF(OR(F$4=0,F12="",F$8="",F$7=""),"",ROUND(F12/F$8*F$7*KVARDI,2))</f>
        <v/>
      </c>
      <c r="H12" s="43"/>
      <c r="I12" s="44" t="str">
        <f aca="false">IF(OR(H$4=0,H12="",H$8="",H$7=""),"",ROUND(H12/H$8*H$7*KVARDI,2))</f>
        <v/>
      </c>
      <c r="J12" s="43"/>
      <c r="K12" s="44" t="str">
        <f aca="false">IF(OR(J$4=0,J12="",J$8="",J$7=""),"",ROUND(J12/J$8*J$7*KVARDI,2))</f>
        <v/>
      </c>
      <c r="L12" s="43"/>
      <c r="M12" s="44" t="str">
        <f aca="false">IF(OR(L$4=0,L12="",L$8="",L$7=""),"",ROUND(L12/L$8*L$7*KVARDI,2))</f>
        <v/>
      </c>
      <c r="N12" s="43"/>
      <c r="O12" s="44" t="str">
        <f aca="false">IF(OR(N$4=0,N12="",N$8="",N$7=""),"",ROUND(N12/N$8*N$7*KVARDI,2))</f>
        <v/>
      </c>
      <c r="P12" s="43"/>
      <c r="Q12" s="44" t="str">
        <f aca="false">IF(OR(P$4=0,P12="",P$8="",P$7=""),"",ROUND(P12/P$8*P$7*KVARDI,2))</f>
        <v/>
      </c>
      <c r="R12" s="43"/>
      <c r="S12" s="44" t="str">
        <f aca="false">IF(OR(R$4=0,R12="",R$8="",R$7=""),"",ROUND(R12/R$8*R$7*KVARDI,2))</f>
        <v/>
      </c>
      <c r="T12" s="43"/>
      <c r="U12" s="44" t="str">
        <f aca="false">IF(OR(T$4=0,T12="",T$8="",T$7=""),"",ROUND(T12/T$8*T$7*KVARDI,2))</f>
        <v/>
      </c>
      <c r="V12" s="43"/>
      <c r="W12" s="44" t="str">
        <f aca="false">IF(OR(V$4=0,V12="",V$8="",V$7=""),"",ROUND(V12/V$8*V$7*KVARDI,2))</f>
        <v/>
      </c>
      <c r="X12" s="43"/>
      <c r="Y12" s="44" t="str">
        <f aca="false">IF(OR(X$4=0,X12="",X$8="",X$7=""),"",ROUND(X12/X$8*X$7*KVARDI,2))</f>
        <v/>
      </c>
      <c r="Z12" s="43"/>
      <c r="AA12" s="44" t="str">
        <f aca="false">IF(OR(Z$4=0,Z12="",Z$8="",Z$7=""),"",ROUND(Z12/Z$8*Z$7*KVARDI,2))</f>
        <v/>
      </c>
      <c r="AB12" s="43"/>
      <c r="AC12" s="44" t="str">
        <f aca="false">IF(OR(AB$4=0,AB12="",AB$8="",AB$7=""),"",ROUND(AB12/AB$8*AB$7*KVARDI,2))</f>
        <v/>
      </c>
      <c r="AD12" s="43"/>
      <c r="AE12" s="44" t="str">
        <f aca="false">IF(OR(AD$4=0,AD12="",AD$8="",AD$7=""),"",ROUND(AD12/AD$8*AD$7*KVARDI,2))</f>
        <v/>
      </c>
      <c r="AF12" s="43"/>
      <c r="AG12" s="44" t="str">
        <f aca="false">IF(OR(AF$4=0,AF12="",AF$8="",AF$7=""),"",ROUND(AF12/AF$8*AF$7*KVARDI,2))</f>
        <v/>
      </c>
      <c r="AH12" s="43"/>
      <c r="AI12" s="44" t="str">
        <f aca="false">IF(OR(AH$4=0,AH12="",AH$8="",AH$7=""),"",ROUND(AH12/AH$8*AH$7*KVARDI,2))</f>
        <v/>
      </c>
      <c r="AJ12" s="43"/>
      <c r="AK12" s="44" t="str">
        <f aca="false">IF(OR(AJ$4=0,AJ12="",AJ$8="",AJ$7=""),"",ROUND(AJ12/AJ$8*AJ$7*KVARDI,2))</f>
        <v/>
      </c>
      <c r="AL12" s="43"/>
      <c r="AM12" s="44" t="str">
        <f aca="false">IF(OR(AL$4=0,AL12="",AL$8="",AL$7=""),"",ROUND(AL12/AL$8*AL$7*KVARDI,2))</f>
        <v/>
      </c>
      <c r="AN12" s="43"/>
      <c r="AO12" s="44" t="str">
        <f aca="false">IF(OR(AN$4=0,AN12="",AN$8="",AN$7=""),"",ROUND(AN12/AN$8*AN$7*KVARDI,2))</f>
        <v/>
      </c>
      <c r="AP12" s="43"/>
      <c r="AQ12" s="44" t="str">
        <f aca="false">IF(OR(AP$4=0,AP12="",AP$8="",AP$7=""),"",ROUND(AP12/AP$8*AP$7*KVARDI,2))</f>
        <v/>
      </c>
      <c r="AR12" s="43"/>
      <c r="AS12" s="44" t="str">
        <f aca="false">IF(OR(AR$4=0,AR12="",AR$8="",AR$7=""),"",ROUND(AR12/AR$8*AR$7*KVARDI,2))</f>
        <v/>
      </c>
      <c r="AT12" s="43"/>
      <c r="AU12" s="44" t="str">
        <f aca="false">IF(OR(AT$4=0,AT12="",AT$8="",AT$7=""),"",ROUND(AT12/AT$8*AT$7*KVARDI,2))</f>
        <v/>
      </c>
      <c r="AV12" s="43"/>
      <c r="AW12" s="44" t="str">
        <f aca="false">IF(OR(AV$4=0,AV12="",AV$8="",AV$7=""),"",ROUND(AV12/AV$8*AV$7*KVARDI,2))</f>
        <v/>
      </c>
      <c r="AX12" s="43"/>
      <c r="AY12" s="44" t="str">
        <f aca="false">IF(OR(AX$4=0,AX12="",AX$8="",AX$7=""),"",ROUND(AX12/AX$8*AX$7*KVARDI,2))</f>
        <v/>
      </c>
      <c r="AZ12" s="43"/>
      <c r="BA12" s="44" t="str">
        <f aca="false">IF(OR(AZ$4=0,AZ12="",AZ$8="",AZ$7=""),"",ROUND(AZ12/AZ$8*AZ$7*KVARDI,2))</f>
        <v/>
      </c>
      <c r="BB12" s="43"/>
      <c r="BC12" s="44" t="str">
        <f aca="false">IF(OR(BB$4=0,BB12="",BB$8="",BB$7=""),"",ROUND(BB12/BB$8*BB$7*KVARDI,2))</f>
        <v/>
      </c>
    </row>
    <row r="13" customFormat="false" ht="15" hidden="false" customHeight="true" outlineLevel="0" collapsed="false">
      <c r="A13" s="45" t="n">
        <f aca="false">ROW()-10</f>
        <v>3</v>
      </c>
      <c r="B13" s="41" t="str">
        <f aca="false">IF(INDEX(Launagögn!$B$6:$B$10005,$A13)="","",INDEX(Launagögn!$B$6:$B$10005,$A13))</f>
        <v/>
      </c>
      <c r="C13" s="41" t="str">
        <f aca="false">IF(INDEX(Launagögn!$C$6:$C$10005,$A13)="","",INDEX(Launagögn!$C$6:$C$10005,$A13))</f>
        <v/>
      </c>
      <c r="D13" s="42" t="n">
        <f aca="false">IFERROR(SUMIF($F$10:$BC$10,"Stig",$F13:$BC13),0)</f>
        <v>0</v>
      </c>
      <c r="F13" s="43"/>
      <c r="G13" s="44" t="str">
        <f aca="false">IF(OR(F$4=0,F13="",F$8="",F$7=""),"",ROUND(F13/F$8*F$7*KVARDI,2))</f>
        <v/>
      </c>
      <c r="H13" s="43"/>
      <c r="I13" s="44" t="str">
        <f aca="false">IF(OR(H$4=0,H13="",H$8="",H$7=""),"",ROUND(H13/H$8*H$7*KVARDI,2))</f>
        <v/>
      </c>
      <c r="J13" s="43"/>
      <c r="K13" s="44" t="str">
        <f aca="false">IF(OR(J$4=0,J13="",J$8="",J$7=""),"",ROUND(J13/J$8*J$7*KVARDI,2))</f>
        <v/>
      </c>
      <c r="L13" s="43"/>
      <c r="M13" s="44" t="str">
        <f aca="false">IF(OR(L$4=0,L13="",L$8="",L$7=""),"",ROUND(L13/L$8*L$7*KVARDI,2))</f>
        <v/>
      </c>
      <c r="N13" s="43"/>
      <c r="O13" s="44" t="str">
        <f aca="false">IF(OR(N$4=0,N13="",N$8="",N$7=""),"",ROUND(N13/N$8*N$7*KVARDI,2))</f>
        <v/>
      </c>
      <c r="P13" s="43"/>
      <c r="Q13" s="44" t="str">
        <f aca="false">IF(OR(P$4=0,P13="",P$8="",P$7=""),"",ROUND(P13/P$8*P$7*KVARDI,2))</f>
        <v/>
      </c>
      <c r="R13" s="43"/>
      <c r="S13" s="44" t="str">
        <f aca="false">IF(OR(R$4=0,R13="",R$8="",R$7=""),"",ROUND(R13/R$8*R$7*KVARDI,2))</f>
        <v/>
      </c>
      <c r="T13" s="43"/>
      <c r="U13" s="44" t="str">
        <f aca="false">IF(OR(T$4=0,T13="",T$8="",T$7=""),"",ROUND(T13/T$8*T$7*KVARDI,2))</f>
        <v/>
      </c>
      <c r="V13" s="43"/>
      <c r="W13" s="44" t="str">
        <f aca="false">IF(OR(V$4=0,V13="",V$8="",V$7=""),"",ROUND(V13/V$8*V$7*KVARDI,2))</f>
        <v/>
      </c>
      <c r="X13" s="43"/>
      <c r="Y13" s="44" t="str">
        <f aca="false">IF(OR(X$4=0,X13="",X$8="",X$7=""),"",ROUND(X13/X$8*X$7*KVARDI,2))</f>
        <v/>
      </c>
      <c r="Z13" s="43"/>
      <c r="AA13" s="44" t="str">
        <f aca="false">IF(OR(Z$4=0,Z13="",Z$8="",Z$7=""),"",ROUND(Z13/Z$8*Z$7*KVARDI,2))</f>
        <v/>
      </c>
      <c r="AB13" s="43"/>
      <c r="AC13" s="44" t="str">
        <f aca="false">IF(OR(AB$4=0,AB13="",AB$8="",AB$7=""),"",ROUND(AB13/AB$8*AB$7*KVARDI,2))</f>
        <v/>
      </c>
      <c r="AD13" s="43"/>
      <c r="AE13" s="44" t="str">
        <f aca="false">IF(OR(AD$4=0,AD13="",AD$8="",AD$7=""),"",ROUND(AD13/AD$8*AD$7*KVARDI,2))</f>
        <v/>
      </c>
      <c r="AF13" s="43"/>
      <c r="AG13" s="44" t="str">
        <f aca="false">IF(OR(AF$4=0,AF13="",AF$8="",AF$7=""),"",ROUND(AF13/AF$8*AF$7*KVARDI,2))</f>
        <v/>
      </c>
      <c r="AH13" s="43"/>
      <c r="AI13" s="44" t="str">
        <f aca="false">IF(OR(AH$4=0,AH13="",AH$8="",AH$7=""),"",ROUND(AH13/AH$8*AH$7*KVARDI,2))</f>
        <v/>
      </c>
      <c r="AJ13" s="43"/>
      <c r="AK13" s="44" t="str">
        <f aca="false">IF(OR(AJ$4=0,AJ13="",AJ$8="",AJ$7=""),"",ROUND(AJ13/AJ$8*AJ$7*KVARDI,2))</f>
        <v/>
      </c>
      <c r="AL13" s="43"/>
      <c r="AM13" s="44" t="str">
        <f aca="false">IF(OR(AL$4=0,AL13="",AL$8="",AL$7=""),"",ROUND(AL13/AL$8*AL$7*KVARDI,2))</f>
        <v/>
      </c>
      <c r="AN13" s="43"/>
      <c r="AO13" s="44" t="str">
        <f aca="false">IF(OR(AN$4=0,AN13="",AN$8="",AN$7=""),"",ROUND(AN13/AN$8*AN$7*KVARDI,2))</f>
        <v/>
      </c>
      <c r="AP13" s="43"/>
      <c r="AQ13" s="44" t="str">
        <f aca="false">IF(OR(AP$4=0,AP13="",AP$8="",AP$7=""),"",ROUND(AP13/AP$8*AP$7*KVARDI,2))</f>
        <v/>
      </c>
      <c r="AR13" s="43"/>
      <c r="AS13" s="44" t="str">
        <f aca="false">IF(OR(AR$4=0,AR13="",AR$8="",AR$7=""),"",ROUND(AR13/AR$8*AR$7*KVARDI,2))</f>
        <v/>
      </c>
      <c r="AT13" s="43"/>
      <c r="AU13" s="44" t="str">
        <f aca="false">IF(OR(AT$4=0,AT13="",AT$8="",AT$7=""),"",ROUND(AT13/AT$8*AT$7*KVARDI,2))</f>
        <v/>
      </c>
      <c r="AV13" s="43"/>
      <c r="AW13" s="44" t="str">
        <f aca="false">IF(OR(AV$4=0,AV13="",AV$8="",AV$7=""),"",ROUND(AV13/AV$8*AV$7*KVARDI,2))</f>
        <v/>
      </c>
      <c r="AX13" s="43"/>
      <c r="AY13" s="44" t="str">
        <f aca="false">IF(OR(AX$4=0,AX13="",AX$8="",AX$7=""),"",ROUND(AX13/AX$8*AX$7*KVARDI,2))</f>
        <v/>
      </c>
      <c r="AZ13" s="43"/>
      <c r="BA13" s="44" t="str">
        <f aca="false">IF(OR(AZ$4=0,AZ13="",AZ$8="",AZ$7=""),"",ROUND(AZ13/AZ$8*AZ$7*KVARDI,2))</f>
        <v/>
      </c>
      <c r="BB13" s="43"/>
      <c r="BC13" s="44" t="str">
        <f aca="false">IF(OR(BB$4=0,BB13="",BB$8="",BB$7=""),"",ROUND(BB13/BB$8*BB$7*KVARDI,2))</f>
        <v/>
      </c>
    </row>
    <row r="14" customFormat="false" ht="15" hidden="false" customHeight="true" outlineLevel="0" collapsed="false">
      <c r="A14" s="45" t="n">
        <f aca="false">ROW()-10</f>
        <v>4</v>
      </c>
      <c r="B14" s="41" t="str">
        <f aca="false">IF(INDEX(Launagögn!$B$6:$B$10005,$A14)="","",INDEX(Launagögn!$B$6:$B$10005,$A14))</f>
        <v/>
      </c>
      <c r="C14" s="41" t="str">
        <f aca="false">IF(INDEX(Launagögn!$C$6:$C$10005,$A14)="","",INDEX(Launagögn!$C$6:$C$10005,$A14))</f>
        <v/>
      </c>
      <c r="D14" s="42" t="n">
        <f aca="false">IFERROR(SUMIF($F$10:$BC$10,"Stig",$F14:$BC14),0)</f>
        <v>0</v>
      </c>
      <c r="F14" s="43"/>
      <c r="G14" s="44" t="str">
        <f aca="false">IF(OR(F$4=0,F14="",F$8="",F$7=""),"",ROUND(F14/F$8*F$7*KVARDI,2))</f>
        <v/>
      </c>
      <c r="H14" s="43"/>
      <c r="I14" s="44" t="str">
        <f aca="false">IF(OR(H$4=0,H14="",H$8="",H$7=""),"",ROUND(H14/H$8*H$7*KVARDI,2))</f>
        <v/>
      </c>
      <c r="J14" s="43"/>
      <c r="K14" s="44" t="str">
        <f aca="false">IF(OR(J$4=0,J14="",J$8="",J$7=""),"",ROUND(J14/J$8*J$7*KVARDI,2))</f>
        <v/>
      </c>
      <c r="L14" s="43"/>
      <c r="M14" s="44" t="str">
        <f aca="false">IF(OR(L$4=0,L14="",L$8="",L$7=""),"",ROUND(L14/L$8*L$7*KVARDI,2))</f>
        <v/>
      </c>
      <c r="N14" s="43"/>
      <c r="O14" s="44" t="str">
        <f aca="false">IF(OR(N$4=0,N14="",N$8="",N$7=""),"",ROUND(N14/N$8*N$7*KVARDI,2))</f>
        <v/>
      </c>
      <c r="P14" s="43"/>
      <c r="Q14" s="44" t="str">
        <f aca="false">IF(OR(P$4=0,P14="",P$8="",P$7=""),"",ROUND(P14/P$8*P$7*KVARDI,2))</f>
        <v/>
      </c>
      <c r="R14" s="43"/>
      <c r="S14" s="44" t="str">
        <f aca="false">IF(OR(R$4=0,R14="",R$8="",R$7=""),"",ROUND(R14/R$8*R$7*KVARDI,2))</f>
        <v/>
      </c>
      <c r="T14" s="43"/>
      <c r="U14" s="44" t="str">
        <f aca="false">IF(OR(T$4=0,T14="",T$8="",T$7=""),"",ROUND(T14/T$8*T$7*KVARDI,2))</f>
        <v/>
      </c>
      <c r="V14" s="43"/>
      <c r="W14" s="44" t="str">
        <f aca="false">IF(OR(V$4=0,V14="",V$8="",V$7=""),"",ROUND(V14/V$8*V$7*KVARDI,2))</f>
        <v/>
      </c>
      <c r="X14" s="43"/>
      <c r="Y14" s="44" t="str">
        <f aca="false">IF(OR(X$4=0,X14="",X$8="",X$7=""),"",ROUND(X14/X$8*X$7*KVARDI,2))</f>
        <v/>
      </c>
      <c r="Z14" s="43"/>
      <c r="AA14" s="44" t="str">
        <f aca="false">IF(OR(Z$4=0,Z14="",Z$8="",Z$7=""),"",ROUND(Z14/Z$8*Z$7*KVARDI,2))</f>
        <v/>
      </c>
      <c r="AB14" s="43"/>
      <c r="AC14" s="44" t="str">
        <f aca="false">IF(OR(AB$4=0,AB14="",AB$8="",AB$7=""),"",ROUND(AB14/AB$8*AB$7*KVARDI,2))</f>
        <v/>
      </c>
      <c r="AD14" s="43"/>
      <c r="AE14" s="44" t="str">
        <f aca="false">IF(OR(AD$4=0,AD14="",AD$8="",AD$7=""),"",ROUND(AD14/AD$8*AD$7*KVARDI,2))</f>
        <v/>
      </c>
      <c r="AF14" s="43"/>
      <c r="AG14" s="44" t="str">
        <f aca="false">IF(OR(AF$4=0,AF14="",AF$8="",AF$7=""),"",ROUND(AF14/AF$8*AF$7*KVARDI,2))</f>
        <v/>
      </c>
      <c r="AH14" s="43"/>
      <c r="AI14" s="44" t="str">
        <f aca="false">IF(OR(AH$4=0,AH14="",AH$8="",AH$7=""),"",ROUND(AH14/AH$8*AH$7*KVARDI,2))</f>
        <v/>
      </c>
      <c r="AJ14" s="43"/>
      <c r="AK14" s="44" t="str">
        <f aca="false">IF(OR(AJ$4=0,AJ14="",AJ$8="",AJ$7=""),"",ROUND(AJ14/AJ$8*AJ$7*KVARDI,2))</f>
        <v/>
      </c>
      <c r="AL14" s="43"/>
      <c r="AM14" s="44" t="str">
        <f aca="false">IF(OR(AL$4=0,AL14="",AL$8="",AL$7=""),"",ROUND(AL14/AL$8*AL$7*KVARDI,2))</f>
        <v/>
      </c>
      <c r="AN14" s="43"/>
      <c r="AO14" s="44" t="str">
        <f aca="false">IF(OR(AN$4=0,AN14="",AN$8="",AN$7=""),"",ROUND(AN14/AN$8*AN$7*KVARDI,2))</f>
        <v/>
      </c>
      <c r="AP14" s="43"/>
      <c r="AQ14" s="44" t="str">
        <f aca="false">IF(OR(AP$4=0,AP14="",AP$8="",AP$7=""),"",ROUND(AP14/AP$8*AP$7*KVARDI,2))</f>
        <v/>
      </c>
      <c r="AR14" s="43"/>
      <c r="AS14" s="44" t="str">
        <f aca="false">IF(OR(AR$4=0,AR14="",AR$8="",AR$7=""),"",ROUND(AR14/AR$8*AR$7*KVARDI,2))</f>
        <v/>
      </c>
      <c r="AT14" s="43"/>
      <c r="AU14" s="44" t="str">
        <f aca="false">IF(OR(AT$4=0,AT14="",AT$8="",AT$7=""),"",ROUND(AT14/AT$8*AT$7*KVARDI,2))</f>
        <v/>
      </c>
      <c r="AV14" s="43"/>
      <c r="AW14" s="44" t="str">
        <f aca="false">IF(OR(AV$4=0,AV14="",AV$8="",AV$7=""),"",ROUND(AV14/AV$8*AV$7*KVARDI,2))</f>
        <v/>
      </c>
      <c r="AX14" s="43"/>
      <c r="AY14" s="44" t="str">
        <f aca="false">IF(OR(AX$4=0,AX14="",AX$8="",AX$7=""),"",ROUND(AX14/AX$8*AX$7*KVARDI,2))</f>
        <v/>
      </c>
      <c r="AZ14" s="43"/>
      <c r="BA14" s="44" t="str">
        <f aca="false">IF(OR(AZ$4=0,AZ14="",AZ$8="",AZ$7=""),"",ROUND(AZ14/AZ$8*AZ$7*KVARDI,2))</f>
        <v/>
      </c>
      <c r="BB14" s="43"/>
      <c r="BC14" s="44" t="str">
        <f aca="false">IF(OR(BB$4=0,BB14="",BB$8="",BB$7=""),"",ROUND(BB14/BB$8*BB$7*KVARDI,2))</f>
        <v/>
      </c>
    </row>
    <row r="15" customFormat="false" ht="15" hidden="false" customHeight="true" outlineLevel="0" collapsed="false">
      <c r="A15" s="45" t="n">
        <f aca="false">ROW()-10</f>
        <v>5</v>
      </c>
      <c r="B15" s="41" t="str">
        <f aca="false">IF(INDEX(Launagögn!$B$6:$B$10005,$A15)="","",INDEX(Launagögn!$B$6:$B$10005,$A15))</f>
        <v/>
      </c>
      <c r="C15" s="41" t="str">
        <f aca="false">IF(INDEX(Launagögn!$C$6:$C$10005,$A15)="","",INDEX(Launagögn!$C$6:$C$10005,$A15))</f>
        <v/>
      </c>
      <c r="D15" s="42" t="n">
        <f aca="false">IFERROR(SUMIF($F$10:$BC$10,"Stig",$F15:$BC15),0)</f>
        <v>0</v>
      </c>
      <c r="F15" s="43"/>
      <c r="G15" s="44" t="str">
        <f aca="false">IF(OR(F$4=0,F15="",F$8="",F$7=""),"",ROUND(F15/F$8*F$7*KVARDI,2))</f>
        <v/>
      </c>
      <c r="H15" s="43"/>
      <c r="I15" s="44" t="str">
        <f aca="false">IF(OR(H$4=0,H15="",H$8="",H$7=""),"",ROUND(H15/H$8*H$7*KVARDI,2))</f>
        <v/>
      </c>
      <c r="J15" s="43"/>
      <c r="K15" s="44" t="str">
        <f aca="false">IF(OR(J$4=0,J15="",J$8="",J$7=""),"",ROUND(J15/J$8*J$7*KVARDI,2))</f>
        <v/>
      </c>
      <c r="L15" s="43"/>
      <c r="M15" s="44" t="str">
        <f aca="false">IF(OR(L$4=0,L15="",L$8="",L$7=""),"",ROUND(L15/L$8*L$7*KVARDI,2))</f>
        <v/>
      </c>
      <c r="N15" s="43"/>
      <c r="O15" s="44" t="str">
        <f aca="false">IF(OR(N$4=0,N15="",N$8="",N$7=""),"",ROUND(N15/N$8*N$7*KVARDI,2))</f>
        <v/>
      </c>
      <c r="P15" s="43"/>
      <c r="Q15" s="44" t="str">
        <f aca="false">IF(OR(P$4=0,P15="",P$8="",P$7=""),"",ROUND(P15/P$8*P$7*KVARDI,2))</f>
        <v/>
      </c>
      <c r="R15" s="43"/>
      <c r="S15" s="44" t="str">
        <f aca="false">IF(OR(R$4=0,R15="",R$8="",R$7=""),"",ROUND(R15/R$8*R$7*KVARDI,2))</f>
        <v/>
      </c>
      <c r="T15" s="43"/>
      <c r="U15" s="44" t="str">
        <f aca="false">IF(OR(T$4=0,T15="",T$8="",T$7=""),"",ROUND(T15/T$8*T$7*KVARDI,2))</f>
        <v/>
      </c>
      <c r="V15" s="43"/>
      <c r="W15" s="44" t="str">
        <f aca="false">IF(OR(V$4=0,V15="",V$8="",V$7=""),"",ROUND(V15/V$8*V$7*KVARDI,2))</f>
        <v/>
      </c>
      <c r="X15" s="43"/>
      <c r="Y15" s="44" t="str">
        <f aca="false">IF(OR(X$4=0,X15="",X$8="",X$7=""),"",ROUND(X15/X$8*X$7*KVARDI,2))</f>
        <v/>
      </c>
      <c r="Z15" s="43"/>
      <c r="AA15" s="44" t="str">
        <f aca="false">IF(OR(Z$4=0,Z15="",Z$8="",Z$7=""),"",ROUND(Z15/Z$8*Z$7*KVARDI,2))</f>
        <v/>
      </c>
      <c r="AB15" s="43"/>
      <c r="AC15" s="44" t="str">
        <f aca="false">IF(OR(AB$4=0,AB15="",AB$8="",AB$7=""),"",ROUND(AB15/AB$8*AB$7*KVARDI,2))</f>
        <v/>
      </c>
      <c r="AD15" s="43"/>
      <c r="AE15" s="44" t="str">
        <f aca="false">IF(OR(AD$4=0,AD15="",AD$8="",AD$7=""),"",ROUND(AD15/AD$8*AD$7*KVARDI,2))</f>
        <v/>
      </c>
      <c r="AF15" s="43"/>
      <c r="AG15" s="44" t="str">
        <f aca="false">IF(OR(AF$4=0,AF15="",AF$8="",AF$7=""),"",ROUND(AF15/AF$8*AF$7*KVARDI,2))</f>
        <v/>
      </c>
      <c r="AH15" s="43"/>
      <c r="AI15" s="44" t="str">
        <f aca="false">IF(OR(AH$4=0,AH15="",AH$8="",AH$7=""),"",ROUND(AH15/AH$8*AH$7*KVARDI,2))</f>
        <v/>
      </c>
      <c r="AJ15" s="43"/>
      <c r="AK15" s="44" t="str">
        <f aca="false">IF(OR(AJ$4=0,AJ15="",AJ$8="",AJ$7=""),"",ROUND(AJ15/AJ$8*AJ$7*KVARDI,2))</f>
        <v/>
      </c>
      <c r="AL15" s="43"/>
      <c r="AM15" s="44" t="str">
        <f aca="false">IF(OR(AL$4=0,AL15="",AL$8="",AL$7=""),"",ROUND(AL15/AL$8*AL$7*KVARDI,2))</f>
        <v/>
      </c>
      <c r="AN15" s="43"/>
      <c r="AO15" s="44" t="str">
        <f aca="false">IF(OR(AN$4=0,AN15="",AN$8="",AN$7=""),"",ROUND(AN15/AN$8*AN$7*KVARDI,2))</f>
        <v/>
      </c>
      <c r="AP15" s="43"/>
      <c r="AQ15" s="44" t="str">
        <f aca="false">IF(OR(AP$4=0,AP15="",AP$8="",AP$7=""),"",ROUND(AP15/AP$8*AP$7*KVARDI,2))</f>
        <v/>
      </c>
      <c r="AR15" s="43"/>
      <c r="AS15" s="44" t="str">
        <f aca="false">IF(OR(AR$4=0,AR15="",AR$8="",AR$7=""),"",ROUND(AR15/AR$8*AR$7*KVARDI,2))</f>
        <v/>
      </c>
      <c r="AT15" s="43"/>
      <c r="AU15" s="44" t="str">
        <f aca="false">IF(OR(AT$4=0,AT15="",AT$8="",AT$7=""),"",ROUND(AT15/AT$8*AT$7*KVARDI,2))</f>
        <v/>
      </c>
      <c r="AV15" s="43"/>
      <c r="AW15" s="44" t="str">
        <f aca="false">IF(OR(AV$4=0,AV15="",AV$8="",AV$7=""),"",ROUND(AV15/AV$8*AV$7*KVARDI,2))</f>
        <v/>
      </c>
      <c r="AX15" s="43"/>
      <c r="AY15" s="44" t="str">
        <f aca="false">IF(OR(AX$4=0,AX15="",AX$8="",AX$7=""),"",ROUND(AX15/AX$8*AX$7*KVARDI,2))</f>
        <v/>
      </c>
      <c r="AZ15" s="43"/>
      <c r="BA15" s="44" t="str">
        <f aca="false">IF(OR(AZ$4=0,AZ15="",AZ$8="",AZ$7=""),"",ROUND(AZ15/AZ$8*AZ$7*KVARDI,2))</f>
        <v/>
      </c>
      <c r="BB15" s="43"/>
      <c r="BC15" s="44" t="str">
        <f aca="false">IF(OR(BB$4=0,BB15="",BB$8="",BB$7=""),"",ROUND(BB15/BB$8*BB$7*KVARDI,2))</f>
        <v/>
      </c>
    </row>
    <row r="16" customFormat="false" ht="15" hidden="false" customHeight="true" outlineLevel="0" collapsed="false">
      <c r="A16" s="45" t="n">
        <f aca="false">ROW()-10</f>
        <v>6</v>
      </c>
      <c r="B16" s="41" t="str">
        <f aca="false">IF(INDEX(Launagögn!$B$6:$B$10005,$A16)="","",INDEX(Launagögn!$B$6:$B$10005,$A16))</f>
        <v/>
      </c>
      <c r="C16" s="41" t="str">
        <f aca="false">IF(INDEX(Launagögn!$C$6:$C$10005,$A16)="","",INDEX(Launagögn!$C$6:$C$10005,$A16))</f>
        <v/>
      </c>
      <c r="D16" s="42" t="n">
        <f aca="false">IFERROR(SUMIF($F$10:$BC$10,"Stig",$F16:$BC16),0)</f>
        <v>0</v>
      </c>
      <c r="F16" s="43"/>
      <c r="G16" s="44" t="str">
        <f aca="false">IF(OR(F$4=0,F16="",F$8="",F$7=""),"",ROUND(F16/F$8*F$7*KVARDI,2))</f>
        <v/>
      </c>
      <c r="H16" s="43"/>
      <c r="I16" s="44" t="str">
        <f aca="false">IF(OR(H$4=0,H16="",H$8="",H$7=""),"",ROUND(H16/H$8*H$7*KVARDI,2))</f>
        <v/>
      </c>
      <c r="J16" s="43"/>
      <c r="K16" s="44" t="str">
        <f aca="false">IF(OR(J$4=0,J16="",J$8="",J$7=""),"",ROUND(J16/J$8*J$7*KVARDI,2))</f>
        <v/>
      </c>
      <c r="L16" s="43"/>
      <c r="M16" s="44" t="str">
        <f aca="false">IF(OR(L$4=0,L16="",L$8="",L$7=""),"",ROUND(L16/L$8*L$7*KVARDI,2))</f>
        <v/>
      </c>
      <c r="N16" s="43"/>
      <c r="O16" s="44" t="str">
        <f aca="false">IF(OR(N$4=0,N16="",N$8="",N$7=""),"",ROUND(N16/N$8*N$7*KVARDI,2))</f>
        <v/>
      </c>
      <c r="P16" s="43"/>
      <c r="Q16" s="44" t="str">
        <f aca="false">IF(OR(P$4=0,P16="",P$8="",P$7=""),"",ROUND(P16/P$8*P$7*KVARDI,2))</f>
        <v/>
      </c>
      <c r="R16" s="43"/>
      <c r="S16" s="44" t="str">
        <f aca="false">IF(OR(R$4=0,R16="",R$8="",R$7=""),"",ROUND(R16/R$8*R$7*KVARDI,2))</f>
        <v/>
      </c>
      <c r="T16" s="43"/>
      <c r="U16" s="44" t="str">
        <f aca="false">IF(OR(T$4=0,T16="",T$8="",T$7=""),"",ROUND(T16/T$8*T$7*KVARDI,2))</f>
        <v/>
      </c>
      <c r="V16" s="43"/>
      <c r="W16" s="44" t="str">
        <f aca="false">IF(OR(V$4=0,V16="",V$8="",V$7=""),"",ROUND(V16/V$8*V$7*KVARDI,2))</f>
        <v/>
      </c>
      <c r="X16" s="43"/>
      <c r="Y16" s="44" t="str">
        <f aca="false">IF(OR(X$4=0,X16="",X$8="",X$7=""),"",ROUND(X16/X$8*X$7*KVARDI,2))</f>
        <v/>
      </c>
      <c r="Z16" s="43"/>
      <c r="AA16" s="44" t="str">
        <f aca="false">IF(OR(Z$4=0,Z16="",Z$8="",Z$7=""),"",ROUND(Z16/Z$8*Z$7*KVARDI,2))</f>
        <v/>
      </c>
      <c r="AB16" s="43"/>
      <c r="AC16" s="44" t="str">
        <f aca="false">IF(OR(AB$4=0,AB16="",AB$8="",AB$7=""),"",ROUND(AB16/AB$8*AB$7*KVARDI,2))</f>
        <v/>
      </c>
      <c r="AD16" s="43"/>
      <c r="AE16" s="44" t="str">
        <f aca="false">IF(OR(AD$4=0,AD16="",AD$8="",AD$7=""),"",ROUND(AD16/AD$8*AD$7*KVARDI,2))</f>
        <v/>
      </c>
      <c r="AF16" s="43"/>
      <c r="AG16" s="44" t="str">
        <f aca="false">IF(OR(AF$4=0,AF16="",AF$8="",AF$7=""),"",ROUND(AF16/AF$8*AF$7*KVARDI,2))</f>
        <v/>
      </c>
      <c r="AH16" s="43"/>
      <c r="AI16" s="44" t="str">
        <f aca="false">IF(OR(AH$4=0,AH16="",AH$8="",AH$7=""),"",ROUND(AH16/AH$8*AH$7*KVARDI,2))</f>
        <v/>
      </c>
      <c r="AJ16" s="43"/>
      <c r="AK16" s="44" t="str">
        <f aca="false">IF(OR(AJ$4=0,AJ16="",AJ$8="",AJ$7=""),"",ROUND(AJ16/AJ$8*AJ$7*KVARDI,2))</f>
        <v/>
      </c>
      <c r="AL16" s="43"/>
      <c r="AM16" s="44" t="str">
        <f aca="false">IF(OR(AL$4=0,AL16="",AL$8="",AL$7=""),"",ROUND(AL16/AL$8*AL$7*KVARDI,2))</f>
        <v/>
      </c>
      <c r="AN16" s="43"/>
      <c r="AO16" s="44" t="str">
        <f aca="false">IF(OR(AN$4=0,AN16="",AN$8="",AN$7=""),"",ROUND(AN16/AN$8*AN$7*KVARDI,2))</f>
        <v/>
      </c>
      <c r="AP16" s="43"/>
      <c r="AQ16" s="44" t="str">
        <f aca="false">IF(OR(AP$4=0,AP16="",AP$8="",AP$7=""),"",ROUND(AP16/AP$8*AP$7*KVARDI,2))</f>
        <v/>
      </c>
      <c r="AR16" s="43"/>
      <c r="AS16" s="44" t="str">
        <f aca="false">IF(OR(AR$4=0,AR16="",AR$8="",AR$7=""),"",ROUND(AR16/AR$8*AR$7*KVARDI,2))</f>
        <v/>
      </c>
      <c r="AT16" s="43"/>
      <c r="AU16" s="44" t="str">
        <f aca="false">IF(OR(AT$4=0,AT16="",AT$8="",AT$7=""),"",ROUND(AT16/AT$8*AT$7*KVARDI,2))</f>
        <v/>
      </c>
      <c r="AV16" s="43"/>
      <c r="AW16" s="44" t="str">
        <f aca="false">IF(OR(AV$4=0,AV16="",AV$8="",AV$7=""),"",ROUND(AV16/AV$8*AV$7*KVARDI,2))</f>
        <v/>
      </c>
      <c r="AX16" s="43"/>
      <c r="AY16" s="44" t="str">
        <f aca="false">IF(OR(AX$4=0,AX16="",AX$8="",AX$7=""),"",ROUND(AX16/AX$8*AX$7*KVARDI,2))</f>
        <v/>
      </c>
      <c r="AZ16" s="43"/>
      <c r="BA16" s="44" t="str">
        <f aca="false">IF(OR(AZ$4=0,AZ16="",AZ$8="",AZ$7=""),"",ROUND(AZ16/AZ$8*AZ$7*KVARDI,2))</f>
        <v/>
      </c>
      <c r="BB16" s="43"/>
      <c r="BC16" s="44" t="str">
        <f aca="false">IF(OR(BB$4=0,BB16="",BB$8="",BB$7=""),"",ROUND(BB16/BB$8*BB$7*KVARDI,2))</f>
        <v/>
      </c>
    </row>
    <row r="17" customFormat="false" ht="15" hidden="false" customHeight="true" outlineLevel="0" collapsed="false">
      <c r="A17" s="45" t="n">
        <f aca="false">ROW()-10</f>
        <v>7</v>
      </c>
      <c r="B17" s="41" t="str">
        <f aca="false">IF(INDEX(Launagögn!$B$6:$B$10005,$A17)="","",INDEX(Launagögn!$B$6:$B$10005,$A17))</f>
        <v/>
      </c>
      <c r="C17" s="41" t="str">
        <f aca="false">IF(INDEX(Launagögn!$C$6:$C$10005,$A17)="","",INDEX(Launagögn!$C$6:$C$10005,$A17))</f>
        <v/>
      </c>
      <c r="D17" s="42" t="n">
        <f aca="false">IFERROR(SUMIF($F$10:$BC$10,"Stig",$F17:$BC17),0)</f>
        <v>0</v>
      </c>
      <c r="F17" s="43"/>
      <c r="G17" s="44" t="str">
        <f aca="false">IF(OR(F$4=0,F17="",F$8="",F$7=""),"",ROUND(F17/F$8*F$7*KVARDI,2))</f>
        <v/>
      </c>
      <c r="H17" s="43"/>
      <c r="I17" s="44" t="str">
        <f aca="false">IF(OR(H$4=0,H17="",H$8="",H$7=""),"",ROUND(H17/H$8*H$7*KVARDI,2))</f>
        <v/>
      </c>
      <c r="J17" s="43"/>
      <c r="K17" s="44" t="str">
        <f aca="false">IF(OR(J$4=0,J17="",J$8="",J$7=""),"",ROUND(J17/J$8*J$7*KVARDI,2))</f>
        <v/>
      </c>
      <c r="L17" s="43"/>
      <c r="M17" s="44" t="str">
        <f aca="false">IF(OR(L$4=0,L17="",L$8="",L$7=""),"",ROUND(L17/L$8*L$7*KVARDI,2))</f>
        <v/>
      </c>
      <c r="N17" s="43"/>
      <c r="O17" s="44" t="str">
        <f aca="false">IF(OR(N$4=0,N17="",N$8="",N$7=""),"",ROUND(N17/N$8*N$7*KVARDI,2))</f>
        <v/>
      </c>
      <c r="P17" s="43"/>
      <c r="Q17" s="44" t="str">
        <f aca="false">IF(OR(P$4=0,P17="",P$8="",P$7=""),"",ROUND(P17/P$8*P$7*KVARDI,2))</f>
        <v/>
      </c>
      <c r="R17" s="43"/>
      <c r="S17" s="44" t="str">
        <f aca="false">IF(OR(R$4=0,R17="",R$8="",R$7=""),"",ROUND(R17/R$8*R$7*KVARDI,2))</f>
        <v/>
      </c>
      <c r="T17" s="43"/>
      <c r="U17" s="44" t="str">
        <f aca="false">IF(OR(T$4=0,T17="",T$8="",T$7=""),"",ROUND(T17/T$8*T$7*KVARDI,2))</f>
        <v/>
      </c>
      <c r="V17" s="43"/>
      <c r="W17" s="44" t="str">
        <f aca="false">IF(OR(V$4=0,V17="",V$8="",V$7=""),"",ROUND(V17/V$8*V$7*KVARDI,2))</f>
        <v/>
      </c>
      <c r="X17" s="43"/>
      <c r="Y17" s="44" t="str">
        <f aca="false">IF(OR(X$4=0,X17="",X$8="",X$7=""),"",ROUND(X17/X$8*X$7*KVARDI,2))</f>
        <v/>
      </c>
      <c r="Z17" s="43"/>
      <c r="AA17" s="44" t="str">
        <f aca="false">IF(OR(Z$4=0,Z17="",Z$8="",Z$7=""),"",ROUND(Z17/Z$8*Z$7*KVARDI,2))</f>
        <v/>
      </c>
      <c r="AB17" s="43"/>
      <c r="AC17" s="44" t="str">
        <f aca="false">IF(OR(AB$4=0,AB17="",AB$8="",AB$7=""),"",ROUND(AB17/AB$8*AB$7*KVARDI,2))</f>
        <v/>
      </c>
      <c r="AD17" s="43"/>
      <c r="AE17" s="44" t="str">
        <f aca="false">IF(OR(AD$4=0,AD17="",AD$8="",AD$7=""),"",ROUND(AD17/AD$8*AD$7*KVARDI,2))</f>
        <v/>
      </c>
      <c r="AF17" s="43"/>
      <c r="AG17" s="44" t="str">
        <f aca="false">IF(OR(AF$4=0,AF17="",AF$8="",AF$7=""),"",ROUND(AF17/AF$8*AF$7*KVARDI,2))</f>
        <v/>
      </c>
      <c r="AH17" s="43"/>
      <c r="AI17" s="44" t="str">
        <f aca="false">IF(OR(AH$4=0,AH17="",AH$8="",AH$7=""),"",ROUND(AH17/AH$8*AH$7*KVARDI,2))</f>
        <v/>
      </c>
      <c r="AJ17" s="43"/>
      <c r="AK17" s="44" t="str">
        <f aca="false">IF(OR(AJ$4=0,AJ17="",AJ$8="",AJ$7=""),"",ROUND(AJ17/AJ$8*AJ$7*KVARDI,2))</f>
        <v/>
      </c>
      <c r="AL17" s="43"/>
      <c r="AM17" s="44" t="str">
        <f aca="false">IF(OR(AL$4=0,AL17="",AL$8="",AL$7=""),"",ROUND(AL17/AL$8*AL$7*KVARDI,2))</f>
        <v/>
      </c>
      <c r="AN17" s="43"/>
      <c r="AO17" s="44" t="str">
        <f aca="false">IF(OR(AN$4=0,AN17="",AN$8="",AN$7=""),"",ROUND(AN17/AN$8*AN$7*KVARDI,2))</f>
        <v/>
      </c>
      <c r="AP17" s="43"/>
      <c r="AQ17" s="44" t="str">
        <f aca="false">IF(OR(AP$4=0,AP17="",AP$8="",AP$7=""),"",ROUND(AP17/AP$8*AP$7*KVARDI,2))</f>
        <v/>
      </c>
      <c r="AR17" s="43"/>
      <c r="AS17" s="44" t="str">
        <f aca="false">IF(OR(AR$4=0,AR17="",AR$8="",AR$7=""),"",ROUND(AR17/AR$8*AR$7*KVARDI,2))</f>
        <v/>
      </c>
      <c r="AT17" s="43"/>
      <c r="AU17" s="44" t="str">
        <f aca="false">IF(OR(AT$4=0,AT17="",AT$8="",AT$7=""),"",ROUND(AT17/AT$8*AT$7*KVARDI,2))</f>
        <v/>
      </c>
      <c r="AV17" s="43"/>
      <c r="AW17" s="44" t="str">
        <f aca="false">IF(OR(AV$4=0,AV17="",AV$8="",AV$7=""),"",ROUND(AV17/AV$8*AV$7*KVARDI,2))</f>
        <v/>
      </c>
      <c r="AX17" s="43"/>
      <c r="AY17" s="44" t="str">
        <f aca="false">IF(OR(AX$4=0,AX17="",AX$8="",AX$7=""),"",ROUND(AX17/AX$8*AX$7*KVARDI,2))</f>
        <v/>
      </c>
      <c r="AZ17" s="43"/>
      <c r="BA17" s="44" t="str">
        <f aca="false">IF(OR(AZ$4=0,AZ17="",AZ$8="",AZ$7=""),"",ROUND(AZ17/AZ$8*AZ$7*KVARDI,2))</f>
        <v/>
      </c>
      <c r="BB17" s="43"/>
      <c r="BC17" s="44" t="str">
        <f aca="false">IF(OR(BB$4=0,BB17="",BB$8="",BB$7=""),"",ROUND(BB17/BB$8*BB$7*KVARDI,2))</f>
        <v/>
      </c>
    </row>
    <row r="18" customFormat="false" ht="15" hidden="false" customHeight="true" outlineLevel="0" collapsed="false">
      <c r="A18" s="45" t="n">
        <f aca="false">ROW()-10</f>
        <v>8</v>
      </c>
      <c r="B18" s="41" t="str">
        <f aca="false">IF(INDEX(Launagögn!$B$6:$B$10005,$A18)="","",INDEX(Launagögn!$B$6:$B$10005,$A18))</f>
        <v/>
      </c>
      <c r="C18" s="41" t="str">
        <f aca="false">IF(INDEX(Launagögn!$C$6:$C$10005,$A18)="","",INDEX(Launagögn!$C$6:$C$10005,$A18))</f>
        <v/>
      </c>
      <c r="D18" s="42" t="n">
        <f aca="false">IFERROR(SUMIF($F$10:$BC$10,"Stig",$F18:$BC18),0)</f>
        <v>0</v>
      </c>
      <c r="F18" s="43"/>
      <c r="G18" s="44" t="str">
        <f aca="false">IF(OR(F$4=0,F18="",F$8="",F$7=""),"",ROUND(F18/F$8*F$7*KVARDI,2))</f>
        <v/>
      </c>
      <c r="H18" s="43"/>
      <c r="I18" s="44" t="str">
        <f aca="false">IF(OR(H$4=0,H18="",H$8="",H$7=""),"",ROUND(H18/H$8*H$7*KVARDI,2))</f>
        <v/>
      </c>
      <c r="J18" s="43"/>
      <c r="K18" s="44" t="str">
        <f aca="false">IF(OR(J$4=0,J18="",J$8="",J$7=""),"",ROUND(J18/J$8*J$7*KVARDI,2))</f>
        <v/>
      </c>
      <c r="L18" s="43"/>
      <c r="M18" s="44" t="str">
        <f aca="false">IF(OR(L$4=0,L18="",L$8="",L$7=""),"",ROUND(L18/L$8*L$7*KVARDI,2))</f>
        <v/>
      </c>
      <c r="N18" s="43"/>
      <c r="O18" s="44" t="str">
        <f aca="false">IF(OR(N$4=0,N18="",N$8="",N$7=""),"",ROUND(N18/N$8*N$7*KVARDI,2))</f>
        <v/>
      </c>
      <c r="P18" s="43"/>
      <c r="Q18" s="44" t="str">
        <f aca="false">IF(OR(P$4=0,P18="",P$8="",P$7=""),"",ROUND(P18/P$8*P$7*KVARDI,2))</f>
        <v/>
      </c>
      <c r="R18" s="43"/>
      <c r="S18" s="44" t="str">
        <f aca="false">IF(OR(R$4=0,R18="",R$8="",R$7=""),"",ROUND(R18/R$8*R$7*KVARDI,2))</f>
        <v/>
      </c>
      <c r="T18" s="43"/>
      <c r="U18" s="44" t="str">
        <f aca="false">IF(OR(T$4=0,T18="",T$8="",T$7=""),"",ROUND(T18/T$8*T$7*KVARDI,2))</f>
        <v/>
      </c>
      <c r="V18" s="43"/>
      <c r="W18" s="44" t="str">
        <f aca="false">IF(OR(V$4=0,V18="",V$8="",V$7=""),"",ROUND(V18/V$8*V$7*KVARDI,2))</f>
        <v/>
      </c>
      <c r="X18" s="43"/>
      <c r="Y18" s="44" t="str">
        <f aca="false">IF(OR(X$4=0,X18="",X$8="",X$7=""),"",ROUND(X18/X$8*X$7*KVARDI,2))</f>
        <v/>
      </c>
      <c r="Z18" s="43"/>
      <c r="AA18" s="44" t="str">
        <f aca="false">IF(OR(Z$4=0,Z18="",Z$8="",Z$7=""),"",ROUND(Z18/Z$8*Z$7*KVARDI,2))</f>
        <v/>
      </c>
      <c r="AB18" s="43"/>
      <c r="AC18" s="44" t="str">
        <f aca="false">IF(OR(AB$4=0,AB18="",AB$8="",AB$7=""),"",ROUND(AB18/AB$8*AB$7*KVARDI,2))</f>
        <v/>
      </c>
      <c r="AD18" s="43"/>
      <c r="AE18" s="44" t="str">
        <f aca="false">IF(OR(AD$4=0,AD18="",AD$8="",AD$7=""),"",ROUND(AD18/AD$8*AD$7*KVARDI,2))</f>
        <v/>
      </c>
      <c r="AF18" s="43"/>
      <c r="AG18" s="44" t="str">
        <f aca="false">IF(OR(AF$4=0,AF18="",AF$8="",AF$7=""),"",ROUND(AF18/AF$8*AF$7*KVARDI,2))</f>
        <v/>
      </c>
      <c r="AH18" s="43"/>
      <c r="AI18" s="44" t="str">
        <f aca="false">IF(OR(AH$4=0,AH18="",AH$8="",AH$7=""),"",ROUND(AH18/AH$8*AH$7*KVARDI,2))</f>
        <v/>
      </c>
      <c r="AJ18" s="43"/>
      <c r="AK18" s="44" t="str">
        <f aca="false">IF(OR(AJ$4=0,AJ18="",AJ$8="",AJ$7=""),"",ROUND(AJ18/AJ$8*AJ$7*KVARDI,2))</f>
        <v/>
      </c>
      <c r="AL18" s="43"/>
      <c r="AM18" s="44" t="str">
        <f aca="false">IF(OR(AL$4=0,AL18="",AL$8="",AL$7=""),"",ROUND(AL18/AL$8*AL$7*KVARDI,2))</f>
        <v/>
      </c>
      <c r="AN18" s="43"/>
      <c r="AO18" s="44" t="str">
        <f aca="false">IF(OR(AN$4=0,AN18="",AN$8="",AN$7=""),"",ROUND(AN18/AN$8*AN$7*KVARDI,2))</f>
        <v/>
      </c>
      <c r="AP18" s="43"/>
      <c r="AQ18" s="44" t="str">
        <f aca="false">IF(OR(AP$4=0,AP18="",AP$8="",AP$7=""),"",ROUND(AP18/AP$8*AP$7*KVARDI,2))</f>
        <v/>
      </c>
      <c r="AR18" s="43"/>
      <c r="AS18" s="44" t="str">
        <f aca="false">IF(OR(AR$4=0,AR18="",AR$8="",AR$7=""),"",ROUND(AR18/AR$8*AR$7*KVARDI,2))</f>
        <v/>
      </c>
      <c r="AT18" s="43"/>
      <c r="AU18" s="44" t="str">
        <f aca="false">IF(OR(AT$4=0,AT18="",AT$8="",AT$7=""),"",ROUND(AT18/AT$8*AT$7*KVARDI,2))</f>
        <v/>
      </c>
      <c r="AV18" s="43"/>
      <c r="AW18" s="44" t="str">
        <f aca="false">IF(OR(AV$4=0,AV18="",AV$8="",AV$7=""),"",ROUND(AV18/AV$8*AV$7*KVARDI,2))</f>
        <v/>
      </c>
      <c r="AX18" s="43"/>
      <c r="AY18" s="44" t="str">
        <f aca="false">IF(OR(AX$4=0,AX18="",AX$8="",AX$7=""),"",ROUND(AX18/AX$8*AX$7*KVARDI,2))</f>
        <v/>
      </c>
      <c r="AZ18" s="43"/>
      <c r="BA18" s="44" t="str">
        <f aca="false">IF(OR(AZ$4=0,AZ18="",AZ$8="",AZ$7=""),"",ROUND(AZ18/AZ$8*AZ$7*KVARDI,2))</f>
        <v/>
      </c>
      <c r="BB18" s="43"/>
      <c r="BC18" s="44" t="str">
        <f aca="false">IF(OR(BB$4=0,BB18="",BB$8="",BB$7=""),"",ROUND(BB18/BB$8*BB$7*KVARDI,2))</f>
        <v/>
      </c>
    </row>
    <row r="19" customFormat="false" ht="15" hidden="false" customHeight="true" outlineLevel="0" collapsed="false">
      <c r="A19" s="45" t="n">
        <f aca="false">ROW()-10</f>
        <v>9</v>
      </c>
      <c r="B19" s="41" t="str">
        <f aca="false">IF(INDEX(Launagögn!$B$6:$B$10005,$A19)="","",INDEX(Launagögn!$B$6:$B$10005,$A19))</f>
        <v/>
      </c>
      <c r="C19" s="41" t="str">
        <f aca="false">IF(INDEX(Launagögn!$C$6:$C$10005,$A19)="","",INDEX(Launagögn!$C$6:$C$10005,$A19))</f>
        <v/>
      </c>
      <c r="D19" s="42" t="n">
        <f aca="false">IFERROR(SUMIF($F$10:$BC$10,"Stig",$F19:$BC19),0)</f>
        <v>0</v>
      </c>
      <c r="F19" s="43"/>
      <c r="G19" s="44" t="str">
        <f aca="false">IF(OR(F$4=0,F19="",F$8="",F$7=""),"",ROUND(F19/F$8*F$7*KVARDI,2))</f>
        <v/>
      </c>
      <c r="H19" s="43"/>
      <c r="I19" s="44" t="str">
        <f aca="false">IF(OR(H$4=0,H19="",H$8="",H$7=""),"",ROUND(H19/H$8*H$7*KVARDI,2))</f>
        <v/>
      </c>
      <c r="J19" s="43"/>
      <c r="K19" s="44" t="str">
        <f aca="false">IF(OR(J$4=0,J19="",J$8="",J$7=""),"",ROUND(J19/J$8*J$7*KVARDI,2))</f>
        <v/>
      </c>
      <c r="L19" s="43"/>
      <c r="M19" s="44" t="str">
        <f aca="false">IF(OR(L$4=0,L19="",L$8="",L$7=""),"",ROUND(L19/L$8*L$7*KVARDI,2))</f>
        <v/>
      </c>
      <c r="N19" s="43"/>
      <c r="O19" s="44" t="str">
        <f aca="false">IF(OR(N$4=0,N19="",N$8="",N$7=""),"",ROUND(N19/N$8*N$7*KVARDI,2))</f>
        <v/>
      </c>
      <c r="P19" s="43"/>
      <c r="Q19" s="44" t="str">
        <f aca="false">IF(OR(P$4=0,P19="",P$8="",P$7=""),"",ROUND(P19/P$8*P$7*KVARDI,2))</f>
        <v/>
      </c>
      <c r="R19" s="43"/>
      <c r="S19" s="44" t="str">
        <f aca="false">IF(OR(R$4=0,R19="",R$8="",R$7=""),"",ROUND(R19/R$8*R$7*KVARDI,2))</f>
        <v/>
      </c>
      <c r="T19" s="43"/>
      <c r="U19" s="44" t="str">
        <f aca="false">IF(OR(T$4=0,T19="",T$8="",T$7=""),"",ROUND(T19/T$8*T$7*KVARDI,2))</f>
        <v/>
      </c>
      <c r="V19" s="43"/>
      <c r="W19" s="44" t="str">
        <f aca="false">IF(OR(V$4=0,V19="",V$8="",V$7=""),"",ROUND(V19/V$8*V$7*KVARDI,2))</f>
        <v/>
      </c>
      <c r="X19" s="43"/>
      <c r="Y19" s="44" t="str">
        <f aca="false">IF(OR(X$4=0,X19="",X$8="",X$7=""),"",ROUND(X19/X$8*X$7*KVARDI,2))</f>
        <v/>
      </c>
      <c r="Z19" s="43"/>
      <c r="AA19" s="44" t="str">
        <f aca="false">IF(OR(Z$4=0,Z19="",Z$8="",Z$7=""),"",ROUND(Z19/Z$8*Z$7*KVARDI,2))</f>
        <v/>
      </c>
      <c r="AB19" s="43"/>
      <c r="AC19" s="44" t="str">
        <f aca="false">IF(OR(AB$4=0,AB19="",AB$8="",AB$7=""),"",ROUND(AB19/AB$8*AB$7*KVARDI,2))</f>
        <v/>
      </c>
      <c r="AD19" s="43"/>
      <c r="AE19" s="44" t="str">
        <f aca="false">IF(OR(AD$4=0,AD19="",AD$8="",AD$7=""),"",ROUND(AD19/AD$8*AD$7*KVARDI,2))</f>
        <v/>
      </c>
      <c r="AF19" s="43"/>
      <c r="AG19" s="44" t="str">
        <f aca="false">IF(OR(AF$4=0,AF19="",AF$8="",AF$7=""),"",ROUND(AF19/AF$8*AF$7*KVARDI,2))</f>
        <v/>
      </c>
      <c r="AH19" s="43"/>
      <c r="AI19" s="44" t="str">
        <f aca="false">IF(OR(AH$4=0,AH19="",AH$8="",AH$7=""),"",ROUND(AH19/AH$8*AH$7*KVARDI,2))</f>
        <v/>
      </c>
      <c r="AJ19" s="43"/>
      <c r="AK19" s="44" t="str">
        <f aca="false">IF(OR(AJ$4=0,AJ19="",AJ$8="",AJ$7=""),"",ROUND(AJ19/AJ$8*AJ$7*KVARDI,2))</f>
        <v/>
      </c>
      <c r="AL19" s="43"/>
      <c r="AM19" s="44" t="str">
        <f aca="false">IF(OR(AL$4=0,AL19="",AL$8="",AL$7=""),"",ROUND(AL19/AL$8*AL$7*KVARDI,2))</f>
        <v/>
      </c>
      <c r="AN19" s="43"/>
      <c r="AO19" s="44" t="str">
        <f aca="false">IF(OR(AN$4=0,AN19="",AN$8="",AN$7=""),"",ROUND(AN19/AN$8*AN$7*KVARDI,2))</f>
        <v/>
      </c>
      <c r="AP19" s="43"/>
      <c r="AQ19" s="44" t="str">
        <f aca="false">IF(OR(AP$4=0,AP19="",AP$8="",AP$7=""),"",ROUND(AP19/AP$8*AP$7*KVARDI,2))</f>
        <v/>
      </c>
      <c r="AR19" s="43"/>
      <c r="AS19" s="44" t="str">
        <f aca="false">IF(OR(AR$4=0,AR19="",AR$8="",AR$7=""),"",ROUND(AR19/AR$8*AR$7*KVARDI,2))</f>
        <v/>
      </c>
      <c r="AT19" s="43"/>
      <c r="AU19" s="44" t="str">
        <f aca="false">IF(OR(AT$4=0,AT19="",AT$8="",AT$7=""),"",ROUND(AT19/AT$8*AT$7*KVARDI,2))</f>
        <v/>
      </c>
      <c r="AV19" s="43"/>
      <c r="AW19" s="44" t="str">
        <f aca="false">IF(OR(AV$4=0,AV19="",AV$8="",AV$7=""),"",ROUND(AV19/AV$8*AV$7*KVARDI,2))</f>
        <v/>
      </c>
      <c r="AX19" s="43"/>
      <c r="AY19" s="44" t="str">
        <f aca="false">IF(OR(AX$4=0,AX19="",AX$8="",AX$7=""),"",ROUND(AX19/AX$8*AX$7*KVARDI,2))</f>
        <v/>
      </c>
      <c r="AZ19" s="43"/>
      <c r="BA19" s="44" t="str">
        <f aca="false">IF(OR(AZ$4=0,AZ19="",AZ$8="",AZ$7=""),"",ROUND(AZ19/AZ$8*AZ$7*KVARDI,2))</f>
        <v/>
      </c>
      <c r="BB19" s="43"/>
      <c r="BC19" s="44" t="str">
        <f aca="false">IF(OR(BB$4=0,BB19="",BB$8="",BB$7=""),"",ROUND(BB19/BB$8*BB$7*KVARDI,2))</f>
        <v/>
      </c>
    </row>
    <row r="20" customFormat="false" ht="15" hidden="false" customHeight="true" outlineLevel="0" collapsed="false">
      <c r="A20" s="45" t="n">
        <f aca="false">ROW()-10</f>
        <v>10</v>
      </c>
      <c r="B20" s="41" t="str">
        <f aca="false">IF(INDEX(Launagögn!$B$6:$B$10005,$A20)="","",INDEX(Launagögn!$B$6:$B$10005,$A20))</f>
        <v/>
      </c>
      <c r="C20" s="41" t="str">
        <f aca="false">IF(INDEX(Launagögn!$C$6:$C$10005,$A20)="","",INDEX(Launagögn!$C$6:$C$10005,$A20))</f>
        <v/>
      </c>
      <c r="D20" s="42" t="n">
        <f aca="false">IFERROR(SUMIF($F$10:$BC$10,"Stig",$F20:$BC20),0)</f>
        <v>0</v>
      </c>
      <c r="F20" s="43"/>
      <c r="G20" s="44" t="str">
        <f aca="false">IF(OR(F$4=0,F20="",F$8="",F$7=""),"",ROUND(F20/F$8*F$7*KVARDI,2))</f>
        <v/>
      </c>
      <c r="H20" s="43"/>
      <c r="I20" s="44" t="str">
        <f aca="false">IF(OR(H$4=0,H20="",H$8="",H$7=""),"",ROUND(H20/H$8*H$7*KVARDI,2))</f>
        <v/>
      </c>
      <c r="J20" s="43"/>
      <c r="K20" s="44" t="str">
        <f aca="false">IF(OR(J$4=0,J20="",J$8="",J$7=""),"",ROUND(J20/J$8*J$7*KVARDI,2))</f>
        <v/>
      </c>
      <c r="L20" s="43"/>
      <c r="M20" s="44" t="str">
        <f aca="false">IF(OR(L$4=0,L20="",L$8="",L$7=""),"",ROUND(L20/L$8*L$7*KVARDI,2))</f>
        <v/>
      </c>
      <c r="N20" s="43"/>
      <c r="O20" s="44" t="str">
        <f aca="false">IF(OR(N$4=0,N20="",N$8="",N$7=""),"",ROUND(N20/N$8*N$7*KVARDI,2))</f>
        <v/>
      </c>
      <c r="P20" s="43"/>
      <c r="Q20" s="44" t="str">
        <f aca="false">IF(OR(P$4=0,P20="",P$8="",P$7=""),"",ROUND(P20/P$8*P$7*KVARDI,2))</f>
        <v/>
      </c>
      <c r="R20" s="43"/>
      <c r="S20" s="44" t="str">
        <f aca="false">IF(OR(R$4=0,R20="",R$8="",R$7=""),"",ROUND(R20/R$8*R$7*KVARDI,2))</f>
        <v/>
      </c>
      <c r="T20" s="43"/>
      <c r="U20" s="44" t="str">
        <f aca="false">IF(OR(T$4=0,T20="",T$8="",T$7=""),"",ROUND(T20/T$8*T$7*KVARDI,2))</f>
        <v/>
      </c>
      <c r="V20" s="43"/>
      <c r="W20" s="44" t="str">
        <f aca="false">IF(OR(V$4=0,V20="",V$8="",V$7=""),"",ROUND(V20/V$8*V$7*KVARDI,2))</f>
        <v/>
      </c>
      <c r="X20" s="43"/>
      <c r="Y20" s="44" t="str">
        <f aca="false">IF(OR(X$4=0,X20="",X$8="",X$7=""),"",ROUND(X20/X$8*X$7*KVARDI,2))</f>
        <v/>
      </c>
      <c r="Z20" s="43"/>
      <c r="AA20" s="44" t="str">
        <f aca="false">IF(OR(Z$4=0,Z20="",Z$8="",Z$7=""),"",ROUND(Z20/Z$8*Z$7*KVARDI,2))</f>
        <v/>
      </c>
      <c r="AB20" s="43"/>
      <c r="AC20" s="44" t="str">
        <f aca="false">IF(OR(AB$4=0,AB20="",AB$8="",AB$7=""),"",ROUND(AB20/AB$8*AB$7*KVARDI,2))</f>
        <v/>
      </c>
      <c r="AD20" s="43"/>
      <c r="AE20" s="44" t="str">
        <f aca="false">IF(OR(AD$4=0,AD20="",AD$8="",AD$7=""),"",ROUND(AD20/AD$8*AD$7*KVARDI,2))</f>
        <v/>
      </c>
      <c r="AF20" s="43"/>
      <c r="AG20" s="44" t="str">
        <f aca="false">IF(OR(AF$4=0,AF20="",AF$8="",AF$7=""),"",ROUND(AF20/AF$8*AF$7*KVARDI,2))</f>
        <v/>
      </c>
      <c r="AH20" s="43"/>
      <c r="AI20" s="44" t="str">
        <f aca="false">IF(OR(AH$4=0,AH20="",AH$8="",AH$7=""),"",ROUND(AH20/AH$8*AH$7*KVARDI,2))</f>
        <v/>
      </c>
      <c r="AJ20" s="43"/>
      <c r="AK20" s="44" t="str">
        <f aca="false">IF(OR(AJ$4=0,AJ20="",AJ$8="",AJ$7=""),"",ROUND(AJ20/AJ$8*AJ$7*KVARDI,2))</f>
        <v/>
      </c>
      <c r="AL20" s="43"/>
      <c r="AM20" s="44" t="str">
        <f aca="false">IF(OR(AL$4=0,AL20="",AL$8="",AL$7=""),"",ROUND(AL20/AL$8*AL$7*KVARDI,2))</f>
        <v/>
      </c>
      <c r="AN20" s="43"/>
      <c r="AO20" s="44" t="str">
        <f aca="false">IF(OR(AN$4=0,AN20="",AN$8="",AN$7=""),"",ROUND(AN20/AN$8*AN$7*KVARDI,2))</f>
        <v/>
      </c>
      <c r="AP20" s="43"/>
      <c r="AQ20" s="44" t="str">
        <f aca="false">IF(OR(AP$4=0,AP20="",AP$8="",AP$7=""),"",ROUND(AP20/AP$8*AP$7*KVARDI,2))</f>
        <v/>
      </c>
      <c r="AR20" s="43"/>
      <c r="AS20" s="44" t="str">
        <f aca="false">IF(OR(AR$4=0,AR20="",AR$8="",AR$7=""),"",ROUND(AR20/AR$8*AR$7*KVARDI,2))</f>
        <v/>
      </c>
      <c r="AT20" s="43"/>
      <c r="AU20" s="44" t="str">
        <f aca="false">IF(OR(AT$4=0,AT20="",AT$8="",AT$7=""),"",ROUND(AT20/AT$8*AT$7*KVARDI,2))</f>
        <v/>
      </c>
      <c r="AV20" s="43"/>
      <c r="AW20" s="44" t="str">
        <f aca="false">IF(OR(AV$4=0,AV20="",AV$8="",AV$7=""),"",ROUND(AV20/AV$8*AV$7*KVARDI,2))</f>
        <v/>
      </c>
      <c r="AX20" s="43"/>
      <c r="AY20" s="44" t="str">
        <f aca="false">IF(OR(AX$4=0,AX20="",AX$8="",AX$7=""),"",ROUND(AX20/AX$8*AX$7*KVARDI,2))</f>
        <v/>
      </c>
      <c r="AZ20" s="43"/>
      <c r="BA20" s="44" t="str">
        <f aca="false">IF(OR(AZ$4=0,AZ20="",AZ$8="",AZ$7=""),"",ROUND(AZ20/AZ$8*AZ$7*KVARDI,2))</f>
        <v/>
      </c>
      <c r="BB20" s="43"/>
      <c r="BC20" s="44" t="str">
        <f aca="false">IF(OR(BB$4=0,BB20="",BB$8="",BB$7=""),"",ROUND(BB20/BB$8*BB$7*KVARDI,2))</f>
        <v/>
      </c>
    </row>
    <row r="21" customFormat="false" ht="15" hidden="false" customHeight="true" outlineLevel="0" collapsed="false">
      <c r="A21" s="45" t="n">
        <f aca="false">ROW()-10</f>
        <v>11</v>
      </c>
      <c r="B21" s="41" t="str">
        <f aca="false">IF(INDEX(Launagögn!$B$6:$B$10005,$A21)="","",INDEX(Launagögn!$B$6:$B$10005,$A21))</f>
        <v/>
      </c>
      <c r="C21" s="41" t="str">
        <f aca="false">IF(INDEX(Launagögn!$C$6:$C$10005,$A21)="","",INDEX(Launagögn!$C$6:$C$10005,$A21))</f>
        <v/>
      </c>
      <c r="D21" s="42" t="n">
        <f aca="false">IFERROR(SUMIF($F$10:$BC$10,"Stig",$F21:$BC21),0)</f>
        <v>0</v>
      </c>
      <c r="F21" s="43"/>
      <c r="G21" s="44" t="str">
        <f aca="false">IF(OR(F$4=0,F21="",F$8="",F$7=""),"",ROUND(F21/F$8*F$7*KVARDI,2))</f>
        <v/>
      </c>
      <c r="H21" s="43"/>
      <c r="I21" s="44" t="str">
        <f aca="false">IF(OR(H$4=0,H21="",H$8="",H$7=""),"",ROUND(H21/H$8*H$7*KVARDI,2))</f>
        <v/>
      </c>
      <c r="J21" s="43"/>
      <c r="K21" s="44" t="str">
        <f aca="false">IF(OR(J$4=0,J21="",J$8="",J$7=""),"",ROUND(J21/J$8*J$7*KVARDI,2))</f>
        <v/>
      </c>
      <c r="L21" s="43"/>
      <c r="M21" s="44" t="str">
        <f aca="false">IF(OR(L$4=0,L21="",L$8="",L$7=""),"",ROUND(L21/L$8*L$7*KVARDI,2))</f>
        <v/>
      </c>
      <c r="N21" s="43"/>
      <c r="O21" s="44" t="str">
        <f aca="false">IF(OR(N$4=0,N21="",N$8="",N$7=""),"",ROUND(N21/N$8*N$7*KVARDI,2))</f>
        <v/>
      </c>
      <c r="P21" s="43"/>
      <c r="Q21" s="44" t="str">
        <f aca="false">IF(OR(P$4=0,P21="",P$8="",P$7=""),"",ROUND(P21/P$8*P$7*KVARDI,2))</f>
        <v/>
      </c>
      <c r="R21" s="43"/>
      <c r="S21" s="44" t="str">
        <f aca="false">IF(OR(R$4=0,R21="",R$8="",R$7=""),"",ROUND(R21/R$8*R$7*KVARDI,2))</f>
        <v/>
      </c>
      <c r="T21" s="43"/>
      <c r="U21" s="44" t="str">
        <f aca="false">IF(OR(T$4=0,T21="",T$8="",T$7=""),"",ROUND(T21/T$8*T$7*KVARDI,2))</f>
        <v/>
      </c>
      <c r="V21" s="43"/>
      <c r="W21" s="44" t="str">
        <f aca="false">IF(OR(V$4=0,V21="",V$8="",V$7=""),"",ROUND(V21/V$8*V$7*KVARDI,2))</f>
        <v/>
      </c>
      <c r="X21" s="43"/>
      <c r="Y21" s="44" t="str">
        <f aca="false">IF(OR(X$4=0,X21="",X$8="",X$7=""),"",ROUND(X21/X$8*X$7*KVARDI,2))</f>
        <v/>
      </c>
      <c r="Z21" s="43"/>
      <c r="AA21" s="44" t="str">
        <f aca="false">IF(OR(Z$4=0,Z21="",Z$8="",Z$7=""),"",ROUND(Z21/Z$8*Z$7*KVARDI,2))</f>
        <v/>
      </c>
      <c r="AB21" s="43"/>
      <c r="AC21" s="44" t="str">
        <f aca="false">IF(OR(AB$4=0,AB21="",AB$8="",AB$7=""),"",ROUND(AB21/AB$8*AB$7*KVARDI,2))</f>
        <v/>
      </c>
      <c r="AD21" s="43"/>
      <c r="AE21" s="44" t="str">
        <f aca="false">IF(OR(AD$4=0,AD21="",AD$8="",AD$7=""),"",ROUND(AD21/AD$8*AD$7*KVARDI,2))</f>
        <v/>
      </c>
      <c r="AF21" s="43"/>
      <c r="AG21" s="44" t="str">
        <f aca="false">IF(OR(AF$4=0,AF21="",AF$8="",AF$7=""),"",ROUND(AF21/AF$8*AF$7*KVARDI,2))</f>
        <v/>
      </c>
      <c r="AH21" s="43"/>
      <c r="AI21" s="44" t="str">
        <f aca="false">IF(OR(AH$4=0,AH21="",AH$8="",AH$7=""),"",ROUND(AH21/AH$8*AH$7*KVARDI,2))</f>
        <v/>
      </c>
      <c r="AJ21" s="43"/>
      <c r="AK21" s="44" t="str">
        <f aca="false">IF(OR(AJ$4=0,AJ21="",AJ$8="",AJ$7=""),"",ROUND(AJ21/AJ$8*AJ$7*KVARDI,2))</f>
        <v/>
      </c>
      <c r="AL21" s="43"/>
      <c r="AM21" s="44" t="str">
        <f aca="false">IF(OR(AL$4=0,AL21="",AL$8="",AL$7=""),"",ROUND(AL21/AL$8*AL$7*KVARDI,2))</f>
        <v/>
      </c>
      <c r="AN21" s="43"/>
      <c r="AO21" s="44" t="str">
        <f aca="false">IF(OR(AN$4=0,AN21="",AN$8="",AN$7=""),"",ROUND(AN21/AN$8*AN$7*KVARDI,2))</f>
        <v/>
      </c>
      <c r="AP21" s="43"/>
      <c r="AQ21" s="44" t="str">
        <f aca="false">IF(OR(AP$4=0,AP21="",AP$8="",AP$7=""),"",ROUND(AP21/AP$8*AP$7*KVARDI,2))</f>
        <v/>
      </c>
      <c r="AR21" s="43"/>
      <c r="AS21" s="44" t="str">
        <f aca="false">IF(OR(AR$4=0,AR21="",AR$8="",AR$7=""),"",ROUND(AR21/AR$8*AR$7*KVARDI,2))</f>
        <v/>
      </c>
      <c r="AT21" s="43"/>
      <c r="AU21" s="44" t="str">
        <f aca="false">IF(OR(AT$4=0,AT21="",AT$8="",AT$7=""),"",ROUND(AT21/AT$8*AT$7*KVARDI,2))</f>
        <v/>
      </c>
      <c r="AV21" s="43"/>
      <c r="AW21" s="44" t="str">
        <f aca="false">IF(OR(AV$4=0,AV21="",AV$8="",AV$7=""),"",ROUND(AV21/AV$8*AV$7*KVARDI,2))</f>
        <v/>
      </c>
      <c r="AX21" s="43"/>
      <c r="AY21" s="44" t="str">
        <f aca="false">IF(OR(AX$4=0,AX21="",AX$8="",AX$7=""),"",ROUND(AX21/AX$8*AX$7*KVARDI,2))</f>
        <v/>
      </c>
      <c r="AZ21" s="43"/>
      <c r="BA21" s="44" t="str">
        <f aca="false">IF(OR(AZ$4=0,AZ21="",AZ$8="",AZ$7=""),"",ROUND(AZ21/AZ$8*AZ$7*KVARDI,2))</f>
        <v/>
      </c>
      <c r="BB21" s="43"/>
      <c r="BC21" s="44" t="str">
        <f aca="false">IF(OR(BB$4=0,BB21="",BB$8="",BB$7=""),"",ROUND(BB21/BB$8*BB$7*KVARDI,2))</f>
        <v/>
      </c>
    </row>
    <row r="22" customFormat="false" ht="15" hidden="false" customHeight="true" outlineLevel="0" collapsed="false">
      <c r="A22" s="45" t="n">
        <f aca="false">ROW()-10</f>
        <v>12</v>
      </c>
      <c r="B22" s="41" t="str">
        <f aca="false">IF(INDEX(Launagögn!$B$6:$B$10005,$A22)="","",INDEX(Launagögn!$B$6:$B$10005,$A22))</f>
        <v/>
      </c>
      <c r="C22" s="41" t="str">
        <f aca="false">IF(INDEX(Launagögn!$C$6:$C$10005,$A22)="","",INDEX(Launagögn!$C$6:$C$10005,$A22))</f>
        <v/>
      </c>
      <c r="D22" s="42" t="n">
        <f aca="false">IFERROR(SUMIF($F$10:$BC$10,"Stig",$F22:$BC22),0)</f>
        <v>0</v>
      </c>
      <c r="F22" s="43"/>
      <c r="G22" s="44" t="str">
        <f aca="false">IF(OR(F$4=0,F22="",F$8="",F$7=""),"",ROUND(F22/F$8*F$7*KVARDI,2))</f>
        <v/>
      </c>
      <c r="H22" s="43"/>
      <c r="I22" s="44" t="str">
        <f aca="false">IF(OR(H$4=0,H22="",H$8="",H$7=""),"",ROUND(H22/H$8*H$7*KVARDI,2))</f>
        <v/>
      </c>
      <c r="J22" s="43"/>
      <c r="K22" s="44" t="str">
        <f aca="false">IF(OR(J$4=0,J22="",J$8="",J$7=""),"",ROUND(J22/J$8*J$7*KVARDI,2))</f>
        <v/>
      </c>
      <c r="L22" s="43"/>
      <c r="M22" s="44" t="str">
        <f aca="false">IF(OR(L$4=0,L22="",L$8="",L$7=""),"",ROUND(L22/L$8*L$7*KVARDI,2))</f>
        <v/>
      </c>
      <c r="N22" s="43"/>
      <c r="O22" s="44" t="str">
        <f aca="false">IF(OR(N$4=0,N22="",N$8="",N$7=""),"",ROUND(N22/N$8*N$7*KVARDI,2))</f>
        <v/>
      </c>
      <c r="P22" s="43"/>
      <c r="Q22" s="44" t="str">
        <f aca="false">IF(OR(P$4=0,P22="",P$8="",P$7=""),"",ROUND(P22/P$8*P$7*KVARDI,2))</f>
        <v/>
      </c>
      <c r="R22" s="43"/>
      <c r="S22" s="44" t="str">
        <f aca="false">IF(OR(R$4=0,R22="",R$8="",R$7=""),"",ROUND(R22/R$8*R$7*KVARDI,2))</f>
        <v/>
      </c>
      <c r="T22" s="43"/>
      <c r="U22" s="44" t="str">
        <f aca="false">IF(OR(T$4=0,T22="",T$8="",T$7=""),"",ROUND(T22/T$8*T$7*KVARDI,2))</f>
        <v/>
      </c>
      <c r="V22" s="43"/>
      <c r="W22" s="44" t="str">
        <f aca="false">IF(OR(V$4=0,V22="",V$8="",V$7=""),"",ROUND(V22/V$8*V$7*KVARDI,2))</f>
        <v/>
      </c>
      <c r="X22" s="43"/>
      <c r="Y22" s="44" t="str">
        <f aca="false">IF(OR(X$4=0,X22="",X$8="",X$7=""),"",ROUND(X22/X$8*X$7*KVARDI,2))</f>
        <v/>
      </c>
      <c r="Z22" s="43"/>
      <c r="AA22" s="44" t="str">
        <f aca="false">IF(OR(Z$4=0,Z22="",Z$8="",Z$7=""),"",ROUND(Z22/Z$8*Z$7*KVARDI,2))</f>
        <v/>
      </c>
      <c r="AB22" s="43"/>
      <c r="AC22" s="44" t="str">
        <f aca="false">IF(OR(AB$4=0,AB22="",AB$8="",AB$7=""),"",ROUND(AB22/AB$8*AB$7*KVARDI,2))</f>
        <v/>
      </c>
      <c r="AD22" s="43"/>
      <c r="AE22" s="44" t="str">
        <f aca="false">IF(OR(AD$4=0,AD22="",AD$8="",AD$7=""),"",ROUND(AD22/AD$8*AD$7*KVARDI,2))</f>
        <v/>
      </c>
      <c r="AF22" s="43"/>
      <c r="AG22" s="44" t="str">
        <f aca="false">IF(OR(AF$4=0,AF22="",AF$8="",AF$7=""),"",ROUND(AF22/AF$8*AF$7*KVARDI,2))</f>
        <v/>
      </c>
      <c r="AH22" s="43"/>
      <c r="AI22" s="44" t="str">
        <f aca="false">IF(OR(AH$4=0,AH22="",AH$8="",AH$7=""),"",ROUND(AH22/AH$8*AH$7*KVARDI,2))</f>
        <v/>
      </c>
      <c r="AJ22" s="43"/>
      <c r="AK22" s="44" t="str">
        <f aca="false">IF(OR(AJ$4=0,AJ22="",AJ$8="",AJ$7=""),"",ROUND(AJ22/AJ$8*AJ$7*KVARDI,2))</f>
        <v/>
      </c>
      <c r="AL22" s="43"/>
      <c r="AM22" s="44" t="str">
        <f aca="false">IF(OR(AL$4=0,AL22="",AL$8="",AL$7=""),"",ROUND(AL22/AL$8*AL$7*KVARDI,2))</f>
        <v/>
      </c>
      <c r="AN22" s="43"/>
      <c r="AO22" s="44" t="str">
        <f aca="false">IF(OR(AN$4=0,AN22="",AN$8="",AN$7=""),"",ROUND(AN22/AN$8*AN$7*KVARDI,2))</f>
        <v/>
      </c>
      <c r="AP22" s="43"/>
      <c r="AQ22" s="44" t="str">
        <f aca="false">IF(OR(AP$4=0,AP22="",AP$8="",AP$7=""),"",ROUND(AP22/AP$8*AP$7*KVARDI,2))</f>
        <v/>
      </c>
      <c r="AR22" s="43"/>
      <c r="AS22" s="44" t="str">
        <f aca="false">IF(OR(AR$4=0,AR22="",AR$8="",AR$7=""),"",ROUND(AR22/AR$8*AR$7*KVARDI,2))</f>
        <v/>
      </c>
      <c r="AT22" s="43"/>
      <c r="AU22" s="44" t="str">
        <f aca="false">IF(OR(AT$4=0,AT22="",AT$8="",AT$7=""),"",ROUND(AT22/AT$8*AT$7*KVARDI,2))</f>
        <v/>
      </c>
      <c r="AV22" s="43"/>
      <c r="AW22" s="44" t="str">
        <f aca="false">IF(OR(AV$4=0,AV22="",AV$8="",AV$7=""),"",ROUND(AV22/AV$8*AV$7*KVARDI,2))</f>
        <v/>
      </c>
      <c r="AX22" s="43"/>
      <c r="AY22" s="44" t="str">
        <f aca="false">IF(OR(AX$4=0,AX22="",AX$8="",AX$7=""),"",ROUND(AX22/AX$8*AX$7*KVARDI,2))</f>
        <v/>
      </c>
      <c r="AZ22" s="43"/>
      <c r="BA22" s="44" t="str">
        <f aca="false">IF(OR(AZ$4=0,AZ22="",AZ$8="",AZ$7=""),"",ROUND(AZ22/AZ$8*AZ$7*KVARDI,2))</f>
        <v/>
      </c>
      <c r="BB22" s="43"/>
      <c r="BC22" s="44" t="str">
        <f aca="false">IF(OR(BB$4=0,BB22="",BB$8="",BB$7=""),"",ROUND(BB22/BB$8*BB$7*KVARDI,2))</f>
        <v/>
      </c>
    </row>
    <row r="23" customFormat="false" ht="15" hidden="false" customHeight="true" outlineLevel="0" collapsed="false">
      <c r="A23" s="45" t="n">
        <f aca="false">ROW()-10</f>
        <v>13</v>
      </c>
      <c r="B23" s="41" t="str">
        <f aca="false">IF(INDEX(Launagögn!$B$6:$B$10005,$A23)="","",INDEX(Launagögn!$B$6:$B$10005,$A23))</f>
        <v/>
      </c>
      <c r="C23" s="41" t="str">
        <f aca="false">IF(INDEX(Launagögn!$C$6:$C$10005,$A23)="","",INDEX(Launagögn!$C$6:$C$10005,$A23))</f>
        <v/>
      </c>
      <c r="D23" s="42" t="n">
        <f aca="false">IFERROR(SUMIF($F$10:$BC$10,"Stig",$F23:$BC23),0)</f>
        <v>0</v>
      </c>
      <c r="F23" s="43"/>
      <c r="G23" s="44" t="str">
        <f aca="false">IF(OR(F$4=0,F23="",F$8="",F$7=""),"",ROUND(F23/F$8*F$7*KVARDI,2))</f>
        <v/>
      </c>
      <c r="H23" s="43"/>
      <c r="I23" s="44" t="str">
        <f aca="false">IF(OR(H$4=0,H23="",H$8="",H$7=""),"",ROUND(H23/H$8*H$7*KVARDI,2))</f>
        <v/>
      </c>
      <c r="J23" s="43"/>
      <c r="K23" s="44" t="str">
        <f aca="false">IF(OR(J$4=0,J23="",J$8="",J$7=""),"",ROUND(J23/J$8*J$7*KVARDI,2))</f>
        <v/>
      </c>
      <c r="L23" s="43"/>
      <c r="M23" s="44" t="str">
        <f aca="false">IF(OR(L$4=0,L23="",L$8="",L$7=""),"",ROUND(L23/L$8*L$7*KVARDI,2))</f>
        <v/>
      </c>
      <c r="N23" s="43"/>
      <c r="O23" s="44" t="str">
        <f aca="false">IF(OR(N$4=0,N23="",N$8="",N$7=""),"",ROUND(N23/N$8*N$7*KVARDI,2))</f>
        <v/>
      </c>
      <c r="P23" s="43"/>
      <c r="Q23" s="44" t="str">
        <f aca="false">IF(OR(P$4=0,P23="",P$8="",P$7=""),"",ROUND(P23/P$8*P$7*KVARDI,2))</f>
        <v/>
      </c>
      <c r="R23" s="43"/>
      <c r="S23" s="44" t="str">
        <f aca="false">IF(OR(R$4=0,R23="",R$8="",R$7=""),"",ROUND(R23/R$8*R$7*KVARDI,2))</f>
        <v/>
      </c>
      <c r="T23" s="43"/>
      <c r="U23" s="44" t="str">
        <f aca="false">IF(OR(T$4=0,T23="",T$8="",T$7=""),"",ROUND(T23/T$8*T$7*KVARDI,2))</f>
        <v/>
      </c>
      <c r="V23" s="43"/>
      <c r="W23" s="44" t="str">
        <f aca="false">IF(OR(V$4=0,V23="",V$8="",V$7=""),"",ROUND(V23/V$8*V$7*KVARDI,2))</f>
        <v/>
      </c>
      <c r="X23" s="43"/>
      <c r="Y23" s="44" t="str">
        <f aca="false">IF(OR(X$4=0,X23="",X$8="",X$7=""),"",ROUND(X23/X$8*X$7*KVARDI,2))</f>
        <v/>
      </c>
      <c r="Z23" s="43"/>
      <c r="AA23" s="44" t="str">
        <f aca="false">IF(OR(Z$4=0,Z23="",Z$8="",Z$7=""),"",ROUND(Z23/Z$8*Z$7*KVARDI,2))</f>
        <v/>
      </c>
      <c r="AB23" s="43"/>
      <c r="AC23" s="44" t="str">
        <f aca="false">IF(OR(AB$4=0,AB23="",AB$8="",AB$7=""),"",ROUND(AB23/AB$8*AB$7*KVARDI,2))</f>
        <v/>
      </c>
      <c r="AD23" s="43"/>
      <c r="AE23" s="44" t="str">
        <f aca="false">IF(OR(AD$4=0,AD23="",AD$8="",AD$7=""),"",ROUND(AD23/AD$8*AD$7*KVARDI,2))</f>
        <v/>
      </c>
      <c r="AF23" s="43"/>
      <c r="AG23" s="44" t="str">
        <f aca="false">IF(OR(AF$4=0,AF23="",AF$8="",AF$7=""),"",ROUND(AF23/AF$8*AF$7*KVARDI,2))</f>
        <v/>
      </c>
      <c r="AH23" s="43"/>
      <c r="AI23" s="44" t="str">
        <f aca="false">IF(OR(AH$4=0,AH23="",AH$8="",AH$7=""),"",ROUND(AH23/AH$8*AH$7*KVARDI,2))</f>
        <v/>
      </c>
      <c r="AJ23" s="43"/>
      <c r="AK23" s="44" t="str">
        <f aca="false">IF(OR(AJ$4=0,AJ23="",AJ$8="",AJ$7=""),"",ROUND(AJ23/AJ$8*AJ$7*KVARDI,2))</f>
        <v/>
      </c>
      <c r="AL23" s="43"/>
      <c r="AM23" s="44" t="str">
        <f aca="false">IF(OR(AL$4=0,AL23="",AL$8="",AL$7=""),"",ROUND(AL23/AL$8*AL$7*KVARDI,2))</f>
        <v/>
      </c>
      <c r="AN23" s="43"/>
      <c r="AO23" s="44" t="str">
        <f aca="false">IF(OR(AN$4=0,AN23="",AN$8="",AN$7=""),"",ROUND(AN23/AN$8*AN$7*KVARDI,2))</f>
        <v/>
      </c>
      <c r="AP23" s="43"/>
      <c r="AQ23" s="44" t="str">
        <f aca="false">IF(OR(AP$4=0,AP23="",AP$8="",AP$7=""),"",ROUND(AP23/AP$8*AP$7*KVARDI,2))</f>
        <v/>
      </c>
      <c r="AR23" s="43"/>
      <c r="AS23" s="44" t="str">
        <f aca="false">IF(OR(AR$4=0,AR23="",AR$8="",AR$7=""),"",ROUND(AR23/AR$8*AR$7*KVARDI,2))</f>
        <v/>
      </c>
      <c r="AT23" s="43"/>
      <c r="AU23" s="44" t="str">
        <f aca="false">IF(OR(AT$4=0,AT23="",AT$8="",AT$7=""),"",ROUND(AT23/AT$8*AT$7*KVARDI,2))</f>
        <v/>
      </c>
      <c r="AV23" s="43"/>
      <c r="AW23" s="44" t="str">
        <f aca="false">IF(OR(AV$4=0,AV23="",AV$8="",AV$7=""),"",ROUND(AV23/AV$8*AV$7*KVARDI,2))</f>
        <v/>
      </c>
      <c r="AX23" s="43"/>
      <c r="AY23" s="44" t="str">
        <f aca="false">IF(OR(AX$4=0,AX23="",AX$8="",AX$7=""),"",ROUND(AX23/AX$8*AX$7*KVARDI,2))</f>
        <v/>
      </c>
      <c r="AZ23" s="43"/>
      <c r="BA23" s="44" t="str">
        <f aca="false">IF(OR(AZ$4=0,AZ23="",AZ$8="",AZ$7=""),"",ROUND(AZ23/AZ$8*AZ$7*KVARDI,2))</f>
        <v/>
      </c>
      <c r="BB23" s="43"/>
      <c r="BC23" s="44" t="str">
        <f aca="false">IF(OR(BB$4=0,BB23="",BB$8="",BB$7=""),"",ROUND(BB23/BB$8*BB$7*KVARDI,2))</f>
        <v/>
      </c>
    </row>
    <row r="24" customFormat="false" ht="15" hidden="false" customHeight="true" outlineLevel="0" collapsed="false">
      <c r="A24" s="45" t="n">
        <f aca="false">ROW()-10</f>
        <v>14</v>
      </c>
      <c r="B24" s="41" t="str">
        <f aca="false">IF(INDEX(Launagögn!$B$6:$B$10005,$A24)="","",INDEX(Launagögn!$B$6:$B$10005,$A24))</f>
        <v/>
      </c>
      <c r="C24" s="41" t="str">
        <f aca="false">IF(INDEX(Launagögn!$C$6:$C$10005,$A24)="","",INDEX(Launagögn!$C$6:$C$10005,$A24))</f>
        <v/>
      </c>
      <c r="D24" s="42" t="n">
        <f aca="false">IFERROR(SUMIF($F$10:$BC$10,"Stig",$F24:$BC24),0)</f>
        <v>0</v>
      </c>
      <c r="F24" s="43"/>
      <c r="G24" s="44" t="str">
        <f aca="false">IF(OR(F$4=0,F24="",F$8="",F$7=""),"",ROUND(F24/F$8*F$7*KVARDI,2))</f>
        <v/>
      </c>
      <c r="H24" s="43"/>
      <c r="I24" s="44" t="str">
        <f aca="false">IF(OR(H$4=0,H24="",H$8="",H$7=""),"",ROUND(H24/H$8*H$7*KVARDI,2))</f>
        <v/>
      </c>
      <c r="J24" s="43"/>
      <c r="K24" s="44" t="str">
        <f aca="false">IF(OR(J$4=0,J24="",J$8="",J$7=""),"",ROUND(J24/J$8*J$7*KVARDI,2))</f>
        <v/>
      </c>
      <c r="L24" s="43"/>
      <c r="M24" s="44" t="str">
        <f aca="false">IF(OR(L$4=0,L24="",L$8="",L$7=""),"",ROUND(L24/L$8*L$7*KVARDI,2))</f>
        <v/>
      </c>
      <c r="N24" s="43"/>
      <c r="O24" s="44" t="str">
        <f aca="false">IF(OR(N$4=0,N24="",N$8="",N$7=""),"",ROUND(N24/N$8*N$7*KVARDI,2))</f>
        <v/>
      </c>
      <c r="P24" s="43"/>
      <c r="Q24" s="44" t="str">
        <f aca="false">IF(OR(P$4=0,P24="",P$8="",P$7=""),"",ROUND(P24/P$8*P$7*KVARDI,2))</f>
        <v/>
      </c>
      <c r="R24" s="43"/>
      <c r="S24" s="44" t="str">
        <f aca="false">IF(OR(R$4=0,R24="",R$8="",R$7=""),"",ROUND(R24/R$8*R$7*KVARDI,2))</f>
        <v/>
      </c>
      <c r="T24" s="43"/>
      <c r="U24" s="44" t="str">
        <f aca="false">IF(OR(T$4=0,T24="",T$8="",T$7=""),"",ROUND(T24/T$8*T$7*KVARDI,2))</f>
        <v/>
      </c>
      <c r="V24" s="43"/>
      <c r="W24" s="44" t="str">
        <f aca="false">IF(OR(V$4=0,V24="",V$8="",V$7=""),"",ROUND(V24/V$8*V$7*KVARDI,2))</f>
        <v/>
      </c>
      <c r="X24" s="43"/>
      <c r="Y24" s="44" t="str">
        <f aca="false">IF(OR(X$4=0,X24="",X$8="",X$7=""),"",ROUND(X24/X$8*X$7*KVARDI,2))</f>
        <v/>
      </c>
      <c r="Z24" s="43"/>
      <c r="AA24" s="44" t="str">
        <f aca="false">IF(OR(Z$4=0,Z24="",Z$8="",Z$7=""),"",ROUND(Z24/Z$8*Z$7*KVARDI,2))</f>
        <v/>
      </c>
      <c r="AB24" s="43"/>
      <c r="AC24" s="44" t="str">
        <f aca="false">IF(OR(AB$4=0,AB24="",AB$8="",AB$7=""),"",ROUND(AB24/AB$8*AB$7*KVARDI,2))</f>
        <v/>
      </c>
      <c r="AD24" s="43"/>
      <c r="AE24" s="44" t="str">
        <f aca="false">IF(OR(AD$4=0,AD24="",AD$8="",AD$7=""),"",ROUND(AD24/AD$8*AD$7*KVARDI,2))</f>
        <v/>
      </c>
      <c r="AF24" s="43"/>
      <c r="AG24" s="44" t="str">
        <f aca="false">IF(OR(AF$4=0,AF24="",AF$8="",AF$7=""),"",ROUND(AF24/AF$8*AF$7*KVARDI,2))</f>
        <v/>
      </c>
      <c r="AH24" s="43"/>
      <c r="AI24" s="44" t="str">
        <f aca="false">IF(OR(AH$4=0,AH24="",AH$8="",AH$7=""),"",ROUND(AH24/AH$8*AH$7*KVARDI,2))</f>
        <v/>
      </c>
      <c r="AJ24" s="43"/>
      <c r="AK24" s="44" t="str">
        <f aca="false">IF(OR(AJ$4=0,AJ24="",AJ$8="",AJ$7=""),"",ROUND(AJ24/AJ$8*AJ$7*KVARDI,2))</f>
        <v/>
      </c>
      <c r="AL24" s="43"/>
      <c r="AM24" s="44" t="str">
        <f aca="false">IF(OR(AL$4=0,AL24="",AL$8="",AL$7=""),"",ROUND(AL24/AL$8*AL$7*KVARDI,2))</f>
        <v/>
      </c>
      <c r="AN24" s="43"/>
      <c r="AO24" s="44" t="str">
        <f aca="false">IF(OR(AN$4=0,AN24="",AN$8="",AN$7=""),"",ROUND(AN24/AN$8*AN$7*KVARDI,2))</f>
        <v/>
      </c>
      <c r="AP24" s="43"/>
      <c r="AQ24" s="44" t="str">
        <f aca="false">IF(OR(AP$4=0,AP24="",AP$8="",AP$7=""),"",ROUND(AP24/AP$8*AP$7*KVARDI,2))</f>
        <v/>
      </c>
      <c r="AR24" s="43"/>
      <c r="AS24" s="44" t="str">
        <f aca="false">IF(OR(AR$4=0,AR24="",AR$8="",AR$7=""),"",ROUND(AR24/AR$8*AR$7*KVARDI,2))</f>
        <v/>
      </c>
      <c r="AT24" s="43"/>
      <c r="AU24" s="44" t="str">
        <f aca="false">IF(OR(AT$4=0,AT24="",AT$8="",AT$7=""),"",ROUND(AT24/AT$8*AT$7*KVARDI,2))</f>
        <v/>
      </c>
      <c r="AV24" s="43"/>
      <c r="AW24" s="44" t="str">
        <f aca="false">IF(OR(AV$4=0,AV24="",AV$8="",AV$7=""),"",ROUND(AV24/AV$8*AV$7*KVARDI,2))</f>
        <v/>
      </c>
      <c r="AX24" s="43"/>
      <c r="AY24" s="44" t="str">
        <f aca="false">IF(OR(AX$4=0,AX24="",AX$8="",AX$7=""),"",ROUND(AX24/AX$8*AX$7*KVARDI,2))</f>
        <v/>
      </c>
      <c r="AZ24" s="43"/>
      <c r="BA24" s="44" t="str">
        <f aca="false">IF(OR(AZ$4=0,AZ24="",AZ$8="",AZ$7=""),"",ROUND(AZ24/AZ$8*AZ$7*KVARDI,2))</f>
        <v/>
      </c>
      <c r="BB24" s="43"/>
      <c r="BC24" s="44" t="str">
        <f aca="false">IF(OR(BB$4=0,BB24="",BB$8="",BB$7=""),"",ROUND(BB24/BB$8*BB$7*KVARDI,2))</f>
        <v/>
      </c>
    </row>
    <row r="25" customFormat="false" ht="15" hidden="false" customHeight="true" outlineLevel="0" collapsed="false">
      <c r="A25" s="45" t="n">
        <f aca="false">ROW()-10</f>
        <v>15</v>
      </c>
      <c r="B25" s="41" t="str">
        <f aca="false">IF(INDEX(Launagögn!$B$6:$B$10005,$A25)="","",INDEX(Launagögn!$B$6:$B$10005,$A25))</f>
        <v/>
      </c>
      <c r="C25" s="41" t="str">
        <f aca="false">IF(INDEX(Launagögn!$C$6:$C$10005,$A25)="","",INDEX(Launagögn!$C$6:$C$10005,$A25))</f>
        <v/>
      </c>
      <c r="D25" s="42" t="n">
        <f aca="false">IFERROR(SUMIF($F$10:$BC$10,"Stig",$F25:$BC25),0)</f>
        <v>0</v>
      </c>
      <c r="F25" s="43"/>
      <c r="G25" s="44" t="str">
        <f aca="false">IF(OR(F$4=0,F25="",F$8="",F$7=""),"",ROUND(F25/F$8*F$7*KVARDI,2))</f>
        <v/>
      </c>
      <c r="H25" s="43"/>
      <c r="I25" s="44" t="str">
        <f aca="false">IF(OR(H$4=0,H25="",H$8="",H$7=""),"",ROUND(H25/H$8*H$7*KVARDI,2))</f>
        <v/>
      </c>
      <c r="J25" s="43"/>
      <c r="K25" s="44" t="str">
        <f aca="false">IF(OR(J$4=0,J25="",J$8="",J$7=""),"",ROUND(J25/J$8*J$7*KVARDI,2))</f>
        <v/>
      </c>
      <c r="L25" s="43"/>
      <c r="M25" s="44" t="str">
        <f aca="false">IF(OR(L$4=0,L25="",L$8="",L$7=""),"",ROUND(L25/L$8*L$7*KVARDI,2))</f>
        <v/>
      </c>
      <c r="N25" s="43"/>
      <c r="O25" s="44" t="str">
        <f aca="false">IF(OR(N$4=0,N25="",N$8="",N$7=""),"",ROUND(N25/N$8*N$7*KVARDI,2))</f>
        <v/>
      </c>
      <c r="P25" s="43"/>
      <c r="Q25" s="44" t="str">
        <f aca="false">IF(OR(P$4=0,P25="",P$8="",P$7=""),"",ROUND(P25/P$8*P$7*KVARDI,2))</f>
        <v/>
      </c>
      <c r="R25" s="43"/>
      <c r="S25" s="44" t="str">
        <f aca="false">IF(OR(R$4=0,R25="",R$8="",R$7=""),"",ROUND(R25/R$8*R$7*KVARDI,2))</f>
        <v/>
      </c>
      <c r="T25" s="43"/>
      <c r="U25" s="44" t="str">
        <f aca="false">IF(OR(T$4=0,T25="",T$8="",T$7=""),"",ROUND(T25/T$8*T$7*KVARDI,2))</f>
        <v/>
      </c>
      <c r="V25" s="43"/>
      <c r="W25" s="44" t="str">
        <f aca="false">IF(OR(V$4=0,V25="",V$8="",V$7=""),"",ROUND(V25/V$8*V$7*KVARDI,2))</f>
        <v/>
      </c>
      <c r="X25" s="43"/>
      <c r="Y25" s="44" t="str">
        <f aca="false">IF(OR(X$4=0,X25="",X$8="",X$7=""),"",ROUND(X25/X$8*X$7*KVARDI,2))</f>
        <v/>
      </c>
      <c r="Z25" s="43"/>
      <c r="AA25" s="44" t="str">
        <f aca="false">IF(OR(Z$4=0,Z25="",Z$8="",Z$7=""),"",ROUND(Z25/Z$8*Z$7*KVARDI,2))</f>
        <v/>
      </c>
      <c r="AB25" s="43"/>
      <c r="AC25" s="44" t="str">
        <f aca="false">IF(OR(AB$4=0,AB25="",AB$8="",AB$7=""),"",ROUND(AB25/AB$8*AB$7*KVARDI,2))</f>
        <v/>
      </c>
      <c r="AD25" s="43"/>
      <c r="AE25" s="44" t="str">
        <f aca="false">IF(OR(AD$4=0,AD25="",AD$8="",AD$7=""),"",ROUND(AD25/AD$8*AD$7*KVARDI,2))</f>
        <v/>
      </c>
      <c r="AF25" s="43"/>
      <c r="AG25" s="44" t="str">
        <f aca="false">IF(OR(AF$4=0,AF25="",AF$8="",AF$7=""),"",ROUND(AF25/AF$8*AF$7*KVARDI,2))</f>
        <v/>
      </c>
      <c r="AH25" s="43"/>
      <c r="AI25" s="44" t="str">
        <f aca="false">IF(OR(AH$4=0,AH25="",AH$8="",AH$7=""),"",ROUND(AH25/AH$8*AH$7*KVARDI,2))</f>
        <v/>
      </c>
      <c r="AJ25" s="43"/>
      <c r="AK25" s="44" t="str">
        <f aca="false">IF(OR(AJ$4=0,AJ25="",AJ$8="",AJ$7=""),"",ROUND(AJ25/AJ$8*AJ$7*KVARDI,2))</f>
        <v/>
      </c>
      <c r="AL25" s="43"/>
      <c r="AM25" s="44" t="str">
        <f aca="false">IF(OR(AL$4=0,AL25="",AL$8="",AL$7=""),"",ROUND(AL25/AL$8*AL$7*KVARDI,2))</f>
        <v/>
      </c>
      <c r="AN25" s="43"/>
      <c r="AO25" s="44" t="str">
        <f aca="false">IF(OR(AN$4=0,AN25="",AN$8="",AN$7=""),"",ROUND(AN25/AN$8*AN$7*KVARDI,2))</f>
        <v/>
      </c>
      <c r="AP25" s="43"/>
      <c r="AQ25" s="44" t="str">
        <f aca="false">IF(OR(AP$4=0,AP25="",AP$8="",AP$7=""),"",ROUND(AP25/AP$8*AP$7*KVARDI,2))</f>
        <v/>
      </c>
      <c r="AR25" s="43"/>
      <c r="AS25" s="44" t="str">
        <f aca="false">IF(OR(AR$4=0,AR25="",AR$8="",AR$7=""),"",ROUND(AR25/AR$8*AR$7*KVARDI,2))</f>
        <v/>
      </c>
      <c r="AT25" s="43"/>
      <c r="AU25" s="44" t="str">
        <f aca="false">IF(OR(AT$4=0,AT25="",AT$8="",AT$7=""),"",ROUND(AT25/AT$8*AT$7*KVARDI,2))</f>
        <v/>
      </c>
      <c r="AV25" s="43"/>
      <c r="AW25" s="44" t="str">
        <f aca="false">IF(OR(AV$4=0,AV25="",AV$8="",AV$7=""),"",ROUND(AV25/AV$8*AV$7*KVARDI,2))</f>
        <v/>
      </c>
      <c r="AX25" s="43"/>
      <c r="AY25" s="44" t="str">
        <f aca="false">IF(OR(AX$4=0,AX25="",AX$8="",AX$7=""),"",ROUND(AX25/AX$8*AX$7*KVARDI,2))</f>
        <v/>
      </c>
      <c r="AZ25" s="43"/>
      <c r="BA25" s="44" t="str">
        <f aca="false">IF(OR(AZ$4=0,AZ25="",AZ$8="",AZ$7=""),"",ROUND(AZ25/AZ$8*AZ$7*KVARDI,2))</f>
        <v/>
      </c>
      <c r="BB25" s="43"/>
      <c r="BC25" s="44" t="str">
        <f aca="false">IF(OR(BB$4=0,BB25="",BB$8="",BB$7=""),"",ROUND(BB25/BB$8*BB$7*KVARDI,2))</f>
        <v/>
      </c>
    </row>
    <row r="26" customFormat="false" ht="15" hidden="false" customHeight="true" outlineLevel="0" collapsed="false">
      <c r="A26" s="45" t="n">
        <f aca="false">ROW()-10</f>
        <v>16</v>
      </c>
      <c r="B26" s="41" t="str">
        <f aca="false">IF(INDEX(Launagögn!$B$6:$B$10005,$A26)="","",INDEX(Launagögn!$B$6:$B$10005,$A26))</f>
        <v/>
      </c>
      <c r="C26" s="41" t="str">
        <f aca="false">IF(INDEX(Launagögn!$C$6:$C$10005,$A26)="","",INDEX(Launagögn!$C$6:$C$10005,$A26))</f>
        <v/>
      </c>
      <c r="D26" s="42" t="n">
        <f aca="false">IFERROR(SUMIF($F$10:$BC$10,"Stig",$F26:$BC26),0)</f>
        <v>0</v>
      </c>
      <c r="F26" s="43"/>
      <c r="G26" s="44" t="str">
        <f aca="false">IF(OR(F$4=0,F26="",F$8="",F$7=""),"",ROUND(F26/F$8*F$7*KVARDI,2))</f>
        <v/>
      </c>
      <c r="H26" s="43"/>
      <c r="I26" s="44" t="str">
        <f aca="false">IF(OR(H$4=0,H26="",H$8="",H$7=""),"",ROUND(H26/H$8*H$7*KVARDI,2))</f>
        <v/>
      </c>
      <c r="J26" s="43"/>
      <c r="K26" s="44" t="str">
        <f aca="false">IF(OR(J$4=0,J26="",J$8="",J$7=""),"",ROUND(J26/J$8*J$7*KVARDI,2))</f>
        <v/>
      </c>
      <c r="L26" s="43"/>
      <c r="M26" s="44" t="str">
        <f aca="false">IF(OR(L$4=0,L26="",L$8="",L$7=""),"",ROUND(L26/L$8*L$7*KVARDI,2))</f>
        <v/>
      </c>
      <c r="N26" s="43"/>
      <c r="O26" s="44" t="str">
        <f aca="false">IF(OR(N$4=0,N26="",N$8="",N$7=""),"",ROUND(N26/N$8*N$7*KVARDI,2))</f>
        <v/>
      </c>
      <c r="P26" s="43"/>
      <c r="Q26" s="44" t="str">
        <f aca="false">IF(OR(P$4=0,P26="",P$8="",P$7=""),"",ROUND(P26/P$8*P$7*KVARDI,2))</f>
        <v/>
      </c>
      <c r="R26" s="43"/>
      <c r="S26" s="44" t="str">
        <f aca="false">IF(OR(R$4=0,R26="",R$8="",R$7=""),"",ROUND(R26/R$8*R$7*KVARDI,2))</f>
        <v/>
      </c>
      <c r="T26" s="43"/>
      <c r="U26" s="44" t="str">
        <f aca="false">IF(OR(T$4=0,T26="",T$8="",T$7=""),"",ROUND(T26/T$8*T$7*KVARDI,2))</f>
        <v/>
      </c>
      <c r="V26" s="43"/>
      <c r="W26" s="44" t="str">
        <f aca="false">IF(OR(V$4=0,V26="",V$8="",V$7=""),"",ROUND(V26/V$8*V$7*KVARDI,2))</f>
        <v/>
      </c>
      <c r="X26" s="43"/>
      <c r="Y26" s="44" t="str">
        <f aca="false">IF(OR(X$4=0,X26="",X$8="",X$7=""),"",ROUND(X26/X$8*X$7*KVARDI,2))</f>
        <v/>
      </c>
      <c r="Z26" s="43"/>
      <c r="AA26" s="44" t="str">
        <f aca="false">IF(OR(Z$4=0,Z26="",Z$8="",Z$7=""),"",ROUND(Z26/Z$8*Z$7*KVARDI,2))</f>
        <v/>
      </c>
      <c r="AB26" s="43"/>
      <c r="AC26" s="44" t="str">
        <f aca="false">IF(OR(AB$4=0,AB26="",AB$8="",AB$7=""),"",ROUND(AB26/AB$8*AB$7*KVARDI,2))</f>
        <v/>
      </c>
      <c r="AD26" s="43"/>
      <c r="AE26" s="44" t="str">
        <f aca="false">IF(OR(AD$4=0,AD26="",AD$8="",AD$7=""),"",ROUND(AD26/AD$8*AD$7*KVARDI,2))</f>
        <v/>
      </c>
      <c r="AF26" s="43"/>
      <c r="AG26" s="44" t="str">
        <f aca="false">IF(OR(AF$4=0,AF26="",AF$8="",AF$7=""),"",ROUND(AF26/AF$8*AF$7*KVARDI,2))</f>
        <v/>
      </c>
      <c r="AH26" s="43"/>
      <c r="AI26" s="44" t="str">
        <f aca="false">IF(OR(AH$4=0,AH26="",AH$8="",AH$7=""),"",ROUND(AH26/AH$8*AH$7*KVARDI,2))</f>
        <v/>
      </c>
      <c r="AJ26" s="43"/>
      <c r="AK26" s="44" t="str">
        <f aca="false">IF(OR(AJ$4=0,AJ26="",AJ$8="",AJ$7=""),"",ROUND(AJ26/AJ$8*AJ$7*KVARDI,2))</f>
        <v/>
      </c>
      <c r="AL26" s="43"/>
      <c r="AM26" s="44" t="str">
        <f aca="false">IF(OR(AL$4=0,AL26="",AL$8="",AL$7=""),"",ROUND(AL26/AL$8*AL$7*KVARDI,2))</f>
        <v/>
      </c>
      <c r="AN26" s="43"/>
      <c r="AO26" s="44" t="str">
        <f aca="false">IF(OR(AN$4=0,AN26="",AN$8="",AN$7=""),"",ROUND(AN26/AN$8*AN$7*KVARDI,2))</f>
        <v/>
      </c>
      <c r="AP26" s="43"/>
      <c r="AQ26" s="44" t="str">
        <f aca="false">IF(OR(AP$4=0,AP26="",AP$8="",AP$7=""),"",ROUND(AP26/AP$8*AP$7*KVARDI,2))</f>
        <v/>
      </c>
      <c r="AR26" s="43"/>
      <c r="AS26" s="44" t="str">
        <f aca="false">IF(OR(AR$4=0,AR26="",AR$8="",AR$7=""),"",ROUND(AR26/AR$8*AR$7*KVARDI,2))</f>
        <v/>
      </c>
      <c r="AT26" s="43"/>
      <c r="AU26" s="44" t="str">
        <f aca="false">IF(OR(AT$4=0,AT26="",AT$8="",AT$7=""),"",ROUND(AT26/AT$8*AT$7*KVARDI,2))</f>
        <v/>
      </c>
      <c r="AV26" s="43"/>
      <c r="AW26" s="44" t="str">
        <f aca="false">IF(OR(AV$4=0,AV26="",AV$8="",AV$7=""),"",ROUND(AV26/AV$8*AV$7*KVARDI,2))</f>
        <v/>
      </c>
      <c r="AX26" s="43"/>
      <c r="AY26" s="44" t="str">
        <f aca="false">IF(OR(AX$4=0,AX26="",AX$8="",AX$7=""),"",ROUND(AX26/AX$8*AX$7*KVARDI,2))</f>
        <v/>
      </c>
      <c r="AZ26" s="43"/>
      <c r="BA26" s="44" t="str">
        <f aca="false">IF(OR(AZ$4=0,AZ26="",AZ$8="",AZ$7=""),"",ROUND(AZ26/AZ$8*AZ$7*KVARDI,2))</f>
        <v/>
      </c>
      <c r="BB26" s="43"/>
      <c r="BC26" s="44" t="str">
        <f aca="false">IF(OR(BB$4=0,BB26="",BB$8="",BB$7=""),"",ROUND(BB26/BB$8*BB$7*KVARDI,2))</f>
        <v/>
      </c>
    </row>
    <row r="27" customFormat="false" ht="15" hidden="false" customHeight="true" outlineLevel="0" collapsed="false">
      <c r="A27" s="45" t="n">
        <f aca="false">ROW()-10</f>
        <v>17</v>
      </c>
      <c r="B27" s="41" t="str">
        <f aca="false">IF(INDEX(Launagögn!$B$6:$B$10005,$A27)="","",INDEX(Launagögn!$B$6:$B$10005,$A27))</f>
        <v/>
      </c>
      <c r="C27" s="41" t="str">
        <f aca="false">IF(INDEX(Launagögn!$C$6:$C$10005,$A27)="","",INDEX(Launagögn!$C$6:$C$10005,$A27))</f>
        <v/>
      </c>
      <c r="D27" s="42" t="n">
        <f aca="false">IFERROR(SUMIF($F$10:$BC$10,"Stig",$F27:$BC27),0)</f>
        <v>0</v>
      </c>
      <c r="F27" s="43"/>
      <c r="G27" s="44" t="str">
        <f aca="false">IF(OR(F$4=0,F27="",F$8="",F$7=""),"",ROUND(F27/F$8*F$7*KVARDI,2))</f>
        <v/>
      </c>
      <c r="H27" s="43"/>
      <c r="I27" s="44" t="str">
        <f aca="false">IF(OR(H$4=0,H27="",H$8="",H$7=""),"",ROUND(H27/H$8*H$7*KVARDI,2))</f>
        <v/>
      </c>
      <c r="J27" s="43"/>
      <c r="K27" s="44" t="str">
        <f aca="false">IF(OR(J$4=0,J27="",J$8="",J$7=""),"",ROUND(J27/J$8*J$7*KVARDI,2))</f>
        <v/>
      </c>
      <c r="L27" s="43"/>
      <c r="M27" s="44" t="str">
        <f aca="false">IF(OR(L$4=0,L27="",L$8="",L$7=""),"",ROUND(L27/L$8*L$7*KVARDI,2))</f>
        <v/>
      </c>
      <c r="N27" s="43"/>
      <c r="O27" s="44" t="str">
        <f aca="false">IF(OR(N$4=0,N27="",N$8="",N$7=""),"",ROUND(N27/N$8*N$7*KVARDI,2))</f>
        <v/>
      </c>
      <c r="P27" s="43"/>
      <c r="Q27" s="44" t="str">
        <f aca="false">IF(OR(P$4=0,P27="",P$8="",P$7=""),"",ROUND(P27/P$8*P$7*KVARDI,2))</f>
        <v/>
      </c>
      <c r="R27" s="43"/>
      <c r="S27" s="44" t="str">
        <f aca="false">IF(OR(R$4=0,R27="",R$8="",R$7=""),"",ROUND(R27/R$8*R$7*KVARDI,2))</f>
        <v/>
      </c>
      <c r="T27" s="43"/>
      <c r="U27" s="44" t="str">
        <f aca="false">IF(OR(T$4=0,T27="",T$8="",T$7=""),"",ROUND(T27/T$8*T$7*KVARDI,2))</f>
        <v/>
      </c>
      <c r="V27" s="43"/>
      <c r="W27" s="44" t="str">
        <f aca="false">IF(OR(V$4=0,V27="",V$8="",V$7=""),"",ROUND(V27/V$8*V$7*KVARDI,2))</f>
        <v/>
      </c>
      <c r="X27" s="43"/>
      <c r="Y27" s="44" t="str">
        <f aca="false">IF(OR(X$4=0,X27="",X$8="",X$7=""),"",ROUND(X27/X$8*X$7*KVARDI,2))</f>
        <v/>
      </c>
      <c r="Z27" s="43"/>
      <c r="AA27" s="44" t="str">
        <f aca="false">IF(OR(Z$4=0,Z27="",Z$8="",Z$7=""),"",ROUND(Z27/Z$8*Z$7*KVARDI,2))</f>
        <v/>
      </c>
      <c r="AB27" s="43"/>
      <c r="AC27" s="44" t="str">
        <f aca="false">IF(OR(AB$4=0,AB27="",AB$8="",AB$7=""),"",ROUND(AB27/AB$8*AB$7*KVARDI,2))</f>
        <v/>
      </c>
      <c r="AD27" s="43"/>
      <c r="AE27" s="44" t="str">
        <f aca="false">IF(OR(AD$4=0,AD27="",AD$8="",AD$7=""),"",ROUND(AD27/AD$8*AD$7*KVARDI,2))</f>
        <v/>
      </c>
      <c r="AF27" s="43"/>
      <c r="AG27" s="44" t="str">
        <f aca="false">IF(OR(AF$4=0,AF27="",AF$8="",AF$7=""),"",ROUND(AF27/AF$8*AF$7*KVARDI,2))</f>
        <v/>
      </c>
      <c r="AH27" s="43"/>
      <c r="AI27" s="44" t="str">
        <f aca="false">IF(OR(AH$4=0,AH27="",AH$8="",AH$7=""),"",ROUND(AH27/AH$8*AH$7*KVARDI,2))</f>
        <v/>
      </c>
      <c r="AJ27" s="43"/>
      <c r="AK27" s="44" t="str">
        <f aca="false">IF(OR(AJ$4=0,AJ27="",AJ$8="",AJ$7=""),"",ROUND(AJ27/AJ$8*AJ$7*KVARDI,2))</f>
        <v/>
      </c>
      <c r="AL27" s="43"/>
      <c r="AM27" s="44" t="str">
        <f aca="false">IF(OR(AL$4=0,AL27="",AL$8="",AL$7=""),"",ROUND(AL27/AL$8*AL$7*KVARDI,2))</f>
        <v/>
      </c>
      <c r="AN27" s="43"/>
      <c r="AO27" s="44" t="str">
        <f aca="false">IF(OR(AN$4=0,AN27="",AN$8="",AN$7=""),"",ROUND(AN27/AN$8*AN$7*KVARDI,2))</f>
        <v/>
      </c>
      <c r="AP27" s="43"/>
      <c r="AQ27" s="44" t="str">
        <f aca="false">IF(OR(AP$4=0,AP27="",AP$8="",AP$7=""),"",ROUND(AP27/AP$8*AP$7*KVARDI,2))</f>
        <v/>
      </c>
      <c r="AR27" s="43"/>
      <c r="AS27" s="44" t="str">
        <f aca="false">IF(OR(AR$4=0,AR27="",AR$8="",AR$7=""),"",ROUND(AR27/AR$8*AR$7*KVARDI,2))</f>
        <v/>
      </c>
      <c r="AT27" s="43"/>
      <c r="AU27" s="44" t="str">
        <f aca="false">IF(OR(AT$4=0,AT27="",AT$8="",AT$7=""),"",ROUND(AT27/AT$8*AT$7*KVARDI,2))</f>
        <v/>
      </c>
      <c r="AV27" s="43"/>
      <c r="AW27" s="44" t="str">
        <f aca="false">IF(OR(AV$4=0,AV27="",AV$8="",AV$7=""),"",ROUND(AV27/AV$8*AV$7*KVARDI,2))</f>
        <v/>
      </c>
      <c r="AX27" s="43"/>
      <c r="AY27" s="44" t="str">
        <f aca="false">IF(OR(AX$4=0,AX27="",AX$8="",AX$7=""),"",ROUND(AX27/AX$8*AX$7*KVARDI,2))</f>
        <v/>
      </c>
      <c r="AZ27" s="43"/>
      <c r="BA27" s="44" t="str">
        <f aca="false">IF(OR(AZ$4=0,AZ27="",AZ$8="",AZ$7=""),"",ROUND(AZ27/AZ$8*AZ$7*KVARDI,2))</f>
        <v/>
      </c>
      <c r="BB27" s="43"/>
      <c r="BC27" s="44" t="str">
        <f aca="false">IF(OR(BB$4=0,BB27="",BB$8="",BB$7=""),"",ROUND(BB27/BB$8*BB$7*KVARDI,2))</f>
        <v/>
      </c>
    </row>
    <row r="28" customFormat="false" ht="15" hidden="false" customHeight="true" outlineLevel="0" collapsed="false">
      <c r="A28" s="45" t="n">
        <f aca="false">ROW()-10</f>
        <v>18</v>
      </c>
      <c r="B28" s="41" t="str">
        <f aca="false">IF(INDEX(Launagögn!$B$6:$B$10005,$A28)="","",INDEX(Launagögn!$B$6:$B$10005,$A28))</f>
        <v/>
      </c>
      <c r="C28" s="41" t="str">
        <f aca="false">IF(INDEX(Launagögn!$C$6:$C$10005,$A28)="","",INDEX(Launagögn!$C$6:$C$10005,$A28))</f>
        <v/>
      </c>
      <c r="D28" s="42" t="n">
        <f aca="false">IFERROR(SUMIF($F$10:$BC$10,"Stig",$F28:$BC28),0)</f>
        <v>0</v>
      </c>
      <c r="F28" s="43"/>
      <c r="G28" s="44" t="str">
        <f aca="false">IF(OR(F$4=0,F28="",F$8="",F$7=""),"",ROUND(F28/F$8*F$7*KVARDI,2))</f>
        <v/>
      </c>
      <c r="H28" s="43"/>
      <c r="I28" s="44" t="str">
        <f aca="false">IF(OR(H$4=0,H28="",H$8="",H$7=""),"",ROUND(H28/H$8*H$7*KVARDI,2))</f>
        <v/>
      </c>
      <c r="J28" s="43"/>
      <c r="K28" s="44" t="str">
        <f aca="false">IF(OR(J$4=0,J28="",J$8="",J$7=""),"",ROUND(J28/J$8*J$7*KVARDI,2))</f>
        <v/>
      </c>
      <c r="L28" s="43"/>
      <c r="M28" s="44" t="str">
        <f aca="false">IF(OR(L$4=0,L28="",L$8="",L$7=""),"",ROUND(L28/L$8*L$7*KVARDI,2))</f>
        <v/>
      </c>
      <c r="N28" s="43"/>
      <c r="O28" s="44" t="str">
        <f aca="false">IF(OR(N$4=0,N28="",N$8="",N$7=""),"",ROUND(N28/N$8*N$7*KVARDI,2))</f>
        <v/>
      </c>
      <c r="P28" s="43"/>
      <c r="Q28" s="44" t="str">
        <f aca="false">IF(OR(P$4=0,P28="",P$8="",P$7=""),"",ROUND(P28/P$8*P$7*KVARDI,2))</f>
        <v/>
      </c>
      <c r="R28" s="43"/>
      <c r="S28" s="44" t="str">
        <f aca="false">IF(OR(R$4=0,R28="",R$8="",R$7=""),"",ROUND(R28/R$8*R$7*KVARDI,2))</f>
        <v/>
      </c>
      <c r="T28" s="43"/>
      <c r="U28" s="44" t="str">
        <f aca="false">IF(OR(T$4=0,T28="",T$8="",T$7=""),"",ROUND(T28/T$8*T$7*KVARDI,2))</f>
        <v/>
      </c>
      <c r="V28" s="43"/>
      <c r="W28" s="44" t="str">
        <f aca="false">IF(OR(V$4=0,V28="",V$8="",V$7=""),"",ROUND(V28/V$8*V$7*KVARDI,2))</f>
        <v/>
      </c>
      <c r="X28" s="43"/>
      <c r="Y28" s="44" t="str">
        <f aca="false">IF(OR(X$4=0,X28="",X$8="",X$7=""),"",ROUND(X28/X$8*X$7*KVARDI,2))</f>
        <v/>
      </c>
      <c r="Z28" s="43"/>
      <c r="AA28" s="44" t="str">
        <f aca="false">IF(OR(Z$4=0,Z28="",Z$8="",Z$7=""),"",ROUND(Z28/Z$8*Z$7*KVARDI,2))</f>
        <v/>
      </c>
      <c r="AB28" s="43"/>
      <c r="AC28" s="44" t="str">
        <f aca="false">IF(OR(AB$4=0,AB28="",AB$8="",AB$7=""),"",ROUND(AB28/AB$8*AB$7*KVARDI,2))</f>
        <v/>
      </c>
      <c r="AD28" s="43"/>
      <c r="AE28" s="44" t="str">
        <f aca="false">IF(OR(AD$4=0,AD28="",AD$8="",AD$7=""),"",ROUND(AD28/AD$8*AD$7*KVARDI,2))</f>
        <v/>
      </c>
      <c r="AF28" s="43"/>
      <c r="AG28" s="44" t="str">
        <f aca="false">IF(OR(AF$4=0,AF28="",AF$8="",AF$7=""),"",ROUND(AF28/AF$8*AF$7*KVARDI,2))</f>
        <v/>
      </c>
      <c r="AH28" s="43"/>
      <c r="AI28" s="44" t="str">
        <f aca="false">IF(OR(AH$4=0,AH28="",AH$8="",AH$7=""),"",ROUND(AH28/AH$8*AH$7*KVARDI,2))</f>
        <v/>
      </c>
      <c r="AJ28" s="43"/>
      <c r="AK28" s="44" t="str">
        <f aca="false">IF(OR(AJ$4=0,AJ28="",AJ$8="",AJ$7=""),"",ROUND(AJ28/AJ$8*AJ$7*KVARDI,2))</f>
        <v/>
      </c>
      <c r="AL28" s="43"/>
      <c r="AM28" s="44" t="str">
        <f aca="false">IF(OR(AL$4=0,AL28="",AL$8="",AL$7=""),"",ROUND(AL28/AL$8*AL$7*KVARDI,2))</f>
        <v/>
      </c>
      <c r="AN28" s="43"/>
      <c r="AO28" s="44" t="str">
        <f aca="false">IF(OR(AN$4=0,AN28="",AN$8="",AN$7=""),"",ROUND(AN28/AN$8*AN$7*KVARDI,2))</f>
        <v/>
      </c>
      <c r="AP28" s="43"/>
      <c r="AQ28" s="44" t="str">
        <f aca="false">IF(OR(AP$4=0,AP28="",AP$8="",AP$7=""),"",ROUND(AP28/AP$8*AP$7*KVARDI,2))</f>
        <v/>
      </c>
      <c r="AR28" s="43"/>
      <c r="AS28" s="44" t="str">
        <f aca="false">IF(OR(AR$4=0,AR28="",AR$8="",AR$7=""),"",ROUND(AR28/AR$8*AR$7*KVARDI,2))</f>
        <v/>
      </c>
      <c r="AT28" s="43"/>
      <c r="AU28" s="44" t="str">
        <f aca="false">IF(OR(AT$4=0,AT28="",AT$8="",AT$7=""),"",ROUND(AT28/AT$8*AT$7*KVARDI,2))</f>
        <v/>
      </c>
      <c r="AV28" s="43"/>
      <c r="AW28" s="44" t="str">
        <f aca="false">IF(OR(AV$4=0,AV28="",AV$8="",AV$7=""),"",ROUND(AV28/AV$8*AV$7*KVARDI,2))</f>
        <v/>
      </c>
      <c r="AX28" s="43"/>
      <c r="AY28" s="44" t="str">
        <f aca="false">IF(OR(AX$4=0,AX28="",AX$8="",AX$7=""),"",ROUND(AX28/AX$8*AX$7*KVARDI,2))</f>
        <v/>
      </c>
      <c r="AZ28" s="43"/>
      <c r="BA28" s="44" t="str">
        <f aca="false">IF(OR(AZ$4=0,AZ28="",AZ$8="",AZ$7=""),"",ROUND(AZ28/AZ$8*AZ$7*KVARDI,2))</f>
        <v/>
      </c>
      <c r="BB28" s="43"/>
      <c r="BC28" s="44" t="str">
        <f aca="false">IF(OR(BB$4=0,BB28="",BB$8="",BB$7=""),"",ROUND(BB28/BB$8*BB$7*KVARDI,2))</f>
        <v/>
      </c>
    </row>
    <row r="29" customFormat="false" ht="15" hidden="false" customHeight="true" outlineLevel="0" collapsed="false">
      <c r="A29" s="45" t="n">
        <f aca="false">ROW()-10</f>
        <v>19</v>
      </c>
      <c r="B29" s="41" t="str">
        <f aca="false">IF(INDEX(Launagögn!$B$6:$B$10005,$A29)="","",INDEX(Launagögn!$B$6:$B$10005,$A29))</f>
        <v/>
      </c>
      <c r="C29" s="41" t="str">
        <f aca="false">IF(INDEX(Launagögn!$C$6:$C$10005,$A29)="","",INDEX(Launagögn!$C$6:$C$10005,$A29))</f>
        <v/>
      </c>
      <c r="D29" s="42" t="n">
        <f aca="false">IFERROR(SUMIF($F$10:$BC$10,"Stig",$F29:$BC29),0)</f>
        <v>0</v>
      </c>
      <c r="F29" s="43"/>
      <c r="G29" s="44" t="str">
        <f aca="false">IF(OR(F$4=0,F29="",F$8="",F$7=""),"",ROUND(F29/F$8*F$7*KVARDI,2))</f>
        <v/>
      </c>
      <c r="H29" s="43"/>
      <c r="I29" s="44" t="str">
        <f aca="false">IF(OR(H$4=0,H29="",H$8="",H$7=""),"",ROUND(H29/H$8*H$7*KVARDI,2))</f>
        <v/>
      </c>
      <c r="J29" s="43"/>
      <c r="K29" s="44" t="str">
        <f aca="false">IF(OR(J$4=0,J29="",J$8="",J$7=""),"",ROUND(J29/J$8*J$7*KVARDI,2))</f>
        <v/>
      </c>
      <c r="L29" s="43"/>
      <c r="M29" s="44" t="str">
        <f aca="false">IF(OR(L$4=0,L29="",L$8="",L$7=""),"",ROUND(L29/L$8*L$7*KVARDI,2))</f>
        <v/>
      </c>
      <c r="N29" s="43"/>
      <c r="O29" s="44" t="str">
        <f aca="false">IF(OR(N$4=0,N29="",N$8="",N$7=""),"",ROUND(N29/N$8*N$7*KVARDI,2))</f>
        <v/>
      </c>
      <c r="P29" s="43"/>
      <c r="Q29" s="44" t="str">
        <f aca="false">IF(OR(P$4=0,P29="",P$8="",P$7=""),"",ROUND(P29/P$8*P$7*KVARDI,2))</f>
        <v/>
      </c>
      <c r="R29" s="43"/>
      <c r="S29" s="44" t="str">
        <f aca="false">IF(OR(R$4=0,R29="",R$8="",R$7=""),"",ROUND(R29/R$8*R$7*KVARDI,2))</f>
        <v/>
      </c>
      <c r="T29" s="43"/>
      <c r="U29" s="44" t="str">
        <f aca="false">IF(OR(T$4=0,T29="",T$8="",T$7=""),"",ROUND(T29/T$8*T$7*KVARDI,2))</f>
        <v/>
      </c>
      <c r="V29" s="43"/>
      <c r="W29" s="44" t="str">
        <f aca="false">IF(OR(V$4=0,V29="",V$8="",V$7=""),"",ROUND(V29/V$8*V$7*KVARDI,2))</f>
        <v/>
      </c>
      <c r="X29" s="43"/>
      <c r="Y29" s="44" t="str">
        <f aca="false">IF(OR(X$4=0,X29="",X$8="",X$7=""),"",ROUND(X29/X$8*X$7*KVARDI,2))</f>
        <v/>
      </c>
      <c r="Z29" s="43"/>
      <c r="AA29" s="44" t="str">
        <f aca="false">IF(OR(Z$4=0,Z29="",Z$8="",Z$7=""),"",ROUND(Z29/Z$8*Z$7*KVARDI,2))</f>
        <v/>
      </c>
      <c r="AB29" s="43"/>
      <c r="AC29" s="44" t="str">
        <f aca="false">IF(OR(AB$4=0,AB29="",AB$8="",AB$7=""),"",ROUND(AB29/AB$8*AB$7*KVARDI,2))</f>
        <v/>
      </c>
      <c r="AD29" s="43"/>
      <c r="AE29" s="44" t="str">
        <f aca="false">IF(OR(AD$4=0,AD29="",AD$8="",AD$7=""),"",ROUND(AD29/AD$8*AD$7*KVARDI,2))</f>
        <v/>
      </c>
      <c r="AF29" s="43"/>
      <c r="AG29" s="44" t="str">
        <f aca="false">IF(OR(AF$4=0,AF29="",AF$8="",AF$7=""),"",ROUND(AF29/AF$8*AF$7*KVARDI,2))</f>
        <v/>
      </c>
      <c r="AH29" s="43"/>
      <c r="AI29" s="44" t="str">
        <f aca="false">IF(OR(AH$4=0,AH29="",AH$8="",AH$7=""),"",ROUND(AH29/AH$8*AH$7*KVARDI,2))</f>
        <v/>
      </c>
      <c r="AJ29" s="43"/>
      <c r="AK29" s="44" t="str">
        <f aca="false">IF(OR(AJ$4=0,AJ29="",AJ$8="",AJ$7=""),"",ROUND(AJ29/AJ$8*AJ$7*KVARDI,2))</f>
        <v/>
      </c>
      <c r="AL29" s="43"/>
      <c r="AM29" s="44" t="str">
        <f aca="false">IF(OR(AL$4=0,AL29="",AL$8="",AL$7=""),"",ROUND(AL29/AL$8*AL$7*KVARDI,2))</f>
        <v/>
      </c>
      <c r="AN29" s="43"/>
      <c r="AO29" s="44" t="str">
        <f aca="false">IF(OR(AN$4=0,AN29="",AN$8="",AN$7=""),"",ROUND(AN29/AN$8*AN$7*KVARDI,2))</f>
        <v/>
      </c>
      <c r="AP29" s="43"/>
      <c r="AQ29" s="44" t="str">
        <f aca="false">IF(OR(AP$4=0,AP29="",AP$8="",AP$7=""),"",ROUND(AP29/AP$8*AP$7*KVARDI,2))</f>
        <v/>
      </c>
      <c r="AR29" s="43"/>
      <c r="AS29" s="44" t="str">
        <f aca="false">IF(OR(AR$4=0,AR29="",AR$8="",AR$7=""),"",ROUND(AR29/AR$8*AR$7*KVARDI,2))</f>
        <v/>
      </c>
      <c r="AT29" s="43"/>
      <c r="AU29" s="44" t="str">
        <f aca="false">IF(OR(AT$4=0,AT29="",AT$8="",AT$7=""),"",ROUND(AT29/AT$8*AT$7*KVARDI,2))</f>
        <v/>
      </c>
      <c r="AV29" s="43"/>
      <c r="AW29" s="44" t="str">
        <f aca="false">IF(OR(AV$4=0,AV29="",AV$8="",AV$7=""),"",ROUND(AV29/AV$8*AV$7*KVARDI,2))</f>
        <v/>
      </c>
      <c r="AX29" s="43"/>
      <c r="AY29" s="44" t="str">
        <f aca="false">IF(OR(AX$4=0,AX29="",AX$8="",AX$7=""),"",ROUND(AX29/AX$8*AX$7*KVARDI,2))</f>
        <v/>
      </c>
      <c r="AZ29" s="43"/>
      <c r="BA29" s="44" t="str">
        <f aca="false">IF(OR(AZ$4=0,AZ29="",AZ$8="",AZ$7=""),"",ROUND(AZ29/AZ$8*AZ$7*KVARDI,2))</f>
        <v/>
      </c>
      <c r="BB29" s="43"/>
      <c r="BC29" s="44" t="str">
        <f aca="false">IF(OR(BB$4=0,BB29="",BB$8="",BB$7=""),"",ROUND(BB29/BB$8*BB$7*KVARDI,2))</f>
        <v/>
      </c>
    </row>
    <row r="30" customFormat="false" ht="15" hidden="false" customHeight="true" outlineLevel="0" collapsed="false">
      <c r="A30" s="45" t="n">
        <f aca="false">ROW()-10</f>
        <v>20</v>
      </c>
      <c r="B30" s="41" t="str">
        <f aca="false">IF(INDEX(Launagögn!$B$6:$B$10005,$A30)="","",INDEX(Launagögn!$B$6:$B$10005,$A30))</f>
        <v/>
      </c>
      <c r="C30" s="41" t="str">
        <f aca="false">IF(INDEX(Launagögn!$C$6:$C$10005,$A30)="","",INDEX(Launagögn!$C$6:$C$10005,$A30))</f>
        <v/>
      </c>
      <c r="D30" s="42" t="n">
        <f aca="false">IFERROR(SUMIF($F$10:$BC$10,"Stig",$F30:$BC30),0)</f>
        <v>0</v>
      </c>
      <c r="F30" s="43"/>
      <c r="G30" s="44" t="str">
        <f aca="false">IF(OR(F$4=0,F30="",F$8="",F$7=""),"",ROUND(F30/F$8*F$7*KVARDI,2))</f>
        <v/>
      </c>
      <c r="H30" s="43"/>
      <c r="I30" s="44" t="str">
        <f aca="false">IF(OR(H$4=0,H30="",H$8="",H$7=""),"",ROUND(H30/H$8*H$7*KVARDI,2))</f>
        <v/>
      </c>
      <c r="J30" s="43"/>
      <c r="K30" s="44" t="str">
        <f aca="false">IF(OR(J$4=0,J30="",J$8="",J$7=""),"",ROUND(J30/J$8*J$7*KVARDI,2))</f>
        <v/>
      </c>
      <c r="L30" s="43"/>
      <c r="M30" s="44" t="str">
        <f aca="false">IF(OR(L$4=0,L30="",L$8="",L$7=""),"",ROUND(L30/L$8*L$7*KVARDI,2))</f>
        <v/>
      </c>
      <c r="N30" s="43"/>
      <c r="O30" s="44" t="str">
        <f aca="false">IF(OR(N$4=0,N30="",N$8="",N$7=""),"",ROUND(N30/N$8*N$7*KVARDI,2))</f>
        <v/>
      </c>
      <c r="P30" s="43"/>
      <c r="Q30" s="44" t="str">
        <f aca="false">IF(OR(P$4=0,P30="",P$8="",P$7=""),"",ROUND(P30/P$8*P$7*KVARDI,2))</f>
        <v/>
      </c>
      <c r="R30" s="43"/>
      <c r="S30" s="44" t="str">
        <f aca="false">IF(OR(R$4=0,R30="",R$8="",R$7=""),"",ROUND(R30/R$8*R$7*KVARDI,2))</f>
        <v/>
      </c>
      <c r="T30" s="43"/>
      <c r="U30" s="44" t="str">
        <f aca="false">IF(OR(T$4=0,T30="",T$8="",T$7=""),"",ROUND(T30/T$8*T$7*KVARDI,2))</f>
        <v/>
      </c>
      <c r="V30" s="43"/>
      <c r="W30" s="44" t="str">
        <f aca="false">IF(OR(V$4=0,V30="",V$8="",V$7=""),"",ROUND(V30/V$8*V$7*KVARDI,2))</f>
        <v/>
      </c>
      <c r="X30" s="43"/>
      <c r="Y30" s="44" t="str">
        <f aca="false">IF(OR(X$4=0,X30="",X$8="",X$7=""),"",ROUND(X30/X$8*X$7*KVARDI,2))</f>
        <v/>
      </c>
      <c r="Z30" s="43"/>
      <c r="AA30" s="44" t="str">
        <f aca="false">IF(OR(Z$4=0,Z30="",Z$8="",Z$7=""),"",ROUND(Z30/Z$8*Z$7*KVARDI,2))</f>
        <v/>
      </c>
      <c r="AB30" s="43"/>
      <c r="AC30" s="44" t="str">
        <f aca="false">IF(OR(AB$4=0,AB30="",AB$8="",AB$7=""),"",ROUND(AB30/AB$8*AB$7*KVARDI,2))</f>
        <v/>
      </c>
      <c r="AD30" s="43"/>
      <c r="AE30" s="44" t="str">
        <f aca="false">IF(OR(AD$4=0,AD30="",AD$8="",AD$7=""),"",ROUND(AD30/AD$8*AD$7*KVARDI,2))</f>
        <v/>
      </c>
      <c r="AF30" s="43"/>
      <c r="AG30" s="44" t="str">
        <f aca="false">IF(OR(AF$4=0,AF30="",AF$8="",AF$7=""),"",ROUND(AF30/AF$8*AF$7*KVARDI,2))</f>
        <v/>
      </c>
      <c r="AH30" s="43"/>
      <c r="AI30" s="44" t="str">
        <f aca="false">IF(OR(AH$4=0,AH30="",AH$8="",AH$7=""),"",ROUND(AH30/AH$8*AH$7*KVARDI,2))</f>
        <v/>
      </c>
      <c r="AJ30" s="43"/>
      <c r="AK30" s="44" t="str">
        <f aca="false">IF(OR(AJ$4=0,AJ30="",AJ$8="",AJ$7=""),"",ROUND(AJ30/AJ$8*AJ$7*KVARDI,2))</f>
        <v/>
      </c>
      <c r="AL30" s="43"/>
      <c r="AM30" s="44" t="str">
        <f aca="false">IF(OR(AL$4=0,AL30="",AL$8="",AL$7=""),"",ROUND(AL30/AL$8*AL$7*KVARDI,2))</f>
        <v/>
      </c>
      <c r="AN30" s="43"/>
      <c r="AO30" s="44" t="str">
        <f aca="false">IF(OR(AN$4=0,AN30="",AN$8="",AN$7=""),"",ROUND(AN30/AN$8*AN$7*KVARDI,2))</f>
        <v/>
      </c>
      <c r="AP30" s="43"/>
      <c r="AQ30" s="44" t="str">
        <f aca="false">IF(OR(AP$4=0,AP30="",AP$8="",AP$7=""),"",ROUND(AP30/AP$8*AP$7*KVARDI,2))</f>
        <v/>
      </c>
      <c r="AR30" s="43"/>
      <c r="AS30" s="44" t="str">
        <f aca="false">IF(OR(AR$4=0,AR30="",AR$8="",AR$7=""),"",ROUND(AR30/AR$8*AR$7*KVARDI,2))</f>
        <v/>
      </c>
      <c r="AT30" s="43"/>
      <c r="AU30" s="44" t="str">
        <f aca="false">IF(OR(AT$4=0,AT30="",AT$8="",AT$7=""),"",ROUND(AT30/AT$8*AT$7*KVARDI,2))</f>
        <v/>
      </c>
      <c r="AV30" s="43"/>
      <c r="AW30" s="44" t="str">
        <f aca="false">IF(OR(AV$4=0,AV30="",AV$8="",AV$7=""),"",ROUND(AV30/AV$8*AV$7*KVARDI,2))</f>
        <v/>
      </c>
      <c r="AX30" s="43"/>
      <c r="AY30" s="44" t="str">
        <f aca="false">IF(OR(AX$4=0,AX30="",AX$8="",AX$7=""),"",ROUND(AX30/AX$8*AX$7*KVARDI,2))</f>
        <v/>
      </c>
      <c r="AZ30" s="43"/>
      <c r="BA30" s="44" t="str">
        <f aca="false">IF(OR(AZ$4=0,AZ30="",AZ$8="",AZ$7=""),"",ROUND(AZ30/AZ$8*AZ$7*KVARDI,2))</f>
        <v/>
      </c>
      <c r="BB30" s="43"/>
      <c r="BC30" s="44" t="str">
        <f aca="false">IF(OR(BB$4=0,BB30="",BB$8="",BB$7=""),"",ROUND(BB30/BB$8*BB$7*KVARDI,2))</f>
        <v/>
      </c>
    </row>
    <row r="31" customFormat="false" ht="15" hidden="false" customHeight="true" outlineLevel="0" collapsed="false">
      <c r="A31" s="45" t="n">
        <f aca="false">ROW()-10</f>
        <v>21</v>
      </c>
      <c r="B31" s="41" t="str">
        <f aca="false">IF(INDEX(Launagögn!$B$6:$B$10005,$A31)="","",INDEX(Launagögn!$B$6:$B$10005,$A31))</f>
        <v/>
      </c>
      <c r="C31" s="41" t="str">
        <f aca="false">IF(INDEX(Launagögn!$C$6:$C$10005,$A31)="","",INDEX(Launagögn!$C$6:$C$10005,$A31))</f>
        <v/>
      </c>
      <c r="D31" s="42" t="n">
        <f aca="false">IFERROR(SUMIF($F$10:$BC$10,"Stig",$F31:$BC31),0)</f>
        <v>0</v>
      </c>
      <c r="F31" s="43"/>
      <c r="G31" s="44" t="str">
        <f aca="false">IF(OR(F$4=0,F31="",F$8="",F$7=""),"",ROUND(F31/F$8*F$7*KVARDI,2))</f>
        <v/>
      </c>
      <c r="H31" s="43"/>
      <c r="I31" s="44" t="str">
        <f aca="false">IF(OR(H$4=0,H31="",H$8="",H$7=""),"",ROUND(H31/H$8*H$7*KVARDI,2))</f>
        <v/>
      </c>
      <c r="J31" s="43"/>
      <c r="K31" s="44" t="str">
        <f aca="false">IF(OR(J$4=0,J31="",J$8="",J$7=""),"",ROUND(J31/J$8*J$7*KVARDI,2))</f>
        <v/>
      </c>
      <c r="L31" s="43"/>
      <c r="M31" s="44" t="str">
        <f aca="false">IF(OR(L$4=0,L31="",L$8="",L$7=""),"",ROUND(L31/L$8*L$7*KVARDI,2))</f>
        <v/>
      </c>
      <c r="N31" s="43"/>
      <c r="O31" s="44" t="str">
        <f aca="false">IF(OR(N$4=0,N31="",N$8="",N$7=""),"",ROUND(N31/N$8*N$7*KVARDI,2))</f>
        <v/>
      </c>
      <c r="P31" s="43"/>
      <c r="Q31" s="44" t="str">
        <f aca="false">IF(OR(P$4=0,P31="",P$8="",P$7=""),"",ROUND(P31/P$8*P$7*KVARDI,2))</f>
        <v/>
      </c>
      <c r="R31" s="43"/>
      <c r="S31" s="44" t="str">
        <f aca="false">IF(OR(R$4=0,R31="",R$8="",R$7=""),"",ROUND(R31/R$8*R$7*KVARDI,2))</f>
        <v/>
      </c>
      <c r="T31" s="43"/>
      <c r="U31" s="44" t="str">
        <f aca="false">IF(OR(T$4=0,T31="",T$8="",T$7=""),"",ROUND(T31/T$8*T$7*KVARDI,2))</f>
        <v/>
      </c>
      <c r="V31" s="43"/>
      <c r="W31" s="44" t="str">
        <f aca="false">IF(OR(V$4=0,V31="",V$8="",V$7=""),"",ROUND(V31/V$8*V$7*KVARDI,2))</f>
        <v/>
      </c>
      <c r="X31" s="43"/>
      <c r="Y31" s="44" t="str">
        <f aca="false">IF(OR(X$4=0,X31="",X$8="",X$7=""),"",ROUND(X31/X$8*X$7*KVARDI,2))</f>
        <v/>
      </c>
      <c r="Z31" s="43"/>
      <c r="AA31" s="44" t="str">
        <f aca="false">IF(OR(Z$4=0,Z31="",Z$8="",Z$7=""),"",ROUND(Z31/Z$8*Z$7*KVARDI,2))</f>
        <v/>
      </c>
      <c r="AB31" s="43"/>
      <c r="AC31" s="44" t="str">
        <f aca="false">IF(OR(AB$4=0,AB31="",AB$8="",AB$7=""),"",ROUND(AB31/AB$8*AB$7*KVARDI,2))</f>
        <v/>
      </c>
      <c r="AD31" s="43"/>
      <c r="AE31" s="44" t="str">
        <f aca="false">IF(OR(AD$4=0,AD31="",AD$8="",AD$7=""),"",ROUND(AD31/AD$8*AD$7*KVARDI,2))</f>
        <v/>
      </c>
      <c r="AF31" s="43"/>
      <c r="AG31" s="44" t="str">
        <f aca="false">IF(OR(AF$4=0,AF31="",AF$8="",AF$7=""),"",ROUND(AF31/AF$8*AF$7*KVARDI,2))</f>
        <v/>
      </c>
      <c r="AH31" s="43"/>
      <c r="AI31" s="44" t="str">
        <f aca="false">IF(OR(AH$4=0,AH31="",AH$8="",AH$7=""),"",ROUND(AH31/AH$8*AH$7*KVARDI,2))</f>
        <v/>
      </c>
      <c r="AJ31" s="43"/>
      <c r="AK31" s="44" t="str">
        <f aca="false">IF(OR(AJ$4=0,AJ31="",AJ$8="",AJ$7=""),"",ROUND(AJ31/AJ$8*AJ$7*KVARDI,2))</f>
        <v/>
      </c>
      <c r="AL31" s="43"/>
      <c r="AM31" s="44" t="str">
        <f aca="false">IF(OR(AL$4=0,AL31="",AL$8="",AL$7=""),"",ROUND(AL31/AL$8*AL$7*KVARDI,2))</f>
        <v/>
      </c>
      <c r="AN31" s="43"/>
      <c r="AO31" s="44" t="str">
        <f aca="false">IF(OR(AN$4=0,AN31="",AN$8="",AN$7=""),"",ROUND(AN31/AN$8*AN$7*KVARDI,2))</f>
        <v/>
      </c>
      <c r="AP31" s="43"/>
      <c r="AQ31" s="44" t="str">
        <f aca="false">IF(OR(AP$4=0,AP31="",AP$8="",AP$7=""),"",ROUND(AP31/AP$8*AP$7*KVARDI,2))</f>
        <v/>
      </c>
      <c r="AR31" s="43"/>
      <c r="AS31" s="44" t="str">
        <f aca="false">IF(OR(AR$4=0,AR31="",AR$8="",AR$7=""),"",ROUND(AR31/AR$8*AR$7*KVARDI,2))</f>
        <v/>
      </c>
      <c r="AT31" s="43"/>
      <c r="AU31" s="44" t="str">
        <f aca="false">IF(OR(AT$4=0,AT31="",AT$8="",AT$7=""),"",ROUND(AT31/AT$8*AT$7*KVARDI,2))</f>
        <v/>
      </c>
      <c r="AV31" s="43"/>
      <c r="AW31" s="44" t="str">
        <f aca="false">IF(OR(AV$4=0,AV31="",AV$8="",AV$7=""),"",ROUND(AV31/AV$8*AV$7*KVARDI,2))</f>
        <v/>
      </c>
      <c r="AX31" s="43"/>
      <c r="AY31" s="44" t="str">
        <f aca="false">IF(OR(AX$4=0,AX31="",AX$8="",AX$7=""),"",ROUND(AX31/AX$8*AX$7*KVARDI,2))</f>
        <v/>
      </c>
      <c r="AZ31" s="43"/>
      <c r="BA31" s="44" t="str">
        <f aca="false">IF(OR(AZ$4=0,AZ31="",AZ$8="",AZ$7=""),"",ROUND(AZ31/AZ$8*AZ$7*KVARDI,2))</f>
        <v/>
      </c>
      <c r="BB31" s="43"/>
      <c r="BC31" s="44" t="str">
        <f aca="false">IF(OR(BB$4=0,BB31="",BB$8="",BB$7=""),"",ROUND(BB31/BB$8*BB$7*KVARDI,2))</f>
        <v/>
      </c>
    </row>
    <row r="32" customFormat="false" ht="15" hidden="false" customHeight="true" outlineLevel="0" collapsed="false">
      <c r="A32" s="45" t="n">
        <f aca="false">ROW()-10</f>
        <v>22</v>
      </c>
      <c r="B32" s="41" t="str">
        <f aca="false">IF(INDEX(Launagögn!$B$6:$B$10005,$A32)="","",INDEX(Launagögn!$B$6:$B$10005,$A32))</f>
        <v/>
      </c>
      <c r="C32" s="41" t="str">
        <f aca="false">IF(INDEX(Launagögn!$C$6:$C$10005,$A32)="","",INDEX(Launagögn!$C$6:$C$10005,$A32))</f>
        <v/>
      </c>
      <c r="D32" s="42" t="n">
        <f aca="false">IFERROR(SUMIF($F$10:$BC$10,"Stig",$F32:$BC32),0)</f>
        <v>0</v>
      </c>
      <c r="F32" s="43"/>
      <c r="G32" s="44" t="str">
        <f aca="false">IF(OR(F$4=0,F32="",F$8="",F$7=""),"",ROUND(F32/F$8*F$7*KVARDI,2))</f>
        <v/>
      </c>
      <c r="H32" s="43"/>
      <c r="I32" s="44" t="str">
        <f aca="false">IF(OR(H$4=0,H32="",H$8="",H$7=""),"",ROUND(H32/H$8*H$7*KVARDI,2))</f>
        <v/>
      </c>
      <c r="J32" s="43"/>
      <c r="K32" s="44" t="str">
        <f aca="false">IF(OR(J$4=0,J32="",J$8="",J$7=""),"",ROUND(J32/J$8*J$7*KVARDI,2))</f>
        <v/>
      </c>
      <c r="L32" s="43"/>
      <c r="M32" s="44" t="str">
        <f aca="false">IF(OR(L$4=0,L32="",L$8="",L$7=""),"",ROUND(L32/L$8*L$7*KVARDI,2))</f>
        <v/>
      </c>
      <c r="N32" s="43"/>
      <c r="O32" s="44" t="str">
        <f aca="false">IF(OR(N$4=0,N32="",N$8="",N$7=""),"",ROUND(N32/N$8*N$7*KVARDI,2))</f>
        <v/>
      </c>
      <c r="P32" s="43"/>
      <c r="Q32" s="44" t="str">
        <f aca="false">IF(OR(P$4=0,P32="",P$8="",P$7=""),"",ROUND(P32/P$8*P$7*KVARDI,2))</f>
        <v/>
      </c>
      <c r="R32" s="43"/>
      <c r="S32" s="44" t="str">
        <f aca="false">IF(OR(R$4=0,R32="",R$8="",R$7=""),"",ROUND(R32/R$8*R$7*KVARDI,2))</f>
        <v/>
      </c>
      <c r="T32" s="43"/>
      <c r="U32" s="44" t="str">
        <f aca="false">IF(OR(T$4=0,T32="",T$8="",T$7=""),"",ROUND(T32/T$8*T$7*KVARDI,2))</f>
        <v/>
      </c>
      <c r="V32" s="43"/>
      <c r="W32" s="44" t="str">
        <f aca="false">IF(OR(V$4=0,V32="",V$8="",V$7=""),"",ROUND(V32/V$8*V$7*KVARDI,2))</f>
        <v/>
      </c>
      <c r="X32" s="43"/>
      <c r="Y32" s="44" t="str">
        <f aca="false">IF(OR(X$4=0,X32="",X$8="",X$7=""),"",ROUND(X32/X$8*X$7*KVARDI,2))</f>
        <v/>
      </c>
      <c r="Z32" s="43"/>
      <c r="AA32" s="44" t="str">
        <f aca="false">IF(OR(Z$4=0,Z32="",Z$8="",Z$7=""),"",ROUND(Z32/Z$8*Z$7*KVARDI,2))</f>
        <v/>
      </c>
      <c r="AB32" s="43"/>
      <c r="AC32" s="44" t="str">
        <f aca="false">IF(OR(AB$4=0,AB32="",AB$8="",AB$7=""),"",ROUND(AB32/AB$8*AB$7*KVARDI,2))</f>
        <v/>
      </c>
      <c r="AD32" s="43"/>
      <c r="AE32" s="44" t="str">
        <f aca="false">IF(OR(AD$4=0,AD32="",AD$8="",AD$7=""),"",ROUND(AD32/AD$8*AD$7*KVARDI,2))</f>
        <v/>
      </c>
      <c r="AF32" s="43"/>
      <c r="AG32" s="44" t="str">
        <f aca="false">IF(OR(AF$4=0,AF32="",AF$8="",AF$7=""),"",ROUND(AF32/AF$8*AF$7*KVARDI,2))</f>
        <v/>
      </c>
      <c r="AH32" s="43"/>
      <c r="AI32" s="44" t="str">
        <f aca="false">IF(OR(AH$4=0,AH32="",AH$8="",AH$7=""),"",ROUND(AH32/AH$8*AH$7*KVARDI,2))</f>
        <v/>
      </c>
      <c r="AJ32" s="43"/>
      <c r="AK32" s="44" t="str">
        <f aca="false">IF(OR(AJ$4=0,AJ32="",AJ$8="",AJ$7=""),"",ROUND(AJ32/AJ$8*AJ$7*KVARDI,2))</f>
        <v/>
      </c>
      <c r="AL32" s="43"/>
      <c r="AM32" s="44" t="str">
        <f aca="false">IF(OR(AL$4=0,AL32="",AL$8="",AL$7=""),"",ROUND(AL32/AL$8*AL$7*KVARDI,2))</f>
        <v/>
      </c>
      <c r="AN32" s="43"/>
      <c r="AO32" s="44" t="str">
        <f aca="false">IF(OR(AN$4=0,AN32="",AN$8="",AN$7=""),"",ROUND(AN32/AN$8*AN$7*KVARDI,2))</f>
        <v/>
      </c>
      <c r="AP32" s="43"/>
      <c r="AQ32" s="44" t="str">
        <f aca="false">IF(OR(AP$4=0,AP32="",AP$8="",AP$7=""),"",ROUND(AP32/AP$8*AP$7*KVARDI,2))</f>
        <v/>
      </c>
      <c r="AR32" s="43"/>
      <c r="AS32" s="44" t="str">
        <f aca="false">IF(OR(AR$4=0,AR32="",AR$8="",AR$7=""),"",ROUND(AR32/AR$8*AR$7*KVARDI,2))</f>
        <v/>
      </c>
      <c r="AT32" s="43"/>
      <c r="AU32" s="44" t="str">
        <f aca="false">IF(OR(AT$4=0,AT32="",AT$8="",AT$7=""),"",ROUND(AT32/AT$8*AT$7*KVARDI,2))</f>
        <v/>
      </c>
      <c r="AV32" s="43"/>
      <c r="AW32" s="44" t="str">
        <f aca="false">IF(OR(AV$4=0,AV32="",AV$8="",AV$7=""),"",ROUND(AV32/AV$8*AV$7*KVARDI,2))</f>
        <v/>
      </c>
      <c r="AX32" s="43"/>
      <c r="AY32" s="44" t="str">
        <f aca="false">IF(OR(AX$4=0,AX32="",AX$8="",AX$7=""),"",ROUND(AX32/AX$8*AX$7*KVARDI,2))</f>
        <v/>
      </c>
      <c r="AZ32" s="43"/>
      <c r="BA32" s="44" t="str">
        <f aca="false">IF(OR(AZ$4=0,AZ32="",AZ$8="",AZ$7=""),"",ROUND(AZ32/AZ$8*AZ$7*KVARDI,2))</f>
        <v/>
      </c>
      <c r="BB32" s="43"/>
      <c r="BC32" s="44" t="str">
        <f aca="false">IF(OR(BB$4=0,BB32="",BB$8="",BB$7=""),"",ROUND(BB32/BB$8*BB$7*KVARDI,2))</f>
        <v/>
      </c>
    </row>
    <row r="33" customFormat="false" ht="15" hidden="false" customHeight="true" outlineLevel="0" collapsed="false">
      <c r="A33" s="45" t="n">
        <f aca="false">ROW()-10</f>
        <v>23</v>
      </c>
      <c r="B33" s="41" t="str">
        <f aca="false">IF(INDEX(Launagögn!$B$6:$B$10005,$A33)="","",INDEX(Launagögn!$B$6:$B$10005,$A33))</f>
        <v/>
      </c>
      <c r="C33" s="41" t="str">
        <f aca="false">IF(INDEX(Launagögn!$C$6:$C$10005,$A33)="","",INDEX(Launagögn!$C$6:$C$10005,$A33))</f>
        <v/>
      </c>
      <c r="D33" s="42" t="n">
        <f aca="false">IFERROR(SUMIF($F$10:$BC$10,"Stig",$F33:$BC33),0)</f>
        <v>0</v>
      </c>
      <c r="F33" s="43"/>
      <c r="G33" s="44" t="str">
        <f aca="false">IF(OR(F$4=0,F33="",F$8="",F$7=""),"",ROUND(F33/F$8*F$7*KVARDI,2))</f>
        <v/>
      </c>
      <c r="H33" s="43"/>
      <c r="I33" s="44" t="str">
        <f aca="false">IF(OR(H$4=0,H33="",H$8="",H$7=""),"",ROUND(H33/H$8*H$7*KVARDI,2))</f>
        <v/>
      </c>
      <c r="J33" s="43"/>
      <c r="K33" s="44" t="str">
        <f aca="false">IF(OR(J$4=0,J33="",J$8="",J$7=""),"",ROUND(J33/J$8*J$7*KVARDI,2))</f>
        <v/>
      </c>
      <c r="L33" s="43"/>
      <c r="M33" s="44" t="str">
        <f aca="false">IF(OR(L$4=0,L33="",L$8="",L$7=""),"",ROUND(L33/L$8*L$7*KVARDI,2))</f>
        <v/>
      </c>
      <c r="N33" s="43"/>
      <c r="O33" s="44" t="str">
        <f aca="false">IF(OR(N$4=0,N33="",N$8="",N$7=""),"",ROUND(N33/N$8*N$7*KVARDI,2))</f>
        <v/>
      </c>
      <c r="P33" s="43"/>
      <c r="Q33" s="44" t="str">
        <f aca="false">IF(OR(P$4=0,P33="",P$8="",P$7=""),"",ROUND(P33/P$8*P$7*KVARDI,2))</f>
        <v/>
      </c>
      <c r="R33" s="43"/>
      <c r="S33" s="44" t="str">
        <f aca="false">IF(OR(R$4=0,R33="",R$8="",R$7=""),"",ROUND(R33/R$8*R$7*KVARDI,2))</f>
        <v/>
      </c>
      <c r="T33" s="43"/>
      <c r="U33" s="44" t="str">
        <f aca="false">IF(OR(T$4=0,T33="",T$8="",T$7=""),"",ROUND(T33/T$8*T$7*KVARDI,2))</f>
        <v/>
      </c>
      <c r="V33" s="43"/>
      <c r="W33" s="44" t="str">
        <f aca="false">IF(OR(V$4=0,V33="",V$8="",V$7=""),"",ROUND(V33/V$8*V$7*KVARDI,2))</f>
        <v/>
      </c>
      <c r="X33" s="43"/>
      <c r="Y33" s="44" t="str">
        <f aca="false">IF(OR(X$4=0,X33="",X$8="",X$7=""),"",ROUND(X33/X$8*X$7*KVARDI,2))</f>
        <v/>
      </c>
      <c r="Z33" s="43"/>
      <c r="AA33" s="44" t="str">
        <f aca="false">IF(OR(Z$4=0,Z33="",Z$8="",Z$7=""),"",ROUND(Z33/Z$8*Z$7*KVARDI,2))</f>
        <v/>
      </c>
      <c r="AB33" s="43"/>
      <c r="AC33" s="44" t="str">
        <f aca="false">IF(OR(AB$4=0,AB33="",AB$8="",AB$7=""),"",ROUND(AB33/AB$8*AB$7*KVARDI,2))</f>
        <v/>
      </c>
      <c r="AD33" s="43"/>
      <c r="AE33" s="44" t="str">
        <f aca="false">IF(OR(AD$4=0,AD33="",AD$8="",AD$7=""),"",ROUND(AD33/AD$8*AD$7*KVARDI,2))</f>
        <v/>
      </c>
      <c r="AF33" s="43"/>
      <c r="AG33" s="44" t="str">
        <f aca="false">IF(OR(AF$4=0,AF33="",AF$8="",AF$7=""),"",ROUND(AF33/AF$8*AF$7*KVARDI,2))</f>
        <v/>
      </c>
      <c r="AH33" s="43"/>
      <c r="AI33" s="44" t="str">
        <f aca="false">IF(OR(AH$4=0,AH33="",AH$8="",AH$7=""),"",ROUND(AH33/AH$8*AH$7*KVARDI,2))</f>
        <v/>
      </c>
      <c r="AJ33" s="43"/>
      <c r="AK33" s="44" t="str">
        <f aca="false">IF(OR(AJ$4=0,AJ33="",AJ$8="",AJ$7=""),"",ROUND(AJ33/AJ$8*AJ$7*KVARDI,2))</f>
        <v/>
      </c>
      <c r="AL33" s="43"/>
      <c r="AM33" s="44" t="str">
        <f aca="false">IF(OR(AL$4=0,AL33="",AL$8="",AL$7=""),"",ROUND(AL33/AL$8*AL$7*KVARDI,2))</f>
        <v/>
      </c>
      <c r="AN33" s="43"/>
      <c r="AO33" s="44" t="str">
        <f aca="false">IF(OR(AN$4=0,AN33="",AN$8="",AN$7=""),"",ROUND(AN33/AN$8*AN$7*KVARDI,2))</f>
        <v/>
      </c>
      <c r="AP33" s="43"/>
      <c r="AQ33" s="44" t="str">
        <f aca="false">IF(OR(AP$4=0,AP33="",AP$8="",AP$7=""),"",ROUND(AP33/AP$8*AP$7*KVARDI,2))</f>
        <v/>
      </c>
      <c r="AR33" s="43"/>
      <c r="AS33" s="44" t="str">
        <f aca="false">IF(OR(AR$4=0,AR33="",AR$8="",AR$7=""),"",ROUND(AR33/AR$8*AR$7*KVARDI,2))</f>
        <v/>
      </c>
      <c r="AT33" s="43"/>
      <c r="AU33" s="44" t="str">
        <f aca="false">IF(OR(AT$4=0,AT33="",AT$8="",AT$7=""),"",ROUND(AT33/AT$8*AT$7*KVARDI,2))</f>
        <v/>
      </c>
      <c r="AV33" s="43"/>
      <c r="AW33" s="44" t="str">
        <f aca="false">IF(OR(AV$4=0,AV33="",AV$8="",AV$7=""),"",ROUND(AV33/AV$8*AV$7*KVARDI,2))</f>
        <v/>
      </c>
      <c r="AX33" s="43"/>
      <c r="AY33" s="44" t="str">
        <f aca="false">IF(OR(AX$4=0,AX33="",AX$8="",AX$7=""),"",ROUND(AX33/AX$8*AX$7*KVARDI,2))</f>
        <v/>
      </c>
      <c r="AZ33" s="43"/>
      <c r="BA33" s="44" t="str">
        <f aca="false">IF(OR(AZ$4=0,AZ33="",AZ$8="",AZ$7=""),"",ROUND(AZ33/AZ$8*AZ$7*KVARDI,2))</f>
        <v/>
      </c>
      <c r="BB33" s="43"/>
      <c r="BC33" s="44" t="str">
        <f aca="false">IF(OR(BB$4=0,BB33="",BB$8="",BB$7=""),"",ROUND(BB33/BB$8*BB$7*KVARDI,2))</f>
        <v/>
      </c>
    </row>
    <row r="34" customFormat="false" ht="15" hidden="false" customHeight="true" outlineLevel="0" collapsed="false">
      <c r="A34" s="45" t="n">
        <f aca="false">ROW()-10</f>
        <v>24</v>
      </c>
      <c r="B34" s="41" t="str">
        <f aca="false">IF(INDEX(Launagögn!$B$6:$B$10005,$A34)="","",INDEX(Launagögn!$B$6:$B$10005,$A34))</f>
        <v/>
      </c>
      <c r="C34" s="41" t="str">
        <f aca="false">IF(INDEX(Launagögn!$C$6:$C$10005,$A34)="","",INDEX(Launagögn!$C$6:$C$10005,$A34))</f>
        <v/>
      </c>
      <c r="D34" s="42" t="n">
        <f aca="false">IFERROR(SUMIF($F$10:$BC$10,"Stig",$F34:$BC34),0)</f>
        <v>0</v>
      </c>
      <c r="F34" s="43"/>
      <c r="G34" s="44" t="str">
        <f aca="false">IF(OR(F$4=0,F34="",F$8="",F$7=""),"",ROUND(F34/F$8*F$7*KVARDI,2))</f>
        <v/>
      </c>
      <c r="H34" s="43"/>
      <c r="I34" s="44" t="str">
        <f aca="false">IF(OR(H$4=0,H34="",H$8="",H$7=""),"",ROUND(H34/H$8*H$7*KVARDI,2))</f>
        <v/>
      </c>
      <c r="J34" s="43"/>
      <c r="K34" s="44" t="str">
        <f aca="false">IF(OR(J$4=0,J34="",J$8="",J$7=""),"",ROUND(J34/J$8*J$7*KVARDI,2))</f>
        <v/>
      </c>
      <c r="L34" s="43"/>
      <c r="M34" s="44" t="str">
        <f aca="false">IF(OR(L$4=0,L34="",L$8="",L$7=""),"",ROUND(L34/L$8*L$7*KVARDI,2))</f>
        <v/>
      </c>
      <c r="N34" s="43"/>
      <c r="O34" s="44" t="str">
        <f aca="false">IF(OR(N$4=0,N34="",N$8="",N$7=""),"",ROUND(N34/N$8*N$7*KVARDI,2))</f>
        <v/>
      </c>
      <c r="P34" s="43"/>
      <c r="Q34" s="44" t="str">
        <f aca="false">IF(OR(P$4=0,P34="",P$8="",P$7=""),"",ROUND(P34/P$8*P$7*KVARDI,2))</f>
        <v/>
      </c>
      <c r="R34" s="43"/>
      <c r="S34" s="44" t="str">
        <f aca="false">IF(OR(R$4=0,R34="",R$8="",R$7=""),"",ROUND(R34/R$8*R$7*KVARDI,2))</f>
        <v/>
      </c>
      <c r="T34" s="43"/>
      <c r="U34" s="44" t="str">
        <f aca="false">IF(OR(T$4=0,T34="",T$8="",T$7=""),"",ROUND(T34/T$8*T$7*KVARDI,2))</f>
        <v/>
      </c>
      <c r="V34" s="43"/>
      <c r="W34" s="44" t="str">
        <f aca="false">IF(OR(V$4=0,V34="",V$8="",V$7=""),"",ROUND(V34/V$8*V$7*KVARDI,2))</f>
        <v/>
      </c>
      <c r="X34" s="43"/>
      <c r="Y34" s="44" t="str">
        <f aca="false">IF(OR(X$4=0,X34="",X$8="",X$7=""),"",ROUND(X34/X$8*X$7*KVARDI,2))</f>
        <v/>
      </c>
      <c r="Z34" s="43"/>
      <c r="AA34" s="44" t="str">
        <f aca="false">IF(OR(Z$4=0,Z34="",Z$8="",Z$7=""),"",ROUND(Z34/Z$8*Z$7*KVARDI,2))</f>
        <v/>
      </c>
      <c r="AB34" s="43"/>
      <c r="AC34" s="44" t="str">
        <f aca="false">IF(OR(AB$4=0,AB34="",AB$8="",AB$7=""),"",ROUND(AB34/AB$8*AB$7*KVARDI,2))</f>
        <v/>
      </c>
      <c r="AD34" s="43"/>
      <c r="AE34" s="44" t="str">
        <f aca="false">IF(OR(AD$4=0,AD34="",AD$8="",AD$7=""),"",ROUND(AD34/AD$8*AD$7*KVARDI,2))</f>
        <v/>
      </c>
      <c r="AF34" s="43"/>
      <c r="AG34" s="44" t="str">
        <f aca="false">IF(OR(AF$4=0,AF34="",AF$8="",AF$7=""),"",ROUND(AF34/AF$8*AF$7*KVARDI,2))</f>
        <v/>
      </c>
      <c r="AH34" s="43"/>
      <c r="AI34" s="44" t="str">
        <f aca="false">IF(OR(AH$4=0,AH34="",AH$8="",AH$7=""),"",ROUND(AH34/AH$8*AH$7*KVARDI,2))</f>
        <v/>
      </c>
      <c r="AJ34" s="43"/>
      <c r="AK34" s="44" t="str">
        <f aca="false">IF(OR(AJ$4=0,AJ34="",AJ$8="",AJ$7=""),"",ROUND(AJ34/AJ$8*AJ$7*KVARDI,2))</f>
        <v/>
      </c>
      <c r="AL34" s="43"/>
      <c r="AM34" s="44" t="str">
        <f aca="false">IF(OR(AL$4=0,AL34="",AL$8="",AL$7=""),"",ROUND(AL34/AL$8*AL$7*KVARDI,2))</f>
        <v/>
      </c>
      <c r="AN34" s="43"/>
      <c r="AO34" s="44" t="str">
        <f aca="false">IF(OR(AN$4=0,AN34="",AN$8="",AN$7=""),"",ROUND(AN34/AN$8*AN$7*KVARDI,2))</f>
        <v/>
      </c>
      <c r="AP34" s="43"/>
      <c r="AQ34" s="44" t="str">
        <f aca="false">IF(OR(AP$4=0,AP34="",AP$8="",AP$7=""),"",ROUND(AP34/AP$8*AP$7*KVARDI,2))</f>
        <v/>
      </c>
      <c r="AR34" s="43"/>
      <c r="AS34" s="44" t="str">
        <f aca="false">IF(OR(AR$4=0,AR34="",AR$8="",AR$7=""),"",ROUND(AR34/AR$8*AR$7*KVARDI,2))</f>
        <v/>
      </c>
      <c r="AT34" s="43"/>
      <c r="AU34" s="44" t="str">
        <f aca="false">IF(OR(AT$4=0,AT34="",AT$8="",AT$7=""),"",ROUND(AT34/AT$8*AT$7*KVARDI,2))</f>
        <v/>
      </c>
      <c r="AV34" s="43"/>
      <c r="AW34" s="44" t="str">
        <f aca="false">IF(OR(AV$4=0,AV34="",AV$8="",AV$7=""),"",ROUND(AV34/AV$8*AV$7*KVARDI,2))</f>
        <v/>
      </c>
      <c r="AX34" s="43"/>
      <c r="AY34" s="44" t="str">
        <f aca="false">IF(OR(AX$4=0,AX34="",AX$8="",AX$7=""),"",ROUND(AX34/AX$8*AX$7*KVARDI,2))</f>
        <v/>
      </c>
      <c r="AZ34" s="43"/>
      <c r="BA34" s="44" t="str">
        <f aca="false">IF(OR(AZ$4=0,AZ34="",AZ$8="",AZ$7=""),"",ROUND(AZ34/AZ$8*AZ$7*KVARDI,2))</f>
        <v/>
      </c>
      <c r="BB34" s="43"/>
      <c r="BC34" s="44" t="str">
        <f aca="false">IF(OR(BB$4=0,BB34="",BB$8="",BB$7=""),"",ROUND(BB34/BB$8*BB$7*KVARDI,2))</f>
        <v/>
      </c>
    </row>
    <row r="35" customFormat="false" ht="15" hidden="false" customHeight="true" outlineLevel="0" collapsed="false">
      <c r="A35" s="45" t="n">
        <f aca="false">ROW()-10</f>
        <v>25</v>
      </c>
      <c r="B35" s="41" t="str">
        <f aca="false">IF(INDEX(Launagögn!$B$6:$B$10005,$A35)="","",INDEX(Launagögn!$B$6:$B$10005,$A35))</f>
        <v/>
      </c>
      <c r="C35" s="41" t="str">
        <f aca="false">IF(INDEX(Launagögn!$C$6:$C$10005,$A35)="","",INDEX(Launagögn!$C$6:$C$10005,$A35))</f>
        <v/>
      </c>
      <c r="D35" s="42" t="n">
        <f aca="false">IFERROR(SUMIF($F$10:$BC$10,"Stig",$F35:$BC35),0)</f>
        <v>0</v>
      </c>
      <c r="F35" s="43"/>
      <c r="G35" s="44" t="str">
        <f aca="false">IF(OR(F$4=0,F35="",F$8="",F$7=""),"",ROUND(F35/F$8*F$7*KVARDI,2))</f>
        <v/>
      </c>
      <c r="H35" s="43"/>
      <c r="I35" s="44" t="str">
        <f aca="false">IF(OR(H$4=0,H35="",H$8="",H$7=""),"",ROUND(H35/H$8*H$7*KVARDI,2))</f>
        <v/>
      </c>
      <c r="J35" s="43"/>
      <c r="K35" s="44" t="str">
        <f aca="false">IF(OR(J$4=0,J35="",J$8="",J$7=""),"",ROUND(J35/J$8*J$7*KVARDI,2))</f>
        <v/>
      </c>
      <c r="L35" s="43"/>
      <c r="M35" s="44" t="str">
        <f aca="false">IF(OR(L$4=0,L35="",L$8="",L$7=""),"",ROUND(L35/L$8*L$7*KVARDI,2))</f>
        <v/>
      </c>
      <c r="N35" s="43"/>
      <c r="O35" s="44" t="str">
        <f aca="false">IF(OR(N$4=0,N35="",N$8="",N$7=""),"",ROUND(N35/N$8*N$7*KVARDI,2))</f>
        <v/>
      </c>
      <c r="P35" s="43"/>
      <c r="Q35" s="44" t="str">
        <f aca="false">IF(OR(P$4=0,P35="",P$8="",P$7=""),"",ROUND(P35/P$8*P$7*KVARDI,2))</f>
        <v/>
      </c>
      <c r="R35" s="43"/>
      <c r="S35" s="44" t="str">
        <f aca="false">IF(OR(R$4=0,R35="",R$8="",R$7=""),"",ROUND(R35/R$8*R$7*KVARDI,2))</f>
        <v/>
      </c>
      <c r="T35" s="43"/>
      <c r="U35" s="44" t="str">
        <f aca="false">IF(OR(T$4=0,T35="",T$8="",T$7=""),"",ROUND(T35/T$8*T$7*KVARDI,2))</f>
        <v/>
      </c>
      <c r="V35" s="43"/>
      <c r="W35" s="44" t="str">
        <f aca="false">IF(OR(V$4=0,V35="",V$8="",V$7=""),"",ROUND(V35/V$8*V$7*KVARDI,2))</f>
        <v/>
      </c>
      <c r="X35" s="43"/>
      <c r="Y35" s="44" t="str">
        <f aca="false">IF(OR(X$4=0,X35="",X$8="",X$7=""),"",ROUND(X35/X$8*X$7*KVARDI,2))</f>
        <v/>
      </c>
      <c r="Z35" s="43"/>
      <c r="AA35" s="44" t="str">
        <f aca="false">IF(OR(Z$4=0,Z35="",Z$8="",Z$7=""),"",ROUND(Z35/Z$8*Z$7*KVARDI,2))</f>
        <v/>
      </c>
      <c r="AB35" s="43"/>
      <c r="AC35" s="44" t="str">
        <f aca="false">IF(OR(AB$4=0,AB35="",AB$8="",AB$7=""),"",ROUND(AB35/AB$8*AB$7*KVARDI,2))</f>
        <v/>
      </c>
      <c r="AD35" s="43"/>
      <c r="AE35" s="44" t="str">
        <f aca="false">IF(OR(AD$4=0,AD35="",AD$8="",AD$7=""),"",ROUND(AD35/AD$8*AD$7*KVARDI,2))</f>
        <v/>
      </c>
      <c r="AF35" s="43"/>
      <c r="AG35" s="44" t="str">
        <f aca="false">IF(OR(AF$4=0,AF35="",AF$8="",AF$7=""),"",ROUND(AF35/AF$8*AF$7*KVARDI,2))</f>
        <v/>
      </c>
      <c r="AH35" s="43"/>
      <c r="AI35" s="44" t="str">
        <f aca="false">IF(OR(AH$4=0,AH35="",AH$8="",AH$7=""),"",ROUND(AH35/AH$8*AH$7*KVARDI,2))</f>
        <v/>
      </c>
      <c r="AJ35" s="43"/>
      <c r="AK35" s="44" t="str">
        <f aca="false">IF(OR(AJ$4=0,AJ35="",AJ$8="",AJ$7=""),"",ROUND(AJ35/AJ$8*AJ$7*KVARDI,2))</f>
        <v/>
      </c>
      <c r="AL35" s="43"/>
      <c r="AM35" s="44" t="str">
        <f aca="false">IF(OR(AL$4=0,AL35="",AL$8="",AL$7=""),"",ROUND(AL35/AL$8*AL$7*KVARDI,2))</f>
        <v/>
      </c>
      <c r="AN35" s="43"/>
      <c r="AO35" s="44" t="str">
        <f aca="false">IF(OR(AN$4=0,AN35="",AN$8="",AN$7=""),"",ROUND(AN35/AN$8*AN$7*KVARDI,2))</f>
        <v/>
      </c>
      <c r="AP35" s="43"/>
      <c r="AQ35" s="44" t="str">
        <f aca="false">IF(OR(AP$4=0,AP35="",AP$8="",AP$7=""),"",ROUND(AP35/AP$8*AP$7*KVARDI,2))</f>
        <v/>
      </c>
      <c r="AR35" s="43"/>
      <c r="AS35" s="44" t="str">
        <f aca="false">IF(OR(AR$4=0,AR35="",AR$8="",AR$7=""),"",ROUND(AR35/AR$8*AR$7*KVARDI,2))</f>
        <v/>
      </c>
      <c r="AT35" s="43"/>
      <c r="AU35" s="44" t="str">
        <f aca="false">IF(OR(AT$4=0,AT35="",AT$8="",AT$7=""),"",ROUND(AT35/AT$8*AT$7*KVARDI,2))</f>
        <v/>
      </c>
      <c r="AV35" s="43"/>
      <c r="AW35" s="44" t="str">
        <f aca="false">IF(OR(AV$4=0,AV35="",AV$8="",AV$7=""),"",ROUND(AV35/AV$8*AV$7*KVARDI,2))</f>
        <v/>
      </c>
      <c r="AX35" s="43"/>
      <c r="AY35" s="44" t="str">
        <f aca="false">IF(OR(AX$4=0,AX35="",AX$8="",AX$7=""),"",ROUND(AX35/AX$8*AX$7*KVARDI,2))</f>
        <v/>
      </c>
      <c r="AZ35" s="43"/>
      <c r="BA35" s="44" t="str">
        <f aca="false">IF(OR(AZ$4=0,AZ35="",AZ$8="",AZ$7=""),"",ROUND(AZ35/AZ$8*AZ$7*KVARDI,2))</f>
        <v/>
      </c>
      <c r="BB35" s="43"/>
      <c r="BC35" s="44" t="str">
        <f aca="false">IF(OR(BB$4=0,BB35="",BB$8="",BB$7=""),"",ROUND(BB35/BB$8*BB$7*KVARDI,2))</f>
        <v/>
      </c>
    </row>
    <row r="36" customFormat="false" ht="15" hidden="false" customHeight="true" outlineLevel="0" collapsed="false">
      <c r="A36" s="45" t="n">
        <f aca="false">ROW()-10</f>
        <v>26</v>
      </c>
      <c r="B36" s="41" t="str">
        <f aca="false">IF(INDEX(Launagögn!$B$6:$B$10005,$A36)="","",INDEX(Launagögn!$B$6:$B$10005,$A36))</f>
        <v/>
      </c>
      <c r="C36" s="41" t="str">
        <f aca="false">IF(INDEX(Launagögn!$C$6:$C$10005,$A36)="","",INDEX(Launagögn!$C$6:$C$10005,$A36))</f>
        <v/>
      </c>
      <c r="D36" s="42" t="n">
        <f aca="false">IFERROR(SUMIF($F$10:$BC$10,"Stig",$F36:$BC36),0)</f>
        <v>0</v>
      </c>
      <c r="F36" s="43"/>
      <c r="G36" s="44" t="str">
        <f aca="false">IF(OR(F$4=0,F36="",F$8="",F$7=""),"",ROUND(F36/F$8*F$7*KVARDI,2))</f>
        <v/>
      </c>
      <c r="H36" s="43"/>
      <c r="I36" s="44" t="str">
        <f aca="false">IF(OR(H$4=0,H36="",H$8="",H$7=""),"",ROUND(H36/H$8*H$7*KVARDI,2))</f>
        <v/>
      </c>
      <c r="J36" s="43"/>
      <c r="K36" s="44" t="str">
        <f aca="false">IF(OR(J$4=0,J36="",J$8="",J$7=""),"",ROUND(J36/J$8*J$7*KVARDI,2))</f>
        <v/>
      </c>
      <c r="L36" s="43"/>
      <c r="M36" s="44" t="str">
        <f aca="false">IF(OR(L$4=0,L36="",L$8="",L$7=""),"",ROUND(L36/L$8*L$7*KVARDI,2))</f>
        <v/>
      </c>
      <c r="N36" s="43"/>
      <c r="O36" s="44" t="str">
        <f aca="false">IF(OR(N$4=0,N36="",N$8="",N$7=""),"",ROUND(N36/N$8*N$7*KVARDI,2))</f>
        <v/>
      </c>
      <c r="P36" s="43"/>
      <c r="Q36" s="44" t="str">
        <f aca="false">IF(OR(P$4=0,P36="",P$8="",P$7=""),"",ROUND(P36/P$8*P$7*KVARDI,2))</f>
        <v/>
      </c>
      <c r="R36" s="43"/>
      <c r="S36" s="44" t="str">
        <f aca="false">IF(OR(R$4=0,R36="",R$8="",R$7=""),"",ROUND(R36/R$8*R$7*KVARDI,2))</f>
        <v/>
      </c>
      <c r="T36" s="43"/>
      <c r="U36" s="44" t="str">
        <f aca="false">IF(OR(T$4=0,T36="",T$8="",T$7=""),"",ROUND(T36/T$8*T$7*KVARDI,2))</f>
        <v/>
      </c>
      <c r="V36" s="43"/>
      <c r="W36" s="44" t="str">
        <f aca="false">IF(OR(V$4=0,V36="",V$8="",V$7=""),"",ROUND(V36/V$8*V$7*KVARDI,2))</f>
        <v/>
      </c>
      <c r="X36" s="43"/>
      <c r="Y36" s="44" t="str">
        <f aca="false">IF(OR(X$4=0,X36="",X$8="",X$7=""),"",ROUND(X36/X$8*X$7*KVARDI,2))</f>
        <v/>
      </c>
      <c r="Z36" s="43"/>
      <c r="AA36" s="44" t="str">
        <f aca="false">IF(OR(Z$4=0,Z36="",Z$8="",Z$7=""),"",ROUND(Z36/Z$8*Z$7*KVARDI,2))</f>
        <v/>
      </c>
      <c r="AB36" s="43"/>
      <c r="AC36" s="44" t="str">
        <f aca="false">IF(OR(AB$4=0,AB36="",AB$8="",AB$7=""),"",ROUND(AB36/AB$8*AB$7*KVARDI,2))</f>
        <v/>
      </c>
      <c r="AD36" s="43"/>
      <c r="AE36" s="44" t="str">
        <f aca="false">IF(OR(AD$4=0,AD36="",AD$8="",AD$7=""),"",ROUND(AD36/AD$8*AD$7*KVARDI,2))</f>
        <v/>
      </c>
      <c r="AF36" s="43"/>
      <c r="AG36" s="44" t="str">
        <f aca="false">IF(OR(AF$4=0,AF36="",AF$8="",AF$7=""),"",ROUND(AF36/AF$8*AF$7*KVARDI,2))</f>
        <v/>
      </c>
      <c r="AH36" s="43"/>
      <c r="AI36" s="44" t="str">
        <f aca="false">IF(OR(AH$4=0,AH36="",AH$8="",AH$7=""),"",ROUND(AH36/AH$8*AH$7*KVARDI,2))</f>
        <v/>
      </c>
      <c r="AJ36" s="43"/>
      <c r="AK36" s="44" t="str">
        <f aca="false">IF(OR(AJ$4=0,AJ36="",AJ$8="",AJ$7=""),"",ROUND(AJ36/AJ$8*AJ$7*KVARDI,2))</f>
        <v/>
      </c>
      <c r="AL36" s="43"/>
      <c r="AM36" s="44" t="str">
        <f aca="false">IF(OR(AL$4=0,AL36="",AL$8="",AL$7=""),"",ROUND(AL36/AL$8*AL$7*KVARDI,2))</f>
        <v/>
      </c>
      <c r="AN36" s="43"/>
      <c r="AO36" s="44" t="str">
        <f aca="false">IF(OR(AN$4=0,AN36="",AN$8="",AN$7=""),"",ROUND(AN36/AN$8*AN$7*KVARDI,2))</f>
        <v/>
      </c>
      <c r="AP36" s="43"/>
      <c r="AQ36" s="44" t="str">
        <f aca="false">IF(OR(AP$4=0,AP36="",AP$8="",AP$7=""),"",ROUND(AP36/AP$8*AP$7*KVARDI,2))</f>
        <v/>
      </c>
      <c r="AR36" s="43"/>
      <c r="AS36" s="44" t="str">
        <f aca="false">IF(OR(AR$4=0,AR36="",AR$8="",AR$7=""),"",ROUND(AR36/AR$8*AR$7*KVARDI,2))</f>
        <v/>
      </c>
      <c r="AT36" s="43"/>
      <c r="AU36" s="44" t="str">
        <f aca="false">IF(OR(AT$4=0,AT36="",AT$8="",AT$7=""),"",ROUND(AT36/AT$8*AT$7*KVARDI,2))</f>
        <v/>
      </c>
      <c r="AV36" s="43"/>
      <c r="AW36" s="44" t="str">
        <f aca="false">IF(OR(AV$4=0,AV36="",AV$8="",AV$7=""),"",ROUND(AV36/AV$8*AV$7*KVARDI,2))</f>
        <v/>
      </c>
      <c r="AX36" s="43"/>
      <c r="AY36" s="44" t="str">
        <f aca="false">IF(OR(AX$4=0,AX36="",AX$8="",AX$7=""),"",ROUND(AX36/AX$8*AX$7*KVARDI,2))</f>
        <v/>
      </c>
      <c r="AZ36" s="43"/>
      <c r="BA36" s="44" t="str">
        <f aca="false">IF(OR(AZ$4=0,AZ36="",AZ$8="",AZ$7=""),"",ROUND(AZ36/AZ$8*AZ$7*KVARDI,2))</f>
        <v/>
      </c>
      <c r="BB36" s="43"/>
      <c r="BC36" s="44" t="str">
        <f aca="false">IF(OR(BB$4=0,BB36="",BB$8="",BB$7=""),"",ROUND(BB36/BB$8*BB$7*KVARDI,2))</f>
        <v/>
      </c>
    </row>
    <row r="37" customFormat="false" ht="15" hidden="false" customHeight="true" outlineLevel="0" collapsed="false">
      <c r="A37" s="45" t="n">
        <f aca="false">ROW()-10</f>
        <v>27</v>
      </c>
      <c r="B37" s="41" t="str">
        <f aca="false">IF(INDEX(Launagögn!$B$6:$B$10005,$A37)="","",INDEX(Launagögn!$B$6:$B$10005,$A37))</f>
        <v/>
      </c>
      <c r="C37" s="41" t="str">
        <f aca="false">IF(INDEX(Launagögn!$C$6:$C$10005,$A37)="","",INDEX(Launagögn!$C$6:$C$10005,$A37))</f>
        <v/>
      </c>
      <c r="D37" s="42" t="n">
        <f aca="false">IFERROR(SUMIF($F$10:$BC$10,"Stig",$F37:$BC37),0)</f>
        <v>0</v>
      </c>
      <c r="F37" s="43"/>
      <c r="G37" s="44" t="str">
        <f aca="false">IF(OR(F$4=0,F37="",F$8="",F$7=""),"",ROUND(F37/F$8*F$7*KVARDI,2))</f>
        <v/>
      </c>
      <c r="H37" s="43"/>
      <c r="I37" s="44" t="str">
        <f aca="false">IF(OR(H$4=0,H37="",H$8="",H$7=""),"",ROUND(H37/H$8*H$7*KVARDI,2))</f>
        <v/>
      </c>
      <c r="J37" s="43"/>
      <c r="K37" s="44" t="str">
        <f aca="false">IF(OR(J$4=0,J37="",J$8="",J$7=""),"",ROUND(J37/J$8*J$7*KVARDI,2))</f>
        <v/>
      </c>
      <c r="L37" s="43"/>
      <c r="M37" s="44" t="str">
        <f aca="false">IF(OR(L$4=0,L37="",L$8="",L$7=""),"",ROUND(L37/L$8*L$7*KVARDI,2))</f>
        <v/>
      </c>
      <c r="N37" s="43"/>
      <c r="O37" s="44" t="str">
        <f aca="false">IF(OR(N$4=0,N37="",N$8="",N$7=""),"",ROUND(N37/N$8*N$7*KVARDI,2))</f>
        <v/>
      </c>
      <c r="P37" s="43"/>
      <c r="Q37" s="44" t="str">
        <f aca="false">IF(OR(P$4=0,P37="",P$8="",P$7=""),"",ROUND(P37/P$8*P$7*KVARDI,2))</f>
        <v/>
      </c>
      <c r="R37" s="43"/>
      <c r="S37" s="44" t="str">
        <f aca="false">IF(OR(R$4=0,R37="",R$8="",R$7=""),"",ROUND(R37/R$8*R$7*KVARDI,2))</f>
        <v/>
      </c>
      <c r="T37" s="43"/>
      <c r="U37" s="44" t="str">
        <f aca="false">IF(OR(T$4=0,T37="",T$8="",T$7=""),"",ROUND(T37/T$8*T$7*KVARDI,2))</f>
        <v/>
      </c>
      <c r="V37" s="43"/>
      <c r="W37" s="44" t="str">
        <f aca="false">IF(OR(V$4=0,V37="",V$8="",V$7=""),"",ROUND(V37/V$8*V$7*KVARDI,2))</f>
        <v/>
      </c>
      <c r="X37" s="43"/>
      <c r="Y37" s="44" t="str">
        <f aca="false">IF(OR(X$4=0,X37="",X$8="",X$7=""),"",ROUND(X37/X$8*X$7*KVARDI,2))</f>
        <v/>
      </c>
      <c r="Z37" s="43"/>
      <c r="AA37" s="44" t="str">
        <f aca="false">IF(OR(Z$4=0,Z37="",Z$8="",Z$7=""),"",ROUND(Z37/Z$8*Z$7*KVARDI,2))</f>
        <v/>
      </c>
      <c r="AB37" s="43"/>
      <c r="AC37" s="44" t="str">
        <f aca="false">IF(OR(AB$4=0,AB37="",AB$8="",AB$7=""),"",ROUND(AB37/AB$8*AB$7*KVARDI,2))</f>
        <v/>
      </c>
      <c r="AD37" s="43"/>
      <c r="AE37" s="44" t="str">
        <f aca="false">IF(OR(AD$4=0,AD37="",AD$8="",AD$7=""),"",ROUND(AD37/AD$8*AD$7*KVARDI,2))</f>
        <v/>
      </c>
      <c r="AF37" s="43"/>
      <c r="AG37" s="44" t="str">
        <f aca="false">IF(OR(AF$4=0,AF37="",AF$8="",AF$7=""),"",ROUND(AF37/AF$8*AF$7*KVARDI,2))</f>
        <v/>
      </c>
      <c r="AH37" s="43"/>
      <c r="AI37" s="44" t="str">
        <f aca="false">IF(OR(AH$4=0,AH37="",AH$8="",AH$7=""),"",ROUND(AH37/AH$8*AH$7*KVARDI,2))</f>
        <v/>
      </c>
      <c r="AJ37" s="43"/>
      <c r="AK37" s="44" t="str">
        <f aca="false">IF(OR(AJ$4=0,AJ37="",AJ$8="",AJ$7=""),"",ROUND(AJ37/AJ$8*AJ$7*KVARDI,2))</f>
        <v/>
      </c>
      <c r="AL37" s="43"/>
      <c r="AM37" s="44" t="str">
        <f aca="false">IF(OR(AL$4=0,AL37="",AL$8="",AL$7=""),"",ROUND(AL37/AL$8*AL$7*KVARDI,2))</f>
        <v/>
      </c>
      <c r="AN37" s="43"/>
      <c r="AO37" s="44" t="str">
        <f aca="false">IF(OR(AN$4=0,AN37="",AN$8="",AN$7=""),"",ROUND(AN37/AN$8*AN$7*KVARDI,2))</f>
        <v/>
      </c>
      <c r="AP37" s="43"/>
      <c r="AQ37" s="44" t="str">
        <f aca="false">IF(OR(AP$4=0,AP37="",AP$8="",AP$7=""),"",ROUND(AP37/AP$8*AP$7*KVARDI,2))</f>
        <v/>
      </c>
      <c r="AR37" s="43"/>
      <c r="AS37" s="44" t="str">
        <f aca="false">IF(OR(AR$4=0,AR37="",AR$8="",AR$7=""),"",ROUND(AR37/AR$8*AR$7*KVARDI,2))</f>
        <v/>
      </c>
      <c r="AT37" s="43"/>
      <c r="AU37" s="44" t="str">
        <f aca="false">IF(OR(AT$4=0,AT37="",AT$8="",AT$7=""),"",ROUND(AT37/AT$8*AT$7*KVARDI,2))</f>
        <v/>
      </c>
      <c r="AV37" s="43"/>
      <c r="AW37" s="44" t="str">
        <f aca="false">IF(OR(AV$4=0,AV37="",AV$8="",AV$7=""),"",ROUND(AV37/AV$8*AV$7*KVARDI,2))</f>
        <v/>
      </c>
      <c r="AX37" s="43"/>
      <c r="AY37" s="44" t="str">
        <f aca="false">IF(OR(AX$4=0,AX37="",AX$8="",AX$7=""),"",ROUND(AX37/AX$8*AX$7*KVARDI,2))</f>
        <v/>
      </c>
      <c r="AZ37" s="43"/>
      <c r="BA37" s="44" t="str">
        <f aca="false">IF(OR(AZ$4=0,AZ37="",AZ$8="",AZ$7=""),"",ROUND(AZ37/AZ$8*AZ$7*KVARDI,2))</f>
        <v/>
      </c>
      <c r="BB37" s="43"/>
      <c r="BC37" s="44" t="str">
        <f aca="false">IF(OR(BB$4=0,BB37="",BB$8="",BB$7=""),"",ROUND(BB37/BB$8*BB$7*KVARDI,2))</f>
        <v/>
      </c>
    </row>
    <row r="38" customFormat="false" ht="15" hidden="false" customHeight="true" outlineLevel="0" collapsed="false">
      <c r="A38" s="45" t="n">
        <f aca="false">ROW()-10</f>
        <v>28</v>
      </c>
      <c r="B38" s="41" t="str">
        <f aca="false">IF(INDEX(Launagögn!$B$6:$B$10005,$A38)="","",INDEX(Launagögn!$B$6:$B$10005,$A38))</f>
        <v/>
      </c>
      <c r="C38" s="41" t="str">
        <f aca="false">IF(INDEX(Launagögn!$C$6:$C$10005,$A38)="","",INDEX(Launagögn!$C$6:$C$10005,$A38))</f>
        <v/>
      </c>
      <c r="D38" s="42" t="n">
        <f aca="false">IFERROR(SUMIF($F$10:$BC$10,"Stig",$F38:$BC38),0)</f>
        <v>0</v>
      </c>
      <c r="F38" s="43"/>
      <c r="G38" s="44" t="str">
        <f aca="false">IF(OR(F$4=0,F38="",F$8="",F$7=""),"",ROUND(F38/F$8*F$7*KVARDI,2))</f>
        <v/>
      </c>
      <c r="H38" s="43"/>
      <c r="I38" s="44" t="str">
        <f aca="false">IF(OR(H$4=0,H38="",H$8="",H$7=""),"",ROUND(H38/H$8*H$7*KVARDI,2))</f>
        <v/>
      </c>
      <c r="J38" s="43"/>
      <c r="K38" s="44" t="str">
        <f aca="false">IF(OR(J$4=0,J38="",J$8="",J$7=""),"",ROUND(J38/J$8*J$7*KVARDI,2))</f>
        <v/>
      </c>
      <c r="L38" s="43"/>
      <c r="M38" s="44" t="str">
        <f aca="false">IF(OR(L$4=0,L38="",L$8="",L$7=""),"",ROUND(L38/L$8*L$7*KVARDI,2))</f>
        <v/>
      </c>
      <c r="N38" s="43"/>
      <c r="O38" s="44" t="str">
        <f aca="false">IF(OR(N$4=0,N38="",N$8="",N$7=""),"",ROUND(N38/N$8*N$7*KVARDI,2))</f>
        <v/>
      </c>
      <c r="P38" s="43"/>
      <c r="Q38" s="44" t="str">
        <f aca="false">IF(OR(P$4=0,P38="",P$8="",P$7=""),"",ROUND(P38/P$8*P$7*KVARDI,2))</f>
        <v/>
      </c>
      <c r="R38" s="43"/>
      <c r="S38" s="44" t="str">
        <f aca="false">IF(OR(R$4=0,R38="",R$8="",R$7=""),"",ROUND(R38/R$8*R$7*KVARDI,2))</f>
        <v/>
      </c>
      <c r="T38" s="43"/>
      <c r="U38" s="44" t="str">
        <f aca="false">IF(OR(T$4=0,T38="",T$8="",T$7=""),"",ROUND(T38/T$8*T$7*KVARDI,2))</f>
        <v/>
      </c>
      <c r="V38" s="43"/>
      <c r="W38" s="44" t="str">
        <f aca="false">IF(OR(V$4=0,V38="",V$8="",V$7=""),"",ROUND(V38/V$8*V$7*KVARDI,2))</f>
        <v/>
      </c>
      <c r="X38" s="43"/>
      <c r="Y38" s="44" t="str">
        <f aca="false">IF(OR(X$4=0,X38="",X$8="",X$7=""),"",ROUND(X38/X$8*X$7*KVARDI,2))</f>
        <v/>
      </c>
      <c r="Z38" s="43"/>
      <c r="AA38" s="44" t="str">
        <f aca="false">IF(OR(Z$4=0,Z38="",Z$8="",Z$7=""),"",ROUND(Z38/Z$8*Z$7*KVARDI,2))</f>
        <v/>
      </c>
      <c r="AB38" s="43"/>
      <c r="AC38" s="44" t="str">
        <f aca="false">IF(OR(AB$4=0,AB38="",AB$8="",AB$7=""),"",ROUND(AB38/AB$8*AB$7*KVARDI,2))</f>
        <v/>
      </c>
      <c r="AD38" s="43"/>
      <c r="AE38" s="44" t="str">
        <f aca="false">IF(OR(AD$4=0,AD38="",AD$8="",AD$7=""),"",ROUND(AD38/AD$8*AD$7*KVARDI,2))</f>
        <v/>
      </c>
      <c r="AF38" s="43"/>
      <c r="AG38" s="44" t="str">
        <f aca="false">IF(OR(AF$4=0,AF38="",AF$8="",AF$7=""),"",ROUND(AF38/AF$8*AF$7*KVARDI,2))</f>
        <v/>
      </c>
      <c r="AH38" s="43"/>
      <c r="AI38" s="44" t="str">
        <f aca="false">IF(OR(AH$4=0,AH38="",AH$8="",AH$7=""),"",ROUND(AH38/AH$8*AH$7*KVARDI,2))</f>
        <v/>
      </c>
      <c r="AJ38" s="43"/>
      <c r="AK38" s="44" t="str">
        <f aca="false">IF(OR(AJ$4=0,AJ38="",AJ$8="",AJ$7=""),"",ROUND(AJ38/AJ$8*AJ$7*KVARDI,2))</f>
        <v/>
      </c>
      <c r="AL38" s="43"/>
      <c r="AM38" s="44" t="str">
        <f aca="false">IF(OR(AL$4=0,AL38="",AL$8="",AL$7=""),"",ROUND(AL38/AL$8*AL$7*KVARDI,2))</f>
        <v/>
      </c>
      <c r="AN38" s="43"/>
      <c r="AO38" s="44" t="str">
        <f aca="false">IF(OR(AN$4=0,AN38="",AN$8="",AN$7=""),"",ROUND(AN38/AN$8*AN$7*KVARDI,2))</f>
        <v/>
      </c>
      <c r="AP38" s="43"/>
      <c r="AQ38" s="44" t="str">
        <f aca="false">IF(OR(AP$4=0,AP38="",AP$8="",AP$7=""),"",ROUND(AP38/AP$8*AP$7*KVARDI,2))</f>
        <v/>
      </c>
      <c r="AR38" s="43"/>
      <c r="AS38" s="44" t="str">
        <f aca="false">IF(OR(AR$4=0,AR38="",AR$8="",AR$7=""),"",ROUND(AR38/AR$8*AR$7*KVARDI,2))</f>
        <v/>
      </c>
      <c r="AT38" s="43"/>
      <c r="AU38" s="44" t="str">
        <f aca="false">IF(OR(AT$4=0,AT38="",AT$8="",AT$7=""),"",ROUND(AT38/AT$8*AT$7*KVARDI,2))</f>
        <v/>
      </c>
      <c r="AV38" s="43"/>
      <c r="AW38" s="44" t="str">
        <f aca="false">IF(OR(AV$4=0,AV38="",AV$8="",AV$7=""),"",ROUND(AV38/AV$8*AV$7*KVARDI,2))</f>
        <v/>
      </c>
      <c r="AX38" s="43"/>
      <c r="AY38" s="44" t="str">
        <f aca="false">IF(OR(AX$4=0,AX38="",AX$8="",AX$7=""),"",ROUND(AX38/AX$8*AX$7*KVARDI,2))</f>
        <v/>
      </c>
      <c r="AZ38" s="43"/>
      <c r="BA38" s="44" t="str">
        <f aca="false">IF(OR(AZ$4=0,AZ38="",AZ$8="",AZ$7=""),"",ROUND(AZ38/AZ$8*AZ$7*KVARDI,2))</f>
        <v/>
      </c>
      <c r="BB38" s="43"/>
      <c r="BC38" s="44" t="str">
        <f aca="false">IF(OR(BB$4=0,BB38="",BB$8="",BB$7=""),"",ROUND(BB38/BB$8*BB$7*KVARDI,2))</f>
        <v/>
      </c>
    </row>
    <row r="39" customFormat="false" ht="15" hidden="false" customHeight="true" outlineLevel="0" collapsed="false">
      <c r="A39" s="45" t="n">
        <f aca="false">ROW()-10</f>
        <v>29</v>
      </c>
      <c r="B39" s="41" t="str">
        <f aca="false">IF(INDEX(Launagögn!$B$6:$B$10005,$A39)="","",INDEX(Launagögn!$B$6:$B$10005,$A39))</f>
        <v/>
      </c>
      <c r="C39" s="41" t="str">
        <f aca="false">IF(INDEX(Launagögn!$C$6:$C$10005,$A39)="","",INDEX(Launagögn!$C$6:$C$10005,$A39))</f>
        <v/>
      </c>
      <c r="D39" s="42" t="n">
        <f aca="false">IFERROR(SUMIF($F$10:$BC$10,"Stig",$F39:$BC39),0)</f>
        <v>0</v>
      </c>
      <c r="F39" s="43"/>
      <c r="G39" s="44" t="str">
        <f aca="false">IF(OR(F$4=0,F39="",F$8="",F$7=""),"",ROUND(F39/F$8*F$7*KVARDI,2))</f>
        <v/>
      </c>
      <c r="H39" s="43"/>
      <c r="I39" s="44" t="str">
        <f aca="false">IF(OR(H$4=0,H39="",H$8="",H$7=""),"",ROUND(H39/H$8*H$7*KVARDI,2))</f>
        <v/>
      </c>
      <c r="J39" s="43"/>
      <c r="K39" s="44" t="str">
        <f aca="false">IF(OR(J$4=0,J39="",J$8="",J$7=""),"",ROUND(J39/J$8*J$7*KVARDI,2))</f>
        <v/>
      </c>
      <c r="L39" s="43"/>
      <c r="M39" s="44" t="str">
        <f aca="false">IF(OR(L$4=0,L39="",L$8="",L$7=""),"",ROUND(L39/L$8*L$7*KVARDI,2))</f>
        <v/>
      </c>
      <c r="N39" s="43"/>
      <c r="O39" s="44" t="str">
        <f aca="false">IF(OR(N$4=0,N39="",N$8="",N$7=""),"",ROUND(N39/N$8*N$7*KVARDI,2))</f>
        <v/>
      </c>
      <c r="P39" s="43"/>
      <c r="Q39" s="44" t="str">
        <f aca="false">IF(OR(P$4=0,P39="",P$8="",P$7=""),"",ROUND(P39/P$8*P$7*KVARDI,2))</f>
        <v/>
      </c>
      <c r="R39" s="43"/>
      <c r="S39" s="44" t="str">
        <f aca="false">IF(OR(R$4=0,R39="",R$8="",R$7=""),"",ROUND(R39/R$8*R$7*KVARDI,2))</f>
        <v/>
      </c>
      <c r="T39" s="43"/>
      <c r="U39" s="44" t="str">
        <f aca="false">IF(OR(T$4=0,T39="",T$8="",T$7=""),"",ROUND(T39/T$8*T$7*KVARDI,2))</f>
        <v/>
      </c>
      <c r="V39" s="43"/>
      <c r="W39" s="44" t="str">
        <f aca="false">IF(OR(V$4=0,V39="",V$8="",V$7=""),"",ROUND(V39/V$8*V$7*KVARDI,2))</f>
        <v/>
      </c>
      <c r="X39" s="43"/>
      <c r="Y39" s="44" t="str">
        <f aca="false">IF(OR(X$4=0,X39="",X$8="",X$7=""),"",ROUND(X39/X$8*X$7*KVARDI,2))</f>
        <v/>
      </c>
      <c r="Z39" s="43"/>
      <c r="AA39" s="44" t="str">
        <f aca="false">IF(OR(Z$4=0,Z39="",Z$8="",Z$7=""),"",ROUND(Z39/Z$8*Z$7*KVARDI,2))</f>
        <v/>
      </c>
      <c r="AB39" s="43"/>
      <c r="AC39" s="44" t="str">
        <f aca="false">IF(OR(AB$4=0,AB39="",AB$8="",AB$7=""),"",ROUND(AB39/AB$8*AB$7*KVARDI,2))</f>
        <v/>
      </c>
      <c r="AD39" s="43"/>
      <c r="AE39" s="44" t="str">
        <f aca="false">IF(OR(AD$4=0,AD39="",AD$8="",AD$7=""),"",ROUND(AD39/AD$8*AD$7*KVARDI,2))</f>
        <v/>
      </c>
      <c r="AF39" s="43"/>
      <c r="AG39" s="44" t="str">
        <f aca="false">IF(OR(AF$4=0,AF39="",AF$8="",AF$7=""),"",ROUND(AF39/AF$8*AF$7*KVARDI,2))</f>
        <v/>
      </c>
      <c r="AH39" s="43"/>
      <c r="AI39" s="44" t="str">
        <f aca="false">IF(OR(AH$4=0,AH39="",AH$8="",AH$7=""),"",ROUND(AH39/AH$8*AH$7*KVARDI,2))</f>
        <v/>
      </c>
      <c r="AJ39" s="43"/>
      <c r="AK39" s="44" t="str">
        <f aca="false">IF(OR(AJ$4=0,AJ39="",AJ$8="",AJ$7=""),"",ROUND(AJ39/AJ$8*AJ$7*KVARDI,2))</f>
        <v/>
      </c>
      <c r="AL39" s="43"/>
      <c r="AM39" s="44" t="str">
        <f aca="false">IF(OR(AL$4=0,AL39="",AL$8="",AL$7=""),"",ROUND(AL39/AL$8*AL$7*KVARDI,2))</f>
        <v/>
      </c>
      <c r="AN39" s="43"/>
      <c r="AO39" s="44" t="str">
        <f aca="false">IF(OR(AN$4=0,AN39="",AN$8="",AN$7=""),"",ROUND(AN39/AN$8*AN$7*KVARDI,2))</f>
        <v/>
      </c>
      <c r="AP39" s="43"/>
      <c r="AQ39" s="44" t="str">
        <f aca="false">IF(OR(AP$4=0,AP39="",AP$8="",AP$7=""),"",ROUND(AP39/AP$8*AP$7*KVARDI,2))</f>
        <v/>
      </c>
      <c r="AR39" s="43"/>
      <c r="AS39" s="44" t="str">
        <f aca="false">IF(OR(AR$4=0,AR39="",AR$8="",AR$7=""),"",ROUND(AR39/AR$8*AR$7*KVARDI,2))</f>
        <v/>
      </c>
      <c r="AT39" s="43"/>
      <c r="AU39" s="44" t="str">
        <f aca="false">IF(OR(AT$4=0,AT39="",AT$8="",AT$7=""),"",ROUND(AT39/AT$8*AT$7*KVARDI,2))</f>
        <v/>
      </c>
      <c r="AV39" s="43"/>
      <c r="AW39" s="44" t="str">
        <f aca="false">IF(OR(AV$4=0,AV39="",AV$8="",AV$7=""),"",ROUND(AV39/AV$8*AV$7*KVARDI,2))</f>
        <v/>
      </c>
      <c r="AX39" s="43"/>
      <c r="AY39" s="44" t="str">
        <f aca="false">IF(OR(AX$4=0,AX39="",AX$8="",AX$7=""),"",ROUND(AX39/AX$8*AX$7*KVARDI,2))</f>
        <v/>
      </c>
      <c r="AZ39" s="43"/>
      <c r="BA39" s="44" t="str">
        <f aca="false">IF(OR(AZ$4=0,AZ39="",AZ$8="",AZ$7=""),"",ROUND(AZ39/AZ$8*AZ$7*KVARDI,2))</f>
        <v/>
      </c>
      <c r="BB39" s="43"/>
      <c r="BC39" s="44" t="str">
        <f aca="false">IF(OR(BB$4=0,BB39="",BB$8="",BB$7=""),"",ROUND(BB39/BB$8*BB$7*KVARDI,2))</f>
        <v/>
      </c>
    </row>
    <row r="40" customFormat="false" ht="15" hidden="false" customHeight="true" outlineLevel="0" collapsed="false">
      <c r="A40" s="45" t="n">
        <f aca="false">ROW()-10</f>
        <v>30</v>
      </c>
      <c r="B40" s="41" t="str">
        <f aca="false">IF(INDEX(Launagögn!$B$6:$B$10005,$A40)="","",INDEX(Launagögn!$B$6:$B$10005,$A40))</f>
        <v/>
      </c>
      <c r="C40" s="41" t="str">
        <f aca="false">IF(INDEX(Launagögn!$C$6:$C$10005,$A40)="","",INDEX(Launagögn!$C$6:$C$10005,$A40))</f>
        <v/>
      </c>
      <c r="D40" s="42" t="n">
        <f aca="false">IFERROR(SUMIF($F$10:$BC$10,"Stig",$F40:$BC40),0)</f>
        <v>0</v>
      </c>
      <c r="F40" s="43"/>
      <c r="G40" s="44" t="str">
        <f aca="false">IF(OR(F$4=0,F40="",F$8="",F$7=""),"",ROUND(F40/F$8*F$7*KVARDI,2))</f>
        <v/>
      </c>
      <c r="H40" s="43"/>
      <c r="I40" s="44" t="str">
        <f aca="false">IF(OR(H$4=0,H40="",H$8="",H$7=""),"",ROUND(H40/H$8*H$7*KVARDI,2))</f>
        <v/>
      </c>
      <c r="J40" s="43"/>
      <c r="K40" s="44" t="str">
        <f aca="false">IF(OR(J$4=0,J40="",J$8="",J$7=""),"",ROUND(J40/J$8*J$7*KVARDI,2))</f>
        <v/>
      </c>
      <c r="L40" s="43"/>
      <c r="M40" s="44" t="str">
        <f aca="false">IF(OR(L$4=0,L40="",L$8="",L$7=""),"",ROUND(L40/L$8*L$7*KVARDI,2))</f>
        <v/>
      </c>
      <c r="N40" s="43"/>
      <c r="O40" s="44" t="str">
        <f aca="false">IF(OR(N$4=0,N40="",N$8="",N$7=""),"",ROUND(N40/N$8*N$7*KVARDI,2))</f>
        <v/>
      </c>
      <c r="P40" s="43"/>
      <c r="Q40" s="44" t="str">
        <f aca="false">IF(OR(P$4=0,P40="",P$8="",P$7=""),"",ROUND(P40/P$8*P$7*KVARDI,2))</f>
        <v/>
      </c>
      <c r="R40" s="43"/>
      <c r="S40" s="44" t="str">
        <f aca="false">IF(OR(R$4=0,R40="",R$8="",R$7=""),"",ROUND(R40/R$8*R$7*KVARDI,2))</f>
        <v/>
      </c>
      <c r="T40" s="43"/>
      <c r="U40" s="44" t="str">
        <f aca="false">IF(OR(T$4=0,T40="",T$8="",T$7=""),"",ROUND(T40/T$8*T$7*KVARDI,2))</f>
        <v/>
      </c>
      <c r="V40" s="43"/>
      <c r="W40" s="44" t="str">
        <f aca="false">IF(OR(V$4=0,V40="",V$8="",V$7=""),"",ROUND(V40/V$8*V$7*KVARDI,2))</f>
        <v/>
      </c>
      <c r="X40" s="43"/>
      <c r="Y40" s="44" t="str">
        <f aca="false">IF(OR(X$4=0,X40="",X$8="",X$7=""),"",ROUND(X40/X$8*X$7*KVARDI,2))</f>
        <v/>
      </c>
      <c r="Z40" s="43"/>
      <c r="AA40" s="44" t="str">
        <f aca="false">IF(OR(Z$4=0,Z40="",Z$8="",Z$7=""),"",ROUND(Z40/Z$8*Z$7*KVARDI,2))</f>
        <v/>
      </c>
      <c r="AB40" s="43"/>
      <c r="AC40" s="44" t="str">
        <f aca="false">IF(OR(AB$4=0,AB40="",AB$8="",AB$7=""),"",ROUND(AB40/AB$8*AB$7*KVARDI,2))</f>
        <v/>
      </c>
      <c r="AD40" s="43"/>
      <c r="AE40" s="44" t="str">
        <f aca="false">IF(OR(AD$4=0,AD40="",AD$8="",AD$7=""),"",ROUND(AD40/AD$8*AD$7*KVARDI,2))</f>
        <v/>
      </c>
      <c r="AF40" s="43"/>
      <c r="AG40" s="44" t="str">
        <f aca="false">IF(OR(AF$4=0,AF40="",AF$8="",AF$7=""),"",ROUND(AF40/AF$8*AF$7*KVARDI,2))</f>
        <v/>
      </c>
      <c r="AH40" s="43"/>
      <c r="AI40" s="44" t="str">
        <f aca="false">IF(OR(AH$4=0,AH40="",AH$8="",AH$7=""),"",ROUND(AH40/AH$8*AH$7*KVARDI,2))</f>
        <v/>
      </c>
      <c r="AJ40" s="43"/>
      <c r="AK40" s="44" t="str">
        <f aca="false">IF(OR(AJ$4=0,AJ40="",AJ$8="",AJ$7=""),"",ROUND(AJ40/AJ$8*AJ$7*KVARDI,2))</f>
        <v/>
      </c>
      <c r="AL40" s="43"/>
      <c r="AM40" s="44" t="str">
        <f aca="false">IF(OR(AL$4=0,AL40="",AL$8="",AL$7=""),"",ROUND(AL40/AL$8*AL$7*KVARDI,2))</f>
        <v/>
      </c>
      <c r="AN40" s="43"/>
      <c r="AO40" s="44" t="str">
        <f aca="false">IF(OR(AN$4=0,AN40="",AN$8="",AN$7=""),"",ROUND(AN40/AN$8*AN$7*KVARDI,2))</f>
        <v/>
      </c>
      <c r="AP40" s="43"/>
      <c r="AQ40" s="44" t="str">
        <f aca="false">IF(OR(AP$4=0,AP40="",AP$8="",AP$7=""),"",ROUND(AP40/AP$8*AP$7*KVARDI,2))</f>
        <v/>
      </c>
      <c r="AR40" s="43"/>
      <c r="AS40" s="44" t="str">
        <f aca="false">IF(OR(AR$4=0,AR40="",AR$8="",AR$7=""),"",ROUND(AR40/AR$8*AR$7*KVARDI,2))</f>
        <v/>
      </c>
      <c r="AT40" s="43"/>
      <c r="AU40" s="44" t="str">
        <f aca="false">IF(OR(AT$4=0,AT40="",AT$8="",AT$7=""),"",ROUND(AT40/AT$8*AT$7*KVARDI,2))</f>
        <v/>
      </c>
      <c r="AV40" s="43"/>
      <c r="AW40" s="44" t="str">
        <f aca="false">IF(OR(AV$4=0,AV40="",AV$8="",AV$7=""),"",ROUND(AV40/AV$8*AV$7*KVARDI,2))</f>
        <v/>
      </c>
      <c r="AX40" s="43"/>
      <c r="AY40" s="44" t="str">
        <f aca="false">IF(OR(AX$4=0,AX40="",AX$8="",AX$7=""),"",ROUND(AX40/AX$8*AX$7*KVARDI,2))</f>
        <v/>
      </c>
      <c r="AZ40" s="43"/>
      <c r="BA40" s="44" t="str">
        <f aca="false">IF(OR(AZ$4=0,AZ40="",AZ$8="",AZ$7=""),"",ROUND(AZ40/AZ$8*AZ$7*KVARDI,2))</f>
        <v/>
      </c>
      <c r="BB40" s="43"/>
      <c r="BC40" s="44" t="str">
        <f aca="false">IF(OR(BB$4=0,BB40="",BB$8="",BB$7=""),"",ROUND(BB40/BB$8*BB$7*KVARDI,2))</f>
        <v/>
      </c>
    </row>
    <row r="41" customFormat="false" ht="15" hidden="false" customHeight="true" outlineLevel="0" collapsed="false">
      <c r="A41" s="45" t="n">
        <f aca="false">ROW()-10</f>
        <v>31</v>
      </c>
      <c r="B41" s="41" t="str">
        <f aca="false">IF(INDEX(Launagögn!$B$6:$B$10005,$A41)="","",INDEX(Launagögn!$B$6:$B$10005,$A41))</f>
        <v/>
      </c>
      <c r="C41" s="41" t="str">
        <f aca="false">IF(INDEX(Launagögn!$C$6:$C$10005,$A41)="","",INDEX(Launagögn!$C$6:$C$10005,$A41))</f>
        <v/>
      </c>
      <c r="D41" s="42" t="n">
        <f aca="false">IFERROR(SUMIF($F$10:$BC$10,"Stig",$F41:$BC41),0)</f>
        <v>0</v>
      </c>
      <c r="F41" s="43"/>
      <c r="G41" s="44" t="str">
        <f aca="false">IF(OR(F$4=0,F41="",F$8="",F$7=""),"",ROUND(F41/F$8*F$7*KVARDI,2))</f>
        <v/>
      </c>
      <c r="H41" s="43"/>
      <c r="I41" s="44" t="str">
        <f aca="false">IF(OR(H$4=0,H41="",H$8="",H$7=""),"",ROUND(H41/H$8*H$7*KVARDI,2))</f>
        <v/>
      </c>
      <c r="J41" s="43"/>
      <c r="K41" s="44" t="str">
        <f aca="false">IF(OR(J$4=0,J41="",J$8="",J$7=""),"",ROUND(J41/J$8*J$7*KVARDI,2))</f>
        <v/>
      </c>
      <c r="L41" s="43"/>
      <c r="M41" s="44" t="str">
        <f aca="false">IF(OR(L$4=0,L41="",L$8="",L$7=""),"",ROUND(L41/L$8*L$7*KVARDI,2))</f>
        <v/>
      </c>
      <c r="N41" s="43"/>
      <c r="O41" s="44" t="str">
        <f aca="false">IF(OR(N$4=0,N41="",N$8="",N$7=""),"",ROUND(N41/N$8*N$7*KVARDI,2))</f>
        <v/>
      </c>
      <c r="P41" s="43"/>
      <c r="Q41" s="44" t="str">
        <f aca="false">IF(OR(P$4=0,P41="",P$8="",P$7=""),"",ROUND(P41/P$8*P$7*KVARDI,2))</f>
        <v/>
      </c>
      <c r="R41" s="43"/>
      <c r="S41" s="44" t="str">
        <f aca="false">IF(OR(R$4=0,R41="",R$8="",R$7=""),"",ROUND(R41/R$8*R$7*KVARDI,2))</f>
        <v/>
      </c>
      <c r="T41" s="43"/>
      <c r="U41" s="44" t="str">
        <f aca="false">IF(OR(T$4=0,T41="",T$8="",T$7=""),"",ROUND(T41/T$8*T$7*KVARDI,2))</f>
        <v/>
      </c>
      <c r="V41" s="43"/>
      <c r="W41" s="44" t="str">
        <f aca="false">IF(OR(V$4=0,V41="",V$8="",V$7=""),"",ROUND(V41/V$8*V$7*KVARDI,2))</f>
        <v/>
      </c>
      <c r="X41" s="43"/>
      <c r="Y41" s="44" t="str">
        <f aca="false">IF(OR(X$4=0,X41="",X$8="",X$7=""),"",ROUND(X41/X$8*X$7*KVARDI,2))</f>
        <v/>
      </c>
      <c r="Z41" s="43"/>
      <c r="AA41" s="44" t="str">
        <f aca="false">IF(OR(Z$4=0,Z41="",Z$8="",Z$7=""),"",ROUND(Z41/Z$8*Z$7*KVARDI,2))</f>
        <v/>
      </c>
      <c r="AB41" s="43"/>
      <c r="AC41" s="44" t="str">
        <f aca="false">IF(OR(AB$4=0,AB41="",AB$8="",AB$7=""),"",ROUND(AB41/AB$8*AB$7*KVARDI,2))</f>
        <v/>
      </c>
      <c r="AD41" s="43"/>
      <c r="AE41" s="44" t="str">
        <f aca="false">IF(OR(AD$4=0,AD41="",AD$8="",AD$7=""),"",ROUND(AD41/AD$8*AD$7*KVARDI,2))</f>
        <v/>
      </c>
      <c r="AF41" s="43"/>
      <c r="AG41" s="44" t="str">
        <f aca="false">IF(OR(AF$4=0,AF41="",AF$8="",AF$7=""),"",ROUND(AF41/AF$8*AF$7*KVARDI,2))</f>
        <v/>
      </c>
      <c r="AH41" s="43"/>
      <c r="AI41" s="44" t="str">
        <f aca="false">IF(OR(AH$4=0,AH41="",AH$8="",AH$7=""),"",ROUND(AH41/AH$8*AH$7*KVARDI,2))</f>
        <v/>
      </c>
      <c r="AJ41" s="43"/>
      <c r="AK41" s="44" t="str">
        <f aca="false">IF(OR(AJ$4=0,AJ41="",AJ$8="",AJ$7=""),"",ROUND(AJ41/AJ$8*AJ$7*KVARDI,2))</f>
        <v/>
      </c>
      <c r="AL41" s="43"/>
      <c r="AM41" s="44" t="str">
        <f aca="false">IF(OR(AL$4=0,AL41="",AL$8="",AL$7=""),"",ROUND(AL41/AL$8*AL$7*KVARDI,2))</f>
        <v/>
      </c>
      <c r="AN41" s="43"/>
      <c r="AO41" s="44" t="str">
        <f aca="false">IF(OR(AN$4=0,AN41="",AN$8="",AN$7=""),"",ROUND(AN41/AN$8*AN$7*KVARDI,2))</f>
        <v/>
      </c>
      <c r="AP41" s="43"/>
      <c r="AQ41" s="44" t="str">
        <f aca="false">IF(OR(AP$4=0,AP41="",AP$8="",AP$7=""),"",ROUND(AP41/AP$8*AP$7*KVARDI,2))</f>
        <v/>
      </c>
      <c r="AR41" s="43"/>
      <c r="AS41" s="44" t="str">
        <f aca="false">IF(OR(AR$4=0,AR41="",AR$8="",AR$7=""),"",ROUND(AR41/AR$8*AR$7*KVARDI,2))</f>
        <v/>
      </c>
      <c r="AT41" s="43"/>
      <c r="AU41" s="44" t="str">
        <f aca="false">IF(OR(AT$4=0,AT41="",AT$8="",AT$7=""),"",ROUND(AT41/AT$8*AT$7*KVARDI,2))</f>
        <v/>
      </c>
      <c r="AV41" s="43"/>
      <c r="AW41" s="44" t="str">
        <f aca="false">IF(OR(AV$4=0,AV41="",AV$8="",AV$7=""),"",ROUND(AV41/AV$8*AV$7*KVARDI,2))</f>
        <v/>
      </c>
      <c r="AX41" s="43"/>
      <c r="AY41" s="44" t="str">
        <f aca="false">IF(OR(AX$4=0,AX41="",AX$8="",AX$7=""),"",ROUND(AX41/AX$8*AX$7*KVARDI,2))</f>
        <v/>
      </c>
      <c r="AZ41" s="43"/>
      <c r="BA41" s="44" t="str">
        <f aca="false">IF(OR(AZ$4=0,AZ41="",AZ$8="",AZ$7=""),"",ROUND(AZ41/AZ$8*AZ$7*KVARDI,2))</f>
        <v/>
      </c>
      <c r="BB41" s="43"/>
      <c r="BC41" s="44" t="str">
        <f aca="false">IF(OR(BB$4=0,BB41="",BB$8="",BB$7=""),"",ROUND(BB41/BB$8*BB$7*KVARDI,2))</f>
        <v/>
      </c>
    </row>
    <row r="42" customFormat="false" ht="15" hidden="false" customHeight="true" outlineLevel="0" collapsed="false">
      <c r="A42" s="45" t="n">
        <f aca="false">ROW()-10</f>
        <v>32</v>
      </c>
      <c r="B42" s="41" t="str">
        <f aca="false">IF(INDEX(Launagögn!$B$6:$B$10005,$A42)="","",INDEX(Launagögn!$B$6:$B$10005,$A42))</f>
        <v/>
      </c>
      <c r="C42" s="41" t="str">
        <f aca="false">IF(INDEX(Launagögn!$C$6:$C$10005,$A42)="","",INDEX(Launagögn!$C$6:$C$10005,$A42))</f>
        <v/>
      </c>
      <c r="D42" s="42" t="n">
        <f aca="false">IFERROR(SUMIF($F$10:$BC$10,"Stig",$F42:$BC42),0)</f>
        <v>0</v>
      </c>
      <c r="F42" s="43"/>
      <c r="G42" s="44" t="str">
        <f aca="false">IF(OR(F$4=0,F42="",F$8="",F$7=""),"",ROUND(F42/F$8*F$7*KVARDI,2))</f>
        <v/>
      </c>
      <c r="H42" s="43"/>
      <c r="I42" s="44" t="str">
        <f aca="false">IF(OR(H$4=0,H42="",H$8="",H$7=""),"",ROUND(H42/H$8*H$7*KVARDI,2))</f>
        <v/>
      </c>
      <c r="J42" s="43"/>
      <c r="K42" s="44" t="str">
        <f aca="false">IF(OR(J$4=0,J42="",J$8="",J$7=""),"",ROUND(J42/J$8*J$7*KVARDI,2))</f>
        <v/>
      </c>
      <c r="L42" s="43"/>
      <c r="M42" s="44" t="str">
        <f aca="false">IF(OR(L$4=0,L42="",L$8="",L$7=""),"",ROUND(L42/L$8*L$7*KVARDI,2))</f>
        <v/>
      </c>
      <c r="N42" s="43"/>
      <c r="O42" s="44" t="str">
        <f aca="false">IF(OR(N$4=0,N42="",N$8="",N$7=""),"",ROUND(N42/N$8*N$7*KVARDI,2))</f>
        <v/>
      </c>
      <c r="P42" s="43"/>
      <c r="Q42" s="44" t="str">
        <f aca="false">IF(OR(P$4=0,P42="",P$8="",P$7=""),"",ROUND(P42/P$8*P$7*KVARDI,2))</f>
        <v/>
      </c>
      <c r="R42" s="43"/>
      <c r="S42" s="44" t="str">
        <f aca="false">IF(OR(R$4=0,R42="",R$8="",R$7=""),"",ROUND(R42/R$8*R$7*KVARDI,2))</f>
        <v/>
      </c>
      <c r="T42" s="43"/>
      <c r="U42" s="44" t="str">
        <f aca="false">IF(OR(T$4=0,T42="",T$8="",T$7=""),"",ROUND(T42/T$8*T$7*KVARDI,2))</f>
        <v/>
      </c>
      <c r="V42" s="43"/>
      <c r="W42" s="44" t="str">
        <f aca="false">IF(OR(V$4=0,V42="",V$8="",V$7=""),"",ROUND(V42/V$8*V$7*KVARDI,2))</f>
        <v/>
      </c>
      <c r="X42" s="43"/>
      <c r="Y42" s="44" t="str">
        <f aca="false">IF(OR(X$4=0,X42="",X$8="",X$7=""),"",ROUND(X42/X$8*X$7*KVARDI,2))</f>
        <v/>
      </c>
      <c r="Z42" s="43"/>
      <c r="AA42" s="44" t="str">
        <f aca="false">IF(OR(Z$4=0,Z42="",Z$8="",Z$7=""),"",ROUND(Z42/Z$8*Z$7*KVARDI,2))</f>
        <v/>
      </c>
      <c r="AB42" s="43"/>
      <c r="AC42" s="44" t="str">
        <f aca="false">IF(OR(AB$4=0,AB42="",AB$8="",AB$7=""),"",ROUND(AB42/AB$8*AB$7*KVARDI,2))</f>
        <v/>
      </c>
      <c r="AD42" s="43"/>
      <c r="AE42" s="44" t="str">
        <f aca="false">IF(OR(AD$4=0,AD42="",AD$8="",AD$7=""),"",ROUND(AD42/AD$8*AD$7*KVARDI,2))</f>
        <v/>
      </c>
      <c r="AF42" s="43"/>
      <c r="AG42" s="44" t="str">
        <f aca="false">IF(OR(AF$4=0,AF42="",AF$8="",AF$7=""),"",ROUND(AF42/AF$8*AF$7*KVARDI,2))</f>
        <v/>
      </c>
      <c r="AH42" s="43"/>
      <c r="AI42" s="44" t="str">
        <f aca="false">IF(OR(AH$4=0,AH42="",AH$8="",AH$7=""),"",ROUND(AH42/AH$8*AH$7*KVARDI,2))</f>
        <v/>
      </c>
      <c r="AJ42" s="43"/>
      <c r="AK42" s="44" t="str">
        <f aca="false">IF(OR(AJ$4=0,AJ42="",AJ$8="",AJ$7=""),"",ROUND(AJ42/AJ$8*AJ$7*KVARDI,2))</f>
        <v/>
      </c>
      <c r="AL42" s="43"/>
      <c r="AM42" s="44" t="str">
        <f aca="false">IF(OR(AL$4=0,AL42="",AL$8="",AL$7=""),"",ROUND(AL42/AL$8*AL$7*KVARDI,2))</f>
        <v/>
      </c>
      <c r="AN42" s="43"/>
      <c r="AO42" s="44" t="str">
        <f aca="false">IF(OR(AN$4=0,AN42="",AN$8="",AN$7=""),"",ROUND(AN42/AN$8*AN$7*KVARDI,2))</f>
        <v/>
      </c>
      <c r="AP42" s="43"/>
      <c r="AQ42" s="44" t="str">
        <f aca="false">IF(OR(AP$4=0,AP42="",AP$8="",AP$7=""),"",ROUND(AP42/AP$8*AP$7*KVARDI,2))</f>
        <v/>
      </c>
      <c r="AR42" s="43"/>
      <c r="AS42" s="44" t="str">
        <f aca="false">IF(OR(AR$4=0,AR42="",AR$8="",AR$7=""),"",ROUND(AR42/AR$8*AR$7*KVARDI,2))</f>
        <v/>
      </c>
      <c r="AT42" s="43"/>
      <c r="AU42" s="44" t="str">
        <f aca="false">IF(OR(AT$4=0,AT42="",AT$8="",AT$7=""),"",ROUND(AT42/AT$8*AT$7*KVARDI,2))</f>
        <v/>
      </c>
      <c r="AV42" s="43"/>
      <c r="AW42" s="44" t="str">
        <f aca="false">IF(OR(AV$4=0,AV42="",AV$8="",AV$7=""),"",ROUND(AV42/AV$8*AV$7*KVARDI,2))</f>
        <v/>
      </c>
      <c r="AX42" s="43"/>
      <c r="AY42" s="44" t="str">
        <f aca="false">IF(OR(AX$4=0,AX42="",AX$8="",AX$7=""),"",ROUND(AX42/AX$8*AX$7*KVARDI,2))</f>
        <v/>
      </c>
      <c r="AZ42" s="43"/>
      <c r="BA42" s="44" t="str">
        <f aca="false">IF(OR(AZ$4=0,AZ42="",AZ$8="",AZ$7=""),"",ROUND(AZ42/AZ$8*AZ$7*KVARDI,2))</f>
        <v/>
      </c>
      <c r="BB42" s="43"/>
      <c r="BC42" s="44" t="str">
        <f aca="false">IF(OR(BB$4=0,BB42="",BB$8="",BB$7=""),"",ROUND(BB42/BB$8*BB$7*KVARDI,2))</f>
        <v/>
      </c>
    </row>
    <row r="43" customFormat="false" ht="15" hidden="false" customHeight="true" outlineLevel="0" collapsed="false">
      <c r="A43" s="45" t="n">
        <f aca="false">ROW()-10</f>
        <v>33</v>
      </c>
      <c r="B43" s="41" t="str">
        <f aca="false">IF(INDEX(Launagögn!$B$6:$B$10005,$A43)="","",INDEX(Launagögn!$B$6:$B$10005,$A43))</f>
        <v/>
      </c>
      <c r="C43" s="41" t="str">
        <f aca="false">IF(INDEX(Launagögn!$C$6:$C$10005,$A43)="","",INDEX(Launagögn!$C$6:$C$10005,$A43))</f>
        <v/>
      </c>
      <c r="D43" s="42" t="n">
        <f aca="false">IFERROR(SUMIF($F$10:$BC$10,"Stig",$F43:$BC43),0)</f>
        <v>0</v>
      </c>
      <c r="F43" s="43"/>
      <c r="G43" s="44" t="str">
        <f aca="false">IF(OR(F$4=0,F43="",F$8="",F$7=""),"",ROUND(F43/F$8*F$7*KVARDI,2))</f>
        <v/>
      </c>
      <c r="H43" s="43"/>
      <c r="I43" s="44" t="str">
        <f aca="false">IF(OR(H$4=0,H43="",H$8="",H$7=""),"",ROUND(H43/H$8*H$7*KVARDI,2))</f>
        <v/>
      </c>
      <c r="J43" s="43"/>
      <c r="K43" s="44" t="str">
        <f aca="false">IF(OR(J$4=0,J43="",J$8="",J$7=""),"",ROUND(J43/J$8*J$7*KVARDI,2))</f>
        <v/>
      </c>
      <c r="L43" s="43"/>
      <c r="M43" s="44" t="str">
        <f aca="false">IF(OR(L$4=0,L43="",L$8="",L$7=""),"",ROUND(L43/L$8*L$7*KVARDI,2))</f>
        <v/>
      </c>
      <c r="N43" s="43"/>
      <c r="O43" s="44" t="str">
        <f aca="false">IF(OR(N$4=0,N43="",N$8="",N$7=""),"",ROUND(N43/N$8*N$7*KVARDI,2))</f>
        <v/>
      </c>
      <c r="P43" s="43"/>
      <c r="Q43" s="44" t="str">
        <f aca="false">IF(OR(P$4=0,P43="",P$8="",P$7=""),"",ROUND(P43/P$8*P$7*KVARDI,2))</f>
        <v/>
      </c>
      <c r="R43" s="43"/>
      <c r="S43" s="44" t="str">
        <f aca="false">IF(OR(R$4=0,R43="",R$8="",R$7=""),"",ROUND(R43/R$8*R$7*KVARDI,2))</f>
        <v/>
      </c>
      <c r="T43" s="43"/>
      <c r="U43" s="44" t="str">
        <f aca="false">IF(OR(T$4=0,T43="",T$8="",T$7=""),"",ROUND(T43/T$8*T$7*KVARDI,2))</f>
        <v/>
      </c>
      <c r="V43" s="43"/>
      <c r="W43" s="44" t="str">
        <f aca="false">IF(OR(V$4=0,V43="",V$8="",V$7=""),"",ROUND(V43/V$8*V$7*KVARDI,2))</f>
        <v/>
      </c>
      <c r="X43" s="43"/>
      <c r="Y43" s="44" t="str">
        <f aca="false">IF(OR(X$4=0,X43="",X$8="",X$7=""),"",ROUND(X43/X$8*X$7*KVARDI,2))</f>
        <v/>
      </c>
      <c r="Z43" s="43"/>
      <c r="AA43" s="44" t="str">
        <f aca="false">IF(OR(Z$4=0,Z43="",Z$8="",Z$7=""),"",ROUND(Z43/Z$8*Z$7*KVARDI,2))</f>
        <v/>
      </c>
      <c r="AB43" s="43"/>
      <c r="AC43" s="44" t="str">
        <f aca="false">IF(OR(AB$4=0,AB43="",AB$8="",AB$7=""),"",ROUND(AB43/AB$8*AB$7*KVARDI,2))</f>
        <v/>
      </c>
      <c r="AD43" s="43"/>
      <c r="AE43" s="44" t="str">
        <f aca="false">IF(OR(AD$4=0,AD43="",AD$8="",AD$7=""),"",ROUND(AD43/AD$8*AD$7*KVARDI,2))</f>
        <v/>
      </c>
      <c r="AF43" s="43"/>
      <c r="AG43" s="44" t="str">
        <f aca="false">IF(OR(AF$4=0,AF43="",AF$8="",AF$7=""),"",ROUND(AF43/AF$8*AF$7*KVARDI,2))</f>
        <v/>
      </c>
      <c r="AH43" s="43"/>
      <c r="AI43" s="44" t="str">
        <f aca="false">IF(OR(AH$4=0,AH43="",AH$8="",AH$7=""),"",ROUND(AH43/AH$8*AH$7*KVARDI,2))</f>
        <v/>
      </c>
      <c r="AJ43" s="43"/>
      <c r="AK43" s="44" t="str">
        <f aca="false">IF(OR(AJ$4=0,AJ43="",AJ$8="",AJ$7=""),"",ROUND(AJ43/AJ$8*AJ$7*KVARDI,2))</f>
        <v/>
      </c>
      <c r="AL43" s="43"/>
      <c r="AM43" s="44" t="str">
        <f aca="false">IF(OR(AL$4=0,AL43="",AL$8="",AL$7=""),"",ROUND(AL43/AL$8*AL$7*KVARDI,2))</f>
        <v/>
      </c>
      <c r="AN43" s="43"/>
      <c r="AO43" s="44" t="str">
        <f aca="false">IF(OR(AN$4=0,AN43="",AN$8="",AN$7=""),"",ROUND(AN43/AN$8*AN$7*KVARDI,2))</f>
        <v/>
      </c>
      <c r="AP43" s="43"/>
      <c r="AQ43" s="44" t="str">
        <f aca="false">IF(OR(AP$4=0,AP43="",AP$8="",AP$7=""),"",ROUND(AP43/AP$8*AP$7*KVARDI,2))</f>
        <v/>
      </c>
      <c r="AR43" s="43"/>
      <c r="AS43" s="44" t="str">
        <f aca="false">IF(OR(AR$4=0,AR43="",AR$8="",AR$7=""),"",ROUND(AR43/AR$8*AR$7*KVARDI,2))</f>
        <v/>
      </c>
      <c r="AT43" s="43"/>
      <c r="AU43" s="44" t="str">
        <f aca="false">IF(OR(AT$4=0,AT43="",AT$8="",AT$7=""),"",ROUND(AT43/AT$8*AT$7*KVARDI,2))</f>
        <v/>
      </c>
      <c r="AV43" s="43"/>
      <c r="AW43" s="44" t="str">
        <f aca="false">IF(OR(AV$4=0,AV43="",AV$8="",AV$7=""),"",ROUND(AV43/AV$8*AV$7*KVARDI,2))</f>
        <v/>
      </c>
      <c r="AX43" s="43"/>
      <c r="AY43" s="44" t="str">
        <f aca="false">IF(OR(AX$4=0,AX43="",AX$8="",AX$7=""),"",ROUND(AX43/AX$8*AX$7*KVARDI,2))</f>
        <v/>
      </c>
      <c r="AZ43" s="43"/>
      <c r="BA43" s="44" t="str">
        <f aca="false">IF(OR(AZ$4=0,AZ43="",AZ$8="",AZ$7=""),"",ROUND(AZ43/AZ$8*AZ$7*KVARDI,2))</f>
        <v/>
      </c>
      <c r="BB43" s="43"/>
      <c r="BC43" s="44" t="str">
        <f aca="false">IF(OR(BB$4=0,BB43="",BB$8="",BB$7=""),"",ROUND(BB43/BB$8*BB$7*KVARDI,2))</f>
        <v/>
      </c>
    </row>
    <row r="44" customFormat="false" ht="15" hidden="false" customHeight="true" outlineLevel="0" collapsed="false">
      <c r="A44" s="45" t="n">
        <f aca="false">ROW()-10</f>
        <v>34</v>
      </c>
      <c r="B44" s="41" t="str">
        <f aca="false">IF(INDEX(Launagögn!$B$6:$B$10005,$A44)="","",INDEX(Launagögn!$B$6:$B$10005,$A44))</f>
        <v/>
      </c>
      <c r="C44" s="41" t="str">
        <f aca="false">IF(INDEX(Launagögn!$C$6:$C$10005,$A44)="","",INDEX(Launagögn!$C$6:$C$10005,$A44))</f>
        <v/>
      </c>
      <c r="D44" s="42" t="n">
        <f aca="false">IFERROR(SUMIF($F$10:$BC$10,"Stig",$F44:$BC44),0)</f>
        <v>0</v>
      </c>
      <c r="F44" s="43"/>
      <c r="G44" s="44" t="str">
        <f aca="false">IF(OR(F$4=0,F44="",F$8="",F$7=""),"",ROUND(F44/F$8*F$7*KVARDI,2))</f>
        <v/>
      </c>
      <c r="H44" s="43"/>
      <c r="I44" s="44" t="str">
        <f aca="false">IF(OR(H$4=0,H44="",H$8="",H$7=""),"",ROUND(H44/H$8*H$7*KVARDI,2))</f>
        <v/>
      </c>
      <c r="J44" s="43"/>
      <c r="K44" s="44" t="str">
        <f aca="false">IF(OR(J$4=0,J44="",J$8="",J$7=""),"",ROUND(J44/J$8*J$7*KVARDI,2))</f>
        <v/>
      </c>
      <c r="L44" s="43"/>
      <c r="M44" s="44" t="str">
        <f aca="false">IF(OR(L$4=0,L44="",L$8="",L$7=""),"",ROUND(L44/L$8*L$7*KVARDI,2))</f>
        <v/>
      </c>
      <c r="N44" s="43"/>
      <c r="O44" s="44" t="str">
        <f aca="false">IF(OR(N$4=0,N44="",N$8="",N$7=""),"",ROUND(N44/N$8*N$7*KVARDI,2))</f>
        <v/>
      </c>
      <c r="P44" s="43"/>
      <c r="Q44" s="44" t="str">
        <f aca="false">IF(OR(P$4=0,P44="",P$8="",P$7=""),"",ROUND(P44/P$8*P$7*KVARDI,2))</f>
        <v/>
      </c>
      <c r="R44" s="43"/>
      <c r="S44" s="44" t="str">
        <f aca="false">IF(OR(R$4=0,R44="",R$8="",R$7=""),"",ROUND(R44/R$8*R$7*KVARDI,2))</f>
        <v/>
      </c>
      <c r="T44" s="43"/>
      <c r="U44" s="44" t="str">
        <f aca="false">IF(OR(T$4=0,T44="",T$8="",T$7=""),"",ROUND(T44/T$8*T$7*KVARDI,2))</f>
        <v/>
      </c>
      <c r="V44" s="43"/>
      <c r="W44" s="44" t="str">
        <f aca="false">IF(OR(V$4=0,V44="",V$8="",V$7=""),"",ROUND(V44/V$8*V$7*KVARDI,2))</f>
        <v/>
      </c>
      <c r="X44" s="43"/>
      <c r="Y44" s="44" t="str">
        <f aca="false">IF(OR(X$4=0,X44="",X$8="",X$7=""),"",ROUND(X44/X$8*X$7*KVARDI,2))</f>
        <v/>
      </c>
      <c r="Z44" s="43"/>
      <c r="AA44" s="44" t="str">
        <f aca="false">IF(OR(Z$4=0,Z44="",Z$8="",Z$7=""),"",ROUND(Z44/Z$8*Z$7*KVARDI,2))</f>
        <v/>
      </c>
      <c r="AB44" s="43"/>
      <c r="AC44" s="44" t="str">
        <f aca="false">IF(OR(AB$4=0,AB44="",AB$8="",AB$7=""),"",ROUND(AB44/AB$8*AB$7*KVARDI,2))</f>
        <v/>
      </c>
      <c r="AD44" s="43"/>
      <c r="AE44" s="44" t="str">
        <f aca="false">IF(OR(AD$4=0,AD44="",AD$8="",AD$7=""),"",ROUND(AD44/AD$8*AD$7*KVARDI,2))</f>
        <v/>
      </c>
      <c r="AF44" s="43"/>
      <c r="AG44" s="44" t="str">
        <f aca="false">IF(OR(AF$4=0,AF44="",AF$8="",AF$7=""),"",ROUND(AF44/AF$8*AF$7*KVARDI,2))</f>
        <v/>
      </c>
      <c r="AH44" s="43"/>
      <c r="AI44" s="44" t="str">
        <f aca="false">IF(OR(AH$4=0,AH44="",AH$8="",AH$7=""),"",ROUND(AH44/AH$8*AH$7*KVARDI,2))</f>
        <v/>
      </c>
      <c r="AJ44" s="43"/>
      <c r="AK44" s="44" t="str">
        <f aca="false">IF(OR(AJ$4=0,AJ44="",AJ$8="",AJ$7=""),"",ROUND(AJ44/AJ$8*AJ$7*KVARDI,2))</f>
        <v/>
      </c>
      <c r="AL44" s="43"/>
      <c r="AM44" s="44" t="str">
        <f aca="false">IF(OR(AL$4=0,AL44="",AL$8="",AL$7=""),"",ROUND(AL44/AL$8*AL$7*KVARDI,2))</f>
        <v/>
      </c>
      <c r="AN44" s="43"/>
      <c r="AO44" s="44" t="str">
        <f aca="false">IF(OR(AN$4=0,AN44="",AN$8="",AN$7=""),"",ROUND(AN44/AN$8*AN$7*KVARDI,2))</f>
        <v/>
      </c>
      <c r="AP44" s="43"/>
      <c r="AQ44" s="44" t="str">
        <f aca="false">IF(OR(AP$4=0,AP44="",AP$8="",AP$7=""),"",ROUND(AP44/AP$8*AP$7*KVARDI,2))</f>
        <v/>
      </c>
      <c r="AR44" s="43"/>
      <c r="AS44" s="44" t="str">
        <f aca="false">IF(OR(AR$4=0,AR44="",AR$8="",AR$7=""),"",ROUND(AR44/AR$8*AR$7*KVARDI,2))</f>
        <v/>
      </c>
      <c r="AT44" s="43"/>
      <c r="AU44" s="44" t="str">
        <f aca="false">IF(OR(AT$4=0,AT44="",AT$8="",AT$7=""),"",ROUND(AT44/AT$8*AT$7*KVARDI,2))</f>
        <v/>
      </c>
      <c r="AV44" s="43"/>
      <c r="AW44" s="44" t="str">
        <f aca="false">IF(OR(AV$4=0,AV44="",AV$8="",AV$7=""),"",ROUND(AV44/AV$8*AV$7*KVARDI,2))</f>
        <v/>
      </c>
      <c r="AX44" s="43"/>
      <c r="AY44" s="44" t="str">
        <f aca="false">IF(OR(AX$4=0,AX44="",AX$8="",AX$7=""),"",ROUND(AX44/AX$8*AX$7*KVARDI,2))</f>
        <v/>
      </c>
      <c r="AZ44" s="43"/>
      <c r="BA44" s="44" t="str">
        <f aca="false">IF(OR(AZ$4=0,AZ44="",AZ$8="",AZ$7=""),"",ROUND(AZ44/AZ$8*AZ$7*KVARDI,2))</f>
        <v/>
      </c>
      <c r="BB44" s="43"/>
      <c r="BC44" s="44" t="str">
        <f aca="false">IF(OR(BB$4=0,BB44="",BB$8="",BB$7=""),"",ROUND(BB44/BB$8*BB$7*KVARDI,2))</f>
        <v/>
      </c>
    </row>
    <row r="45" customFormat="false" ht="15" hidden="false" customHeight="true" outlineLevel="0" collapsed="false">
      <c r="A45" s="45" t="n">
        <f aca="false">ROW()-10</f>
        <v>35</v>
      </c>
      <c r="B45" s="41" t="str">
        <f aca="false">IF(INDEX(Launagögn!$B$6:$B$10005,$A45)="","",INDEX(Launagögn!$B$6:$B$10005,$A45))</f>
        <v/>
      </c>
      <c r="C45" s="41" t="str">
        <f aca="false">IF(INDEX(Launagögn!$C$6:$C$10005,$A45)="","",INDEX(Launagögn!$C$6:$C$10005,$A45))</f>
        <v/>
      </c>
      <c r="D45" s="42" t="n">
        <f aca="false">IFERROR(SUMIF($F$10:$BC$10,"Stig",$F45:$BC45),0)</f>
        <v>0</v>
      </c>
      <c r="F45" s="43"/>
      <c r="G45" s="44" t="str">
        <f aca="false">IF(OR(F$4=0,F45="",F$8="",F$7=""),"",ROUND(F45/F$8*F$7*KVARDI,2))</f>
        <v/>
      </c>
      <c r="H45" s="43"/>
      <c r="I45" s="44" t="str">
        <f aca="false">IF(OR(H$4=0,H45="",H$8="",H$7=""),"",ROUND(H45/H$8*H$7*KVARDI,2))</f>
        <v/>
      </c>
      <c r="J45" s="43"/>
      <c r="K45" s="44" t="str">
        <f aca="false">IF(OR(J$4=0,J45="",J$8="",J$7=""),"",ROUND(J45/J$8*J$7*KVARDI,2))</f>
        <v/>
      </c>
      <c r="L45" s="43"/>
      <c r="M45" s="44" t="str">
        <f aca="false">IF(OR(L$4=0,L45="",L$8="",L$7=""),"",ROUND(L45/L$8*L$7*KVARDI,2))</f>
        <v/>
      </c>
      <c r="N45" s="43"/>
      <c r="O45" s="44" t="str">
        <f aca="false">IF(OR(N$4=0,N45="",N$8="",N$7=""),"",ROUND(N45/N$8*N$7*KVARDI,2))</f>
        <v/>
      </c>
      <c r="P45" s="43"/>
      <c r="Q45" s="44" t="str">
        <f aca="false">IF(OR(P$4=0,P45="",P$8="",P$7=""),"",ROUND(P45/P$8*P$7*KVARDI,2))</f>
        <v/>
      </c>
      <c r="R45" s="43"/>
      <c r="S45" s="44" t="str">
        <f aca="false">IF(OR(R$4=0,R45="",R$8="",R$7=""),"",ROUND(R45/R$8*R$7*KVARDI,2))</f>
        <v/>
      </c>
      <c r="T45" s="43"/>
      <c r="U45" s="44" t="str">
        <f aca="false">IF(OR(T$4=0,T45="",T$8="",T$7=""),"",ROUND(T45/T$8*T$7*KVARDI,2))</f>
        <v/>
      </c>
      <c r="V45" s="43"/>
      <c r="W45" s="44" t="str">
        <f aca="false">IF(OR(V$4=0,V45="",V$8="",V$7=""),"",ROUND(V45/V$8*V$7*KVARDI,2))</f>
        <v/>
      </c>
      <c r="X45" s="43"/>
      <c r="Y45" s="44" t="str">
        <f aca="false">IF(OR(X$4=0,X45="",X$8="",X$7=""),"",ROUND(X45/X$8*X$7*KVARDI,2))</f>
        <v/>
      </c>
      <c r="Z45" s="43"/>
      <c r="AA45" s="44" t="str">
        <f aca="false">IF(OR(Z$4=0,Z45="",Z$8="",Z$7=""),"",ROUND(Z45/Z$8*Z$7*KVARDI,2))</f>
        <v/>
      </c>
      <c r="AB45" s="43"/>
      <c r="AC45" s="44" t="str">
        <f aca="false">IF(OR(AB$4=0,AB45="",AB$8="",AB$7=""),"",ROUND(AB45/AB$8*AB$7*KVARDI,2))</f>
        <v/>
      </c>
      <c r="AD45" s="43"/>
      <c r="AE45" s="44" t="str">
        <f aca="false">IF(OR(AD$4=0,AD45="",AD$8="",AD$7=""),"",ROUND(AD45/AD$8*AD$7*KVARDI,2))</f>
        <v/>
      </c>
      <c r="AF45" s="43"/>
      <c r="AG45" s="44" t="str">
        <f aca="false">IF(OR(AF$4=0,AF45="",AF$8="",AF$7=""),"",ROUND(AF45/AF$8*AF$7*KVARDI,2))</f>
        <v/>
      </c>
      <c r="AH45" s="43"/>
      <c r="AI45" s="44" t="str">
        <f aca="false">IF(OR(AH$4=0,AH45="",AH$8="",AH$7=""),"",ROUND(AH45/AH$8*AH$7*KVARDI,2))</f>
        <v/>
      </c>
      <c r="AJ45" s="43"/>
      <c r="AK45" s="44" t="str">
        <f aca="false">IF(OR(AJ$4=0,AJ45="",AJ$8="",AJ$7=""),"",ROUND(AJ45/AJ$8*AJ$7*KVARDI,2))</f>
        <v/>
      </c>
      <c r="AL45" s="43"/>
      <c r="AM45" s="44" t="str">
        <f aca="false">IF(OR(AL$4=0,AL45="",AL$8="",AL$7=""),"",ROUND(AL45/AL$8*AL$7*KVARDI,2))</f>
        <v/>
      </c>
      <c r="AN45" s="43"/>
      <c r="AO45" s="44" t="str">
        <f aca="false">IF(OR(AN$4=0,AN45="",AN$8="",AN$7=""),"",ROUND(AN45/AN$8*AN$7*KVARDI,2))</f>
        <v/>
      </c>
      <c r="AP45" s="43"/>
      <c r="AQ45" s="44" t="str">
        <f aca="false">IF(OR(AP$4=0,AP45="",AP$8="",AP$7=""),"",ROUND(AP45/AP$8*AP$7*KVARDI,2))</f>
        <v/>
      </c>
      <c r="AR45" s="43"/>
      <c r="AS45" s="44" t="str">
        <f aca="false">IF(OR(AR$4=0,AR45="",AR$8="",AR$7=""),"",ROUND(AR45/AR$8*AR$7*KVARDI,2))</f>
        <v/>
      </c>
      <c r="AT45" s="43"/>
      <c r="AU45" s="44" t="str">
        <f aca="false">IF(OR(AT$4=0,AT45="",AT$8="",AT$7=""),"",ROUND(AT45/AT$8*AT$7*KVARDI,2))</f>
        <v/>
      </c>
      <c r="AV45" s="43"/>
      <c r="AW45" s="44" t="str">
        <f aca="false">IF(OR(AV$4=0,AV45="",AV$8="",AV$7=""),"",ROUND(AV45/AV$8*AV$7*KVARDI,2))</f>
        <v/>
      </c>
      <c r="AX45" s="43"/>
      <c r="AY45" s="44" t="str">
        <f aca="false">IF(OR(AX$4=0,AX45="",AX$8="",AX$7=""),"",ROUND(AX45/AX$8*AX$7*KVARDI,2))</f>
        <v/>
      </c>
      <c r="AZ45" s="43"/>
      <c r="BA45" s="44" t="str">
        <f aca="false">IF(OR(AZ$4=0,AZ45="",AZ$8="",AZ$7=""),"",ROUND(AZ45/AZ$8*AZ$7*KVARDI,2))</f>
        <v/>
      </c>
      <c r="BB45" s="43"/>
      <c r="BC45" s="44" t="str">
        <f aca="false">IF(OR(BB$4=0,BB45="",BB$8="",BB$7=""),"",ROUND(BB45/BB$8*BB$7*KVARDI,2))</f>
        <v/>
      </c>
    </row>
    <row r="46" customFormat="false" ht="15" hidden="false" customHeight="true" outlineLevel="0" collapsed="false">
      <c r="A46" s="45" t="n">
        <f aca="false">ROW()-10</f>
        <v>36</v>
      </c>
      <c r="B46" s="41" t="str">
        <f aca="false">IF(INDEX(Launagögn!$B$6:$B$10005,$A46)="","",INDEX(Launagögn!$B$6:$B$10005,$A46))</f>
        <v/>
      </c>
      <c r="C46" s="41" t="str">
        <f aca="false">IF(INDEX(Launagögn!$C$6:$C$10005,$A46)="","",INDEX(Launagögn!$C$6:$C$10005,$A46))</f>
        <v/>
      </c>
      <c r="D46" s="42" t="n">
        <f aca="false">IFERROR(SUMIF($F$10:$BC$10,"Stig",$F46:$BC46),0)</f>
        <v>0</v>
      </c>
      <c r="F46" s="43"/>
      <c r="G46" s="44" t="str">
        <f aca="false">IF(OR(F$4=0,F46="",F$8="",F$7=""),"",ROUND(F46/F$8*F$7*KVARDI,2))</f>
        <v/>
      </c>
      <c r="H46" s="43"/>
      <c r="I46" s="44" t="str">
        <f aca="false">IF(OR(H$4=0,H46="",H$8="",H$7=""),"",ROUND(H46/H$8*H$7*KVARDI,2))</f>
        <v/>
      </c>
      <c r="J46" s="43"/>
      <c r="K46" s="44" t="str">
        <f aca="false">IF(OR(J$4=0,J46="",J$8="",J$7=""),"",ROUND(J46/J$8*J$7*KVARDI,2))</f>
        <v/>
      </c>
      <c r="L46" s="43"/>
      <c r="M46" s="44" t="str">
        <f aca="false">IF(OR(L$4=0,L46="",L$8="",L$7=""),"",ROUND(L46/L$8*L$7*KVARDI,2))</f>
        <v/>
      </c>
      <c r="N46" s="43"/>
      <c r="O46" s="44" t="str">
        <f aca="false">IF(OR(N$4=0,N46="",N$8="",N$7=""),"",ROUND(N46/N$8*N$7*KVARDI,2))</f>
        <v/>
      </c>
      <c r="P46" s="43"/>
      <c r="Q46" s="44" t="str">
        <f aca="false">IF(OR(P$4=0,P46="",P$8="",P$7=""),"",ROUND(P46/P$8*P$7*KVARDI,2))</f>
        <v/>
      </c>
      <c r="R46" s="43"/>
      <c r="S46" s="44" t="str">
        <f aca="false">IF(OR(R$4=0,R46="",R$8="",R$7=""),"",ROUND(R46/R$8*R$7*KVARDI,2))</f>
        <v/>
      </c>
      <c r="T46" s="43"/>
      <c r="U46" s="44" t="str">
        <f aca="false">IF(OR(T$4=0,T46="",T$8="",T$7=""),"",ROUND(T46/T$8*T$7*KVARDI,2))</f>
        <v/>
      </c>
      <c r="V46" s="43"/>
      <c r="W46" s="44" t="str">
        <f aca="false">IF(OR(V$4=0,V46="",V$8="",V$7=""),"",ROUND(V46/V$8*V$7*KVARDI,2))</f>
        <v/>
      </c>
      <c r="X46" s="43"/>
      <c r="Y46" s="44" t="str">
        <f aca="false">IF(OR(X$4=0,X46="",X$8="",X$7=""),"",ROUND(X46/X$8*X$7*KVARDI,2))</f>
        <v/>
      </c>
      <c r="Z46" s="43"/>
      <c r="AA46" s="44" t="str">
        <f aca="false">IF(OR(Z$4=0,Z46="",Z$8="",Z$7=""),"",ROUND(Z46/Z$8*Z$7*KVARDI,2))</f>
        <v/>
      </c>
      <c r="AB46" s="43"/>
      <c r="AC46" s="44" t="str">
        <f aca="false">IF(OR(AB$4=0,AB46="",AB$8="",AB$7=""),"",ROUND(AB46/AB$8*AB$7*KVARDI,2))</f>
        <v/>
      </c>
      <c r="AD46" s="43"/>
      <c r="AE46" s="44" t="str">
        <f aca="false">IF(OR(AD$4=0,AD46="",AD$8="",AD$7=""),"",ROUND(AD46/AD$8*AD$7*KVARDI,2))</f>
        <v/>
      </c>
      <c r="AF46" s="43"/>
      <c r="AG46" s="44" t="str">
        <f aca="false">IF(OR(AF$4=0,AF46="",AF$8="",AF$7=""),"",ROUND(AF46/AF$8*AF$7*KVARDI,2))</f>
        <v/>
      </c>
      <c r="AH46" s="43"/>
      <c r="AI46" s="44" t="str">
        <f aca="false">IF(OR(AH$4=0,AH46="",AH$8="",AH$7=""),"",ROUND(AH46/AH$8*AH$7*KVARDI,2))</f>
        <v/>
      </c>
      <c r="AJ46" s="43"/>
      <c r="AK46" s="44" t="str">
        <f aca="false">IF(OR(AJ$4=0,AJ46="",AJ$8="",AJ$7=""),"",ROUND(AJ46/AJ$8*AJ$7*KVARDI,2))</f>
        <v/>
      </c>
      <c r="AL46" s="43"/>
      <c r="AM46" s="44" t="str">
        <f aca="false">IF(OR(AL$4=0,AL46="",AL$8="",AL$7=""),"",ROUND(AL46/AL$8*AL$7*KVARDI,2))</f>
        <v/>
      </c>
      <c r="AN46" s="43"/>
      <c r="AO46" s="44" t="str">
        <f aca="false">IF(OR(AN$4=0,AN46="",AN$8="",AN$7=""),"",ROUND(AN46/AN$8*AN$7*KVARDI,2))</f>
        <v/>
      </c>
      <c r="AP46" s="43"/>
      <c r="AQ46" s="44" t="str">
        <f aca="false">IF(OR(AP$4=0,AP46="",AP$8="",AP$7=""),"",ROUND(AP46/AP$8*AP$7*KVARDI,2))</f>
        <v/>
      </c>
      <c r="AR46" s="43"/>
      <c r="AS46" s="44" t="str">
        <f aca="false">IF(OR(AR$4=0,AR46="",AR$8="",AR$7=""),"",ROUND(AR46/AR$8*AR$7*KVARDI,2))</f>
        <v/>
      </c>
      <c r="AT46" s="43"/>
      <c r="AU46" s="44" t="str">
        <f aca="false">IF(OR(AT$4=0,AT46="",AT$8="",AT$7=""),"",ROUND(AT46/AT$8*AT$7*KVARDI,2))</f>
        <v/>
      </c>
      <c r="AV46" s="43"/>
      <c r="AW46" s="44" t="str">
        <f aca="false">IF(OR(AV$4=0,AV46="",AV$8="",AV$7=""),"",ROUND(AV46/AV$8*AV$7*KVARDI,2))</f>
        <v/>
      </c>
      <c r="AX46" s="43"/>
      <c r="AY46" s="44" t="str">
        <f aca="false">IF(OR(AX$4=0,AX46="",AX$8="",AX$7=""),"",ROUND(AX46/AX$8*AX$7*KVARDI,2))</f>
        <v/>
      </c>
      <c r="AZ46" s="43"/>
      <c r="BA46" s="44" t="str">
        <f aca="false">IF(OR(AZ$4=0,AZ46="",AZ$8="",AZ$7=""),"",ROUND(AZ46/AZ$8*AZ$7*KVARDI,2))</f>
        <v/>
      </c>
      <c r="BB46" s="43"/>
      <c r="BC46" s="44" t="str">
        <f aca="false">IF(OR(BB$4=0,BB46="",BB$8="",BB$7=""),"",ROUND(BB46/BB$8*BB$7*KVARDI,2))</f>
        <v/>
      </c>
    </row>
    <row r="47" customFormat="false" ht="15" hidden="false" customHeight="true" outlineLevel="0" collapsed="false">
      <c r="A47" s="45" t="n">
        <f aca="false">ROW()-10</f>
        <v>37</v>
      </c>
      <c r="B47" s="41" t="str">
        <f aca="false">IF(INDEX(Launagögn!$B$6:$B$10005,$A47)="","",INDEX(Launagögn!$B$6:$B$10005,$A47))</f>
        <v/>
      </c>
      <c r="C47" s="41" t="str">
        <f aca="false">IF(INDEX(Launagögn!$C$6:$C$10005,$A47)="","",INDEX(Launagögn!$C$6:$C$10005,$A47))</f>
        <v/>
      </c>
      <c r="D47" s="42" t="n">
        <f aca="false">IFERROR(SUMIF($F$10:$BC$10,"Stig",$F47:$BC47),0)</f>
        <v>0</v>
      </c>
      <c r="F47" s="43"/>
      <c r="G47" s="44" t="str">
        <f aca="false">IF(OR(F$4=0,F47="",F$8="",F$7=""),"",ROUND(F47/F$8*F$7*KVARDI,2))</f>
        <v/>
      </c>
      <c r="H47" s="43"/>
      <c r="I47" s="44" t="str">
        <f aca="false">IF(OR(H$4=0,H47="",H$8="",H$7=""),"",ROUND(H47/H$8*H$7*KVARDI,2))</f>
        <v/>
      </c>
      <c r="J47" s="43"/>
      <c r="K47" s="44" t="str">
        <f aca="false">IF(OR(J$4=0,J47="",J$8="",J$7=""),"",ROUND(J47/J$8*J$7*KVARDI,2))</f>
        <v/>
      </c>
      <c r="L47" s="43"/>
      <c r="M47" s="44" t="str">
        <f aca="false">IF(OR(L$4=0,L47="",L$8="",L$7=""),"",ROUND(L47/L$8*L$7*KVARDI,2))</f>
        <v/>
      </c>
      <c r="N47" s="43"/>
      <c r="O47" s="44" t="str">
        <f aca="false">IF(OR(N$4=0,N47="",N$8="",N$7=""),"",ROUND(N47/N$8*N$7*KVARDI,2))</f>
        <v/>
      </c>
      <c r="P47" s="43"/>
      <c r="Q47" s="44" t="str">
        <f aca="false">IF(OR(P$4=0,P47="",P$8="",P$7=""),"",ROUND(P47/P$8*P$7*KVARDI,2))</f>
        <v/>
      </c>
      <c r="R47" s="43"/>
      <c r="S47" s="44" t="str">
        <f aca="false">IF(OR(R$4=0,R47="",R$8="",R$7=""),"",ROUND(R47/R$8*R$7*KVARDI,2))</f>
        <v/>
      </c>
      <c r="T47" s="43"/>
      <c r="U47" s="44" t="str">
        <f aca="false">IF(OR(T$4=0,T47="",T$8="",T$7=""),"",ROUND(T47/T$8*T$7*KVARDI,2))</f>
        <v/>
      </c>
      <c r="V47" s="43"/>
      <c r="W47" s="44" t="str">
        <f aca="false">IF(OR(V$4=0,V47="",V$8="",V$7=""),"",ROUND(V47/V$8*V$7*KVARDI,2))</f>
        <v/>
      </c>
      <c r="X47" s="43"/>
      <c r="Y47" s="44" t="str">
        <f aca="false">IF(OR(X$4=0,X47="",X$8="",X$7=""),"",ROUND(X47/X$8*X$7*KVARDI,2))</f>
        <v/>
      </c>
      <c r="Z47" s="43"/>
      <c r="AA47" s="44" t="str">
        <f aca="false">IF(OR(Z$4=0,Z47="",Z$8="",Z$7=""),"",ROUND(Z47/Z$8*Z$7*KVARDI,2))</f>
        <v/>
      </c>
      <c r="AB47" s="43"/>
      <c r="AC47" s="44" t="str">
        <f aca="false">IF(OR(AB$4=0,AB47="",AB$8="",AB$7=""),"",ROUND(AB47/AB$8*AB$7*KVARDI,2))</f>
        <v/>
      </c>
      <c r="AD47" s="43"/>
      <c r="AE47" s="44" t="str">
        <f aca="false">IF(OR(AD$4=0,AD47="",AD$8="",AD$7=""),"",ROUND(AD47/AD$8*AD$7*KVARDI,2))</f>
        <v/>
      </c>
      <c r="AF47" s="43"/>
      <c r="AG47" s="44" t="str">
        <f aca="false">IF(OR(AF$4=0,AF47="",AF$8="",AF$7=""),"",ROUND(AF47/AF$8*AF$7*KVARDI,2))</f>
        <v/>
      </c>
      <c r="AH47" s="43"/>
      <c r="AI47" s="44" t="str">
        <f aca="false">IF(OR(AH$4=0,AH47="",AH$8="",AH$7=""),"",ROUND(AH47/AH$8*AH$7*KVARDI,2))</f>
        <v/>
      </c>
      <c r="AJ47" s="43"/>
      <c r="AK47" s="44" t="str">
        <f aca="false">IF(OR(AJ$4=0,AJ47="",AJ$8="",AJ$7=""),"",ROUND(AJ47/AJ$8*AJ$7*KVARDI,2))</f>
        <v/>
      </c>
      <c r="AL47" s="43"/>
      <c r="AM47" s="44" t="str">
        <f aca="false">IF(OR(AL$4=0,AL47="",AL$8="",AL$7=""),"",ROUND(AL47/AL$8*AL$7*KVARDI,2))</f>
        <v/>
      </c>
      <c r="AN47" s="43"/>
      <c r="AO47" s="44" t="str">
        <f aca="false">IF(OR(AN$4=0,AN47="",AN$8="",AN$7=""),"",ROUND(AN47/AN$8*AN$7*KVARDI,2))</f>
        <v/>
      </c>
      <c r="AP47" s="43"/>
      <c r="AQ47" s="44" t="str">
        <f aca="false">IF(OR(AP$4=0,AP47="",AP$8="",AP$7=""),"",ROUND(AP47/AP$8*AP$7*KVARDI,2))</f>
        <v/>
      </c>
      <c r="AR47" s="43"/>
      <c r="AS47" s="44" t="str">
        <f aca="false">IF(OR(AR$4=0,AR47="",AR$8="",AR$7=""),"",ROUND(AR47/AR$8*AR$7*KVARDI,2))</f>
        <v/>
      </c>
      <c r="AT47" s="43"/>
      <c r="AU47" s="44" t="str">
        <f aca="false">IF(OR(AT$4=0,AT47="",AT$8="",AT$7=""),"",ROUND(AT47/AT$8*AT$7*KVARDI,2))</f>
        <v/>
      </c>
      <c r="AV47" s="43"/>
      <c r="AW47" s="44" t="str">
        <f aca="false">IF(OR(AV$4=0,AV47="",AV$8="",AV$7=""),"",ROUND(AV47/AV$8*AV$7*KVARDI,2))</f>
        <v/>
      </c>
      <c r="AX47" s="43"/>
      <c r="AY47" s="44" t="str">
        <f aca="false">IF(OR(AX$4=0,AX47="",AX$8="",AX$7=""),"",ROUND(AX47/AX$8*AX$7*KVARDI,2))</f>
        <v/>
      </c>
      <c r="AZ47" s="43"/>
      <c r="BA47" s="44" t="str">
        <f aca="false">IF(OR(AZ$4=0,AZ47="",AZ$8="",AZ$7=""),"",ROUND(AZ47/AZ$8*AZ$7*KVARDI,2))</f>
        <v/>
      </c>
      <c r="BB47" s="43"/>
      <c r="BC47" s="44" t="str">
        <f aca="false">IF(OR(BB$4=0,BB47="",BB$8="",BB$7=""),"",ROUND(BB47/BB$8*BB$7*KVARDI,2))</f>
        <v/>
      </c>
    </row>
    <row r="48" customFormat="false" ht="15" hidden="false" customHeight="true" outlineLevel="0" collapsed="false">
      <c r="A48" s="45" t="n">
        <f aca="false">ROW()-10</f>
        <v>38</v>
      </c>
      <c r="B48" s="41" t="str">
        <f aca="false">IF(INDEX(Launagögn!$B$6:$B$10005,$A48)="","",INDEX(Launagögn!$B$6:$B$10005,$A48))</f>
        <v/>
      </c>
      <c r="C48" s="41" t="str">
        <f aca="false">IF(INDEX(Launagögn!$C$6:$C$10005,$A48)="","",INDEX(Launagögn!$C$6:$C$10005,$A48))</f>
        <v/>
      </c>
      <c r="D48" s="42" t="n">
        <f aca="false">IFERROR(SUMIF($F$10:$BC$10,"Stig",$F48:$BC48),0)</f>
        <v>0</v>
      </c>
      <c r="F48" s="43"/>
      <c r="G48" s="44" t="str">
        <f aca="false">IF(OR(F$4=0,F48="",F$8="",F$7=""),"",ROUND(F48/F$8*F$7*KVARDI,2))</f>
        <v/>
      </c>
      <c r="H48" s="43"/>
      <c r="I48" s="44" t="str">
        <f aca="false">IF(OR(H$4=0,H48="",H$8="",H$7=""),"",ROUND(H48/H$8*H$7*KVARDI,2))</f>
        <v/>
      </c>
      <c r="J48" s="43"/>
      <c r="K48" s="44" t="str">
        <f aca="false">IF(OR(J$4=0,J48="",J$8="",J$7=""),"",ROUND(J48/J$8*J$7*KVARDI,2))</f>
        <v/>
      </c>
      <c r="L48" s="43"/>
      <c r="M48" s="44" t="str">
        <f aca="false">IF(OR(L$4=0,L48="",L$8="",L$7=""),"",ROUND(L48/L$8*L$7*KVARDI,2))</f>
        <v/>
      </c>
      <c r="N48" s="43"/>
      <c r="O48" s="44" t="str">
        <f aca="false">IF(OR(N$4=0,N48="",N$8="",N$7=""),"",ROUND(N48/N$8*N$7*KVARDI,2))</f>
        <v/>
      </c>
      <c r="P48" s="43"/>
      <c r="Q48" s="44" t="str">
        <f aca="false">IF(OR(P$4=0,P48="",P$8="",P$7=""),"",ROUND(P48/P$8*P$7*KVARDI,2))</f>
        <v/>
      </c>
      <c r="R48" s="43"/>
      <c r="S48" s="44" t="str">
        <f aca="false">IF(OR(R$4=0,R48="",R$8="",R$7=""),"",ROUND(R48/R$8*R$7*KVARDI,2))</f>
        <v/>
      </c>
      <c r="T48" s="43"/>
      <c r="U48" s="44" t="str">
        <f aca="false">IF(OR(T$4=0,T48="",T$8="",T$7=""),"",ROUND(T48/T$8*T$7*KVARDI,2))</f>
        <v/>
      </c>
      <c r="V48" s="43"/>
      <c r="W48" s="44" t="str">
        <f aca="false">IF(OR(V$4=0,V48="",V$8="",V$7=""),"",ROUND(V48/V$8*V$7*KVARDI,2))</f>
        <v/>
      </c>
      <c r="X48" s="43"/>
      <c r="Y48" s="44" t="str">
        <f aca="false">IF(OR(X$4=0,X48="",X$8="",X$7=""),"",ROUND(X48/X$8*X$7*KVARDI,2))</f>
        <v/>
      </c>
      <c r="Z48" s="43"/>
      <c r="AA48" s="44" t="str">
        <f aca="false">IF(OR(Z$4=0,Z48="",Z$8="",Z$7=""),"",ROUND(Z48/Z$8*Z$7*KVARDI,2))</f>
        <v/>
      </c>
      <c r="AB48" s="43"/>
      <c r="AC48" s="44" t="str">
        <f aca="false">IF(OR(AB$4=0,AB48="",AB$8="",AB$7=""),"",ROUND(AB48/AB$8*AB$7*KVARDI,2))</f>
        <v/>
      </c>
      <c r="AD48" s="43"/>
      <c r="AE48" s="44" t="str">
        <f aca="false">IF(OR(AD$4=0,AD48="",AD$8="",AD$7=""),"",ROUND(AD48/AD$8*AD$7*KVARDI,2))</f>
        <v/>
      </c>
      <c r="AF48" s="43"/>
      <c r="AG48" s="44" t="str">
        <f aca="false">IF(OR(AF$4=0,AF48="",AF$8="",AF$7=""),"",ROUND(AF48/AF$8*AF$7*KVARDI,2))</f>
        <v/>
      </c>
      <c r="AH48" s="43"/>
      <c r="AI48" s="44" t="str">
        <f aca="false">IF(OR(AH$4=0,AH48="",AH$8="",AH$7=""),"",ROUND(AH48/AH$8*AH$7*KVARDI,2))</f>
        <v/>
      </c>
      <c r="AJ48" s="43"/>
      <c r="AK48" s="44" t="str">
        <f aca="false">IF(OR(AJ$4=0,AJ48="",AJ$8="",AJ$7=""),"",ROUND(AJ48/AJ$8*AJ$7*KVARDI,2))</f>
        <v/>
      </c>
      <c r="AL48" s="43"/>
      <c r="AM48" s="44" t="str">
        <f aca="false">IF(OR(AL$4=0,AL48="",AL$8="",AL$7=""),"",ROUND(AL48/AL$8*AL$7*KVARDI,2))</f>
        <v/>
      </c>
      <c r="AN48" s="43"/>
      <c r="AO48" s="44" t="str">
        <f aca="false">IF(OR(AN$4=0,AN48="",AN$8="",AN$7=""),"",ROUND(AN48/AN$8*AN$7*KVARDI,2))</f>
        <v/>
      </c>
      <c r="AP48" s="43"/>
      <c r="AQ48" s="44" t="str">
        <f aca="false">IF(OR(AP$4=0,AP48="",AP$8="",AP$7=""),"",ROUND(AP48/AP$8*AP$7*KVARDI,2))</f>
        <v/>
      </c>
      <c r="AR48" s="43"/>
      <c r="AS48" s="44" t="str">
        <f aca="false">IF(OR(AR$4=0,AR48="",AR$8="",AR$7=""),"",ROUND(AR48/AR$8*AR$7*KVARDI,2))</f>
        <v/>
      </c>
      <c r="AT48" s="43"/>
      <c r="AU48" s="44" t="str">
        <f aca="false">IF(OR(AT$4=0,AT48="",AT$8="",AT$7=""),"",ROUND(AT48/AT$8*AT$7*KVARDI,2))</f>
        <v/>
      </c>
      <c r="AV48" s="43"/>
      <c r="AW48" s="44" t="str">
        <f aca="false">IF(OR(AV$4=0,AV48="",AV$8="",AV$7=""),"",ROUND(AV48/AV$8*AV$7*KVARDI,2))</f>
        <v/>
      </c>
      <c r="AX48" s="43"/>
      <c r="AY48" s="44" t="str">
        <f aca="false">IF(OR(AX$4=0,AX48="",AX$8="",AX$7=""),"",ROUND(AX48/AX$8*AX$7*KVARDI,2))</f>
        <v/>
      </c>
      <c r="AZ48" s="43"/>
      <c r="BA48" s="44" t="str">
        <f aca="false">IF(OR(AZ$4=0,AZ48="",AZ$8="",AZ$7=""),"",ROUND(AZ48/AZ$8*AZ$7*KVARDI,2))</f>
        <v/>
      </c>
      <c r="BB48" s="43"/>
      <c r="BC48" s="44" t="str">
        <f aca="false">IF(OR(BB$4=0,BB48="",BB$8="",BB$7=""),"",ROUND(BB48/BB$8*BB$7*KVARDI,2))</f>
        <v/>
      </c>
    </row>
    <row r="49" customFormat="false" ht="15" hidden="false" customHeight="true" outlineLevel="0" collapsed="false">
      <c r="A49" s="45" t="n">
        <f aca="false">ROW()-10</f>
        <v>39</v>
      </c>
      <c r="B49" s="41" t="str">
        <f aca="false">IF(INDEX(Launagögn!$B$6:$B$10005,$A49)="","",INDEX(Launagögn!$B$6:$B$10005,$A49))</f>
        <v/>
      </c>
      <c r="C49" s="41" t="str">
        <f aca="false">IF(INDEX(Launagögn!$C$6:$C$10005,$A49)="","",INDEX(Launagögn!$C$6:$C$10005,$A49))</f>
        <v/>
      </c>
      <c r="D49" s="42" t="n">
        <f aca="false">IFERROR(SUMIF($F$10:$BC$10,"Stig",$F49:$BC49),0)</f>
        <v>0</v>
      </c>
      <c r="F49" s="43"/>
      <c r="G49" s="44" t="str">
        <f aca="false">IF(OR(F$4=0,F49="",F$8="",F$7=""),"",ROUND(F49/F$8*F$7*KVARDI,2))</f>
        <v/>
      </c>
      <c r="H49" s="43"/>
      <c r="I49" s="44" t="str">
        <f aca="false">IF(OR(H$4=0,H49="",H$8="",H$7=""),"",ROUND(H49/H$8*H$7*KVARDI,2))</f>
        <v/>
      </c>
      <c r="J49" s="43"/>
      <c r="K49" s="44" t="str">
        <f aca="false">IF(OR(J$4=0,J49="",J$8="",J$7=""),"",ROUND(J49/J$8*J$7*KVARDI,2))</f>
        <v/>
      </c>
      <c r="L49" s="43"/>
      <c r="M49" s="44" t="str">
        <f aca="false">IF(OR(L$4=0,L49="",L$8="",L$7=""),"",ROUND(L49/L$8*L$7*KVARDI,2))</f>
        <v/>
      </c>
      <c r="N49" s="43"/>
      <c r="O49" s="44" t="str">
        <f aca="false">IF(OR(N$4=0,N49="",N$8="",N$7=""),"",ROUND(N49/N$8*N$7*KVARDI,2))</f>
        <v/>
      </c>
      <c r="P49" s="43"/>
      <c r="Q49" s="44" t="str">
        <f aca="false">IF(OR(P$4=0,P49="",P$8="",P$7=""),"",ROUND(P49/P$8*P$7*KVARDI,2))</f>
        <v/>
      </c>
      <c r="R49" s="43"/>
      <c r="S49" s="44" t="str">
        <f aca="false">IF(OR(R$4=0,R49="",R$8="",R$7=""),"",ROUND(R49/R$8*R$7*KVARDI,2))</f>
        <v/>
      </c>
      <c r="T49" s="43"/>
      <c r="U49" s="44" t="str">
        <f aca="false">IF(OR(T$4=0,T49="",T$8="",T$7=""),"",ROUND(T49/T$8*T$7*KVARDI,2))</f>
        <v/>
      </c>
      <c r="V49" s="43"/>
      <c r="W49" s="44" t="str">
        <f aca="false">IF(OR(V$4=0,V49="",V$8="",V$7=""),"",ROUND(V49/V$8*V$7*KVARDI,2))</f>
        <v/>
      </c>
      <c r="X49" s="43"/>
      <c r="Y49" s="44" t="str">
        <f aca="false">IF(OR(X$4=0,X49="",X$8="",X$7=""),"",ROUND(X49/X$8*X$7*KVARDI,2))</f>
        <v/>
      </c>
      <c r="Z49" s="43"/>
      <c r="AA49" s="44" t="str">
        <f aca="false">IF(OR(Z$4=0,Z49="",Z$8="",Z$7=""),"",ROUND(Z49/Z$8*Z$7*KVARDI,2))</f>
        <v/>
      </c>
      <c r="AB49" s="43"/>
      <c r="AC49" s="44" t="str">
        <f aca="false">IF(OR(AB$4=0,AB49="",AB$8="",AB$7=""),"",ROUND(AB49/AB$8*AB$7*KVARDI,2))</f>
        <v/>
      </c>
      <c r="AD49" s="43"/>
      <c r="AE49" s="44" t="str">
        <f aca="false">IF(OR(AD$4=0,AD49="",AD$8="",AD$7=""),"",ROUND(AD49/AD$8*AD$7*KVARDI,2))</f>
        <v/>
      </c>
      <c r="AF49" s="43"/>
      <c r="AG49" s="44" t="str">
        <f aca="false">IF(OR(AF$4=0,AF49="",AF$8="",AF$7=""),"",ROUND(AF49/AF$8*AF$7*KVARDI,2))</f>
        <v/>
      </c>
      <c r="AH49" s="43"/>
      <c r="AI49" s="44" t="str">
        <f aca="false">IF(OR(AH$4=0,AH49="",AH$8="",AH$7=""),"",ROUND(AH49/AH$8*AH$7*KVARDI,2))</f>
        <v/>
      </c>
      <c r="AJ49" s="43"/>
      <c r="AK49" s="44" t="str">
        <f aca="false">IF(OR(AJ$4=0,AJ49="",AJ$8="",AJ$7=""),"",ROUND(AJ49/AJ$8*AJ$7*KVARDI,2))</f>
        <v/>
      </c>
      <c r="AL49" s="43"/>
      <c r="AM49" s="44" t="str">
        <f aca="false">IF(OR(AL$4=0,AL49="",AL$8="",AL$7=""),"",ROUND(AL49/AL$8*AL$7*KVARDI,2))</f>
        <v/>
      </c>
      <c r="AN49" s="43"/>
      <c r="AO49" s="44" t="str">
        <f aca="false">IF(OR(AN$4=0,AN49="",AN$8="",AN$7=""),"",ROUND(AN49/AN$8*AN$7*KVARDI,2))</f>
        <v/>
      </c>
      <c r="AP49" s="43"/>
      <c r="AQ49" s="44" t="str">
        <f aca="false">IF(OR(AP$4=0,AP49="",AP$8="",AP$7=""),"",ROUND(AP49/AP$8*AP$7*KVARDI,2))</f>
        <v/>
      </c>
      <c r="AR49" s="43"/>
      <c r="AS49" s="44" t="str">
        <f aca="false">IF(OR(AR$4=0,AR49="",AR$8="",AR$7=""),"",ROUND(AR49/AR$8*AR$7*KVARDI,2))</f>
        <v/>
      </c>
      <c r="AT49" s="43"/>
      <c r="AU49" s="44" t="str">
        <f aca="false">IF(OR(AT$4=0,AT49="",AT$8="",AT$7=""),"",ROUND(AT49/AT$8*AT$7*KVARDI,2))</f>
        <v/>
      </c>
      <c r="AV49" s="43"/>
      <c r="AW49" s="44" t="str">
        <f aca="false">IF(OR(AV$4=0,AV49="",AV$8="",AV$7=""),"",ROUND(AV49/AV$8*AV$7*KVARDI,2))</f>
        <v/>
      </c>
      <c r="AX49" s="43"/>
      <c r="AY49" s="44" t="str">
        <f aca="false">IF(OR(AX$4=0,AX49="",AX$8="",AX$7=""),"",ROUND(AX49/AX$8*AX$7*KVARDI,2))</f>
        <v/>
      </c>
      <c r="AZ49" s="43"/>
      <c r="BA49" s="44" t="str">
        <f aca="false">IF(OR(AZ$4=0,AZ49="",AZ$8="",AZ$7=""),"",ROUND(AZ49/AZ$8*AZ$7*KVARDI,2))</f>
        <v/>
      </c>
      <c r="BB49" s="43"/>
      <c r="BC49" s="44" t="str">
        <f aca="false">IF(OR(BB$4=0,BB49="",BB$8="",BB$7=""),"",ROUND(BB49/BB$8*BB$7*KVARDI,2))</f>
        <v/>
      </c>
    </row>
    <row r="50" customFormat="false" ht="15" hidden="false" customHeight="true" outlineLevel="0" collapsed="false">
      <c r="A50" s="45" t="n">
        <f aca="false">ROW()-10</f>
        <v>40</v>
      </c>
      <c r="B50" s="41" t="str">
        <f aca="false">IF(INDEX(Launagögn!$B$6:$B$10005,$A50)="","",INDEX(Launagögn!$B$6:$B$10005,$A50))</f>
        <v/>
      </c>
      <c r="C50" s="41" t="str">
        <f aca="false">IF(INDEX(Launagögn!$C$6:$C$10005,$A50)="","",INDEX(Launagögn!$C$6:$C$10005,$A50))</f>
        <v/>
      </c>
      <c r="D50" s="42" t="n">
        <f aca="false">IFERROR(SUMIF($F$10:$BC$10,"Stig",$F50:$BC50),0)</f>
        <v>0</v>
      </c>
      <c r="F50" s="43"/>
      <c r="G50" s="44" t="str">
        <f aca="false">IF(OR(F$4=0,F50="",F$8="",F$7=""),"",ROUND(F50/F$8*F$7*KVARDI,2))</f>
        <v/>
      </c>
      <c r="H50" s="43"/>
      <c r="I50" s="44" t="str">
        <f aca="false">IF(OR(H$4=0,H50="",H$8="",H$7=""),"",ROUND(H50/H$8*H$7*KVARDI,2))</f>
        <v/>
      </c>
      <c r="J50" s="43"/>
      <c r="K50" s="44" t="str">
        <f aca="false">IF(OR(J$4=0,J50="",J$8="",J$7=""),"",ROUND(J50/J$8*J$7*KVARDI,2))</f>
        <v/>
      </c>
      <c r="L50" s="43"/>
      <c r="M50" s="44" t="str">
        <f aca="false">IF(OR(L$4=0,L50="",L$8="",L$7=""),"",ROUND(L50/L$8*L$7*KVARDI,2))</f>
        <v/>
      </c>
      <c r="N50" s="43"/>
      <c r="O50" s="44" t="str">
        <f aca="false">IF(OR(N$4=0,N50="",N$8="",N$7=""),"",ROUND(N50/N$8*N$7*KVARDI,2))</f>
        <v/>
      </c>
      <c r="P50" s="43"/>
      <c r="Q50" s="44" t="str">
        <f aca="false">IF(OR(P$4=0,P50="",P$8="",P$7=""),"",ROUND(P50/P$8*P$7*KVARDI,2))</f>
        <v/>
      </c>
      <c r="R50" s="43"/>
      <c r="S50" s="44" t="str">
        <f aca="false">IF(OR(R$4=0,R50="",R$8="",R$7=""),"",ROUND(R50/R$8*R$7*KVARDI,2))</f>
        <v/>
      </c>
      <c r="T50" s="43"/>
      <c r="U50" s="44" t="str">
        <f aca="false">IF(OR(T$4=0,T50="",T$8="",T$7=""),"",ROUND(T50/T$8*T$7*KVARDI,2))</f>
        <v/>
      </c>
      <c r="V50" s="43"/>
      <c r="W50" s="44" t="str">
        <f aca="false">IF(OR(V$4=0,V50="",V$8="",V$7=""),"",ROUND(V50/V$8*V$7*KVARDI,2))</f>
        <v/>
      </c>
      <c r="X50" s="43"/>
      <c r="Y50" s="44" t="str">
        <f aca="false">IF(OR(X$4=0,X50="",X$8="",X$7=""),"",ROUND(X50/X$8*X$7*KVARDI,2))</f>
        <v/>
      </c>
      <c r="Z50" s="43"/>
      <c r="AA50" s="44" t="str">
        <f aca="false">IF(OR(Z$4=0,Z50="",Z$8="",Z$7=""),"",ROUND(Z50/Z$8*Z$7*KVARDI,2))</f>
        <v/>
      </c>
      <c r="AB50" s="43"/>
      <c r="AC50" s="44" t="str">
        <f aca="false">IF(OR(AB$4=0,AB50="",AB$8="",AB$7=""),"",ROUND(AB50/AB$8*AB$7*KVARDI,2))</f>
        <v/>
      </c>
      <c r="AD50" s="43"/>
      <c r="AE50" s="44" t="str">
        <f aca="false">IF(OR(AD$4=0,AD50="",AD$8="",AD$7=""),"",ROUND(AD50/AD$8*AD$7*KVARDI,2))</f>
        <v/>
      </c>
      <c r="AF50" s="43"/>
      <c r="AG50" s="44" t="str">
        <f aca="false">IF(OR(AF$4=0,AF50="",AF$8="",AF$7=""),"",ROUND(AF50/AF$8*AF$7*KVARDI,2))</f>
        <v/>
      </c>
      <c r="AH50" s="43"/>
      <c r="AI50" s="44" t="str">
        <f aca="false">IF(OR(AH$4=0,AH50="",AH$8="",AH$7=""),"",ROUND(AH50/AH$8*AH$7*KVARDI,2))</f>
        <v/>
      </c>
      <c r="AJ50" s="43"/>
      <c r="AK50" s="44" t="str">
        <f aca="false">IF(OR(AJ$4=0,AJ50="",AJ$8="",AJ$7=""),"",ROUND(AJ50/AJ$8*AJ$7*KVARDI,2))</f>
        <v/>
      </c>
      <c r="AL50" s="43"/>
      <c r="AM50" s="44" t="str">
        <f aca="false">IF(OR(AL$4=0,AL50="",AL$8="",AL$7=""),"",ROUND(AL50/AL$8*AL$7*KVARDI,2))</f>
        <v/>
      </c>
      <c r="AN50" s="43"/>
      <c r="AO50" s="44" t="str">
        <f aca="false">IF(OR(AN$4=0,AN50="",AN$8="",AN$7=""),"",ROUND(AN50/AN$8*AN$7*KVARDI,2))</f>
        <v/>
      </c>
      <c r="AP50" s="43"/>
      <c r="AQ50" s="44" t="str">
        <f aca="false">IF(OR(AP$4=0,AP50="",AP$8="",AP$7=""),"",ROUND(AP50/AP$8*AP$7*KVARDI,2))</f>
        <v/>
      </c>
      <c r="AR50" s="43"/>
      <c r="AS50" s="44" t="str">
        <f aca="false">IF(OR(AR$4=0,AR50="",AR$8="",AR$7=""),"",ROUND(AR50/AR$8*AR$7*KVARDI,2))</f>
        <v/>
      </c>
      <c r="AT50" s="43"/>
      <c r="AU50" s="44" t="str">
        <f aca="false">IF(OR(AT$4=0,AT50="",AT$8="",AT$7=""),"",ROUND(AT50/AT$8*AT$7*KVARDI,2))</f>
        <v/>
      </c>
      <c r="AV50" s="43"/>
      <c r="AW50" s="44" t="str">
        <f aca="false">IF(OR(AV$4=0,AV50="",AV$8="",AV$7=""),"",ROUND(AV50/AV$8*AV$7*KVARDI,2))</f>
        <v/>
      </c>
      <c r="AX50" s="43"/>
      <c r="AY50" s="44" t="str">
        <f aca="false">IF(OR(AX$4=0,AX50="",AX$8="",AX$7=""),"",ROUND(AX50/AX$8*AX$7*KVARDI,2))</f>
        <v/>
      </c>
      <c r="AZ50" s="43"/>
      <c r="BA50" s="44" t="str">
        <f aca="false">IF(OR(AZ$4=0,AZ50="",AZ$8="",AZ$7=""),"",ROUND(AZ50/AZ$8*AZ$7*KVARDI,2))</f>
        <v/>
      </c>
      <c r="BB50" s="43"/>
      <c r="BC50" s="44" t="str">
        <f aca="false">IF(OR(BB$4=0,BB50="",BB$8="",BB$7=""),"",ROUND(BB50/BB$8*BB$7*KVARDI,2))</f>
        <v/>
      </c>
    </row>
    <row r="51" customFormat="false" ht="15" hidden="false" customHeight="true" outlineLevel="0" collapsed="false">
      <c r="A51" s="45" t="n">
        <f aca="false">ROW()-10</f>
        <v>41</v>
      </c>
      <c r="B51" s="41" t="str">
        <f aca="false">IF(INDEX(Launagögn!$B$6:$B$10005,$A51)="","",INDEX(Launagögn!$B$6:$B$10005,$A51))</f>
        <v/>
      </c>
      <c r="C51" s="41" t="str">
        <f aca="false">IF(INDEX(Launagögn!$C$6:$C$10005,$A51)="","",INDEX(Launagögn!$C$6:$C$10005,$A51))</f>
        <v/>
      </c>
      <c r="D51" s="42" t="n">
        <f aca="false">IFERROR(SUMIF($F$10:$BC$10,"Stig",$F51:$BC51),0)</f>
        <v>0</v>
      </c>
      <c r="F51" s="43"/>
      <c r="G51" s="44" t="str">
        <f aca="false">IF(OR(F$4=0,F51="",F$8="",F$7=""),"",ROUND(F51/F$8*F$7*KVARDI,2))</f>
        <v/>
      </c>
      <c r="H51" s="43"/>
      <c r="I51" s="44" t="str">
        <f aca="false">IF(OR(H$4=0,H51="",H$8="",H$7=""),"",ROUND(H51/H$8*H$7*KVARDI,2))</f>
        <v/>
      </c>
      <c r="J51" s="43"/>
      <c r="K51" s="44" t="str">
        <f aca="false">IF(OR(J$4=0,J51="",J$8="",J$7=""),"",ROUND(J51/J$8*J$7*KVARDI,2))</f>
        <v/>
      </c>
      <c r="L51" s="43"/>
      <c r="M51" s="44" t="str">
        <f aca="false">IF(OR(L$4=0,L51="",L$8="",L$7=""),"",ROUND(L51/L$8*L$7*KVARDI,2))</f>
        <v/>
      </c>
      <c r="N51" s="43"/>
      <c r="O51" s="44" t="str">
        <f aca="false">IF(OR(N$4=0,N51="",N$8="",N$7=""),"",ROUND(N51/N$8*N$7*KVARDI,2))</f>
        <v/>
      </c>
      <c r="P51" s="43"/>
      <c r="Q51" s="44" t="str">
        <f aca="false">IF(OR(P$4=0,P51="",P$8="",P$7=""),"",ROUND(P51/P$8*P$7*KVARDI,2))</f>
        <v/>
      </c>
      <c r="R51" s="43"/>
      <c r="S51" s="44" t="str">
        <f aca="false">IF(OR(R$4=0,R51="",R$8="",R$7=""),"",ROUND(R51/R$8*R$7*KVARDI,2))</f>
        <v/>
      </c>
      <c r="T51" s="43"/>
      <c r="U51" s="44" t="str">
        <f aca="false">IF(OR(T$4=0,T51="",T$8="",T$7=""),"",ROUND(T51/T$8*T$7*KVARDI,2))</f>
        <v/>
      </c>
      <c r="V51" s="43"/>
      <c r="W51" s="44" t="str">
        <f aca="false">IF(OR(V$4=0,V51="",V$8="",V$7=""),"",ROUND(V51/V$8*V$7*KVARDI,2))</f>
        <v/>
      </c>
      <c r="X51" s="43"/>
      <c r="Y51" s="44" t="str">
        <f aca="false">IF(OR(X$4=0,X51="",X$8="",X$7=""),"",ROUND(X51/X$8*X$7*KVARDI,2))</f>
        <v/>
      </c>
      <c r="Z51" s="43"/>
      <c r="AA51" s="44" t="str">
        <f aca="false">IF(OR(Z$4=0,Z51="",Z$8="",Z$7=""),"",ROUND(Z51/Z$8*Z$7*KVARDI,2))</f>
        <v/>
      </c>
      <c r="AB51" s="43"/>
      <c r="AC51" s="44" t="str">
        <f aca="false">IF(OR(AB$4=0,AB51="",AB$8="",AB$7=""),"",ROUND(AB51/AB$8*AB$7*KVARDI,2))</f>
        <v/>
      </c>
      <c r="AD51" s="43"/>
      <c r="AE51" s="44" t="str">
        <f aca="false">IF(OR(AD$4=0,AD51="",AD$8="",AD$7=""),"",ROUND(AD51/AD$8*AD$7*KVARDI,2))</f>
        <v/>
      </c>
      <c r="AF51" s="43"/>
      <c r="AG51" s="44" t="str">
        <f aca="false">IF(OR(AF$4=0,AF51="",AF$8="",AF$7=""),"",ROUND(AF51/AF$8*AF$7*KVARDI,2))</f>
        <v/>
      </c>
      <c r="AH51" s="43"/>
      <c r="AI51" s="44" t="str">
        <f aca="false">IF(OR(AH$4=0,AH51="",AH$8="",AH$7=""),"",ROUND(AH51/AH$8*AH$7*KVARDI,2))</f>
        <v/>
      </c>
      <c r="AJ51" s="43"/>
      <c r="AK51" s="44" t="str">
        <f aca="false">IF(OR(AJ$4=0,AJ51="",AJ$8="",AJ$7=""),"",ROUND(AJ51/AJ$8*AJ$7*KVARDI,2))</f>
        <v/>
      </c>
      <c r="AL51" s="43"/>
      <c r="AM51" s="44" t="str">
        <f aca="false">IF(OR(AL$4=0,AL51="",AL$8="",AL$7=""),"",ROUND(AL51/AL$8*AL$7*KVARDI,2))</f>
        <v/>
      </c>
      <c r="AN51" s="43"/>
      <c r="AO51" s="44" t="str">
        <f aca="false">IF(OR(AN$4=0,AN51="",AN$8="",AN$7=""),"",ROUND(AN51/AN$8*AN$7*KVARDI,2))</f>
        <v/>
      </c>
      <c r="AP51" s="43"/>
      <c r="AQ51" s="44" t="str">
        <f aca="false">IF(OR(AP$4=0,AP51="",AP$8="",AP$7=""),"",ROUND(AP51/AP$8*AP$7*KVARDI,2))</f>
        <v/>
      </c>
      <c r="AR51" s="43"/>
      <c r="AS51" s="44" t="str">
        <f aca="false">IF(OR(AR$4=0,AR51="",AR$8="",AR$7=""),"",ROUND(AR51/AR$8*AR$7*KVARDI,2))</f>
        <v/>
      </c>
      <c r="AT51" s="43"/>
      <c r="AU51" s="44" t="str">
        <f aca="false">IF(OR(AT$4=0,AT51="",AT$8="",AT$7=""),"",ROUND(AT51/AT$8*AT$7*KVARDI,2))</f>
        <v/>
      </c>
      <c r="AV51" s="43"/>
      <c r="AW51" s="44" t="str">
        <f aca="false">IF(OR(AV$4=0,AV51="",AV$8="",AV$7=""),"",ROUND(AV51/AV$8*AV$7*KVARDI,2))</f>
        <v/>
      </c>
      <c r="AX51" s="43"/>
      <c r="AY51" s="44" t="str">
        <f aca="false">IF(OR(AX$4=0,AX51="",AX$8="",AX$7=""),"",ROUND(AX51/AX$8*AX$7*KVARDI,2))</f>
        <v/>
      </c>
      <c r="AZ51" s="43"/>
      <c r="BA51" s="44" t="str">
        <f aca="false">IF(OR(AZ$4=0,AZ51="",AZ$8="",AZ$7=""),"",ROUND(AZ51/AZ$8*AZ$7*KVARDI,2))</f>
        <v/>
      </c>
      <c r="BB51" s="43"/>
      <c r="BC51" s="44" t="str">
        <f aca="false">IF(OR(BB$4=0,BB51="",BB$8="",BB$7=""),"",ROUND(BB51/BB$8*BB$7*KVARDI,2))</f>
        <v/>
      </c>
    </row>
    <row r="52" customFormat="false" ht="15" hidden="false" customHeight="true" outlineLevel="0" collapsed="false">
      <c r="A52" s="45" t="n">
        <f aca="false">ROW()-10</f>
        <v>42</v>
      </c>
      <c r="B52" s="41" t="str">
        <f aca="false">IF(INDEX(Launagögn!$B$6:$B$10005,$A52)="","",INDEX(Launagögn!$B$6:$B$10005,$A52))</f>
        <v/>
      </c>
      <c r="C52" s="41" t="str">
        <f aca="false">IF(INDEX(Launagögn!$C$6:$C$10005,$A52)="","",INDEX(Launagögn!$C$6:$C$10005,$A52))</f>
        <v/>
      </c>
      <c r="D52" s="42" t="n">
        <f aca="false">IFERROR(SUMIF($F$10:$BC$10,"Stig",$F52:$BC52),0)</f>
        <v>0</v>
      </c>
      <c r="F52" s="43"/>
      <c r="G52" s="44" t="str">
        <f aca="false">IF(OR(F$4=0,F52="",F$8="",F$7=""),"",ROUND(F52/F$8*F$7*KVARDI,2))</f>
        <v/>
      </c>
      <c r="H52" s="43"/>
      <c r="I52" s="44" t="str">
        <f aca="false">IF(OR(H$4=0,H52="",H$8="",H$7=""),"",ROUND(H52/H$8*H$7*KVARDI,2))</f>
        <v/>
      </c>
      <c r="J52" s="43"/>
      <c r="K52" s="44" t="str">
        <f aca="false">IF(OR(J$4=0,J52="",J$8="",J$7=""),"",ROUND(J52/J$8*J$7*KVARDI,2))</f>
        <v/>
      </c>
      <c r="L52" s="43"/>
      <c r="M52" s="44" t="str">
        <f aca="false">IF(OR(L$4=0,L52="",L$8="",L$7=""),"",ROUND(L52/L$8*L$7*KVARDI,2))</f>
        <v/>
      </c>
      <c r="N52" s="43"/>
      <c r="O52" s="44" t="str">
        <f aca="false">IF(OR(N$4=0,N52="",N$8="",N$7=""),"",ROUND(N52/N$8*N$7*KVARDI,2))</f>
        <v/>
      </c>
      <c r="P52" s="43"/>
      <c r="Q52" s="44" t="str">
        <f aca="false">IF(OR(P$4=0,P52="",P$8="",P$7=""),"",ROUND(P52/P$8*P$7*KVARDI,2))</f>
        <v/>
      </c>
      <c r="R52" s="43"/>
      <c r="S52" s="44" t="str">
        <f aca="false">IF(OR(R$4=0,R52="",R$8="",R$7=""),"",ROUND(R52/R$8*R$7*KVARDI,2))</f>
        <v/>
      </c>
      <c r="T52" s="43"/>
      <c r="U52" s="44" t="str">
        <f aca="false">IF(OR(T$4=0,T52="",T$8="",T$7=""),"",ROUND(T52/T$8*T$7*KVARDI,2))</f>
        <v/>
      </c>
      <c r="V52" s="43"/>
      <c r="W52" s="44" t="str">
        <f aca="false">IF(OR(V$4=0,V52="",V$8="",V$7=""),"",ROUND(V52/V$8*V$7*KVARDI,2))</f>
        <v/>
      </c>
      <c r="X52" s="43"/>
      <c r="Y52" s="44" t="str">
        <f aca="false">IF(OR(X$4=0,X52="",X$8="",X$7=""),"",ROUND(X52/X$8*X$7*KVARDI,2))</f>
        <v/>
      </c>
      <c r="Z52" s="43"/>
      <c r="AA52" s="44" t="str">
        <f aca="false">IF(OR(Z$4=0,Z52="",Z$8="",Z$7=""),"",ROUND(Z52/Z$8*Z$7*KVARDI,2))</f>
        <v/>
      </c>
      <c r="AB52" s="43"/>
      <c r="AC52" s="44" t="str">
        <f aca="false">IF(OR(AB$4=0,AB52="",AB$8="",AB$7=""),"",ROUND(AB52/AB$8*AB$7*KVARDI,2))</f>
        <v/>
      </c>
      <c r="AD52" s="43"/>
      <c r="AE52" s="44" t="str">
        <f aca="false">IF(OR(AD$4=0,AD52="",AD$8="",AD$7=""),"",ROUND(AD52/AD$8*AD$7*KVARDI,2))</f>
        <v/>
      </c>
      <c r="AF52" s="43"/>
      <c r="AG52" s="44" t="str">
        <f aca="false">IF(OR(AF$4=0,AF52="",AF$8="",AF$7=""),"",ROUND(AF52/AF$8*AF$7*KVARDI,2))</f>
        <v/>
      </c>
      <c r="AH52" s="43"/>
      <c r="AI52" s="44" t="str">
        <f aca="false">IF(OR(AH$4=0,AH52="",AH$8="",AH$7=""),"",ROUND(AH52/AH$8*AH$7*KVARDI,2))</f>
        <v/>
      </c>
      <c r="AJ52" s="43"/>
      <c r="AK52" s="44" t="str">
        <f aca="false">IF(OR(AJ$4=0,AJ52="",AJ$8="",AJ$7=""),"",ROUND(AJ52/AJ$8*AJ$7*KVARDI,2))</f>
        <v/>
      </c>
      <c r="AL52" s="43"/>
      <c r="AM52" s="44" t="str">
        <f aca="false">IF(OR(AL$4=0,AL52="",AL$8="",AL$7=""),"",ROUND(AL52/AL$8*AL$7*KVARDI,2))</f>
        <v/>
      </c>
      <c r="AN52" s="43"/>
      <c r="AO52" s="44" t="str">
        <f aca="false">IF(OR(AN$4=0,AN52="",AN$8="",AN$7=""),"",ROUND(AN52/AN$8*AN$7*KVARDI,2))</f>
        <v/>
      </c>
      <c r="AP52" s="43"/>
      <c r="AQ52" s="44" t="str">
        <f aca="false">IF(OR(AP$4=0,AP52="",AP$8="",AP$7=""),"",ROUND(AP52/AP$8*AP$7*KVARDI,2))</f>
        <v/>
      </c>
      <c r="AR52" s="43"/>
      <c r="AS52" s="44" t="str">
        <f aca="false">IF(OR(AR$4=0,AR52="",AR$8="",AR$7=""),"",ROUND(AR52/AR$8*AR$7*KVARDI,2))</f>
        <v/>
      </c>
      <c r="AT52" s="43"/>
      <c r="AU52" s="44" t="str">
        <f aca="false">IF(OR(AT$4=0,AT52="",AT$8="",AT$7=""),"",ROUND(AT52/AT$8*AT$7*KVARDI,2))</f>
        <v/>
      </c>
      <c r="AV52" s="43"/>
      <c r="AW52" s="44" t="str">
        <f aca="false">IF(OR(AV$4=0,AV52="",AV$8="",AV$7=""),"",ROUND(AV52/AV$8*AV$7*KVARDI,2))</f>
        <v/>
      </c>
      <c r="AX52" s="43"/>
      <c r="AY52" s="44" t="str">
        <f aca="false">IF(OR(AX$4=0,AX52="",AX$8="",AX$7=""),"",ROUND(AX52/AX$8*AX$7*KVARDI,2))</f>
        <v/>
      </c>
      <c r="AZ52" s="43"/>
      <c r="BA52" s="44" t="str">
        <f aca="false">IF(OR(AZ$4=0,AZ52="",AZ$8="",AZ$7=""),"",ROUND(AZ52/AZ$8*AZ$7*KVARDI,2))</f>
        <v/>
      </c>
      <c r="BB52" s="43"/>
      <c r="BC52" s="44" t="str">
        <f aca="false">IF(OR(BB$4=0,BB52="",BB$8="",BB$7=""),"",ROUND(BB52/BB$8*BB$7*KVARDI,2))</f>
        <v/>
      </c>
    </row>
    <row r="53" customFormat="false" ht="15" hidden="false" customHeight="true" outlineLevel="0" collapsed="false">
      <c r="A53" s="45" t="n">
        <f aca="false">ROW()-10</f>
        <v>43</v>
      </c>
      <c r="B53" s="41" t="str">
        <f aca="false">IF(INDEX(Launagögn!$B$6:$B$10005,$A53)="","",INDEX(Launagögn!$B$6:$B$10005,$A53))</f>
        <v/>
      </c>
      <c r="C53" s="41" t="str">
        <f aca="false">IF(INDEX(Launagögn!$C$6:$C$10005,$A53)="","",INDEX(Launagögn!$C$6:$C$10005,$A53))</f>
        <v/>
      </c>
      <c r="D53" s="42" t="n">
        <f aca="false">IFERROR(SUMIF($F$10:$BC$10,"Stig",$F53:$BC53),0)</f>
        <v>0</v>
      </c>
      <c r="F53" s="43"/>
      <c r="G53" s="44" t="str">
        <f aca="false">IF(OR(F$4=0,F53="",F$8="",F$7=""),"",ROUND(F53/F$8*F$7*KVARDI,2))</f>
        <v/>
      </c>
      <c r="H53" s="43"/>
      <c r="I53" s="44" t="str">
        <f aca="false">IF(OR(H$4=0,H53="",H$8="",H$7=""),"",ROUND(H53/H$8*H$7*KVARDI,2))</f>
        <v/>
      </c>
      <c r="J53" s="43"/>
      <c r="K53" s="44" t="str">
        <f aca="false">IF(OR(J$4=0,J53="",J$8="",J$7=""),"",ROUND(J53/J$8*J$7*KVARDI,2))</f>
        <v/>
      </c>
      <c r="L53" s="43"/>
      <c r="M53" s="44" t="str">
        <f aca="false">IF(OR(L$4=0,L53="",L$8="",L$7=""),"",ROUND(L53/L$8*L$7*KVARDI,2))</f>
        <v/>
      </c>
      <c r="N53" s="43"/>
      <c r="O53" s="44" t="str">
        <f aca="false">IF(OR(N$4=0,N53="",N$8="",N$7=""),"",ROUND(N53/N$8*N$7*KVARDI,2))</f>
        <v/>
      </c>
      <c r="P53" s="43"/>
      <c r="Q53" s="44" t="str">
        <f aca="false">IF(OR(P$4=0,P53="",P$8="",P$7=""),"",ROUND(P53/P$8*P$7*KVARDI,2))</f>
        <v/>
      </c>
      <c r="R53" s="43"/>
      <c r="S53" s="44" t="str">
        <f aca="false">IF(OR(R$4=0,R53="",R$8="",R$7=""),"",ROUND(R53/R$8*R$7*KVARDI,2))</f>
        <v/>
      </c>
      <c r="T53" s="43"/>
      <c r="U53" s="44" t="str">
        <f aca="false">IF(OR(T$4=0,T53="",T$8="",T$7=""),"",ROUND(T53/T$8*T$7*KVARDI,2))</f>
        <v/>
      </c>
      <c r="V53" s="43"/>
      <c r="W53" s="44" t="str">
        <f aca="false">IF(OR(V$4=0,V53="",V$8="",V$7=""),"",ROUND(V53/V$8*V$7*KVARDI,2))</f>
        <v/>
      </c>
      <c r="X53" s="43"/>
      <c r="Y53" s="44" t="str">
        <f aca="false">IF(OR(X$4=0,X53="",X$8="",X$7=""),"",ROUND(X53/X$8*X$7*KVARDI,2))</f>
        <v/>
      </c>
      <c r="Z53" s="43"/>
      <c r="AA53" s="44" t="str">
        <f aca="false">IF(OR(Z$4=0,Z53="",Z$8="",Z$7=""),"",ROUND(Z53/Z$8*Z$7*KVARDI,2))</f>
        <v/>
      </c>
      <c r="AB53" s="43"/>
      <c r="AC53" s="44" t="str">
        <f aca="false">IF(OR(AB$4=0,AB53="",AB$8="",AB$7=""),"",ROUND(AB53/AB$8*AB$7*KVARDI,2))</f>
        <v/>
      </c>
      <c r="AD53" s="43"/>
      <c r="AE53" s="44" t="str">
        <f aca="false">IF(OR(AD$4=0,AD53="",AD$8="",AD$7=""),"",ROUND(AD53/AD$8*AD$7*KVARDI,2))</f>
        <v/>
      </c>
      <c r="AF53" s="43"/>
      <c r="AG53" s="44" t="str">
        <f aca="false">IF(OR(AF$4=0,AF53="",AF$8="",AF$7=""),"",ROUND(AF53/AF$8*AF$7*KVARDI,2))</f>
        <v/>
      </c>
      <c r="AH53" s="43"/>
      <c r="AI53" s="44" t="str">
        <f aca="false">IF(OR(AH$4=0,AH53="",AH$8="",AH$7=""),"",ROUND(AH53/AH$8*AH$7*KVARDI,2))</f>
        <v/>
      </c>
      <c r="AJ53" s="43"/>
      <c r="AK53" s="44" t="str">
        <f aca="false">IF(OR(AJ$4=0,AJ53="",AJ$8="",AJ$7=""),"",ROUND(AJ53/AJ$8*AJ$7*KVARDI,2))</f>
        <v/>
      </c>
      <c r="AL53" s="43"/>
      <c r="AM53" s="44" t="str">
        <f aca="false">IF(OR(AL$4=0,AL53="",AL$8="",AL$7=""),"",ROUND(AL53/AL$8*AL$7*KVARDI,2))</f>
        <v/>
      </c>
      <c r="AN53" s="43"/>
      <c r="AO53" s="44" t="str">
        <f aca="false">IF(OR(AN$4=0,AN53="",AN$8="",AN$7=""),"",ROUND(AN53/AN$8*AN$7*KVARDI,2))</f>
        <v/>
      </c>
      <c r="AP53" s="43"/>
      <c r="AQ53" s="44" t="str">
        <f aca="false">IF(OR(AP$4=0,AP53="",AP$8="",AP$7=""),"",ROUND(AP53/AP$8*AP$7*KVARDI,2))</f>
        <v/>
      </c>
      <c r="AR53" s="43"/>
      <c r="AS53" s="44" t="str">
        <f aca="false">IF(OR(AR$4=0,AR53="",AR$8="",AR$7=""),"",ROUND(AR53/AR$8*AR$7*KVARDI,2))</f>
        <v/>
      </c>
      <c r="AT53" s="43"/>
      <c r="AU53" s="44" t="str">
        <f aca="false">IF(OR(AT$4=0,AT53="",AT$8="",AT$7=""),"",ROUND(AT53/AT$8*AT$7*KVARDI,2))</f>
        <v/>
      </c>
      <c r="AV53" s="43"/>
      <c r="AW53" s="44" t="str">
        <f aca="false">IF(OR(AV$4=0,AV53="",AV$8="",AV$7=""),"",ROUND(AV53/AV$8*AV$7*KVARDI,2))</f>
        <v/>
      </c>
      <c r="AX53" s="43"/>
      <c r="AY53" s="44" t="str">
        <f aca="false">IF(OR(AX$4=0,AX53="",AX$8="",AX$7=""),"",ROUND(AX53/AX$8*AX$7*KVARDI,2))</f>
        <v/>
      </c>
      <c r="AZ53" s="43"/>
      <c r="BA53" s="44" t="str">
        <f aca="false">IF(OR(AZ$4=0,AZ53="",AZ$8="",AZ$7=""),"",ROUND(AZ53/AZ$8*AZ$7*KVARDI,2))</f>
        <v/>
      </c>
      <c r="BB53" s="43"/>
      <c r="BC53" s="44" t="str">
        <f aca="false">IF(OR(BB$4=0,BB53="",BB$8="",BB$7=""),"",ROUND(BB53/BB$8*BB$7*KVARDI,2))</f>
        <v/>
      </c>
    </row>
    <row r="54" customFormat="false" ht="15" hidden="false" customHeight="true" outlineLevel="0" collapsed="false">
      <c r="A54" s="45" t="n">
        <f aca="false">ROW()-10</f>
        <v>44</v>
      </c>
      <c r="B54" s="41" t="str">
        <f aca="false">IF(INDEX(Launagögn!$B$6:$B$10005,$A54)="","",INDEX(Launagögn!$B$6:$B$10005,$A54))</f>
        <v/>
      </c>
      <c r="C54" s="41" t="str">
        <f aca="false">IF(INDEX(Launagögn!$C$6:$C$10005,$A54)="","",INDEX(Launagögn!$C$6:$C$10005,$A54))</f>
        <v/>
      </c>
      <c r="D54" s="42" t="n">
        <f aca="false">IFERROR(SUMIF($F$10:$BC$10,"Stig",$F54:$BC54),0)</f>
        <v>0</v>
      </c>
      <c r="F54" s="43"/>
      <c r="G54" s="44" t="str">
        <f aca="false">IF(OR(F$4=0,F54="",F$8="",F$7=""),"",ROUND(F54/F$8*F$7*KVARDI,2))</f>
        <v/>
      </c>
      <c r="H54" s="43"/>
      <c r="I54" s="44" t="str">
        <f aca="false">IF(OR(H$4=0,H54="",H$8="",H$7=""),"",ROUND(H54/H$8*H$7*KVARDI,2))</f>
        <v/>
      </c>
      <c r="J54" s="43"/>
      <c r="K54" s="44" t="str">
        <f aca="false">IF(OR(J$4=0,J54="",J$8="",J$7=""),"",ROUND(J54/J$8*J$7*KVARDI,2))</f>
        <v/>
      </c>
      <c r="L54" s="43"/>
      <c r="M54" s="44" t="str">
        <f aca="false">IF(OR(L$4=0,L54="",L$8="",L$7=""),"",ROUND(L54/L$8*L$7*KVARDI,2))</f>
        <v/>
      </c>
      <c r="N54" s="43"/>
      <c r="O54" s="44" t="str">
        <f aca="false">IF(OR(N$4=0,N54="",N$8="",N$7=""),"",ROUND(N54/N$8*N$7*KVARDI,2))</f>
        <v/>
      </c>
      <c r="P54" s="43"/>
      <c r="Q54" s="44" t="str">
        <f aca="false">IF(OR(P$4=0,P54="",P$8="",P$7=""),"",ROUND(P54/P$8*P$7*KVARDI,2))</f>
        <v/>
      </c>
      <c r="R54" s="43"/>
      <c r="S54" s="44" t="str">
        <f aca="false">IF(OR(R$4=0,R54="",R$8="",R$7=""),"",ROUND(R54/R$8*R$7*KVARDI,2))</f>
        <v/>
      </c>
      <c r="T54" s="43"/>
      <c r="U54" s="44" t="str">
        <f aca="false">IF(OR(T$4=0,T54="",T$8="",T$7=""),"",ROUND(T54/T$8*T$7*KVARDI,2))</f>
        <v/>
      </c>
      <c r="V54" s="43"/>
      <c r="W54" s="44" t="str">
        <f aca="false">IF(OR(V$4=0,V54="",V$8="",V$7=""),"",ROUND(V54/V$8*V$7*KVARDI,2))</f>
        <v/>
      </c>
      <c r="X54" s="43"/>
      <c r="Y54" s="44" t="str">
        <f aca="false">IF(OR(X$4=0,X54="",X$8="",X$7=""),"",ROUND(X54/X$8*X$7*KVARDI,2))</f>
        <v/>
      </c>
      <c r="Z54" s="43"/>
      <c r="AA54" s="44" t="str">
        <f aca="false">IF(OR(Z$4=0,Z54="",Z$8="",Z$7=""),"",ROUND(Z54/Z$8*Z$7*KVARDI,2))</f>
        <v/>
      </c>
      <c r="AB54" s="43"/>
      <c r="AC54" s="44" t="str">
        <f aca="false">IF(OR(AB$4=0,AB54="",AB$8="",AB$7=""),"",ROUND(AB54/AB$8*AB$7*KVARDI,2))</f>
        <v/>
      </c>
      <c r="AD54" s="43"/>
      <c r="AE54" s="44" t="str">
        <f aca="false">IF(OR(AD$4=0,AD54="",AD$8="",AD$7=""),"",ROUND(AD54/AD$8*AD$7*KVARDI,2))</f>
        <v/>
      </c>
      <c r="AF54" s="43"/>
      <c r="AG54" s="44" t="str">
        <f aca="false">IF(OR(AF$4=0,AF54="",AF$8="",AF$7=""),"",ROUND(AF54/AF$8*AF$7*KVARDI,2))</f>
        <v/>
      </c>
      <c r="AH54" s="43"/>
      <c r="AI54" s="44" t="str">
        <f aca="false">IF(OR(AH$4=0,AH54="",AH$8="",AH$7=""),"",ROUND(AH54/AH$8*AH$7*KVARDI,2))</f>
        <v/>
      </c>
      <c r="AJ54" s="43"/>
      <c r="AK54" s="44" t="str">
        <f aca="false">IF(OR(AJ$4=0,AJ54="",AJ$8="",AJ$7=""),"",ROUND(AJ54/AJ$8*AJ$7*KVARDI,2))</f>
        <v/>
      </c>
      <c r="AL54" s="43"/>
      <c r="AM54" s="44" t="str">
        <f aca="false">IF(OR(AL$4=0,AL54="",AL$8="",AL$7=""),"",ROUND(AL54/AL$8*AL$7*KVARDI,2))</f>
        <v/>
      </c>
      <c r="AN54" s="43"/>
      <c r="AO54" s="44" t="str">
        <f aca="false">IF(OR(AN$4=0,AN54="",AN$8="",AN$7=""),"",ROUND(AN54/AN$8*AN$7*KVARDI,2))</f>
        <v/>
      </c>
      <c r="AP54" s="43"/>
      <c r="AQ54" s="44" t="str">
        <f aca="false">IF(OR(AP$4=0,AP54="",AP$8="",AP$7=""),"",ROUND(AP54/AP$8*AP$7*KVARDI,2))</f>
        <v/>
      </c>
      <c r="AR54" s="43"/>
      <c r="AS54" s="44" t="str">
        <f aca="false">IF(OR(AR$4=0,AR54="",AR$8="",AR$7=""),"",ROUND(AR54/AR$8*AR$7*KVARDI,2))</f>
        <v/>
      </c>
      <c r="AT54" s="43"/>
      <c r="AU54" s="44" t="str">
        <f aca="false">IF(OR(AT$4=0,AT54="",AT$8="",AT$7=""),"",ROUND(AT54/AT$8*AT$7*KVARDI,2))</f>
        <v/>
      </c>
      <c r="AV54" s="43"/>
      <c r="AW54" s="44" t="str">
        <f aca="false">IF(OR(AV$4=0,AV54="",AV$8="",AV$7=""),"",ROUND(AV54/AV$8*AV$7*KVARDI,2))</f>
        <v/>
      </c>
      <c r="AX54" s="43"/>
      <c r="AY54" s="44" t="str">
        <f aca="false">IF(OR(AX$4=0,AX54="",AX$8="",AX$7=""),"",ROUND(AX54/AX$8*AX$7*KVARDI,2))</f>
        <v/>
      </c>
      <c r="AZ54" s="43"/>
      <c r="BA54" s="44" t="str">
        <f aca="false">IF(OR(AZ$4=0,AZ54="",AZ$8="",AZ$7=""),"",ROUND(AZ54/AZ$8*AZ$7*KVARDI,2))</f>
        <v/>
      </c>
      <c r="BB54" s="43"/>
      <c r="BC54" s="44" t="str">
        <f aca="false">IF(OR(BB$4=0,BB54="",BB$8="",BB$7=""),"",ROUND(BB54/BB$8*BB$7*KVARDI,2))</f>
        <v/>
      </c>
    </row>
    <row r="55" customFormat="false" ht="15" hidden="false" customHeight="true" outlineLevel="0" collapsed="false">
      <c r="A55" s="45" t="n">
        <f aca="false">ROW()-10</f>
        <v>45</v>
      </c>
      <c r="B55" s="41" t="str">
        <f aca="false">IF(INDEX(Launagögn!$B$6:$B$10005,$A55)="","",INDEX(Launagögn!$B$6:$B$10005,$A55))</f>
        <v/>
      </c>
      <c r="C55" s="41" t="str">
        <f aca="false">IF(INDEX(Launagögn!$C$6:$C$10005,$A55)="","",INDEX(Launagögn!$C$6:$C$10005,$A55))</f>
        <v/>
      </c>
      <c r="D55" s="42" t="n">
        <f aca="false">IFERROR(SUMIF($F$10:$BC$10,"Stig",$F55:$BC55),0)</f>
        <v>0</v>
      </c>
      <c r="F55" s="43"/>
      <c r="G55" s="44" t="str">
        <f aca="false">IF(OR(F$4=0,F55="",F$8="",F$7=""),"",ROUND(F55/F$8*F$7*KVARDI,2))</f>
        <v/>
      </c>
      <c r="H55" s="43"/>
      <c r="I55" s="44" t="str">
        <f aca="false">IF(OR(H$4=0,H55="",H$8="",H$7=""),"",ROUND(H55/H$8*H$7*KVARDI,2))</f>
        <v/>
      </c>
      <c r="J55" s="43"/>
      <c r="K55" s="44" t="str">
        <f aca="false">IF(OR(J$4=0,J55="",J$8="",J$7=""),"",ROUND(J55/J$8*J$7*KVARDI,2))</f>
        <v/>
      </c>
      <c r="L55" s="43"/>
      <c r="M55" s="44" t="str">
        <f aca="false">IF(OR(L$4=0,L55="",L$8="",L$7=""),"",ROUND(L55/L$8*L$7*KVARDI,2))</f>
        <v/>
      </c>
      <c r="N55" s="43"/>
      <c r="O55" s="44" t="str">
        <f aca="false">IF(OR(N$4=0,N55="",N$8="",N$7=""),"",ROUND(N55/N$8*N$7*KVARDI,2))</f>
        <v/>
      </c>
      <c r="P55" s="43"/>
      <c r="Q55" s="44" t="str">
        <f aca="false">IF(OR(P$4=0,P55="",P$8="",P$7=""),"",ROUND(P55/P$8*P$7*KVARDI,2))</f>
        <v/>
      </c>
      <c r="R55" s="43"/>
      <c r="S55" s="44" t="str">
        <f aca="false">IF(OR(R$4=0,R55="",R$8="",R$7=""),"",ROUND(R55/R$8*R$7*KVARDI,2))</f>
        <v/>
      </c>
      <c r="T55" s="43"/>
      <c r="U55" s="44" t="str">
        <f aca="false">IF(OR(T$4=0,T55="",T$8="",T$7=""),"",ROUND(T55/T$8*T$7*KVARDI,2))</f>
        <v/>
      </c>
      <c r="V55" s="43"/>
      <c r="W55" s="44" t="str">
        <f aca="false">IF(OR(V$4=0,V55="",V$8="",V$7=""),"",ROUND(V55/V$8*V$7*KVARDI,2))</f>
        <v/>
      </c>
      <c r="X55" s="43"/>
      <c r="Y55" s="44" t="str">
        <f aca="false">IF(OR(X$4=0,X55="",X$8="",X$7=""),"",ROUND(X55/X$8*X$7*KVARDI,2))</f>
        <v/>
      </c>
      <c r="Z55" s="43"/>
      <c r="AA55" s="44" t="str">
        <f aca="false">IF(OR(Z$4=0,Z55="",Z$8="",Z$7=""),"",ROUND(Z55/Z$8*Z$7*KVARDI,2))</f>
        <v/>
      </c>
      <c r="AB55" s="43"/>
      <c r="AC55" s="44" t="str">
        <f aca="false">IF(OR(AB$4=0,AB55="",AB$8="",AB$7=""),"",ROUND(AB55/AB$8*AB$7*KVARDI,2))</f>
        <v/>
      </c>
      <c r="AD55" s="43"/>
      <c r="AE55" s="44" t="str">
        <f aca="false">IF(OR(AD$4=0,AD55="",AD$8="",AD$7=""),"",ROUND(AD55/AD$8*AD$7*KVARDI,2))</f>
        <v/>
      </c>
      <c r="AF55" s="43"/>
      <c r="AG55" s="44" t="str">
        <f aca="false">IF(OR(AF$4=0,AF55="",AF$8="",AF$7=""),"",ROUND(AF55/AF$8*AF$7*KVARDI,2))</f>
        <v/>
      </c>
      <c r="AH55" s="43"/>
      <c r="AI55" s="44" t="str">
        <f aca="false">IF(OR(AH$4=0,AH55="",AH$8="",AH$7=""),"",ROUND(AH55/AH$8*AH$7*KVARDI,2))</f>
        <v/>
      </c>
      <c r="AJ55" s="43"/>
      <c r="AK55" s="44" t="str">
        <f aca="false">IF(OR(AJ$4=0,AJ55="",AJ$8="",AJ$7=""),"",ROUND(AJ55/AJ$8*AJ$7*KVARDI,2))</f>
        <v/>
      </c>
      <c r="AL55" s="43"/>
      <c r="AM55" s="44" t="str">
        <f aca="false">IF(OR(AL$4=0,AL55="",AL$8="",AL$7=""),"",ROUND(AL55/AL$8*AL$7*KVARDI,2))</f>
        <v/>
      </c>
      <c r="AN55" s="43"/>
      <c r="AO55" s="44" t="str">
        <f aca="false">IF(OR(AN$4=0,AN55="",AN$8="",AN$7=""),"",ROUND(AN55/AN$8*AN$7*KVARDI,2))</f>
        <v/>
      </c>
      <c r="AP55" s="43"/>
      <c r="AQ55" s="44" t="str">
        <f aca="false">IF(OR(AP$4=0,AP55="",AP$8="",AP$7=""),"",ROUND(AP55/AP$8*AP$7*KVARDI,2))</f>
        <v/>
      </c>
      <c r="AR55" s="43"/>
      <c r="AS55" s="44" t="str">
        <f aca="false">IF(OR(AR$4=0,AR55="",AR$8="",AR$7=""),"",ROUND(AR55/AR$8*AR$7*KVARDI,2))</f>
        <v/>
      </c>
      <c r="AT55" s="43"/>
      <c r="AU55" s="44" t="str">
        <f aca="false">IF(OR(AT$4=0,AT55="",AT$8="",AT$7=""),"",ROUND(AT55/AT$8*AT$7*KVARDI,2))</f>
        <v/>
      </c>
      <c r="AV55" s="43"/>
      <c r="AW55" s="44" t="str">
        <f aca="false">IF(OR(AV$4=0,AV55="",AV$8="",AV$7=""),"",ROUND(AV55/AV$8*AV$7*KVARDI,2))</f>
        <v/>
      </c>
      <c r="AX55" s="43"/>
      <c r="AY55" s="44" t="str">
        <f aca="false">IF(OR(AX$4=0,AX55="",AX$8="",AX$7=""),"",ROUND(AX55/AX$8*AX$7*KVARDI,2))</f>
        <v/>
      </c>
      <c r="AZ55" s="43"/>
      <c r="BA55" s="44" t="str">
        <f aca="false">IF(OR(AZ$4=0,AZ55="",AZ$8="",AZ$7=""),"",ROUND(AZ55/AZ$8*AZ$7*KVARDI,2))</f>
        <v/>
      </c>
      <c r="BB55" s="43"/>
      <c r="BC55" s="44" t="str">
        <f aca="false">IF(OR(BB$4=0,BB55="",BB$8="",BB$7=""),"",ROUND(BB55/BB$8*BB$7*KVARDI,2))</f>
        <v/>
      </c>
    </row>
    <row r="56" customFormat="false" ht="15" hidden="false" customHeight="true" outlineLevel="0" collapsed="false">
      <c r="A56" s="45" t="n">
        <f aca="false">ROW()-10</f>
        <v>46</v>
      </c>
      <c r="B56" s="41" t="str">
        <f aca="false">IF(INDEX(Launagögn!$B$6:$B$10005,$A56)="","",INDEX(Launagögn!$B$6:$B$10005,$A56))</f>
        <v/>
      </c>
      <c r="C56" s="41" t="str">
        <f aca="false">IF(INDEX(Launagögn!$C$6:$C$10005,$A56)="","",INDEX(Launagögn!$C$6:$C$10005,$A56))</f>
        <v/>
      </c>
      <c r="D56" s="42" t="n">
        <f aca="false">IFERROR(SUMIF($F$10:$BC$10,"Stig",$F56:$BC56),0)</f>
        <v>0</v>
      </c>
      <c r="F56" s="43"/>
      <c r="G56" s="44" t="str">
        <f aca="false">IF(OR(F$4=0,F56="",F$8="",F$7=""),"",ROUND(F56/F$8*F$7*KVARDI,2))</f>
        <v/>
      </c>
      <c r="H56" s="43"/>
      <c r="I56" s="44" t="str">
        <f aca="false">IF(OR(H$4=0,H56="",H$8="",H$7=""),"",ROUND(H56/H$8*H$7*KVARDI,2))</f>
        <v/>
      </c>
      <c r="J56" s="43"/>
      <c r="K56" s="44" t="str">
        <f aca="false">IF(OR(J$4=0,J56="",J$8="",J$7=""),"",ROUND(J56/J$8*J$7*KVARDI,2))</f>
        <v/>
      </c>
      <c r="L56" s="43"/>
      <c r="M56" s="44" t="str">
        <f aca="false">IF(OR(L$4=0,L56="",L$8="",L$7=""),"",ROUND(L56/L$8*L$7*KVARDI,2))</f>
        <v/>
      </c>
      <c r="N56" s="43"/>
      <c r="O56" s="44" t="str">
        <f aca="false">IF(OR(N$4=0,N56="",N$8="",N$7=""),"",ROUND(N56/N$8*N$7*KVARDI,2))</f>
        <v/>
      </c>
      <c r="P56" s="43"/>
      <c r="Q56" s="44" t="str">
        <f aca="false">IF(OR(P$4=0,P56="",P$8="",P$7=""),"",ROUND(P56/P$8*P$7*KVARDI,2))</f>
        <v/>
      </c>
      <c r="R56" s="43"/>
      <c r="S56" s="44" t="str">
        <f aca="false">IF(OR(R$4=0,R56="",R$8="",R$7=""),"",ROUND(R56/R$8*R$7*KVARDI,2))</f>
        <v/>
      </c>
      <c r="T56" s="43"/>
      <c r="U56" s="44" t="str">
        <f aca="false">IF(OR(T$4=0,T56="",T$8="",T$7=""),"",ROUND(T56/T$8*T$7*KVARDI,2))</f>
        <v/>
      </c>
      <c r="V56" s="43"/>
      <c r="W56" s="44" t="str">
        <f aca="false">IF(OR(V$4=0,V56="",V$8="",V$7=""),"",ROUND(V56/V$8*V$7*KVARDI,2))</f>
        <v/>
      </c>
      <c r="X56" s="43"/>
      <c r="Y56" s="44" t="str">
        <f aca="false">IF(OR(X$4=0,X56="",X$8="",X$7=""),"",ROUND(X56/X$8*X$7*KVARDI,2))</f>
        <v/>
      </c>
      <c r="Z56" s="43"/>
      <c r="AA56" s="44" t="str">
        <f aca="false">IF(OR(Z$4=0,Z56="",Z$8="",Z$7=""),"",ROUND(Z56/Z$8*Z$7*KVARDI,2))</f>
        <v/>
      </c>
      <c r="AB56" s="43"/>
      <c r="AC56" s="44" t="str">
        <f aca="false">IF(OR(AB$4=0,AB56="",AB$8="",AB$7=""),"",ROUND(AB56/AB$8*AB$7*KVARDI,2))</f>
        <v/>
      </c>
      <c r="AD56" s="43"/>
      <c r="AE56" s="44" t="str">
        <f aca="false">IF(OR(AD$4=0,AD56="",AD$8="",AD$7=""),"",ROUND(AD56/AD$8*AD$7*KVARDI,2))</f>
        <v/>
      </c>
      <c r="AF56" s="43"/>
      <c r="AG56" s="44" t="str">
        <f aca="false">IF(OR(AF$4=0,AF56="",AF$8="",AF$7=""),"",ROUND(AF56/AF$8*AF$7*KVARDI,2))</f>
        <v/>
      </c>
      <c r="AH56" s="43"/>
      <c r="AI56" s="44" t="str">
        <f aca="false">IF(OR(AH$4=0,AH56="",AH$8="",AH$7=""),"",ROUND(AH56/AH$8*AH$7*KVARDI,2))</f>
        <v/>
      </c>
      <c r="AJ56" s="43"/>
      <c r="AK56" s="44" t="str">
        <f aca="false">IF(OR(AJ$4=0,AJ56="",AJ$8="",AJ$7=""),"",ROUND(AJ56/AJ$8*AJ$7*KVARDI,2))</f>
        <v/>
      </c>
      <c r="AL56" s="43"/>
      <c r="AM56" s="44" t="str">
        <f aca="false">IF(OR(AL$4=0,AL56="",AL$8="",AL$7=""),"",ROUND(AL56/AL$8*AL$7*KVARDI,2))</f>
        <v/>
      </c>
      <c r="AN56" s="43"/>
      <c r="AO56" s="44" t="str">
        <f aca="false">IF(OR(AN$4=0,AN56="",AN$8="",AN$7=""),"",ROUND(AN56/AN$8*AN$7*KVARDI,2))</f>
        <v/>
      </c>
      <c r="AP56" s="43"/>
      <c r="AQ56" s="44" t="str">
        <f aca="false">IF(OR(AP$4=0,AP56="",AP$8="",AP$7=""),"",ROUND(AP56/AP$8*AP$7*KVARDI,2))</f>
        <v/>
      </c>
      <c r="AR56" s="43"/>
      <c r="AS56" s="44" t="str">
        <f aca="false">IF(OR(AR$4=0,AR56="",AR$8="",AR$7=""),"",ROUND(AR56/AR$8*AR$7*KVARDI,2))</f>
        <v/>
      </c>
      <c r="AT56" s="43"/>
      <c r="AU56" s="44" t="str">
        <f aca="false">IF(OR(AT$4=0,AT56="",AT$8="",AT$7=""),"",ROUND(AT56/AT$8*AT$7*KVARDI,2))</f>
        <v/>
      </c>
      <c r="AV56" s="43"/>
      <c r="AW56" s="44" t="str">
        <f aca="false">IF(OR(AV$4=0,AV56="",AV$8="",AV$7=""),"",ROUND(AV56/AV$8*AV$7*KVARDI,2))</f>
        <v/>
      </c>
      <c r="AX56" s="43"/>
      <c r="AY56" s="44" t="str">
        <f aca="false">IF(OR(AX$4=0,AX56="",AX$8="",AX$7=""),"",ROUND(AX56/AX$8*AX$7*KVARDI,2))</f>
        <v/>
      </c>
      <c r="AZ56" s="43"/>
      <c r="BA56" s="44" t="str">
        <f aca="false">IF(OR(AZ$4=0,AZ56="",AZ$8="",AZ$7=""),"",ROUND(AZ56/AZ$8*AZ$7*KVARDI,2))</f>
        <v/>
      </c>
      <c r="BB56" s="43"/>
      <c r="BC56" s="44" t="str">
        <f aca="false">IF(OR(BB$4=0,BB56="",BB$8="",BB$7=""),"",ROUND(BB56/BB$8*BB$7*KVARDI,2))</f>
        <v/>
      </c>
    </row>
    <row r="57" customFormat="false" ht="15" hidden="false" customHeight="true" outlineLevel="0" collapsed="false">
      <c r="A57" s="45" t="n">
        <f aca="false">ROW()-10</f>
        <v>47</v>
      </c>
      <c r="B57" s="41" t="str">
        <f aca="false">IF(INDEX(Launagögn!$B$6:$B$10005,$A57)="","",INDEX(Launagögn!$B$6:$B$10005,$A57))</f>
        <v/>
      </c>
      <c r="C57" s="41" t="str">
        <f aca="false">IF(INDEX(Launagögn!$C$6:$C$10005,$A57)="","",INDEX(Launagögn!$C$6:$C$10005,$A57))</f>
        <v/>
      </c>
      <c r="D57" s="42" t="n">
        <f aca="false">IFERROR(SUMIF($F$10:$BC$10,"Stig",$F57:$BC57),0)</f>
        <v>0</v>
      </c>
      <c r="F57" s="43"/>
      <c r="G57" s="44" t="str">
        <f aca="false">IF(OR(F$4=0,F57="",F$8="",F$7=""),"",ROUND(F57/F$8*F$7*KVARDI,2))</f>
        <v/>
      </c>
      <c r="H57" s="43"/>
      <c r="I57" s="44" t="str">
        <f aca="false">IF(OR(H$4=0,H57="",H$8="",H$7=""),"",ROUND(H57/H$8*H$7*KVARDI,2))</f>
        <v/>
      </c>
      <c r="J57" s="43"/>
      <c r="K57" s="44" t="str">
        <f aca="false">IF(OR(J$4=0,J57="",J$8="",J$7=""),"",ROUND(J57/J$8*J$7*KVARDI,2))</f>
        <v/>
      </c>
      <c r="L57" s="43"/>
      <c r="M57" s="44" t="str">
        <f aca="false">IF(OR(L$4=0,L57="",L$8="",L$7=""),"",ROUND(L57/L$8*L$7*KVARDI,2))</f>
        <v/>
      </c>
      <c r="N57" s="43"/>
      <c r="O57" s="44" t="str">
        <f aca="false">IF(OR(N$4=0,N57="",N$8="",N$7=""),"",ROUND(N57/N$8*N$7*KVARDI,2))</f>
        <v/>
      </c>
      <c r="P57" s="43"/>
      <c r="Q57" s="44" t="str">
        <f aca="false">IF(OR(P$4=0,P57="",P$8="",P$7=""),"",ROUND(P57/P$8*P$7*KVARDI,2))</f>
        <v/>
      </c>
      <c r="R57" s="43"/>
      <c r="S57" s="44" t="str">
        <f aca="false">IF(OR(R$4=0,R57="",R$8="",R$7=""),"",ROUND(R57/R$8*R$7*KVARDI,2))</f>
        <v/>
      </c>
      <c r="T57" s="43"/>
      <c r="U57" s="44" t="str">
        <f aca="false">IF(OR(T$4=0,T57="",T$8="",T$7=""),"",ROUND(T57/T$8*T$7*KVARDI,2))</f>
        <v/>
      </c>
      <c r="V57" s="43"/>
      <c r="W57" s="44" t="str">
        <f aca="false">IF(OR(V$4=0,V57="",V$8="",V$7=""),"",ROUND(V57/V$8*V$7*KVARDI,2))</f>
        <v/>
      </c>
      <c r="X57" s="43"/>
      <c r="Y57" s="44" t="str">
        <f aca="false">IF(OR(X$4=0,X57="",X$8="",X$7=""),"",ROUND(X57/X$8*X$7*KVARDI,2))</f>
        <v/>
      </c>
      <c r="Z57" s="43"/>
      <c r="AA57" s="44" t="str">
        <f aca="false">IF(OR(Z$4=0,Z57="",Z$8="",Z$7=""),"",ROUND(Z57/Z$8*Z$7*KVARDI,2))</f>
        <v/>
      </c>
      <c r="AB57" s="43"/>
      <c r="AC57" s="44" t="str">
        <f aca="false">IF(OR(AB$4=0,AB57="",AB$8="",AB$7=""),"",ROUND(AB57/AB$8*AB$7*KVARDI,2))</f>
        <v/>
      </c>
      <c r="AD57" s="43"/>
      <c r="AE57" s="44" t="str">
        <f aca="false">IF(OR(AD$4=0,AD57="",AD$8="",AD$7=""),"",ROUND(AD57/AD$8*AD$7*KVARDI,2))</f>
        <v/>
      </c>
      <c r="AF57" s="43"/>
      <c r="AG57" s="44" t="str">
        <f aca="false">IF(OR(AF$4=0,AF57="",AF$8="",AF$7=""),"",ROUND(AF57/AF$8*AF$7*KVARDI,2))</f>
        <v/>
      </c>
      <c r="AH57" s="43"/>
      <c r="AI57" s="44" t="str">
        <f aca="false">IF(OR(AH$4=0,AH57="",AH$8="",AH$7=""),"",ROUND(AH57/AH$8*AH$7*KVARDI,2))</f>
        <v/>
      </c>
      <c r="AJ57" s="43"/>
      <c r="AK57" s="44" t="str">
        <f aca="false">IF(OR(AJ$4=0,AJ57="",AJ$8="",AJ$7=""),"",ROUND(AJ57/AJ$8*AJ$7*KVARDI,2))</f>
        <v/>
      </c>
      <c r="AL57" s="43"/>
      <c r="AM57" s="44" t="str">
        <f aca="false">IF(OR(AL$4=0,AL57="",AL$8="",AL$7=""),"",ROUND(AL57/AL$8*AL$7*KVARDI,2))</f>
        <v/>
      </c>
      <c r="AN57" s="43"/>
      <c r="AO57" s="44" t="str">
        <f aca="false">IF(OR(AN$4=0,AN57="",AN$8="",AN$7=""),"",ROUND(AN57/AN$8*AN$7*KVARDI,2))</f>
        <v/>
      </c>
      <c r="AP57" s="43"/>
      <c r="AQ57" s="44" t="str">
        <f aca="false">IF(OR(AP$4=0,AP57="",AP$8="",AP$7=""),"",ROUND(AP57/AP$8*AP$7*KVARDI,2))</f>
        <v/>
      </c>
      <c r="AR57" s="43"/>
      <c r="AS57" s="44" t="str">
        <f aca="false">IF(OR(AR$4=0,AR57="",AR$8="",AR$7=""),"",ROUND(AR57/AR$8*AR$7*KVARDI,2))</f>
        <v/>
      </c>
      <c r="AT57" s="43"/>
      <c r="AU57" s="44" t="str">
        <f aca="false">IF(OR(AT$4=0,AT57="",AT$8="",AT$7=""),"",ROUND(AT57/AT$8*AT$7*KVARDI,2))</f>
        <v/>
      </c>
      <c r="AV57" s="43"/>
      <c r="AW57" s="44" t="str">
        <f aca="false">IF(OR(AV$4=0,AV57="",AV$8="",AV$7=""),"",ROUND(AV57/AV$8*AV$7*KVARDI,2))</f>
        <v/>
      </c>
      <c r="AX57" s="43"/>
      <c r="AY57" s="44" t="str">
        <f aca="false">IF(OR(AX$4=0,AX57="",AX$8="",AX$7=""),"",ROUND(AX57/AX$8*AX$7*KVARDI,2))</f>
        <v/>
      </c>
      <c r="AZ57" s="43"/>
      <c r="BA57" s="44" t="str">
        <f aca="false">IF(OR(AZ$4=0,AZ57="",AZ$8="",AZ$7=""),"",ROUND(AZ57/AZ$8*AZ$7*KVARDI,2))</f>
        <v/>
      </c>
      <c r="BB57" s="43"/>
      <c r="BC57" s="44" t="str">
        <f aca="false">IF(OR(BB$4=0,BB57="",BB$8="",BB$7=""),"",ROUND(BB57/BB$8*BB$7*KVARDI,2))</f>
        <v/>
      </c>
    </row>
    <row r="58" customFormat="false" ht="15" hidden="false" customHeight="true" outlineLevel="0" collapsed="false">
      <c r="A58" s="45" t="n">
        <f aca="false">ROW()-10</f>
        <v>48</v>
      </c>
      <c r="B58" s="41" t="str">
        <f aca="false">IF(INDEX(Launagögn!$B$6:$B$10005,$A58)="","",INDEX(Launagögn!$B$6:$B$10005,$A58))</f>
        <v/>
      </c>
      <c r="C58" s="41" t="str">
        <f aca="false">IF(INDEX(Launagögn!$C$6:$C$10005,$A58)="","",INDEX(Launagögn!$C$6:$C$10005,$A58))</f>
        <v/>
      </c>
      <c r="D58" s="42" t="n">
        <f aca="false">IFERROR(SUMIF($F$10:$BC$10,"Stig",$F58:$BC58),0)</f>
        <v>0</v>
      </c>
      <c r="F58" s="43"/>
      <c r="G58" s="44" t="str">
        <f aca="false">IF(OR(F$4=0,F58="",F$8="",F$7=""),"",ROUND(F58/F$8*F$7*KVARDI,2))</f>
        <v/>
      </c>
      <c r="H58" s="43"/>
      <c r="I58" s="44" t="str">
        <f aca="false">IF(OR(H$4=0,H58="",H$8="",H$7=""),"",ROUND(H58/H$8*H$7*KVARDI,2))</f>
        <v/>
      </c>
      <c r="J58" s="43"/>
      <c r="K58" s="44" t="str">
        <f aca="false">IF(OR(J$4=0,J58="",J$8="",J$7=""),"",ROUND(J58/J$8*J$7*KVARDI,2))</f>
        <v/>
      </c>
      <c r="L58" s="43"/>
      <c r="M58" s="44" t="str">
        <f aca="false">IF(OR(L$4=0,L58="",L$8="",L$7=""),"",ROUND(L58/L$8*L$7*KVARDI,2))</f>
        <v/>
      </c>
      <c r="N58" s="43"/>
      <c r="O58" s="44" t="str">
        <f aca="false">IF(OR(N$4=0,N58="",N$8="",N$7=""),"",ROUND(N58/N$8*N$7*KVARDI,2))</f>
        <v/>
      </c>
      <c r="P58" s="43"/>
      <c r="Q58" s="44" t="str">
        <f aca="false">IF(OR(P$4=0,P58="",P$8="",P$7=""),"",ROUND(P58/P$8*P$7*KVARDI,2))</f>
        <v/>
      </c>
      <c r="R58" s="43"/>
      <c r="S58" s="44" t="str">
        <f aca="false">IF(OR(R$4=0,R58="",R$8="",R$7=""),"",ROUND(R58/R$8*R$7*KVARDI,2))</f>
        <v/>
      </c>
      <c r="T58" s="43"/>
      <c r="U58" s="44" t="str">
        <f aca="false">IF(OR(T$4=0,T58="",T$8="",T$7=""),"",ROUND(T58/T$8*T$7*KVARDI,2))</f>
        <v/>
      </c>
      <c r="V58" s="43"/>
      <c r="W58" s="44" t="str">
        <f aca="false">IF(OR(V$4=0,V58="",V$8="",V$7=""),"",ROUND(V58/V$8*V$7*KVARDI,2))</f>
        <v/>
      </c>
      <c r="X58" s="43"/>
      <c r="Y58" s="44" t="str">
        <f aca="false">IF(OR(X$4=0,X58="",X$8="",X$7=""),"",ROUND(X58/X$8*X$7*KVARDI,2))</f>
        <v/>
      </c>
      <c r="Z58" s="43"/>
      <c r="AA58" s="44" t="str">
        <f aca="false">IF(OR(Z$4=0,Z58="",Z$8="",Z$7=""),"",ROUND(Z58/Z$8*Z$7*KVARDI,2))</f>
        <v/>
      </c>
      <c r="AB58" s="43"/>
      <c r="AC58" s="44" t="str">
        <f aca="false">IF(OR(AB$4=0,AB58="",AB$8="",AB$7=""),"",ROUND(AB58/AB$8*AB$7*KVARDI,2))</f>
        <v/>
      </c>
      <c r="AD58" s="43"/>
      <c r="AE58" s="44" t="str">
        <f aca="false">IF(OR(AD$4=0,AD58="",AD$8="",AD$7=""),"",ROUND(AD58/AD$8*AD$7*KVARDI,2))</f>
        <v/>
      </c>
      <c r="AF58" s="43"/>
      <c r="AG58" s="44" t="str">
        <f aca="false">IF(OR(AF$4=0,AF58="",AF$8="",AF$7=""),"",ROUND(AF58/AF$8*AF$7*KVARDI,2))</f>
        <v/>
      </c>
      <c r="AH58" s="43"/>
      <c r="AI58" s="44" t="str">
        <f aca="false">IF(OR(AH$4=0,AH58="",AH$8="",AH$7=""),"",ROUND(AH58/AH$8*AH$7*KVARDI,2))</f>
        <v/>
      </c>
      <c r="AJ58" s="43"/>
      <c r="AK58" s="44" t="str">
        <f aca="false">IF(OR(AJ$4=0,AJ58="",AJ$8="",AJ$7=""),"",ROUND(AJ58/AJ$8*AJ$7*KVARDI,2))</f>
        <v/>
      </c>
      <c r="AL58" s="43"/>
      <c r="AM58" s="44" t="str">
        <f aca="false">IF(OR(AL$4=0,AL58="",AL$8="",AL$7=""),"",ROUND(AL58/AL$8*AL$7*KVARDI,2))</f>
        <v/>
      </c>
      <c r="AN58" s="43"/>
      <c r="AO58" s="44" t="str">
        <f aca="false">IF(OR(AN$4=0,AN58="",AN$8="",AN$7=""),"",ROUND(AN58/AN$8*AN$7*KVARDI,2))</f>
        <v/>
      </c>
      <c r="AP58" s="43"/>
      <c r="AQ58" s="44" t="str">
        <f aca="false">IF(OR(AP$4=0,AP58="",AP$8="",AP$7=""),"",ROUND(AP58/AP$8*AP$7*KVARDI,2))</f>
        <v/>
      </c>
      <c r="AR58" s="43"/>
      <c r="AS58" s="44" t="str">
        <f aca="false">IF(OR(AR$4=0,AR58="",AR$8="",AR$7=""),"",ROUND(AR58/AR$8*AR$7*KVARDI,2))</f>
        <v/>
      </c>
      <c r="AT58" s="43"/>
      <c r="AU58" s="44" t="str">
        <f aca="false">IF(OR(AT$4=0,AT58="",AT$8="",AT$7=""),"",ROUND(AT58/AT$8*AT$7*KVARDI,2))</f>
        <v/>
      </c>
      <c r="AV58" s="43"/>
      <c r="AW58" s="44" t="str">
        <f aca="false">IF(OR(AV$4=0,AV58="",AV$8="",AV$7=""),"",ROUND(AV58/AV$8*AV$7*KVARDI,2))</f>
        <v/>
      </c>
      <c r="AX58" s="43"/>
      <c r="AY58" s="44" t="str">
        <f aca="false">IF(OR(AX$4=0,AX58="",AX$8="",AX$7=""),"",ROUND(AX58/AX$8*AX$7*KVARDI,2))</f>
        <v/>
      </c>
      <c r="AZ58" s="43"/>
      <c r="BA58" s="44" t="str">
        <f aca="false">IF(OR(AZ$4=0,AZ58="",AZ$8="",AZ$7=""),"",ROUND(AZ58/AZ$8*AZ$7*KVARDI,2))</f>
        <v/>
      </c>
      <c r="BB58" s="43"/>
      <c r="BC58" s="44" t="str">
        <f aca="false">IF(OR(BB$4=0,BB58="",BB$8="",BB$7=""),"",ROUND(BB58/BB$8*BB$7*KVARDI,2))</f>
        <v/>
      </c>
    </row>
    <row r="59" customFormat="false" ht="15" hidden="false" customHeight="true" outlineLevel="0" collapsed="false">
      <c r="A59" s="45" t="n">
        <f aca="false">ROW()-10</f>
        <v>49</v>
      </c>
      <c r="B59" s="41" t="str">
        <f aca="false">IF(INDEX(Launagögn!$B$6:$B$10005,$A59)="","",INDEX(Launagögn!$B$6:$B$10005,$A59))</f>
        <v/>
      </c>
      <c r="C59" s="41" t="str">
        <f aca="false">IF(INDEX(Launagögn!$C$6:$C$10005,$A59)="","",INDEX(Launagögn!$C$6:$C$10005,$A59))</f>
        <v/>
      </c>
      <c r="D59" s="42" t="n">
        <f aca="false">IFERROR(SUMIF($F$10:$BC$10,"Stig",$F59:$BC59),0)</f>
        <v>0</v>
      </c>
      <c r="F59" s="43"/>
      <c r="G59" s="44" t="str">
        <f aca="false">IF(OR(F$4=0,F59="",F$8="",F$7=""),"",ROUND(F59/F$8*F$7*KVARDI,2))</f>
        <v/>
      </c>
      <c r="H59" s="43"/>
      <c r="I59" s="44" t="str">
        <f aca="false">IF(OR(H$4=0,H59="",H$8="",H$7=""),"",ROUND(H59/H$8*H$7*KVARDI,2))</f>
        <v/>
      </c>
      <c r="J59" s="43"/>
      <c r="K59" s="44" t="str">
        <f aca="false">IF(OR(J$4=0,J59="",J$8="",J$7=""),"",ROUND(J59/J$8*J$7*KVARDI,2))</f>
        <v/>
      </c>
      <c r="L59" s="43"/>
      <c r="M59" s="44" t="str">
        <f aca="false">IF(OR(L$4=0,L59="",L$8="",L$7=""),"",ROUND(L59/L$8*L$7*KVARDI,2))</f>
        <v/>
      </c>
      <c r="N59" s="43"/>
      <c r="O59" s="44" t="str">
        <f aca="false">IF(OR(N$4=0,N59="",N$8="",N$7=""),"",ROUND(N59/N$8*N$7*KVARDI,2))</f>
        <v/>
      </c>
      <c r="P59" s="43"/>
      <c r="Q59" s="44" t="str">
        <f aca="false">IF(OR(P$4=0,P59="",P$8="",P$7=""),"",ROUND(P59/P$8*P$7*KVARDI,2))</f>
        <v/>
      </c>
      <c r="R59" s="43"/>
      <c r="S59" s="44" t="str">
        <f aca="false">IF(OR(R$4=0,R59="",R$8="",R$7=""),"",ROUND(R59/R$8*R$7*KVARDI,2))</f>
        <v/>
      </c>
      <c r="T59" s="43"/>
      <c r="U59" s="44" t="str">
        <f aca="false">IF(OR(T$4=0,T59="",T$8="",T$7=""),"",ROUND(T59/T$8*T$7*KVARDI,2))</f>
        <v/>
      </c>
      <c r="V59" s="43"/>
      <c r="W59" s="44" t="str">
        <f aca="false">IF(OR(V$4=0,V59="",V$8="",V$7=""),"",ROUND(V59/V$8*V$7*KVARDI,2))</f>
        <v/>
      </c>
      <c r="X59" s="43"/>
      <c r="Y59" s="44" t="str">
        <f aca="false">IF(OR(X$4=0,X59="",X$8="",X$7=""),"",ROUND(X59/X$8*X$7*KVARDI,2))</f>
        <v/>
      </c>
      <c r="Z59" s="43"/>
      <c r="AA59" s="44" t="str">
        <f aca="false">IF(OR(Z$4=0,Z59="",Z$8="",Z$7=""),"",ROUND(Z59/Z$8*Z$7*KVARDI,2))</f>
        <v/>
      </c>
      <c r="AB59" s="43"/>
      <c r="AC59" s="44" t="str">
        <f aca="false">IF(OR(AB$4=0,AB59="",AB$8="",AB$7=""),"",ROUND(AB59/AB$8*AB$7*KVARDI,2))</f>
        <v/>
      </c>
      <c r="AD59" s="43"/>
      <c r="AE59" s="44" t="str">
        <f aca="false">IF(OR(AD$4=0,AD59="",AD$8="",AD$7=""),"",ROUND(AD59/AD$8*AD$7*KVARDI,2))</f>
        <v/>
      </c>
      <c r="AF59" s="43"/>
      <c r="AG59" s="44" t="str">
        <f aca="false">IF(OR(AF$4=0,AF59="",AF$8="",AF$7=""),"",ROUND(AF59/AF$8*AF$7*KVARDI,2))</f>
        <v/>
      </c>
      <c r="AH59" s="43"/>
      <c r="AI59" s="44" t="str">
        <f aca="false">IF(OR(AH$4=0,AH59="",AH$8="",AH$7=""),"",ROUND(AH59/AH$8*AH$7*KVARDI,2))</f>
        <v/>
      </c>
      <c r="AJ59" s="43"/>
      <c r="AK59" s="44" t="str">
        <f aca="false">IF(OR(AJ$4=0,AJ59="",AJ$8="",AJ$7=""),"",ROUND(AJ59/AJ$8*AJ$7*KVARDI,2))</f>
        <v/>
      </c>
      <c r="AL59" s="43"/>
      <c r="AM59" s="44" t="str">
        <f aca="false">IF(OR(AL$4=0,AL59="",AL$8="",AL$7=""),"",ROUND(AL59/AL$8*AL$7*KVARDI,2))</f>
        <v/>
      </c>
      <c r="AN59" s="43"/>
      <c r="AO59" s="44" t="str">
        <f aca="false">IF(OR(AN$4=0,AN59="",AN$8="",AN$7=""),"",ROUND(AN59/AN$8*AN$7*KVARDI,2))</f>
        <v/>
      </c>
      <c r="AP59" s="43"/>
      <c r="AQ59" s="44" t="str">
        <f aca="false">IF(OR(AP$4=0,AP59="",AP$8="",AP$7=""),"",ROUND(AP59/AP$8*AP$7*KVARDI,2))</f>
        <v/>
      </c>
      <c r="AR59" s="43"/>
      <c r="AS59" s="44" t="str">
        <f aca="false">IF(OR(AR$4=0,AR59="",AR$8="",AR$7=""),"",ROUND(AR59/AR$8*AR$7*KVARDI,2))</f>
        <v/>
      </c>
      <c r="AT59" s="43"/>
      <c r="AU59" s="44" t="str">
        <f aca="false">IF(OR(AT$4=0,AT59="",AT$8="",AT$7=""),"",ROUND(AT59/AT$8*AT$7*KVARDI,2))</f>
        <v/>
      </c>
      <c r="AV59" s="43"/>
      <c r="AW59" s="44" t="str">
        <f aca="false">IF(OR(AV$4=0,AV59="",AV$8="",AV$7=""),"",ROUND(AV59/AV$8*AV$7*KVARDI,2))</f>
        <v/>
      </c>
      <c r="AX59" s="43"/>
      <c r="AY59" s="44" t="str">
        <f aca="false">IF(OR(AX$4=0,AX59="",AX$8="",AX$7=""),"",ROUND(AX59/AX$8*AX$7*KVARDI,2))</f>
        <v/>
      </c>
      <c r="AZ59" s="43"/>
      <c r="BA59" s="44" t="str">
        <f aca="false">IF(OR(AZ$4=0,AZ59="",AZ$8="",AZ$7=""),"",ROUND(AZ59/AZ$8*AZ$7*KVARDI,2))</f>
        <v/>
      </c>
      <c r="BB59" s="43"/>
      <c r="BC59" s="44" t="str">
        <f aca="false">IF(OR(BB$4=0,BB59="",BB$8="",BB$7=""),"",ROUND(BB59/BB$8*BB$7*KVARDI,2))</f>
        <v/>
      </c>
    </row>
    <row r="60" customFormat="false" ht="15" hidden="false" customHeight="true" outlineLevel="0" collapsed="false">
      <c r="A60" s="45" t="n">
        <f aca="false">ROW()-10</f>
        <v>50</v>
      </c>
      <c r="B60" s="41" t="str">
        <f aca="false">IF(INDEX(Launagögn!$B$6:$B$10005,$A60)="","",INDEX(Launagögn!$B$6:$B$10005,$A60))</f>
        <v/>
      </c>
      <c r="C60" s="41" t="str">
        <f aca="false">IF(INDEX(Launagögn!$C$6:$C$10005,$A60)="","",INDEX(Launagögn!$C$6:$C$10005,$A60))</f>
        <v/>
      </c>
      <c r="D60" s="42" t="n">
        <f aca="false">IFERROR(SUMIF($F$10:$BC$10,"Stig",$F60:$BC60),0)</f>
        <v>0</v>
      </c>
      <c r="F60" s="43"/>
      <c r="G60" s="44" t="str">
        <f aca="false">IF(OR(F$4=0,F60="",F$8="",F$7=""),"",ROUND(F60/F$8*F$7*KVARDI,2))</f>
        <v/>
      </c>
      <c r="H60" s="43"/>
      <c r="I60" s="44" t="str">
        <f aca="false">IF(OR(H$4=0,H60="",H$8="",H$7=""),"",ROUND(H60/H$8*H$7*KVARDI,2))</f>
        <v/>
      </c>
      <c r="J60" s="43"/>
      <c r="K60" s="44" t="str">
        <f aca="false">IF(OR(J$4=0,J60="",J$8="",J$7=""),"",ROUND(J60/J$8*J$7*KVARDI,2))</f>
        <v/>
      </c>
      <c r="L60" s="43"/>
      <c r="M60" s="44" t="str">
        <f aca="false">IF(OR(L$4=0,L60="",L$8="",L$7=""),"",ROUND(L60/L$8*L$7*KVARDI,2))</f>
        <v/>
      </c>
      <c r="N60" s="43"/>
      <c r="O60" s="44" t="str">
        <f aca="false">IF(OR(N$4=0,N60="",N$8="",N$7=""),"",ROUND(N60/N$8*N$7*KVARDI,2))</f>
        <v/>
      </c>
      <c r="P60" s="43"/>
      <c r="Q60" s="44" t="str">
        <f aca="false">IF(OR(P$4=0,P60="",P$8="",P$7=""),"",ROUND(P60/P$8*P$7*KVARDI,2))</f>
        <v/>
      </c>
      <c r="R60" s="43"/>
      <c r="S60" s="44" t="str">
        <f aca="false">IF(OR(R$4=0,R60="",R$8="",R$7=""),"",ROUND(R60/R$8*R$7*KVARDI,2))</f>
        <v/>
      </c>
      <c r="T60" s="43"/>
      <c r="U60" s="44" t="str">
        <f aca="false">IF(OR(T$4=0,T60="",T$8="",T$7=""),"",ROUND(T60/T$8*T$7*KVARDI,2))</f>
        <v/>
      </c>
      <c r="V60" s="43"/>
      <c r="W60" s="44" t="str">
        <f aca="false">IF(OR(V$4=0,V60="",V$8="",V$7=""),"",ROUND(V60/V$8*V$7*KVARDI,2))</f>
        <v/>
      </c>
      <c r="X60" s="43"/>
      <c r="Y60" s="44" t="str">
        <f aca="false">IF(OR(X$4=0,X60="",X$8="",X$7=""),"",ROUND(X60/X$8*X$7*KVARDI,2))</f>
        <v/>
      </c>
      <c r="Z60" s="43"/>
      <c r="AA60" s="44" t="str">
        <f aca="false">IF(OR(Z$4=0,Z60="",Z$8="",Z$7=""),"",ROUND(Z60/Z$8*Z$7*KVARDI,2))</f>
        <v/>
      </c>
      <c r="AB60" s="43"/>
      <c r="AC60" s="44" t="str">
        <f aca="false">IF(OR(AB$4=0,AB60="",AB$8="",AB$7=""),"",ROUND(AB60/AB$8*AB$7*KVARDI,2))</f>
        <v/>
      </c>
      <c r="AD60" s="43"/>
      <c r="AE60" s="44" t="str">
        <f aca="false">IF(OR(AD$4=0,AD60="",AD$8="",AD$7=""),"",ROUND(AD60/AD$8*AD$7*KVARDI,2))</f>
        <v/>
      </c>
      <c r="AF60" s="43"/>
      <c r="AG60" s="44" t="str">
        <f aca="false">IF(OR(AF$4=0,AF60="",AF$8="",AF$7=""),"",ROUND(AF60/AF$8*AF$7*KVARDI,2))</f>
        <v/>
      </c>
      <c r="AH60" s="43"/>
      <c r="AI60" s="44" t="str">
        <f aca="false">IF(OR(AH$4=0,AH60="",AH$8="",AH$7=""),"",ROUND(AH60/AH$8*AH$7*KVARDI,2))</f>
        <v/>
      </c>
      <c r="AJ60" s="43"/>
      <c r="AK60" s="44" t="str">
        <f aca="false">IF(OR(AJ$4=0,AJ60="",AJ$8="",AJ$7=""),"",ROUND(AJ60/AJ$8*AJ$7*KVARDI,2))</f>
        <v/>
      </c>
      <c r="AL60" s="43"/>
      <c r="AM60" s="44" t="str">
        <f aca="false">IF(OR(AL$4=0,AL60="",AL$8="",AL$7=""),"",ROUND(AL60/AL$8*AL$7*KVARDI,2))</f>
        <v/>
      </c>
      <c r="AN60" s="43"/>
      <c r="AO60" s="44" t="str">
        <f aca="false">IF(OR(AN$4=0,AN60="",AN$8="",AN$7=""),"",ROUND(AN60/AN$8*AN$7*KVARDI,2))</f>
        <v/>
      </c>
      <c r="AP60" s="43"/>
      <c r="AQ60" s="44" t="str">
        <f aca="false">IF(OR(AP$4=0,AP60="",AP$8="",AP$7=""),"",ROUND(AP60/AP$8*AP$7*KVARDI,2))</f>
        <v/>
      </c>
      <c r="AR60" s="43"/>
      <c r="AS60" s="44" t="str">
        <f aca="false">IF(OR(AR$4=0,AR60="",AR$8="",AR$7=""),"",ROUND(AR60/AR$8*AR$7*KVARDI,2))</f>
        <v/>
      </c>
      <c r="AT60" s="43"/>
      <c r="AU60" s="44" t="str">
        <f aca="false">IF(OR(AT$4=0,AT60="",AT$8="",AT$7=""),"",ROUND(AT60/AT$8*AT$7*KVARDI,2))</f>
        <v/>
      </c>
      <c r="AV60" s="43"/>
      <c r="AW60" s="44" t="str">
        <f aca="false">IF(OR(AV$4=0,AV60="",AV$8="",AV$7=""),"",ROUND(AV60/AV$8*AV$7*KVARDI,2))</f>
        <v/>
      </c>
      <c r="AX60" s="43"/>
      <c r="AY60" s="44" t="str">
        <f aca="false">IF(OR(AX$4=0,AX60="",AX$8="",AX$7=""),"",ROUND(AX60/AX$8*AX$7*KVARDI,2))</f>
        <v/>
      </c>
      <c r="AZ60" s="43"/>
      <c r="BA60" s="44" t="str">
        <f aca="false">IF(OR(AZ$4=0,AZ60="",AZ$8="",AZ$7=""),"",ROUND(AZ60/AZ$8*AZ$7*KVARDI,2))</f>
        <v/>
      </c>
      <c r="BB60" s="43"/>
      <c r="BC60" s="44" t="str">
        <f aca="false">IF(OR(BB$4=0,BB60="",BB$8="",BB$7=""),"",ROUND(BB60/BB$8*BB$7*KVARDI,2))</f>
        <v/>
      </c>
    </row>
    <row r="61" customFormat="false" ht="15" hidden="false" customHeight="true" outlineLevel="0" collapsed="false">
      <c r="A61" s="45" t="n">
        <f aca="false">ROW()-10</f>
        <v>51</v>
      </c>
      <c r="B61" s="41" t="str">
        <f aca="false">IF(INDEX(Launagögn!$B$6:$B$10005,$A61)="","",INDEX(Launagögn!$B$6:$B$10005,$A61))</f>
        <v/>
      </c>
      <c r="C61" s="41" t="str">
        <f aca="false">IF(INDEX(Launagögn!$C$6:$C$10005,$A61)="","",INDEX(Launagögn!$C$6:$C$10005,$A61))</f>
        <v/>
      </c>
      <c r="D61" s="42" t="n">
        <f aca="false">IFERROR(SUMIF($F$10:$BC$10,"Stig",$F61:$BC61),0)</f>
        <v>0</v>
      </c>
      <c r="F61" s="43"/>
      <c r="G61" s="44" t="str">
        <f aca="false">IF(OR(F$4=0,F61="",F$8="",F$7=""),"",ROUND(F61/F$8*F$7*KVARDI,2))</f>
        <v/>
      </c>
      <c r="H61" s="43"/>
      <c r="I61" s="44" t="str">
        <f aca="false">IF(OR(H$4=0,H61="",H$8="",H$7=""),"",ROUND(H61/H$8*H$7*KVARDI,2))</f>
        <v/>
      </c>
      <c r="J61" s="43"/>
      <c r="K61" s="44" t="str">
        <f aca="false">IF(OR(J$4=0,J61="",J$8="",J$7=""),"",ROUND(J61/J$8*J$7*KVARDI,2))</f>
        <v/>
      </c>
      <c r="L61" s="43"/>
      <c r="M61" s="44" t="str">
        <f aca="false">IF(OR(L$4=0,L61="",L$8="",L$7=""),"",ROUND(L61/L$8*L$7*KVARDI,2))</f>
        <v/>
      </c>
      <c r="N61" s="43"/>
      <c r="O61" s="44" t="str">
        <f aca="false">IF(OR(N$4=0,N61="",N$8="",N$7=""),"",ROUND(N61/N$8*N$7*KVARDI,2))</f>
        <v/>
      </c>
      <c r="P61" s="43"/>
      <c r="Q61" s="44" t="str">
        <f aca="false">IF(OR(P$4=0,P61="",P$8="",P$7=""),"",ROUND(P61/P$8*P$7*KVARDI,2))</f>
        <v/>
      </c>
      <c r="R61" s="43"/>
      <c r="S61" s="44" t="str">
        <f aca="false">IF(OR(R$4=0,R61="",R$8="",R$7=""),"",ROUND(R61/R$8*R$7*KVARDI,2))</f>
        <v/>
      </c>
      <c r="T61" s="43"/>
      <c r="U61" s="44" t="str">
        <f aca="false">IF(OR(T$4=0,T61="",T$8="",T$7=""),"",ROUND(T61/T$8*T$7*KVARDI,2))</f>
        <v/>
      </c>
      <c r="V61" s="43"/>
      <c r="W61" s="44" t="str">
        <f aca="false">IF(OR(V$4=0,V61="",V$8="",V$7=""),"",ROUND(V61/V$8*V$7*KVARDI,2))</f>
        <v/>
      </c>
      <c r="X61" s="43"/>
      <c r="Y61" s="44" t="str">
        <f aca="false">IF(OR(X$4=0,X61="",X$8="",X$7=""),"",ROUND(X61/X$8*X$7*KVARDI,2))</f>
        <v/>
      </c>
      <c r="Z61" s="43"/>
      <c r="AA61" s="44" t="str">
        <f aca="false">IF(OR(Z$4=0,Z61="",Z$8="",Z$7=""),"",ROUND(Z61/Z$8*Z$7*KVARDI,2))</f>
        <v/>
      </c>
      <c r="AB61" s="43"/>
      <c r="AC61" s="44" t="str">
        <f aca="false">IF(OR(AB$4=0,AB61="",AB$8="",AB$7=""),"",ROUND(AB61/AB$8*AB$7*KVARDI,2))</f>
        <v/>
      </c>
      <c r="AD61" s="43"/>
      <c r="AE61" s="44" t="str">
        <f aca="false">IF(OR(AD$4=0,AD61="",AD$8="",AD$7=""),"",ROUND(AD61/AD$8*AD$7*KVARDI,2))</f>
        <v/>
      </c>
      <c r="AF61" s="43"/>
      <c r="AG61" s="44" t="str">
        <f aca="false">IF(OR(AF$4=0,AF61="",AF$8="",AF$7=""),"",ROUND(AF61/AF$8*AF$7*KVARDI,2))</f>
        <v/>
      </c>
      <c r="AH61" s="43"/>
      <c r="AI61" s="44" t="str">
        <f aca="false">IF(OR(AH$4=0,AH61="",AH$8="",AH$7=""),"",ROUND(AH61/AH$8*AH$7*KVARDI,2))</f>
        <v/>
      </c>
      <c r="AJ61" s="43"/>
      <c r="AK61" s="44" t="str">
        <f aca="false">IF(OR(AJ$4=0,AJ61="",AJ$8="",AJ$7=""),"",ROUND(AJ61/AJ$8*AJ$7*KVARDI,2))</f>
        <v/>
      </c>
      <c r="AL61" s="43"/>
      <c r="AM61" s="44" t="str">
        <f aca="false">IF(OR(AL$4=0,AL61="",AL$8="",AL$7=""),"",ROUND(AL61/AL$8*AL$7*KVARDI,2))</f>
        <v/>
      </c>
      <c r="AN61" s="43"/>
      <c r="AO61" s="44" t="str">
        <f aca="false">IF(OR(AN$4=0,AN61="",AN$8="",AN$7=""),"",ROUND(AN61/AN$8*AN$7*KVARDI,2))</f>
        <v/>
      </c>
      <c r="AP61" s="43"/>
      <c r="AQ61" s="44" t="str">
        <f aca="false">IF(OR(AP$4=0,AP61="",AP$8="",AP$7=""),"",ROUND(AP61/AP$8*AP$7*KVARDI,2))</f>
        <v/>
      </c>
      <c r="AR61" s="43"/>
      <c r="AS61" s="44" t="str">
        <f aca="false">IF(OR(AR$4=0,AR61="",AR$8="",AR$7=""),"",ROUND(AR61/AR$8*AR$7*KVARDI,2))</f>
        <v/>
      </c>
      <c r="AT61" s="43"/>
      <c r="AU61" s="44" t="str">
        <f aca="false">IF(OR(AT$4=0,AT61="",AT$8="",AT$7=""),"",ROUND(AT61/AT$8*AT$7*KVARDI,2))</f>
        <v/>
      </c>
      <c r="AV61" s="43"/>
      <c r="AW61" s="44" t="str">
        <f aca="false">IF(OR(AV$4=0,AV61="",AV$8="",AV$7=""),"",ROUND(AV61/AV$8*AV$7*KVARDI,2))</f>
        <v/>
      </c>
      <c r="AX61" s="43"/>
      <c r="AY61" s="44" t="str">
        <f aca="false">IF(OR(AX$4=0,AX61="",AX$8="",AX$7=""),"",ROUND(AX61/AX$8*AX$7*KVARDI,2))</f>
        <v/>
      </c>
      <c r="AZ61" s="43"/>
      <c r="BA61" s="44" t="str">
        <f aca="false">IF(OR(AZ$4=0,AZ61="",AZ$8="",AZ$7=""),"",ROUND(AZ61/AZ$8*AZ$7*KVARDI,2))</f>
        <v/>
      </c>
      <c r="BB61" s="43"/>
      <c r="BC61" s="44" t="str">
        <f aca="false">IF(OR(BB$4=0,BB61="",BB$8="",BB$7=""),"",ROUND(BB61/BB$8*BB$7*KVARDI,2))</f>
        <v/>
      </c>
    </row>
    <row r="62" customFormat="false" ht="15" hidden="false" customHeight="true" outlineLevel="0" collapsed="false">
      <c r="A62" s="45" t="n">
        <f aca="false">ROW()-10</f>
        <v>52</v>
      </c>
      <c r="B62" s="41" t="str">
        <f aca="false">IF(INDEX(Launagögn!$B$6:$B$10005,$A62)="","",INDEX(Launagögn!$B$6:$B$10005,$A62))</f>
        <v/>
      </c>
      <c r="C62" s="41" t="str">
        <f aca="false">IF(INDEX(Launagögn!$C$6:$C$10005,$A62)="","",INDEX(Launagögn!$C$6:$C$10005,$A62))</f>
        <v/>
      </c>
      <c r="D62" s="42" t="n">
        <f aca="false">IFERROR(SUMIF($F$10:$BC$10,"Stig",$F62:$BC62),0)</f>
        <v>0</v>
      </c>
      <c r="F62" s="43"/>
      <c r="G62" s="44" t="str">
        <f aca="false">IF(OR(F$4=0,F62="",F$8="",F$7=""),"",ROUND(F62/F$8*F$7*KVARDI,2))</f>
        <v/>
      </c>
      <c r="H62" s="43"/>
      <c r="I62" s="44" t="str">
        <f aca="false">IF(OR(H$4=0,H62="",H$8="",H$7=""),"",ROUND(H62/H$8*H$7*KVARDI,2))</f>
        <v/>
      </c>
      <c r="J62" s="43"/>
      <c r="K62" s="44" t="str">
        <f aca="false">IF(OR(J$4=0,J62="",J$8="",J$7=""),"",ROUND(J62/J$8*J$7*KVARDI,2))</f>
        <v/>
      </c>
      <c r="L62" s="43"/>
      <c r="M62" s="44" t="str">
        <f aca="false">IF(OR(L$4=0,L62="",L$8="",L$7=""),"",ROUND(L62/L$8*L$7*KVARDI,2))</f>
        <v/>
      </c>
      <c r="N62" s="43"/>
      <c r="O62" s="44" t="str">
        <f aca="false">IF(OR(N$4=0,N62="",N$8="",N$7=""),"",ROUND(N62/N$8*N$7*KVARDI,2))</f>
        <v/>
      </c>
      <c r="P62" s="43"/>
      <c r="Q62" s="44" t="str">
        <f aca="false">IF(OR(P$4=0,P62="",P$8="",P$7=""),"",ROUND(P62/P$8*P$7*KVARDI,2))</f>
        <v/>
      </c>
      <c r="R62" s="43"/>
      <c r="S62" s="44" t="str">
        <f aca="false">IF(OR(R$4=0,R62="",R$8="",R$7=""),"",ROUND(R62/R$8*R$7*KVARDI,2))</f>
        <v/>
      </c>
      <c r="T62" s="43"/>
      <c r="U62" s="44" t="str">
        <f aca="false">IF(OR(T$4=0,T62="",T$8="",T$7=""),"",ROUND(T62/T$8*T$7*KVARDI,2))</f>
        <v/>
      </c>
      <c r="V62" s="43"/>
      <c r="W62" s="44" t="str">
        <f aca="false">IF(OR(V$4=0,V62="",V$8="",V$7=""),"",ROUND(V62/V$8*V$7*KVARDI,2))</f>
        <v/>
      </c>
      <c r="X62" s="43"/>
      <c r="Y62" s="44" t="str">
        <f aca="false">IF(OR(X$4=0,X62="",X$8="",X$7=""),"",ROUND(X62/X$8*X$7*KVARDI,2))</f>
        <v/>
      </c>
      <c r="Z62" s="43"/>
      <c r="AA62" s="44" t="str">
        <f aca="false">IF(OR(Z$4=0,Z62="",Z$8="",Z$7=""),"",ROUND(Z62/Z$8*Z$7*KVARDI,2))</f>
        <v/>
      </c>
      <c r="AB62" s="43"/>
      <c r="AC62" s="44" t="str">
        <f aca="false">IF(OR(AB$4=0,AB62="",AB$8="",AB$7=""),"",ROUND(AB62/AB$8*AB$7*KVARDI,2))</f>
        <v/>
      </c>
      <c r="AD62" s="43"/>
      <c r="AE62" s="44" t="str">
        <f aca="false">IF(OR(AD$4=0,AD62="",AD$8="",AD$7=""),"",ROUND(AD62/AD$8*AD$7*KVARDI,2))</f>
        <v/>
      </c>
      <c r="AF62" s="43"/>
      <c r="AG62" s="44" t="str">
        <f aca="false">IF(OR(AF$4=0,AF62="",AF$8="",AF$7=""),"",ROUND(AF62/AF$8*AF$7*KVARDI,2))</f>
        <v/>
      </c>
      <c r="AH62" s="43"/>
      <c r="AI62" s="44" t="str">
        <f aca="false">IF(OR(AH$4=0,AH62="",AH$8="",AH$7=""),"",ROUND(AH62/AH$8*AH$7*KVARDI,2))</f>
        <v/>
      </c>
      <c r="AJ62" s="43"/>
      <c r="AK62" s="44" t="str">
        <f aca="false">IF(OR(AJ$4=0,AJ62="",AJ$8="",AJ$7=""),"",ROUND(AJ62/AJ$8*AJ$7*KVARDI,2))</f>
        <v/>
      </c>
      <c r="AL62" s="43"/>
      <c r="AM62" s="44" t="str">
        <f aca="false">IF(OR(AL$4=0,AL62="",AL$8="",AL$7=""),"",ROUND(AL62/AL$8*AL$7*KVARDI,2))</f>
        <v/>
      </c>
      <c r="AN62" s="43"/>
      <c r="AO62" s="44" t="str">
        <f aca="false">IF(OR(AN$4=0,AN62="",AN$8="",AN$7=""),"",ROUND(AN62/AN$8*AN$7*KVARDI,2))</f>
        <v/>
      </c>
      <c r="AP62" s="43"/>
      <c r="AQ62" s="44" t="str">
        <f aca="false">IF(OR(AP$4=0,AP62="",AP$8="",AP$7=""),"",ROUND(AP62/AP$8*AP$7*KVARDI,2))</f>
        <v/>
      </c>
      <c r="AR62" s="43"/>
      <c r="AS62" s="44" t="str">
        <f aca="false">IF(OR(AR$4=0,AR62="",AR$8="",AR$7=""),"",ROUND(AR62/AR$8*AR$7*KVARDI,2))</f>
        <v/>
      </c>
      <c r="AT62" s="43"/>
      <c r="AU62" s="44" t="str">
        <f aca="false">IF(OR(AT$4=0,AT62="",AT$8="",AT$7=""),"",ROUND(AT62/AT$8*AT$7*KVARDI,2))</f>
        <v/>
      </c>
      <c r="AV62" s="43"/>
      <c r="AW62" s="44" t="str">
        <f aca="false">IF(OR(AV$4=0,AV62="",AV$8="",AV$7=""),"",ROUND(AV62/AV$8*AV$7*KVARDI,2))</f>
        <v/>
      </c>
      <c r="AX62" s="43"/>
      <c r="AY62" s="44" t="str">
        <f aca="false">IF(OR(AX$4=0,AX62="",AX$8="",AX$7=""),"",ROUND(AX62/AX$8*AX$7*KVARDI,2))</f>
        <v/>
      </c>
      <c r="AZ62" s="43"/>
      <c r="BA62" s="44" t="str">
        <f aca="false">IF(OR(AZ$4=0,AZ62="",AZ$8="",AZ$7=""),"",ROUND(AZ62/AZ$8*AZ$7*KVARDI,2))</f>
        <v/>
      </c>
      <c r="BB62" s="43"/>
      <c r="BC62" s="44" t="str">
        <f aca="false">IF(OR(BB$4=0,BB62="",BB$8="",BB$7=""),"",ROUND(BB62/BB$8*BB$7*KVARDI,2))</f>
        <v/>
      </c>
    </row>
    <row r="63" customFormat="false" ht="15" hidden="false" customHeight="true" outlineLevel="0" collapsed="false">
      <c r="A63" s="45" t="n">
        <f aca="false">ROW()-10</f>
        <v>53</v>
      </c>
      <c r="B63" s="41" t="str">
        <f aca="false">IF(INDEX(Launagögn!$B$6:$B$10005,$A63)="","",INDEX(Launagögn!$B$6:$B$10005,$A63))</f>
        <v/>
      </c>
      <c r="C63" s="41" t="str">
        <f aca="false">IF(INDEX(Launagögn!$C$6:$C$10005,$A63)="","",INDEX(Launagögn!$C$6:$C$10005,$A63))</f>
        <v/>
      </c>
      <c r="D63" s="42" t="n">
        <f aca="false">IFERROR(SUMIF($F$10:$BC$10,"Stig",$F63:$BC63),0)</f>
        <v>0</v>
      </c>
      <c r="F63" s="43"/>
      <c r="G63" s="44" t="str">
        <f aca="false">IF(OR(F$4=0,F63="",F$8="",F$7=""),"",ROUND(F63/F$8*F$7*KVARDI,2))</f>
        <v/>
      </c>
      <c r="H63" s="43"/>
      <c r="I63" s="44" t="str">
        <f aca="false">IF(OR(H$4=0,H63="",H$8="",H$7=""),"",ROUND(H63/H$8*H$7*KVARDI,2))</f>
        <v/>
      </c>
      <c r="J63" s="43"/>
      <c r="K63" s="44" t="str">
        <f aca="false">IF(OR(J$4=0,J63="",J$8="",J$7=""),"",ROUND(J63/J$8*J$7*KVARDI,2))</f>
        <v/>
      </c>
      <c r="L63" s="43"/>
      <c r="M63" s="44" t="str">
        <f aca="false">IF(OR(L$4=0,L63="",L$8="",L$7=""),"",ROUND(L63/L$8*L$7*KVARDI,2))</f>
        <v/>
      </c>
      <c r="N63" s="43"/>
      <c r="O63" s="44" t="str">
        <f aca="false">IF(OR(N$4=0,N63="",N$8="",N$7=""),"",ROUND(N63/N$8*N$7*KVARDI,2))</f>
        <v/>
      </c>
      <c r="P63" s="43"/>
      <c r="Q63" s="44" t="str">
        <f aca="false">IF(OR(P$4=0,P63="",P$8="",P$7=""),"",ROUND(P63/P$8*P$7*KVARDI,2))</f>
        <v/>
      </c>
      <c r="R63" s="43"/>
      <c r="S63" s="44" t="str">
        <f aca="false">IF(OR(R$4=0,R63="",R$8="",R$7=""),"",ROUND(R63/R$8*R$7*KVARDI,2))</f>
        <v/>
      </c>
      <c r="T63" s="43"/>
      <c r="U63" s="44" t="str">
        <f aca="false">IF(OR(T$4=0,T63="",T$8="",T$7=""),"",ROUND(T63/T$8*T$7*KVARDI,2))</f>
        <v/>
      </c>
      <c r="V63" s="43"/>
      <c r="W63" s="44" t="str">
        <f aca="false">IF(OR(V$4=0,V63="",V$8="",V$7=""),"",ROUND(V63/V$8*V$7*KVARDI,2))</f>
        <v/>
      </c>
      <c r="X63" s="43"/>
      <c r="Y63" s="44" t="str">
        <f aca="false">IF(OR(X$4=0,X63="",X$8="",X$7=""),"",ROUND(X63/X$8*X$7*KVARDI,2))</f>
        <v/>
      </c>
      <c r="Z63" s="43"/>
      <c r="AA63" s="44" t="str">
        <f aca="false">IF(OR(Z$4=0,Z63="",Z$8="",Z$7=""),"",ROUND(Z63/Z$8*Z$7*KVARDI,2))</f>
        <v/>
      </c>
      <c r="AB63" s="43"/>
      <c r="AC63" s="44" t="str">
        <f aca="false">IF(OR(AB$4=0,AB63="",AB$8="",AB$7=""),"",ROUND(AB63/AB$8*AB$7*KVARDI,2))</f>
        <v/>
      </c>
      <c r="AD63" s="43"/>
      <c r="AE63" s="44" t="str">
        <f aca="false">IF(OR(AD$4=0,AD63="",AD$8="",AD$7=""),"",ROUND(AD63/AD$8*AD$7*KVARDI,2))</f>
        <v/>
      </c>
      <c r="AF63" s="43"/>
      <c r="AG63" s="44" t="str">
        <f aca="false">IF(OR(AF$4=0,AF63="",AF$8="",AF$7=""),"",ROUND(AF63/AF$8*AF$7*KVARDI,2))</f>
        <v/>
      </c>
      <c r="AH63" s="43"/>
      <c r="AI63" s="44" t="str">
        <f aca="false">IF(OR(AH$4=0,AH63="",AH$8="",AH$7=""),"",ROUND(AH63/AH$8*AH$7*KVARDI,2))</f>
        <v/>
      </c>
      <c r="AJ63" s="43"/>
      <c r="AK63" s="44" t="str">
        <f aca="false">IF(OR(AJ$4=0,AJ63="",AJ$8="",AJ$7=""),"",ROUND(AJ63/AJ$8*AJ$7*KVARDI,2))</f>
        <v/>
      </c>
      <c r="AL63" s="43"/>
      <c r="AM63" s="44" t="str">
        <f aca="false">IF(OR(AL$4=0,AL63="",AL$8="",AL$7=""),"",ROUND(AL63/AL$8*AL$7*KVARDI,2))</f>
        <v/>
      </c>
      <c r="AN63" s="43"/>
      <c r="AO63" s="44" t="str">
        <f aca="false">IF(OR(AN$4=0,AN63="",AN$8="",AN$7=""),"",ROUND(AN63/AN$8*AN$7*KVARDI,2))</f>
        <v/>
      </c>
      <c r="AP63" s="43"/>
      <c r="AQ63" s="44" t="str">
        <f aca="false">IF(OR(AP$4=0,AP63="",AP$8="",AP$7=""),"",ROUND(AP63/AP$8*AP$7*KVARDI,2))</f>
        <v/>
      </c>
      <c r="AR63" s="43"/>
      <c r="AS63" s="44" t="str">
        <f aca="false">IF(OR(AR$4=0,AR63="",AR$8="",AR$7=""),"",ROUND(AR63/AR$8*AR$7*KVARDI,2))</f>
        <v/>
      </c>
      <c r="AT63" s="43"/>
      <c r="AU63" s="44" t="str">
        <f aca="false">IF(OR(AT$4=0,AT63="",AT$8="",AT$7=""),"",ROUND(AT63/AT$8*AT$7*KVARDI,2))</f>
        <v/>
      </c>
      <c r="AV63" s="43"/>
      <c r="AW63" s="44" t="str">
        <f aca="false">IF(OR(AV$4=0,AV63="",AV$8="",AV$7=""),"",ROUND(AV63/AV$8*AV$7*KVARDI,2))</f>
        <v/>
      </c>
      <c r="AX63" s="43"/>
      <c r="AY63" s="44" t="str">
        <f aca="false">IF(OR(AX$4=0,AX63="",AX$8="",AX$7=""),"",ROUND(AX63/AX$8*AX$7*KVARDI,2))</f>
        <v/>
      </c>
      <c r="AZ63" s="43"/>
      <c r="BA63" s="44" t="str">
        <f aca="false">IF(OR(AZ$4=0,AZ63="",AZ$8="",AZ$7=""),"",ROUND(AZ63/AZ$8*AZ$7*KVARDI,2))</f>
        <v/>
      </c>
      <c r="BB63" s="43"/>
      <c r="BC63" s="44" t="str">
        <f aca="false">IF(OR(BB$4=0,BB63="",BB$8="",BB$7=""),"",ROUND(BB63/BB$8*BB$7*KVARDI,2))</f>
        <v/>
      </c>
    </row>
    <row r="64" customFormat="false" ht="15" hidden="false" customHeight="true" outlineLevel="0" collapsed="false">
      <c r="A64" s="45" t="n">
        <f aca="false">ROW()-10</f>
        <v>54</v>
      </c>
      <c r="B64" s="41" t="str">
        <f aca="false">IF(INDEX(Launagögn!$B$6:$B$10005,$A64)="","",INDEX(Launagögn!$B$6:$B$10005,$A64))</f>
        <v/>
      </c>
      <c r="C64" s="41" t="str">
        <f aca="false">IF(INDEX(Launagögn!$C$6:$C$10005,$A64)="","",INDEX(Launagögn!$C$6:$C$10005,$A64))</f>
        <v/>
      </c>
      <c r="D64" s="42" t="n">
        <f aca="false">IFERROR(SUMIF($F$10:$BC$10,"Stig",$F64:$BC64),0)</f>
        <v>0</v>
      </c>
      <c r="F64" s="43"/>
      <c r="G64" s="44" t="str">
        <f aca="false">IF(OR(F$4=0,F64="",F$8="",F$7=""),"",ROUND(F64/F$8*F$7*KVARDI,2))</f>
        <v/>
      </c>
      <c r="H64" s="43"/>
      <c r="I64" s="44" t="str">
        <f aca="false">IF(OR(H$4=0,H64="",H$8="",H$7=""),"",ROUND(H64/H$8*H$7*KVARDI,2))</f>
        <v/>
      </c>
      <c r="J64" s="43"/>
      <c r="K64" s="44" t="str">
        <f aca="false">IF(OR(J$4=0,J64="",J$8="",J$7=""),"",ROUND(J64/J$8*J$7*KVARDI,2))</f>
        <v/>
      </c>
      <c r="L64" s="43"/>
      <c r="M64" s="44" t="str">
        <f aca="false">IF(OR(L$4=0,L64="",L$8="",L$7=""),"",ROUND(L64/L$8*L$7*KVARDI,2))</f>
        <v/>
      </c>
      <c r="N64" s="43"/>
      <c r="O64" s="44" t="str">
        <f aca="false">IF(OR(N$4=0,N64="",N$8="",N$7=""),"",ROUND(N64/N$8*N$7*KVARDI,2))</f>
        <v/>
      </c>
      <c r="P64" s="43"/>
      <c r="Q64" s="44" t="str">
        <f aca="false">IF(OR(P$4=0,P64="",P$8="",P$7=""),"",ROUND(P64/P$8*P$7*KVARDI,2))</f>
        <v/>
      </c>
      <c r="R64" s="43"/>
      <c r="S64" s="44" t="str">
        <f aca="false">IF(OR(R$4=0,R64="",R$8="",R$7=""),"",ROUND(R64/R$8*R$7*KVARDI,2))</f>
        <v/>
      </c>
      <c r="T64" s="43"/>
      <c r="U64" s="44" t="str">
        <f aca="false">IF(OR(T$4=0,T64="",T$8="",T$7=""),"",ROUND(T64/T$8*T$7*KVARDI,2))</f>
        <v/>
      </c>
      <c r="V64" s="43"/>
      <c r="W64" s="44" t="str">
        <f aca="false">IF(OR(V$4=0,V64="",V$8="",V$7=""),"",ROUND(V64/V$8*V$7*KVARDI,2))</f>
        <v/>
      </c>
      <c r="X64" s="43"/>
      <c r="Y64" s="44" t="str">
        <f aca="false">IF(OR(X$4=0,X64="",X$8="",X$7=""),"",ROUND(X64/X$8*X$7*KVARDI,2))</f>
        <v/>
      </c>
      <c r="Z64" s="43"/>
      <c r="AA64" s="44" t="str">
        <f aca="false">IF(OR(Z$4=0,Z64="",Z$8="",Z$7=""),"",ROUND(Z64/Z$8*Z$7*KVARDI,2))</f>
        <v/>
      </c>
      <c r="AB64" s="43"/>
      <c r="AC64" s="44" t="str">
        <f aca="false">IF(OR(AB$4=0,AB64="",AB$8="",AB$7=""),"",ROUND(AB64/AB$8*AB$7*KVARDI,2))</f>
        <v/>
      </c>
      <c r="AD64" s="43"/>
      <c r="AE64" s="44" t="str">
        <f aca="false">IF(OR(AD$4=0,AD64="",AD$8="",AD$7=""),"",ROUND(AD64/AD$8*AD$7*KVARDI,2))</f>
        <v/>
      </c>
      <c r="AF64" s="43"/>
      <c r="AG64" s="44" t="str">
        <f aca="false">IF(OR(AF$4=0,AF64="",AF$8="",AF$7=""),"",ROUND(AF64/AF$8*AF$7*KVARDI,2))</f>
        <v/>
      </c>
      <c r="AH64" s="43"/>
      <c r="AI64" s="44" t="str">
        <f aca="false">IF(OR(AH$4=0,AH64="",AH$8="",AH$7=""),"",ROUND(AH64/AH$8*AH$7*KVARDI,2))</f>
        <v/>
      </c>
      <c r="AJ64" s="43"/>
      <c r="AK64" s="44" t="str">
        <f aca="false">IF(OR(AJ$4=0,AJ64="",AJ$8="",AJ$7=""),"",ROUND(AJ64/AJ$8*AJ$7*KVARDI,2))</f>
        <v/>
      </c>
      <c r="AL64" s="43"/>
      <c r="AM64" s="44" t="str">
        <f aca="false">IF(OR(AL$4=0,AL64="",AL$8="",AL$7=""),"",ROUND(AL64/AL$8*AL$7*KVARDI,2))</f>
        <v/>
      </c>
      <c r="AN64" s="43"/>
      <c r="AO64" s="44" t="str">
        <f aca="false">IF(OR(AN$4=0,AN64="",AN$8="",AN$7=""),"",ROUND(AN64/AN$8*AN$7*KVARDI,2))</f>
        <v/>
      </c>
      <c r="AP64" s="43"/>
      <c r="AQ64" s="44" t="str">
        <f aca="false">IF(OR(AP$4=0,AP64="",AP$8="",AP$7=""),"",ROUND(AP64/AP$8*AP$7*KVARDI,2))</f>
        <v/>
      </c>
      <c r="AR64" s="43"/>
      <c r="AS64" s="44" t="str">
        <f aca="false">IF(OR(AR$4=0,AR64="",AR$8="",AR$7=""),"",ROUND(AR64/AR$8*AR$7*KVARDI,2))</f>
        <v/>
      </c>
      <c r="AT64" s="43"/>
      <c r="AU64" s="44" t="str">
        <f aca="false">IF(OR(AT$4=0,AT64="",AT$8="",AT$7=""),"",ROUND(AT64/AT$8*AT$7*KVARDI,2))</f>
        <v/>
      </c>
      <c r="AV64" s="43"/>
      <c r="AW64" s="44" t="str">
        <f aca="false">IF(OR(AV$4=0,AV64="",AV$8="",AV$7=""),"",ROUND(AV64/AV$8*AV$7*KVARDI,2))</f>
        <v/>
      </c>
      <c r="AX64" s="43"/>
      <c r="AY64" s="44" t="str">
        <f aca="false">IF(OR(AX$4=0,AX64="",AX$8="",AX$7=""),"",ROUND(AX64/AX$8*AX$7*KVARDI,2))</f>
        <v/>
      </c>
      <c r="AZ64" s="43"/>
      <c r="BA64" s="44" t="str">
        <f aca="false">IF(OR(AZ$4=0,AZ64="",AZ$8="",AZ$7=""),"",ROUND(AZ64/AZ$8*AZ$7*KVARDI,2))</f>
        <v/>
      </c>
      <c r="BB64" s="43"/>
      <c r="BC64" s="44" t="str">
        <f aca="false">IF(OR(BB$4=0,BB64="",BB$8="",BB$7=""),"",ROUND(BB64/BB$8*BB$7*KVARDI,2))</f>
        <v/>
      </c>
    </row>
    <row r="65" customFormat="false" ht="15" hidden="false" customHeight="true" outlineLevel="0" collapsed="false">
      <c r="A65" s="45" t="n">
        <f aca="false">ROW()-10</f>
        <v>55</v>
      </c>
      <c r="B65" s="41" t="str">
        <f aca="false">IF(INDEX(Launagögn!$B$6:$B$10005,$A65)="","",INDEX(Launagögn!$B$6:$B$10005,$A65))</f>
        <v/>
      </c>
      <c r="C65" s="41" t="str">
        <f aca="false">IF(INDEX(Launagögn!$C$6:$C$10005,$A65)="","",INDEX(Launagögn!$C$6:$C$10005,$A65))</f>
        <v/>
      </c>
      <c r="D65" s="42" t="n">
        <f aca="false">IFERROR(SUMIF($F$10:$BC$10,"Stig",$F65:$BC65),0)</f>
        <v>0</v>
      </c>
      <c r="F65" s="43"/>
      <c r="G65" s="44" t="str">
        <f aca="false">IF(OR(F$4=0,F65="",F$8="",F$7=""),"",ROUND(F65/F$8*F$7*KVARDI,2))</f>
        <v/>
      </c>
      <c r="H65" s="43"/>
      <c r="I65" s="44" t="str">
        <f aca="false">IF(OR(H$4=0,H65="",H$8="",H$7=""),"",ROUND(H65/H$8*H$7*KVARDI,2))</f>
        <v/>
      </c>
      <c r="J65" s="43"/>
      <c r="K65" s="44" t="str">
        <f aca="false">IF(OR(J$4=0,J65="",J$8="",J$7=""),"",ROUND(J65/J$8*J$7*KVARDI,2))</f>
        <v/>
      </c>
      <c r="L65" s="43"/>
      <c r="M65" s="44" t="str">
        <f aca="false">IF(OR(L$4=0,L65="",L$8="",L$7=""),"",ROUND(L65/L$8*L$7*KVARDI,2))</f>
        <v/>
      </c>
      <c r="N65" s="43"/>
      <c r="O65" s="44" t="str">
        <f aca="false">IF(OR(N$4=0,N65="",N$8="",N$7=""),"",ROUND(N65/N$8*N$7*KVARDI,2))</f>
        <v/>
      </c>
      <c r="P65" s="43"/>
      <c r="Q65" s="44" t="str">
        <f aca="false">IF(OR(P$4=0,P65="",P$8="",P$7=""),"",ROUND(P65/P$8*P$7*KVARDI,2))</f>
        <v/>
      </c>
      <c r="R65" s="43"/>
      <c r="S65" s="44" t="str">
        <f aca="false">IF(OR(R$4=0,R65="",R$8="",R$7=""),"",ROUND(R65/R$8*R$7*KVARDI,2))</f>
        <v/>
      </c>
      <c r="T65" s="43"/>
      <c r="U65" s="44" t="str">
        <f aca="false">IF(OR(T$4=0,T65="",T$8="",T$7=""),"",ROUND(T65/T$8*T$7*KVARDI,2))</f>
        <v/>
      </c>
      <c r="V65" s="43"/>
      <c r="W65" s="44" t="str">
        <f aca="false">IF(OR(V$4=0,V65="",V$8="",V$7=""),"",ROUND(V65/V$8*V$7*KVARDI,2))</f>
        <v/>
      </c>
      <c r="X65" s="43"/>
      <c r="Y65" s="44" t="str">
        <f aca="false">IF(OR(X$4=0,X65="",X$8="",X$7=""),"",ROUND(X65/X$8*X$7*KVARDI,2))</f>
        <v/>
      </c>
      <c r="Z65" s="43"/>
      <c r="AA65" s="44" t="str">
        <f aca="false">IF(OR(Z$4=0,Z65="",Z$8="",Z$7=""),"",ROUND(Z65/Z$8*Z$7*KVARDI,2))</f>
        <v/>
      </c>
      <c r="AB65" s="43"/>
      <c r="AC65" s="44" t="str">
        <f aca="false">IF(OR(AB$4=0,AB65="",AB$8="",AB$7=""),"",ROUND(AB65/AB$8*AB$7*KVARDI,2))</f>
        <v/>
      </c>
      <c r="AD65" s="43"/>
      <c r="AE65" s="44" t="str">
        <f aca="false">IF(OR(AD$4=0,AD65="",AD$8="",AD$7=""),"",ROUND(AD65/AD$8*AD$7*KVARDI,2))</f>
        <v/>
      </c>
      <c r="AF65" s="43"/>
      <c r="AG65" s="44" t="str">
        <f aca="false">IF(OR(AF$4=0,AF65="",AF$8="",AF$7=""),"",ROUND(AF65/AF$8*AF$7*KVARDI,2))</f>
        <v/>
      </c>
      <c r="AH65" s="43"/>
      <c r="AI65" s="44" t="str">
        <f aca="false">IF(OR(AH$4=0,AH65="",AH$8="",AH$7=""),"",ROUND(AH65/AH$8*AH$7*KVARDI,2))</f>
        <v/>
      </c>
      <c r="AJ65" s="43"/>
      <c r="AK65" s="44" t="str">
        <f aca="false">IF(OR(AJ$4=0,AJ65="",AJ$8="",AJ$7=""),"",ROUND(AJ65/AJ$8*AJ$7*KVARDI,2))</f>
        <v/>
      </c>
      <c r="AL65" s="43"/>
      <c r="AM65" s="44" t="str">
        <f aca="false">IF(OR(AL$4=0,AL65="",AL$8="",AL$7=""),"",ROUND(AL65/AL$8*AL$7*KVARDI,2))</f>
        <v/>
      </c>
      <c r="AN65" s="43"/>
      <c r="AO65" s="44" t="str">
        <f aca="false">IF(OR(AN$4=0,AN65="",AN$8="",AN$7=""),"",ROUND(AN65/AN$8*AN$7*KVARDI,2))</f>
        <v/>
      </c>
      <c r="AP65" s="43"/>
      <c r="AQ65" s="44" t="str">
        <f aca="false">IF(OR(AP$4=0,AP65="",AP$8="",AP$7=""),"",ROUND(AP65/AP$8*AP$7*KVARDI,2))</f>
        <v/>
      </c>
      <c r="AR65" s="43"/>
      <c r="AS65" s="44" t="str">
        <f aca="false">IF(OR(AR$4=0,AR65="",AR$8="",AR$7=""),"",ROUND(AR65/AR$8*AR$7*KVARDI,2))</f>
        <v/>
      </c>
      <c r="AT65" s="43"/>
      <c r="AU65" s="44" t="str">
        <f aca="false">IF(OR(AT$4=0,AT65="",AT$8="",AT$7=""),"",ROUND(AT65/AT$8*AT$7*KVARDI,2))</f>
        <v/>
      </c>
      <c r="AV65" s="43"/>
      <c r="AW65" s="44" t="str">
        <f aca="false">IF(OR(AV$4=0,AV65="",AV$8="",AV$7=""),"",ROUND(AV65/AV$8*AV$7*KVARDI,2))</f>
        <v/>
      </c>
      <c r="AX65" s="43"/>
      <c r="AY65" s="44" t="str">
        <f aca="false">IF(OR(AX$4=0,AX65="",AX$8="",AX$7=""),"",ROUND(AX65/AX$8*AX$7*KVARDI,2))</f>
        <v/>
      </c>
      <c r="AZ65" s="43"/>
      <c r="BA65" s="44" t="str">
        <f aca="false">IF(OR(AZ$4=0,AZ65="",AZ$8="",AZ$7=""),"",ROUND(AZ65/AZ$8*AZ$7*KVARDI,2))</f>
        <v/>
      </c>
      <c r="BB65" s="43"/>
      <c r="BC65" s="44" t="str">
        <f aca="false">IF(OR(BB$4=0,BB65="",BB$8="",BB$7=""),"",ROUND(BB65/BB$8*BB$7*KVARDI,2))</f>
        <v/>
      </c>
    </row>
    <row r="66" customFormat="false" ht="15" hidden="false" customHeight="true" outlineLevel="0" collapsed="false">
      <c r="A66" s="45" t="n">
        <f aca="false">ROW()-10</f>
        <v>56</v>
      </c>
      <c r="B66" s="41" t="str">
        <f aca="false">IF(INDEX(Launagögn!$B$6:$B$10005,$A66)="","",INDEX(Launagögn!$B$6:$B$10005,$A66))</f>
        <v/>
      </c>
      <c r="C66" s="41" t="str">
        <f aca="false">IF(INDEX(Launagögn!$C$6:$C$10005,$A66)="","",INDEX(Launagögn!$C$6:$C$10005,$A66))</f>
        <v/>
      </c>
      <c r="D66" s="42" t="n">
        <f aca="false">IFERROR(SUMIF($F$10:$BC$10,"Stig",$F66:$BC66),0)</f>
        <v>0</v>
      </c>
      <c r="F66" s="43"/>
      <c r="G66" s="44" t="str">
        <f aca="false">IF(OR(F$4=0,F66="",F$8="",F$7=""),"",ROUND(F66/F$8*F$7*KVARDI,2))</f>
        <v/>
      </c>
      <c r="H66" s="43"/>
      <c r="I66" s="44" t="str">
        <f aca="false">IF(OR(H$4=0,H66="",H$8="",H$7=""),"",ROUND(H66/H$8*H$7*KVARDI,2))</f>
        <v/>
      </c>
      <c r="J66" s="43"/>
      <c r="K66" s="44" t="str">
        <f aca="false">IF(OR(J$4=0,J66="",J$8="",J$7=""),"",ROUND(J66/J$8*J$7*KVARDI,2))</f>
        <v/>
      </c>
      <c r="L66" s="43"/>
      <c r="M66" s="44" t="str">
        <f aca="false">IF(OR(L$4=0,L66="",L$8="",L$7=""),"",ROUND(L66/L$8*L$7*KVARDI,2))</f>
        <v/>
      </c>
      <c r="N66" s="43"/>
      <c r="O66" s="44" t="str">
        <f aca="false">IF(OR(N$4=0,N66="",N$8="",N$7=""),"",ROUND(N66/N$8*N$7*KVARDI,2))</f>
        <v/>
      </c>
      <c r="P66" s="43"/>
      <c r="Q66" s="44" t="str">
        <f aca="false">IF(OR(P$4=0,P66="",P$8="",P$7=""),"",ROUND(P66/P$8*P$7*KVARDI,2))</f>
        <v/>
      </c>
      <c r="R66" s="43"/>
      <c r="S66" s="44" t="str">
        <f aca="false">IF(OR(R$4=0,R66="",R$8="",R$7=""),"",ROUND(R66/R$8*R$7*KVARDI,2))</f>
        <v/>
      </c>
      <c r="T66" s="43"/>
      <c r="U66" s="44" t="str">
        <f aca="false">IF(OR(T$4=0,T66="",T$8="",T$7=""),"",ROUND(T66/T$8*T$7*KVARDI,2))</f>
        <v/>
      </c>
      <c r="V66" s="43"/>
      <c r="W66" s="44" t="str">
        <f aca="false">IF(OR(V$4=0,V66="",V$8="",V$7=""),"",ROUND(V66/V$8*V$7*KVARDI,2))</f>
        <v/>
      </c>
      <c r="X66" s="43"/>
      <c r="Y66" s="44" t="str">
        <f aca="false">IF(OR(X$4=0,X66="",X$8="",X$7=""),"",ROUND(X66/X$8*X$7*KVARDI,2))</f>
        <v/>
      </c>
      <c r="Z66" s="43"/>
      <c r="AA66" s="44" t="str">
        <f aca="false">IF(OR(Z$4=0,Z66="",Z$8="",Z$7=""),"",ROUND(Z66/Z$8*Z$7*KVARDI,2))</f>
        <v/>
      </c>
      <c r="AB66" s="43"/>
      <c r="AC66" s="44" t="str">
        <f aca="false">IF(OR(AB$4=0,AB66="",AB$8="",AB$7=""),"",ROUND(AB66/AB$8*AB$7*KVARDI,2))</f>
        <v/>
      </c>
      <c r="AD66" s="43"/>
      <c r="AE66" s="44" t="str">
        <f aca="false">IF(OR(AD$4=0,AD66="",AD$8="",AD$7=""),"",ROUND(AD66/AD$8*AD$7*KVARDI,2))</f>
        <v/>
      </c>
      <c r="AF66" s="43"/>
      <c r="AG66" s="44" t="str">
        <f aca="false">IF(OR(AF$4=0,AF66="",AF$8="",AF$7=""),"",ROUND(AF66/AF$8*AF$7*KVARDI,2))</f>
        <v/>
      </c>
      <c r="AH66" s="43"/>
      <c r="AI66" s="44" t="str">
        <f aca="false">IF(OR(AH$4=0,AH66="",AH$8="",AH$7=""),"",ROUND(AH66/AH$8*AH$7*KVARDI,2))</f>
        <v/>
      </c>
      <c r="AJ66" s="43"/>
      <c r="AK66" s="44" t="str">
        <f aca="false">IF(OR(AJ$4=0,AJ66="",AJ$8="",AJ$7=""),"",ROUND(AJ66/AJ$8*AJ$7*KVARDI,2))</f>
        <v/>
      </c>
      <c r="AL66" s="43"/>
      <c r="AM66" s="44" t="str">
        <f aca="false">IF(OR(AL$4=0,AL66="",AL$8="",AL$7=""),"",ROUND(AL66/AL$8*AL$7*KVARDI,2))</f>
        <v/>
      </c>
      <c r="AN66" s="43"/>
      <c r="AO66" s="44" t="str">
        <f aca="false">IF(OR(AN$4=0,AN66="",AN$8="",AN$7=""),"",ROUND(AN66/AN$8*AN$7*KVARDI,2))</f>
        <v/>
      </c>
      <c r="AP66" s="43"/>
      <c r="AQ66" s="44" t="str">
        <f aca="false">IF(OR(AP$4=0,AP66="",AP$8="",AP$7=""),"",ROUND(AP66/AP$8*AP$7*KVARDI,2))</f>
        <v/>
      </c>
      <c r="AR66" s="43"/>
      <c r="AS66" s="44" t="str">
        <f aca="false">IF(OR(AR$4=0,AR66="",AR$8="",AR$7=""),"",ROUND(AR66/AR$8*AR$7*KVARDI,2))</f>
        <v/>
      </c>
      <c r="AT66" s="43"/>
      <c r="AU66" s="44" t="str">
        <f aca="false">IF(OR(AT$4=0,AT66="",AT$8="",AT$7=""),"",ROUND(AT66/AT$8*AT$7*KVARDI,2))</f>
        <v/>
      </c>
      <c r="AV66" s="43"/>
      <c r="AW66" s="44" t="str">
        <f aca="false">IF(OR(AV$4=0,AV66="",AV$8="",AV$7=""),"",ROUND(AV66/AV$8*AV$7*KVARDI,2))</f>
        <v/>
      </c>
      <c r="AX66" s="43"/>
      <c r="AY66" s="44" t="str">
        <f aca="false">IF(OR(AX$4=0,AX66="",AX$8="",AX$7=""),"",ROUND(AX66/AX$8*AX$7*KVARDI,2))</f>
        <v/>
      </c>
      <c r="AZ66" s="43"/>
      <c r="BA66" s="44" t="str">
        <f aca="false">IF(OR(AZ$4=0,AZ66="",AZ$8="",AZ$7=""),"",ROUND(AZ66/AZ$8*AZ$7*KVARDI,2))</f>
        <v/>
      </c>
      <c r="BB66" s="43"/>
      <c r="BC66" s="44" t="str">
        <f aca="false">IF(OR(BB$4=0,BB66="",BB$8="",BB$7=""),"",ROUND(BB66/BB$8*BB$7*KVARDI,2))</f>
        <v/>
      </c>
    </row>
    <row r="67" customFormat="false" ht="15" hidden="false" customHeight="true" outlineLevel="0" collapsed="false">
      <c r="A67" s="45" t="n">
        <f aca="false">ROW()-10</f>
        <v>57</v>
      </c>
      <c r="B67" s="41" t="str">
        <f aca="false">IF(INDEX(Launagögn!$B$6:$B$10005,$A67)="","",INDEX(Launagögn!$B$6:$B$10005,$A67))</f>
        <v/>
      </c>
      <c r="C67" s="41" t="str">
        <f aca="false">IF(INDEX(Launagögn!$C$6:$C$10005,$A67)="","",INDEX(Launagögn!$C$6:$C$10005,$A67))</f>
        <v/>
      </c>
      <c r="D67" s="42" t="n">
        <f aca="false">IFERROR(SUMIF($F$10:$BC$10,"Stig",$F67:$BC67),0)</f>
        <v>0</v>
      </c>
      <c r="F67" s="43"/>
      <c r="G67" s="44" t="str">
        <f aca="false">IF(OR(F$4=0,F67="",F$8="",F$7=""),"",ROUND(F67/F$8*F$7*KVARDI,2))</f>
        <v/>
      </c>
      <c r="H67" s="43"/>
      <c r="I67" s="44" t="str">
        <f aca="false">IF(OR(H$4=0,H67="",H$8="",H$7=""),"",ROUND(H67/H$8*H$7*KVARDI,2))</f>
        <v/>
      </c>
      <c r="J67" s="43"/>
      <c r="K67" s="44" t="str">
        <f aca="false">IF(OR(J$4=0,J67="",J$8="",J$7=""),"",ROUND(J67/J$8*J$7*KVARDI,2))</f>
        <v/>
      </c>
      <c r="L67" s="43"/>
      <c r="M67" s="44" t="str">
        <f aca="false">IF(OR(L$4=0,L67="",L$8="",L$7=""),"",ROUND(L67/L$8*L$7*KVARDI,2))</f>
        <v/>
      </c>
      <c r="N67" s="43"/>
      <c r="O67" s="44" t="str">
        <f aca="false">IF(OR(N$4=0,N67="",N$8="",N$7=""),"",ROUND(N67/N$8*N$7*KVARDI,2))</f>
        <v/>
      </c>
      <c r="P67" s="43"/>
      <c r="Q67" s="44" t="str">
        <f aca="false">IF(OR(P$4=0,P67="",P$8="",P$7=""),"",ROUND(P67/P$8*P$7*KVARDI,2))</f>
        <v/>
      </c>
      <c r="R67" s="43"/>
      <c r="S67" s="44" t="str">
        <f aca="false">IF(OR(R$4=0,R67="",R$8="",R$7=""),"",ROUND(R67/R$8*R$7*KVARDI,2))</f>
        <v/>
      </c>
      <c r="T67" s="43"/>
      <c r="U67" s="44" t="str">
        <f aca="false">IF(OR(T$4=0,T67="",T$8="",T$7=""),"",ROUND(T67/T$8*T$7*KVARDI,2))</f>
        <v/>
      </c>
      <c r="V67" s="43"/>
      <c r="W67" s="44" t="str">
        <f aca="false">IF(OR(V$4=0,V67="",V$8="",V$7=""),"",ROUND(V67/V$8*V$7*KVARDI,2))</f>
        <v/>
      </c>
      <c r="X67" s="43"/>
      <c r="Y67" s="44" t="str">
        <f aca="false">IF(OR(X$4=0,X67="",X$8="",X$7=""),"",ROUND(X67/X$8*X$7*KVARDI,2))</f>
        <v/>
      </c>
      <c r="Z67" s="43"/>
      <c r="AA67" s="44" t="str">
        <f aca="false">IF(OR(Z$4=0,Z67="",Z$8="",Z$7=""),"",ROUND(Z67/Z$8*Z$7*KVARDI,2))</f>
        <v/>
      </c>
      <c r="AB67" s="43"/>
      <c r="AC67" s="44" t="str">
        <f aca="false">IF(OR(AB$4=0,AB67="",AB$8="",AB$7=""),"",ROUND(AB67/AB$8*AB$7*KVARDI,2))</f>
        <v/>
      </c>
      <c r="AD67" s="43"/>
      <c r="AE67" s="44" t="str">
        <f aca="false">IF(OR(AD$4=0,AD67="",AD$8="",AD$7=""),"",ROUND(AD67/AD$8*AD$7*KVARDI,2))</f>
        <v/>
      </c>
      <c r="AF67" s="43"/>
      <c r="AG67" s="44" t="str">
        <f aca="false">IF(OR(AF$4=0,AF67="",AF$8="",AF$7=""),"",ROUND(AF67/AF$8*AF$7*KVARDI,2))</f>
        <v/>
      </c>
      <c r="AH67" s="43"/>
      <c r="AI67" s="44" t="str">
        <f aca="false">IF(OR(AH$4=0,AH67="",AH$8="",AH$7=""),"",ROUND(AH67/AH$8*AH$7*KVARDI,2))</f>
        <v/>
      </c>
      <c r="AJ67" s="43"/>
      <c r="AK67" s="44" t="str">
        <f aca="false">IF(OR(AJ$4=0,AJ67="",AJ$8="",AJ$7=""),"",ROUND(AJ67/AJ$8*AJ$7*KVARDI,2))</f>
        <v/>
      </c>
      <c r="AL67" s="43"/>
      <c r="AM67" s="44" t="str">
        <f aca="false">IF(OR(AL$4=0,AL67="",AL$8="",AL$7=""),"",ROUND(AL67/AL$8*AL$7*KVARDI,2))</f>
        <v/>
      </c>
      <c r="AN67" s="43"/>
      <c r="AO67" s="44" t="str">
        <f aca="false">IF(OR(AN$4=0,AN67="",AN$8="",AN$7=""),"",ROUND(AN67/AN$8*AN$7*KVARDI,2))</f>
        <v/>
      </c>
      <c r="AP67" s="43"/>
      <c r="AQ67" s="44" t="str">
        <f aca="false">IF(OR(AP$4=0,AP67="",AP$8="",AP$7=""),"",ROUND(AP67/AP$8*AP$7*KVARDI,2))</f>
        <v/>
      </c>
      <c r="AR67" s="43"/>
      <c r="AS67" s="44" t="str">
        <f aca="false">IF(OR(AR$4=0,AR67="",AR$8="",AR$7=""),"",ROUND(AR67/AR$8*AR$7*KVARDI,2))</f>
        <v/>
      </c>
      <c r="AT67" s="43"/>
      <c r="AU67" s="44" t="str">
        <f aca="false">IF(OR(AT$4=0,AT67="",AT$8="",AT$7=""),"",ROUND(AT67/AT$8*AT$7*KVARDI,2))</f>
        <v/>
      </c>
      <c r="AV67" s="43"/>
      <c r="AW67" s="44" t="str">
        <f aca="false">IF(OR(AV$4=0,AV67="",AV$8="",AV$7=""),"",ROUND(AV67/AV$8*AV$7*KVARDI,2))</f>
        <v/>
      </c>
      <c r="AX67" s="43"/>
      <c r="AY67" s="44" t="str">
        <f aca="false">IF(OR(AX$4=0,AX67="",AX$8="",AX$7=""),"",ROUND(AX67/AX$8*AX$7*KVARDI,2))</f>
        <v/>
      </c>
      <c r="AZ67" s="43"/>
      <c r="BA67" s="44" t="str">
        <f aca="false">IF(OR(AZ$4=0,AZ67="",AZ$8="",AZ$7=""),"",ROUND(AZ67/AZ$8*AZ$7*KVARDI,2))</f>
        <v/>
      </c>
      <c r="BB67" s="43"/>
      <c r="BC67" s="44" t="str">
        <f aca="false">IF(OR(BB$4=0,BB67="",BB$8="",BB$7=""),"",ROUND(BB67/BB$8*BB$7*KVARDI,2))</f>
        <v/>
      </c>
    </row>
    <row r="68" customFormat="false" ht="15" hidden="false" customHeight="true" outlineLevel="0" collapsed="false">
      <c r="A68" s="45" t="n">
        <f aca="false">ROW()-10</f>
        <v>58</v>
      </c>
      <c r="B68" s="41" t="str">
        <f aca="false">IF(INDEX(Launagögn!$B$6:$B$10005,$A68)="","",INDEX(Launagögn!$B$6:$B$10005,$A68))</f>
        <v/>
      </c>
      <c r="C68" s="41" t="str">
        <f aca="false">IF(INDEX(Launagögn!$C$6:$C$10005,$A68)="","",INDEX(Launagögn!$C$6:$C$10005,$A68))</f>
        <v/>
      </c>
      <c r="D68" s="42" t="n">
        <f aca="false">IFERROR(SUMIF($F$10:$BC$10,"Stig",$F68:$BC68),0)</f>
        <v>0</v>
      </c>
      <c r="F68" s="43"/>
      <c r="G68" s="44" t="str">
        <f aca="false">IF(OR(F$4=0,F68="",F$8="",F$7=""),"",ROUND(F68/F$8*F$7*KVARDI,2))</f>
        <v/>
      </c>
      <c r="H68" s="43"/>
      <c r="I68" s="44" t="str">
        <f aca="false">IF(OR(H$4=0,H68="",H$8="",H$7=""),"",ROUND(H68/H$8*H$7*KVARDI,2))</f>
        <v/>
      </c>
      <c r="J68" s="43"/>
      <c r="K68" s="44" t="str">
        <f aca="false">IF(OR(J$4=0,J68="",J$8="",J$7=""),"",ROUND(J68/J$8*J$7*KVARDI,2))</f>
        <v/>
      </c>
      <c r="L68" s="43"/>
      <c r="M68" s="44" t="str">
        <f aca="false">IF(OR(L$4=0,L68="",L$8="",L$7=""),"",ROUND(L68/L$8*L$7*KVARDI,2))</f>
        <v/>
      </c>
      <c r="N68" s="43"/>
      <c r="O68" s="44" t="str">
        <f aca="false">IF(OR(N$4=0,N68="",N$8="",N$7=""),"",ROUND(N68/N$8*N$7*KVARDI,2))</f>
        <v/>
      </c>
      <c r="P68" s="43"/>
      <c r="Q68" s="44" t="str">
        <f aca="false">IF(OR(P$4=0,P68="",P$8="",P$7=""),"",ROUND(P68/P$8*P$7*KVARDI,2))</f>
        <v/>
      </c>
      <c r="R68" s="43"/>
      <c r="S68" s="44" t="str">
        <f aca="false">IF(OR(R$4=0,R68="",R$8="",R$7=""),"",ROUND(R68/R$8*R$7*KVARDI,2))</f>
        <v/>
      </c>
      <c r="T68" s="43"/>
      <c r="U68" s="44" t="str">
        <f aca="false">IF(OR(T$4=0,T68="",T$8="",T$7=""),"",ROUND(T68/T$8*T$7*KVARDI,2))</f>
        <v/>
      </c>
      <c r="V68" s="43"/>
      <c r="W68" s="44" t="str">
        <f aca="false">IF(OR(V$4=0,V68="",V$8="",V$7=""),"",ROUND(V68/V$8*V$7*KVARDI,2))</f>
        <v/>
      </c>
      <c r="X68" s="43"/>
      <c r="Y68" s="44" t="str">
        <f aca="false">IF(OR(X$4=0,X68="",X$8="",X$7=""),"",ROUND(X68/X$8*X$7*KVARDI,2))</f>
        <v/>
      </c>
      <c r="Z68" s="43"/>
      <c r="AA68" s="44" t="str">
        <f aca="false">IF(OR(Z$4=0,Z68="",Z$8="",Z$7=""),"",ROUND(Z68/Z$8*Z$7*KVARDI,2))</f>
        <v/>
      </c>
      <c r="AB68" s="43"/>
      <c r="AC68" s="44" t="str">
        <f aca="false">IF(OR(AB$4=0,AB68="",AB$8="",AB$7=""),"",ROUND(AB68/AB$8*AB$7*KVARDI,2))</f>
        <v/>
      </c>
      <c r="AD68" s="43"/>
      <c r="AE68" s="44" t="str">
        <f aca="false">IF(OR(AD$4=0,AD68="",AD$8="",AD$7=""),"",ROUND(AD68/AD$8*AD$7*KVARDI,2))</f>
        <v/>
      </c>
      <c r="AF68" s="43"/>
      <c r="AG68" s="44" t="str">
        <f aca="false">IF(OR(AF$4=0,AF68="",AF$8="",AF$7=""),"",ROUND(AF68/AF$8*AF$7*KVARDI,2))</f>
        <v/>
      </c>
      <c r="AH68" s="43"/>
      <c r="AI68" s="44" t="str">
        <f aca="false">IF(OR(AH$4=0,AH68="",AH$8="",AH$7=""),"",ROUND(AH68/AH$8*AH$7*KVARDI,2))</f>
        <v/>
      </c>
      <c r="AJ68" s="43"/>
      <c r="AK68" s="44" t="str">
        <f aca="false">IF(OR(AJ$4=0,AJ68="",AJ$8="",AJ$7=""),"",ROUND(AJ68/AJ$8*AJ$7*KVARDI,2))</f>
        <v/>
      </c>
      <c r="AL68" s="43"/>
      <c r="AM68" s="44" t="str">
        <f aca="false">IF(OR(AL$4=0,AL68="",AL$8="",AL$7=""),"",ROUND(AL68/AL$8*AL$7*KVARDI,2))</f>
        <v/>
      </c>
      <c r="AN68" s="43"/>
      <c r="AO68" s="44" t="str">
        <f aca="false">IF(OR(AN$4=0,AN68="",AN$8="",AN$7=""),"",ROUND(AN68/AN$8*AN$7*KVARDI,2))</f>
        <v/>
      </c>
      <c r="AP68" s="43"/>
      <c r="AQ68" s="44" t="str">
        <f aca="false">IF(OR(AP$4=0,AP68="",AP$8="",AP$7=""),"",ROUND(AP68/AP$8*AP$7*KVARDI,2))</f>
        <v/>
      </c>
      <c r="AR68" s="43"/>
      <c r="AS68" s="44" t="str">
        <f aca="false">IF(OR(AR$4=0,AR68="",AR$8="",AR$7=""),"",ROUND(AR68/AR$8*AR$7*KVARDI,2))</f>
        <v/>
      </c>
      <c r="AT68" s="43"/>
      <c r="AU68" s="44" t="str">
        <f aca="false">IF(OR(AT$4=0,AT68="",AT$8="",AT$7=""),"",ROUND(AT68/AT$8*AT$7*KVARDI,2))</f>
        <v/>
      </c>
      <c r="AV68" s="43"/>
      <c r="AW68" s="44" t="str">
        <f aca="false">IF(OR(AV$4=0,AV68="",AV$8="",AV$7=""),"",ROUND(AV68/AV$8*AV$7*KVARDI,2))</f>
        <v/>
      </c>
      <c r="AX68" s="43"/>
      <c r="AY68" s="44" t="str">
        <f aca="false">IF(OR(AX$4=0,AX68="",AX$8="",AX$7=""),"",ROUND(AX68/AX$8*AX$7*KVARDI,2))</f>
        <v/>
      </c>
      <c r="AZ68" s="43"/>
      <c r="BA68" s="44" t="str">
        <f aca="false">IF(OR(AZ$4=0,AZ68="",AZ$8="",AZ$7=""),"",ROUND(AZ68/AZ$8*AZ$7*KVARDI,2))</f>
        <v/>
      </c>
      <c r="BB68" s="43"/>
      <c r="BC68" s="44" t="str">
        <f aca="false">IF(OR(BB$4=0,BB68="",BB$8="",BB$7=""),"",ROUND(BB68/BB$8*BB$7*KVARDI,2))</f>
        <v/>
      </c>
    </row>
    <row r="69" customFormat="false" ht="15" hidden="false" customHeight="true" outlineLevel="0" collapsed="false">
      <c r="A69" s="45" t="n">
        <f aca="false">ROW()-10</f>
        <v>59</v>
      </c>
      <c r="B69" s="41" t="str">
        <f aca="false">IF(INDEX(Launagögn!$B$6:$B$10005,$A69)="","",INDEX(Launagögn!$B$6:$B$10005,$A69))</f>
        <v/>
      </c>
      <c r="C69" s="41" t="str">
        <f aca="false">IF(INDEX(Launagögn!$C$6:$C$10005,$A69)="","",INDEX(Launagögn!$C$6:$C$10005,$A69))</f>
        <v/>
      </c>
      <c r="D69" s="42" t="n">
        <f aca="false">IFERROR(SUMIF($F$10:$BC$10,"Stig",$F69:$BC69),0)</f>
        <v>0</v>
      </c>
      <c r="F69" s="43"/>
      <c r="G69" s="44" t="str">
        <f aca="false">IF(OR(F$4=0,F69="",F$8="",F$7=""),"",ROUND(F69/F$8*F$7*KVARDI,2))</f>
        <v/>
      </c>
      <c r="H69" s="43"/>
      <c r="I69" s="44" t="str">
        <f aca="false">IF(OR(H$4=0,H69="",H$8="",H$7=""),"",ROUND(H69/H$8*H$7*KVARDI,2))</f>
        <v/>
      </c>
      <c r="J69" s="43"/>
      <c r="K69" s="44" t="str">
        <f aca="false">IF(OR(J$4=0,J69="",J$8="",J$7=""),"",ROUND(J69/J$8*J$7*KVARDI,2))</f>
        <v/>
      </c>
      <c r="L69" s="43"/>
      <c r="M69" s="44" t="str">
        <f aca="false">IF(OR(L$4=0,L69="",L$8="",L$7=""),"",ROUND(L69/L$8*L$7*KVARDI,2))</f>
        <v/>
      </c>
      <c r="N69" s="43"/>
      <c r="O69" s="44" t="str">
        <f aca="false">IF(OR(N$4=0,N69="",N$8="",N$7=""),"",ROUND(N69/N$8*N$7*KVARDI,2))</f>
        <v/>
      </c>
      <c r="P69" s="43"/>
      <c r="Q69" s="44" t="str">
        <f aca="false">IF(OR(P$4=0,P69="",P$8="",P$7=""),"",ROUND(P69/P$8*P$7*KVARDI,2))</f>
        <v/>
      </c>
      <c r="R69" s="43"/>
      <c r="S69" s="44" t="str">
        <f aca="false">IF(OR(R$4=0,R69="",R$8="",R$7=""),"",ROUND(R69/R$8*R$7*KVARDI,2))</f>
        <v/>
      </c>
      <c r="T69" s="43"/>
      <c r="U69" s="44" t="str">
        <f aca="false">IF(OR(T$4=0,T69="",T$8="",T$7=""),"",ROUND(T69/T$8*T$7*KVARDI,2))</f>
        <v/>
      </c>
      <c r="V69" s="43"/>
      <c r="W69" s="44" t="str">
        <f aca="false">IF(OR(V$4=0,V69="",V$8="",V$7=""),"",ROUND(V69/V$8*V$7*KVARDI,2))</f>
        <v/>
      </c>
      <c r="X69" s="43"/>
      <c r="Y69" s="44" t="str">
        <f aca="false">IF(OR(X$4=0,X69="",X$8="",X$7=""),"",ROUND(X69/X$8*X$7*KVARDI,2))</f>
        <v/>
      </c>
      <c r="Z69" s="43"/>
      <c r="AA69" s="44" t="str">
        <f aca="false">IF(OR(Z$4=0,Z69="",Z$8="",Z$7=""),"",ROUND(Z69/Z$8*Z$7*KVARDI,2))</f>
        <v/>
      </c>
      <c r="AB69" s="43"/>
      <c r="AC69" s="44" t="str">
        <f aca="false">IF(OR(AB$4=0,AB69="",AB$8="",AB$7=""),"",ROUND(AB69/AB$8*AB$7*KVARDI,2))</f>
        <v/>
      </c>
      <c r="AD69" s="43"/>
      <c r="AE69" s="44" t="str">
        <f aca="false">IF(OR(AD$4=0,AD69="",AD$8="",AD$7=""),"",ROUND(AD69/AD$8*AD$7*KVARDI,2))</f>
        <v/>
      </c>
      <c r="AF69" s="43"/>
      <c r="AG69" s="44" t="str">
        <f aca="false">IF(OR(AF$4=0,AF69="",AF$8="",AF$7=""),"",ROUND(AF69/AF$8*AF$7*KVARDI,2))</f>
        <v/>
      </c>
      <c r="AH69" s="43"/>
      <c r="AI69" s="44" t="str">
        <f aca="false">IF(OR(AH$4=0,AH69="",AH$8="",AH$7=""),"",ROUND(AH69/AH$8*AH$7*KVARDI,2))</f>
        <v/>
      </c>
      <c r="AJ69" s="43"/>
      <c r="AK69" s="44" t="str">
        <f aca="false">IF(OR(AJ$4=0,AJ69="",AJ$8="",AJ$7=""),"",ROUND(AJ69/AJ$8*AJ$7*KVARDI,2))</f>
        <v/>
      </c>
      <c r="AL69" s="43"/>
      <c r="AM69" s="44" t="str">
        <f aca="false">IF(OR(AL$4=0,AL69="",AL$8="",AL$7=""),"",ROUND(AL69/AL$8*AL$7*KVARDI,2))</f>
        <v/>
      </c>
      <c r="AN69" s="43"/>
      <c r="AO69" s="44" t="str">
        <f aca="false">IF(OR(AN$4=0,AN69="",AN$8="",AN$7=""),"",ROUND(AN69/AN$8*AN$7*KVARDI,2))</f>
        <v/>
      </c>
      <c r="AP69" s="43"/>
      <c r="AQ69" s="44" t="str">
        <f aca="false">IF(OR(AP$4=0,AP69="",AP$8="",AP$7=""),"",ROUND(AP69/AP$8*AP$7*KVARDI,2))</f>
        <v/>
      </c>
      <c r="AR69" s="43"/>
      <c r="AS69" s="44" t="str">
        <f aca="false">IF(OR(AR$4=0,AR69="",AR$8="",AR$7=""),"",ROUND(AR69/AR$8*AR$7*KVARDI,2))</f>
        <v/>
      </c>
      <c r="AT69" s="43"/>
      <c r="AU69" s="44" t="str">
        <f aca="false">IF(OR(AT$4=0,AT69="",AT$8="",AT$7=""),"",ROUND(AT69/AT$8*AT$7*KVARDI,2))</f>
        <v/>
      </c>
      <c r="AV69" s="43"/>
      <c r="AW69" s="44" t="str">
        <f aca="false">IF(OR(AV$4=0,AV69="",AV$8="",AV$7=""),"",ROUND(AV69/AV$8*AV$7*KVARDI,2))</f>
        <v/>
      </c>
      <c r="AX69" s="43"/>
      <c r="AY69" s="44" t="str">
        <f aca="false">IF(OR(AX$4=0,AX69="",AX$8="",AX$7=""),"",ROUND(AX69/AX$8*AX$7*KVARDI,2))</f>
        <v/>
      </c>
      <c r="AZ69" s="43"/>
      <c r="BA69" s="44" t="str">
        <f aca="false">IF(OR(AZ$4=0,AZ69="",AZ$8="",AZ$7=""),"",ROUND(AZ69/AZ$8*AZ$7*KVARDI,2))</f>
        <v/>
      </c>
      <c r="BB69" s="43"/>
      <c r="BC69" s="44" t="str">
        <f aca="false">IF(OR(BB$4=0,BB69="",BB$8="",BB$7=""),"",ROUND(BB69/BB$8*BB$7*KVARDI,2))</f>
        <v/>
      </c>
    </row>
    <row r="70" customFormat="false" ht="15" hidden="false" customHeight="true" outlineLevel="0" collapsed="false">
      <c r="A70" s="45" t="n">
        <f aca="false">ROW()-10</f>
        <v>60</v>
      </c>
      <c r="B70" s="41" t="str">
        <f aca="false">IF(INDEX(Launagögn!$B$6:$B$10005,$A70)="","",INDEX(Launagögn!$B$6:$B$10005,$A70))</f>
        <v/>
      </c>
      <c r="C70" s="41" t="str">
        <f aca="false">IF(INDEX(Launagögn!$C$6:$C$10005,$A70)="","",INDEX(Launagögn!$C$6:$C$10005,$A70))</f>
        <v/>
      </c>
      <c r="D70" s="42" t="n">
        <f aca="false">IFERROR(SUMIF($F$10:$BC$10,"Stig",$F70:$BC70),0)</f>
        <v>0</v>
      </c>
      <c r="F70" s="43"/>
      <c r="G70" s="44" t="str">
        <f aca="false">IF(OR(F$4=0,F70="",F$8="",F$7=""),"",ROUND(F70/F$8*F$7*KVARDI,2))</f>
        <v/>
      </c>
      <c r="H70" s="43"/>
      <c r="I70" s="44" t="str">
        <f aca="false">IF(OR(H$4=0,H70="",H$8="",H$7=""),"",ROUND(H70/H$8*H$7*KVARDI,2))</f>
        <v/>
      </c>
      <c r="J70" s="43"/>
      <c r="K70" s="44" t="str">
        <f aca="false">IF(OR(J$4=0,J70="",J$8="",J$7=""),"",ROUND(J70/J$8*J$7*KVARDI,2))</f>
        <v/>
      </c>
      <c r="L70" s="43"/>
      <c r="M70" s="44" t="str">
        <f aca="false">IF(OR(L$4=0,L70="",L$8="",L$7=""),"",ROUND(L70/L$8*L$7*KVARDI,2))</f>
        <v/>
      </c>
      <c r="N70" s="43"/>
      <c r="O70" s="44" t="str">
        <f aca="false">IF(OR(N$4=0,N70="",N$8="",N$7=""),"",ROUND(N70/N$8*N$7*KVARDI,2))</f>
        <v/>
      </c>
      <c r="P70" s="43"/>
      <c r="Q70" s="44" t="str">
        <f aca="false">IF(OR(P$4=0,P70="",P$8="",P$7=""),"",ROUND(P70/P$8*P$7*KVARDI,2))</f>
        <v/>
      </c>
      <c r="R70" s="43"/>
      <c r="S70" s="44" t="str">
        <f aca="false">IF(OR(R$4=0,R70="",R$8="",R$7=""),"",ROUND(R70/R$8*R$7*KVARDI,2))</f>
        <v/>
      </c>
      <c r="T70" s="43"/>
      <c r="U70" s="44" t="str">
        <f aca="false">IF(OR(T$4=0,T70="",T$8="",T$7=""),"",ROUND(T70/T$8*T$7*KVARDI,2))</f>
        <v/>
      </c>
      <c r="V70" s="43"/>
      <c r="W70" s="44" t="str">
        <f aca="false">IF(OR(V$4=0,V70="",V$8="",V$7=""),"",ROUND(V70/V$8*V$7*KVARDI,2))</f>
        <v/>
      </c>
      <c r="X70" s="43"/>
      <c r="Y70" s="44" t="str">
        <f aca="false">IF(OR(X$4=0,X70="",X$8="",X$7=""),"",ROUND(X70/X$8*X$7*KVARDI,2))</f>
        <v/>
      </c>
      <c r="Z70" s="43"/>
      <c r="AA70" s="44" t="str">
        <f aca="false">IF(OR(Z$4=0,Z70="",Z$8="",Z$7=""),"",ROUND(Z70/Z$8*Z$7*KVARDI,2))</f>
        <v/>
      </c>
      <c r="AB70" s="43"/>
      <c r="AC70" s="44" t="str">
        <f aca="false">IF(OR(AB$4=0,AB70="",AB$8="",AB$7=""),"",ROUND(AB70/AB$8*AB$7*KVARDI,2))</f>
        <v/>
      </c>
      <c r="AD70" s="43"/>
      <c r="AE70" s="44" t="str">
        <f aca="false">IF(OR(AD$4=0,AD70="",AD$8="",AD$7=""),"",ROUND(AD70/AD$8*AD$7*KVARDI,2))</f>
        <v/>
      </c>
      <c r="AF70" s="43"/>
      <c r="AG70" s="44" t="str">
        <f aca="false">IF(OR(AF$4=0,AF70="",AF$8="",AF$7=""),"",ROUND(AF70/AF$8*AF$7*KVARDI,2))</f>
        <v/>
      </c>
      <c r="AH70" s="43"/>
      <c r="AI70" s="44" t="str">
        <f aca="false">IF(OR(AH$4=0,AH70="",AH$8="",AH$7=""),"",ROUND(AH70/AH$8*AH$7*KVARDI,2))</f>
        <v/>
      </c>
      <c r="AJ70" s="43"/>
      <c r="AK70" s="44" t="str">
        <f aca="false">IF(OR(AJ$4=0,AJ70="",AJ$8="",AJ$7=""),"",ROUND(AJ70/AJ$8*AJ$7*KVARDI,2))</f>
        <v/>
      </c>
      <c r="AL70" s="43"/>
      <c r="AM70" s="44" t="str">
        <f aca="false">IF(OR(AL$4=0,AL70="",AL$8="",AL$7=""),"",ROUND(AL70/AL$8*AL$7*KVARDI,2))</f>
        <v/>
      </c>
      <c r="AN70" s="43"/>
      <c r="AO70" s="44" t="str">
        <f aca="false">IF(OR(AN$4=0,AN70="",AN$8="",AN$7=""),"",ROUND(AN70/AN$8*AN$7*KVARDI,2))</f>
        <v/>
      </c>
      <c r="AP70" s="43"/>
      <c r="AQ70" s="44" t="str">
        <f aca="false">IF(OR(AP$4=0,AP70="",AP$8="",AP$7=""),"",ROUND(AP70/AP$8*AP$7*KVARDI,2))</f>
        <v/>
      </c>
      <c r="AR70" s="43"/>
      <c r="AS70" s="44" t="str">
        <f aca="false">IF(OR(AR$4=0,AR70="",AR$8="",AR$7=""),"",ROUND(AR70/AR$8*AR$7*KVARDI,2))</f>
        <v/>
      </c>
      <c r="AT70" s="43"/>
      <c r="AU70" s="44" t="str">
        <f aca="false">IF(OR(AT$4=0,AT70="",AT$8="",AT$7=""),"",ROUND(AT70/AT$8*AT$7*KVARDI,2))</f>
        <v/>
      </c>
      <c r="AV70" s="43"/>
      <c r="AW70" s="44" t="str">
        <f aca="false">IF(OR(AV$4=0,AV70="",AV$8="",AV$7=""),"",ROUND(AV70/AV$8*AV$7*KVARDI,2))</f>
        <v/>
      </c>
      <c r="AX70" s="43"/>
      <c r="AY70" s="44" t="str">
        <f aca="false">IF(OR(AX$4=0,AX70="",AX$8="",AX$7=""),"",ROUND(AX70/AX$8*AX$7*KVARDI,2))</f>
        <v/>
      </c>
      <c r="AZ70" s="43"/>
      <c r="BA70" s="44" t="str">
        <f aca="false">IF(OR(AZ$4=0,AZ70="",AZ$8="",AZ$7=""),"",ROUND(AZ70/AZ$8*AZ$7*KVARDI,2))</f>
        <v/>
      </c>
      <c r="BB70" s="43"/>
      <c r="BC70" s="44" t="str">
        <f aca="false">IF(OR(BB$4=0,BB70="",BB$8="",BB$7=""),"",ROUND(BB70/BB$8*BB$7*KVARDI,2))</f>
        <v/>
      </c>
    </row>
    <row r="71" customFormat="false" ht="15" hidden="false" customHeight="true" outlineLevel="0" collapsed="false">
      <c r="A71" s="45" t="n">
        <f aca="false">ROW()-10</f>
        <v>61</v>
      </c>
      <c r="B71" s="41" t="str">
        <f aca="false">IF(INDEX(Launagögn!$B$6:$B$10005,$A71)="","",INDEX(Launagögn!$B$6:$B$10005,$A71))</f>
        <v/>
      </c>
      <c r="C71" s="41" t="str">
        <f aca="false">IF(INDEX(Launagögn!$C$6:$C$10005,$A71)="","",INDEX(Launagögn!$C$6:$C$10005,$A71))</f>
        <v/>
      </c>
      <c r="D71" s="42" t="n">
        <f aca="false">IFERROR(SUMIF($F$10:$BC$10,"Stig",$F71:$BC71),0)</f>
        <v>0</v>
      </c>
      <c r="F71" s="43"/>
      <c r="G71" s="44" t="str">
        <f aca="false">IF(OR(F$4=0,F71="",F$8="",F$7=""),"",ROUND(F71/F$8*F$7*KVARDI,2))</f>
        <v/>
      </c>
      <c r="H71" s="43"/>
      <c r="I71" s="44" t="str">
        <f aca="false">IF(OR(H$4=0,H71="",H$8="",H$7=""),"",ROUND(H71/H$8*H$7*KVARDI,2))</f>
        <v/>
      </c>
      <c r="J71" s="43"/>
      <c r="K71" s="44" t="str">
        <f aca="false">IF(OR(J$4=0,J71="",J$8="",J$7=""),"",ROUND(J71/J$8*J$7*KVARDI,2))</f>
        <v/>
      </c>
      <c r="L71" s="43"/>
      <c r="M71" s="44" t="str">
        <f aca="false">IF(OR(L$4=0,L71="",L$8="",L$7=""),"",ROUND(L71/L$8*L$7*KVARDI,2))</f>
        <v/>
      </c>
      <c r="N71" s="43"/>
      <c r="O71" s="44" t="str">
        <f aca="false">IF(OR(N$4=0,N71="",N$8="",N$7=""),"",ROUND(N71/N$8*N$7*KVARDI,2))</f>
        <v/>
      </c>
      <c r="P71" s="43"/>
      <c r="Q71" s="44" t="str">
        <f aca="false">IF(OR(P$4=0,P71="",P$8="",P$7=""),"",ROUND(P71/P$8*P$7*KVARDI,2))</f>
        <v/>
      </c>
      <c r="R71" s="43"/>
      <c r="S71" s="44" t="str">
        <f aca="false">IF(OR(R$4=0,R71="",R$8="",R$7=""),"",ROUND(R71/R$8*R$7*KVARDI,2))</f>
        <v/>
      </c>
      <c r="T71" s="43"/>
      <c r="U71" s="44" t="str">
        <f aca="false">IF(OR(T$4=0,T71="",T$8="",T$7=""),"",ROUND(T71/T$8*T$7*KVARDI,2))</f>
        <v/>
      </c>
      <c r="V71" s="43"/>
      <c r="W71" s="44" t="str">
        <f aca="false">IF(OR(V$4=0,V71="",V$8="",V$7=""),"",ROUND(V71/V$8*V$7*KVARDI,2))</f>
        <v/>
      </c>
      <c r="X71" s="43"/>
      <c r="Y71" s="44" t="str">
        <f aca="false">IF(OR(X$4=0,X71="",X$8="",X$7=""),"",ROUND(X71/X$8*X$7*KVARDI,2))</f>
        <v/>
      </c>
      <c r="Z71" s="43"/>
      <c r="AA71" s="44" t="str">
        <f aca="false">IF(OR(Z$4=0,Z71="",Z$8="",Z$7=""),"",ROUND(Z71/Z$8*Z$7*KVARDI,2))</f>
        <v/>
      </c>
      <c r="AB71" s="43"/>
      <c r="AC71" s="44" t="str">
        <f aca="false">IF(OR(AB$4=0,AB71="",AB$8="",AB$7=""),"",ROUND(AB71/AB$8*AB$7*KVARDI,2))</f>
        <v/>
      </c>
      <c r="AD71" s="43"/>
      <c r="AE71" s="44" t="str">
        <f aca="false">IF(OR(AD$4=0,AD71="",AD$8="",AD$7=""),"",ROUND(AD71/AD$8*AD$7*KVARDI,2))</f>
        <v/>
      </c>
      <c r="AF71" s="43"/>
      <c r="AG71" s="44" t="str">
        <f aca="false">IF(OR(AF$4=0,AF71="",AF$8="",AF$7=""),"",ROUND(AF71/AF$8*AF$7*KVARDI,2))</f>
        <v/>
      </c>
      <c r="AH71" s="43"/>
      <c r="AI71" s="44" t="str">
        <f aca="false">IF(OR(AH$4=0,AH71="",AH$8="",AH$7=""),"",ROUND(AH71/AH$8*AH$7*KVARDI,2))</f>
        <v/>
      </c>
      <c r="AJ71" s="43"/>
      <c r="AK71" s="44" t="str">
        <f aca="false">IF(OR(AJ$4=0,AJ71="",AJ$8="",AJ$7=""),"",ROUND(AJ71/AJ$8*AJ$7*KVARDI,2))</f>
        <v/>
      </c>
      <c r="AL71" s="43"/>
      <c r="AM71" s="44" t="str">
        <f aca="false">IF(OR(AL$4=0,AL71="",AL$8="",AL$7=""),"",ROUND(AL71/AL$8*AL$7*KVARDI,2))</f>
        <v/>
      </c>
      <c r="AN71" s="43"/>
      <c r="AO71" s="44" t="str">
        <f aca="false">IF(OR(AN$4=0,AN71="",AN$8="",AN$7=""),"",ROUND(AN71/AN$8*AN$7*KVARDI,2))</f>
        <v/>
      </c>
      <c r="AP71" s="43"/>
      <c r="AQ71" s="44" t="str">
        <f aca="false">IF(OR(AP$4=0,AP71="",AP$8="",AP$7=""),"",ROUND(AP71/AP$8*AP$7*KVARDI,2))</f>
        <v/>
      </c>
      <c r="AR71" s="43"/>
      <c r="AS71" s="44" t="str">
        <f aca="false">IF(OR(AR$4=0,AR71="",AR$8="",AR$7=""),"",ROUND(AR71/AR$8*AR$7*KVARDI,2))</f>
        <v/>
      </c>
      <c r="AT71" s="43"/>
      <c r="AU71" s="44" t="str">
        <f aca="false">IF(OR(AT$4=0,AT71="",AT$8="",AT$7=""),"",ROUND(AT71/AT$8*AT$7*KVARDI,2))</f>
        <v/>
      </c>
      <c r="AV71" s="43"/>
      <c r="AW71" s="44" t="str">
        <f aca="false">IF(OR(AV$4=0,AV71="",AV$8="",AV$7=""),"",ROUND(AV71/AV$8*AV$7*KVARDI,2))</f>
        <v/>
      </c>
      <c r="AX71" s="43"/>
      <c r="AY71" s="44" t="str">
        <f aca="false">IF(OR(AX$4=0,AX71="",AX$8="",AX$7=""),"",ROUND(AX71/AX$8*AX$7*KVARDI,2))</f>
        <v/>
      </c>
      <c r="AZ71" s="43"/>
      <c r="BA71" s="44" t="str">
        <f aca="false">IF(OR(AZ$4=0,AZ71="",AZ$8="",AZ$7=""),"",ROUND(AZ71/AZ$8*AZ$7*KVARDI,2))</f>
        <v/>
      </c>
      <c r="BB71" s="43"/>
      <c r="BC71" s="44" t="str">
        <f aca="false">IF(OR(BB$4=0,BB71="",BB$8="",BB$7=""),"",ROUND(BB71/BB$8*BB$7*KVARDI,2))</f>
        <v/>
      </c>
    </row>
    <row r="72" customFormat="false" ht="15" hidden="false" customHeight="true" outlineLevel="0" collapsed="false">
      <c r="A72" s="45" t="n">
        <f aca="false">ROW()-10</f>
        <v>62</v>
      </c>
      <c r="B72" s="41" t="str">
        <f aca="false">IF(INDEX(Launagögn!$B$6:$B$10005,$A72)="","",INDEX(Launagögn!$B$6:$B$10005,$A72))</f>
        <v/>
      </c>
      <c r="C72" s="41" t="str">
        <f aca="false">IF(INDEX(Launagögn!$C$6:$C$10005,$A72)="","",INDEX(Launagögn!$C$6:$C$10005,$A72))</f>
        <v/>
      </c>
      <c r="D72" s="42" t="n">
        <f aca="false">IFERROR(SUMIF($F$10:$BC$10,"Stig",$F72:$BC72),0)</f>
        <v>0</v>
      </c>
      <c r="F72" s="43"/>
      <c r="G72" s="44" t="str">
        <f aca="false">IF(OR(F$4=0,F72="",F$8="",F$7=""),"",ROUND(F72/F$8*F$7*KVARDI,2))</f>
        <v/>
      </c>
      <c r="H72" s="43"/>
      <c r="I72" s="44" t="str">
        <f aca="false">IF(OR(H$4=0,H72="",H$8="",H$7=""),"",ROUND(H72/H$8*H$7*KVARDI,2))</f>
        <v/>
      </c>
      <c r="J72" s="43"/>
      <c r="K72" s="44" t="str">
        <f aca="false">IF(OR(J$4=0,J72="",J$8="",J$7=""),"",ROUND(J72/J$8*J$7*KVARDI,2))</f>
        <v/>
      </c>
      <c r="L72" s="43"/>
      <c r="M72" s="44" t="str">
        <f aca="false">IF(OR(L$4=0,L72="",L$8="",L$7=""),"",ROUND(L72/L$8*L$7*KVARDI,2))</f>
        <v/>
      </c>
      <c r="N72" s="43"/>
      <c r="O72" s="44" t="str">
        <f aca="false">IF(OR(N$4=0,N72="",N$8="",N$7=""),"",ROUND(N72/N$8*N$7*KVARDI,2))</f>
        <v/>
      </c>
      <c r="P72" s="43"/>
      <c r="Q72" s="44" t="str">
        <f aca="false">IF(OR(P$4=0,P72="",P$8="",P$7=""),"",ROUND(P72/P$8*P$7*KVARDI,2))</f>
        <v/>
      </c>
      <c r="R72" s="43"/>
      <c r="S72" s="44" t="str">
        <f aca="false">IF(OR(R$4=0,R72="",R$8="",R$7=""),"",ROUND(R72/R$8*R$7*KVARDI,2))</f>
        <v/>
      </c>
      <c r="T72" s="43"/>
      <c r="U72" s="44" t="str">
        <f aca="false">IF(OR(T$4=0,T72="",T$8="",T$7=""),"",ROUND(T72/T$8*T$7*KVARDI,2))</f>
        <v/>
      </c>
      <c r="V72" s="43"/>
      <c r="W72" s="44" t="str">
        <f aca="false">IF(OR(V$4=0,V72="",V$8="",V$7=""),"",ROUND(V72/V$8*V$7*KVARDI,2))</f>
        <v/>
      </c>
      <c r="X72" s="43"/>
      <c r="Y72" s="44" t="str">
        <f aca="false">IF(OR(X$4=0,X72="",X$8="",X$7=""),"",ROUND(X72/X$8*X$7*KVARDI,2))</f>
        <v/>
      </c>
      <c r="Z72" s="43"/>
      <c r="AA72" s="44" t="str">
        <f aca="false">IF(OR(Z$4=0,Z72="",Z$8="",Z$7=""),"",ROUND(Z72/Z$8*Z$7*KVARDI,2))</f>
        <v/>
      </c>
      <c r="AB72" s="43"/>
      <c r="AC72" s="44" t="str">
        <f aca="false">IF(OR(AB$4=0,AB72="",AB$8="",AB$7=""),"",ROUND(AB72/AB$8*AB$7*KVARDI,2))</f>
        <v/>
      </c>
      <c r="AD72" s="43"/>
      <c r="AE72" s="44" t="str">
        <f aca="false">IF(OR(AD$4=0,AD72="",AD$8="",AD$7=""),"",ROUND(AD72/AD$8*AD$7*KVARDI,2))</f>
        <v/>
      </c>
      <c r="AF72" s="43"/>
      <c r="AG72" s="44" t="str">
        <f aca="false">IF(OR(AF$4=0,AF72="",AF$8="",AF$7=""),"",ROUND(AF72/AF$8*AF$7*KVARDI,2))</f>
        <v/>
      </c>
      <c r="AH72" s="43"/>
      <c r="AI72" s="44" t="str">
        <f aca="false">IF(OR(AH$4=0,AH72="",AH$8="",AH$7=""),"",ROUND(AH72/AH$8*AH$7*KVARDI,2))</f>
        <v/>
      </c>
      <c r="AJ72" s="43"/>
      <c r="AK72" s="44" t="str">
        <f aca="false">IF(OR(AJ$4=0,AJ72="",AJ$8="",AJ$7=""),"",ROUND(AJ72/AJ$8*AJ$7*KVARDI,2))</f>
        <v/>
      </c>
      <c r="AL72" s="43"/>
      <c r="AM72" s="44" t="str">
        <f aca="false">IF(OR(AL$4=0,AL72="",AL$8="",AL$7=""),"",ROUND(AL72/AL$8*AL$7*KVARDI,2))</f>
        <v/>
      </c>
      <c r="AN72" s="43"/>
      <c r="AO72" s="44" t="str">
        <f aca="false">IF(OR(AN$4=0,AN72="",AN$8="",AN$7=""),"",ROUND(AN72/AN$8*AN$7*KVARDI,2))</f>
        <v/>
      </c>
      <c r="AP72" s="43"/>
      <c r="AQ72" s="44" t="str">
        <f aca="false">IF(OR(AP$4=0,AP72="",AP$8="",AP$7=""),"",ROUND(AP72/AP$8*AP$7*KVARDI,2))</f>
        <v/>
      </c>
      <c r="AR72" s="43"/>
      <c r="AS72" s="44" t="str">
        <f aca="false">IF(OR(AR$4=0,AR72="",AR$8="",AR$7=""),"",ROUND(AR72/AR$8*AR$7*KVARDI,2))</f>
        <v/>
      </c>
      <c r="AT72" s="43"/>
      <c r="AU72" s="44" t="str">
        <f aca="false">IF(OR(AT$4=0,AT72="",AT$8="",AT$7=""),"",ROUND(AT72/AT$8*AT$7*KVARDI,2))</f>
        <v/>
      </c>
      <c r="AV72" s="43"/>
      <c r="AW72" s="44" t="str">
        <f aca="false">IF(OR(AV$4=0,AV72="",AV$8="",AV$7=""),"",ROUND(AV72/AV$8*AV$7*KVARDI,2))</f>
        <v/>
      </c>
      <c r="AX72" s="43"/>
      <c r="AY72" s="44" t="str">
        <f aca="false">IF(OR(AX$4=0,AX72="",AX$8="",AX$7=""),"",ROUND(AX72/AX$8*AX$7*KVARDI,2))</f>
        <v/>
      </c>
      <c r="AZ72" s="43"/>
      <c r="BA72" s="44" t="str">
        <f aca="false">IF(OR(AZ$4=0,AZ72="",AZ$8="",AZ$7=""),"",ROUND(AZ72/AZ$8*AZ$7*KVARDI,2))</f>
        <v/>
      </c>
      <c r="BB72" s="43"/>
      <c r="BC72" s="44" t="str">
        <f aca="false">IF(OR(BB$4=0,BB72="",BB$8="",BB$7=""),"",ROUND(BB72/BB$8*BB$7*KVARDI,2))</f>
        <v/>
      </c>
    </row>
    <row r="73" customFormat="false" ht="15" hidden="false" customHeight="true" outlineLevel="0" collapsed="false">
      <c r="A73" s="45" t="n">
        <f aca="false">ROW()-10</f>
        <v>63</v>
      </c>
      <c r="B73" s="41" t="str">
        <f aca="false">IF(INDEX(Launagögn!$B$6:$B$10005,$A73)="","",INDEX(Launagögn!$B$6:$B$10005,$A73))</f>
        <v/>
      </c>
      <c r="C73" s="41" t="str">
        <f aca="false">IF(INDEX(Launagögn!$C$6:$C$10005,$A73)="","",INDEX(Launagögn!$C$6:$C$10005,$A73))</f>
        <v/>
      </c>
      <c r="D73" s="42" t="n">
        <f aca="false">IFERROR(SUMIF($F$10:$BC$10,"Stig",$F73:$BC73),0)</f>
        <v>0</v>
      </c>
      <c r="F73" s="43"/>
      <c r="G73" s="44" t="str">
        <f aca="false">IF(OR(F$4=0,F73="",F$8="",F$7=""),"",ROUND(F73/F$8*F$7*KVARDI,2))</f>
        <v/>
      </c>
      <c r="H73" s="43"/>
      <c r="I73" s="44" t="str">
        <f aca="false">IF(OR(H$4=0,H73="",H$8="",H$7=""),"",ROUND(H73/H$8*H$7*KVARDI,2))</f>
        <v/>
      </c>
      <c r="J73" s="43"/>
      <c r="K73" s="44" t="str">
        <f aca="false">IF(OR(J$4=0,J73="",J$8="",J$7=""),"",ROUND(J73/J$8*J$7*KVARDI,2))</f>
        <v/>
      </c>
      <c r="L73" s="43"/>
      <c r="M73" s="44" t="str">
        <f aca="false">IF(OR(L$4=0,L73="",L$8="",L$7=""),"",ROUND(L73/L$8*L$7*KVARDI,2))</f>
        <v/>
      </c>
      <c r="N73" s="43"/>
      <c r="O73" s="44" t="str">
        <f aca="false">IF(OR(N$4=0,N73="",N$8="",N$7=""),"",ROUND(N73/N$8*N$7*KVARDI,2))</f>
        <v/>
      </c>
      <c r="P73" s="43"/>
      <c r="Q73" s="44" t="str">
        <f aca="false">IF(OR(P$4=0,P73="",P$8="",P$7=""),"",ROUND(P73/P$8*P$7*KVARDI,2))</f>
        <v/>
      </c>
      <c r="R73" s="43"/>
      <c r="S73" s="44" t="str">
        <f aca="false">IF(OR(R$4=0,R73="",R$8="",R$7=""),"",ROUND(R73/R$8*R$7*KVARDI,2))</f>
        <v/>
      </c>
      <c r="T73" s="43"/>
      <c r="U73" s="44" t="str">
        <f aca="false">IF(OR(T$4=0,T73="",T$8="",T$7=""),"",ROUND(T73/T$8*T$7*KVARDI,2))</f>
        <v/>
      </c>
      <c r="V73" s="43"/>
      <c r="W73" s="44" t="str">
        <f aca="false">IF(OR(V$4=0,V73="",V$8="",V$7=""),"",ROUND(V73/V$8*V$7*KVARDI,2))</f>
        <v/>
      </c>
      <c r="X73" s="43"/>
      <c r="Y73" s="44" t="str">
        <f aca="false">IF(OR(X$4=0,X73="",X$8="",X$7=""),"",ROUND(X73/X$8*X$7*KVARDI,2))</f>
        <v/>
      </c>
      <c r="Z73" s="43"/>
      <c r="AA73" s="44" t="str">
        <f aca="false">IF(OR(Z$4=0,Z73="",Z$8="",Z$7=""),"",ROUND(Z73/Z$8*Z$7*KVARDI,2))</f>
        <v/>
      </c>
      <c r="AB73" s="43"/>
      <c r="AC73" s="44" t="str">
        <f aca="false">IF(OR(AB$4=0,AB73="",AB$8="",AB$7=""),"",ROUND(AB73/AB$8*AB$7*KVARDI,2))</f>
        <v/>
      </c>
      <c r="AD73" s="43"/>
      <c r="AE73" s="44" t="str">
        <f aca="false">IF(OR(AD$4=0,AD73="",AD$8="",AD$7=""),"",ROUND(AD73/AD$8*AD$7*KVARDI,2))</f>
        <v/>
      </c>
      <c r="AF73" s="43"/>
      <c r="AG73" s="44" t="str">
        <f aca="false">IF(OR(AF$4=0,AF73="",AF$8="",AF$7=""),"",ROUND(AF73/AF$8*AF$7*KVARDI,2))</f>
        <v/>
      </c>
      <c r="AH73" s="43"/>
      <c r="AI73" s="44" t="str">
        <f aca="false">IF(OR(AH$4=0,AH73="",AH$8="",AH$7=""),"",ROUND(AH73/AH$8*AH$7*KVARDI,2))</f>
        <v/>
      </c>
      <c r="AJ73" s="43"/>
      <c r="AK73" s="44" t="str">
        <f aca="false">IF(OR(AJ$4=0,AJ73="",AJ$8="",AJ$7=""),"",ROUND(AJ73/AJ$8*AJ$7*KVARDI,2))</f>
        <v/>
      </c>
      <c r="AL73" s="43"/>
      <c r="AM73" s="44" t="str">
        <f aca="false">IF(OR(AL$4=0,AL73="",AL$8="",AL$7=""),"",ROUND(AL73/AL$8*AL$7*KVARDI,2))</f>
        <v/>
      </c>
      <c r="AN73" s="43"/>
      <c r="AO73" s="44" t="str">
        <f aca="false">IF(OR(AN$4=0,AN73="",AN$8="",AN$7=""),"",ROUND(AN73/AN$8*AN$7*KVARDI,2))</f>
        <v/>
      </c>
      <c r="AP73" s="43"/>
      <c r="AQ73" s="44" t="str">
        <f aca="false">IF(OR(AP$4=0,AP73="",AP$8="",AP$7=""),"",ROUND(AP73/AP$8*AP$7*KVARDI,2))</f>
        <v/>
      </c>
      <c r="AR73" s="43"/>
      <c r="AS73" s="44" t="str">
        <f aca="false">IF(OR(AR$4=0,AR73="",AR$8="",AR$7=""),"",ROUND(AR73/AR$8*AR$7*KVARDI,2))</f>
        <v/>
      </c>
      <c r="AT73" s="43"/>
      <c r="AU73" s="44" t="str">
        <f aca="false">IF(OR(AT$4=0,AT73="",AT$8="",AT$7=""),"",ROUND(AT73/AT$8*AT$7*KVARDI,2))</f>
        <v/>
      </c>
      <c r="AV73" s="43"/>
      <c r="AW73" s="44" t="str">
        <f aca="false">IF(OR(AV$4=0,AV73="",AV$8="",AV$7=""),"",ROUND(AV73/AV$8*AV$7*KVARDI,2))</f>
        <v/>
      </c>
      <c r="AX73" s="43"/>
      <c r="AY73" s="44" t="str">
        <f aca="false">IF(OR(AX$4=0,AX73="",AX$8="",AX$7=""),"",ROUND(AX73/AX$8*AX$7*KVARDI,2))</f>
        <v/>
      </c>
      <c r="AZ73" s="43"/>
      <c r="BA73" s="44" t="str">
        <f aca="false">IF(OR(AZ$4=0,AZ73="",AZ$8="",AZ$7=""),"",ROUND(AZ73/AZ$8*AZ$7*KVARDI,2))</f>
        <v/>
      </c>
      <c r="BB73" s="43"/>
      <c r="BC73" s="44" t="str">
        <f aca="false">IF(OR(BB$4=0,BB73="",BB$8="",BB$7=""),"",ROUND(BB73/BB$8*BB$7*KVARDI,2))</f>
        <v/>
      </c>
    </row>
    <row r="74" customFormat="false" ht="15" hidden="false" customHeight="true" outlineLevel="0" collapsed="false">
      <c r="A74" s="45" t="n">
        <f aca="false">ROW()-10</f>
        <v>64</v>
      </c>
      <c r="B74" s="41" t="str">
        <f aca="false">IF(INDEX(Launagögn!$B$6:$B$10005,$A74)="","",INDEX(Launagögn!$B$6:$B$10005,$A74))</f>
        <v/>
      </c>
      <c r="C74" s="41" t="str">
        <f aca="false">IF(INDEX(Launagögn!$C$6:$C$10005,$A74)="","",INDEX(Launagögn!$C$6:$C$10005,$A74))</f>
        <v/>
      </c>
      <c r="D74" s="42" t="n">
        <f aca="false">IFERROR(SUMIF($F$10:$BC$10,"Stig",$F74:$BC74),0)</f>
        <v>0</v>
      </c>
      <c r="F74" s="43"/>
      <c r="G74" s="44" t="str">
        <f aca="false">IF(OR(F$4=0,F74="",F$8="",F$7=""),"",ROUND(F74/F$8*F$7*KVARDI,2))</f>
        <v/>
      </c>
      <c r="H74" s="43"/>
      <c r="I74" s="44" t="str">
        <f aca="false">IF(OR(H$4=0,H74="",H$8="",H$7=""),"",ROUND(H74/H$8*H$7*KVARDI,2))</f>
        <v/>
      </c>
      <c r="J74" s="43"/>
      <c r="K74" s="44" t="str">
        <f aca="false">IF(OR(J$4=0,J74="",J$8="",J$7=""),"",ROUND(J74/J$8*J$7*KVARDI,2))</f>
        <v/>
      </c>
      <c r="L74" s="43"/>
      <c r="M74" s="44" t="str">
        <f aca="false">IF(OR(L$4=0,L74="",L$8="",L$7=""),"",ROUND(L74/L$8*L$7*KVARDI,2))</f>
        <v/>
      </c>
      <c r="N74" s="43"/>
      <c r="O74" s="44" t="str">
        <f aca="false">IF(OR(N$4=0,N74="",N$8="",N$7=""),"",ROUND(N74/N$8*N$7*KVARDI,2))</f>
        <v/>
      </c>
      <c r="P74" s="43"/>
      <c r="Q74" s="44" t="str">
        <f aca="false">IF(OR(P$4=0,P74="",P$8="",P$7=""),"",ROUND(P74/P$8*P$7*KVARDI,2))</f>
        <v/>
      </c>
      <c r="R74" s="43"/>
      <c r="S74" s="44" t="str">
        <f aca="false">IF(OR(R$4=0,R74="",R$8="",R$7=""),"",ROUND(R74/R$8*R$7*KVARDI,2))</f>
        <v/>
      </c>
      <c r="T74" s="43"/>
      <c r="U74" s="44" t="str">
        <f aca="false">IF(OR(T$4=0,T74="",T$8="",T$7=""),"",ROUND(T74/T$8*T$7*KVARDI,2))</f>
        <v/>
      </c>
      <c r="V74" s="43"/>
      <c r="W74" s="44" t="str">
        <f aca="false">IF(OR(V$4=0,V74="",V$8="",V$7=""),"",ROUND(V74/V$8*V$7*KVARDI,2))</f>
        <v/>
      </c>
      <c r="X74" s="43"/>
      <c r="Y74" s="44" t="str">
        <f aca="false">IF(OR(X$4=0,X74="",X$8="",X$7=""),"",ROUND(X74/X$8*X$7*KVARDI,2))</f>
        <v/>
      </c>
      <c r="Z74" s="43"/>
      <c r="AA74" s="44" t="str">
        <f aca="false">IF(OR(Z$4=0,Z74="",Z$8="",Z$7=""),"",ROUND(Z74/Z$8*Z$7*KVARDI,2))</f>
        <v/>
      </c>
      <c r="AB74" s="43"/>
      <c r="AC74" s="44" t="str">
        <f aca="false">IF(OR(AB$4=0,AB74="",AB$8="",AB$7=""),"",ROUND(AB74/AB$8*AB$7*KVARDI,2))</f>
        <v/>
      </c>
      <c r="AD74" s="43"/>
      <c r="AE74" s="44" t="str">
        <f aca="false">IF(OR(AD$4=0,AD74="",AD$8="",AD$7=""),"",ROUND(AD74/AD$8*AD$7*KVARDI,2))</f>
        <v/>
      </c>
      <c r="AF74" s="43"/>
      <c r="AG74" s="44" t="str">
        <f aca="false">IF(OR(AF$4=0,AF74="",AF$8="",AF$7=""),"",ROUND(AF74/AF$8*AF$7*KVARDI,2))</f>
        <v/>
      </c>
      <c r="AH74" s="43"/>
      <c r="AI74" s="44" t="str">
        <f aca="false">IF(OR(AH$4=0,AH74="",AH$8="",AH$7=""),"",ROUND(AH74/AH$8*AH$7*KVARDI,2))</f>
        <v/>
      </c>
      <c r="AJ74" s="43"/>
      <c r="AK74" s="44" t="str">
        <f aca="false">IF(OR(AJ$4=0,AJ74="",AJ$8="",AJ$7=""),"",ROUND(AJ74/AJ$8*AJ$7*KVARDI,2))</f>
        <v/>
      </c>
      <c r="AL74" s="43"/>
      <c r="AM74" s="44" t="str">
        <f aca="false">IF(OR(AL$4=0,AL74="",AL$8="",AL$7=""),"",ROUND(AL74/AL$8*AL$7*KVARDI,2))</f>
        <v/>
      </c>
      <c r="AN74" s="43"/>
      <c r="AO74" s="44" t="str">
        <f aca="false">IF(OR(AN$4=0,AN74="",AN$8="",AN$7=""),"",ROUND(AN74/AN$8*AN$7*KVARDI,2))</f>
        <v/>
      </c>
      <c r="AP74" s="43"/>
      <c r="AQ74" s="44" t="str">
        <f aca="false">IF(OR(AP$4=0,AP74="",AP$8="",AP$7=""),"",ROUND(AP74/AP$8*AP$7*KVARDI,2))</f>
        <v/>
      </c>
      <c r="AR74" s="43"/>
      <c r="AS74" s="44" t="str">
        <f aca="false">IF(OR(AR$4=0,AR74="",AR$8="",AR$7=""),"",ROUND(AR74/AR$8*AR$7*KVARDI,2))</f>
        <v/>
      </c>
      <c r="AT74" s="43"/>
      <c r="AU74" s="44" t="str">
        <f aca="false">IF(OR(AT$4=0,AT74="",AT$8="",AT$7=""),"",ROUND(AT74/AT$8*AT$7*KVARDI,2))</f>
        <v/>
      </c>
      <c r="AV74" s="43"/>
      <c r="AW74" s="44" t="str">
        <f aca="false">IF(OR(AV$4=0,AV74="",AV$8="",AV$7=""),"",ROUND(AV74/AV$8*AV$7*KVARDI,2))</f>
        <v/>
      </c>
      <c r="AX74" s="43"/>
      <c r="AY74" s="44" t="str">
        <f aca="false">IF(OR(AX$4=0,AX74="",AX$8="",AX$7=""),"",ROUND(AX74/AX$8*AX$7*KVARDI,2))</f>
        <v/>
      </c>
      <c r="AZ74" s="43"/>
      <c r="BA74" s="44" t="str">
        <f aca="false">IF(OR(AZ$4=0,AZ74="",AZ$8="",AZ$7=""),"",ROUND(AZ74/AZ$8*AZ$7*KVARDI,2))</f>
        <v/>
      </c>
      <c r="BB74" s="43"/>
      <c r="BC74" s="44" t="str">
        <f aca="false">IF(OR(BB$4=0,BB74="",BB$8="",BB$7=""),"",ROUND(BB74/BB$8*BB$7*KVARDI,2))</f>
        <v/>
      </c>
    </row>
    <row r="75" customFormat="false" ht="15" hidden="false" customHeight="true" outlineLevel="0" collapsed="false">
      <c r="A75" s="45" t="n">
        <f aca="false">ROW()-10</f>
        <v>65</v>
      </c>
      <c r="B75" s="41" t="str">
        <f aca="false">IF(INDEX(Launagögn!$B$6:$B$10005,$A75)="","",INDEX(Launagögn!$B$6:$B$10005,$A75))</f>
        <v/>
      </c>
      <c r="C75" s="41" t="str">
        <f aca="false">IF(INDEX(Launagögn!$C$6:$C$10005,$A75)="","",INDEX(Launagögn!$C$6:$C$10005,$A75))</f>
        <v/>
      </c>
      <c r="D75" s="42" t="n">
        <f aca="false">IFERROR(SUMIF($F$10:$BC$10,"Stig",$F75:$BC75),0)</f>
        <v>0</v>
      </c>
      <c r="F75" s="43"/>
      <c r="G75" s="44" t="str">
        <f aca="false">IF(OR(F$4=0,F75="",F$8="",F$7=""),"",ROUND(F75/F$8*F$7*KVARDI,2))</f>
        <v/>
      </c>
      <c r="H75" s="43"/>
      <c r="I75" s="44" t="str">
        <f aca="false">IF(OR(H$4=0,H75="",H$8="",H$7=""),"",ROUND(H75/H$8*H$7*KVARDI,2))</f>
        <v/>
      </c>
      <c r="J75" s="43"/>
      <c r="K75" s="44" t="str">
        <f aca="false">IF(OR(J$4=0,J75="",J$8="",J$7=""),"",ROUND(J75/J$8*J$7*KVARDI,2))</f>
        <v/>
      </c>
      <c r="L75" s="43"/>
      <c r="M75" s="44" t="str">
        <f aca="false">IF(OR(L$4=0,L75="",L$8="",L$7=""),"",ROUND(L75/L$8*L$7*KVARDI,2))</f>
        <v/>
      </c>
      <c r="N75" s="43"/>
      <c r="O75" s="44" t="str">
        <f aca="false">IF(OR(N$4=0,N75="",N$8="",N$7=""),"",ROUND(N75/N$8*N$7*KVARDI,2))</f>
        <v/>
      </c>
      <c r="P75" s="43"/>
      <c r="Q75" s="44" t="str">
        <f aca="false">IF(OR(P$4=0,P75="",P$8="",P$7=""),"",ROUND(P75/P$8*P$7*KVARDI,2))</f>
        <v/>
      </c>
      <c r="R75" s="43"/>
      <c r="S75" s="44" t="str">
        <f aca="false">IF(OR(R$4=0,R75="",R$8="",R$7=""),"",ROUND(R75/R$8*R$7*KVARDI,2))</f>
        <v/>
      </c>
      <c r="T75" s="43"/>
      <c r="U75" s="44" t="str">
        <f aca="false">IF(OR(T$4=0,T75="",T$8="",T$7=""),"",ROUND(T75/T$8*T$7*KVARDI,2))</f>
        <v/>
      </c>
      <c r="V75" s="43"/>
      <c r="W75" s="44" t="str">
        <f aca="false">IF(OR(V$4=0,V75="",V$8="",V$7=""),"",ROUND(V75/V$8*V$7*KVARDI,2))</f>
        <v/>
      </c>
      <c r="X75" s="43"/>
      <c r="Y75" s="44" t="str">
        <f aca="false">IF(OR(X$4=0,X75="",X$8="",X$7=""),"",ROUND(X75/X$8*X$7*KVARDI,2))</f>
        <v/>
      </c>
      <c r="Z75" s="43"/>
      <c r="AA75" s="44" t="str">
        <f aca="false">IF(OR(Z$4=0,Z75="",Z$8="",Z$7=""),"",ROUND(Z75/Z$8*Z$7*KVARDI,2))</f>
        <v/>
      </c>
      <c r="AB75" s="43"/>
      <c r="AC75" s="44" t="str">
        <f aca="false">IF(OR(AB$4=0,AB75="",AB$8="",AB$7=""),"",ROUND(AB75/AB$8*AB$7*KVARDI,2))</f>
        <v/>
      </c>
      <c r="AD75" s="43"/>
      <c r="AE75" s="44" t="str">
        <f aca="false">IF(OR(AD$4=0,AD75="",AD$8="",AD$7=""),"",ROUND(AD75/AD$8*AD$7*KVARDI,2))</f>
        <v/>
      </c>
      <c r="AF75" s="43"/>
      <c r="AG75" s="44" t="str">
        <f aca="false">IF(OR(AF$4=0,AF75="",AF$8="",AF$7=""),"",ROUND(AF75/AF$8*AF$7*KVARDI,2))</f>
        <v/>
      </c>
      <c r="AH75" s="43"/>
      <c r="AI75" s="44" t="str">
        <f aca="false">IF(OR(AH$4=0,AH75="",AH$8="",AH$7=""),"",ROUND(AH75/AH$8*AH$7*KVARDI,2))</f>
        <v/>
      </c>
      <c r="AJ75" s="43"/>
      <c r="AK75" s="44" t="str">
        <f aca="false">IF(OR(AJ$4=0,AJ75="",AJ$8="",AJ$7=""),"",ROUND(AJ75/AJ$8*AJ$7*KVARDI,2))</f>
        <v/>
      </c>
      <c r="AL75" s="43"/>
      <c r="AM75" s="44" t="str">
        <f aca="false">IF(OR(AL$4=0,AL75="",AL$8="",AL$7=""),"",ROUND(AL75/AL$8*AL$7*KVARDI,2))</f>
        <v/>
      </c>
      <c r="AN75" s="43"/>
      <c r="AO75" s="44" t="str">
        <f aca="false">IF(OR(AN$4=0,AN75="",AN$8="",AN$7=""),"",ROUND(AN75/AN$8*AN$7*KVARDI,2))</f>
        <v/>
      </c>
      <c r="AP75" s="43"/>
      <c r="AQ75" s="44" t="str">
        <f aca="false">IF(OR(AP$4=0,AP75="",AP$8="",AP$7=""),"",ROUND(AP75/AP$8*AP$7*KVARDI,2))</f>
        <v/>
      </c>
      <c r="AR75" s="43"/>
      <c r="AS75" s="44" t="str">
        <f aca="false">IF(OR(AR$4=0,AR75="",AR$8="",AR$7=""),"",ROUND(AR75/AR$8*AR$7*KVARDI,2))</f>
        <v/>
      </c>
      <c r="AT75" s="43"/>
      <c r="AU75" s="44" t="str">
        <f aca="false">IF(OR(AT$4=0,AT75="",AT$8="",AT$7=""),"",ROUND(AT75/AT$8*AT$7*KVARDI,2))</f>
        <v/>
      </c>
      <c r="AV75" s="43"/>
      <c r="AW75" s="44" t="str">
        <f aca="false">IF(OR(AV$4=0,AV75="",AV$8="",AV$7=""),"",ROUND(AV75/AV$8*AV$7*KVARDI,2))</f>
        <v/>
      </c>
      <c r="AX75" s="43"/>
      <c r="AY75" s="44" t="str">
        <f aca="false">IF(OR(AX$4=0,AX75="",AX$8="",AX$7=""),"",ROUND(AX75/AX$8*AX$7*KVARDI,2))</f>
        <v/>
      </c>
      <c r="AZ75" s="43"/>
      <c r="BA75" s="44" t="str">
        <f aca="false">IF(OR(AZ$4=0,AZ75="",AZ$8="",AZ$7=""),"",ROUND(AZ75/AZ$8*AZ$7*KVARDI,2))</f>
        <v/>
      </c>
      <c r="BB75" s="43"/>
      <c r="BC75" s="44" t="str">
        <f aca="false">IF(OR(BB$4=0,BB75="",BB$8="",BB$7=""),"",ROUND(BB75/BB$8*BB$7*KVARDI,2))</f>
        <v/>
      </c>
    </row>
    <row r="76" customFormat="false" ht="15" hidden="false" customHeight="true" outlineLevel="0" collapsed="false">
      <c r="A76" s="45" t="n">
        <f aca="false">ROW()-10</f>
        <v>66</v>
      </c>
      <c r="B76" s="41" t="str">
        <f aca="false">IF(INDEX(Launagögn!$B$6:$B$10005,$A76)="","",INDEX(Launagögn!$B$6:$B$10005,$A76))</f>
        <v/>
      </c>
      <c r="C76" s="41" t="str">
        <f aca="false">IF(INDEX(Launagögn!$C$6:$C$10005,$A76)="","",INDEX(Launagögn!$C$6:$C$10005,$A76))</f>
        <v/>
      </c>
      <c r="D76" s="42" t="n">
        <f aca="false">IFERROR(SUMIF($F$10:$BC$10,"Stig",$F76:$BC76),0)</f>
        <v>0</v>
      </c>
      <c r="F76" s="43"/>
      <c r="G76" s="44" t="str">
        <f aca="false">IF(OR(F$4=0,F76="",F$8="",F$7=""),"",ROUND(F76/F$8*F$7*KVARDI,2))</f>
        <v/>
      </c>
      <c r="H76" s="43"/>
      <c r="I76" s="44" t="str">
        <f aca="false">IF(OR(H$4=0,H76="",H$8="",H$7=""),"",ROUND(H76/H$8*H$7*KVARDI,2))</f>
        <v/>
      </c>
      <c r="J76" s="43"/>
      <c r="K76" s="44" t="str">
        <f aca="false">IF(OR(J$4=0,J76="",J$8="",J$7=""),"",ROUND(J76/J$8*J$7*KVARDI,2))</f>
        <v/>
      </c>
      <c r="L76" s="43"/>
      <c r="M76" s="44" t="str">
        <f aca="false">IF(OR(L$4=0,L76="",L$8="",L$7=""),"",ROUND(L76/L$8*L$7*KVARDI,2))</f>
        <v/>
      </c>
      <c r="N76" s="43"/>
      <c r="O76" s="44" t="str">
        <f aca="false">IF(OR(N$4=0,N76="",N$8="",N$7=""),"",ROUND(N76/N$8*N$7*KVARDI,2))</f>
        <v/>
      </c>
      <c r="P76" s="43"/>
      <c r="Q76" s="44" t="str">
        <f aca="false">IF(OR(P$4=0,P76="",P$8="",P$7=""),"",ROUND(P76/P$8*P$7*KVARDI,2))</f>
        <v/>
      </c>
      <c r="R76" s="43"/>
      <c r="S76" s="44" t="str">
        <f aca="false">IF(OR(R$4=0,R76="",R$8="",R$7=""),"",ROUND(R76/R$8*R$7*KVARDI,2))</f>
        <v/>
      </c>
      <c r="T76" s="43"/>
      <c r="U76" s="44" t="str">
        <f aca="false">IF(OR(T$4=0,T76="",T$8="",T$7=""),"",ROUND(T76/T$8*T$7*KVARDI,2))</f>
        <v/>
      </c>
      <c r="V76" s="43"/>
      <c r="W76" s="44" t="str">
        <f aca="false">IF(OR(V$4=0,V76="",V$8="",V$7=""),"",ROUND(V76/V$8*V$7*KVARDI,2))</f>
        <v/>
      </c>
      <c r="X76" s="43"/>
      <c r="Y76" s="44" t="str">
        <f aca="false">IF(OR(X$4=0,X76="",X$8="",X$7=""),"",ROUND(X76/X$8*X$7*KVARDI,2))</f>
        <v/>
      </c>
      <c r="Z76" s="43"/>
      <c r="AA76" s="44" t="str">
        <f aca="false">IF(OR(Z$4=0,Z76="",Z$8="",Z$7=""),"",ROUND(Z76/Z$8*Z$7*KVARDI,2))</f>
        <v/>
      </c>
      <c r="AB76" s="43"/>
      <c r="AC76" s="44" t="str">
        <f aca="false">IF(OR(AB$4=0,AB76="",AB$8="",AB$7=""),"",ROUND(AB76/AB$8*AB$7*KVARDI,2))</f>
        <v/>
      </c>
      <c r="AD76" s="43"/>
      <c r="AE76" s="44" t="str">
        <f aca="false">IF(OR(AD$4=0,AD76="",AD$8="",AD$7=""),"",ROUND(AD76/AD$8*AD$7*KVARDI,2))</f>
        <v/>
      </c>
      <c r="AF76" s="43"/>
      <c r="AG76" s="44" t="str">
        <f aca="false">IF(OR(AF$4=0,AF76="",AF$8="",AF$7=""),"",ROUND(AF76/AF$8*AF$7*KVARDI,2))</f>
        <v/>
      </c>
      <c r="AH76" s="43"/>
      <c r="AI76" s="44" t="str">
        <f aca="false">IF(OR(AH$4=0,AH76="",AH$8="",AH$7=""),"",ROUND(AH76/AH$8*AH$7*KVARDI,2))</f>
        <v/>
      </c>
      <c r="AJ76" s="43"/>
      <c r="AK76" s="44" t="str">
        <f aca="false">IF(OR(AJ$4=0,AJ76="",AJ$8="",AJ$7=""),"",ROUND(AJ76/AJ$8*AJ$7*KVARDI,2))</f>
        <v/>
      </c>
      <c r="AL76" s="43"/>
      <c r="AM76" s="44" t="str">
        <f aca="false">IF(OR(AL$4=0,AL76="",AL$8="",AL$7=""),"",ROUND(AL76/AL$8*AL$7*KVARDI,2))</f>
        <v/>
      </c>
      <c r="AN76" s="43"/>
      <c r="AO76" s="44" t="str">
        <f aca="false">IF(OR(AN$4=0,AN76="",AN$8="",AN$7=""),"",ROUND(AN76/AN$8*AN$7*KVARDI,2))</f>
        <v/>
      </c>
      <c r="AP76" s="43"/>
      <c r="AQ76" s="44" t="str">
        <f aca="false">IF(OR(AP$4=0,AP76="",AP$8="",AP$7=""),"",ROUND(AP76/AP$8*AP$7*KVARDI,2))</f>
        <v/>
      </c>
      <c r="AR76" s="43"/>
      <c r="AS76" s="44" t="str">
        <f aca="false">IF(OR(AR$4=0,AR76="",AR$8="",AR$7=""),"",ROUND(AR76/AR$8*AR$7*KVARDI,2))</f>
        <v/>
      </c>
      <c r="AT76" s="43"/>
      <c r="AU76" s="44" t="str">
        <f aca="false">IF(OR(AT$4=0,AT76="",AT$8="",AT$7=""),"",ROUND(AT76/AT$8*AT$7*KVARDI,2))</f>
        <v/>
      </c>
      <c r="AV76" s="43"/>
      <c r="AW76" s="44" t="str">
        <f aca="false">IF(OR(AV$4=0,AV76="",AV$8="",AV$7=""),"",ROUND(AV76/AV$8*AV$7*KVARDI,2))</f>
        <v/>
      </c>
      <c r="AX76" s="43"/>
      <c r="AY76" s="44" t="str">
        <f aca="false">IF(OR(AX$4=0,AX76="",AX$8="",AX$7=""),"",ROUND(AX76/AX$8*AX$7*KVARDI,2))</f>
        <v/>
      </c>
      <c r="AZ76" s="43"/>
      <c r="BA76" s="44" t="str">
        <f aca="false">IF(OR(AZ$4=0,AZ76="",AZ$8="",AZ$7=""),"",ROUND(AZ76/AZ$8*AZ$7*KVARDI,2))</f>
        <v/>
      </c>
      <c r="BB76" s="43"/>
      <c r="BC76" s="44" t="str">
        <f aca="false">IF(OR(BB$4=0,BB76="",BB$8="",BB$7=""),"",ROUND(BB76/BB$8*BB$7*KVARDI,2))</f>
        <v/>
      </c>
    </row>
    <row r="77" customFormat="false" ht="15" hidden="false" customHeight="true" outlineLevel="0" collapsed="false">
      <c r="A77" s="45" t="n">
        <f aca="false">ROW()-10</f>
        <v>67</v>
      </c>
      <c r="B77" s="41" t="str">
        <f aca="false">IF(INDEX(Launagögn!$B$6:$B$10005,$A77)="","",INDEX(Launagögn!$B$6:$B$10005,$A77))</f>
        <v/>
      </c>
      <c r="C77" s="41" t="str">
        <f aca="false">IF(INDEX(Launagögn!$C$6:$C$10005,$A77)="","",INDEX(Launagögn!$C$6:$C$10005,$A77))</f>
        <v/>
      </c>
      <c r="D77" s="42" t="n">
        <f aca="false">IFERROR(SUMIF($F$10:$BC$10,"Stig",$F77:$BC77),0)</f>
        <v>0</v>
      </c>
      <c r="F77" s="43"/>
      <c r="G77" s="44" t="str">
        <f aca="false">IF(OR(F$4=0,F77="",F$8="",F$7=""),"",ROUND(F77/F$8*F$7*KVARDI,2))</f>
        <v/>
      </c>
      <c r="H77" s="43"/>
      <c r="I77" s="44" t="str">
        <f aca="false">IF(OR(H$4=0,H77="",H$8="",H$7=""),"",ROUND(H77/H$8*H$7*KVARDI,2))</f>
        <v/>
      </c>
      <c r="J77" s="43"/>
      <c r="K77" s="44" t="str">
        <f aca="false">IF(OR(J$4=0,J77="",J$8="",J$7=""),"",ROUND(J77/J$8*J$7*KVARDI,2))</f>
        <v/>
      </c>
      <c r="L77" s="43"/>
      <c r="M77" s="44" t="str">
        <f aca="false">IF(OR(L$4=0,L77="",L$8="",L$7=""),"",ROUND(L77/L$8*L$7*KVARDI,2))</f>
        <v/>
      </c>
      <c r="N77" s="43"/>
      <c r="O77" s="44" t="str">
        <f aca="false">IF(OR(N$4=0,N77="",N$8="",N$7=""),"",ROUND(N77/N$8*N$7*KVARDI,2))</f>
        <v/>
      </c>
      <c r="P77" s="43"/>
      <c r="Q77" s="44" t="str">
        <f aca="false">IF(OR(P$4=0,P77="",P$8="",P$7=""),"",ROUND(P77/P$8*P$7*KVARDI,2))</f>
        <v/>
      </c>
      <c r="R77" s="43"/>
      <c r="S77" s="44" t="str">
        <f aca="false">IF(OR(R$4=0,R77="",R$8="",R$7=""),"",ROUND(R77/R$8*R$7*KVARDI,2))</f>
        <v/>
      </c>
      <c r="T77" s="43"/>
      <c r="U77" s="44" t="str">
        <f aca="false">IF(OR(T$4=0,T77="",T$8="",T$7=""),"",ROUND(T77/T$8*T$7*KVARDI,2))</f>
        <v/>
      </c>
      <c r="V77" s="43"/>
      <c r="W77" s="44" t="str">
        <f aca="false">IF(OR(V$4=0,V77="",V$8="",V$7=""),"",ROUND(V77/V$8*V$7*KVARDI,2))</f>
        <v/>
      </c>
      <c r="X77" s="43"/>
      <c r="Y77" s="44" t="str">
        <f aca="false">IF(OR(X$4=0,X77="",X$8="",X$7=""),"",ROUND(X77/X$8*X$7*KVARDI,2))</f>
        <v/>
      </c>
      <c r="Z77" s="43"/>
      <c r="AA77" s="44" t="str">
        <f aca="false">IF(OR(Z$4=0,Z77="",Z$8="",Z$7=""),"",ROUND(Z77/Z$8*Z$7*KVARDI,2))</f>
        <v/>
      </c>
      <c r="AB77" s="43"/>
      <c r="AC77" s="44" t="str">
        <f aca="false">IF(OR(AB$4=0,AB77="",AB$8="",AB$7=""),"",ROUND(AB77/AB$8*AB$7*KVARDI,2))</f>
        <v/>
      </c>
      <c r="AD77" s="43"/>
      <c r="AE77" s="44" t="str">
        <f aca="false">IF(OR(AD$4=0,AD77="",AD$8="",AD$7=""),"",ROUND(AD77/AD$8*AD$7*KVARDI,2))</f>
        <v/>
      </c>
      <c r="AF77" s="43"/>
      <c r="AG77" s="44" t="str">
        <f aca="false">IF(OR(AF$4=0,AF77="",AF$8="",AF$7=""),"",ROUND(AF77/AF$8*AF$7*KVARDI,2))</f>
        <v/>
      </c>
      <c r="AH77" s="43"/>
      <c r="AI77" s="44" t="str">
        <f aca="false">IF(OR(AH$4=0,AH77="",AH$8="",AH$7=""),"",ROUND(AH77/AH$8*AH$7*KVARDI,2))</f>
        <v/>
      </c>
      <c r="AJ77" s="43"/>
      <c r="AK77" s="44" t="str">
        <f aca="false">IF(OR(AJ$4=0,AJ77="",AJ$8="",AJ$7=""),"",ROUND(AJ77/AJ$8*AJ$7*KVARDI,2))</f>
        <v/>
      </c>
      <c r="AL77" s="43"/>
      <c r="AM77" s="44" t="str">
        <f aca="false">IF(OR(AL$4=0,AL77="",AL$8="",AL$7=""),"",ROUND(AL77/AL$8*AL$7*KVARDI,2))</f>
        <v/>
      </c>
      <c r="AN77" s="43"/>
      <c r="AO77" s="44" t="str">
        <f aca="false">IF(OR(AN$4=0,AN77="",AN$8="",AN$7=""),"",ROUND(AN77/AN$8*AN$7*KVARDI,2))</f>
        <v/>
      </c>
      <c r="AP77" s="43"/>
      <c r="AQ77" s="44" t="str">
        <f aca="false">IF(OR(AP$4=0,AP77="",AP$8="",AP$7=""),"",ROUND(AP77/AP$8*AP$7*KVARDI,2))</f>
        <v/>
      </c>
      <c r="AR77" s="43"/>
      <c r="AS77" s="44" t="str">
        <f aca="false">IF(OR(AR$4=0,AR77="",AR$8="",AR$7=""),"",ROUND(AR77/AR$8*AR$7*KVARDI,2))</f>
        <v/>
      </c>
      <c r="AT77" s="43"/>
      <c r="AU77" s="44" t="str">
        <f aca="false">IF(OR(AT$4=0,AT77="",AT$8="",AT$7=""),"",ROUND(AT77/AT$8*AT$7*KVARDI,2))</f>
        <v/>
      </c>
      <c r="AV77" s="43"/>
      <c r="AW77" s="44" t="str">
        <f aca="false">IF(OR(AV$4=0,AV77="",AV$8="",AV$7=""),"",ROUND(AV77/AV$8*AV$7*KVARDI,2))</f>
        <v/>
      </c>
      <c r="AX77" s="43"/>
      <c r="AY77" s="44" t="str">
        <f aca="false">IF(OR(AX$4=0,AX77="",AX$8="",AX$7=""),"",ROUND(AX77/AX$8*AX$7*KVARDI,2))</f>
        <v/>
      </c>
      <c r="AZ77" s="43"/>
      <c r="BA77" s="44" t="str">
        <f aca="false">IF(OR(AZ$4=0,AZ77="",AZ$8="",AZ$7=""),"",ROUND(AZ77/AZ$8*AZ$7*KVARDI,2))</f>
        <v/>
      </c>
      <c r="BB77" s="43"/>
      <c r="BC77" s="44" t="str">
        <f aca="false">IF(OR(BB$4=0,BB77="",BB$8="",BB$7=""),"",ROUND(BB77/BB$8*BB$7*KVARDI,2))</f>
        <v/>
      </c>
    </row>
    <row r="78" customFormat="false" ht="15" hidden="false" customHeight="true" outlineLevel="0" collapsed="false">
      <c r="A78" s="45" t="n">
        <f aca="false">ROW()-10</f>
        <v>68</v>
      </c>
      <c r="B78" s="41" t="str">
        <f aca="false">IF(INDEX(Launagögn!$B$6:$B$10005,$A78)="","",INDEX(Launagögn!$B$6:$B$10005,$A78))</f>
        <v/>
      </c>
      <c r="C78" s="41" t="str">
        <f aca="false">IF(INDEX(Launagögn!$C$6:$C$10005,$A78)="","",INDEX(Launagögn!$C$6:$C$10005,$A78))</f>
        <v/>
      </c>
      <c r="D78" s="42" t="n">
        <f aca="false">IFERROR(SUMIF($F$10:$BC$10,"Stig",$F78:$BC78),0)</f>
        <v>0</v>
      </c>
      <c r="F78" s="43"/>
      <c r="G78" s="44" t="str">
        <f aca="false">IF(OR(F$4=0,F78="",F$8="",F$7=""),"",ROUND(F78/F$8*F$7*KVARDI,2))</f>
        <v/>
      </c>
      <c r="H78" s="43"/>
      <c r="I78" s="44" t="str">
        <f aca="false">IF(OR(H$4=0,H78="",H$8="",H$7=""),"",ROUND(H78/H$8*H$7*KVARDI,2))</f>
        <v/>
      </c>
      <c r="J78" s="43"/>
      <c r="K78" s="44" t="str">
        <f aca="false">IF(OR(J$4=0,J78="",J$8="",J$7=""),"",ROUND(J78/J$8*J$7*KVARDI,2))</f>
        <v/>
      </c>
      <c r="L78" s="43"/>
      <c r="M78" s="44" t="str">
        <f aca="false">IF(OR(L$4=0,L78="",L$8="",L$7=""),"",ROUND(L78/L$8*L$7*KVARDI,2))</f>
        <v/>
      </c>
      <c r="N78" s="43"/>
      <c r="O78" s="44" t="str">
        <f aca="false">IF(OR(N$4=0,N78="",N$8="",N$7=""),"",ROUND(N78/N$8*N$7*KVARDI,2))</f>
        <v/>
      </c>
      <c r="P78" s="43"/>
      <c r="Q78" s="44" t="str">
        <f aca="false">IF(OR(P$4=0,P78="",P$8="",P$7=""),"",ROUND(P78/P$8*P$7*KVARDI,2))</f>
        <v/>
      </c>
      <c r="R78" s="43"/>
      <c r="S78" s="44" t="str">
        <f aca="false">IF(OR(R$4=0,R78="",R$8="",R$7=""),"",ROUND(R78/R$8*R$7*KVARDI,2))</f>
        <v/>
      </c>
      <c r="T78" s="43"/>
      <c r="U78" s="44" t="str">
        <f aca="false">IF(OR(T$4=0,T78="",T$8="",T$7=""),"",ROUND(T78/T$8*T$7*KVARDI,2))</f>
        <v/>
      </c>
      <c r="V78" s="43"/>
      <c r="W78" s="44" t="str">
        <f aca="false">IF(OR(V$4=0,V78="",V$8="",V$7=""),"",ROUND(V78/V$8*V$7*KVARDI,2))</f>
        <v/>
      </c>
      <c r="X78" s="43"/>
      <c r="Y78" s="44" t="str">
        <f aca="false">IF(OR(X$4=0,X78="",X$8="",X$7=""),"",ROUND(X78/X$8*X$7*KVARDI,2))</f>
        <v/>
      </c>
      <c r="Z78" s="43"/>
      <c r="AA78" s="44" t="str">
        <f aca="false">IF(OR(Z$4=0,Z78="",Z$8="",Z$7=""),"",ROUND(Z78/Z$8*Z$7*KVARDI,2))</f>
        <v/>
      </c>
      <c r="AB78" s="43"/>
      <c r="AC78" s="44" t="str">
        <f aca="false">IF(OR(AB$4=0,AB78="",AB$8="",AB$7=""),"",ROUND(AB78/AB$8*AB$7*KVARDI,2))</f>
        <v/>
      </c>
      <c r="AD78" s="43"/>
      <c r="AE78" s="44" t="str">
        <f aca="false">IF(OR(AD$4=0,AD78="",AD$8="",AD$7=""),"",ROUND(AD78/AD$8*AD$7*KVARDI,2))</f>
        <v/>
      </c>
      <c r="AF78" s="43"/>
      <c r="AG78" s="44" t="str">
        <f aca="false">IF(OR(AF$4=0,AF78="",AF$8="",AF$7=""),"",ROUND(AF78/AF$8*AF$7*KVARDI,2))</f>
        <v/>
      </c>
      <c r="AH78" s="43"/>
      <c r="AI78" s="44" t="str">
        <f aca="false">IF(OR(AH$4=0,AH78="",AH$8="",AH$7=""),"",ROUND(AH78/AH$8*AH$7*KVARDI,2))</f>
        <v/>
      </c>
      <c r="AJ78" s="43"/>
      <c r="AK78" s="44" t="str">
        <f aca="false">IF(OR(AJ$4=0,AJ78="",AJ$8="",AJ$7=""),"",ROUND(AJ78/AJ$8*AJ$7*KVARDI,2))</f>
        <v/>
      </c>
      <c r="AL78" s="43"/>
      <c r="AM78" s="44" t="str">
        <f aca="false">IF(OR(AL$4=0,AL78="",AL$8="",AL$7=""),"",ROUND(AL78/AL$8*AL$7*KVARDI,2))</f>
        <v/>
      </c>
      <c r="AN78" s="43"/>
      <c r="AO78" s="44" t="str">
        <f aca="false">IF(OR(AN$4=0,AN78="",AN$8="",AN$7=""),"",ROUND(AN78/AN$8*AN$7*KVARDI,2))</f>
        <v/>
      </c>
      <c r="AP78" s="43"/>
      <c r="AQ78" s="44" t="str">
        <f aca="false">IF(OR(AP$4=0,AP78="",AP$8="",AP$7=""),"",ROUND(AP78/AP$8*AP$7*KVARDI,2))</f>
        <v/>
      </c>
      <c r="AR78" s="43"/>
      <c r="AS78" s="44" t="str">
        <f aca="false">IF(OR(AR$4=0,AR78="",AR$8="",AR$7=""),"",ROUND(AR78/AR$8*AR$7*KVARDI,2))</f>
        <v/>
      </c>
      <c r="AT78" s="43"/>
      <c r="AU78" s="44" t="str">
        <f aca="false">IF(OR(AT$4=0,AT78="",AT$8="",AT$7=""),"",ROUND(AT78/AT$8*AT$7*KVARDI,2))</f>
        <v/>
      </c>
      <c r="AV78" s="43"/>
      <c r="AW78" s="44" t="str">
        <f aca="false">IF(OR(AV$4=0,AV78="",AV$8="",AV$7=""),"",ROUND(AV78/AV$8*AV$7*KVARDI,2))</f>
        <v/>
      </c>
      <c r="AX78" s="43"/>
      <c r="AY78" s="44" t="str">
        <f aca="false">IF(OR(AX$4=0,AX78="",AX$8="",AX$7=""),"",ROUND(AX78/AX$8*AX$7*KVARDI,2))</f>
        <v/>
      </c>
      <c r="AZ78" s="43"/>
      <c r="BA78" s="44" t="str">
        <f aca="false">IF(OR(AZ$4=0,AZ78="",AZ$8="",AZ$7=""),"",ROUND(AZ78/AZ$8*AZ$7*KVARDI,2))</f>
        <v/>
      </c>
      <c r="BB78" s="43"/>
      <c r="BC78" s="44" t="str">
        <f aca="false">IF(OR(BB$4=0,BB78="",BB$8="",BB$7=""),"",ROUND(BB78/BB$8*BB$7*KVARDI,2))</f>
        <v/>
      </c>
    </row>
    <row r="79" customFormat="false" ht="15" hidden="false" customHeight="true" outlineLevel="0" collapsed="false">
      <c r="A79" s="45" t="n">
        <f aca="false">ROW()-10</f>
        <v>69</v>
      </c>
      <c r="B79" s="41" t="str">
        <f aca="false">IF(INDEX(Launagögn!$B$6:$B$10005,$A79)="","",INDEX(Launagögn!$B$6:$B$10005,$A79))</f>
        <v/>
      </c>
      <c r="C79" s="41" t="str">
        <f aca="false">IF(INDEX(Launagögn!$C$6:$C$10005,$A79)="","",INDEX(Launagögn!$C$6:$C$10005,$A79))</f>
        <v/>
      </c>
      <c r="D79" s="42" t="n">
        <f aca="false">IFERROR(SUMIF($F$10:$BC$10,"Stig",$F79:$BC79),0)</f>
        <v>0</v>
      </c>
      <c r="F79" s="43"/>
      <c r="G79" s="44" t="str">
        <f aca="false">IF(OR(F$4=0,F79="",F$8="",F$7=""),"",ROUND(F79/F$8*F$7*KVARDI,2))</f>
        <v/>
      </c>
      <c r="H79" s="43"/>
      <c r="I79" s="44" t="str">
        <f aca="false">IF(OR(H$4=0,H79="",H$8="",H$7=""),"",ROUND(H79/H$8*H$7*KVARDI,2))</f>
        <v/>
      </c>
      <c r="J79" s="43"/>
      <c r="K79" s="44" t="str">
        <f aca="false">IF(OR(J$4=0,J79="",J$8="",J$7=""),"",ROUND(J79/J$8*J$7*KVARDI,2))</f>
        <v/>
      </c>
      <c r="L79" s="43"/>
      <c r="M79" s="44" t="str">
        <f aca="false">IF(OR(L$4=0,L79="",L$8="",L$7=""),"",ROUND(L79/L$8*L$7*KVARDI,2))</f>
        <v/>
      </c>
      <c r="N79" s="43"/>
      <c r="O79" s="44" t="str">
        <f aca="false">IF(OR(N$4=0,N79="",N$8="",N$7=""),"",ROUND(N79/N$8*N$7*KVARDI,2))</f>
        <v/>
      </c>
      <c r="P79" s="43"/>
      <c r="Q79" s="44" t="str">
        <f aca="false">IF(OR(P$4=0,P79="",P$8="",P$7=""),"",ROUND(P79/P$8*P$7*KVARDI,2))</f>
        <v/>
      </c>
      <c r="R79" s="43"/>
      <c r="S79" s="44" t="str">
        <f aca="false">IF(OR(R$4=0,R79="",R$8="",R$7=""),"",ROUND(R79/R$8*R$7*KVARDI,2))</f>
        <v/>
      </c>
      <c r="T79" s="43"/>
      <c r="U79" s="44" t="str">
        <f aca="false">IF(OR(T$4=0,T79="",T$8="",T$7=""),"",ROUND(T79/T$8*T$7*KVARDI,2))</f>
        <v/>
      </c>
      <c r="V79" s="43"/>
      <c r="W79" s="44" t="str">
        <f aca="false">IF(OR(V$4=0,V79="",V$8="",V$7=""),"",ROUND(V79/V$8*V$7*KVARDI,2))</f>
        <v/>
      </c>
      <c r="X79" s="43"/>
      <c r="Y79" s="44" t="str">
        <f aca="false">IF(OR(X$4=0,X79="",X$8="",X$7=""),"",ROUND(X79/X$8*X$7*KVARDI,2))</f>
        <v/>
      </c>
      <c r="Z79" s="43"/>
      <c r="AA79" s="44" t="str">
        <f aca="false">IF(OR(Z$4=0,Z79="",Z$8="",Z$7=""),"",ROUND(Z79/Z$8*Z$7*KVARDI,2))</f>
        <v/>
      </c>
      <c r="AB79" s="43"/>
      <c r="AC79" s="44" t="str">
        <f aca="false">IF(OR(AB$4=0,AB79="",AB$8="",AB$7=""),"",ROUND(AB79/AB$8*AB$7*KVARDI,2))</f>
        <v/>
      </c>
      <c r="AD79" s="43"/>
      <c r="AE79" s="44" t="str">
        <f aca="false">IF(OR(AD$4=0,AD79="",AD$8="",AD$7=""),"",ROUND(AD79/AD$8*AD$7*KVARDI,2))</f>
        <v/>
      </c>
      <c r="AF79" s="43"/>
      <c r="AG79" s="44" t="str">
        <f aca="false">IF(OR(AF$4=0,AF79="",AF$8="",AF$7=""),"",ROUND(AF79/AF$8*AF$7*KVARDI,2))</f>
        <v/>
      </c>
      <c r="AH79" s="43"/>
      <c r="AI79" s="44" t="str">
        <f aca="false">IF(OR(AH$4=0,AH79="",AH$8="",AH$7=""),"",ROUND(AH79/AH$8*AH$7*KVARDI,2))</f>
        <v/>
      </c>
      <c r="AJ79" s="43"/>
      <c r="AK79" s="44" t="str">
        <f aca="false">IF(OR(AJ$4=0,AJ79="",AJ$8="",AJ$7=""),"",ROUND(AJ79/AJ$8*AJ$7*KVARDI,2))</f>
        <v/>
      </c>
      <c r="AL79" s="43"/>
      <c r="AM79" s="44" t="str">
        <f aca="false">IF(OR(AL$4=0,AL79="",AL$8="",AL$7=""),"",ROUND(AL79/AL$8*AL$7*KVARDI,2))</f>
        <v/>
      </c>
      <c r="AN79" s="43"/>
      <c r="AO79" s="44" t="str">
        <f aca="false">IF(OR(AN$4=0,AN79="",AN$8="",AN$7=""),"",ROUND(AN79/AN$8*AN$7*KVARDI,2))</f>
        <v/>
      </c>
      <c r="AP79" s="43"/>
      <c r="AQ79" s="44" t="str">
        <f aca="false">IF(OR(AP$4=0,AP79="",AP$8="",AP$7=""),"",ROUND(AP79/AP$8*AP$7*KVARDI,2))</f>
        <v/>
      </c>
      <c r="AR79" s="43"/>
      <c r="AS79" s="44" t="str">
        <f aca="false">IF(OR(AR$4=0,AR79="",AR$8="",AR$7=""),"",ROUND(AR79/AR$8*AR$7*KVARDI,2))</f>
        <v/>
      </c>
      <c r="AT79" s="43"/>
      <c r="AU79" s="44" t="str">
        <f aca="false">IF(OR(AT$4=0,AT79="",AT$8="",AT$7=""),"",ROUND(AT79/AT$8*AT$7*KVARDI,2))</f>
        <v/>
      </c>
      <c r="AV79" s="43"/>
      <c r="AW79" s="44" t="str">
        <f aca="false">IF(OR(AV$4=0,AV79="",AV$8="",AV$7=""),"",ROUND(AV79/AV$8*AV$7*KVARDI,2))</f>
        <v/>
      </c>
      <c r="AX79" s="43"/>
      <c r="AY79" s="44" t="str">
        <f aca="false">IF(OR(AX$4=0,AX79="",AX$8="",AX$7=""),"",ROUND(AX79/AX$8*AX$7*KVARDI,2))</f>
        <v/>
      </c>
      <c r="AZ79" s="43"/>
      <c r="BA79" s="44" t="str">
        <f aca="false">IF(OR(AZ$4=0,AZ79="",AZ$8="",AZ$7=""),"",ROUND(AZ79/AZ$8*AZ$7*KVARDI,2))</f>
        <v/>
      </c>
      <c r="BB79" s="43"/>
      <c r="BC79" s="44" t="str">
        <f aca="false">IF(OR(BB$4=0,BB79="",BB$8="",BB$7=""),"",ROUND(BB79/BB$8*BB$7*KVARDI,2))</f>
        <v/>
      </c>
    </row>
    <row r="80" customFormat="false" ht="15" hidden="false" customHeight="true" outlineLevel="0" collapsed="false">
      <c r="A80" s="45" t="n">
        <f aca="false">ROW()-10</f>
        <v>70</v>
      </c>
      <c r="B80" s="41" t="str">
        <f aca="false">IF(INDEX(Launagögn!$B$6:$B$10005,$A80)="","",INDEX(Launagögn!$B$6:$B$10005,$A80))</f>
        <v/>
      </c>
      <c r="C80" s="41" t="str">
        <f aca="false">IF(INDEX(Launagögn!$C$6:$C$10005,$A80)="","",INDEX(Launagögn!$C$6:$C$10005,$A80))</f>
        <v/>
      </c>
      <c r="D80" s="42" t="n">
        <f aca="false">IFERROR(SUMIF($F$10:$BC$10,"Stig",$F80:$BC80),0)</f>
        <v>0</v>
      </c>
      <c r="F80" s="43"/>
      <c r="G80" s="44" t="str">
        <f aca="false">IF(OR(F$4=0,F80="",F$8="",F$7=""),"",ROUND(F80/F$8*F$7*KVARDI,2))</f>
        <v/>
      </c>
      <c r="H80" s="43"/>
      <c r="I80" s="44" t="str">
        <f aca="false">IF(OR(H$4=0,H80="",H$8="",H$7=""),"",ROUND(H80/H$8*H$7*KVARDI,2))</f>
        <v/>
      </c>
      <c r="J80" s="43"/>
      <c r="K80" s="44" t="str">
        <f aca="false">IF(OR(J$4=0,J80="",J$8="",J$7=""),"",ROUND(J80/J$8*J$7*KVARDI,2))</f>
        <v/>
      </c>
      <c r="L80" s="43"/>
      <c r="M80" s="44" t="str">
        <f aca="false">IF(OR(L$4=0,L80="",L$8="",L$7=""),"",ROUND(L80/L$8*L$7*KVARDI,2))</f>
        <v/>
      </c>
      <c r="N80" s="43"/>
      <c r="O80" s="44" t="str">
        <f aca="false">IF(OR(N$4=0,N80="",N$8="",N$7=""),"",ROUND(N80/N$8*N$7*KVARDI,2))</f>
        <v/>
      </c>
      <c r="P80" s="43"/>
      <c r="Q80" s="44" t="str">
        <f aca="false">IF(OR(P$4=0,P80="",P$8="",P$7=""),"",ROUND(P80/P$8*P$7*KVARDI,2))</f>
        <v/>
      </c>
      <c r="R80" s="43"/>
      <c r="S80" s="44" t="str">
        <f aca="false">IF(OR(R$4=0,R80="",R$8="",R$7=""),"",ROUND(R80/R$8*R$7*KVARDI,2))</f>
        <v/>
      </c>
      <c r="T80" s="43"/>
      <c r="U80" s="44" t="str">
        <f aca="false">IF(OR(T$4=0,T80="",T$8="",T$7=""),"",ROUND(T80/T$8*T$7*KVARDI,2))</f>
        <v/>
      </c>
      <c r="V80" s="43"/>
      <c r="W80" s="44" t="str">
        <f aca="false">IF(OR(V$4=0,V80="",V$8="",V$7=""),"",ROUND(V80/V$8*V$7*KVARDI,2))</f>
        <v/>
      </c>
      <c r="X80" s="43"/>
      <c r="Y80" s="44" t="str">
        <f aca="false">IF(OR(X$4=0,X80="",X$8="",X$7=""),"",ROUND(X80/X$8*X$7*KVARDI,2))</f>
        <v/>
      </c>
      <c r="Z80" s="43"/>
      <c r="AA80" s="44" t="str">
        <f aca="false">IF(OR(Z$4=0,Z80="",Z$8="",Z$7=""),"",ROUND(Z80/Z$8*Z$7*KVARDI,2))</f>
        <v/>
      </c>
      <c r="AB80" s="43"/>
      <c r="AC80" s="44" t="str">
        <f aca="false">IF(OR(AB$4=0,AB80="",AB$8="",AB$7=""),"",ROUND(AB80/AB$8*AB$7*KVARDI,2))</f>
        <v/>
      </c>
      <c r="AD80" s="43"/>
      <c r="AE80" s="44" t="str">
        <f aca="false">IF(OR(AD$4=0,AD80="",AD$8="",AD$7=""),"",ROUND(AD80/AD$8*AD$7*KVARDI,2))</f>
        <v/>
      </c>
      <c r="AF80" s="43"/>
      <c r="AG80" s="44" t="str">
        <f aca="false">IF(OR(AF$4=0,AF80="",AF$8="",AF$7=""),"",ROUND(AF80/AF$8*AF$7*KVARDI,2))</f>
        <v/>
      </c>
      <c r="AH80" s="43"/>
      <c r="AI80" s="44" t="str">
        <f aca="false">IF(OR(AH$4=0,AH80="",AH$8="",AH$7=""),"",ROUND(AH80/AH$8*AH$7*KVARDI,2))</f>
        <v/>
      </c>
      <c r="AJ80" s="43"/>
      <c r="AK80" s="44" t="str">
        <f aca="false">IF(OR(AJ$4=0,AJ80="",AJ$8="",AJ$7=""),"",ROUND(AJ80/AJ$8*AJ$7*KVARDI,2))</f>
        <v/>
      </c>
      <c r="AL80" s="43"/>
      <c r="AM80" s="44" t="str">
        <f aca="false">IF(OR(AL$4=0,AL80="",AL$8="",AL$7=""),"",ROUND(AL80/AL$8*AL$7*KVARDI,2))</f>
        <v/>
      </c>
      <c r="AN80" s="43"/>
      <c r="AO80" s="44" t="str">
        <f aca="false">IF(OR(AN$4=0,AN80="",AN$8="",AN$7=""),"",ROUND(AN80/AN$8*AN$7*KVARDI,2))</f>
        <v/>
      </c>
      <c r="AP80" s="43"/>
      <c r="AQ80" s="44" t="str">
        <f aca="false">IF(OR(AP$4=0,AP80="",AP$8="",AP$7=""),"",ROUND(AP80/AP$8*AP$7*KVARDI,2))</f>
        <v/>
      </c>
      <c r="AR80" s="43"/>
      <c r="AS80" s="44" t="str">
        <f aca="false">IF(OR(AR$4=0,AR80="",AR$8="",AR$7=""),"",ROUND(AR80/AR$8*AR$7*KVARDI,2))</f>
        <v/>
      </c>
      <c r="AT80" s="43"/>
      <c r="AU80" s="44" t="str">
        <f aca="false">IF(OR(AT$4=0,AT80="",AT$8="",AT$7=""),"",ROUND(AT80/AT$8*AT$7*KVARDI,2))</f>
        <v/>
      </c>
      <c r="AV80" s="43"/>
      <c r="AW80" s="44" t="str">
        <f aca="false">IF(OR(AV$4=0,AV80="",AV$8="",AV$7=""),"",ROUND(AV80/AV$8*AV$7*KVARDI,2))</f>
        <v/>
      </c>
      <c r="AX80" s="43"/>
      <c r="AY80" s="44" t="str">
        <f aca="false">IF(OR(AX$4=0,AX80="",AX$8="",AX$7=""),"",ROUND(AX80/AX$8*AX$7*KVARDI,2))</f>
        <v/>
      </c>
      <c r="AZ80" s="43"/>
      <c r="BA80" s="44" t="str">
        <f aca="false">IF(OR(AZ$4=0,AZ80="",AZ$8="",AZ$7=""),"",ROUND(AZ80/AZ$8*AZ$7*KVARDI,2))</f>
        <v/>
      </c>
      <c r="BB80" s="43"/>
      <c r="BC80" s="44" t="str">
        <f aca="false">IF(OR(BB$4=0,BB80="",BB$8="",BB$7=""),"",ROUND(BB80/BB$8*BB$7*KVARDI,2))</f>
        <v/>
      </c>
    </row>
    <row r="81" customFormat="false" ht="15" hidden="false" customHeight="true" outlineLevel="0" collapsed="false">
      <c r="A81" s="45" t="n">
        <f aca="false">ROW()-10</f>
        <v>71</v>
      </c>
      <c r="B81" s="41" t="str">
        <f aca="false">IF(INDEX(Launagögn!$B$6:$B$10005,$A81)="","",INDEX(Launagögn!$B$6:$B$10005,$A81))</f>
        <v/>
      </c>
      <c r="C81" s="41" t="str">
        <f aca="false">IF(INDEX(Launagögn!$C$6:$C$10005,$A81)="","",INDEX(Launagögn!$C$6:$C$10005,$A81))</f>
        <v/>
      </c>
      <c r="D81" s="42" t="n">
        <f aca="false">IFERROR(SUMIF($F$10:$BC$10,"Stig",$F81:$BC81),0)</f>
        <v>0</v>
      </c>
      <c r="F81" s="43"/>
      <c r="G81" s="44" t="str">
        <f aca="false">IF(OR(F$4=0,F81="",F$8="",F$7=""),"",ROUND(F81/F$8*F$7*KVARDI,2))</f>
        <v/>
      </c>
      <c r="H81" s="43"/>
      <c r="I81" s="44" t="str">
        <f aca="false">IF(OR(H$4=0,H81="",H$8="",H$7=""),"",ROUND(H81/H$8*H$7*KVARDI,2))</f>
        <v/>
      </c>
      <c r="J81" s="43"/>
      <c r="K81" s="44" t="str">
        <f aca="false">IF(OR(J$4=0,J81="",J$8="",J$7=""),"",ROUND(J81/J$8*J$7*KVARDI,2))</f>
        <v/>
      </c>
      <c r="L81" s="43"/>
      <c r="M81" s="44" t="str">
        <f aca="false">IF(OR(L$4=0,L81="",L$8="",L$7=""),"",ROUND(L81/L$8*L$7*KVARDI,2))</f>
        <v/>
      </c>
      <c r="N81" s="43"/>
      <c r="O81" s="44" t="str">
        <f aca="false">IF(OR(N$4=0,N81="",N$8="",N$7=""),"",ROUND(N81/N$8*N$7*KVARDI,2))</f>
        <v/>
      </c>
      <c r="P81" s="43"/>
      <c r="Q81" s="44" t="str">
        <f aca="false">IF(OR(P$4=0,P81="",P$8="",P$7=""),"",ROUND(P81/P$8*P$7*KVARDI,2))</f>
        <v/>
      </c>
      <c r="R81" s="43"/>
      <c r="S81" s="44" t="str">
        <f aca="false">IF(OR(R$4=0,R81="",R$8="",R$7=""),"",ROUND(R81/R$8*R$7*KVARDI,2))</f>
        <v/>
      </c>
      <c r="T81" s="43"/>
      <c r="U81" s="44" t="str">
        <f aca="false">IF(OR(T$4=0,T81="",T$8="",T$7=""),"",ROUND(T81/T$8*T$7*KVARDI,2))</f>
        <v/>
      </c>
      <c r="V81" s="43"/>
      <c r="W81" s="44" t="str">
        <f aca="false">IF(OR(V$4=0,V81="",V$8="",V$7=""),"",ROUND(V81/V$8*V$7*KVARDI,2))</f>
        <v/>
      </c>
      <c r="X81" s="43"/>
      <c r="Y81" s="44" t="str">
        <f aca="false">IF(OR(X$4=0,X81="",X$8="",X$7=""),"",ROUND(X81/X$8*X$7*KVARDI,2))</f>
        <v/>
      </c>
      <c r="Z81" s="43"/>
      <c r="AA81" s="44" t="str">
        <f aca="false">IF(OR(Z$4=0,Z81="",Z$8="",Z$7=""),"",ROUND(Z81/Z$8*Z$7*KVARDI,2))</f>
        <v/>
      </c>
      <c r="AB81" s="43"/>
      <c r="AC81" s="44" t="str">
        <f aca="false">IF(OR(AB$4=0,AB81="",AB$8="",AB$7=""),"",ROUND(AB81/AB$8*AB$7*KVARDI,2))</f>
        <v/>
      </c>
      <c r="AD81" s="43"/>
      <c r="AE81" s="44" t="str">
        <f aca="false">IF(OR(AD$4=0,AD81="",AD$8="",AD$7=""),"",ROUND(AD81/AD$8*AD$7*KVARDI,2))</f>
        <v/>
      </c>
      <c r="AF81" s="43"/>
      <c r="AG81" s="44" t="str">
        <f aca="false">IF(OR(AF$4=0,AF81="",AF$8="",AF$7=""),"",ROUND(AF81/AF$8*AF$7*KVARDI,2))</f>
        <v/>
      </c>
      <c r="AH81" s="43"/>
      <c r="AI81" s="44" t="str">
        <f aca="false">IF(OR(AH$4=0,AH81="",AH$8="",AH$7=""),"",ROUND(AH81/AH$8*AH$7*KVARDI,2))</f>
        <v/>
      </c>
      <c r="AJ81" s="43"/>
      <c r="AK81" s="44" t="str">
        <f aca="false">IF(OR(AJ$4=0,AJ81="",AJ$8="",AJ$7=""),"",ROUND(AJ81/AJ$8*AJ$7*KVARDI,2))</f>
        <v/>
      </c>
      <c r="AL81" s="43"/>
      <c r="AM81" s="44" t="str">
        <f aca="false">IF(OR(AL$4=0,AL81="",AL$8="",AL$7=""),"",ROUND(AL81/AL$8*AL$7*KVARDI,2))</f>
        <v/>
      </c>
      <c r="AN81" s="43"/>
      <c r="AO81" s="44" t="str">
        <f aca="false">IF(OR(AN$4=0,AN81="",AN$8="",AN$7=""),"",ROUND(AN81/AN$8*AN$7*KVARDI,2))</f>
        <v/>
      </c>
      <c r="AP81" s="43"/>
      <c r="AQ81" s="44" t="str">
        <f aca="false">IF(OR(AP$4=0,AP81="",AP$8="",AP$7=""),"",ROUND(AP81/AP$8*AP$7*KVARDI,2))</f>
        <v/>
      </c>
      <c r="AR81" s="43"/>
      <c r="AS81" s="44" t="str">
        <f aca="false">IF(OR(AR$4=0,AR81="",AR$8="",AR$7=""),"",ROUND(AR81/AR$8*AR$7*KVARDI,2))</f>
        <v/>
      </c>
      <c r="AT81" s="43"/>
      <c r="AU81" s="44" t="str">
        <f aca="false">IF(OR(AT$4=0,AT81="",AT$8="",AT$7=""),"",ROUND(AT81/AT$8*AT$7*KVARDI,2))</f>
        <v/>
      </c>
      <c r="AV81" s="43"/>
      <c r="AW81" s="44" t="str">
        <f aca="false">IF(OR(AV$4=0,AV81="",AV$8="",AV$7=""),"",ROUND(AV81/AV$8*AV$7*KVARDI,2))</f>
        <v/>
      </c>
      <c r="AX81" s="43"/>
      <c r="AY81" s="44" t="str">
        <f aca="false">IF(OR(AX$4=0,AX81="",AX$8="",AX$7=""),"",ROUND(AX81/AX$8*AX$7*KVARDI,2))</f>
        <v/>
      </c>
      <c r="AZ81" s="43"/>
      <c r="BA81" s="44" t="str">
        <f aca="false">IF(OR(AZ$4=0,AZ81="",AZ$8="",AZ$7=""),"",ROUND(AZ81/AZ$8*AZ$7*KVARDI,2))</f>
        <v/>
      </c>
      <c r="BB81" s="43"/>
      <c r="BC81" s="44" t="str">
        <f aca="false">IF(OR(BB$4=0,BB81="",BB$8="",BB$7=""),"",ROUND(BB81/BB$8*BB$7*KVARDI,2))</f>
        <v/>
      </c>
    </row>
    <row r="82" customFormat="false" ht="15" hidden="false" customHeight="true" outlineLevel="0" collapsed="false">
      <c r="A82" s="45" t="n">
        <f aca="false">ROW()-10</f>
        <v>72</v>
      </c>
      <c r="B82" s="41" t="str">
        <f aca="false">IF(INDEX(Launagögn!$B$6:$B$10005,$A82)="","",INDEX(Launagögn!$B$6:$B$10005,$A82))</f>
        <v/>
      </c>
      <c r="C82" s="41" t="str">
        <f aca="false">IF(INDEX(Launagögn!$C$6:$C$10005,$A82)="","",INDEX(Launagögn!$C$6:$C$10005,$A82))</f>
        <v/>
      </c>
      <c r="D82" s="42" t="n">
        <f aca="false">IFERROR(SUMIF($F$10:$BC$10,"Stig",$F82:$BC82),0)</f>
        <v>0</v>
      </c>
      <c r="F82" s="43"/>
      <c r="G82" s="44" t="str">
        <f aca="false">IF(OR(F$4=0,F82="",F$8="",F$7=""),"",ROUND(F82/F$8*F$7*KVARDI,2))</f>
        <v/>
      </c>
      <c r="H82" s="43"/>
      <c r="I82" s="44" t="str">
        <f aca="false">IF(OR(H$4=0,H82="",H$8="",H$7=""),"",ROUND(H82/H$8*H$7*KVARDI,2))</f>
        <v/>
      </c>
      <c r="J82" s="43"/>
      <c r="K82" s="44" t="str">
        <f aca="false">IF(OR(J$4=0,J82="",J$8="",J$7=""),"",ROUND(J82/J$8*J$7*KVARDI,2))</f>
        <v/>
      </c>
      <c r="L82" s="43"/>
      <c r="M82" s="44" t="str">
        <f aca="false">IF(OR(L$4=0,L82="",L$8="",L$7=""),"",ROUND(L82/L$8*L$7*KVARDI,2))</f>
        <v/>
      </c>
      <c r="N82" s="43"/>
      <c r="O82" s="44" t="str">
        <f aca="false">IF(OR(N$4=0,N82="",N$8="",N$7=""),"",ROUND(N82/N$8*N$7*KVARDI,2))</f>
        <v/>
      </c>
      <c r="P82" s="43"/>
      <c r="Q82" s="44" t="str">
        <f aca="false">IF(OR(P$4=0,P82="",P$8="",P$7=""),"",ROUND(P82/P$8*P$7*KVARDI,2))</f>
        <v/>
      </c>
      <c r="R82" s="43"/>
      <c r="S82" s="44" t="str">
        <f aca="false">IF(OR(R$4=0,R82="",R$8="",R$7=""),"",ROUND(R82/R$8*R$7*KVARDI,2))</f>
        <v/>
      </c>
      <c r="T82" s="43"/>
      <c r="U82" s="44" t="str">
        <f aca="false">IF(OR(T$4=0,T82="",T$8="",T$7=""),"",ROUND(T82/T$8*T$7*KVARDI,2))</f>
        <v/>
      </c>
      <c r="V82" s="43"/>
      <c r="W82" s="44" t="str">
        <f aca="false">IF(OR(V$4=0,V82="",V$8="",V$7=""),"",ROUND(V82/V$8*V$7*KVARDI,2))</f>
        <v/>
      </c>
      <c r="X82" s="43"/>
      <c r="Y82" s="44" t="str">
        <f aca="false">IF(OR(X$4=0,X82="",X$8="",X$7=""),"",ROUND(X82/X$8*X$7*KVARDI,2))</f>
        <v/>
      </c>
      <c r="Z82" s="43"/>
      <c r="AA82" s="44" t="str">
        <f aca="false">IF(OR(Z$4=0,Z82="",Z$8="",Z$7=""),"",ROUND(Z82/Z$8*Z$7*KVARDI,2))</f>
        <v/>
      </c>
      <c r="AB82" s="43"/>
      <c r="AC82" s="44" t="str">
        <f aca="false">IF(OR(AB$4=0,AB82="",AB$8="",AB$7=""),"",ROUND(AB82/AB$8*AB$7*KVARDI,2))</f>
        <v/>
      </c>
      <c r="AD82" s="43"/>
      <c r="AE82" s="44" t="str">
        <f aca="false">IF(OR(AD$4=0,AD82="",AD$8="",AD$7=""),"",ROUND(AD82/AD$8*AD$7*KVARDI,2))</f>
        <v/>
      </c>
      <c r="AF82" s="43"/>
      <c r="AG82" s="44" t="str">
        <f aca="false">IF(OR(AF$4=0,AF82="",AF$8="",AF$7=""),"",ROUND(AF82/AF$8*AF$7*KVARDI,2))</f>
        <v/>
      </c>
      <c r="AH82" s="43"/>
      <c r="AI82" s="44" t="str">
        <f aca="false">IF(OR(AH$4=0,AH82="",AH$8="",AH$7=""),"",ROUND(AH82/AH$8*AH$7*KVARDI,2))</f>
        <v/>
      </c>
      <c r="AJ82" s="43"/>
      <c r="AK82" s="44" t="str">
        <f aca="false">IF(OR(AJ$4=0,AJ82="",AJ$8="",AJ$7=""),"",ROUND(AJ82/AJ$8*AJ$7*KVARDI,2))</f>
        <v/>
      </c>
      <c r="AL82" s="43"/>
      <c r="AM82" s="44" t="str">
        <f aca="false">IF(OR(AL$4=0,AL82="",AL$8="",AL$7=""),"",ROUND(AL82/AL$8*AL$7*KVARDI,2))</f>
        <v/>
      </c>
      <c r="AN82" s="43"/>
      <c r="AO82" s="44" t="str">
        <f aca="false">IF(OR(AN$4=0,AN82="",AN$8="",AN$7=""),"",ROUND(AN82/AN$8*AN$7*KVARDI,2))</f>
        <v/>
      </c>
      <c r="AP82" s="43"/>
      <c r="AQ82" s="44" t="str">
        <f aca="false">IF(OR(AP$4=0,AP82="",AP$8="",AP$7=""),"",ROUND(AP82/AP$8*AP$7*KVARDI,2))</f>
        <v/>
      </c>
      <c r="AR82" s="43"/>
      <c r="AS82" s="44" t="str">
        <f aca="false">IF(OR(AR$4=0,AR82="",AR$8="",AR$7=""),"",ROUND(AR82/AR$8*AR$7*KVARDI,2))</f>
        <v/>
      </c>
      <c r="AT82" s="43"/>
      <c r="AU82" s="44" t="str">
        <f aca="false">IF(OR(AT$4=0,AT82="",AT$8="",AT$7=""),"",ROUND(AT82/AT$8*AT$7*KVARDI,2))</f>
        <v/>
      </c>
      <c r="AV82" s="43"/>
      <c r="AW82" s="44" t="str">
        <f aca="false">IF(OR(AV$4=0,AV82="",AV$8="",AV$7=""),"",ROUND(AV82/AV$8*AV$7*KVARDI,2))</f>
        <v/>
      </c>
      <c r="AX82" s="43"/>
      <c r="AY82" s="44" t="str">
        <f aca="false">IF(OR(AX$4=0,AX82="",AX$8="",AX$7=""),"",ROUND(AX82/AX$8*AX$7*KVARDI,2))</f>
        <v/>
      </c>
      <c r="AZ82" s="43"/>
      <c r="BA82" s="44" t="str">
        <f aca="false">IF(OR(AZ$4=0,AZ82="",AZ$8="",AZ$7=""),"",ROUND(AZ82/AZ$8*AZ$7*KVARDI,2))</f>
        <v/>
      </c>
      <c r="BB82" s="43"/>
      <c r="BC82" s="44" t="str">
        <f aca="false">IF(OR(BB$4=0,BB82="",BB$8="",BB$7=""),"",ROUND(BB82/BB$8*BB$7*KVARDI,2))</f>
        <v/>
      </c>
    </row>
    <row r="83" customFormat="false" ht="15" hidden="false" customHeight="true" outlineLevel="0" collapsed="false">
      <c r="A83" s="45" t="n">
        <f aca="false">ROW()-10</f>
        <v>73</v>
      </c>
      <c r="B83" s="41" t="str">
        <f aca="false">IF(INDEX(Launagögn!$B$6:$B$10005,$A83)="","",INDEX(Launagögn!$B$6:$B$10005,$A83))</f>
        <v/>
      </c>
      <c r="C83" s="41" t="str">
        <f aca="false">IF(INDEX(Launagögn!$C$6:$C$10005,$A83)="","",INDEX(Launagögn!$C$6:$C$10005,$A83))</f>
        <v/>
      </c>
      <c r="D83" s="42" t="n">
        <f aca="false">IFERROR(SUMIF($F$10:$BC$10,"Stig",$F83:$BC83),0)</f>
        <v>0</v>
      </c>
      <c r="F83" s="43"/>
      <c r="G83" s="44" t="str">
        <f aca="false">IF(OR(F$4=0,F83="",F$8="",F$7=""),"",ROUND(F83/F$8*F$7*KVARDI,2))</f>
        <v/>
      </c>
      <c r="H83" s="43"/>
      <c r="I83" s="44" t="str">
        <f aca="false">IF(OR(H$4=0,H83="",H$8="",H$7=""),"",ROUND(H83/H$8*H$7*KVARDI,2))</f>
        <v/>
      </c>
      <c r="J83" s="43"/>
      <c r="K83" s="44" t="str">
        <f aca="false">IF(OR(J$4=0,J83="",J$8="",J$7=""),"",ROUND(J83/J$8*J$7*KVARDI,2))</f>
        <v/>
      </c>
      <c r="L83" s="43"/>
      <c r="M83" s="44" t="str">
        <f aca="false">IF(OR(L$4=0,L83="",L$8="",L$7=""),"",ROUND(L83/L$8*L$7*KVARDI,2))</f>
        <v/>
      </c>
      <c r="N83" s="43"/>
      <c r="O83" s="44" t="str">
        <f aca="false">IF(OR(N$4=0,N83="",N$8="",N$7=""),"",ROUND(N83/N$8*N$7*KVARDI,2))</f>
        <v/>
      </c>
      <c r="P83" s="43"/>
      <c r="Q83" s="44" t="str">
        <f aca="false">IF(OR(P$4=0,P83="",P$8="",P$7=""),"",ROUND(P83/P$8*P$7*KVARDI,2))</f>
        <v/>
      </c>
      <c r="R83" s="43"/>
      <c r="S83" s="44" t="str">
        <f aca="false">IF(OR(R$4=0,R83="",R$8="",R$7=""),"",ROUND(R83/R$8*R$7*KVARDI,2))</f>
        <v/>
      </c>
      <c r="T83" s="43"/>
      <c r="U83" s="44" t="str">
        <f aca="false">IF(OR(T$4=0,T83="",T$8="",T$7=""),"",ROUND(T83/T$8*T$7*KVARDI,2))</f>
        <v/>
      </c>
      <c r="V83" s="43"/>
      <c r="W83" s="44" t="str">
        <f aca="false">IF(OR(V$4=0,V83="",V$8="",V$7=""),"",ROUND(V83/V$8*V$7*KVARDI,2))</f>
        <v/>
      </c>
      <c r="X83" s="43"/>
      <c r="Y83" s="44" t="str">
        <f aca="false">IF(OR(X$4=0,X83="",X$8="",X$7=""),"",ROUND(X83/X$8*X$7*KVARDI,2))</f>
        <v/>
      </c>
      <c r="Z83" s="43"/>
      <c r="AA83" s="44" t="str">
        <f aca="false">IF(OR(Z$4=0,Z83="",Z$8="",Z$7=""),"",ROUND(Z83/Z$8*Z$7*KVARDI,2))</f>
        <v/>
      </c>
      <c r="AB83" s="43"/>
      <c r="AC83" s="44" t="str">
        <f aca="false">IF(OR(AB$4=0,AB83="",AB$8="",AB$7=""),"",ROUND(AB83/AB$8*AB$7*KVARDI,2))</f>
        <v/>
      </c>
      <c r="AD83" s="43"/>
      <c r="AE83" s="44" t="str">
        <f aca="false">IF(OR(AD$4=0,AD83="",AD$8="",AD$7=""),"",ROUND(AD83/AD$8*AD$7*KVARDI,2))</f>
        <v/>
      </c>
      <c r="AF83" s="43"/>
      <c r="AG83" s="44" t="str">
        <f aca="false">IF(OR(AF$4=0,AF83="",AF$8="",AF$7=""),"",ROUND(AF83/AF$8*AF$7*KVARDI,2))</f>
        <v/>
      </c>
      <c r="AH83" s="43"/>
      <c r="AI83" s="44" t="str">
        <f aca="false">IF(OR(AH$4=0,AH83="",AH$8="",AH$7=""),"",ROUND(AH83/AH$8*AH$7*KVARDI,2))</f>
        <v/>
      </c>
      <c r="AJ83" s="43"/>
      <c r="AK83" s="44" t="str">
        <f aca="false">IF(OR(AJ$4=0,AJ83="",AJ$8="",AJ$7=""),"",ROUND(AJ83/AJ$8*AJ$7*KVARDI,2))</f>
        <v/>
      </c>
      <c r="AL83" s="43"/>
      <c r="AM83" s="44" t="str">
        <f aca="false">IF(OR(AL$4=0,AL83="",AL$8="",AL$7=""),"",ROUND(AL83/AL$8*AL$7*KVARDI,2))</f>
        <v/>
      </c>
      <c r="AN83" s="43"/>
      <c r="AO83" s="44" t="str">
        <f aca="false">IF(OR(AN$4=0,AN83="",AN$8="",AN$7=""),"",ROUND(AN83/AN$8*AN$7*KVARDI,2))</f>
        <v/>
      </c>
      <c r="AP83" s="43"/>
      <c r="AQ83" s="44" t="str">
        <f aca="false">IF(OR(AP$4=0,AP83="",AP$8="",AP$7=""),"",ROUND(AP83/AP$8*AP$7*KVARDI,2))</f>
        <v/>
      </c>
      <c r="AR83" s="43"/>
      <c r="AS83" s="44" t="str">
        <f aca="false">IF(OR(AR$4=0,AR83="",AR$8="",AR$7=""),"",ROUND(AR83/AR$8*AR$7*KVARDI,2))</f>
        <v/>
      </c>
      <c r="AT83" s="43"/>
      <c r="AU83" s="44" t="str">
        <f aca="false">IF(OR(AT$4=0,AT83="",AT$8="",AT$7=""),"",ROUND(AT83/AT$8*AT$7*KVARDI,2))</f>
        <v/>
      </c>
      <c r="AV83" s="43"/>
      <c r="AW83" s="44" t="str">
        <f aca="false">IF(OR(AV$4=0,AV83="",AV$8="",AV$7=""),"",ROUND(AV83/AV$8*AV$7*KVARDI,2))</f>
        <v/>
      </c>
      <c r="AX83" s="43"/>
      <c r="AY83" s="44" t="str">
        <f aca="false">IF(OR(AX$4=0,AX83="",AX$8="",AX$7=""),"",ROUND(AX83/AX$8*AX$7*KVARDI,2))</f>
        <v/>
      </c>
      <c r="AZ83" s="43"/>
      <c r="BA83" s="44" t="str">
        <f aca="false">IF(OR(AZ$4=0,AZ83="",AZ$8="",AZ$7=""),"",ROUND(AZ83/AZ$8*AZ$7*KVARDI,2))</f>
        <v/>
      </c>
      <c r="BB83" s="43"/>
      <c r="BC83" s="44" t="str">
        <f aca="false">IF(OR(BB$4=0,BB83="",BB$8="",BB$7=""),"",ROUND(BB83/BB$8*BB$7*KVARDI,2))</f>
        <v/>
      </c>
    </row>
    <row r="84" customFormat="false" ht="15" hidden="false" customHeight="true" outlineLevel="0" collapsed="false">
      <c r="A84" s="45" t="n">
        <f aca="false">ROW()-10</f>
        <v>74</v>
      </c>
      <c r="B84" s="41" t="str">
        <f aca="false">IF(INDEX(Launagögn!$B$6:$B$10005,$A84)="","",INDEX(Launagögn!$B$6:$B$10005,$A84))</f>
        <v/>
      </c>
      <c r="C84" s="41" t="str">
        <f aca="false">IF(INDEX(Launagögn!$C$6:$C$10005,$A84)="","",INDEX(Launagögn!$C$6:$C$10005,$A84))</f>
        <v/>
      </c>
      <c r="D84" s="42" t="n">
        <f aca="false">IFERROR(SUMIF($F$10:$BC$10,"Stig",$F84:$BC84),0)</f>
        <v>0</v>
      </c>
      <c r="F84" s="43"/>
      <c r="G84" s="44" t="str">
        <f aca="false">IF(OR(F$4=0,F84="",F$8="",F$7=""),"",ROUND(F84/F$8*F$7*KVARDI,2))</f>
        <v/>
      </c>
      <c r="H84" s="43"/>
      <c r="I84" s="44" t="str">
        <f aca="false">IF(OR(H$4=0,H84="",H$8="",H$7=""),"",ROUND(H84/H$8*H$7*KVARDI,2))</f>
        <v/>
      </c>
      <c r="J84" s="43"/>
      <c r="K84" s="44" t="str">
        <f aca="false">IF(OR(J$4=0,J84="",J$8="",J$7=""),"",ROUND(J84/J$8*J$7*KVARDI,2))</f>
        <v/>
      </c>
      <c r="L84" s="43"/>
      <c r="M84" s="44" t="str">
        <f aca="false">IF(OR(L$4=0,L84="",L$8="",L$7=""),"",ROUND(L84/L$8*L$7*KVARDI,2))</f>
        <v/>
      </c>
      <c r="N84" s="43"/>
      <c r="O84" s="44" t="str">
        <f aca="false">IF(OR(N$4=0,N84="",N$8="",N$7=""),"",ROUND(N84/N$8*N$7*KVARDI,2))</f>
        <v/>
      </c>
      <c r="P84" s="43"/>
      <c r="Q84" s="44" t="str">
        <f aca="false">IF(OR(P$4=0,P84="",P$8="",P$7=""),"",ROUND(P84/P$8*P$7*KVARDI,2))</f>
        <v/>
      </c>
      <c r="R84" s="43"/>
      <c r="S84" s="44" t="str">
        <f aca="false">IF(OR(R$4=0,R84="",R$8="",R$7=""),"",ROUND(R84/R$8*R$7*KVARDI,2))</f>
        <v/>
      </c>
      <c r="T84" s="43"/>
      <c r="U84" s="44" t="str">
        <f aca="false">IF(OR(T$4=0,T84="",T$8="",T$7=""),"",ROUND(T84/T$8*T$7*KVARDI,2))</f>
        <v/>
      </c>
      <c r="V84" s="43"/>
      <c r="W84" s="44" t="str">
        <f aca="false">IF(OR(V$4=0,V84="",V$8="",V$7=""),"",ROUND(V84/V$8*V$7*KVARDI,2))</f>
        <v/>
      </c>
      <c r="X84" s="43"/>
      <c r="Y84" s="44" t="str">
        <f aca="false">IF(OR(X$4=0,X84="",X$8="",X$7=""),"",ROUND(X84/X$8*X$7*KVARDI,2))</f>
        <v/>
      </c>
      <c r="Z84" s="43"/>
      <c r="AA84" s="44" t="str">
        <f aca="false">IF(OR(Z$4=0,Z84="",Z$8="",Z$7=""),"",ROUND(Z84/Z$8*Z$7*KVARDI,2))</f>
        <v/>
      </c>
      <c r="AB84" s="43"/>
      <c r="AC84" s="44" t="str">
        <f aca="false">IF(OR(AB$4=0,AB84="",AB$8="",AB$7=""),"",ROUND(AB84/AB$8*AB$7*KVARDI,2))</f>
        <v/>
      </c>
      <c r="AD84" s="43"/>
      <c r="AE84" s="44" t="str">
        <f aca="false">IF(OR(AD$4=0,AD84="",AD$8="",AD$7=""),"",ROUND(AD84/AD$8*AD$7*KVARDI,2))</f>
        <v/>
      </c>
      <c r="AF84" s="43"/>
      <c r="AG84" s="44" t="str">
        <f aca="false">IF(OR(AF$4=0,AF84="",AF$8="",AF$7=""),"",ROUND(AF84/AF$8*AF$7*KVARDI,2))</f>
        <v/>
      </c>
      <c r="AH84" s="43"/>
      <c r="AI84" s="44" t="str">
        <f aca="false">IF(OR(AH$4=0,AH84="",AH$8="",AH$7=""),"",ROUND(AH84/AH$8*AH$7*KVARDI,2))</f>
        <v/>
      </c>
      <c r="AJ84" s="43"/>
      <c r="AK84" s="44" t="str">
        <f aca="false">IF(OR(AJ$4=0,AJ84="",AJ$8="",AJ$7=""),"",ROUND(AJ84/AJ$8*AJ$7*KVARDI,2))</f>
        <v/>
      </c>
      <c r="AL84" s="43"/>
      <c r="AM84" s="44" t="str">
        <f aca="false">IF(OR(AL$4=0,AL84="",AL$8="",AL$7=""),"",ROUND(AL84/AL$8*AL$7*KVARDI,2))</f>
        <v/>
      </c>
      <c r="AN84" s="43"/>
      <c r="AO84" s="44" t="str">
        <f aca="false">IF(OR(AN$4=0,AN84="",AN$8="",AN$7=""),"",ROUND(AN84/AN$8*AN$7*KVARDI,2))</f>
        <v/>
      </c>
      <c r="AP84" s="43"/>
      <c r="AQ84" s="44" t="str">
        <f aca="false">IF(OR(AP$4=0,AP84="",AP$8="",AP$7=""),"",ROUND(AP84/AP$8*AP$7*KVARDI,2))</f>
        <v/>
      </c>
      <c r="AR84" s="43"/>
      <c r="AS84" s="44" t="str">
        <f aca="false">IF(OR(AR$4=0,AR84="",AR$8="",AR$7=""),"",ROUND(AR84/AR$8*AR$7*KVARDI,2))</f>
        <v/>
      </c>
      <c r="AT84" s="43"/>
      <c r="AU84" s="44" t="str">
        <f aca="false">IF(OR(AT$4=0,AT84="",AT$8="",AT$7=""),"",ROUND(AT84/AT$8*AT$7*KVARDI,2))</f>
        <v/>
      </c>
      <c r="AV84" s="43"/>
      <c r="AW84" s="44" t="str">
        <f aca="false">IF(OR(AV$4=0,AV84="",AV$8="",AV$7=""),"",ROUND(AV84/AV$8*AV$7*KVARDI,2))</f>
        <v/>
      </c>
      <c r="AX84" s="43"/>
      <c r="AY84" s="44" t="str">
        <f aca="false">IF(OR(AX$4=0,AX84="",AX$8="",AX$7=""),"",ROUND(AX84/AX$8*AX$7*KVARDI,2))</f>
        <v/>
      </c>
      <c r="AZ84" s="43"/>
      <c r="BA84" s="44" t="str">
        <f aca="false">IF(OR(AZ$4=0,AZ84="",AZ$8="",AZ$7=""),"",ROUND(AZ84/AZ$8*AZ$7*KVARDI,2))</f>
        <v/>
      </c>
      <c r="BB84" s="43"/>
      <c r="BC84" s="44" t="str">
        <f aca="false">IF(OR(BB$4=0,BB84="",BB$8="",BB$7=""),"",ROUND(BB84/BB$8*BB$7*KVARDI,2))</f>
        <v/>
      </c>
    </row>
    <row r="85" customFormat="false" ht="15" hidden="false" customHeight="true" outlineLevel="0" collapsed="false">
      <c r="A85" s="45" t="n">
        <f aca="false">ROW()-10</f>
        <v>75</v>
      </c>
      <c r="B85" s="41" t="str">
        <f aca="false">IF(INDEX(Launagögn!$B$6:$B$10005,$A85)="","",INDEX(Launagögn!$B$6:$B$10005,$A85))</f>
        <v/>
      </c>
      <c r="C85" s="41" t="str">
        <f aca="false">IF(INDEX(Launagögn!$C$6:$C$10005,$A85)="","",INDEX(Launagögn!$C$6:$C$10005,$A85))</f>
        <v/>
      </c>
      <c r="D85" s="42" t="n">
        <f aca="false">IFERROR(SUMIF($F$10:$BC$10,"Stig",$F85:$BC85),0)</f>
        <v>0</v>
      </c>
      <c r="F85" s="43"/>
      <c r="G85" s="44" t="str">
        <f aca="false">IF(OR(F$4=0,F85="",F$8="",F$7=""),"",ROUND(F85/F$8*F$7*KVARDI,2))</f>
        <v/>
      </c>
      <c r="H85" s="43"/>
      <c r="I85" s="44" t="str">
        <f aca="false">IF(OR(H$4=0,H85="",H$8="",H$7=""),"",ROUND(H85/H$8*H$7*KVARDI,2))</f>
        <v/>
      </c>
      <c r="J85" s="43"/>
      <c r="K85" s="44" t="str">
        <f aca="false">IF(OR(J$4=0,J85="",J$8="",J$7=""),"",ROUND(J85/J$8*J$7*KVARDI,2))</f>
        <v/>
      </c>
      <c r="L85" s="43"/>
      <c r="M85" s="44" t="str">
        <f aca="false">IF(OR(L$4=0,L85="",L$8="",L$7=""),"",ROUND(L85/L$8*L$7*KVARDI,2))</f>
        <v/>
      </c>
      <c r="N85" s="43"/>
      <c r="O85" s="44" t="str">
        <f aca="false">IF(OR(N$4=0,N85="",N$8="",N$7=""),"",ROUND(N85/N$8*N$7*KVARDI,2))</f>
        <v/>
      </c>
      <c r="P85" s="43"/>
      <c r="Q85" s="44" t="str">
        <f aca="false">IF(OR(P$4=0,P85="",P$8="",P$7=""),"",ROUND(P85/P$8*P$7*KVARDI,2))</f>
        <v/>
      </c>
      <c r="R85" s="43"/>
      <c r="S85" s="44" t="str">
        <f aca="false">IF(OR(R$4=0,R85="",R$8="",R$7=""),"",ROUND(R85/R$8*R$7*KVARDI,2))</f>
        <v/>
      </c>
      <c r="T85" s="43"/>
      <c r="U85" s="44" t="str">
        <f aca="false">IF(OR(T$4=0,T85="",T$8="",T$7=""),"",ROUND(T85/T$8*T$7*KVARDI,2))</f>
        <v/>
      </c>
      <c r="V85" s="43"/>
      <c r="W85" s="44" t="str">
        <f aca="false">IF(OR(V$4=0,V85="",V$8="",V$7=""),"",ROUND(V85/V$8*V$7*KVARDI,2))</f>
        <v/>
      </c>
      <c r="X85" s="43"/>
      <c r="Y85" s="44" t="str">
        <f aca="false">IF(OR(X$4=0,X85="",X$8="",X$7=""),"",ROUND(X85/X$8*X$7*KVARDI,2))</f>
        <v/>
      </c>
      <c r="Z85" s="43"/>
      <c r="AA85" s="44" t="str">
        <f aca="false">IF(OR(Z$4=0,Z85="",Z$8="",Z$7=""),"",ROUND(Z85/Z$8*Z$7*KVARDI,2))</f>
        <v/>
      </c>
      <c r="AB85" s="43"/>
      <c r="AC85" s="44" t="str">
        <f aca="false">IF(OR(AB$4=0,AB85="",AB$8="",AB$7=""),"",ROUND(AB85/AB$8*AB$7*KVARDI,2))</f>
        <v/>
      </c>
      <c r="AD85" s="43"/>
      <c r="AE85" s="44" t="str">
        <f aca="false">IF(OR(AD$4=0,AD85="",AD$8="",AD$7=""),"",ROUND(AD85/AD$8*AD$7*KVARDI,2))</f>
        <v/>
      </c>
      <c r="AF85" s="43"/>
      <c r="AG85" s="44" t="str">
        <f aca="false">IF(OR(AF$4=0,AF85="",AF$8="",AF$7=""),"",ROUND(AF85/AF$8*AF$7*KVARDI,2))</f>
        <v/>
      </c>
      <c r="AH85" s="43"/>
      <c r="AI85" s="44" t="str">
        <f aca="false">IF(OR(AH$4=0,AH85="",AH$8="",AH$7=""),"",ROUND(AH85/AH$8*AH$7*KVARDI,2))</f>
        <v/>
      </c>
      <c r="AJ85" s="43"/>
      <c r="AK85" s="44" t="str">
        <f aca="false">IF(OR(AJ$4=0,AJ85="",AJ$8="",AJ$7=""),"",ROUND(AJ85/AJ$8*AJ$7*KVARDI,2))</f>
        <v/>
      </c>
      <c r="AL85" s="43"/>
      <c r="AM85" s="44" t="str">
        <f aca="false">IF(OR(AL$4=0,AL85="",AL$8="",AL$7=""),"",ROUND(AL85/AL$8*AL$7*KVARDI,2))</f>
        <v/>
      </c>
      <c r="AN85" s="43"/>
      <c r="AO85" s="44" t="str">
        <f aca="false">IF(OR(AN$4=0,AN85="",AN$8="",AN$7=""),"",ROUND(AN85/AN$8*AN$7*KVARDI,2))</f>
        <v/>
      </c>
      <c r="AP85" s="43"/>
      <c r="AQ85" s="44" t="str">
        <f aca="false">IF(OR(AP$4=0,AP85="",AP$8="",AP$7=""),"",ROUND(AP85/AP$8*AP$7*KVARDI,2))</f>
        <v/>
      </c>
      <c r="AR85" s="43"/>
      <c r="AS85" s="44" t="str">
        <f aca="false">IF(OR(AR$4=0,AR85="",AR$8="",AR$7=""),"",ROUND(AR85/AR$8*AR$7*KVARDI,2))</f>
        <v/>
      </c>
      <c r="AT85" s="43"/>
      <c r="AU85" s="44" t="str">
        <f aca="false">IF(OR(AT$4=0,AT85="",AT$8="",AT$7=""),"",ROUND(AT85/AT$8*AT$7*KVARDI,2))</f>
        <v/>
      </c>
      <c r="AV85" s="43"/>
      <c r="AW85" s="44" t="str">
        <f aca="false">IF(OR(AV$4=0,AV85="",AV$8="",AV$7=""),"",ROUND(AV85/AV$8*AV$7*KVARDI,2))</f>
        <v/>
      </c>
      <c r="AX85" s="43"/>
      <c r="AY85" s="44" t="str">
        <f aca="false">IF(OR(AX$4=0,AX85="",AX$8="",AX$7=""),"",ROUND(AX85/AX$8*AX$7*KVARDI,2))</f>
        <v/>
      </c>
      <c r="AZ85" s="43"/>
      <c r="BA85" s="44" t="str">
        <f aca="false">IF(OR(AZ$4=0,AZ85="",AZ$8="",AZ$7=""),"",ROUND(AZ85/AZ$8*AZ$7*KVARDI,2))</f>
        <v/>
      </c>
      <c r="BB85" s="43"/>
      <c r="BC85" s="44" t="str">
        <f aca="false">IF(OR(BB$4=0,BB85="",BB$8="",BB$7=""),"",ROUND(BB85/BB$8*BB$7*KVARDI,2))</f>
        <v/>
      </c>
    </row>
    <row r="86" customFormat="false" ht="15" hidden="false" customHeight="true" outlineLevel="0" collapsed="false">
      <c r="A86" s="45" t="n">
        <f aca="false">ROW()-10</f>
        <v>76</v>
      </c>
      <c r="B86" s="41" t="str">
        <f aca="false">IF(INDEX(Launagögn!$B$6:$B$10005,$A86)="","",INDEX(Launagögn!$B$6:$B$10005,$A86))</f>
        <v/>
      </c>
      <c r="C86" s="41" t="str">
        <f aca="false">IF(INDEX(Launagögn!$C$6:$C$10005,$A86)="","",INDEX(Launagögn!$C$6:$C$10005,$A86))</f>
        <v/>
      </c>
      <c r="D86" s="42" t="n">
        <f aca="false">IFERROR(SUMIF($F$10:$BC$10,"Stig",$F86:$BC86),0)</f>
        <v>0</v>
      </c>
      <c r="F86" s="43"/>
      <c r="G86" s="44" t="str">
        <f aca="false">IF(OR(F$4=0,F86="",F$8="",F$7=""),"",ROUND(F86/F$8*F$7*KVARDI,2))</f>
        <v/>
      </c>
      <c r="H86" s="43"/>
      <c r="I86" s="44" t="str">
        <f aca="false">IF(OR(H$4=0,H86="",H$8="",H$7=""),"",ROUND(H86/H$8*H$7*KVARDI,2))</f>
        <v/>
      </c>
      <c r="J86" s="43"/>
      <c r="K86" s="44" t="str">
        <f aca="false">IF(OR(J$4=0,J86="",J$8="",J$7=""),"",ROUND(J86/J$8*J$7*KVARDI,2))</f>
        <v/>
      </c>
      <c r="L86" s="43"/>
      <c r="M86" s="44" t="str">
        <f aca="false">IF(OR(L$4=0,L86="",L$8="",L$7=""),"",ROUND(L86/L$8*L$7*KVARDI,2))</f>
        <v/>
      </c>
      <c r="N86" s="43"/>
      <c r="O86" s="44" t="str">
        <f aca="false">IF(OR(N$4=0,N86="",N$8="",N$7=""),"",ROUND(N86/N$8*N$7*KVARDI,2))</f>
        <v/>
      </c>
      <c r="P86" s="43"/>
      <c r="Q86" s="44" t="str">
        <f aca="false">IF(OR(P$4=0,P86="",P$8="",P$7=""),"",ROUND(P86/P$8*P$7*KVARDI,2))</f>
        <v/>
      </c>
      <c r="R86" s="43"/>
      <c r="S86" s="44" t="str">
        <f aca="false">IF(OR(R$4=0,R86="",R$8="",R$7=""),"",ROUND(R86/R$8*R$7*KVARDI,2))</f>
        <v/>
      </c>
      <c r="T86" s="43"/>
      <c r="U86" s="44" t="str">
        <f aca="false">IF(OR(T$4=0,T86="",T$8="",T$7=""),"",ROUND(T86/T$8*T$7*KVARDI,2))</f>
        <v/>
      </c>
      <c r="V86" s="43"/>
      <c r="W86" s="44" t="str">
        <f aca="false">IF(OR(V$4=0,V86="",V$8="",V$7=""),"",ROUND(V86/V$8*V$7*KVARDI,2))</f>
        <v/>
      </c>
      <c r="X86" s="43"/>
      <c r="Y86" s="44" t="str">
        <f aca="false">IF(OR(X$4=0,X86="",X$8="",X$7=""),"",ROUND(X86/X$8*X$7*KVARDI,2))</f>
        <v/>
      </c>
      <c r="Z86" s="43"/>
      <c r="AA86" s="44" t="str">
        <f aca="false">IF(OR(Z$4=0,Z86="",Z$8="",Z$7=""),"",ROUND(Z86/Z$8*Z$7*KVARDI,2))</f>
        <v/>
      </c>
      <c r="AB86" s="43"/>
      <c r="AC86" s="44" t="str">
        <f aca="false">IF(OR(AB$4=0,AB86="",AB$8="",AB$7=""),"",ROUND(AB86/AB$8*AB$7*KVARDI,2))</f>
        <v/>
      </c>
      <c r="AD86" s="43"/>
      <c r="AE86" s="44" t="str">
        <f aca="false">IF(OR(AD$4=0,AD86="",AD$8="",AD$7=""),"",ROUND(AD86/AD$8*AD$7*KVARDI,2))</f>
        <v/>
      </c>
      <c r="AF86" s="43"/>
      <c r="AG86" s="44" t="str">
        <f aca="false">IF(OR(AF$4=0,AF86="",AF$8="",AF$7=""),"",ROUND(AF86/AF$8*AF$7*KVARDI,2))</f>
        <v/>
      </c>
      <c r="AH86" s="43"/>
      <c r="AI86" s="44" t="str">
        <f aca="false">IF(OR(AH$4=0,AH86="",AH$8="",AH$7=""),"",ROUND(AH86/AH$8*AH$7*KVARDI,2))</f>
        <v/>
      </c>
      <c r="AJ86" s="43"/>
      <c r="AK86" s="44" t="str">
        <f aca="false">IF(OR(AJ$4=0,AJ86="",AJ$8="",AJ$7=""),"",ROUND(AJ86/AJ$8*AJ$7*KVARDI,2))</f>
        <v/>
      </c>
      <c r="AL86" s="43"/>
      <c r="AM86" s="44" t="str">
        <f aca="false">IF(OR(AL$4=0,AL86="",AL$8="",AL$7=""),"",ROUND(AL86/AL$8*AL$7*KVARDI,2))</f>
        <v/>
      </c>
      <c r="AN86" s="43"/>
      <c r="AO86" s="44" t="str">
        <f aca="false">IF(OR(AN$4=0,AN86="",AN$8="",AN$7=""),"",ROUND(AN86/AN$8*AN$7*KVARDI,2))</f>
        <v/>
      </c>
      <c r="AP86" s="43"/>
      <c r="AQ86" s="44" t="str">
        <f aca="false">IF(OR(AP$4=0,AP86="",AP$8="",AP$7=""),"",ROUND(AP86/AP$8*AP$7*KVARDI,2))</f>
        <v/>
      </c>
      <c r="AR86" s="43"/>
      <c r="AS86" s="44" t="str">
        <f aca="false">IF(OR(AR$4=0,AR86="",AR$8="",AR$7=""),"",ROUND(AR86/AR$8*AR$7*KVARDI,2))</f>
        <v/>
      </c>
      <c r="AT86" s="43"/>
      <c r="AU86" s="44" t="str">
        <f aca="false">IF(OR(AT$4=0,AT86="",AT$8="",AT$7=""),"",ROUND(AT86/AT$8*AT$7*KVARDI,2))</f>
        <v/>
      </c>
      <c r="AV86" s="43"/>
      <c r="AW86" s="44" t="str">
        <f aca="false">IF(OR(AV$4=0,AV86="",AV$8="",AV$7=""),"",ROUND(AV86/AV$8*AV$7*KVARDI,2))</f>
        <v/>
      </c>
      <c r="AX86" s="43"/>
      <c r="AY86" s="44" t="str">
        <f aca="false">IF(OR(AX$4=0,AX86="",AX$8="",AX$7=""),"",ROUND(AX86/AX$8*AX$7*KVARDI,2))</f>
        <v/>
      </c>
      <c r="AZ86" s="43"/>
      <c r="BA86" s="44" t="str">
        <f aca="false">IF(OR(AZ$4=0,AZ86="",AZ$8="",AZ$7=""),"",ROUND(AZ86/AZ$8*AZ$7*KVARDI,2))</f>
        <v/>
      </c>
      <c r="BB86" s="43"/>
      <c r="BC86" s="44" t="str">
        <f aca="false">IF(OR(BB$4=0,BB86="",BB$8="",BB$7=""),"",ROUND(BB86/BB$8*BB$7*KVARDI,2))</f>
        <v/>
      </c>
    </row>
    <row r="87" customFormat="false" ht="15" hidden="false" customHeight="true" outlineLevel="0" collapsed="false">
      <c r="A87" s="45" t="n">
        <f aca="false">ROW()-10</f>
        <v>77</v>
      </c>
      <c r="B87" s="41" t="str">
        <f aca="false">IF(INDEX(Launagögn!$B$6:$B$10005,$A87)="","",INDEX(Launagögn!$B$6:$B$10005,$A87))</f>
        <v/>
      </c>
      <c r="C87" s="41" t="str">
        <f aca="false">IF(INDEX(Launagögn!$C$6:$C$10005,$A87)="","",INDEX(Launagögn!$C$6:$C$10005,$A87))</f>
        <v/>
      </c>
      <c r="D87" s="42" t="n">
        <f aca="false">IFERROR(SUMIF($F$10:$BC$10,"Stig",$F87:$BC87),0)</f>
        <v>0</v>
      </c>
      <c r="F87" s="43"/>
      <c r="G87" s="44" t="str">
        <f aca="false">IF(OR(F$4=0,F87="",F$8="",F$7=""),"",ROUND(F87/F$8*F$7*KVARDI,2))</f>
        <v/>
      </c>
      <c r="H87" s="43"/>
      <c r="I87" s="44" t="str">
        <f aca="false">IF(OR(H$4=0,H87="",H$8="",H$7=""),"",ROUND(H87/H$8*H$7*KVARDI,2))</f>
        <v/>
      </c>
      <c r="J87" s="43"/>
      <c r="K87" s="44" t="str">
        <f aca="false">IF(OR(J$4=0,J87="",J$8="",J$7=""),"",ROUND(J87/J$8*J$7*KVARDI,2))</f>
        <v/>
      </c>
      <c r="L87" s="43"/>
      <c r="M87" s="44" t="str">
        <f aca="false">IF(OR(L$4=0,L87="",L$8="",L$7=""),"",ROUND(L87/L$8*L$7*KVARDI,2))</f>
        <v/>
      </c>
      <c r="N87" s="43"/>
      <c r="O87" s="44" t="str">
        <f aca="false">IF(OR(N$4=0,N87="",N$8="",N$7=""),"",ROUND(N87/N$8*N$7*KVARDI,2))</f>
        <v/>
      </c>
      <c r="P87" s="43"/>
      <c r="Q87" s="44" t="str">
        <f aca="false">IF(OR(P$4=0,P87="",P$8="",P$7=""),"",ROUND(P87/P$8*P$7*KVARDI,2))</f>
        <v/>
      </c>
      <c r="R87" s="43"/>
      <c r="S87" s="44" t="str">
        <f aca="false">IF(OR(R$4=0,R87="",R$8="",R$7=""),"",ROUND(R87/R$8*R$7*KVARDI,2))</f>
        <v/>
      </c>
      <c r="T87" s="43"/>
      <c r="U87" s="44" t="str">
        <f aca="false">IF(OR(T$4=0,T87="",T$8="",T$7=""),"",ROUND(T87/T$8*T$7*KVARDI,2))</f>
        <v/>
      </c>
      <c r="V87" s="43"/>
      <c r="W87" s="44" t="str">
        <f aca="false">IF(OR(V$4=0,V87="",V$8="",V$7=""),"",ROUND(V87/V$8*V$7*KVARDI,2))</f>
        <v/>
      </c>
      <c r="X87" s="43"/>
      <c r="Y87" s="44" t="str">
        <f aca="false">IF(OR(X$4=0,X87="",X$8="",X$7=""),"",ROUND(X87/X$8*X$7*KVARDI,2))</f>
        <v/>
      </c>
      <c r="Z87" s="43"/>
      <c r="AA87" s="44" t="str">
        <f aca="false">IF(OR(Z$4=0,Z87="",Z$8="",Z$7=""),"",ROUND(Z87/Z$8*Z$7*KVARDI,2))</f>
        <v/>
      </c>
      <c r="AB87" s="43"/>
      <c r="AC87" s="44" t="str">
        <f aca="false">IF(OR(AB$4=0,AB87="",AB$8="",AB$7=""),"",ROUND(AB87/AB$8*AB$7*KVARDI,2))</f>
        <v/>
      </c>
      <c r="AD87" s="43"/>
      <c r="AE87" s="44" t="str">
        <f aca="false">IF(OR(AD$4=0,AD87="",AD$8="",AD$7=""),"",ROUND(AD87/AD$8*AD$7*KVARDI,2))</f>
        <v/>
      </c>
      <c r="AF87" s="43"/>
      <c r="AG87" s="44" t="str">
        <f aca="false">IF(OR(AF$4=0,AF87="",AF$8="",AF$7=""),"",ROUND(AF87/AF$8*AF$7*KVARDI,2))</f>
        <v/>
      </c>
      <c r="AH87" s="43"/>
      <c r="AI87" s="44" t="str">
        <f aca="false">IF(OR(AH$4=0,AH87="",AH$8="",AH$7=""),"",ROUND(AH87/AH$8*AH$7*KVARDI,2))</f>
        <v/>
      </c>
      <c r="AJ87" s="43"/>
      <c r="AK87" s="44" t="str">
        <f aca="false">IF(OR(AJ$4=0,AJ87="",AJ$8="",AJ$7=""),"",ROUND(AJ87/AJ$8*AJ$7*KVARDI,2))</f>
        <v/>
      </c>
      <c r="AL87" s="43"/>
      <c r="AM87" s="44" t="str">
        <f aca="false">IF(OR(AL$4=0,AL87="",AL$8="",AL$7=""),"",ROUND(AL87/AL$8*AL$7*KVARDI,2))</f>
        <v/>
      </c>
      <c r="AN87" s="43"/>
      <c r="AO87" s="44" t="str">
        <f aca="false">IF(OR(AN$4=0,AN87="",AN$8="",AN$7=""),"",ROUND(AN87/AN$8*AN$7*KVARDI,2))</f>
        <v/>
      </c>
      <c r="AP87" s="43"/>
      <c r="AQ87" s="44" t="str">
        <f aca="false">IF(OR(AP$4=0,AP87="",AP$8="",AP$7=""),"",ROUND(AP87/AP$8*AP$7*KVARDI,2))</f>
        <v/>
      </c>
      <c r="AR87" s="43"/>
      <c r="AS87" s="44" t="str">
        <f aca="false">IF(OR(AR$4=0,AR87="",AR$8="",AR$7=""),"",ROUND(AR87/AR$8*AR$7*KVARDI,2))</f>
        <v/>
      </c>
      <c r="AT87" s="43"/>
      <c r="AU87" s="44" t="str">
        <f aca="false">IF(OR(AT$4=0,AT87="",AT$8="",AT$7=""),"",ROUND(AT87/AT$8*AT$7*KVARDI,2))</f>
        <v/>
      </c>
      <c r="AV87" s="43"/>
      <c r="AW87" s="44" t="str">
        <f aca="false">IF(OR(AV$4=0,AV87="",AV$8="",AV$7=""),"",ROUND(AV87/AV$8*AV$7*KVARDI,2))</f>
        <v/>
      </c>
      <c r="AX87" s="43"/>
      <c r="AY87" s="44" t="str">
        <f aca="false">IF(OR(AX$4=0,AX87="",AX$8="",AX$7=""),"",ROUND(AX87/AX$8*AX$7*KVARDI,2))</f>
        <v/>
      </c>
      <c r="AZ87" s="43"/>
      <c r="BA87" s="44" t="str">
        <f aca="false">IF(OR(AZ$4=0,AZ87="",AZ$8="",AZ$7=""),"",ROUND(AZ87/AZ$8*AZ$7*KVARDI,2))</f>
        <v/>
      </c>
      <c r="BB87" s="43"/>
      <c r="BC87" s="44" t="str">
        <f aca="false">IF(OR(BB$4=0,BB87="",BB$8="",BB$7=""),"",ROUND(BB87/BB$8*BB$7*KVARDI,2))</f>
        <v/>
      </c>
    </row>
    <row r="88" customFormat="false" ht="15" hidden="false" customHeight="true" outlineLevel="0" collapsed="false">
      <c r="A88" s="45" t="n">
        <f aca="false">ROW()-10</f>
        <v>78</v>
      </c>
      <c r="B88" s="41" t="str">
        <f aca="false">IF(INDEX(Launagögn!$B$6:$B$10005,$A88)="","",INDEX(Launagögn!$B$6:$B$10005,$A88))</f>
        <v/>
      </c>
      <c r="C88" s="41" t="str">
        <f aca="false">IF(INDEX(Launagögn!$C$6:$C$10005,$A88)="","",INDEX(Launagögn!$C$6:$C$10005,$A88))</f>
        <v/>
      </c>
      <c r="D88" s="42" t="n">
        <f aca="false">IFERROR(SUMIF($F$10:$BC$10,"Stig",$F88:$BC88),0)</f>
        <v>0</v>
      </c>
      <c r="F88" s="43"/>
      <c r="G88" s="44" t="str">
        <f aca="false">IF(OR(F$4=0,F88="",F$8="",F$7=""),"",ROUND(F88/F$8*F$7*KVARDI,2))</f>
        <v/>
      </c>
      <c r="H88" s="43"/>
      <c r="I88" s="44" t="str">
        <f aca="false">IF(OR(H$4=0,H88="",H$8="",H$7=""),"",ROUND(H88/H$8*H$7*KVARDI,2))</f>
        <v/>
      </c>
      <c r="J88" s="43"/>
      <c r="K88" s="44" t="str">
        <f aca="false">IF(OR(J$4=0,J88="",J$8="",J$7=""),"",ROUND(J88/J$8*J$7*KVARDI,2))</f>
        <v/>
      </c>
      <c r="L88" s="43"/>
      <c r="M88" s="44" t="str">
        <f aca="false">IF(OR(L$4=0,L88="",L$8="",L$7=""),"",ROUND(L88/L$8*L$7*KVARDI,2))</f>
        <v/>
      </c>
      <c r="N88" s="43"/>
      <c r="O88" s="44" t="str">
        <f aca="false">IF(OR(N$4=0,N88="",N$8="",N$7=""),"",ROUND(N88/N$8*N$7*KVARDI,2))</f>
        <v/>
      </c>
      <c r="P88" s="43"/>
      <c r="Q88" s="44" t="str">
        <f aca="false">IF(OR(P$4=0,P88="",P$8="",P$7=""),"",ROUND(P88/P$8*P$7*KVARDI,2))</f>
        <v/>
      </c>
      <c r="R88" s="43"/>
      <c r="S88" s="44" t="str">
        <f aca="false">IF(OR(R$4=0,R88="",R$8="",R$7=""),"",ROUND(R88/R$8*R$7*KVARDI,2))</f>
        <v/>
      </c>
      <c r="T88" s="43"/>
      <c r="U88" s="44" t="str">
        <f aca="false">IF(OR(T$4=0,T88="",T$8="",T$7=""),"",ROUND(T88/T$8*T$7*KVARDI,2))</f>
        <v/>
      </c>
      <c r="V88" s="43"/>
      <c r="W88" s="44" t="str">
        <f aca="false">IF(OR(V$4=0,V88="",V$8="",V$7=""),"",ROUND(V88/V$8*V$7*KVARDI,2))</f>
        <v/>
      </c>
      <c r="X88" s="43"/>
      <c r="Y88" s="44" t="str">
        <f aca="false">IF(OR(X$4=0,X88="",X$8="",X$7=""),"",ROUND(X88/X$8*X$7*KVARDI,2))</f>
        <v/>
      </c>
      <c r="Z88" s="43"/>
      <c r="AA88" s="44" t="str">
        <f aca="false">IF(OR(Z$4=0,Z88="",Z$8="",Z$7=""),"",ROUND(Z88/Z$8*Z$7*KVARDI,2))</f>
        <v/>
      </c>
      <c r="AB88" s="43"/>
      <c r="AC88" s="44" t="str">
        <f aca="false">IF(OR(AB$4=0,AB88="",AB$8="",AB$7=""),"",ROUND(AB88/AB$8*AB$7*KVARDI,2))</f>
        <v/>
      </c>
      <c r="AD88" s="43"/>
      <c r="AE88" s="44" t="str">
        <f aca="false">IF(OR(AD$4=0,AD88="",AD$8="",AD$7=""),"",ROUND(AD88/AD$8*AD$7*KVARDI,2))</f>
        <v/>
      </c>
      <c r="AF88" s="43"/>
      <c r="AG88" s="44" t="str">
        <f aca="false">IF(OR(AF$4=0,AF88="",AF$8="",AF$7=""),"",ROUND(AF88/AF$8*AF$7*KVARDI,2))</f>
        <v/>
      </c>
      <c r="AH88" s="43"/>
      <c r="AI88" s="44" t="str">
        <f aca="false">IF(OR(AH$4=0,AH88="",AH$8="",AH$7=""),"",ROUND(AH88/AH$8*AH$7*KVARDI,2))</f>
        <v/>
      </c>
      <c r="AJ88" s="43"/>
      <c r="AK88" s="44" t="str">
        <f aca="false">IF(OR(AJ$4=0,AJ88="",AJ$8="",AJ$7=""),"",ROUND(AJ88/AJ$8*AJ$7*KVARDI,2))</f>
        <v/>
      </c>
      <c r="AL88" s="43"/>
      <c r="AM88" s="44" t="str">
        <f aca="false">IF(OR(AL$4=0,AL88="",AL$8="",AL$7=""),"",ROUND(AL88/AL$8*AL$7*KVARDI,2))</f>
        <v/>
      </c>
      <c r="AN88" s="43"/>
      <c r="AO88" s="44" t="str">
        <f aca="false">IF(OR(AN$4=0,AN88="",AN$8="",AN$7=""),"",ROUND(AN88/AN$8*AN$7*KVARDI,2))</f>
        <v/>
      </c>
      <c r="AP88" s="43"/>
      <c r="AQ88" s="44" t="str">
        <f aca="false">IF(OR(AP$4=0,AP88="",AP$8="",AP$7=""),"",ROUND(AP88/AP$8*AP$7*KVARDI,2))</f>
        <v/>
      </c>
      <c r="AR88" s="43"/>
      <c r="AS88" s="44" t="str">
        <f aca="false">IF(OR(AR$4=0,AR88="",AR$8="",AR$7=""),"",ROUND(AR88/AR$8*AR$7*KVARDI,2))</f>
        <v/>
      </c>
      <c r="AT88" s="43"/>
      <c r="AU88" s="44" t="str">
        <f aca="false">IF(OR(AT$4=0,AT88="",AT$8="",AT$7=""),"",ROUND(AT88/AT$8*AT$7*KVARDI,2))</f>
        <v/>
      </c>
      <c r="AV88" s="43"/>
      <c r="AW88" s="44" t="str">
        <f aca="false">IF(OR(AV$4=0,AV88="",AV$8="",AV$7=""),"",ROUND(AV88/AV$8*AV$7*KVARDI,2))</f>
        <v/>
      </c>
      <c r="AX88" s="43"/>
      <c r="AY88" s="44" t="str">
        <f aca="false">IF(OR(AX$4=0,AX88="",AX$8="",AX$7=""),"",ROUND(AX88/AX$8*AX$7*KVARDI,2))</f>
        <v/>
      </c>
      <c r="AZ88" s="43"/>
      <c r="BA88" s="44" t="str">
        <f aca="false">IF(OR(AZ$4=0,AZ88="",AZ$8="",AZ$7=""),"",ROUND(AZ88/AZ$8*AZ$7*KVARDI,2))</f>
        <v/>
      </c>
      <c r="BB88" s="43"/>
      <c r="BC88" s="44" t="str">
        <f aca="false">IF(OR(BB$4=0,BB88="",BB$8="",BB$7=""),"",ROUND(BB88/BB$8*BB$7*KVARDI,2))</f>
        <v/>
      </c>
    </row>
    <row r="89" customFormat="false" ht="15" hidden="false" customHeight="true" outlineLevel="0" collapsed="false">
      <c r="A89" s="45" t="n">
        <f aca="false">ROW()-10</f>
        <v>79</v>
      </c>
      <c r="B89" s="41" t="str">
        <f aca="false">IF(INDEX(Launagögn!$B$6:$B$10005,$A89)="","",INDEX(Launagögn!$B$6:$B$10005,$A89))</f>
        <v/>
      </c>
      <c r="C89" s="41" t="str">
        <f aca="false">IF(INDEX(Launagögn!$C$6:$C$10005,$A89)="","",INDEX(Launagögn!$C$6:$C$10005,$A89))</f>
        <v/>
      </c>
      <c r="D89" s="42" t="n">
        <f aca="false">IFERROR(SUMIF($F$10:$BC$10,"Stig",$F89:$BC89),0)</f>
        <v>0</v>
      </c>
      <c r="F89" s="43"/>
      <c r="G89" s="44" t="str">
        <f aca="false">IF(OR(F$4=0,F89="",F$8="",F$7=""),"",ROUND(F89/F$8*F$7*KVARDI,2))</f>
        <v/>
      </c>
      <c r="H89" s="43"/>
      <c r="I89" s="44" t="str">
        <f aca="false">IF(OR(H$4=0,H89="",H$8="",H$7=""),"",ROUND(H89/H$8*H$7*KVARDI,2))</f>
        <v/>
      </c>
      <c r="J89" s="43"/>
      <c r="K89" s="44" t="str">
        <f aca="false">IF(OR(J$4=0,J89="",J$8="",J$7=""),"",ROUND(J89/J$8*J$7*KVARDI,2))</f>
        <v/>
      </c>
      <c r="L89" s="43"/>
      <c r="M89" s="44" t="str">
        <f aca="false">IF(OR(L$4=0,L89="",L$8="",L$7=""),"",ROUND(L89/L$8*L$7*KVARDI,2))</f>
        <v/>
      </c>
      <c r="N89" s="43"/>
      <c r="O89" s="44" t="str">
        <f aca="false">IF(OR(N$4=0,N89="",N$8="",N$7=""),"",ROUND(N89/N$8*N$7*KVARDI,2))</f>
        <v/>
      </c>
      <c r="P89" s="43"/>
      <c r="Q89" s="44" t="str">
        <f aca="false">IF(OR(P$4=0,P89="",P$8="",P$7=""),"",ROUND(P89/P$8*P$7*KVARDI,2))</f>
        <v/>
      </c>
      <c r="R89" s="43"/>
      <c r="S89" s="44" t="str">
        <f aca="false">IF(OR(R$4=0,R89="",R$8="",R$7=""),"",ROUND(R89/R$8*R$7*KVARDI,2))</f>
        <v/>
      </c>
      <c r="T89" s="43"/>
      <c r="U89" s="44" t="str">
        <f aca="false">IF(OR(T$4=0,T89="",T$8="",T$7=""),"",ROUND(T89/T$8*T$7*KVARDI,2))</f>
        <v/>
      </c>
      <c r="V89" s="43"/>
      <c r="W89" s="44" t="str">
        <f aca="false">IF(OR(V$4=0,V89="",V$8="",V$7=""),"",ROUND(V89/V$8*V$7*KVARDI,2))</f>
        <v/>
      </c>
      <c r="X89" s="43"/>
      <c r="Y89" s="44" t="str">
        <f aca="false">IF(OR(X$4=0,X89="",X$8="",X$7=""),"",ROUND(X89/X$8*X$7*KVARDI,2))</f>
        <v/>
      </c>
      <c r="Z89" s="43"/>
      <c r="AA89" s="44" t="str">
        <f aca="false">IF(OR(Z$4=0,Z89="",Z$8="",Z$7=""),"",ROUND(Z89/Z$8*Z$7*KVARDI,2))</f>
        <v/>
      </c>
      <c r="AB89" s="43"/>
      <c r="AC89" s="44" t="str">
        <f aca="false">IF(OR(AB$4=0,AB89="",AB$8="",AB$7=""),"",ROUND(AB89/AB$8*AB$7*KVARDI,2))</f>
        <v/>
      </c>
      <c r="AD89" s="43"/>
      <c r="AE89" s="44" t="str">
        <f aca="false">IF(OR(AD$4=0,AD89="",AD$8="",AD$7=""),"",ROUND(AD89/AD$8*AD$7*KVARDI,2))</f>
        <v/>
      </c>
      <c r="AF89" s="43"/>
      <c r="AG89" s="44" t="str">
        <f aca="false">IF(OR(AF$4=0,AF89="",AF$8="",AF$7=""),"",ROUND(AF89/AF$8*AF$7*KVARDI,2))</f>
        <v/>
      </c>
      <c r="AH89" s="43"/>
      <c r="AI89" s="44" t="str">
        <f aca="false">IF(OR(AH$4=0,AH89="",AH$8="",AH$7=""),"",ROUND(AH89/AH$8*AH$7*KVARDI,2))</f>
        <v/>
      </c>
      <c r="AJ89" s="43"/>
      <c r="AK89" s="44" t="str">
        <f aca="false">IF(OR(AJ$4=0,AJ89="",AJ$8="",AJ$7=""),"",ROUND(AJ89/AJ$8*AJ$7*KVARDI,2))</f>
        <v/>
      </c>
      <c r="AL89" s="43"/>
      <c r="AM89" s="44" t="str">
        <f aca="false">IF(OR(AL$4=0,AL89="",AL$8="",AL$7=""),"",ROUND(AL89/AL$8*AL$7*KVARDI,2))</f>
        <v/>
      </c>
      <c r="AN89" s="43"/>
      <c r="AO89" s="44" t="str">
        <f aca="false">IF(OR(AN$4=0,AN89="",AN$8="",AN$7=""),"",ROUND(AN89/AN$8*AN$7*KVARDI,2))</f>
        <v/>
      </c>
      <c r="AP89" s="43"/>
      <c r="AQ89" s="44" t="str">
        <f aca="false">IF(OR(AP$4=0,AP89="",AP$8="",AP$7=""),"",ROUND(AP89/AP$8*AP$7*KVARDI,2))</f>
        <v/>
      </c>
      <c r="AR89" s="43"/>
      <c r="AS89" s="44" t="str">
        <f aca="false">IF(OR(AR$4=0,AR89="",AR$8="",AR$7=""),"",ROUND(AR89/AR$8*AR$7*KVARDI,2))</f>
        <v/>
      </c>
      <c r="AT89" s="43"/>
      <c r="AU89" s="44" t="str">
        <f aca="false">IF(OR(AT$4=0,AT89="",AT$8="",AT$7=""),"",ROUND(AT89/AT$8*AT$7*KVARDI,2))</f>
        <v/>
      </c>
      <c r="AV89" s="43"/>
      <c r="AW89" s="44" t="str">
        <f aca="false">IF(OR(AV$4=0,AV89="",AV$8="",AV$7=""),"",ROUND(AV89/AV$8*AV$7*KVARDI,2))</f>
        <v/>
      </c>
      <c r="AX89" s="43"/>
      <c r="AY89" s="44" t="str">
        <f aca="false">IF(OR(AX$4=0,AX89="",AX$8="",AX$7=""),"",ROUND(AX89/AX$8*AX$7*KVARDI,2))</f>
        <v/>
      </c>
      <c r="AZ89" s="43"/>
      <c r="BA89" s="44" t="str">
        <f aca="false">IF(OR(AZ$4=0,AZ89="",AZ$8="",AZ$7=""),"",ROUND(AZ89/AZ$8*AZ$7*KVARDI,2))</f>
        <v/>
      </c>
      <c r="BB89" s="43"/>
      <c r="BC89" s="44" t="str">
        <f aca="false">IF(OR(BB$4=0,BB89="",BB$8="",BB$7=""),"",ROUND(BB89/BB$8*BB$7*KVARDI,2))</f>
        <v/>
      </c>
    </row>
    <row r="90" customFormat="false" ht="15" hidden="false" customHeight="true" outlineLevel="0" collapsed="false">
      <c r="A90" s="45" t="n">
        <f aca="false">ROW()-10</f>
        <v>80</v>
      </c>
      <c r="B90" s="41" t="str">
        <f aca="false">IF(INDEX(Launagögn!$B$6:$B$10005,$A90)="","",INDEX(Launagögn!$B$6:$B$10005,$A90))</f>
        <v/>
      </c>
      <c r="C90" s="41" t="str">
        <f aca="false">IF(INDEX(Launagögn!$C$6:$C$10005,$A90)="","",INDEX(Launagögn!$C$6:$C$10005,$A90))</f>
        <v/>
      </c>
      <c r="D90" s="42" t="n">
        <f aca="false">IFERROR(SUMIF($F$10:$BC$10,"Stig",$F90:$BC90),0)</f>
        <v>0</v>
      </c>
      <c r="F90" s="43"/>
      <c r="G90" s="44" t="str">
        <f aca="false">IF(OR(F$4=0,F90="",F$8="",F$7=""),"",ROUND(F90/F$8*F$7*KVARDI,2))</f>
        <v/>
      </c>
      <c r="H90" s="43"/>
      <c r="I90" s="44" t="str">
        <f aca="false">IF(OR(H$4=0,H90="",H$8="",H$7=""),"",ROUND(H90/H$8*H$7*KVARDI,2))</f>
        <v/>
      </c>
      <c r="J90" s="43"/>
      <c r="K90" s="44" t="str">
        <f aca="false">IF(OR(J$4=0,J90="",J$8="",J$7=""),"",ROUND(J90/J$8*J$7*KVARDI,2))</f>
        <v/>
      </c>
      <c r="L90" s="43"/>
      <c r="M90" s="44" t="str">
        <f aca="false">IF(OR(L$4=0,L90="",L$8="",L$7=""),"",ROUND(L90/L$8*L$7*KVARDI,2))</f>
        <v/>
      </c>
      <c r="N90" s="43"/>
      <c r="O90" s="44" t="str">
        <f aca="false">IF(OR(N$4=0,N90="",N$8="",N$7=""),"",ROUND(N90/N$8*N$7*KVARDI,2))</f>
        <v/>
      </c>
      <c r="P90" s="43"/>
      <c r="Q90" s="44" t="str">
        <f aca="false">IF(OR(P$4=0,P90="",P$8="",P$7=""),"",ROUND(P90/P$8*P$7*KVARDI,2))</f>
        <v/>
      </c>
      <c r="R90" s="43"/>
      <c r="S90" s="44" t="str">
        <f aca="false">IF(OR(R$4=0,R90="",R$8="",R$7=""),"",ROUND(R90/R$8*R$7*KVARDI,2))</f>
        <v/>
      </c>
      <c r="T90" s="43"/>
      <c r="U90" s="44" t="str">
        <f aca="false">IF(OR(T$4=0,T90="",T$8="",T$7=""),"",ROUND(T90/T$8*T$7*KVARDI,2))</f>
        <v/>
      </c>
      <c r="V90" s="43"/>
      <c r="W90" s="44" t="str">
        <f aca="false">IF(OR(V$4=0,V90="",V$8="",V$7=""),"",ROUND(V90/V$8*V$7*KVARDI,2))</f>
        <v/>
      </c>
      <c r="X90" s="43"/>
      <c r="Y90" s="44" t="str">
        <f aca="false">IF(OR(X$4=0,X90="",X$8="",X$7=""),"",ROUND(X90/X$8*X$7*KVARDI,2))</f>
        <v/>
      </c>
      <c r="Z90" s="43"/>
      <c r="AA90" s="44" t="str">
        <f aca="false">IF(OR(Z$4=0,Z90="",Z$8="",Z$7=""),"",ROUND(Z90/Z$8*Z$7*KVARDI,2))</f>
        <v/>
      </c>
      <c r="AB90" s="43"/>
      <c r="AC90" s="44" t="str">
        <f aca="false">IF(OR(AB$4=0,AB90="",AB$8="",AB$7=""),"",ROUND(AB90/AB$8*AB$7*KVARDI,2))</f>
        <v/>
      </c>
      <c r="AD90" s="43"/>
      <c r="AE90" s="44" t="str">
        <f aca="false">IF(OR(AD$4=0,AD90="",AD$8="",AD$7=""),"",ROUND(AD90/AD$8*AD$7*KVARDI,2))</f>
        <v/>
      </c>
      <c r="AF90" s="43"/>
      <c r="AG90" s="44" t="str">
        <f aca="false">IF(OR(AF$4=0,AF90="",AF$8="",AF$7=""),"",ROUND(AF90/AF$8*AF$7*KVARDI,2))</f>
        <v/>
      </c>
      <c r="AH90" s="43"/>
      <c r="AI90" s="44" t="str">
        <f aca="false">IF(OR(AH$4=0,AH90="",AH$8="",AH$7=""),"",ROUND(AH90/AH$8*AH$7*KVARDI,2))</f>
        <v/>
      </c>
      <c r="AJ90" s="43"/>
      <c r="AK90" s="44" t="str">
        <f aca="false">IF(OR(AJ$4=0,AJ90="",AJ$8="",AJ$7=""),"",ROUND(AJ90/AJ$8*AJ$7*KVARDI,2))</f>
        <v/>
      </c>
      <c r="AL90" s="43"/>
      <c r="AM90" s="44" t="str">
        <f aca="false">IF(OR(AL$4=0,AL90="",AL$8="",AL$7=""),"",ROUND(AL90/AL$8*AL$7*KVARDI,2))</f>
        <v/>
      </c>
      <c r="AN90" s="43"/>
      <c r="AO90" s="44" t="str">
        <f aca="false">IF(OR(AN$4=0,AN90="",AN$8="",AN$7=""),"",ROUND(AN90/AN$8*AN$7*KVARDI,2))</f>
        <v/>
      </c>
      <c r="AP90" s="43"/>
      <c r="AQ90" s="44" t="str">
        <f aca="false">IF(OR(AP$4=0,AP90="",AP$8="",AP$7=""),"",ROUND(AP90/AP$8*AP$7*KVARDI,2))</f>
        <v/>
      </c>
      <c r="AR90" s="43"/>
      <c r="AS90" s="44" t="str">
        <f aca="false">IF(OR(AR$4=0,AR90="",AR$8="",AR$7=""),"",ROUND(AR90/AR$8*AR$7*KVARDI,2))</f>
        <v/>
      </c>
      <c r="AT90" s="43"/>
      <c r="AU90" s="44" t="str">
        <f aca="false">IF(OR(AT$4=0,AT90="",AT$8="",AT$7=""),"",ROUND(AT90/AT$8*AT$7*KVARDI,2))</f>
        <v/>
      </c>
      <c r="AV90" s="43"/>
      <c r="AW90" s="44" t="str">
        <f aca="false">IF(OR(AV$4=0,AV90="",AV$8="",AV$7=""),"",ROUND(AV90/AV$8*AV$7*KVARDI,2))</f>
        <v/>
      </c>
      <c r="AX90" s="43"/>
      <c r="AY90" s="44" t="str">
        <f aca="false">IF(OR(AX$4=0,AX90="",AX$8="",AX$7=""),"",ROUND(AX90/AX$8*AX$7*KVARDI,2))</f>
        <v/>
      </c>
      <c r="AZ90" s="43"/>
      <c r="BA90" s="44" t="str">
        <f aca="false">IF(OR(AZ$4=0,AZ90="",AZ$8="",AZ$7=""),"",ROUND(AZ90/AZ$8*AZ$7*KVARDI,2))</f>
        <v/>
      </c>
      <c r="BB90" s="43"/>
      <c r="BC90" s="44" t="str">
        <f aca="false">IF(OR(BB$4=0,BB90="",BB$8="",BB$7=""),"",ROUND(BB90/BB$8*BB$7*KVARDI,2))</f>
        <v/>
      </c>
    </row>
    <row r="91" customFormat="false" ht="15" hidden="false" customHeight="true" outlineLevel="0" collapsed="false">
      <c r="A91" s="45" t="n">
        <f aca="false">ROW()-10</f>
        <v>81</v>
      </c>
      <c r="B91" s="41" t="str">
        <f aca="false">IF(INDEX(Launagögn!$B$6:$B$10005,$A91)="","",INDEX(Launagögn!$B$6:$B$10005,$A91))</f>
        <v/>
      </c>
      <c r="C91" s="41" t="str">
        <f aca="false">IF(INDEX(Launagögn!$C$6:$C$10005,$A91)="","",INDEX(Launagögn!$C$6:$C$10005,$A91))</f>
        <v/>
      </c>
      <c r="D91" s="42" t="n">
        <f aca="false">IFERROR(SUMIF($F$10:$BC$10,"Stig",$F91:$BC91),0)</f>
        <v>0</v>
      </c>
      <c r="F91" s="43"/>
      <c r="G91" s="44" t="str">
        <f aca="false">IF(OR(F$4=0,F91="",F$8="",F$7=""),"",ROUND(F91/F$8*F$7*KVARDI,2))</f>
        <v/>
      </c>
      <c r="H91" s="43"/>
      <c r="I91" s="44" t="str">
        <f aca="false">IF(OR(H$4=0,H91="",H$8="",H$7=""),"",ROUND(H91/H$8*H$7*KVARDI,2))</f>
        <v/>
      </c>
      <c r="J91" s="43"/>
      <c r="K91" s="44" t="str">
        <f aca="false">IF(OR(J$4=0,J91="",J$8="",J$7=""),"",ROUND(J91/J$8*J$7*KVARDI,2))</f>
        <v/>
      </c>
      <c r="L91" s="43"/>
      <c r="M91" s="44" t="str">
        <f aca="false">IF(OR(L$4=0,L91="",L$8="",L$7=""),"",ROUND(L91/L$8*L$7*KVARDI,2))</f>
        <v/>
      </c>
      <c r="N91" s="43"/>
      <c r="O91" s="44" t="str">
        <f aca="false">IF(OR(N$4=0,N91="",N$8="",N$7=""),"",ROUND(N91/N$8*N$7*KVARDI,2))</f>
        <v/>
      </c>
      <c r="P91" s="43"/>
      <c r="Q91" s="44" t="str">
        <f aca="false">IF(OR(P$4=0,P91="",P$8="",P$7=""),"",ROUND(P91/P$8*P$7*KVARDI,2))</f>
        <v/>
      </c>
      <c r="R91" s="43"/>
      <c r="S91" s="44" t="str">
        <f aca="false">IF(OR(R$4=0,R91="",R$8="",R$7=""),"",ROUND(R91/R$8*R$7*KVARDI,2))</f>
        <v/>
      </c>
      <c r="T91" s="43"/>
      <c r="U91" s="44" t="str">
        <f aca="false">IF(OR(T$4=0,T91="",T$8="",T$7=""),"",ROUND(T91/T$8*T$7*KVARDI,2))</f>
        <v/>
      </c>
      <c r="V91" s="43"/>
      <c r="W91" s="44" t="str">
        <f aca="false">IF(OR(V$4=0,V91="",V$8="",V$7=""),"",ROUND(V91/V$8*V$7*KVARDI,2))</f>
        <v/>
      </c>
      <c r="X91" s="43"/>
      <c r="Y91" s="44" t="str">
        <f aca="false">IF(OR(X$4=0,X91="",X$8="",X$7=""),"",ROUND(X91/X$8*X$7*KVARDI,2))</f>
        <v/>
      </c>
      <c r="Z91" s="43"/>
      <c r="AA91" s="44" t="str">
        <f aca="false">IF(OR(Z$4=0,Z91="",Z$8="",Z$7=""),"",ROUND(Z91/Z$8*Z$7*KVARDI,2))</f>
        <v/>
      </c>
      <c r="AB91" s="43"/>
      <c r="AC91" s="44" t="str">
        <f aca="false">IF(OR(AB$4=0,AB91="",AB$8="",AB$7=""),"",ROUND(AB91/AB$8*AB$7*KVARDI,2))</f>
        <v/>
      </c>
      <c r="AD91" s="43"/>
      <c r="AE91" s="44" t="str">
        <f aca="false">IF(OR(AD$4=0,AD91="",AD$8="",AD$7=""),"",ROUND(AD91/AD$8*AD$7*KVARDI,2))</f>
        <v/>
      </c>
      <c r="AF91" s="43"/>
      <c r="AG91" s="44" t="str">
        <f aca="false">IF(OR(AF$4=0,AF91="",AF$8="",AF$7=""),"",ROUND(AF91/AF$8*AF$7*KVARDI,2))</f>
        <v/>
      </c>
      <c r="AH91" s="43"/>
      <c r="AI91" s="44" t="str">
        <f aca="false">IF(OR(AH$4=0,AH91="",AH$8="",AH$7=""),"",ROUND(AH91/AH$8*AH$7*KVARDI,2))</f>
        <v/>
      </c>
      <c r="AJ91" s="43"/>
      <c r="AK91" s="44" t="str">
        <f aca="false">IF(OR(AJ$4=0,AJ91="",AJ$8="",AJ$7=""),"",ROUND(AJ91/AJ$8*AJ$7*KVARDI,2))</f>
        <v/>
      </c>
      <c r="AL91" s="43"/>
      <c r="AM91" s="44" t="str">
        <f aca="false">IF(OR(AL$4=0,AL91="",AL$8="",AL$7=""),"",ROUND(AL91/AL$8*AL$7*KVARDI,2))</f>
        <v/>
      </c>
      <c r="AN91" s="43"/>
      <c r="AO91" s="44" t="str">
        <f aca="false">IF(OR(AN$4=0,AN91="",AN$8="",AN$7=""),"",ROUND(AN91/AN$8*AN$7*KVARDI,2))</f>
        <v/>
      </c>
      <c r="AP91" s="43"/>
      <c r="AQ91" s="44" t="str">
        <f aca="false">IF(OR(AP$4=0,AP91="",AP$8="",AP$7=""),"",ROUND(AP91/AP$8*AP$7*KVARDI,2))</f>
        <v/>
      </c>
      <c r="AR91" s="43"/>
      <c r="AS91" s="44" t="str">
        <f aca="false">IF(OR(AR$4=0,AR91="",AR$8="",AR$7=""),"",ROUND(AR91/AR$8*AR$7*KVARDI,2))</f>
        <v/>
      </c>
      <c r="AT91" s="43"/>
      <c r="AU91" s="44" t="str">
        <f aca="false">IF(OR(AT$4=0,AT91="",AT$8="",AT$7=""),"",ROUND(AT91/AT$8*AT$7*KVARDI,2))</f>
        <v/>
      </c>
      <c r="AV91" s="43"/>
      <c r="AW91" s="44" t="str">
        <f aca="false">IF(OR(AV$4=0,AV91="",AV$8="",AV$7=""),"",ROUND(AV91/AV$8*AV$7*KVARDI,2))</f>
        <v/>
      </c>
      <c r="AX91" s="43"/>
      <c r="AY91" s="44" t="str">
        <f aca="false">IF(OR(AX$4=0,AX91="",AX$8="",AX$7=""),"",ROUND(AX91/AX$8*AX$7*KVARDI,2))</f>
        <v/>
      </c>
      <c r="AZ91" s="43"/>
      <c r="BA91" s="44" t="str">
        <f aca="false">IF(OR(AZ$4=0,AZ91="",AZ$8="",AZ$7=""),"",ROUND(AZ91/AZ$8*AZ$7*KVARDI,2))</f>
        <v/>
      </c>
      <c r="BB91" s="43"/>
      <c r="BC91" s="44" t="str">
        <f aca="false">IF(OR(BB$4=0,BB91="",BB$8="",BB$7=""),"",ROUND(BB91/BB$8*BB$7*KVARDI,2))</f>
        <v/>
      </c>
    </row>
    <row r="92" customFormat="false" ht="15" hidden="false" customHeight="true" outlineLevel="0" collapsed="false">
      <c r="A92" s="45" t="n">
        <f aca="false">ROW()-10</f>
        <v>82</v>
      </c>
      <c r="B92" s="41" t="str">
        <f aca="false">IF(INDEX(Launagögn!$B$6:$B$10005,$A92)="","",INDEX(Launagögn!$B$6:$B$10005,$A92))</f>
        <v/>
      </c>
      <c r="C92" s="41" t="str">
        <f aca="false">IF(INDEX(Launagögn!$C$6:$C$10005,$A92)="","",INDEX(Launagögn!$C$6:$C$10005,$A92))</f>
        <v/>
      </c>
      <c r="D92" s="42" t="n">
        <f aca="false">IFERROR(SUMIF($F$10:$BC$10,"Stig",$F92:$BC92),0)</f>
        <v>0</v>
      </c>
      <c r="F92" s="43"/>
      <c r="G92" s="44" t="str">
        <f aca="false">IF(OR(F$4=0,F92="",F$8="",F$7=""),"",ROUND(F92/F$8*F$7*KVARDI,2))</f>
        <v/>
      </c>
      <c r="H92" s="43"/>
      <c r="I92" s="44" t="str">
        <f aca="false">IF(OR(H$4=0,H92="",H$8="",H$7=""),"",ROUND(H92/H$8*H$7*KVARDI,2))</f>
        <v/>
      </c>
      <c r="J92" s="43"/>
      <c r="K92" s="44" t="str">
        <f aca="false">IF(OR(J$4=0,J92="",J$8="",J$7=""),"",ROUND(J92/J$8*J$7*KVARDI,2))</f>
        <v/>
      </c>
      <c r="L92" s="43"/>
      <c r="M92" s="44" t="str">
        <f aca="false">IF(OR(L$4=0,L92="",L$8="",L$7=""),"",ROUND(L92/L$8*L$7*KVARDI,2))</f>
        <v/>
      </c>
      <c r="N92" s="43"/>
      <c r="O92" s="44" t="str">
        <f aca="false">IF(OR(N$4=0,N92="",N$8="",N$7=""),"",ROUND(N92/N$8*N$7*KVARDI,2))</f>
        <v/>
      </c>
      <c r="P92" s="43"/>
      <c r="Q92" s="44" t="str">
        <f aca="false">IF(OR(P$4=0,P92="",P$8="",P$7=""),"",ROUND(P92/P$8*P$7*KVARDI,2))</f>
        <v/>
      </c>
      <c r="R92" s="43"/>
      <c r="S92" s="44" t="str">
        <f aca="false">IF(OR(R$4=0,R92="",R$8="",R$7=""),"",ROUND(R92/R$8*R$7*KVARDI,2))</f>
        <v/>
      </c>
      <c r="T92" s="43"/>
      <c r="U92" s="44" t="str">
        <f aca="false">IF(OR(T$4=0,T92="",T$8="",T$7=""),"",ROUND(T92/T$8*T$7*KVARDI,2))</f>
        <v/>
      </c>
      <c r="V92" s="43"/>
      <c r="W92" s="44" t="str">
        <f aca="false">IF(OR(V$4=0,V92="",V$8="",V$7=""),"",ROUND(V92/V$8*V$7*KVARDI,2))</f>
        <v/>
      </c>
      <c r="X92" s="43"/>
      <c r="Y92" s="44" t="str">
        <f aca="false">IF(OR(X$4=0,X92="",X$8="",X$7=""),"",ROUND(X92/X$8*X$7*KVARDI,2))</f>
        <v/>
      </c>
      <c r="Z92" s="43"/>
      <c r="AA92" s="44" t="str">
        <f aca="false">IF(OR(Z$4=0,Z92="",Z$8="",Z$7=""),"",ROUND(Z92/Z$8*Z$7*KVARDI,2))</f>
        <v/>
      </c>
      <c r="AB92" s="43"/>
      <c r="AC92" s="44" t="str">
        <f aca="false">IF(OR(AB$4=0,AB92="",AB$8="",AB$7=""),"",ROUND(AB92/AB$8*AB$7*KVARDI,2))</f>
        <v/>
      </c>
      <c r="AD92" s="43"/>
      <c r="AE92" s="44" t="str">
        <f aca="false">IF(OR(AD$4=0,AD92="",AD$8="",AD$7=""),"",ROUND(AD92/AD$8*AD$7*KVARDI,2))</f>
        <v/>
      </c>
      <c r="AF92" s="43"/>
      <c r="AG92" s="44" t="str">
        <f aca="false">IF(OR(AF$4=0,AF92="",AF$8="",AF$7=""),"",ROUND(AF92/AF$8*AF$7*KVARDI,2))</f>
        <v/>
      </c>
      <c r="AH92" s="43"/>
      <c r="AI92" s="44" t="str">
        <f aca="false">IF(OR(AH$4=0,AH92="",AH$8="",AH$7=""),"",ROUND(AH92/AH$8*AH$7*KVARDI,2))</f>
        <v/>
      </c>
      <c r="AJ92" s="43"/>
      <c r="AK92" s="44" t="str">
        <f aca="false">IF(OR(AJ$4=0,AJ92="",AJ$8="",AJ$7=""),"",ROUND(AJ92/AJ$8*AJ$7*KVARDI,2))</f>
        <v/>
      </c>
      <c r="AL92" s="43"/>
      <c r="AM92" s="44" t="str">
        <f aca="false">IF(OR(AL$4=0,AL92="",AL$8="",AL$7=""),"",ROUND(AL92/AL$8*AL$7*KVARDI,2))</f>
        <v/>
      </c>
      <c r="AN92" s="43"/>
      <c r="AO92" s="44" t="str">
        <f aca="false">IF(OR(AN$4=0,AN92="",AN$8="",AN$7=""),"",ROUND(AN92/AN$8*AN$7*KVARDI,2))</f>
        <v/>
      </c>
      <c r="AP92" s="43"/>
      <c r="AQ92" s="44" t="str">
        <f aca="false">IF(OR(AP$4=0,AP92="",AP$8="",AP$7=""),"",ROUND(AP92/AP$8*AP$7*KVARDI,2))</f>
        <v/>
      </c>
      <c r="AR92" s="43"/>
      <c r="AS92" s="44" t="str">
        <f aca="false">IF(OR(AR$4=0,AR92="",AR$8="",AR$7=""),"",ROUND(AR92/AR$8*AR$7*KVARDI,2))</f>
        <v/>
      </c>
      <c r="AT92" s="43"/>
      <c r="AU92" s="44" t="str">
        <f aca="false">IF(OR(AT$4=0,AT92="",AT$8="",AT$7=""),"",ROUND(AT92/AT$8*AT$7*KVARDI,2))</f>
        <v/>
      </c>
      <c r="AV92" s="43"/>
      <c r="AW92" s="44" t="str">
        <f aca="false">IF(OR(AV$4=0,AV92="",AV$8="",AV$7=""),"",ROUND(AV92/AV$8*AV$7*KVARDI,2))</f>
        <v/>
      </c>
      <c r="AX92" s="43"/>
      <c r="AY92" s="44" t="str">
        <f aca="false">IF(OR(AX$4=0,AX92="",AX$8="",AX$7=""),"",ROUND(AX92/AX$8*AX$7*KVARDI,2))</f>
        <v/>
      </c>
      <c r="AZ92" s="43"/>
      <c r="BA92" s="44" t="str">
        <f aca="false">IF(OR(AZ$4=0,AZ92="",AZ$8="",AZ$7=""),"",ROUND(AZ92/AZ$8*AZ$7*KVARDI,2))</f>
        <v/>
      </c>
      <c r="BB92" s="43"/>
      <c r="BC92" s="44" t="str">
        <f aca="false">IF(OR(BB$4=0,BB92="",BB$8="",BB$7=""),"",ROUND(BB92/BB$8*BB$7*KVARDI,2))</f>
        <v/>
      </c>
    </row>
    <row r="93" customFormat="false" ht="15" hidden="false" customHeight="true" outlineLevel="0" collapsed="false">
      <c r="A93" s="45" t="n">
        <f aca="false">ROW()-10</f>
        <v>83</v>
      </c>
      <c r="B93" s="41" t="str">
        <f aca="false">IF(INDEX(Launagögn!$B$6:$B$10005,$A93)="","",INDEX(Launagögn!$B$6:$B$10005,$A93))</f>
        <v/>
      </c>
      <c r="C93" s="41" t="str">
        <f aca="false">IF(INDEX(Launagögn!$C$6:$C$10005,$A93)="","",INDEX(Launagögn!$C$6:$C$10005,$A93))</f>
        <v/>
      </c>
      <c r="D93" s="42" t="n">
        <f aca="false">IFERROR(SUMIF($F$10:$BC$10,"Stig",$F93:$BC93),0)</f>
        <v>0</v>
      </c>
      <c r="F93" s="43"/>
      <c r="G93" s="44" t="str">
        <f aca="false">IF(OR(F$4=0,F93="",F$8="",F$7=""),"",ROUND(F93/F$8*F$7*KVARDI,2))</f>
        <v/>
      </c>
      <c r="H93" s="43"/>
      <c r="I93" s="44" t="str">
        <f aca="false">IF(OR(H$4=0,H93="",H$8="",H$7=""),"",ROUND(H93/H$8*H$7*KVARDI,2))</f>
        <v/>
      </c>
      <c r="J93" s="43"/>
      <c r="K93" s="44" t="str">
        <f aca="false">IF(OR(J$4=0,J93="",J$8="",J$7=""),"",ROUND(J93/J$8*J$7*KVARDI,2))</f>
        <v/>
      </c>
      <c r="L93" s="43"/>
      <c r="M93" s="44" t="str">
        <f aca="false">IF(OR(L$4=0,L93="",L$8="",L$7=""),"",ROUND(L93/L$8*L$7*KVARDI,2))</f>
        <v/>
      </c>
      <c r="N93" s="43"/>
      <c r="O93" s="44" t="str">
        <f aca="false">IF(OR(N$4=0,N93="",N$8="",N$7=""),"",ROUND(N93/N$8*N$7*KVARDI,2))</f>
        <v/>
      </c>
      <c r="P93" s="43"/>
      <c r="Q93" s="44" t="str">
        <f aca="false">IF(OR(P$4=0,P93="",P$8="",P$7=""),"",ROUND(P93/P$8*P$7*KVARDI,2))</f>
        <v/>
      </c>
      <c r="R93" s="43"/>
      <c r="S93" s="44" t="str">
        <f aca="false">IF(OR(R$4=0,R93="",R$8="",R$7=""),"",ROUND(R93/R$8*R$7*KVARDI,2))</f>
        <v/>
      </c>
      <c r="T93" s="43"/>
      <c r="U93" s="44" t="str">
        <f aca="false">IF(OR(T$4=0,T93="",T$8="",T$7=""),"",ROUND(T93/T$8*T$7*KVARDI,2))</f>
        <v/>
      </c>
      <c r="V93" s="43"/>
      <c r="W93" s="44" t="str">
        <f aca="false">IF(OR(V$4=0,V93="",V$8="",V$7=""),"",ROUND(V93/V$8*V$7*KVARDI,2))</f>
        <v/>
      </c>
      <c r="X93" s="43"/>
      <c r="Y93" s="44" t="str">
        <f aca="false">IF(OR(X$4=0,X93="",X$8="",X$7=""),"",ROUND(X93/X$8*X$7*KVARDI,2))</f>
        <v/>
      </c>
      <c r="Z93" s="43"/>
      <c r="AA93" s="44" t="str">
        <f aca="false">IF(OR(Z$4=0,Z93="",Z$8="",Z$7=""),"",ROUND(Z93/Z$8*Z$7*KVARDI,2))</f>
        <v/>
      </c>
      <c r="AB93" s="43"/>
      <c r="AC93" s="44" t="str">
        <f aca="false">IF(OR(AB$4=0,AB93="",AB$8="",AB$7=""),"",ROUND(AB93/AB$8*AB$7*KVARDI,2))</f>
        <v/>
      </c>
      <c r="AD93" s="43"/>
      <c r="AE93" s="44" t="str">
        <f aca="false">IF(OR(AD$4=0,AD93="",AD$8="",AD$7=""),"",ROUND(AD93/AD$8*AD$7*KVARDI,2))</f>
        <v/>
      </c>
      <c r="AF93" s="43"/>
      <c r="AG93" s="44" t="str">
        <f aca="false">IF(OR(AF$4=0,AF93="",AF$8="",AF$7=""),"",ROUND(AF93/AF$8*AF$7*KVARDI,2))</f>
        <v/>
      </c>
      <c r="AH93" s="43"/>
      <c r="AI93" s="44" t="str">
        <f aca="false">IF(OR(AH$4=0,AH93="",AH$8="",AH$7=""),"",ROUND(AH93/AH$8*AH$7*KVARDI,2))</f>
        <v/>
      </c>
      <c r="AJ93" s="43"/>
      <c r="AK93" s="44" t="str">
        <f aca="false">IF(OR(AJ$4=0,AJ93="",AJ$8="",AJ$7=""),"",ROUND(AJ93/AJ$8*AJ$7*KVARDI,2))</f>
        <v/>
      </c>
      <c r="AL93" s="43"/>
      <c r="AM93" s="44" t="str">
        <f aca="false">IF(OR(AL$4=0,AL93="",AL$8="",AL$7=""),"",ROUND(AL93/AL$8*AL$7*KVARDI,2))</f>
        <v/>
      </c>
      <c r="AN93" s="43"/>
      <c r="AO93" s="44" t="str">
        <f aca="false">IF(OR(AN$4=0,AN93="",AN$8="",AN$7=""),"",ROUND(AN93/AN$8*AN$7*KVARDI,2))</f>
        <v/>
      </c>
      <c r="AP93" s="43"/>
      <c r="AQ93" s="44" t="str">
        <f aca="false">IF(OR(AP$4=0,AP93="",AP$8="",AP$7=""),"",ROUND(AP93/AP$8*AP$7*KVARDI,2))</f>
        <v/>
      </c>
      <c r="AR93" s="43"/>
      <c r="AS93" s="44" t="str">
        <f aca="false">IF(OR(AR$4=0,AR93="",AR$8="",AR$7=""),"",ROUND(AR93/AR$8*AR$7*KVARDI,2))</f>
        <v/>
      </c>
      <c r="AT93" s="43"/>
      <c r="AU93" s="44" t="str">
        <f aca="false">IF(OR(AT$4=0,AT93="",AT$8="",AT$7=""),"",ROUND(AT93/AT$8*AT$7*KVARDI,2))</f>
        <v/>
      </c>
      <c r="AV93" s="43"/>
      <c r="AW93" s="44" t="str">
        <f aca="false">IF(OR(AV$4=0,AV93="",AV$8="",AV$7=""),"",ROUND(AV93/AV$8*AV$7*KVARDI,2))</f>
        <v/>
      </c>
      <c r="AX93" s="43"/>
      <c r="AY93" s="44" t="str">
        <f aca="false">IF(OR(AX$4=0,AX93="",AX$8="",AX$7=""),"",ROUND(AX93/AX$8*AX$7*KVARDI,2))</f>
        <v/>
      </c>
      <c r="AZ93" s="43"/>
      <c r="BA93" s="44" t="str">
        <f aca="false">IF(OR(AZ$4=0,AZ93="",AZ$8="",AZ$7=""),"",ROUND(AZ93/AZ$8*AZ$7*KVARDI,2))</f>
        <v/>
      </c>
      <c r="BB93" s="43"/>
      <c r="BC93" s="44" t="str">
        <f aca="false">IF(OR(BB$4=0,BB93="",BB$8="",BB$7=""),"",ROUND(BB93/BB$8*BB$7*KVARDI,2))</f>
        <v/>
      </c>
    </row>
    <row r="94" customFormat="false" ht="15" hidden="false" customHeight="true" outlineLevel="0" collapsed="false">
      <c r="A94" s="45" t="n">
        <f aca="false">ROW()-10</f>
        <v>84</v>
      </c>
      <c r="B94" s="41" t="str">
        <f aca="false">IF(INDEX(Launagögn!$B$6:$B$10005,$A94)="","",INDEX(Launagögn!$B$6:$B$10005,$A94))</f>
        <v/>
      </c>
      <c r="C94" s="41" t="str">
        <f aca="false">IF(INDEX(Launagögn!$C$6:$C$10005,$A94)="","",INDEX(Launagögn!$C$6:$C$10005,$A94))</f>
        <v/>
      </c>
      <c r="D94" s="42" t="n">
        <f aca="false">IFERROR(SUMIF($F$10:$BC$10,"Stig",$F94:$BC94),0)</f>
        <v>0</v>
      </c>
      <c r="F94" s="43"/>
      <c r="G94" s="44" t="str">
        <f aca="false">IF(OR(F$4=0,F94="",F$8="",F$7=""),"",ROUND(F94/F$8*F$7*KVARDI,2))</f>
        <v/>
      </c>
      <c r="H94" s="43"/>
      <c r="I94" s="44" t="str">
        <f aca="false">IF(OR(H$4=0,H94="",H$8="",H$7=""),"",ROUND(H94/H$8*H$7*KVARDI,2))</f>
        <v/>
      </c>
      <c r="J94" s="43"/>
      <c r="K94" s="44" t="str">
        <f aca="false">IF(OR(J$4=0,J94="",J$8="",J$7=""),"",ROUND(J94/J$8*J$7*KVARDI,2))</f>
        <v/>
      </c>
      <c r="L94" s="43"/>
      <c r="M94" s="44" t="str">
        <f aca="false">IF(OR(L$4=0,L94="",L$8="",L$7=""),"",ROUND(L94/L$8*L$7*KVARDI,2))</f>
        <v/>
      </c>
      <c r="N94" s="43"/>
      <c r="O94" s="44" t="str">
        <f aca="false">IF(OR(N$4=0,N94="",N$8="",N$7=""),"",ROUND(N94/N$8*N$7*KVARDI,2))</f>
        <v/>
      </c>
      <c r="P94" s="43"/>
      <c r="Q94" s="44" t="str">
        <f aca="false">IF(OR(P$4=0,P94="",P$8="",P$7=""),"",ROUND(P94/P$8*P$7*KVARDI,2))</f>
        <v/>
      </c>
      <c r="R94" s="43"/>
      <c r="S94" s="44" t="str">
        <f aca="false">IF(OR(R$4=0,R94="",R$8="",R$7=""),"",ROUND(R94/R$8*R$7*KVARDI,2))</f>
        <v/>
      </c>
      <c r="T94" s="43"/>
      <c r="U94" s="44" t="str">
        <f aca="false">IF(OR(T$4=0,T94="",T$8="",T$7=""),"",ROUND(T94/T$8*T$7*KVARDI,2))</f>
        <v/>
      </c>
      <c r="V94" s="43"/>
      <c r="W94" s="44" t="str">
        <f aca="false">IF(OR(V$4=0,V94="",V$8="",V$7=""),"",ROUND(V94/V$8*V$7*KVARDI,2))</f>
        <v/>
      </c>
      <c r="X94" s="43"/>
      <c r="Y94" s="44" t="str">
        <f aca="false">IF(OR(X$4=0,X94="",X$8="",X$7=""),"",ROUND(X94/X$8*X$7*KVARDI,2))</f>
        <v/>
      </c>
      <c r="Z94" s="43"/>
      <c r="AA94" s="44" t="str">
        <f aca="false">IF(OR(Z$4=0,Z94="",Z$8="",Z$7=""),"",ROUND(Z94/Z$8*Z$7*KVARDI,2))</f>
        <v/>
      </c>
      <c r="AB94" s="43"/>
      <c r="AC94" s="44" t="str">
        <f aca="false">IF(OR(AB$4=0,AB94="",AB$8="",AB$7=""),"",ROUND(AB94/AB$8*AB$7*KVARDI,2))</f>
        <v/>
      </c>
      <c r="AD94" s="43"/>
      <c r="AE94" s="44" t="str">
        <f aca="false">IF(OR(AD$4=0,AD94="",AD$8="",AD$7=""),"",ROUND(AD94/AD$8*AD$7*KVARDI,2))</f>
        <v/>
      </c>
      <c r="AF94" s="43"/>
      <c r="AG94" s="44" t="str">
        <f aca="false">IF(OR(AF$4=0,AF94="",AF$8="",AF$7=""),"",ROUND(AF94/AF$8*AF$7*KVARDI,2))</f>
        <v/>
      </c>
      <c r="AH94" s="43"/>
      <c r="AI94" s="44" t="str">
        <f aca="false">IF(OR(AH$4=0,AH94="",AH$8="",AH$7=""),"",ROUND(AH94/AH$8*AH$7*KVARDI,2))</f>
        <v/>
      </c>
      <c r="AJ94" s="43"/>
      <c r="AK94" s="44" t="str">
        <f aca="false">IF(OR(AJ$4=0,AJ94="",AJ$8="",AJ$7=""),"",ROUND(AJ94/AJ$8*AJ$7*KVARDI,2))</f>
        <v/>
      </c>
      <c r="AL94" s="43"/>
      <c r="AM94" s="44" t="str">
        <f aca="false">IF(OR(AL$4=0,AL94="",AL$8="",AL$7=""),"",ROUND(AL94/AL$8*AL$7*KVARDI,2))</f>
        <v/>
      </c>
      <c r="AN94" s="43"/>
      <c r="AO94" s="44" t="str">
        <f aca="false">IF(OR(AN$4=0,AN94="",AN$8="",AN$7=""),"",ROUND(AN94/AN$8*AN$7*KVARDI,2))</f>
        <v/>
      </c>
      <c r="AP94" s="43"/>
      <c r="AQ94" s="44" t="str">
        <f aca="false">IF(OR(AP$4=0,AP94="",AP$8="",AP$7=""),"",ROUND(AP94/AP$8*AP$7*KVARDI,2))</f>
        <v/>
      </c>
      <c r="AR94" s="43"/>
      <c r="AS94" s="44" t="str">
        <f aca="false">IF(OR(AR$4=0,AR94="",AR$8="",AR$7=""),"",ROUND(AR94/AR$8*AR$7*KVARDI,2))</f>
        <v/>
      </c>
      <c r="AT94" s="43"/>
      <c r="AU94" s="44" t="str">
        <f aca="false">IF(OR(AT$4=0,AT94="",AT$8="",AT$7=""),"",ROUND(AT94/AT$8*AT$7*KVARDI,2))</f>
        <v/>
      </c>
      <c r="AV94" s="43"/>
      <c r="AW94" s="44" t="str">
        <f aca="false">IF(OR(AV$4=0,AV94="",AV$8="",AV$7=""),"",ROUND(AV94/AV$8*AV$7*KVARDI,2))</f>
        <v/>
      </c>
      <c r="AX94" s="43"/>
      <c r="AY94" s="44" t="str">
        <f aca="false">IF(OR(AX$4=0,AX94="",AX$8="",AX$7=""),"",ROUND(AX94/AX$8*AX$7*KVARDI,2))</f>
        <v/>
      </c>
      <c r="AZ94" s="43"/>
      <c r="BA94" s="44" t="str">
        <f aca="false">IF(OR(AZ$4=0,AZ94="",AZ$8="",AZ$7=""),"",ROUND(AZ94/AZ$8*AZ$7*KVARDI,2))</f>
        <v/>
      </c>
      <c r="BB94" s="43"/>
      <c r="BC94" s="44" t="str">
        <f aca="false">IF(OR(BB$4=0,BB94="",BB$8="",BB$7=""),"",ROUND(BB94/BB$8*BB$7*KVARDI,2))</f>
        <v/>
      </c>
    </row>
    <row r="95" customFormat="false" ht="15" hidden="false" customHeight="true" outlineLevel="0" collapsed="false">
      <c r="A95" s="45" t="n">
        <f aca="false">ROW()-10</f>
        <v>85</v>
      </c>
      <c r="B95" s="41" t="str">
        <f aca="false">IF(INDEX(Launagögn!$B$6:$B$10005,$A95)="","",INDEX(Launagögn!$B$6:$B$10005,$A95))</f>
        <v/>
      </c>
      <c r="C95" s="41" t="str">
        <f aca="false">IF(INDEX(Launagögn!$C$6:$C$10005,$A95)="","",INDEX(Launagögn!$C$6:$C$10005,$A95))</f>
        <v/>
      </c>
      <c r="D95" s="42" t="n">
        <f aca="false">IFERROR(SUMIF($F$10:$BC$10,"Stig",$F95:$BC95),0)</f>
        <v>0</v>
      </c>
      <c r="F95" s="43"/>
      <c r="G95" s="44" t="str">
        <f aca="false">IF(OR(F$4=0,F95="",F$8="",F$7=""),"",ROUND(F95/F$8*F$7*KVARDI,2))</f>
        <v/>
      </c>
      <c r="H95" s="43"/>
      <c r="I95" s="44" t="str">
        <f aca="false">IF(OR(H$4=0,H95="",H$8="",H$7=""),"",ROUND(H95/H$8*H$7*KVARDI,2))</f>
        <v/>
      </c>
      <c r="J95" s="43"/>
      <c r="K95" s="44" t="str">
        <f aca="false">IF(OR(J$4=0,J95="",J$8="",J$7=""),"",ROUND(J95/J$8*J$7*KVARDI,2))</f>
        <v/>
      </c>
      <c r="L95" s="43"/>
      <c r="M95" s="44" t="str">
        <f aca="false">IF(OR(L$4=0,L95="",L$8="",L$7=""),"",ROUND(L95/L$8*L$7*KVARDI,2))</f>
        <v/>
      </c>
      <c r="N95" s="43"/>
      <c r="O95" s="44" t="str">
        <f aca="false">IF(OR(N$4=0,N95="",N$8="",N$7=""),"",ROUND(N95/N$8*N$7*KVARDI,2))</f>
        <v/>
      </c>
      <c r="P95" s="43"/>
      <c r="Q95" s="44" t="str">
        <f aca="false">IF(OR(P$4=0,P95="",P$8="",P$7=""),"",ROUND(P95/P$8*P$7*KVARDI,2))</f>
        <v/>
      </c>
      <c r="R95" s="43"/>
      <c r="S95" s="44" t="str">
        <f aca="false">IF(OR(R$4=0,R95="",R$8="",R$7=""),"",ROUND(R95/R$8*R$7*KVARDI,2))</f>
        <v/>
      </c>
      <c r="T95" s="43"/>
      <c r="U95" s="44" t="str">
        <f aca="false">IF(OR(T$4=0,T95="",T$8="",T$7=""),"",ROUND(T95/T$8*T$7*KVARDI,2))</f>
        <v/>
      </c>
      <c r="V95" s="43"/>
      <c r="W95" s="44" t="str">
        <f aca="false">IF(OR(V$4=0,V95="",V$8="",V$7=""),"",ROUND(V95/V$8*V$7*KVARDI,2))</f>
        <v/>
      </c>
      <c r="X95" s="43"/>
      <c r="Y95" s="44" t="str">
        <f aca="false">IF(OR(X$4=0,X95="",X$8="",X$7=""),"",ROUND(X95/X$8*X$7*KVARDI,2))</f>
        <v/>
      </c>
      <c r="Z95" s="43"/>
      <c r="AA95" s="44" t="str">
        <f aca="false">IF(OR(Z$4=0,Z95="",Z$8="",Z$7=""),"",ROUND(Z95/Z$8*Z$7*KVARDI,2))</f>
        <v/>
      </c>
      <c r="AB95" s="43"/>
      <c r="AC95" s="44" t="str">
        <f aca="false">IF(OR(AB$4=0,AB95="",AB$8="",AB$7=""),"",ROUND(AB95/AB$8*AB$7*KVARDI,2))</f>
        <v/>
      </c>
      <c r="AD95" s="43"/>
      <c r="AE95" s="44" t="str">
        <f aca="false">IF(OR(AD$4=0,AD95="",AD$8="",AD$7=""),"",ROUND(AD95/AD$8*AD$7*KVARDI,2))</f>
        <v/>
      </c>
      <c r="AF95" s="43"/>
      <c r="AG95" s="44" t="str">
        <f aca="false">IF(OR(AF$4=0,AF95="",AF$8="",AF$7=""),"",ROUND(AF95/AF$8*AF$7*KVARDI,2))</f>
        <v/>
      </c>
      <c r="AH95" s="43"/>
      <c r="AI95" s="44" t="str">
        <f aca="false">IF(OR(AH$4=0,AH95="",AH$8="",AH$7=""),"",ROUND(AH95/AH$8*AH$7*KVARDI,2))</f>
        <v/>
      </c>
      <c r="AJ95" s="43"/>
      <c r="AK95" s="44" t="str">
        <f aca="false">IF(OR(AJ$4=0,AJ95="",AJ$8="",AJ$7=""),"",ROUND(AJ95/AJ$8*AJ$7*KVARDI,2))</f>
        <v/>
      </c>
      <c r="AL95" s="43"/>
      <c r="AM95" s="44" t="str">
        <f aca="false">IF(OR(AL$4=0,AL95="",AL$8="",AL$7=""),"",ROUND(AL95/AL$8*AL$7*KVARDI,2))</f>
        <v/>
      </c>
      <c r="AN95" s="43"/>
      <c r="AO95" s="44" t="str">
        <f aca="false">IF(OR(AN$4=0,AN95="",AN$8="",AN$7=""),"",ROUND(AN95/AN$8*AN$7*KVARDI,2))</f>
        <v/>
      </c>
      <c r="AP95" s="43"/>
      <c r="AQ95" s="44" t="str">
        <f aca="false">IF(OR(AP$4=0,AP95="",AP$8="",AP$7=""),"",ROUND(AP95/AP$8*AP$7*KVARDI,2))</f>
        <v/>
      </c>
      <c r="AR95" s="43"/>
      <c r="AS95" s="44" t="str">
        <f aca="false">IF(OR(AR$4=0,AR95="",AR$8="",AR$7=""),"",ROUND(AR95/AR$8*AR$7*KVARDI,2))</f>
        <v/>
      </c>
      <c r="AT95" s="43"/>
      <c r="AU95" s="44" t="str">
        <f aca="false">IF(OR(AT$4=0,AT95="",AT$8="",AT$7=""),"",ROUND(AT95/AT$8*AT$7*KVARDI,2))</f>
        <v/>
      </c>
      <c r="AV95" s="43"/>
      <c r="AW95" s="44" t="str">
        <f aca="false">IF(OR(AV$4=0,AV95="",AV$8="",AV$7=""),"",ROUND(AV95/AV$8*AV$7*KVARDI,2))</f>
        <v/>
      </c>
      <c r="AX95" s="43"/>
      <c r="AY95" s="44" t="str">
        <f aca="false">IF(OR(AX$4=0,AX95="",AX$8="",AX$7=""),"",ROUND(AX95/AX$8*AX$7*KVARDI,2))</f>
        <v/>
      </c>
      <c r="AZ95" s="43"/>
      <c r="BA95" s="44" t="str">
        <f aca="false">IF(OR(AZ$4=0,AZ95="",AZ$8="",AZ$7=""),"",ROUND(AZ95/AZ$8*AZ$7*KVARDI,2))</f>
        <v/>
      </c>
      <c r="BB95" s="43"/>
      <c r="BC95" s="44" t="str">
        <f aca="false">IF(OR(BB$4=0,BB95="",BB$8="",BB$7=""),"",ROUND(BB95/BB$8*BB$7*KVARDI,2))</f>
        <v/>
      </c>
    </row>
    <row r="96" customFormat="false" ht="15" hidden="false" customHeight="true" outlineLevel="0" collapsed="false">
      <c r="A96" s="45" t="n">
        <f aca="false">ROW()-10</f>
        <v>86</v>
      </c>
      <c r="B96" s="41" t="str">
        <f aca="false">IF(INDEX(Launagögn!$B$6:$B$10005,$A96)="","",INDEX(Launagögn!$B$6:$B$10005,$A96))</f>
        <v/>
      </c>
      <c r="C96" s="41" t="str">
        <f aca="false">IF(INDEX(Launagögn!$C$6:$C$10005,$A96)="","",INDEX(Launagögn!$C$6:$C$10005,$A96))</f>
        <v/>
      </c>
      <c r="D96" s="42" t="n">
        <f aca="false">IFERROR(SUMIF($F$10:$BC$10,"Stig",$F96:$BC96),0)</f>
        <v>0</v>
      </c>
      <c r="F96" s="43"/>
      <c r="G96" s="44" t="str">
        <f aca="false">IF(OR(F$4=0,F96="",F$8="",F$7=""),"",ROUND(F96/F$8*F$7*KVARDI,2))</f>
        <v/>
      </c>
      <c r="H96" s="43"/>
      <c r="I96" s="44" t="str">
        <f aca="false">IF(OR(H$4=0,H96="",H$8="",H$7=""),"",ROUND(H96/H$8*H$7*KVARDI,2))</f>
        <v/>
      </c>
      <c r="J96" s="43"/>
      <c r="K96" s="44" t="str">
        <f aca="false">IF(OR(J$4=0,J96="",J$8="",J$7=""),"",ROUND(J96/J$8*J$7*KVARDI,2))</f>
        <v/>
      </c>
      <c r="L96" s="43"/>
      <c r="M96" s="44" t="str">
        <f aca="false">IF(OR(L$4=0,L96="",L$8="",L$7=""),"",ROUND(L96/L$8*L$7*KVARDI,2))</f>
        <v/>
      </c>
      <c r="N96" s="43"/>
      <c r="O96" s="44" t="str">
        <f aca="false">IF(OR(N$4=0,N96="",N$8="",N$7=""),"",ROUND(N96/N$8*N$7*KVARDI,2))</f>
        <v/>
      </c>
      <c r="P96" s="43"/>
      <c r="Q96" s="44" t="str">
        <f aca="false">IF(OR(P$4=0,P96="",P$8="",P$7=""),"",ROUND(P96/P$8*P$7*KVARDI,2))</f>
        <v/>
      </c>
      <c r="R96" s="43"/>
      <c r="S96" s="44" t="str">
        <f aca="false">IF(OR(R$4=0,R96="",R$8="",R$7=""),"",ROUND(R96/R$8*R$7*KVARDI,2))</f>
        <v/>
      </c>
      <c r="T96" s="43"/>
      <c r="U96" s="44" t="str">
        <f aca="false">IF(OR(T$4=0,T96="",T$8="",T$7=""),"",ROUND(T96/T$8*T$7*KVARDI,2))</f>
        <v/>
      </c>
      <c r="V96" s="43"/>
      <c r="W96" s="44" t="str">
        <f aca="false">IF(OR(V$4=0,V96="",V$8="",V$7=""),"",ROUND(V96/V$8*V$7*KVARDI,2))</f>
        <v/>
      </c>
      <c r="X96" s="43"/>
      <c r="Y96" s="44" t="str">
        <f aca="false">IF(OR(X$4=0,X96="",X$8="",X$7=""),"",ROUND(X96/X$8*X$7*KVARDI,2))</f>
        <v/>
      </c>
      <c r="Z96" s="43"/>
      <c r="AA96" s="44" t="str">
        <f aca="false">IF(OR(Z$4=0,Z96="",Z$8="",Z$7=""),"",ROUND(Z96/Z$8*Z$7*KVARDI,2))</f>
        <v/>
      </c>
      <c r="AB96" s="43"/>
      <c r="AC96" s="44" t="str">
        <f aca="false">IF(OR(AB$4=0,AB96="",AB$8="",AB$7=""),"",ROUND(AB96/AB$8*AB$7*KVARDI,2))</f>
        <v/>
      </c>
      <c r="AD96" s="43"/>
      <c r="AE96" s="44" t="str">
        <f aca="false">IF(OR(AD$4=0,AD96="",AD$8="",AD$7=""),"",ROUND(AD96/AD$8*AD$7*KVARDI,2))</f>
        <v/>
      </c>
      <c r="AF96" s="43"/>
      <c r="AG96" s="44" t="str">
        <f aca="false">IF(OR(AF$4=0,AF96="",AF$8="",AF$7=""),"",ROUND(AF96/AF$8*AF$7*KVARDI,2))</f>
        <v/>
      </c>
      <c r="AH96" s="43"/>
      <c r="AI96" s="44" t="str">
        <f aca="false">IF(OR(AH$4=0,AH96="",AH$8="",AH$7=""),"",ROUND(AH96/AH$8*AH$7*KVARDI,2))</f>
        <v/>
      </c>
      <c r="AJ96" s="43"/>
      <c r="AK96" s="44" t="str">
        <f aca="false">IF(OR(AJ$4=0,AJ96="",AJ$8="",AJ$7=""),"",ROUND(AJ96/AJ$8*AJ$7*KVARDI,2))</f>
        <v/>
      </c>
      <c r="AL96" s="43"/>
      <c r="AM96" s="44" t="str">
        <f aca="false">IF(OR(AL$4=0,AL96="",AL$8="",AL$7=""),"",ROUND(AL96/AL$8*AL$7*KVARDI,2))</f>
        <v/>
      </c>
      <c r="AN96" s="43"/>
      <c r="AO96" s="44" t="str">
        <f aca="false">IF(OR(AN$4=0,AN96="",AN$8="",AN$7=""),"",ROUND(AN96/AN$8*AN$7*KVARDI,2))</f>
        <v/>
      </c>
      <c r="AP96" s="43"/>
      <c r="AQ96" s="44" t="str">
        <f aca="false">IF(OR(AP$4=0,AP96="",AP$8="",AP$7=""),"",ROUND(AP96/AP$8*AP$7*KVARDI,2))</f>
        <v/>
      </c>
      <c r="AR96" s="43"/>
      <c r="AS96" s="44" t="str">
        <f aca="false">IF(OR(AR$4=0,AR96="",AR$8="",AR$7=""),"",ROUND(AR96/AR$8*AR$7*KVARDI,2))</f>
        <v/>
      </c>
      <c r="AT96" s="43"/>
      <c r="AU96" s="44" t="str">
        <f aca="false">IF(OR(AT$4=0,AT96="",AT$8="",AT$7=""),"",ROUND(AT96/AT$8*AT$7*KVARDI,2))</f>
        <v/>
      </c>
      <c r="AV96" s="43"/>
      <c r="AW96" s="44" t="str">
        <f aca="false">IF(OR(AV$4=0,AV96="",AV$8="",AV$7=""),"",ROUND(AV96/AV$8*AV$7*KVARDI,2))</f>
        <v/>
      </c>
      <c r="AX96" s="43"/>
      <c r="AY96" s="44" t="str">
        <f aca="false">IF(OR(AX$4=0,AX96="",AX$8="",AX$7=""),"",ROUND(AX96/AX$8*AX$7*KVARDI,2))</f>
        <v/>
      </c>
      <c r="AZ96" s="43"/>
      <c r="BA96" s="44" t="str">
        <f aca="false">IF(OR(AZ$4=0,AZ96="",AZ$8="",AZ$7=""),"",ROUND(AZ96/AZ$8*AZ$7*KVARDI,2))</f>
        <v/>
      </c>
      <c r="BB96" s="43"/>
      <c r="BC96" s="44" t="str">
        <f aca="false">IF(OR(BB$4=0,BB96="",BB$8="",BB$7=""),"",ROUND(BB96/BB$8*BB$7*KVARDI,2))</f>
        <v/>
      </c>
    </row>
    <row r="97" customFormat="false" ht="15" hidden="false" customHeight="true" outlineLevel="0" collapsed="false">
      <c r="A97" s="45" t="n">
        <f aca="false">ROW()-10</f>
        <v>87</v>
      </c>
      <c r="B97" s="41" t="str">
        <f aca="false">IF(INDEX(Launagögn!$B$6:$B$10005,$A97)="","",INDEX(Launagögn!$B$6:$B$10005,$A97))</f>
        <v/>
      </c>
      <c r="C97" s="41" t="str">
        <f aca="false">IF(INDEX(Launagögn!$C$6:$C$10005,$A97)="","",INDEX(Launagögn!$C$6:$C$10005,$A97))</f>
        <v/>
      </c>
      <c r="D97" s="42" t="n">
        <f aca="false">IFERROR(SUMIF($F$10:$BC$10,"Stig",$F97:$BC97),0)</f>
        <v>0</v>
      </c>
      <c r="F97" s="43"/>
      <c r="G97" s="44" t="str">
        <f aca="false">IF(OR(F$4=0,F97="",F$8="",F$7=""),"",ROUND(F97/F$8*F$7*KVARDI,2))</f>
        <v/>
      </c>
      <c r="H97" s="43"/>
      <c r="I97" s="44" t="str">
        <f aca="false">IF(OR(H$4=0,H97="",H$8="",H$7=""),"",ROUND(H97/H$8*H$7*KVARDI,2))</f>
        <v/>
      </c>
      <c r="J97" s="43"/>
      <c r="K97" s="44" t="str">
        <f aca="false">IF(OR(J$4=0,J97="",J$8="",J$7=""),"",ROUND(J97/J$8*J$7*KVARDI,2))</f>
        <v/>
      </c>
      <c r="L97" s="43"/>
      <c r="M97" s="44" t="str">
        <f aca="false">IF(OR(L$4=0,L97="",L$8="",L$7=""),"",ROUND(L97/L$8*L$7*KVARDI,2))</f>
        <v/>
      </c>
      <c r="N97" s="43"/>
      <c r="O97" s="44" t="str">
        <f aca="false">IF(OR(N$4=0,N97="",N$8="",N$7=""),"",ROUND(N97/N$8*N$7*KVARDI,2))</f>
        <v/>
      </c>
      <c r="P97" s="43"/>
      <c r="Q97" s="44" t="str">
        <f aca="false">IF(OR(P$4=0,P97="",P$8="",P$7=""),"",ROUND(P97/P$8*P$7*KVARDI,2))</f>
        <v/>
      </c>
      <c r="R97" s="43"/>
      <c r="S97" s="44" t="str">
        <f aca="false">IF(OR(R$4=0,R97="",R$8="",R$7=""),"",ROUND(R97/R$8*R$7*KVARDI,2))</f>
        <v/>
      </c>
      <c r="T97" s="43"/>
      <c r="U97" s="44" t="str">
        <f aca="false">IF(OR(T$4=0,T97="",T$8="",T$7=""),"",ROUND(T97/T$8*T$7*KVARDI,2))</f>
        <v/>
      </c>
      <c r="V97" s="43"/>
      <c r="W97" s="44" t="str">
        <f aca="false">IF(OR(V$4=0,V97="",V$8="",V$7=""),"",ROUND(V97/V$8*V$7*KVARDI,2))</f>
        <v/>
      </c>
      <c r="X97" s="43"/>
      <c r="Y97" s="44" t="str">
        <f aca="false">IF(OR(X$4=0,X97="",X$8="",X$7=""),"",ROUND(X97/X$8*X$7*KVARDI,2))</f>
        <v/>
      </c>
      <c r="Z97" s="43"/>
      <c r="AA97" s="44" t="str">
        <f aca="false">IF(OR(Z$4=0,Z97="",Z$8="",Z$7=""),"",ROUND(Z97/Z$8*Z$7*KVARDI,2))</f>
        <v/>
      </c>
      <c r="AB97" s="43"/>
      <c r="AC97" s="44" t="str">
        <f aca="false">IF(OR(AB$4=0,AB97="",AB$8="",AB$7=""),"",ROUND(AB97/AB$8*AB$7*KVARDI,2))</f>
        <v/>
      </c>
      <c r="AD97" s="43"/>
      <c r="AE97" s="44" t="str">
        <f aca="false">IF(OR(AD$4=0,AD97="",AD$8="",AD$7=""),"",ROUND(AD97/AD$8*AD$7*KVARDI,2))</f>
        <v/>
      </c>
      <c r="AF97" s="43"/>
      <c r="AG97" s="44" t="str">
        <f aca="false">IF(OR(AF$4=0,AF97="",AF$8="",AF$7=""),"",ROUND(AF97/AF$8*AF$7*KVARDI,2))</f>
        <v/>
      </c>
      <c r="AH97" s="43"/>
      <c r="AI97" s="44" t="str">
        <f aca="false">IF(OR(AH$4=0,AH97="",AH$8="",AH$7=""),"",ROUND(AH97/AH$8*AH$7*KVARDI,2))</f>
        <v/>
      </c>
      <c r="AJ97" s="43"/>
      <c r="AK97" s="44" t="str">
        <f aca="false">IF(OR(AJ$4=0,AJ97="",AJ$8="",AJ$7=""),"",ROUND(AJ97/AJ$8*AJ$7*KVARDI,2))</f>
        <v/>
      </c>
      <c r="AL97" s="43"/>
      <c r="AM97" s="44" t="str">
        <f aca="false">IF(OR(AL$4=0,AL97="",AL$8="",AL$7=""),"",ROUND(AL97/AL$8*AL$7*KVARDI,2))</f>
        <v/>
      </c>
      <c r="AN97" s="43"/>
      <c r="AO97" s="44" t="str">
        <f aca="false">IF(OR(AN$4=0,AN97="",AN$8="",AN$7=""),"",ROUND(AN97/AN$8*AN$7*KVARDI,2))</f>
        <v/>
      </c>
      <c r="AP97" s="43"/>
      <c r="AQ97" s="44" t="str">
        <f aca="false">IF(OR(AP$4=0,AP97="",AP$8="",AP$7=""),"",ROUND(AP97/AP$8*AP$7*KVARDI,2))</f>
        <v/>
      </c>
      <c r="AR97" s="43"/>
      <c r="AS97" s="44" t="str">
        <f aca="false">IF(OR(AR$4=0,AR97="",AR$8="",AR$7=""),"",ROUND(AR97/AR$8*AR$7*KVARDI,2))</f>
        <v/>
      </c>
      <c r="AT97" s="43"/>
      <c r="AU97" s="44" t="str">
        <f aca="false">IF(OR(AT$4=0,AT97="",AT$8="",AT$7=""),"",ROUND(AT97/AT$8*AT$7*KVARDI,2))</f>
        <v/>
      </c>
      <c r="AV97" s="43"/>
      <c r="AW97" s="44" t="str">
        <f aca="false">IF(OR(AV$4=0,AV97="",AV$8="",AV$7=""),"",ROUND(AV97/AV$8*AV$7*KVARDI,2))</f>
        <v/>
      </c>
      <c r="AX97" s="43"/>
      <c r="AY97" s="44" t="str">
        <f aca="false">IF(OR(AX$4=0,AX97="",AX$8="",AX$7=""),"",ROUND(AX97/AX$8*AX$7*KVARDI,2))</f>
        <v/>
      </c>
      <c r="AZ97" s="43"/>
      <c r="BA97" s="44" t="str">
        <f aca="false">IF(OR(AZ$4=0,AZ97="",AZ$8="",AZ$7=""),"",ROUND(AZ97/AZ$8*AZ$7*KVARDI,2))</f>
        <v/>
      </c>
      <c r="BB97" s="43"/>
      <c r="BC97" s="44" t="str">
        <f aca="false">IF(OR(BB$4=0,BB97="",BB$8="",BB$7=""),"",ROUND(BB97/BB$8*BB$7*KVARDI,2))</f>
        <v/>
      </c>
    </row>
    <row r="98" customFormat="false" ht="15" hidden="false" customHeight="true" outlineLevel="0" collapsed="false">
      <c r="A98" s="45" t="n">
        <f aca="false">ROW()-10</f>
        <v>88</v>
      </c>
      <c r="B98" s="41" t="str">
        <f aca="false">IF(INDEX(Launagögn!$B$6:$B$10005,$A98)="","",INDEX(Launagögn!$B$6:$B$10005,$A98))</f>
        <v/>
      </c>
      <c r="C98" s="41" t="str">
        <f aca="false">IF(INDEX(Launagögn!$C$6:$C$10005,$A98)="","",INDEX(Launagögn!$C$6:$C$10005,$A98))</f>
        <v/>
      </c>
      <c r="D98" s="42" t="n">
        <f aca="false">IFERROR(SUMIF($F$10:$BC$10,"Stig",$F98:$BC98),0)</f>
        <v>0</v>
      </c>
      <c r="F98" s="43"/>
      <c r="G98" s="44" t="str">
        <f aca="false">IF(OR(F$4=0,F98="",F$8="",F$7=""),"",ROUND(F98/F$8*F$7*KVARDI,2))</f>
        <v/>
      </c>
      <c r="H98" s="43"/>
      <c r="I98" s="44" t="str">
        <f aca="false">IF(OR(H$4=0,H98="",H$8="",H$7=""),"",ROUND(H98/H$8*H$7*KVARDI,2))</f>
        <v/>
      </c>
      <c r="J98" s="43"/>
      <c r="K98" s="44" t="str">
        <f aca="false">IF(OR(J$4=0,J98="",J$8="",J$7=""),"",ROUND(J98/J$8*J$7*KVARDI,2))</f>
        <v/>
      </c>
      <c r="L98" s="43"/>
      <c r="M98" s="44" t="str">
        <f aca="false">IF(OR(L$4=0,L98="",L$8="",L$7=""),"",ROUND(L98/L$8*L$7*KVARDI,2))</f>
        <v/>
      </c>
      <c r="N98" s="43"/>
      <c r="O98" s="44" t="str">
        <f aca="false">IF(OR(N$4=0,N98="",N$8="",N$7=""),"",ROUND(N98/N$8*N$7*KVARDI,2))</f>
        <v/>
      </c>
      <c r="P98" s="43"/>
      <c r="Q98" s="44" t="str">
        <f aca="false">IF(OR(P$4=0,P98="",P$8="",P$7=""),"",ROUND(P98/P$8*P$7*KVARDI,2))</f>
        <v/>
      </c>
      <c r="R98" s="43"/>
      <c r="S98" s="44" t="str">
        <f aca="false">IF(OR(R$4=0,R98="",R$8="",R$7=""),"",ROUND(R98/R$8*R$7*KVARDI,2))</f>
        <v/>
      </c>
      <c r="T98" s="43"/>
      <c r="U98" s="44" t="str">
        <f aca="false">IF(OR(T$4=0,T98="",T$8="",T$7=""),"",ROUND(T98/T$8*T$7*KVARDI,2))</f>
        <v/>
      </c>
      <c r="V98" s="43"/>
      <c r="W98" s="44" t="str">
        <f aca="false">IF(OR(V$4=0,V98="",V$8="",V$7=""),"",ROUND(V98/V$8*V$7*KVARDI,2))</f>
        <v/>
      </c>
      <c r="X98" s="43"/>
      <c r="Y98" s="44" t="str">
        <f aca="false">IF(OR(X$4=0,X98="",X$8="",X$7=""),"",ROUND(X98/X$8*X$7*KVARDI,2))</f>
        <v/>
      </c>
      <c r="Z98" s="43"/>
      <c r="AA98" s="44" t="str">
        <f aca="false">IF(OR(Z$4=0,Z98="",Z$8="",Z$7=""),"",ROUND(Z98/Z$8*Z$7*KVARDI,2))</f>
        <v/>
      </c>
      <c r="AB98" s="43"/>
      <c r="AC98" s="44" t="str">
        <f aca="false">IF(OR(AB$4=0,AB98="",AB$8="",AB$7=""),"",ROUND(AB98/AB$8*AB$7*KVARDI,2))</f>
        <v/>
      </c>
      <c r="AD98" s="43"/>
      <c r="AE98" s="44" t="str">
        <f aca="false">IF(OR(AD$4=0,AD98="",AD$8="",AD$7=""),"",ROUND(AD98/AD$8*AD$7*KVARDI,2))</f>
        <v/>
      </c>
      <c r="AF98" s="43"/>
      <c r="AG98" s="44" t="str">
        <f aca="false">IF(OR(AF$4=0,AF98="",AF$8="",AF$7=""),"",ROUND(AF98/AF$8*AF$7*KVARDI,2))</f>
        <v/>
      </c>
      <c r="AH98" s="43"/>
      <c r="AI98" s="44" t="str">
        <f aca="false">IF(OR(AH$4=0,AH98="",AH$8="",AH$7=""),"",ROUND(AH98/AH$8*AH$7*KVARDI,2))</f>
        <v/>
      </c>
      <c r="AJ98" s="43"/>
      <c r="AK98" s="44" t="str">
        <f aca="false">IF(OR(AJ$4=0,AJ98="",AJ$8="",AJ$7=""),"",ROUND(AJ98/AJ$8*AJ$7*KVARDI,2))</f>
        <v/>
      </c>
      <c r="AL98" s="43"/>
      <c r="AM98" s="44" t="str">
        <f aca="false">IF(OR(AL$4=0,AL98="",AL$8="",AL$7=""),"",ROUND(AL98/AL$8*AL$7*KVARDI,2))</f>
        <v/>
      </c>
      <c r="AN98" s="43"/>
      <c r="AO98" s="44" t="str">
        <f aca="false">IF(OR(AN$4=0,AN98="",AN$8="",AN$7=""),"",ROUND(AN98/AN$8*AN$7*KVARDI,2))</f>
        <v/>
      </c>
      <c r="AP98" s="43"/>
      <c r="AQ98" s="44" t="str">
        <f aca="false">IF(OR(AP$4=0,AP98="",AP$8="",AP$7=""),"",ROUND(AP98/AP$8*AP$7*KVARDI,2))</f>
        <v/>
      </c>
      <c r="AR98" s="43"/>
      <c r="AS98" s="44" t="str">
        <f aca="false">IF(OR(AR$4=0,AR98="",AR$8="",AR$7=""),"",ROUND(AR98/AR$8*AR$7*KVARDI,2))</f>
        <v/>
      </c>
      <c r="AT98" s="43"/>
      <c r="AU98" s="44" t="str">
        <f aca="false">IF(OR(AT$4=0,AT98="",AT$8="",AT$7=""),"",ROUND(AT98/AT$8*AT$7*KVARDI,2))</f>
        <v/>
      </c>
      <c r="AV98" s="43"/>
      <c r="AW98" s="44" t="str">
        <f aca="false">IF(OR(AV$4=0,AV98="",AV$8="",AV$7=""),"",ROUND(AV98/AV$8*AV$7*KVARDI,2))</f>
        <v/>
      </c>
      <c r="AX98" s="43"/>
      <c r="AY98" s="44" t="str">
        <f aca="false">IF(OR(AX$4=0,AX98="",AX$8="",AX$7=""),"",ROUND(AX98/AX$8*AX$7*KVARDI,2))</f>
        <v/>
      </c>
      <c r="AZ98" s="43"/>
      <c r="BA98" s="44" t="str">
        <f aca="false">IF(OR(AZ$4=0,AZ98="",AZ$8="",AZ$7=""),"",ROUND(AZ98/AZ$8*AZ$7*KVARDI,2))</f>
        <v/>
      </c>
      <c r="BB98" s="43"/>
      <c r="BC98" s="44" t="str">
        <f aca="false">IF(OR(BB$4=0,BB98="",BB$8="",BB$7=""),"",ROUND(BB98/BB$8*BB$7*KVARDI,2))</f>
        <v/>
      </c>
    </row>
    <row r="99" customFormat="false" ht="15" hidden="false" customHeight="true" outlineLevel="0" collapsed="false">
      <c r="A99" s="45" t="n">
        <f aca="false">ROW()-10</f>
        <v>89</v>
      </c>
      <c r="B99" s="41" t="str">
        <f aca="false">IF(INDEX(Launagögn!$B$6:$B$10005,$A99)="","",INDEX(Launagögn!$B$6:$B$10005,$A99))</f>
        <v/>
      </c>
      <c r="C99" s="41" t="str">
        <f aca="false">IF(INDEX(Launagögn!$C$6:$C$10005,$A99)="","",INDEX(Launagögn!$C$6:$C$10005,$A99))</f>
        <v/>
      </c>
      <c r="D99" s="42" t="n">
        <f aca="false">IFERROR(SUMIF($F$10:$BC$10,"Stig",$F99:$BC99),0)</f>
        <v>0</v>
      </c>
      <c r="F99" s="43"/>
      <c r="G99" s="44" t="str">
        <f aca="false">IF(OR(F$4=0,F99="",F$8="",F$7=""),"",ROUND(F99/F$8*F$7*KVARDI,2))</f>
        <v/>
      </c>
      <c r="H99" s="43"/>
      <c r="I99" s="44" t="str">
        <f aca="false">IF(OR(H$4=0,H99="",H$8="",H$7=""),"",ROUND(H99/H$8*H$7*KVARDI,2))</f>
        <v/>
      </c>
      <c r="J99" s="43"/>
      <c r="K99" s="44" t="str">
        <f aca="false">IF(OR(J$4=0,J99="",J$8="",J$7=""),"",ROUND(J99/J$8*J$7*KVARDI,2))</f>
        <v/>
      </c>
      <c r="L99" s="43"/>
      <c r="M99" s="44" t="str">
        <f aca="false">IF(OR(L$4=0,L99="",L$8="",L$7=""),"",ROUND(L99/L$8*L$7*KVARDI,2))</f>
        <v/>
      </c>
      <c r="N99" s="43"/>
      <c r="O99" s="44" t="str">
        <f aca="false">IF(OR(N$4=0,N99="",N$8="",N$7=""),"",ROUND(N99/N$8*N$7*KVARDI,2))</f>
        <v/>
      </c>
      <c r="P99" s="43"/>
      <c r="Q99" s="44" t="str">
        <f aca="false">IF(OR(P$4=0,P99="",P$8="",P$7=""),"",ROUND(P99/P$8*P$7*KVARDI,2))</f>
        <v/>
      </c>
      <c r="R99" s="43"/>
      <c r="S99" s="44" t="str">
        <f aca="false">IF(OR(R$4=0,R99="",R$8="",R$7=""),"",ROUND(R99/R$8*R$7*KVARDI,2))</f>
        <v/>
      </c>
      <c r="T99" s="43"/>
      <c r="U99" s="44" t="str">
        <f aca="false">IF(OR(T$4=0,T99="",T$8="",T$7=""),"",ROUND(T99/T$8*T$7*KVARDI,2))</f>
        <v/>
      </c>
      <c r="V99" s="43"/>
      <c r="W99" s="44" t="str">
        <f aca="false">IF(OR(V$4=0,V99="",V$8="",V$7=""),"",ROUND(V99/V$8*V$7*KVARDI,2))</f>
        <v/>
      </c>
      <c r="X99" s="43"/>
      <c r="Y99" s="44" t="str">
        <f aca="false">IF(OR(X$4=0,X99="",X$8="",X$7=""),"",ROUND(X99/X$8*X$7*KVARDI,2))</f>
        <v/>
      </c>
      <c r="Z99" s="43"/>
      <c r="AA99" s="44" t="str">
        <f aca="false">IF(OR(Z$4=0,Z99="",Z$8="",Z$7=""),"",ROUND(Z99/Z$8*Z$7*KVARDI,2))</f>
        <v/>
      </c>
      <c r="AB99" s="43"/>
      <c r="AC99" s="44" t="str">
        <f aca="false">IF(OR(AB$4=0,AB99="",AB$8="",AB$7=""),"",ROUND(AB99/AB$8*AB$7*KVARDI,2))</f>
        <v/>
      </c>
      <c r="AD99" s="43"/>
      <c r="AE99" s="44" t="str">
        <f aca="false">IF(OR(AD$4=0,AD99="",AD$8="",AD$7=""),"",ROUND(AD99/AD$8*AD$7*KVARDI,2))</f>
        <v/>
      </c>
      <c r="AF99" s="43"/>
      <c r="AG99" s="44" t="str">
        <f aca="false">IF(OR(AF$4=0,AF99="",AF$8="",AF$7=""),"",ROUND(AF99/AF$8*AF$7*KVARDI,2))</f>
        <v/>
      </c>
      <c r="AH99" s="43"/>
      <c r="AI99" s="44" t="str">
        <f aca="false">IF(OR(AH$4=0,AH99="",AH$8="",AH$7=""),"",ROUND(AH99/AH$8*AH$7*KVARDI,2))</f>
        <v/>
      </c>
      <c r="AJ99" s="43"/>
      <c r="AK99" s="44" t="str">
        <f aca="false">IF(OR(AJ$4=0,AJ99="",AJ$8="",AJ$7=""),"",ROUND(AJ99/AJ$8*AJ$7*KVARDI,2))</f>
        <v/>
      </c>
      <c r="AL99" s="43"/>
      <c r="AM99" s="44" t="str">
        <f aca="false">IF(OR(AL$4=0,AL99="",AL$8="",AL$7=""),"",ROUND(AL99/AL$8*AL$7*KVARDI,2))</f>
        <v/>
      </c>
      <c r="AN99" s="43"/>
      <c r="AO99" s="44" t="str">
        <f aca="false">IF(OR(AN$4=0,AN99="",AN$8="",AN$7=""),"",ROUND(AN99/AN$8*AN$7*KVARDI,2))</f>
        <v/>
      </c>
      <c r="AP99" s="43"/>
      <c r="AQ99" s="44" t="str">
        <f aca="false">IF(OR(AP$4=0,AP99="",AP$8="",AP$7=""),"",ROUND(AP99/AP$8*AP$7*KVARDI,2))</f>
        <v/>
      </c>
      <c r="AR99" s="43"/>
      <c r="AS99" s="44" t="str">
        <f aca="false">IF(OR(AR$4=0,AR99="",AR$8="",AR$7=""),"",ROUND(AR99/AR$8*AR$7*KVARDI,2))</f>
        <v/>
      </c>
      <c r="AT99" s="43"/>
      <c r="AU99" s="44" t="str">
        <f aca="false">IF(OR(AT$4=0,AT99="",AT$8="",AT$7=""),"",ROUND(AT99/AT$8*AT$7*KVARDI,2))</f>
        <v/>
      </c>
      <c r="AV99" s="43"/>
      <c r="AW99" s="44" t="str">
        <f aca="false">IF(OR(AV$4=0,AV99="",AV$8="",AV$7=""),"",ROUND(AV99/AV$8*AV$7*KVARDI,2))</f>
        <v/>
      </c>
      <c r="AX99" s="43"/>
      <c r="AY99" s="44" t="str">
        <f aca="false">IF(OR(AX$4=0,AX99="",AX$8="",AX$7=""),"",ROUND(AX99/AX$8*AX$7*KVARDI,2))</f>
        <v/>
      </c>
      <c r="AZ99" s="43"/>
      <c r="BA99" s="44" t="str">
        <f aca="false">IF(OR(AZ$4=0,AZ99="",AZ$8="",AZ$7=""),"",ROUND(AZ99/AZ$8*AZ$7*KVARDI,2))</f>
        <v/>
      </c>
      <c r="BB99" s="43"/>
      <c r="BC99" s="44" t="str">
        <f aca="false">IF(OR(BB$4=0,BB99="",BB$8="",BB$7=""),"",ROUND(BB99/BB$8*BB$7*KVARDI,2))</f>
        <v/>
      </c>
    </row>
    <row r="100" customFormat="false" ht="15" hidden="false" customHeight="true" outlineLevel="0" collapsed="false">
      <c r="A100" s="45" t="n">
        <f aca="false">ROW()-10</f>
        <v>90</v>
      </c>
      <c r="B100" s="41" t="str">
        <f aca="false">IF(INDEX(Launagögn!$B$6:$B$10005,$A100)="","",INDEX(Launagögn!$B$6:$B$10005,$A100))</f>
        <v/>
      </c>
      <c r="C100" s="41" t="str">
        <f aca="false">IF(INDEX(Launagögn!$C$6:$C$10005,$A100)="","",INDEX(Launagögn!$C$6:$C$10005,$A100))</f>
        <v/>
      </c>
      <c r="D100" s="42" t="n">
        <f aca="false">IFERROR(SUMIF($F$10:$BC$10,"Stig",$F100:$BC100),0)</f>
        <v>0</v>
      </c>
      <c r="F100" s="43"/>
      <c r="G100" s="44" t="str">
        <f aca="false">IF(OR(F$4=0,F100="",F$8="",F$7=""),"",ROUND(F100/F$8*F$7*KVARDI,2))</f>
        <v/>
      </c>
      <c r="H100" s="43"/>
      <c r="I100" s="44" t="str">
        <f aca="false">IF(OR(H$4=0,H100="",H$8="",H$7=""),"",ROUND(H100/H$8*H$7*KVARDI,2))</f>
        <v/>
      </c>
      <c r="J100" s="43"/>
      <c r="K100" s="44" t="str">
        <f aca="false">IF(OR(J$4=0,J100="",J$8="",J$7=""),"",ROUND(J100/J$8*J$7*KVARDI,2))</f>
        <v/>
      </c>
      <c r="L100" s="43"/>
      <c r="M100" s="44" t="str">
        <f aca="false">IF(OR(L$4=0,L100="",L$8="",L$7=""),"",ROUND(L100/L$8*L$7*KVARDI,2))</f>
        <v/>
      </c>
      <c r="N100" s="43"/>
      <c r="O100" s="44" t="str">
        <f aca="false">IF(OR(N$4=0,N100="",N$8="",N$7=""),"",ROUND(N100/N$8*N$7*KVARDI,2))</f>
        <v/>
      </c>
      <c r="P100" s="43"/>
      <c r="Q100" s="44" t="str">
        <f aca="false">IF(OR(P$4=0,P100="",P$8="",P$7=""),"",ROUND(P100/P$8*P$7*KVARDI,2))</f>
        <v/>
      </c>
      <c r="R100" s="43"/>
      <c r="S100" s="44" t="str">
        <f aca="false">IF(OR(R$4=0,R100="",R$8="",R$7=""),"",ROUND(R100/R$8*R$7*KVARDI,2))</f>
        <v/>
      </c>
      <c r="T100" s="43"/>
      <c r="U100" s="44" t="str">
        <f aca="false">IF(OR(T$4=0,T100="",T$8="",T$7=""),"",ROUND(T100/T$8*T$7*KVARDI,2))</f>
        <v/>
      </c>
      <c r="V100" s="43"/>
      <c r="W100" s="44" t="str">
        <f aca="false">IF(OR(V$4=0,V100="",V$8="",V$7=""),"",ROUND(V100/V$8*V$7*KVARDI,2))</f>
        <v/>
      </c>
      <c r="X100" s="43"/>
      <c r="Y100" s="44" t="str">
        <f aca="false">IF(OR(X$4=0,X100="",X$8="",X$7=""),"",ROUND(X100/X$8*X$7*KVARDI,2))</f>
        <v/>
      </c>
      <c r="Z100" s="43"/>
      <c r="AA100" s="44" t="str">
        <f aca="false">IF(OR(Z$4=0,Z100="",Z$8="",Z$7=""),"",ROUND(Z100/Z$8*Z$7*KVARDI,2))</f>
        <v/>
      </c>
      <c r="AB100" s="43"/>
      <c r="AC100" s="44" t="str">
        <f aca="false">IF(OR(AB$4=0,AB100="",AB$8="",AB$7=""),"",ROUND(AB100/AB$8*AB$7*KVARDI,2))</f>
        <v/>
      </c>
      <c r="AD100" s="43"/>
      <c r="AE100" s="44" t="str">
        <f aca="false">IF(OR(AD$4=0,AD100="",AD$8="",AD$7=""),"",ROUND(AD100/AD$8*AD$7*KVARDI,2))</f>
        <v/>
      </c>
      <c r="AF100" s="43"/>
      <c r="AG100" s="44" t="str">
        <f aca="false">IF(OR(AF$4=0,AF100="",AF$8="",AF$7=""),"",ROUND(AF100/AF$8*AF$7*KVARDI,2))</f>
        <v/>
      </c>
      <c r="AH100" s="43"/>
      <c r="AI100" s="44" t="str">
        <f aca="false">IF(OR(AH$4=0,AH100="",AH$8="",AH$7=""),"",ROUND(AH100/AH$8*AH$7*KVARDI,2))</f>
        <v/>
      </c>
      <c r="AJ100" s="43"/>
      <c r="AK100" s="44" t="str">
        <f aca="false">IF(OR(AJ$4=0,AJ100="",AJ$8="",AJ$7=""),"",ROUND(AJ100/AJ$8*AJ$7*KVARDI,2))</f>
        <v/>
      </c>
      <c r="AL100" s="43"/>
      <c r="AM100" s="44" t="str">
        <f aca="false">IF(OR(AL$4=0,AL100="",AL$8="",AL$7=""),"",ROUND(AL100/AL$8*AL$7*KVARDI,2))</f>
        <v/>
      </c>
      <c r="AN100" s="43"/>
      <c r="AO100" s="44" t="str">
        <f aca="false">IF(OR(AN$4=0,AN100="",AN$8="",AN$7=""),"",ROUND(AN100/AN$8*AN$7*KVARDI,2))</f>
        <v/>
      </c>
      <c r="AP100" s="43"/>
      <c r="AQ100" s="44" t="str">
        <f aca="false">IF(OR(AP$4=0,AP100="",AP$8="",AP$7=""),"",ROUND(AP100/AP$8*AP$7*KVARDI,2))</f>
        <v/>
      </c>
      <c r="AR100" s="43"/>
      <c r="AS100" s="44" t="str">
        <f aca="false">IF(OR(AR$4=0,AR100="",AR$8="",AR$7=""),"",ROUND(AR100/AR$8*AR$7*KVARDI,2))</f>
        <v/>
      </c>
      <c r="AT100" s="43"/>
      <c r="AU100" s="44" t="str">
        <f aca="false">IF(OR(AT$4=0,AT100="",AT$8="",AT$7=""),"",ROUND(AT100/AT$8*AT$7*KVARDI,2))</f>
        <v/>
      </c>
      <c r="AV100" s="43"/>
      <c r="AW100" s="44" t="str">
        <f aca="false">IF(OR(AV$4=0,AV100="",AV$8="",AV$7=""),"",ROUND(AV100/AV$8*AV$7*KVARDI,2))</f>
        <v/>
      </c>
      <c r="AX100" s="43"/>
      <c r="AY100" s="44" t="str">
        <f aca="false">IF(OR(AX$4=0,AX100="",AX$8="",AX$7=""),"",ROUND(AX100/AX$8*AX$7*KVARDI,2))</f>
        <v/>
      </c>
      <c r="AZ100" s="43"/>
      <c r="BA100" s="44" t="str">
        <f aca="false">IF(OR(AZ$4=0,AZ100="",AZ$8="",AZ$7=""),"",ROUND(AZ100/AZ$8*AZ$7*KVARDI,2))</f>
        <v/>
      </c>
      <c r="BB100" s="43"/>
      <c r="BC100" s="44" t="str">
        <f aca="false">IF(OR(BB$4=0,BB100="",BB$8="",BB$7=""),"",ROUND(BB100/BB$8*BB$7*KVARDI,2))</f>
        <v/>
      </c>
    </row>
    <row r="101" customFormat="false" ht="15" hidden="false" customHeight="true" outlineLevel="0" collapsed="false">
      <c r="A101" s="45" t="n">
        <f aca="false">ROW()-10</f>
        <v>91</v>
      </c>
      <c r="B101" s="41" t="str">
        <f aca="false">IF(INDEX(Launagögn!$B$6:$B$10005,$A101)="","",INDEX(Launagögn!$B$6:$B$10005,$A101))</f>
        <v/>
      </c>
      <c r="C101" s="41" t="str">
        <f aca="false">IF(INDEX(Launagögn!$C$6:$C$10005,$A101)="","",INDEX(Launagögn!$C$6:$C$10005,$A101))</f>
        <v/>
      </c>
      <c r="D101" s="42" t="n">
        <f aca="false">IFERROR(SUMIF($F$10:$BC$10,"Stig",$F101:$BC101),0)</f>
        <v>0</v>
      </c>
      <c r="F101" s="43"/>
      <c r="G101" s="44" t="str">
        <f aca="false">IF(OR(F$4=0,F101="",F$8="",F$7=""),"",ROUND(F101/F$8*F$7*KVARDI,2))</f>
        <v/>
      </c>
      <c r="H101" s="43"/>
      <c r="I101" s="44" t="str">
        <f aca="false">IF(OR(H$4=0,H101="",H$8="",H$7=""),"",ROUND(H101/H$8*H$7*KVARDI,2))</f>
        <v/>
      </c>
      <c r="J101" s="43"/>
      <c r="K101" s="44" t="str">
        <f aca="false">IF(OR(J$4=0,J101="",J$8="",J$7=""),"",ROUND(J101/J$8*J$7*KVARDI,2))</f>
        <v/>
      </c>
      <c r="L101" s="43"/>
      <c r="M101" s="44" t="str">
        <f aca="false">IF(OR(L$4=0,L101="",L$8="",L$7=""),"",ROUND(L101/L$8*L$7*KVARDI,2))</f>
        <v/>
      </c>
      <c r="N101" s="43"/>
      <c r="O101" s="44" t="str">
        <f aca="false">IF(OR(N$4=0,N101="",N$8="",N$7=""),"",ROUND(N101/N$8*N$7*KVARDI,2))</f>
        <v/>
      </c>
      <c r="P101" s="43"/>
      <c r="Q101" s="44" t="str">
        <f aca="false">IF(OR(P$4=0,P101="",P$8="",P$7=""),"",ROUND(P101/P$8*P$7*KVARDI,2))</f>
        <v/>
      </c>
      <c r="R101" s="43"/>
      <c r="S101" s="44" t="str">
        <f aca="false">IF(OR(R$4=0,R101="",R$8="",R$7=""),"",ROUND(R101/R$8*R$7*KVARDI,2))</f>
        <v/>
      </c>
      <c r="T101" s="43"/>
      <c r="U101" s="44" t="str">
        <f aca="false">IF(OR(T$4=0,T101="",T$8="",T$7=""),"",ROUND(T101/T$8*T$7*KVARDI,2))</f>
        <v/>
      </c>
      <c r="V101" s="43"/>
      <c r="W101" s="44" t="str">
        <f aca="false">IF(OR(V$4=0,V101="",V$8="",V$7=""),"",ROUND(V101/V$8*V$7*KVARDI,2))</f>
        <v/>
      </c>
      <c r="X101" s="43"/>
      <c r="Y101" s="44" t="str">
        <f aca="false">IF(OR(X$4=0,X101="",X$8="",X$7=""),"",ROUND(X101/X$8*X$7*KVARDI,2))</f>
        <v/>
      </c>
      <c r="Z101" s="43"/>
      <c r="AA101" s="44" t="str">
        <f aca="false">IF(OR(Z$4=0,Z101="",Z$8="",Z$7=""),"",ROUND(Z101/Z$8*Z$7*KVARDI,2))</f>
        <v/>
      </c>
      <c r="AB101" s="43"/>
      <c r="AC101" s="44" t="str">
        <f aca="false">IF(OR(AB$4=0,AB101="",AB$8="",AB$7=""),"",ROUND(AB101/AB$8*AB$7*KVARDI,2))</f>
        <v/>
      </c>
      <c r="AD101" s="43"/>
      <c r="AE101" s="44" t="str">
        <f aca="false">IF(OR(AD$4=0,AD101="",AD$8="",AD$7=""),"",ROUND(AD101/AD$8*AD$7*KVARDI,2))</f>
        <v/>
      </c>
      <c r="AF101" s="43"/>
      <c r="AG101" s="44" t="str">
        <f aca="false">IF(OR(AF$4=0,AF101="",AF$8="",AF$7=""),"",ROUND(AF101/AF$8*AF$7*KVARDI,2))</f>
        <v/>
      </c>
      <c r="AH101" s="43"/>
      <c r="AI101" s="44" t="str">
        <f aca="false">IF(OR(AH$4=0,AH101="",AH$8="",AH$7=""),"",ROUND(AH101/AH$8*AH$7*KVARDI,2))</f>
        <v/>
      </c>
      <c r="AJ101" s="43"/>
      <c r="AK101" s="44" t="str">
        <f aca="false">IF(OR(AJ$4=0,AJ101="",AJ$8="",AJ$7=""),"",ROUND(AJ101/AJ$8*AJ$7*KVARDI,2))</f>
        <v/>
      </c>
      <c r="AL101" s="43"/>
      <c r="AM101" s="44" t="str">
        <f aca="false">IF(OR(AL$4=0,AL101="",AL$8="",AL$7=""),"",ROUND(AL101/AL$8*AL$7*KVARDI,2))</f>
        <v/>
      </c>
      <c r="AN101" s="43"/>
      <c r="AO101" s="44" t="str">
        <f aca="false">IF(OR(AN$4=0,AN101="",AN$8="",AN$7=""),"",ROUND(AN101/AN$8*AN$7*KVARDI,2))</f>
        <v/>
      </c>
      <c r="AP101" s="43"/>
      <c r="AQ101" s="44" t="str">
        <f aca="false">IF(OR(AP$4=0,AP101="",AP$8="",AP$7=""),"",ROUND(AP101/AP$8*AP$7*KVARDI,2))</f>
        <v/>
      </c>
      <c r="AR101" s="43"/>
      <c r="AS101" s="44" t="str">
        <f aca="false">IF(OR(AR$4=0,AR101="",AR$8="",AR$7=""),"",ROUND(AR101/AR$8*AR$7*KVARDI,2))</f>
        <v/>
      </c>
      <c r="AT101" s="43"/>
      <c r="AU101" s="44" t="str">
        <f aca="false">IF(OR(AT$4=0,AT101="",AT$8="",AT$7=""),"",ROUND(AT101/AT$8*AT$7*KVARDI,2))</f>
        <v/>
      </c>
      <c r="AV101" s="43"/>
      <c r="AW101" s="44" t="str">
        <f aca="false">IF(OR(AV$4=0,AV101="",AV$8="",AV$7=""),"",ROUND(AV101/AV$8*AV$7*KVARDI,2))</f>
        <v/>
      </c>
      <c r="AX101" s="43"/>
      <c r="AY101" s="44" t="str">
        <f aca="false">IF(OR(AX$4=0,AX101="",AX$8="",AX$7=""),"",ROUND(AX101/AX$8*AX$7*KVARDI,2))</f>
        <v/>
      </c>
      <c r="AZ101" s="43"/>
      <c r="BA101" s="44" t="str">
        <f aca="false">IF(OR(AZ$4=0,AZ101="",AZ$8="",AZ$7=""),"",ROUND(AZ101/AZ$8*AZ$7*KVARDI,2))</f>
        <v/>
      </c>
      <c r="BB101" s="43"/>
      <c r="BC101" s="44" t="str">
        <f aca="false">IF(OR(BB$4=0,BB101="",BB$8="",BB$7=""),"",ROUND(BB101/BB$8*BB$7*KVARDI,2))</f>
        <v/>
      </c>
    </row>
    <row r="102" customFormat="false" ht="15" hidden="false" customHeight="true" outlineLevel="0" collapsed="false">
      <c r="A102" s="45" t="n">
        <f aca="false">ROW()-10</f>
        <v>92</v>
      </c>
      <c r="B102" s="41" t="str">
        <f aca="false">IF(INDEX(Launagögn!$B$6:$B$10005,$A102)="","",INDEX(Launagögn!$B$6:$B$10005,$A102))</f>
        <v/>
      </c>
      <c r="C102" s="41" t="str">
        <f aca="false">IF(INDEX(Launagögn!$C$6:$C$10005,$A102)="","",INDEX(Launagögn!$C$6:$C$10005,$A102))</f>
        <v/>
      </c>
      <c r="D102" s="42" t="n">
        <f aca="false">IFERROR(SUMIF($F$10:$BC$10,"Stig",$F102:$BC102),0)</f>
        <v>0</v>
      </c>
      <c r="F102" s="43"/>
      <c r="G102" s="44" t="str">
        <f aca="false">IF(OR(F$4=0,F102="",F$8="",F$7=""),"",ROUND(F102/F$8*F$7*KVARDI,2))</f>
        <v/>
      </c>
      <c r="H102" s="43"/>
      <c r="I102" s="44" t="str">
        <f aca="false">IF(OR(H$4=0,H102="",H$8="",H$7=""),"",ROUND(H102/H$8*H$7*KVARDI,2))</f>
        <v/>
      </c>
      <c r="J102" s="43"/>
      <c r="K102" s="44" t="str">
        <f aca="false">IF(OR(J$4=0,J102="",J$8="",J$7=""),"",ROUND(J102/J$8*J$7*KVARDI,2))</f>
        <v/>
      </c>
      <c r="L102" s="43"/>
      <c r="M102" s="44" t="str">
        <f aca="false">IF(OR(L$4=0,L102="",L$8="",L$7=""),"",ROUND(L102/L$8*L$7*KVARDI,2))</f>
        <v/>
      </c>
      <c r="N102" s="43"/>
      <c r="O102" s="44" t="str">
        <f aca="false">IF(OR(N$4=0,N102="",N$8="",N$7=""),"",ROUND(N102/N$8*N$7*KVARDI,2))</f>
        <v/>
      </c>
      <c r="P102" s="43"/>
      <c r="Q102" s="44" t="str">
        <f aca="false">IF(OR(P$4=0,P102="",P$8="",P$7=""),"",ROUND(P102/P$8*P$7*KVARDI,2))</f>
        <v/>
      </c>
      <c r="R102" s="43"/>
      <c r="S102" s="44" t="str">
        <f aca="false">IF(OR(R$4=0,R102="",R$8="",R$7=""),"",ROUND(R102/R$8*R$7*KVARDI,2))</f>
        <v/>
      </c>
      <c r="T102" s="43"/>
      <c r="U102" s="44" t="str">
        <f aca="false">IF(OR(T$4=0,T102="",T$8="",T$7=""),"",ROUND(T102/T$8*T$7*KVARDI,2))</f>
        <v/>
      </c>
      <c r="V102" s="43"/>
      <c r="W102" s="44" t="str">
        <f aca="false">IF(OR(V$4=0,V102="",V$8="",V$7=""),"",ROUND(V102/V$8*V$7*KVARDI,2))</f>
        <v/>
      </c>
      <c r="X102" s="43"/>
      <c r="Y102" s="44" t="str">
        <f aca="false">IF(OR(X$4=0,X102="",X$8="",X$7=""),"",ROUND(X102/X$8*X$7*KVARDI,2))</f>
        <v/>
      </c>
      <c r="Z102" s="43"/>
      <c r="AA102" s="44" t="str">
        <f aca="false">IF(OR(Z$4=0,Z102="",Z$8="",Z$7=""),"",ROUND(Z102/Z$8*Z$7*KVARDI,2))</f>
        <v/>
      </c>
      <c r="AB102" s="43"/>
      <c r="AC102" s="44" t="str">
        <f aca="false">IF(OR(AB$4=0,AB102="",AB$8="",AB$7=""),"",ROUND(AB102/AB$8*AB$7*KVARDI,2))</f>
        <v/>
      </c>
      <c r="AD102" s="43"/>
      <c r="AE102" s="44" t="str">
        <f aca="false">IF(OR(AD$4=0,AD102="",AD$8="",AD$7=""),"",ROUND(AD102/AD$8*AD$7*KVARDI,2))</f>
        <v/>
      </c>
      <c r="AF102" s="43"/>
      <c r="AG102" s="44" t="str">
        <f aca="false">IF(OR(AF$4=0,AF102="",AF$8="",AF$7=""),"",ROUND(AF102/AF$8*AF$7*KVARDI,2))</f>
        <v/>
      </c>
      <c r="AH102" s="43"/>
      <c r="AI102" s="44" t="str">
        <f aca="false">IF(OR(AH$4=0,AH102="",AH$8="",AH$7=""),"",ROUND(AH102/AH$8*AH$7*KVARDI,2))</f>
        <v/>
      </c>
      <c r="AJ102" s="43"/>
      <c r="AK102" s="44" t="str">
        <f aca="false">IF(OR(AJ$4=0,AJ102="",AJ$8="",AJ$7=""),"",ROUND(AJ102/AJ$8*AJ$7*KVARDI,2))</f>
        <v/>
      </c>
      <c r="AL102" s="43"/>
      <c r="AM102" s="44" t="str">
        <f aca="false">IF(OR(AL$4=0,AL102="",AL$8="",AL$7=""),"",ROUND(AL102/AL$8*AL$7*KVARDI,2))</f>
        <v/>
      </c>
      <c r="AN102" s="43"/>
      <c r="AO102" s="44" t="str">
        <f aca="false">IF(OR(AN$4=0,AN102="",AN$8="",AN$7=""),"",ROUND(AN102/AN$8*AN$7*KVARDI,2))</f>
        <v/>
      </c>
      <c r="AP102" s="43"/>
      <c r="AQ102" s="44" t="str">
        <f aca="false">IF(OR(AP$4=0,AP102="",AP$8="",AP$7=""),"",ROUND(AP102/AP$8*AP$7*KVARDI,2))</f>
        <v/>
      </c>
      <c r="AR102" s="43"/>
      <c r="AS102" s="44" t="str">
        <f aca="false">IF(OR(AR$4=0,AR102="",AR$8="",AR$7=""),"",ROUND(AR102/AR$8*AR$7*KVARDI,2))</f>
        <v/>
      </c>
      <c r="AT102" s="43"/>
      <c r="AU102" s="44" t="str">
        <f aca="false">IF(OR(AT$4=0,AT102="",AT$8="",AT$7=""),"",ROUND(AT102/AT$8*AT$7*KVARDI,2))</f>
        <v/>
      </c>
      <c r="AV102" s="43"/>
      <c r="AW102" s="44" t="str">
        <f aca="false">IF(OR(AV$4=0,AV102="",AV$8="",AV$7=""),"",ROUND(AV102/AV$8*AV$7*KVARDI,2))</f>
        <v/>
      </c>
      <c r="AX102" s="43"/>
      <c r="AY102" s="44" t="str">
        <f aca="false">IF(OR(AX$4=0,AX102="",AX$8="",AX$7=""),"",ROUND(AX102/AX$8*AX$7*KVARDI,2))</f>
        <v/>
      </c>
      <c r="AZ102" s="43"/>
      <c r="BA102" s="44" t="str">
        <f aca="false">IF(OR(AZ$4=0,AZ102="",AZ$8="",AZ$7=""),"",ROUND(AZ102/AZ$8*AZ$7*KVARDI,2))</f>
        <v/>
      </c>
      <c r="BB102" s="43"/>
      <c r="BC102" s="44" t="str">
        <f aca="false">IF(OR(BB$4=0,BB102="",BB$8="",BB$7=""),"",ROUND(BB102/BB$8*BB$7*KVARDI,2))</f>
        <v/>
      </c>
    </row>
    <row r="103" customFormat="false" ht="15" hidden="false" customHeight="true" outlineLevel="0" collapsed="false">
      <c r="A103" s="45" t="n">
        <f aca="false">ROW()-10</f>
        <v>93</v>
      </c>
      <c r="B103" s="41" t="str">
        <f aca="false">IF(INDEX(Launagögn!$B$6:$B$10005,$A103)="","",INDEX(Launagögn!$B$6:$B$10005,$A103))</f>
        <v/>
      </c>
      <c r="C103" s="41" t="str">
        <f aca="false">IF(INDEX(Launagögn!$C$6:$C$10005,$A103)="","",INDEX(Launagögn!$C$6:$C$10005,$A103))</f>
        <v/>
      </c>
      <c r="D103" s="42" t="n">
        <f aca="false">IFERROR(SUMIF($F$10:$BC$10,"Stig",$F103:$BC103),0)</f>
        <v>0</v>
      </c>
      <c r="F103" s="43"/>
      <c r="G103" s="44" t="str">
        <f aca="false">IF(OR(F$4=0,F103="",F$8="",F$7=""),"",ROUND(F103/F$8*F$7*KVARDI,2))</f>
        <v/>
      </c>
      <c r="H103" s="43"/>
      <c r="I103" s="44" t="str">
        <f aca="false">IF(OR(H$4=0,H103="",H$8="",H$7=""),"",ROUND(H103/H$8*H$7*KVARDI,2))</f>
        <v/>
      </c>
      <c r="J103" s="43"/>
      <c r="K103" s="44" t="str">
        <f aca="false">IF(OR(J$4=0,J103="",J$8="",J$7=""),"",ROUND(J103/J$8*J$7*KVARDI,2))</f>
        <v/>
      </c>
      <c r="L103" s="43"/>
      <c r="M103" s="44" t="str">
        <f aca="false">IF(OR(L$4=0,L103="",L$8="",L$7=""),"",ROUND(L103/L$8*L$7*KVARDI,2))</f>
        <v/>
      </c>
      <c r="N103" s="43"/>
      <c r="O103" s="44" t="str">
        <f aca="false">IF(OR(N$4=0,N103="",N$8="",N$7=""),"",ROUND(N103/N$8*N$7*KVARDI,2))</f>
        <v/>
      </c>
      <c r="P103" s="43"/>
      <c r="Q103" s="44" t="str">
        <f aca="false">IF(OR(P$4=0,P103="",P$8="",P$7=""),"",ROUND(P103/P$8*P$7*KVARDI,2))</f>
        <v/>
      </c>
      <c r="R103" s="43"/>
      <c r="S103" s="44" t="str">
        <f aca="false">IF(OR(R$4=0,R103="",R$8="",R$7=""),"",ROUND(R103/R$8*R$7*KVARDI,2))</f>
        <v/>
      </c>
      <c r="T103" s="43"/>
      <c r="U103" s="44" t="str">
        <f aca="false">IF(OR(T$4=0,T103="",T$8="",T$7=""),"",ROUND(T103/T$8*T$7*KVARDI,2))</f>
        <v/>
      </c>
      <c r="V103" s="43"/>
      <c r="W103" s="44" t="str">
        <f aca="false">IF(OR(V$4=0,V103="",V$8="",V$7=""),"",ROUND(V103/V$8*V$7*KVARDI,2))</f>
        <v/>
      </c>
      <c r="X103" s="43"/>
      <c r="Y103" s="44" t="str">
        <f aca="false">IF(OR(X$4=0,X103="",X$8="",X$7=""),"",ROUND(X103/X$8*X$7*KVARDI,2))</f>
        <v/>
      </c>
      <c r="Z103" s="43"/>
      <c r="AA103" s="44" t="str">
        <f aca="false">IF(OR(Z$4=0,Z103="",Z$8="",Z$7=""),"",ROUND(Z103/Z$8*Z$7*KVARDI,2))</f>
        <v/>
      </c>
      <c r="AB103" s="43"/>
      <c r="AC103" s="44" t="str">
        <f aca="false">IF(OR(AB$4=0,AB103="",AB$8="",AB$7=""),"",ROUND(AB103/AB$8*AB$7*KVARDI,2))</f>
        <v/>
      </c>
      <c r="AD103" s="43"/>
      <c r="AE103" s="44" t="str">
        <f aca="false">IF(OR(AD$4=0,AD103="",AD$8="",AD$7=""),"",ROUND(AD103/AD$8*AD$7*KVARDI,2))</f>
        <v/>
      </c>
      <c r="AF103" s="43"/>
      <c r="AG103" s="44" t="str">
        <f aca="false">IF(OR(AF$4=0,AF103="",AF$8="",AF$7=""),"",ROUND(AF103/AF$8*AF$7*KVARDI,2))</f>
        <v/>
      </c>
      <c r="AH103" s="43"/>
      <c r="AI103" s="44" t="str">
        <f aca="false">IF(OR(AH$4=0,AH103="",AH$8="",AH$7=""),"",ROUND(AH103/AH$8*AH$7*KVARDI,2))</f>
        <v/>
      </c>
      <c r="AJ103" s="43"/>
      <c r="AK103" s="44" t="str">
        <f aca="false">IF(OR(AJ$4=0,AJ103="",AJ$8="",AJ$7=""),"",ROUND(AJ103/AJ$8*AJ$7*KVARDI,2))</f>
        <v/>
      </c>
      <c r="AL103" s="43"/>
      <c r="AM103" s="44" t="str">
        <f aca="false">IF(OR(AL$4=0,AL103="",AL$8="",AL$7=""),"",ROUND(AL103/AL$8*AL$7*KVARDI,2))</f>
        <v/>
      </c>
      <c r="AN103" s="43"/>
      <c r="AO103" s="44" t="str">
        <f aca="false">IF(OR(AN$4=0,AN103="",AN$8="",AN$7=""),"",ROUND(AN103/AN$8*AN$7*KVARDI,2))</f>
        <v/>
      </c>
      <c r="AP103" s="43"/>
      <c r="AQ103" s="44" t="str">
        <f aca="false">IF(OR(AP$4=0,AP103="",AP$8="",AP$7=""),"",ROUND(AP103/AP$8*AP$7*KVARDI,2))</f>
        <v/>
      </c>
      <c r="AR103" s="43"/>
      <c r="AS103" s="44" t="str">
        <f aca="false">IF(OR(AR$4=0,AR103="",AR$8="",AR$7=""),"",ROUND(AR103/AR$8*AR$7*KVARDI,2))</f>
        <v/>
      </c>
      <c r="AT103" s="43"/>
      <c r="AU103" s="44" t="str">
        <f aca="false">IF(OR(AT$4=0,AT103="",AT$8="",AT$7=""),"",ROUND(AT103/AT$8*AT$7*KVARDI,2))</f>
        <v/>
      </c>
      <c r="AV103" s="43"/>
      <c r="AW103" s="44" t="str">
        <f aca="false">IF(OR(AV$4=0,AV103="",AV$8="",AV$7=""),"",ROUND(AV103/AV$8*AV$7*KVARDI,2))</f>
        <v/>
      </c>
      <c r="AX103" s="43"/>
      <c r="AY103" s="44" t="str">
        <f aca="false">IF(OR(AX$4=0,AX103="",AX$8="",AX$7=""),"",ROUND(AX103/AX$8*AX$7*KVARDI,2))</f>
        <v/>
      </c>
      <c r="AZ103" s="43"/>
      <c r="BA103" s="44" t="str">
        <f aca="false">IF(OR(AZ$4=0,AZ103="",AZ$8="",AZ$7=""),"",ROUND(AZ103/AZ$8*AZ$7*KVARDI,2))</f>
        <v/>
      </c>
      <c r="BB103" s="43"/>
      <c r="BC103" s="44" t="str">
        <f aca="false">IF(OR(BB$4=0,BB103="",BB$8="",BB$7=""),"",ROUND(BB103/BB$8*BB$7*KVARDI,2))</f>
        <v/>
      </c>
    </row>
    <row r="104" customFormat="false" ht="15" hidden="false" customHeight="true" outlineLevel="0" collapsed="false">
      <c r="A104" s="45" t="n">
        <f aca="false">ROW()-10</f>
        <v>94</v>
      </c>
      <c r="B104" s="41" t="str">
        <f aca="false">IF(INDEX(Launagögn!$B$6:$B$10005,$A104)="","",INDEX(Launagögn!$B$6:$B$10005,$A104))</f>
        <v/>
      </c>
      <c r="C104" s="41" t="str">
        <f aca="false">IF(INDEX(Launagögn!$C$6:$C$10005,$A104)="","",INDEX(Launagögn!$C$6:$C$10005,$A104))</f>
        <v/>
      </c>
      <c r="D104" s="42" t="n">
        <f aca="false">IFERROR(SUMIF($F$10:$BC$10,"Stig",$F104:$BC104),0)</f>
        <v>0</v>
      </c>
      <c r="F104" s="43"/>
      <c r="G104" s="44" t="str">
        <f aca="false">IF(OR(F$4=0,F104="",F$8="",F$7=""),"",ROUND(F104/F$8*F$7*KVARDI,2))</f>
        <v/>
      </c>
      <c r="H104" s="43"/>
      <c r="I104" s="44" t="str">
        <f aca="false">IF(OR(H$4=0,H104="",H$8="",H$7=""),"",ROUND(H104/H$8*H$7*KVARDI,2))</f>
        <v/>
      </c>
      <c r="J104" s="43"/>
      <c r="K104" s="44" t="str">
        <f aca="false">IF(OR(J$4=0,J104="",J$8="",J$7=""),"",ROUND(J104/J$8*J$7*KVARDI,2))</f>
        <v/>
      </c>
      <c r="L104" s="43"/>
      <c r="M104" s="44" t="str">
        <f aca="false">IF(OR(L$4=0,L104="",L$8="",L$7=""),"",ROUND(L104/L$8*L$7*KVARDI,2))</f>
        <v/>
      </c>
      <c r="N104" s="43"/>
      <c r="O104" s="44" t="str">
        <f aca="false">IF(OR(N$4=0,N104="",N$8="",N$7=""),"",ROUND(N104/N$8*N$7*KVARDI,2))</f>
        <v/>
      </c>
      <c r="P104" s="43"/>
      <c r="Q104" s="44" t="str">
        <f aca="false">IF(OR(P$4=0,P104="",P$8="",P$7=""),"",ROUND(P104/P$8*P$7*KVARDI,2))</f>
        <v/>
      </c>
      <c r="R104" s="43"/>
      <c r="S104" s="44" t="str">
        <f aca="false">IF(OR(R$4=0,R104="",R$8="",R$7=""),"",ROUND(R104/R$8*R$7*KVARDI,2))</f>
        <v/>
      </c>
      <c r="T104" s="43"/>
      <c r="U104" s="44" t="str">
        <f aca="false">IF(OR(T$4=0,T104="",T$8="",T$7=""),"",ROUND(T104/T$8*T$7*KVARDI,2))</f>
        <v/>
      </c>
      <c r="V104" s="43"/>
      <c r="W104" s="44" t="str">
        <f aca="false">IF(OR(V$4=0,V104="",V$8="",V$7=""),"",ROUND(V104/V$8*V$7*KVARDI,2))</f>
        <v/>
      </c>
      <c r="X104" s="43"/>
      <c r="Y104" s="44" t="str">
        <f aca="false">IF(OR(X$4=0,X104="",X$8="",X$7=""),"",ROUND(X104/X$8*X$7*KVARDI,2))</f>
        <v/>
      </c>
      <c r="Z104" s="43"/>
      <c r="AA104" s="44" t="str">
        <f aca="false">IF(OR(Z$4=0,Z104="",Z$8="",Z$7=""),"",ROUND(Z104/Z$8*Z$7*KVARDI,2))</f>
        <v/>
      </c>
      <c r="AB104" s="43"/>
      <c r="AC104" s="44" t="str">
        <f aca="false">IF(OR(AB$4=0,AB104="",AB$8="",AB$7=""),"",ROUND(AB104/AB$8*AB$7*KVARDI,2))</f>
        <v/>
      </c>
      <c r="AD104" s="43"/>
      <c r="AE104" s="44" t="str">
        <f aca="false">IF(OR(AD$4=0,AD104="",AD$8="",AD$7=""),"",ROUND(AD104/AD$8*AD$7*KVARDI,2))</f>
        <v/>
      </c>
      <c r="AF104" s="43"/>
      <c r="AG104" s="44" t="str">
        <f aca="false">IF(OR(AF$4=0,AF104="",AF$8="",AF$7=""),"",ROUND(AF104/AF$8*AF$7*KVARDI,2))</f>
        <v/>
      </c>
      <c r="AH104" s="43"/>
      <c r="AI104" s="44" t="str">
        <f aca="false">IF(OR(AH$4=0,AH104="",AH$8="",AH$7=""),"",ROUND(AH104/AH$8*AH$7*KVARDI,2))</f>
        <v/>
      </c>
      <c r="AJ104" s="43"/>
      <c r="AK104" s="44" t="str">
        <f aca="false">IF(OR(AJ$4=0,AJ104="",AJ$8="",AJ$7=""),"",ROUND(AJ104/AJ$8*AJ$7*KVARDI,2))</f>
        <v/>
      </c>
      <c r="AL104" s="43"/>
      <c r="AM104" s="44" t="str">
        <f aca="false">IF(OR(AL$4=0,AL104="",AL$8="",AL$7=""),"",ROUND(AL104/AL$8*AL$7*KVARDI,2))</f>
        <v/>
      </c>
      <c r="AN104" s="43"/>
      <c r="AO104" s="44" t="str">
        <f aca="false">IF(OR(AN$4=0,AN104="",AN$8="",AN$7=""),"",ROUND(AN104/AN$8*AN$7*KVARDI,2))</f>
        <v/>
      </c>
      <c r="AP104" s="43"/>
      <c r="AQ104" s="44" t="str">
        <f aca="false">IF(OR(AP$4=0,AP104="",AP$8="",AP$7=""),"",ROUND(AP104/AP$8*AP$7*KVARDI,2))</f>
        <v/>
      </c>
      <c r="AR104" s="43"/>
      <c r="AS104" s="44" t="str">
        <f aca="false">IF(OR(AR$4=0,AR104="",AR$8="",AR$7=""),"",ROUND(AR104/AR$8*AR$7*KVARDI,2))</f>
        <v/>
      </c>
      <c r="AT104" s="43"/>
      <c r="AU104" s="44" t="str">
        <f aca="false">IF(OR(AT$4=0,AT104="",AT$8="",AT$7=""),"",ROUND(AT104/AT$8*AT$7*KVARDI,2))</f>
        <v/>
      </c>
      <c r="AV104" s="43"/>
      <c r="AW104" s="44" t="str">
        <f aca="false">IF(OR(AV$4=0,AV104="",AV$8="",AV$7=""),"",ROUND(AV104/AV$8*AV$7*KVARDI,2))</f>
        <v/>
      </c>
      <c r="AX104" s="43"/>
      <c r="AY104" s="44" t="str">
        <f aca="false">IF(OR(AX$4=0,AX104="",AX$8="",AX$7=""),"",ROUND(AX104/AX$8*AX$7*KVARDI,2))</f>
        <v/>
      </c>
      <c r="AZ104" s="43"/>
      <c r="BA104" s="44" t="str">
        <f aca="false">IF(OR(AZ$4=0,AZ104="",AZ$8="",AZ$7=""),"",ROUND(AZ104/AZ$8*AZ$7*KVARDI,2))</f>
        <v/>
      </c>
      <c r="BB104" s="43"/>
      <c r="BC104" s="44" t="str">
        <f aca="false">IF(OR(BB$4=0,BB104="",BB$8="",BB$7=""),"",ROUND(BB104/BB$8*BB$7*KVARDI,2))</f>
        <v/>
      </c>
    </row>
    <row r="105" customFormat="false" ht="15" hidden="false" customHeight="true" outlineLevel="0" collapsed="false">
      <c r="A105" s="45" t="n">
        <f aca="false">ROW()-10</f>
        <v>95</v>
      </c>
      <c r="B105" s="41" t="str">
        <f aca="false">IF(INDEX(Launagögn!$B$6:$B$10005,$A105)="","",INDEX(Launagögn!$B$6:$B$10005,$A105))</f>
        <v/>
      </c>
      <c r="C105" s="41" t="str">
        <f aca="false">IF(INDEX(Launagögn!$C$6:$C$10005,$A105)="","",INDEX(Launagögn!$C$6:$C$10005,$A105))</f>
        <v/>
      </c>
      <c r="D105" s="42" t="n">
        <f aca="false">IFERROR(SUMIF($F$10:$BC$10,"Stig",$F105:$BC105),0)</f>
        <v>0</v>
      </c>
      <c r="F105" s="43"/>
      <c r="G105" s="44" t="str">
        <f aca="false">IF(OR(F$4=0,F105="",F$8="",F$7=""),"",ROUND(F105/F$8*F$7*KVARDI,2))</f>
        <v/>
      </c>
      <c r="H105" s="43"/>
      <c r="I105" s="44" t="str">
        <f aca="false">IF(OR(H$4=0,H105="",H$8="",H$7=""),"",ROUND(H105/H$8*H$7*KVARDI,2))</f>
        <v/>
      </c>
      <c r="J105" s="43"/>
      <c r="K105" s="44" t="str">
        <f aca="false">IF(OR(J$4=0,J105="",J$8="",J$7=""),"",ROUND(J105/J$8*J$7*KVARDI,2))</f>
        <v/>
      </c>
      <c r="L105" s="43"/>
      <c r="M105" s="44" t="str">
        <f aca="false">IF(OR(L$4=0,L105="",L$8="",L$7=""),"",ROUND(L105/L$8*L$7*KVARDI,2))</f>
        <v/>
      </c>
      <c r="N105" s="43"/>
      <c r="O105" s="44" t="str">
        <f aca="false">IF(OR(N$4=0,N105="",N$8="",N$7=""),"",ROUND(N105/N$8*N$7*KVARDI,2))</f>
        <v/>
      </c>
      <c r="P105" s="43"/>
      <c r="Q105" s="44" t="str">
        <f aca="false">IF(OR(P$4=0,P105="",P$8="",P$7=""),"",ROUND(P105/P$8*P$7*KVARDI,2))</f>
        <v/>
      </c>
      <c r="R105" s="43"/>
      <c r="S105" s="44" t="str">
        <f aca="false">IF(OR(R$4=0,R105="",R$8="",R$7=""),"",ROUND(R105/R$8*R$7*KVARDI,2))</f>
        <v/>
      </c>
      <c r="T105" s="43"/>
      <c r="U105" s="44" t="str">
        <f aca="false">IF(OR(T$4=0,T105="",T$8="",T$7=""),"",ROUND(T105/T$8*T$7*KVARDI,2))</f>
        <v/>
      </c>
      <c r="V105" s="43"/>
      <c r="W105" s="44" t="str">
        <f aca="false">IF(OR(V$4=0,V105="",V$8="",V$7=""),"",ROUND(V105/V$8*V$7*KVARDI,2))</f>
        <v/>
      </c>
      <c r="X105" s="43"/>
      <c r="Y105" s="44" t="str">
        <f aca="false">IF(OR(X$4=0,X105="",X$8="",X$7=""),"",ROUND(X105/X$8*X$7*KVARDI,2))</f>
        <v/>
      </c>
      <c r="Z105" s="43"/>
      <c r="AA105" s="44" t="str">
        <f aca="false">IF(OR(Z$4=0,Z105="",Z$8="",Z$7=""),"",ROUND(Z105/Z$8*Z$7*KVARDI,2))</f>
        <v/>
      </c>
      <c r="AB105" s="43"/>
      <c r="AC105" s="44" t="str">
        <f aca="false">IF(OR(AB$4=0,AB105="",AB$8="",AB$7=""),"",ROUND(AB105/AB$8*AB$7*KVARDI,2))</f>
        <v/>
      </c>
      <c r="AD105" s="43"/>
      <c r="AE105" s="44" t="str">
        <f aca="false">IF(OR(AD$4=0,AD105="",AD$8="",AD$7=""),"",ROUND(AD105/AD$8*AD$7*KVARDI,2))</f>
        <v/>
      </c>
      <c r="AF105" s="43"/>
      <c r="AG105" s="44" t="str">
        <f aca="false">IF(OR(AF$4=0,AF105="",AF$8="",AF$7=""),"",ROUND(AF105/AF$8*AF$7*KVARDI,2))</f>
        <v/>
      </c>
      <c r="AH105" s="43"/>
      <c r="AI105" s="44" t="str">
        <f aca="false">IF(OR(AH$4=0,AH105="",AH$8="",AH$7=""),"",ROUND(AH105/AH$8*AH$7*KVARDI,2))</f>
        <v/>
      </c>
      <c r="AJ105" s="43"/>
      <c r="AK105" s="44" t="str">
        <f aca="false">IF(OR(AJ$4=0,AJ105="",AJ$8="",AJ$7=""),"",ROUND(AJ105/AJ$8*AJ$7*KVARDI,2))</f>
        <v/>
      </c>
      <c r="AL105" s="43"/>
      <c r="AM105" s="44" t="str">
        <f aca="false">IF(OR(AL$4=0,AL105="",AL$8="",AL$7=""),"",ROUND(AL105/AL$8*AL$7*KVARDI,2))</f>
        <v/>
      </c>
      <c r="AN105" s="43"/>
      <c r="AO105" s="44" t="str">
        <f aca="false">IF(OR(AN$4=0,AN105="",AN$8="",AN$7=""),"",ROUND(AN105/AN$8*AN$7*KVARDI,2))</f>
        <v/>
      </c>
      <c r="AP105" s="43"/>
      <c r="AQ105" s="44" t="str">
        <f aca="false">IF(OR(AP$4=0,AP105="",AP$8="",AP$7=""),"",ROUND(AP105/AP$8*AP$7*KVARDI,2))</f>
        <v/>
      </c>
      <c r="AR105" s="43"/>
      <c r="AS105" s="44" t="str">
        <f aca="false">IF(OR(AR$4=0,AR105="",AR$8="",AR$7=""),"",ROUND(AR105/AR$8*AR$7*KVARDI,2))</f>
        <v/>
      </c>
      <c r="AT105" s="43"/>
      <c r="AU105" s="44" t="str">
        <f aca="false">IF(OR(AT$4=0,AT105="",AT$8="",AT$7=""),"",ROUND(AT105/AT$8*AT$7*KVARDI,2))</f>
        <v/>
      </c>
      <c r="AV105" s="43"/>
      <c r="AW105" s="44" t="str">
        <f aca="false">IF(OR(AV$4=0,AV105="",AV$8="",AV$7=""),"",ROUND(AV105/AV$8*AV$7*KVARDI,2))</f>
        <v/>
      </c>
      <c r="AX105" s="43"/>
      <c r="AY105" s="44" t="str">
        <f aca="false">IF(OR(AX$4=0,AX105="",AX$8="",AX$7=""),"",ROUND(AX105/AX$8*AX$7*KVARDI,2))</f>
        <v/>
      </c>
      <c r="AZ105" s="43"/>
      <c r="BA105" s="44" t="str">
        <f aca="false">IF(OR(AZ$4=0,AZ105="",AZ$8="",AZ$7=""),"",ROUND(AZ105/AZ$8*AZ$7*KVARDI,2))</f>
        <v/>
      </c>
      <c r="BB105" s="43"/>
      <c r="BC105" s="44" t="str">
        <f aca="false">IF(OR(BB$4=0,BB105="",BB$8="",BB$7=""),"",ROUND(BB105/BB$8*BB$7*KVARDI,2))</f>
        <v/>
      </c>
    </row>
    <row r="106" customFormat="false" ht="15" hidden="false" customHeight="true" outlineLevel="0" collapsed="false">
      <c r="A106" s="45" t="n">
        <f aca="false">ROW()-10</f>
        <v>96</v>
      </c>
      <c r="B106" s="41" t="str">
        <f aca="false">IF(INDEX(Launagögn!$B$6:$B$10005,$A106)="","",INDEX(Launagögn!$B$6:$B$10005,$A106))</f>
        <v/>
      </c>
      <c r="C106" s="41" t="str">
        <f aca="false">IF(INDEX(Launagögn!$C$6:$C$10005,$A106)="","",INDEX(Launagögn!$C$6:$C$10005,$A106))</f>
        <v/>
      </c>
      <c r="D106" s="42" t="n">
        <f aca="false">IFERROR(SUMIF($F$10:$BC$10,"Stig",$F106:$BC106),0)</f>
        <v>0</v>
      </c>
      <c r="F106" s="43"/>
      <c r="G106" s="44" t="str">
        <f aca="false">IF(OR(F$4=0,F106="",F$8="",F$7=""),"",ROUND(F106/F$8*F$7*KVARDI,2))</f>
        <v/>
      </c>
      <c r="H106" s="43"/>
      <c r="I106" s="44" t="str">
        <f aca="false">IF(OR(H$4=0,H106="",H$8="",H$7=""),"",ROUND(H106/H$8*H$7*KVARDI,2))</f>
        <v/>
      </c>
      <c r="J106" s="43"/>
      <c r="K106" s="44" t="str">
        <f aca="false">IF(OR(J$4=0,J106="",J$8="",J$7=""),"",ROUND(J106/J$8*J$7*KVARDI,2))</f>
        <v/>
      </c>
      <c r="L106" s="43"/>
      <c r="M106" s="44" t="str">
        <f aca="false">IF(OR(L$4=0,L106="",L$8="",L$7=""),"",ROUND(L106/L$8*L$7*KVARDI,2))</f>
        <v/>
      </c>
      <c r="N106" s="43"/>
      <c r="O106" s="44" t="str">
        <f aca="false">IF(OR(N$4=0,N106="",N$8="",N$7=""),"",ROUND(N106/N$8*N$7*KVARDI,2))</f>
        <v/>
      </c>
      <c r="P106" s="43"/>
      <c r="Q106" s="44" t="str">
        <f aca="false">IF(OR(P$4=0,P106="",P$8="",P$7=""),"",ROUND(P106/P$8*P$7*KVARDI,2))</f>
        <v/>
      </c>
      <c r="R106" s="43"/>
      <c r="S106" s="44" t="str">
        <f aca="false">IF(OR(R$4=0,R106="",R$8="",R$7=""),"",ROUND(R106/R$8*R$7*KVARDI,2))</f>
        <v/>
      </c>
      <c r="T106" s="43"/>
      <c r="U106" s="44" t="str">
        <f aca="false">IF(OR(T$4=0,T106="",T$8="",T$7=""),"",ROUND(T106/T$8*T$7*KVARDI,2))</f>
        <v/>
      </c>
      <c r="V106" s="43"/>
      <c r="W106" s="44" t="str">
        <f aca="false">IF(OR(V$4=0,V106="",V$8="",V$7=""),"",ROUND(V106/V$8*V$7*KVARDI,2))</f>
        <v/>
      </c>
      <c r="X106" s="43"/>
      <c r="Y106" s="44" t="str">
        <f aca="false">IF(OR(X$4=0,X106="",X$8="",X$7=""),"",ROUND(X106/X$8*X$7*KVARDI,2))</f>
        <v/>
      </c>
      <c r="Z106" s="43"/>
      <c r="AA106" s="44" t="str">
        <f aca="false">IF(OR(Z$4=0,Z106="",Z$8="",Z$7=""),"",ROUND(Z106/Z$8*Z$7*KVARDI,2))</f>
        <v/>
      </c>
      <c r="AB106" s="43"/>
      <c r="AC106" s="44" t="str">
        <f aca="false">IF(OR(AB$4=0,AB106="",AB$8="",AB$7=""),"",ROUND(AB106/AB$8*AB$7*KVARDI,2))</f>
        <v/>
      </c>
      <c r="AD106" s="43"/>
      <c r="AE106" s="44" t="str">
        <f aca="false">IF(OR(AD$4=0,AD106="",AD$8="",AD$7=""),"",ROUND(AD106/AD$8*AD$7*KVARDI,2))</f>
        <v/>
      </c>
      <c r="AF106" s="43"/>
      <c r="AG106" s="44" t="str">
        <f aca="false">IF(OR(AF$4=0,AF106="",AF$8="",AF$7=""),"",ROUND(AF106/AF$8*AF$7*KVARDI,2))</f>
        <v/>
      </c>
      <c r="AH106" s="43"/>
      <c r="AI106" s="44" t="str">
        <f aca="false">IF(OR(AH$4=0,AH106="",AH$8="",AH$7=""),"",ROUND(AH106/AH$8*AH$7*KVARDI,2))</f>
        <v/>
      </c>
      <c r="AJ106" s="43"/>
      <c r="AK106" s="44" t="str">
        <f aca="false">IF(OR(AJ$4=0,AJ106="",AJ$8="",AJ$7=""),"",ROUND(AJ106/AJ$8*AJ$7*KVARDI,2))</f>
        <v/>
      </c>
      <c r="AL106" s="43"/>
      <c r="AM106" s="44" t="str">
        <f aca="false">IF(OR(AL$4=0,AL106="",AL$8="",AL$7=""),"",ROUND(AL106/AL$8*AL$7*KVARDI,2))</f>
        <v/>
      </c>
      <c r="AN106" s="43"/>
      <c r="AO106" s="44" t="str">
        <f aca="false">IF(OR(AN$4=0,AN106="",AN$8="",AN$7=""),"",ROUND(AN106/AN$8*AN$7*KVARDI,2))</f>
        <v/>
      </c>
      <c r="AP106" s="43"/>
      <c r="AQ106" s="44" t="str">
        <f aca="false">IF(OR(AP$4=0,AP106="",AP$8="",AP$7=""),"",ROUND(AP106/AP$8*AP$7*KVARDI,2))</f>
        <v/>
      </c>
      <c r="AR106" s="43"/>
      <c r="AS106" s="44" t="str">
        <f aca="false">IF(OR(AR$4=0,AR106="",AR$8="",AR$7=""),"",ROUND(AR106/AR$8*AR$7*KVARDI,2))</f>
        <v/>
      </c>
      <c r="AT106" s="43"/>
      <c r="AU106" s="44" t="str">
        <f aca="false">IF(OR(AT$4=0,AT106="",AT$8="",AT$7=""),"",ROUND(AT106/AT$8*AT$7*KVARDI,2))</f>
        <v/>
      </c>
      <c r="AV106" s="43"/>
      <c r="AW106" s="44" t="str">
        <f aca="false">IF(OR(AV$4=0,AV106="",AV$8="",AV$7=""),"",ROUND(AV106/AV$8*AV$7*KVARDI,2))</f>
        <v/>
      </c>
      <c r="AX106" s="43"/>
      <c r="AY106" s="44" t="str">
        <f aca="false">IF(OR(AX$4=0,AX106="",AX$8="",AX$7=""),"",ROUND(AX106/AX$8*AX$7*KVARDI,2))</f>
        <v/>
      </c>
      <c r="AZ106" s="43"/>
      <c r="BA106" s="44" t="str">
        <f aca="false">IF(OR(AZ$4=0,AZ106="",AZ$8="",AZ$7=""),"",ROUND(AZ106/AZ$8*AZ$7*KVARDI,2))</f>
        <v/>
      </c>
      <c r="BB106" s="43"/>
      <c r="BC106" s="44" t="str">
        <f aca="false">IF(OR(BB$4=0,BB106="",BB$8="",BB$7=""),"",ROUND(BB106/BB$8*BB$7*KVARDI,2))</f>
        <v/>
      </c>
    </row>
    <row r="107" customFormat="false" ht="15" hidden="false" customHeight="true" outlineLevel="0" collapsed="false">
      <c r="A107" s="45" t="n">
        <f aca="false">ROW()-10</f>
        <v>97</v>
      </c>
      <c r="B107" s="41" t="str">
        <f aca="false">IF(INDEX(Launagögn!$B$6:$B$10005,$A107)="","",INDEX(Launagögn!$B$6:$B$10005,$A107))</f>
        <v/>
      </c>
      <c r="C107" s="41" t="str">
        <f aca="false">IF(INDEX(Launagögn!$C$6:$C$10005,$A107)="","",INDEX(Launagögn!$C$6:$C$10005,$A107))</f>
        <v/>
      </c>
      <c r="D107" s="42" t="n">
        <f aca="false">IFERROR(SUMIF($F$10:$BC$10,"Stig",$F107:$BC107),0)</f>
        <v>0</v>
      </c>
      <c r="F107" s="43"/>
      <c r="G107" s="44" t="str">
        <f aca="false">IF(OR(F$4=0,F107="",F$8="",F$7=""),"",ROUND(F107/F$8*F$7*KVARDI,2))</f>
        <v/>
      </c>
      <c r="H107" s="43"/>
      <c r="I107" s="44" t="str">
        <f aca="false">IF(OR(H$4=0,H107="",H$8="",H$7=""),"",ROUND(H107/H$8*H$7*KVARDI,2))</f>
        <v/>
      </c>
      <c r="J107" s="43"/>
      <c r="K107" s="44" t="str">
        <f aca="false">IF(OR(J$4=0,J107="",J$8="",J$7=""),"",ROUND(J107/J$8*J$7*KVARDI,2))</f>
        <v/>
      </c>
      <c r="L107" s="43"/>
      <c r="M107" s="44" t="str">
        <f aca="false">IF(OR(L$4=0,L107="",L$8="",L$7=""),"",ROUND(L107/L$8*L$7*KVARDI,2))</f>
        <v/>
      </c>
      <c r="N107" s="43"/>
      <c r="O107" s="44" t="str">
        <f aca="false">IF(OR(N$4=0,N107="",N$8="",N$7=""),"",ROUND(N107/N$8*N$7*KVARDI,2))</f>
        <v/>
      </c>
      <c r="P107" s="43"/>
      <c r="Q107" s="44" t="str">
        <f aca="false">IF(OR(P$4=0,P107="",P$8="",P$7=""),"",ROUND(P107/P$8*P$7*KVARDI,2))</f>
        <v/>
      </c>
      <c r="R107" s="43"/>
      <c r="S107" s="44" t="str">
        <f aca="false">IF(OR(R$4=0,R107="",R$8="",R$7=""),"",ROUND(R107/R$8*R$7*KVARDI,2))</f>
        <v/>
      </c>
      <c r="T107" s="43"/>
      <c r="U107" s="44" t="str">
        <f aca="false">IF(OR(T$4=0,T107="",T$8="",T$7=""),"",ROUND(T107/T$8*T$7*KVARDI,2))</f>
        <v/>
      </c>
      <c r="V107" s="43"/>
      <c r="W107" s="44" t="str">
        <f aca="false">IF(OR(V$4=0,V107="",V$8="",V$7=""),"",ROUND(V107/V$8*V$7*KVARDI,2))</f>
        <v/>
      </c>
      <c r="X107" s="43"/>
      <c r="Y107" s="44" t="str">
        <f aca="false">IF(OR(X$4=0,X107="",X$8="",X$7=""),"",ROUND(X107/X$8*X$7*KVARDI,2))</f>
        <v/>
      </c>
      <c r="Z107" s="43"/>
      <c r="AA107" s="44" t="str">
        <f aca="false">IF(OR(Z$4=0,Z107="",Z$8="",Z$7=""),"",ROUND(Z107/Z$8*Z$7*KVARDI,2))</f>
        <v/>
      </c>
      <c r="AB107" s="43"/>
      <c r="AC107" s="44" t="str">
        <f aca="false">IF(OR(AB$4=0,AB107="",AB$8="",AB$7=""),"",ROUND(AB107/AB$8*AB$7*KVARDI,2))</f>
        <v/>
      </c>
      <c r="AD107" s="43"/>
      <c r="AE107" s="44" t="str">
        <f aca="false">IF(OR(AD$4=0,AD107="",AD$8="",AD$7=""),"",ROUND(AD107/AD$8*AD$7*KVARDI,2))</f>
        <v/>
      </c>
      <c r="AF107" s="43"/>
      <c r="AG107" s="44" t="str">
        <f aca="false">IF(OR(AF$4=0,AF107="",AF$8="",AF$7=""),"",ROUND(AF107/AF$8*AF$7*KVARDI,2))</f>
        <v/>
      </c>
      <c r="AH107" s="43"/>
      <c r="AI107" s="44" t="str">
        <f aca="false">IF(OR(AH$4=0,AH107="",AH$8="",AH$7=""),"",ROUND(AH107/AH$8*AH$7*KVARDI,2))</f>
        <v/>
      </c>
      <c r="AJ107" s="43"/>
      <c r="AK107" s="44" t="str">
        <f aca="false">IF(OR(AJ$4=0,AJ107="",AJ$8="",AJ$7=""),"",ROUND(AJ107/AJ$8*AJ$7*KVARDI,2))</f>
        <v/>
      </c>
      <c r="AL107" s="43"/>
      <c r="AM107" s="44" t="str">
        <f aca="false">IF(OR(AL$4=0,AL107="",AL$8="",AL$7=""),"",ROUND(AL107/AL$8*AL$7*KVARDI,2))</f>
        <v/>
      </c>
      <c r="AN107" s="43"/>
      <c r="AO107" s="44" t="str">
        <f aca="false">IF(OR(AN$4=0,AN107="",AN$8="",AN$7=""),"",ROUND(AN107/AN$8*AN$7*KVARDI,2))</f>
        <v/>
      </c>
      <c r="AP107" s="43"/>
      <c r="AQ107" s="44" t="str">
        <f aca="false">IF(OR(AP$4=0,AP107="",AP$8="",AP$7=""),"",ROUND(AP107/AP$8*AP$7*KVARDI,2))</f>
        <v/>
      </c>
      <c r="AR107" s="43"/>
      <c r="AS107" s="44" t="str">
        <f aca="false">IF(OR(AR$4=0,AR107="",AR$8="",AR$7=""),"",ROUND(AR107/AR$8*AR$7*KVARDI,2))</f>
        <v/>
      </c>
      <c r="AT107" s="43"/>
      <c r="AU107" s="44" t="str">
        <f aca="false">IF(OR(AT$4=0,AT107="",AT$8="",AT$7=""),"",ROUND(AT107/AT$8*AT$7*KVARDI,2))</f>
        <v/>
      </c>
      <c r="AV107" s="43"/>
      <c r="AW107" s="44" t="str">
        <f aca="false">IF(OR(AV$4=0,AV107="",AV$8="",AV$7=""),"",ROUND(AV107/AV$8*AV$7*KVARDI,2))</f>
        <v/>
      </c>
      <c r="AX107" s="43"/>
      <c r="AY107" s="44" t="str">
        <f aca="false">IF(OR(AX$4=0,AX107="",AX$8="",AX$7=""),"",ROUND(AX107/AX$8*AX$7*KVARDI,2))</f>
        <v/>
      </c>
      <c r="AZ107" s="43"/>
      <c r="BA107" s="44" t="str">
        <f aca="false">IF(OR(AZ$4=0,AZ107="",AZ$8="",AZ$7=""),"",ROUND(AZ107/AZ$8*AZ$7*KVARDI,2))</f>
        <v/>
      </c>
      <c r="BB107" s="43"/>
      <c r="BC107" s="44" t="str">
        <f aca="false">IF(OR(BB$4=0,BB107="",BB$8="",BB$7=""),"",ROUND(BB107/BB$8*BB$7*KVARDI,2))</f>
        <v/>
      </c>
    </row>
    <row r="108" customFormat="false" ht="15" hidden="false" customHeight="true" outlineLevel="0" collapsed="false">
      <c r="A108" s="45" t="n">
        <f aca="false">ROW()-10</f>
        <v>98</v>
      </c>
      <c r="B108" s="41" t="str">
        <f aca="false">IF(INDEX(Launagögn!$B$6:$B$10005,$A108)="","",INDEX(Launagögn!$B$6:$B$10005,$A108))</f>
        <v/>
      </c>
      <c r="C108" s="41" t="str">
        <f aca="false">IF(INDEX(Launagögn!$C$6:$C$10005,$A108)="","",INDEX(Launagögn!$C$6:$C$10005,$A108))</f>
        <v/>
      </c>
      <c r="D108" s="42" t="n">
        <f aca="false">IFERROR(SUMIF($F$10:$BC$10,"Stig",$F108:$BC108),0)</f>
        <v>0</v>
      </c>
      <c r="F108" s="43"/>
      <c r="G108" s="44" t="str">
        <f aca="false">IF(OR(F$4=0,F108="",F$8="",F$7=""),"",ROUND(F108/F$8*F$7*KVARDI,2))</f>
        <v/>
      </c>
      <c r="H108" s="43"/>
      <c r="I108" s="44" t="str">
        <f aca="false">IF(OR(H$4=0,H108="",H$8="",H$7=""),"",ROUND(H108/H$8*H$7*KVARDI,2))</f>
        <v/>
      </c>
      <c r="J108" s="43"/>
      <c r="K108" s="44" t="str">
        <f aca="false">IF(OR(J$4=0,J108="",J$8="",J$7=""),"",ROUND(J108/J$8*J$7*KVARDI,2))</f>
        <v/>
      </c>
      <c r="L108" s="43"/>
      <c r="M108" s="44" t="str">
        <f aca="false">IF(OR(L$4=0,L108="",L$8="",L$7=""),"",ROUND(L108/L$8*L$7*KVARDI,2))</f>
        <v/>
      </c>
      <c r="N108" s="43"/>
      <c r="O108" s="44" t="str">
        <f aca="false">IF(OR(N$4=0,N108="",N$8="",N$7=""),"",ROUND(N108/N$8*N$7*KVARDI,2))</f>
        <v/>
      </c>
      <c r="P108" s="43"/>
      <c r="Q108" s="44" t="str">
        <f aca="false">IF(OR(P$4=0,P108="",P$8="",P$7=""),"",ROUND(P108/P$8*P$7*KVARDI,2))</f>
        <v/>
      </c>
      <c r="R108" s="43"/>
      <c r="S108" s="44" t="str">
        <f aca="false">IF(OR(R$4=0,R108="",R$8="",R$7=""),"",ROUND(R108/R$8*R$7*KVARDI,2))</f>
        <v/>
      </c>
      <c r="T108" s="43"/>
      <c r="U108" s="44" t="str">
        <f aca="false">IF(OR(T$4=0,T108="",T$8="",T$7=""),"",ROUND(T108/T$8*T$7*KVARDI,2))</f>
        <v/>
      </c>
      <c r="V108" s="43"/>
      <c r="W108" s="44" t="str">
        <f aca="false">IF(OR(V$4=0,V108="",V$8="",V$7=""),"",ROUND(V108/V$8*V$7*KVARDI,2))</f>
        <v/>
      </c>
      <c r="X108" s="43"/>
      <c r="Y108" s="44" t="str">
        <f aca="false">IF(OR(X$4=0,X108="",X$8="",X$7=""),"",ROUND(X108/X$8*X$7*KVARDI,2))</f>
        <v/>
      </c>
      <c r="Z108" s="43"/>
      <c r="AA108" s="44" t="str">
        <f aca="false">IF(OR(Z$4=0,Z108="",Z$8="",Z$7=""),"",ROUND(Z108/Z$8*Z$7*KVARDI,2))</f>
        <v/>
      </c>
      <c r="AB108" s="43"/>
      <c r="AC108" s="44" t="str">
        <f aca="false">IF(OR(AB$4=0,AB108="",AB$8="",AB$7=""),"",ROUND(AB108/AB$8*AB$7*KVARDI,2))</f>
        <v/>
      </c>
      <c r="AD108" s="43"/>
      <c r="AE108" s="44" t="str">
        <f aca="false">IF(OR(AD$4=0,AD108="",AD$8="",AD$7=""),"",ROUND(AD108/AD$8*AD$7*KVARDI,2))</f>
        <v/>
      </c>
      <c r="AF108" s="43"/>
      <c r="AG108" s="44" t="str">
        <f aca="false">IF(OR(AF$4=0,AF108="",AF$8="",AF$7=""),"",ROUND(AF108/AF$8*AF$7*KVARDI,2))</f>
        <v/>
      </c>
      <c r="AH108" s="43"/>
      <c r="AI108" s="44" t="str">
        <f aca="false">IF(OR(AH$4=0,AH108="",AH$8="",AH$7=""),"",ROUND(AH108/AH$8*AH$7*KVARDI,2))</f>
        <v/>
      </c>
      <c r="AJ108" s="43"/>
      <c r="AK108" s="44" t="str">
        <f aca="false">IF(OR(AJ$4=0,AJ108="",AJ$8="",AJ$7=""),"",ROUND(AJ108/AJ$8*AJ$7*KVARDI,2))</f>
        <v/>
      </c>
      <c r="AL108" s="43"/>
      <c r="AM108" s="44" t="str">
        <f aca="false">IF(OR(AL$4=0,AL108="",AL$8="",AL$7=""),"",ROUND(AL108/AL$8*AL$7*KVARDI,2))</f>
        <v/>
      </c>
      <c r="AN108" s="43"/>
      <c r="AO108" s="44" t="str">
        <f aca="false">IF(OR(AN$4=0,AN108="",AN$8="",AN$7=""),"",ROUND(AN108/AN$8*AN$7*KVARDI,2))</f>
        <v/>
      </c>
      <c r="AP108" s="43"/>
      <c r="AQ108" s="44" t="str">
        <f aca="false">IF(OR(AP$4=0,AP108="",AP$8="",AP$7=""),"",ROUND(AP108/AP$8*AP$7*KVARDI,2))</f>
        <v/>
      </c>
      <c r="AR108" s="43"/>
      <c r="AS108" s="44" t="str">
        <f aca="false">IF(OR(AR$4=0,AR108="",AR$8="",AR$7=""),"",ROUND(AR108/AR$8*AR$7*KVARDI,2))</f>
        <v/>
      </c>
      <c r="AT108" s="43"/>
      <c r="AU108" s="44" t="str">
        <f aca="false">IF(OR(AT$4=0,AT108="",AT$8="",AT$7=""),"",ROUND(AT108/AT$8*AT$7*KVARDI,2))</f>
        <v/>
      </c>
      <c r="AV108" s="43"/>
      <c r="AW108" s="44" t="str">
        <f aca="false">IF(OR(AV$4=0,AV108="",AV$8="",AV$7=""),"",ROUND(AV108/AV$8*AV$7*KVARDI,2))</f>
        <v/>
      </c>
      <c r="AX108" s="43"/>
      <c r="AY108" s="44" t="str">
        <f aca="false">IF(OR(AX$4=0,AX108="",AX$8="",AX$7=""),"",ROUND(AX108/AX$8*AX$7*KVARDI,2))</f>
        <v/>
      </c>
      <c r="AZ108" s="43"/>
      <c r="BA108" s="44" t="str">
        <f aca="false">IF(OR(AZ$4=0,AZ108="",AZ$8="",AZ$7=""),"",ROUND(AZ108/AZ$8*AZ$7*KVARDI,2))</f>
        <v/>
      </c>
      <c r="BB108" s="43"/>
      <c r="BC108" s="44" t="str">
        <f aca="false">IF(OR(BB$4=0,BB108="",BB$8="",BB$7=""),"",ROUND(BB108/BB$8*BB$7*KVARDI,2))</f>
        <v/>
      </c>
    </row>
    <row r="109" customFormat="false" ht="15" hidden="false" customHeight="true" outlineLevel="0" collapsed="false">
      <c r="A109" s="45" t="n">
        <f aca="false">ROW()-10</f>
        <v>99</v>
      </c>
      <c r="B109" s="41" t="str">
        <f aca="false">IF(INDEX(Launagögn!$B$6:$B$10005,$A109)="","",INDEX(Launagögn!$B$6:$B$10005,$A109))</f>
        <v/>
      </c>
      <c r="C109" s="41" t="str">
        <f aca="false">IF(INDEX(Launagögn!$C$6:$C$10005,$A109)="","",INDEX(Launagögn!$C$6:$C$10005,$A109))</f>
        <v/>
      </c>
      <c r="D109" s="42" t="n">
        <f aca="false">IFERROR(SUMIF($F$10:$BC$10,"Stig",$F109:$BC109),0)</f>
        <v>0</v>
      </c>
      <c r="F109" s="43"/>
      <c r="G109" s="44" t="str">
        <f aca="false">IF(OR(F$4=0,F109="",F$8="",F$7=""),"",ROUND(F109/F$8*F$7*KVARDI,2))</f>
        <v/>
      </c>
      <c r="H109" s="43"/>
      <c r="I109" s="44" t="str">
        <f aca="false">IF(OR(H$4=0,H109="",H$8="",H$7=""),"",ROUND(H109/H$8*H$7*KVARDI,2))</f>
        <v/>
      </c>
      <c r="J109" s="43"/>
      <c r="K109" s="44" t="str">
        <f aca="false">IF(OR(J$4=0,J109="",J$8="",J$7=""),"",ROUND(J109/J$8*J$7*KVARDI,2))</f>
        <v/>
      </c>
      <c r="L109" s="43"/>
      <c r="M109" s="44" t="str">
        <f aca="false">IF(OR(L$4=0,L109="",L$8="",L$7=""),"",ROUND(L109/L$8*L$7*KVARDI,2))</f>
        <v/>
      </c>
      <c r="N109" s="43"/>
      <c r="O109" s="44" t="str">
        <f aca="false">IF(OR(N$4=0,N109="",N$8="",N$7=""),"",ROUND(N109/N$8*N$7*KVARDI,2))</f>
        <v/>
      </c>
      <c r="P109" s="43"/>
      <c r="Q109" s="44" t="str">
        <f aca="false">IF(OR(P$4=0,P109="",P$8="",P$7=""),"",ROUND(P109/P$8*P$7*KVARDI,2))</f>
        <v/>
      </c>
      <c r="R109" s="43"/>
      <c r="S109" s="44" t="str">
        <f aca="false">IF(OR(R$4=0,R109="",R$8="",R$7=""),"",ROUND(R109/R$8*R$7*KVARDI,2))</f>
        <v/>
      </c>
      <c r="T109" s="43"/>
      <c r="U109" s="44" t="str">
        <f aca="false">IF(OR(T$4=0,T109="",T$8="",T$7=""),"",ROUND(T109/T$8*T$7*KVARDI,2))</f>
        <v/>
      </c>
      <c r="V109" s="43"/>
      <c r="W109" s="44" t="str">
        <f aca="false">IF(OR(V$4=0,V109="",V$8="",V$7=""),"",ROUND(V109/V$8*V$7*KVARDI,2))</f>
        <v/>
      </c>
      <c r="X109" s="43"/>
      <c r="Y109" s="44" t="str">
        <f aca="false">IF(OR(X$4=0,X109="",X$8="",X$7=""),"",ROUND(X109/X$8*X$7*KVARDI,2))</f>
        <v/>
      </c>
      <c r="Z109" s="43"/>
      <c r="AA109" s="44" t="str">
        <f aca="false">IF(OR(Z$4=0,Z109="",Z$8="",Z$7=""),"",ROUND(Z109/Z$8*Z$7*KVARDI,2))</f>
        <v/>
      </c>
      <c r="AB109" s="43"/>
      <c r="AC109" s="44" t="str">
        <f aca="false">IF(OR(AB$4=0,AB109="",AB$8="",AB$7=""),"",ROUND(AB109/AB$8*AB$7*KVARDI,2))</f>
        <v/>
      </c>
      <c r="AD109" s="43"/>
      <c r="AE109" s="44" t="str">
        <f aca="false">IF(OR(AD$4=0,AD109="",AD$8="",AD$7=""),"",ROUND(AD109/AD$8*AD$7*KVARDI,2))</f>
        <v/>
      </c>
      <c r="AF109" s="43"/>
      <c r="AG109" s="44" t="str">
        <f aca="false">IF(OR(AF$4=0,AF109="",AF$8="",AF$7=""),"",ROUND(AF109/AF$8*AF$7*KVARDI,2))</f>
        <v/>
      </c>
      <c r="AH109" s="43"/>
      <c r="AI109" s="44" t="str">
        <f aca="false">IF(OR(AH$4=0,AH109="",AH$8="",AH$7=""),"",ROUND(AH109/AH$8*AH$7*KVARDI,2))</f>
        <v/>
      </c>
      <c r="AJ109" s="43"/>
      <c r="AK109" s="44" t="str">
        <f aca="false">IF(OR(AJ$4=0,AJ109="",AJ$8="",AJ$7=""),"",ROUND(AJ109/AJ$8*AJ$7*KVARDI,2))</f>
        <v/>
      </c>
      <c r="AL109" s="43"/>
      <c r="AM109" s="44" t="str">
        <f aca="false">IF(OR(AL$4=0,AL109="",AL$8="",AL$7=""),"",ROUND(AL109/AL$8*AL$7*KVARDI,2))</f>
        <v/>
      </c>
      <c r="AN109" s="43"/>
      <c r="AO109" s="44" t="str">
        <f aca="false">IF(OR(AN$4=0,AN109="",AN$8="",AN$7=""),"",ROUND(AN109/AN$8*AN$7*KVARDI,2))</f>
        <v/>
      </c>
      <c r="AP109" s="43"/>
      <c r="AQ109" s="44" t="str">
        <f aca="false">IF(OR(AP$4=0,AP109="",AP$8="",AP$7=""),"",ROUND(AP109/AP$8*AP$7*KVARDI,2))</f>
        <v/>
      </c>
      <c r="AR109" s="43"/>
      <c r="AS109" s="44" t="str">
        <f aca="false">IF(OR(AR$4=0,AR109="",AR$8="",AR$7=""),"",ROUND(AR109/AR$8*AR$7*KVARDI,2))</f>
        <v/>
      </c>
      <c r="AT109" s="43"/>
      <c r="AU109" s="44" t="str">
        <f aca="false">IF(OR(AT$4=0,AT109="",AT$8="",AT$7=""),"",ROUND(AT109/AT$8*AT$7*KVARDI,2))</f>
        <v/>
      </c>
      <c r="AV109" s="43"/>
      <c r="AW109" s="44" t="str">
        <f aca="false">IF(OR(AV$4=0,AV109="",AV$8="",AV$7=""),"",ROUND(AV109/AV$8*AV$7*KVARDI,2))</f>
        <v/>
      </c>
      <c r="AX109" s="43"/>
      <c r="AY109" s="44" t="str">
        <f aca="false">IF(OR(AX$4=0,AX109="",AX$8="",AX$7=""),"",ROUND(AX109/AX$8*AX$7*KVARDI,2))</f>
        <v/>
      </c>
      <c r="AZ109" s="43"/>
      <c r="BA109" s="44" t="str">
        <f aca="false">IF(OR(AZ$4=0,AZ109="",AZ$8="",AZ$7=""),"",ROUND(AZ109/AZ$8*AZ$7*KVARDI,2))</f>
        <v/>
      </c>
      <c r="BB109" s="43"/>
      <c r="BC109" s="44" t="str">
        <f aca="false">IF(OR(BB$4=0,BB109="",BB$8="",BB$7=""),"",ROUND(BB109/BB$8*BB$7*KVARDI,2))</f>
        <v/>
      </c>
    </row>
    <row r="110" customFormat="false" ht="15" hidden="false" customHeight="true" outlineLevel="0" collapsed="false">
      <c r="A110" s="45" t="n">
        <f aca="false">ROW()-10</f>
        <v>100</v>
      </c>
      <c r="B110" s="41" t="str">
        <f aca="false">IF(INDEX(Launagögn!$B$6:$B$10005,$A110)="","",INDEX(Launagögn!$B$6:$B$10005,$A110))</f>
        <v/>
      </c>
      <c r="C110" s="41" t="str">
        <f aca="false">IF(INDEX(Launagögn!$C$6:$C$10005,$A110)="","",INDEX(Launagögn!$C$6:$C$10005,$A110))</f>
        <v/>
      </c>
      <c r="D110" s="42" t="n">
        <f aca="false">IFERROR(SUMIF($F$10:$BC$10,"Stig",$F110:$BC110),0)</f>
        <v>0</v>
      </c>
      <c r="F110" s="43"/>
      <c r="G110" s="44" t="str">
        <f aca="false">IF(OR(F$4=0,F110="",F$8="",F$7=""),"",ROUND(F110/F$8*F$7*KVARDI,2))</f>
        <v/>
      </c>
      <c r="H110" s="43"/>
      <c r="I110" s="44" t="str">
        <f aca="false">IF(OR(H$4=0,H110="",H$8="",H$7=""),"",ROUND(H110/H$8*H$7*KVARDI,2))</f>
        <v/>
      </c>
      <c r="J110" s="43"/>
      <c r="K110" s="44" t="str">
        <f aca="false">IF(OR(J$4=0,J110="",J$8="",J$7=""),"",ROUND(J110/J$8*J$7*KVARDI,2))</f>
        <v/>
      </c>
      <c r="L110" s="43"/>
      <c r="M110" s="44" t="str">
        <f aca="false">IF(OR(L$4=0,L110="",L$8="",L$7=""),"",ROUND(L110/L$8*L$7*KVARDI,2))</f>
        <v/>
      </c>
      <c r="N110" s="43"/>
      <c r="O110" s="44" t="str">
        <f aca="false">IF(OR(N$4=0,N110="",N$8="",N$7=""),"",ROUND(N110/N$8*N$7*KVARDI,2))</f>
        <v/>
      </c>
      <c r="P110" s="43"/>
      <c r="Q110" s="44" t="str">
        <f aca="false">IF(OR(P$4=0,P110="",P$8="",P$7=""),"",ROUND(P110/P$8*P$7*KVARDI,2))</f>
        <v/>
      </c>
      <c r="R110" s="43"/>
      <c r="S110" s="44" t="str">
        <f aca="false">IF(OR(R$4=0,R110="",R$8="",R$7=""),"",ROUND(R110/R$8*R$7*KVARDI,2))</f>
        <v/>
      </c>
      <c r="T110" s="43"/>
      <c r="U110" s="44" t="str">
        <f aca="false">IF(OR(T$4=0,T110="",T$8="",T$7=""),"",ROUND(T110/T$8*T$7*KVARDI,2))</f>
        <v/>
      </c>
      <c r="V110" s="43"/>
      <c r="W110" s="44" t="str">
        <f aca="false">IF(OR(V$4=0,V110="",V$8="",V$7=""),"",ROUND(V110/V$8*V$7*KVARDI,2))</f>
        <v/>
      </c>
      <c r="X110" s="43"/>
      <c r="Y110" s="44" t="str">
        <f aca="false">IF(OR(X$4=0,X110="",X$8="",X$7=""),"",ROUND(X110/X$8*X$7*KVARDI,2))</f>
        <v/>
      </c>
      <c r="Z110" s="43"/>
      <c r="AA110" s="44" t="str">
        <f aca="false">IF(OR(Z$4=0,Z110="",Z$8="",Z$7=""),"",ROUND(Z110/Z$8*Z$7*KVARDI,2))</f>
        <v/>
      </c>
      <c r="AB110" s="43"/>
      <c r="AC110" s="44" t="str">
        <f aca="false">IF(OR(AB$4=0,AB110="",AB$8="",AB$7=""),"",ROUND(AB110/AB$8*AB$7*KVARDI,2))</f>
        <v/>
      </c>
      <c r="AD110" s="43"/>
      <c r="AE110" s="44" t="str">
        <f aca="false">IF(OR(AD$4=0,AD110="",AD$8="",AD$7=""),"",ROUND(AD110/AD$8*AD$7*KVARDI,2))</f>
        <v/>
      </c>
      <c r="AF110" s="43"/>
      <c r="AG110" s="44" t="str">
        <f aca="false">IF(OR(AF$4=0,AF110="",AF$8="",AF$7=""),"",ROUND(AF110/AF$8*AF$7*KVARDI,2))</f>
        <v/>
      </c>
      <c r="AH110" s="43"/>
      <c r="AI110" s="44" t="str">
        <f aca="false">IF(OR(AH$4=0,AH110="",AH$8="",AH$7=""),"",ROUND(AH110/AH$8*AH$7*KVARDI,2))</f>
        <v/>
      </c>
      <c r="AJ110" s="43"/>
      <c r="AK110" s="44" t="str">
        <f aca="false">IF(OR(AJ$4=0,AJ110="",AJ$8="",AJ$7=""),"",ROUND(AJ110/AJ$8*AJ$7*KVARDI,2))</f>
        <v/>
      </c>
      <c r="AL110" s="43"/>
      <c r="AM110" s="44" t="str">
        <f aca="false">IF(OR(AL$4=0,AL110="",AL$8="",AL$7=""),"",ROUND(AL110/AL$8*AL$7*KVARDI,2))</f>
        <v/>
      </c>
      <c r="AN110" s="43"/>
      <c r="AO110" s="44" t="str">
        <f aca="false">IF(OR(AN$4=0,AN110="",AN$8="",AN$7=""),"",ROUND(AN110/AN$8*AN$7*KVARDI,2))</f>
        <v/>
      </c>
      <c r="AP110" s="43"/>
      <c r="AQ110" s="44" t="str">
        <f aca="false">IF(OR(AP$4=0,AP110="",AP$8="",AP$7=""),"",ROUND(AP110/AP$8*AP$7*KVARDI,2))</f>
        <v/>
      </c>
      <c r="AR110" s="43"/>
      <c r="AS110" s="44" t="str">
        <f aca="false">IF(OR(AR$4=0,AR110="",AR$8="",AR$7=""),"",ROUND(AR110/AR$8*AR$7*KVARDI,2))</f>
        <v/>
      </c>
      <c r="AT110" s="43"/>
      <c r="AU110" s="44" t="str">
        <f aca="false">IF(OR(AT$4=0,AT110="",AT$8="",AT$7=""),"",ROUND(AT110/AT$8*AT$7*KVARDI,2))</f>
        <v/>
      </c>
      <c r="AV110" s="43"/>
      <c r="AW110" s="44" t="str">
        <f aca="false">IF(OR(AV$4=0,AV110="",AV$8="",AV$7=""),"",ROUND(AV110/AV$8*AV$7*KVARDI,2))</f>
        <v/>
      </c>
      <c r="AX110" s="43"/>
      <c r="AY110" s="44" t="str">
        <f aca="false">IF(OR(AX$4=0,AX110="",AX$8="",AX$7=""),"",ROUND(AX110/AX$8*AX$7*KVARDI,2))</f>
        <v/>
      </c>
      <c r="AZ110" s="43"/>
      <c r="BA110" s="44" t="str">
        <f aca="false">IF(OR(AZ$4=0,AZ110="",AZ$8="",AZ$7=""),"",ROUND(AZ110/AZ$8*AZ$7*KVARDI,2))</f>
        <v/>
      </c>
      <c r="BB110" s="43"/>
      <c r="BC110" s="44" t="str">
        <f aca="false">IF(OR(BB$4=0,BB110="",BB$8="",BB$7=""),"",ROUND(BB110/BB$8*BB$7*KVARDI,2))</f>
        <v/>
      </c>
    </row>
    <row r="111" customFormat="false" ht="15" hidden="false" customHeight="true" outlineLevel="0" collapsed="false">
      <c r="A111" s="45" t="n">
        <f aca="false">ROW()-10</f>
        <v>101</v>
      </c>
      <c r="B111" s="41" t="str">
        <f aca="false">IF(INDEX(Launagögn!$B$6:$B$10005,$A111)="","",INDEX(Launagögn!$B$6:$B$10005,$A111))</f>
        <v/>
      </c>
      <c r="C111" s="41" t="str">
        <f aca="false">IF(INDEX(Launagögn!$C$6:$C$10005,$A111)="","",INDEX(Launagögn!$C$6:$C$10005,$A111))</f>
        <v/>
      </c>
      <c r="D111" s="42" t="n">
        <f aca="false">IFERROR(SUMIF($F$10:$BC$10,"Stig",$F111:$BC111),0)</f>
        <v>0</v>
      </c>
      <c r="F111" s="43"/>
      <c r="G111" s="44" t="str">
        <f aca="false">IF(OR(F$4=0,F111="",F$8="",F$7=""),"",ROUND(F111/F$8*F$7*KVARDI,2))</f>
        <v/>
      </c>
      <c r="H111" s="43"/>
      <c r="I111" s="44" t="str">
        <f aca="false">IF(OR(H$4=0,H111="",H$8="",H$7=""),"",ROUND(H111/H$8*H$7*KVARDI,2))</f>
        <v/>
      </c>
      <c r="J111" s="43"/>
      <c r="K111" s="44" t="str">
        <f aca="false">IF(OR(J$4=0,J111="",J$8="",J$7=""),"",ROUND(J111/J$8*J$7*KVARDI,2))</f>
        <v/>
      </c>
      <c r="L111" s="43"/>
      <c r="M111" s="44" t="str">
        <f aca="false">IF(OR(L$4=0,L111="",L$8="",L$7=""),"",ROUND(L111/L$8*L$7*KVARDI,2))</f>
        <v/>
      </c>
      <c r="N111" s="43"/>
      <c r="O111" s="44" t="str">
        <f aca="false">IF(OR(N$4=0,N111="",N$8="",N$7=""),"",ROUND(N111/N$8*N$7*KVARDI,2))</f>
        <v/>
      </c>
      <c r="P111" s="43"/>
      <c r="Q111" s="44" t="str">
        <f aca="false">IF(OR(P$4=0,P111="",P$8="",P$7=""),"",ROUND(P111/P$8*P$7*KVARDI,2))</f>
        <v/>
      </c>
      <c r="R111" s="43"/>
      <c r="S111" s="44" t="str">
        <f aca="false">IF(OR(R$4=0,R111="",R$8="",R$7=""),"",ROUND(R111/R$8*R$7*KVARDI,2))</f>
        <v/>
      </c>
      <c r="T111" s="43"/>
      <c r="U111" s="44" t="str">
        <f aca="false">IF(OR(T$4=0,T111="",T$8="",T$7=""),"",ROUND(T111/T$8*T$7*KVARDI,2))</f>
        <v/>
      </c>
      <c r="V111" s="43"/>
      <c r="W111" s="44" t="str">
        <f aca="false">IF(OR(V$4=0,V111="",V$8="",V$7=""),"",ROUND(V111/V$8*V$7*KVARDI,2))</f>
        <v/>
      </c>
      <c r="X111" s="43"/>
      <c r="Y111" s="44" t="str">
        <f aca="false">IF(OR(X$4=0,X111="",X$8="",X$7=""),"",ROUND(X111/X$8*X$7*KVARDI,2))</f>
        <v/>
      </c>
      <c r="Z111" s="43"/>
      <c r="AA111" s="44" t="str">
        <f aca="false">IF(OR(Z$4=0,Z111="",Z$8="",Z$7=""),"",ROUND(Z111/Z$8*Z$7*KVARDI,2))</f>
        <v/>
      </c>
      <c r="AB111" s="43"/>
      <c r="AC111" s="44" t="str">
        <f aca="false">IF(OR(AB$4=0,AB111="",AB$8="",AB$7=""),"",ROUND(AB111/AB$8*AB$7*KVARDI,2))</f>
        <v/>
      </c>
      <c r="AD111" s="43"/>
      <c r="AE111" s="44" t="str">
        <f aca="false">IF(OR(AD$4=0,AD111="",AD$8="",AD$7=""),"",ROUND(AD111/AD$8*AD$7*KVARDI,2))</f>
        <v/>
      </c>
      <c r="AF111" s="43"/>
      <c r="AG111" s="44" t="str">
        <f aca="false">IF(OR(AF$4=0,AF111="",AF$8="",AF$7=""),"",ROUND(AF111/AF$8*AF$7*KVARDI,2))</f>
        <v/>
      </c>
      <c r="AH111" s="43"/>
      <c r="AI111" s="44" t="str">
        <f aca="false">IF(OR(AH$4=0,AH111="",AH$8="",AH$7=""),"",ROUND(AH111/AH$8*AH$7*KVARDI,2))</f>
        <v/>
      </c>
      <c r="AJ111" s="43"/>
      <c r="AK111" s="44" t="str">
        <f aca="false">IF(OR(AJ$4=0,AJ111="",AJ$8="",AJ$7=""),"",ROUND(AJ111/AJ$8*AJ$7*KVARDI,2))</f>
        <v/>
      </c>
      <c r="AL111" s="43"/>
      <c r="AM111" s="44" t="str">
        <f aca="false">IF(OR(AL$4=0,AL111="",AL$8="",AL$7=""),"",ROUND(AL111/AL$8*AL$7*KVARDI,2))</f>
        <v/>
      </c>
      <c r="AN111" s="43"/>
      <c r="AO111" s="44" t="str">
        <f aca="false">IF(OR(AN$4=0,AN111="",AN$8="",AN$7=""),"",ROUND(AN111/AN$8*AN$7*KVARDI,2))</f>
        <v/>
      </c>
      <c r="AP111" s="43"/>
      <c r="AQ111" s="44" t="str">
        <f aca="false">IF(OR(AP$4=0,AP111="",AP$8="",AP$7=""),"",ROUND(AP111/AP$8*AP$7*KVARDI,2))</f>
        <v/>
      </c>
      <c r="AR111" s="43"/>
      <c r="AS111" s="44" t="str">
        <f aca="false">IF(OR(AR$4=0,AR111="",AR$8="",AR$7=""),"",ROUND(AR111/AR$8*AR$7*KVARDI,2))</f>
        <v/>
      </c>
      <c r="AT111" s="43"/>
      <c r="AU111" s="44" t="str">
        <f aca="false">IF(OR(AT$4=0,AT111="",AT$8="",AT$7=""),"",ROUND(AT111/AT$8*AT$7*KVARDI,2))</f>
        <v/>
      </c>
      <c r="AV111" s="43"/>
      <c r="AW111" s="44" t="str">
        <f aca="false">IF(OR(AV$4=0,AV111="",AV$8="",AV$7=""),"",ROUND(AV111/AV$8*AV$7*KVARDI,2))</f>
        <v/>
      </c>
      <c r="AX111" s="43"/>
      <c r="AY111" s="44" t="str">
        <f aca="false">IF(OR(AX$4=0,AX111="",AX$8="",AX$7=""),"",ROUND(AX111/AX$8*AX$7*KVARDI,2))</f>
        <v/>
      </c>
      <c r="AZ111" s="43"/>
      <c r="BA111" s="44" t="str">
        <f aca="false">IF(OR(AZ$4=0,AZ111="",AZ$8="",AZ$7=""),"",ROUND(AZ111/AZ$8*AZ$7*KVARDI,2))</f>
        <v/>
      </c>
      <c r="BB111" s="43"/>
      <c r="BC111" s="44" t="str">
        <f aca="false">IF(OR(BB$4=0,BB111="",BB$8="",BB$7=""),"",ROUND(BB111/BB$8*BB$7*KVARDI,2))</f>
        <v/>
      </c>
    </row>
    <row r="112" customFormat="false" ht="15" hidden="false" customHeight="true" outlineLevel="0" collapsed="false">
      <c r="A112" s="45" t="n">
        <f aca="false">ROW()-10</f>
        <v>102</v>
      </c>
      <c r="B112" s="41" t="str">
        <f aca="false">IF(INDEX(Launagögn!$B$6:$B$10005,$A112)="","",INDEX(Launagögn!$B$6:$B$10005,$A112))</f>
        <v/>
      </c>
      <c r="C112" s="41" t="str">
        <f aca="false">IF(INDEX(Launagögn!$C$6:$C$10005,$A112)="","",INDEX(Launagögn!$C$6:$C$10005,$A112))</f>
        <v/>
      </c>
      <c r="D112" s="42" t="n">
        <f aca="false">IFERROR(SUMIF($F$10:$BC$10,"Stig",$F112:$BC112),0)</f>
        <v>0</v>
      </c>
      <c r="F112" s="43"/>
      <c r="G112" s="44" t="str">
        <f aca="false">IF(OR(F$4=0,F112="",F$8="",F$7=""),"",ROUND(F112/F$8*F$7*KVARDI,2))</f>
        <v/>
      </c>
      <c r="H112" s="43"/>
      <c r="I112" s="44" t="str">
        <f aca="false">IF(OR(H$4=0,H112="",H$8="",H$7=""),"",ROUND(H112/H$8*H$7*KVARDI,2))</f>
        <v/>
      </c>
      <c r="J112" s="43"/>
      <c r="K112" s="44" t="str">
        <f aca="false">IF(OR(J$4=0,J112="",J$8="",J$7=""),"",ROUND(J112/J$8*J$7*KVARDI,2))</f>
        <v/>
      </c>
      <c r="L112" s="43"/>
      <c r="M112" s="44" t="str">
        <f aca="false">IF(OR(L$4=0,L112="",L$8="",L$7=""),"",ROUND(L112/L$8*L$7*KVARDI,2))</f>
        <v/>
      </c>
      <c r="N112" s="43"/>
      <c r="O112" s="44" t="str">
        <f aca="false">IF(OR(N$4=0,N112="",N$8="",N$7=""),"",ROUND(N112/N$8*N$7*KVARDI,2))</f>
        <v/>
      </c>
      <c r="P112" s="43"/>
      <c r="Q112" s="44" t="str">
        <f aca="false">IF(OR(P$4=0,P112="",P$8="",P$7=""),"",ROUND(P112/P$8*P$7*KVARDI,2))</f>
        <v/>
      </c>
      <c r="R112" s="43"/>
      <c r="S112" s="44" t="str">
        <f aca="false">IF(OR(R$4=0,R112="",R$8="",R$7=""),"",ROUND(R112/R$8*R$7*KVARDI,2))</f>
        <v/>
      </c>
      <c r="T112" s="43"/>
      <c r="U112" s="44" t="str">
        <f aca="false">IF(OR(T$4=0,T112="",T$8="",T$7=""),"",ROUND(T112/T$8*T$7*KVARDI,2))</f>
        <v/>
      </c>
      <c r="V112" s="43"/>
      <c r="W112" s="44" t="str">
        <f aca="false">IF(OR(V$4=0,V112="",V$8="",V$7=""),"",ROUND(V112/V$8*V$7*KVARDI,2))</f>
        <v/>
      </c>
      <c r="X112" s="43"/>
      <c r="Y112" s="44" t="str">
        <f aca="false">IF(OR(X$4=0,X112="",X$8="",X$7=""),"",ROUND(X112/X$8*X$7*KVARDI,2))</f>
        <v/>
      </c>
      <c r="Z112" s="43"/>
      <c r="AA112" s="44" t="str">
        <f aca="false">IF(OR(Z$4=0,Z112="",Z$8="",Z$7=""),"",ROUND(Z112/Z$8*Z$7*KVARDI,2))</f>
        <v/>
      </c>
      <c r="AB112" s="43"/>
      <c r="AC112" s="44" t="str">
        <f aca="false">IF(OR(AB$4=0,AB112="",AB$8="",AB$7=""),"",ROUND(AB112/AB$8*AB$7*KVARDI,2))</f>
        <v/>
      </c>
      <c r="AD112" s="43"/>
      <c r="AE112" s="44" t="str">
        <f aca="false">IF(OR(AD$4=0,AD112="",AD$8="",AD$7=""),"",ROUND(AD112/AD$8*AD$7*KVARDI,2))</f>
        <v/>
      </c>
      <c r="AF112" s="43"/>
      <c r="AG112" s="44" t="str">
        <f aca="false">IF(OR(AF$4=0,AF112="",AF$8="",AF$7=""),"",ROUND(AF112/AF$8*AF$7*KVARDI,2))</f>
        <v/>
      </c>
      <c r="AH112" s="43"/>
      <c r="AI112" s="44" t="str">
        <f aca="false">IF(OR(AH$4=0,AH112="",AH$8="",AH$7=""),"",ROUND(AH112/AH$8*AH$7*KVARDI,2))</f>
        <v/>
      </c>
      <c r="AJ112" s="43"/>
      <c r="AK112" s="44" t="str">
        <f aca="false">IF(OR(AJ$4=0,AJ112="",AJ$8="",AJ$7=""),"",ROUND(AJ112/AJ$8*AJ$7*KVARDI,2))</f>
        <v/>
      </c>
      <c r="AL112" s="43"/>
      <c r="AM112" s="44" t="str">
        <f aca="false">IF(OR(AL$4=0,AL112="",AL$8="",AL$7=""),"",ROUND(AL112/AL$8*AL$7*KVARDI,2))</f>
        <v/>
      </c>
      <c r="AN112" s="43"/>
      <c r="AO112" s="44" t="str">
        <f aca="false">IF(OR(AN$4=0,AN112="",AN$8="",AN$7=""),"",ROUND(AN112/AN$8*AN$7*KVARDI,2))</f>
        <v/>
      </c>
      <c r="AP112" s="43"/>
      <c r="AQ112" s="44" t="str">
        <f aca="false">IF(OR(AP$4=0,AP112="",AP$8="",AP$7=""),"",ROUND(AP112/AP$8*AP$7*KVARDI,2))</f>
        <v/>
      </c>
      <c r="AR112" s="43"/>
      <c r="AS112" s="44" t="str">
        <f aca="false">IF(OR(AR$4=0,AR112="",AR$8="",AR$7=""),"",ROUND(AR112/AR$8*AR$7*KVARDI,2))</f>
        <v/>
      </c>
      <c r="AT112" s="43"/>
      <c r="AU112" s="44" t="str">
        <f aca="false">IF(OR(AT$4=0,AT112="",AT$8="",AT$7=""),"",ROUND(AT112/AT$8*AT$7*KVARDI,2))</f>
        <v/>
      </c>
      <c r="AV112" s="43"/>
      <c r="AW112" s="44" t="str">
        <f aca="false">IF(OR(AV$4=0,AV112="",AV$8="",AV$7=""),"",ROUND(AV112/AV$8*AV$7*KVARDI,2))</f>
        <v/>
      </c>
      <c r="AX112" s="43"/>
      <c r="AY112" s="44" t="str">
        <f aca="false">IF(OR(AX$4=0,AX112="",AX$8="",AX$7=""),"",ROUND(AX112/AX$8*AX$7*KVARDI,2))</f>
        <v/>
      </c>
      <c r="AZ112" s="43"/>
      <c r="BA112" s="44" t="str">
        <f aca="false">IF(OR(AZ$4=0,AZ112="",AZ$8="",AZ$7=""),"",ROUND(AZ112/AZ$8*AZ$7*KVARDI,2))</f>
        <v/>
      </c>
      <c r="BB112" s="43"/>
      <c r="BC112" s="44" t="str">
        <f aca="false">IF(OR(BB$4=0,BB112="",BB$8="",BB$7=""),"",ROUND(BB112/BB$8*BB$7*KVARDI,2))</f>
        <v/>
      </c>
    </row>
    <row r="113" customFormat="false" ht="15" hidden="false" customHeight="true" outlineLevel="0" collapsed="false">
      <c r="A113" s="45" t="n">
        <f aca="false">ROW()-10</f>
        <v>103</v>
      </c>
      <c r="B113" s="41" t="str">
        <f aca="false">IF(INDEX(Launagögn!$B$6:$B$10005,$A113)="","",INDEX(Launagögn!$B$6:$B$10005,$A113))</f>
        <v/>
      </c>
      <c r="C113" s="41" t="str">
        <f aca="false">IF(INDEX(Launagögn!$C$6:$C$10005,$A113)="","",INDEX(Launagögn!$C$6:$C$10005,$A113))</f>
        <v/>
      </c>
      <c r="D113" s="42" t="n">
        <f aca="false">IFERROR(SUMIF($F$10:$BC$10,"Stig",$F113:$BC113),0)</f>
        <v>0</v>
      </c>
      <c r="F113" s="43"/>
      <c r="G113" s="44" t="str">
        <f aca="false">IF(OR(F$4=0,F113="",F$8="",F$7=""),"",ROUND(F113/F$8*F$7*KVARDI,2))</f>
        <v/>
      </c>
      <c r="H113" s="43"/>
      <c r="I113" s="44" t="str">
        <f aca="false">IF(OR(H$4=0,H113="",H$8="",H$7=""),"",ROUND(H113/H$8*H$7*KVARDI,2))</f>
        <v/>
      </c>
      <c r="J113" s="43"/>
      <c r="K113" s="44" t="str">
        <f aca="false">IF(OR(J$4=0,J113="",J$8="",J$7=""),"",ROUND(J113/J$8*J$7*KVARDI,2))</f>
        <v/>
      </c>
      <c r="L113" s="43"/>
      <c r="M113" s="44" t="str">
        <f aca="false">IF(OR(L$4=0,L113="",L$8="",L$7=""),"",ROUND(L113/L$8*L$7*KVARDI,2))</f>
        <v/>
      </c>
      <c r="N113" s="43"/>
      <c r="O113" s="44" t="str">
        <f aca="false">IF(OR(N$4=0,N113="",N$8="",N$7=""),"",ROUND(N113/N$8*N$7*KVARDI,2))</f>
        <v/>
      </c>
      <c r="P113" s="43"/>
      <c r="Q113" s="44" t="str">
        <f aca="false">IF(OR(P$4=0,P113="",P$8="",P$7=""),"",ROUND(P113/P$8*P$7*KVARDI,2))</f>
        <v/>
      </c>
      <c r="R113" s="43"/>
      <c r="S113" s="44" t="str">
        <f aca="false">IF(OR(R$4=0,R113="",R$8="",R$7=""),"",ROUND(R113/R$8*R$7*KVARDI,2))</f>
        <v/>
      </c>
      <c r="T113" s="43"/>
      <c r="U113" s="44" t="str">
        <f aca="false">IF(OR(T$4=0,T113="",T$8="",T$7=""),"",ROUND(T113/T$8*T$7*KVARDI,2))</f>
        <v/>
      </c>
      <c r="V113" s="43"/>
      <c r="W113" s="44" t="str">
        <f aca="false">IF(OR(V$4=0,V113="",V$8="",V$7=""),"",ROUND(V113/V$8*V$7*KVARDI,2))</f>
        <v/>
      </c>
      <c r="X113" s="43"/>
      <c r="Y113" s="44" t="str">
        <f aca="false">IF(OR(X$4=0,X113="",X$8="",X$7=""),"",ROUND(X113/X$8*X$7*KVARDI,2))</f>
        <v/>
      </c>
      <c r="Z113" s="43"/>
      <c r="AA113" s="44" t="str">
        <f aca="false">IF(OR(Z$4=0,Z113="",Z$8="",Z$7=""),"",ROUND(Z113/Z$8*Z$7*KVARDI,2))</f>
        <v/>
      </c>
      <c r="AB113" s="43"/>
      <c r="AC113" s="44" t="str">
        <f aca="false">IF(OR(AB$4=0,AB113="",AB$8="",AB$7=""),"",ROUND(AB113/AB$8*AB$7*KVARDI,2))</f>
        <v/>
      </c>
      <c r="AD113" s="43"/>
      <c r="AE113" s="44" t="str">
        <f aca="false">IF(OR(AD$4=0,AD113="",AD$8="",AD$7=""),"",ROUND(AD113/AD$8*AD$7*KVARDI,2))</f>
        <v/>
      </c>
      <c r="AF113" s="43"/>
      <c r="AG113" s="44" t="str">
        <f aca="false">IF(OR(AF$4=0,AF113="",AF$8="",AF$7=""),"",ROUND(AF113/AF$8*AF$7*KVARDI,2))</f>
        <v/>
      </c>
      <c r="AH113" s="43"/>
      <c r="AI113" s="44" t="str">
        <f aca="false">IF(OR(AH$4=0,AH113="",AH$8="",AH$7=""),"",ROUND(AH113/AH$8*AH$7*KVARDI,2))</f>
        <v/>
      </c>
      <c r="AJ113" s="43"/>
      <c r="AK113" s="44" t="str">
        <f aca="false">IF(OR(AJ$4=0,AJ113="",AJ$8="",AJ$7=""),"",ROUND(AJ113/AJ$8*AJ$7*KVARDI,2))</f>
        <v/>
      </c>
      <c r="AL113" s="43"/>
      <c r="AM113" s="44" t="str">
        <f aca="false">IF(OR(AL$4=0,AL113="",AL$8="",AL$7=""),"",ROUND(AL113/AL$8*AL$7*KVARDI,2))</f>
        <v/>
      </c>
      <c r="AN113" s="43"/>
      <c r="AO113" s="44" t="str">
        <f aca="false">IF(OR(AN$4=0,AN113="",AN$8="",AN$7=""),"",ROUND(AN113/AN$8*AN$7*KVARDI,2))</f>
        <v/>
      </c>
      <c r="AP113" s="43"/>
      <c r="AQ113" s="44" t="str">
        <f aca="false">IF(OR(AP$4=0,AP113="",AP$8="",AP$7=""),"",ROUND(AP113/AP$8*AP$7*KVARDI,2))</f>
        <v/>
      </c>
      <c r="AR113" s="43"/>
      <c r="AS113" s="44" t="str">
        <f aca="false">IF(OR(AR$4=0,AR113="",AR$8="",AR$7=""),"",ROUND(AR113/AR$8*AR$7*KVARDI,2))</f>
        <v/>
      </c>
      <c r="AT113" s="43"/>
      <c r="AU113" s="44" t="str">
        <f aca="false">IF(OR(AT$4=0,AT113="",AT$8="",AT$7=""),"",ROUND(AT113/AT$8*AT$7*KVARDI,2))</f>
        <v/>
      </c>
      <c r="AV113" s="43"/>
      <c r="AW113" s="44" t="str">
        <f aca="false">IF(OR(AV$4=0,AV113="",AV$8="",AV$7=""),"",ROUND(AV113/AV$8*AV$7*KVARDI,2))</f>
        <v/>
      </c>
      <c r="AX113" s="43"/>
      <c r="AY113" s="44" t="str">
        <f aca="false">IF(OR(AX$4=0,AX113="",AX$8="",AX$7=""),"",ROUND(AX113/AX$8*AX$7*KVARDI,2))</f>
        <v/>
      </c>
      <c r="AZ113" s="43"/>
      <c r="BA113" s="44" t="str">
        <f aca="false">IF(OR(AZ$4=0,AZ113="",AZ$8="",AZ$7=""),"",ROUND(AZ113/AZ$8*AZ$7*KVARDI,2))</f>
        <v/>
      </c>
      <c r="BB113" s="43"/>
      <c r="BC113" s="44" t="str">
        <f aca="false">IF(OR(BB$4=0,BB113="",BB$8="",BB$7=""),"",ROUND(BB113/BB$8*BB$7*KVARDI,2))</f>
        <v/>
      </c>
    </row>
    <row r="114" customFormat="false" ht="15" hidden="false" customHeight="true" outlineLevel="0" collapsed="false">
      <c r="A114" s="45" t="n">
        <f aca="false">ROW()-10</f>
        <v>104</v>
      </c>
      <c r="B114" s="41" t="str">
        <f aca="false">IF(INDEX(Launagögn!$B$6:$B$10005,$A114)="","",INDEX(Launagögn!$B$6:$B$10005,$A114))</f>
        <v/>
      </c>
      <c r="C114" s="41" t="str">
        <f aca="false">IF(INDEX(Launagögn!$C$6:$C$10005,$A114)="","",INDEX(Launagögn!$C$6:$C$10005,$A114))</f>
        <v/>
      </c>
      <c r="D114" s="42" t="n">
        <f aca="false">IFERROR(SUMIF($F$10:$BC$10,"Stig",$F114:$BC114),0)</f>
        <v>0</v>
      </c>
      <c r="F114" s="43"/>
      <c r="G114" s="44" t="str">
        <f aca="false">IF(OR(F$4=0,F114="",F$8="",F$7=""),"",ROUND(F114/F$8*F$7*KVARDI,2))</f>
        <v/>
      </c>
      <c r="H114" s="43"/>
      <c r="I114" s="44" t="str">
        <f aca="false">IF(OR(H$4=0,H114="",H$8="",H$7=""),"",ROUND(H114/H$8*H$7*KVARDI,2))</f>
        <v/>
      </c>
      <c r="J114" s="43"/>
      <c r="K114" s="44" t="str">
        <f aca="false">IF(OR(J$4=0,J114="",J$8="",J$7=""),"",ROUND(J114/J$8*J$7*KVARDI,2))</f>
        <v/>
      </c>
      <c r="L114" s="43"/>
      <c r="M114" s="44" t="str">
        <f aca="false">IF(OR(L$4=0,L114="",L$8="",L$7=""),"",ROUND(L114/L$8*L$7*KVARDI,2))</f>
        <v/>
      </c>
      <c r="N114" s="43"/>
      <c r="O114" s="44" t="str">
        <f aca="false">IF(OR(N$4=0,N114="",N$8="",N$7=""),"",ROUND(N114/N$8*N$7*KVARDI,2))</f>
        <v/>
      </c>
      <c r="P114" s="43"/>
      <c r="Q114" s="44" t="str">
        <f aca="false">IF(OR(P$4=0,P114="",P$8="",P$7=""),"",ROUND(P114/P$8*P$7*KVARDI,2))</f>
        <v/>
      </c>
      <c r="R114" s="43"/>
      <c r="S114" s="44" t="str">
        <f aca="false">IF(OR(R$4=0,R114="",R$8="",R$7=""),"",ROUND(R114/R$8*R$7*KVARDI,2))</f>
        <v/>
      </c>
      <c r="T114" s="43"/>
      <c r="U114" s="44" t="str">
        <f aca="false">IF(OR(T$4=0,T114="",T$8="",T$7=""),"",ROUND(T114/T$8*T$7*KVARDI,2))</f>
        <v/>
      </c>
      <c r="V114" s="43"/>
      <c r="W114" s="44" t="str">
        <f aca="false">IF(OR(V$4=0,V114="",V$8="",V$7=""),"",ROUND(V114/V$8*V$7*KVARDI,2))</f>
        <v/>
      </c>
      <c r="X114" s="43"/>
      <c r="Y114" s="44" t="str">
        <f aca="false">IF(OR(X$4=0,X114="",X$8="",X$7=""),"",ROUND(X114/X$8*X$7*KVARDI,2))</f>
        <v/>
      </c>
      <c r="Z114" s="43"/>
      <c r="AA114" s="44" t="str">
        <f aca="false">IF(OR(Z$4=0,Z114="",Z$8="",Z$7=""),"",ROUND(Z114/Z$8*Z$7*KVARDI,2))</f>
        <v/>
      </c>
      <c r="AB114" s="43"/>
      <c r="AC114" s="44" t="str">
        <f aca="false">IF(OR(AB$4=0,AB114="",AB$8="",AB$7=""),"",ROUND(AB114/AB$8*AB$7*KVARDI,2))</f>
        <v/>
      </c>
      <c r="AD114" s="43"/>
      <c r="AE114" s="44" t="str">
        <f aca="false">IF(OR(AD$4=0,AD114="",AD$8="",AD$7=""),"",ROUND(AD114/AD$8*AD$7*KVARDI,2))</f>
        <v/>
      </c>
      <c r="AF114" s="43"/>
      <c r="AG114" s="44" t="str">
        <f aca="false">IF(OR(AF$4=0,AF114="",AF$8="",AF$7=""),"",ROUND(AF114/AF$8*AF$7*KVARDI,2))</f>
        <v/>
      </c>
      <c r="AH114" s="43"/>
      <c r="AI114" s="44" t="str">
        <f aca="false">IF(OR(AH$4=0,AH114="",AH$8="",AH$7=""),"",ROUND(AH114/AH$8*AH$7*KVARDI,2))</f>
        <v/>
      </c>
      <c r="AJ114" s="43"/>
      <c r="AK114" s="44" t="str">
        <f aca="false">IF(OR(AJ$4=0,AJ114="",AJ$8="",AJ$7=""),"",ROUND(AJ114/AJ$8*AJ$7*KVARDI,2))</f>
        <v/>
      </c>
      <c r="AL114" s="43"/>
      <c r="AM114" s="44" t="str">
        <f aca="false">IF(OR(AL$4=0,AL114="",AL$8="",AL$7=""),"",ROUND(AL114/AL$8*AL$7*KVARDI,2))</f>
        <v/>
      </c>
      <c r="AN114" s="43"/>
      <c r="AO114" s="44" t="str">
        <f aca="false">IF(OR(AN$4=0,AN114="",AN$8="",AN$7=""),"",ROUND(AN114/AN$8*AN$7*KVARDI,2))</f>
        <v/>
      </c>
      <c r="AP114" s="43"/>
      <c r="AQ114" s="44" t="str">
        <f aca="false">IF(OR(AP$4=0,AP114="",AP$8="",AP$7=""),"",ROUND(AP114/AP$8*AP$7*KVARDI,2))</f>
        <v/>
      </c>
      <c r="AR114" s="43"/>
      <c r="AS114" s="44" t="str">
        <f aca="false">IF(OR(AR$4=0,AR114="",AR$8="",AR$7=""),"",ROUND(AR114/AR$8*AR$7*KVARDI,2))</f>
        <v/>
      </c>
      <c r="AT114" s="43"/>
      <c r="AU114" s="44" t="str">
        <f aca="false">IF(OR(AT$4=0,AT114="",AT$8="",AT$7=""),"",ROUND(AT114/AT$8*AT$7*KVARDI,2))</f>
        <v/>
      </c>
      <c r="AV114" s="43"/>
      <c r="AW114" s="44" t="str">
        <f aca="false">IF(OR(AV$4=0,AV114="",AV$8="",AV$7=""),"",ROUND(AV114/AV$8*AV$7*KVARDI,2))</f>
        <v/>
      </c>
      <c r="AX114" s="43"/>
      <c r="AY114" s="44" t="str">
        <f aca="false">IF(OR(AX$4=0,AX114="",AX$8="",AX$7=""),"",ROUND(AX114/AX$8*AX$7*KVARDI,2))</f>
        <v/>
      </c>
      <c r="AZ114" s="43"/>
      <c r="BA114" s="44" t="str">
        <f aca="false">IF(OR(AZ$4=0,AZ114="",AZ$8="",AZ$7=""),"",ROUND(AZ114/AZ$8*AZ$7*KVARDI,2))</f>
        <v/>
      </c>
      <c r="BB114" s="43"/>
      <c r="BC114" s="44" t="str">
        <f aca="false">IF(OR(BB$4=0,BB114="",BB$8="",BB$7=""),"",ROUND(BB114/BB$8*BB$7*KVARDI,2))</f>
        <v/>
      </c>
    </row>
    <row r="115" customFormat="false" ht="15" hidden="false" customHeight="true" outlineLevel="0" collapsed="false">
      <c r="A115" s="45" t="n">
        <f aca="false">ROW()-10</f>
        <v>105</v>
      </c>
      <c r="B115" s="41" t="str">
        <f aca="false">IF(INDEX(Launagögn!$B$6:$B$10005,$A115)="","",INDEX(Launagögn!$B$6:$B$10005,$A115))</f>
        <v/>
      </c>
      <c r="C115" s="41" t="str">
        <f aca="false">IF(INDEX(Launagögn!$C$6:$C$10005,$A115)="","",INDEX(Launagögn!$C$6:$C$10005,$A115))</f>
        <v/>
      </c>
      <c r="D115" s="42" t="n">
        <f aca="false">IFERROR(SUMIF($F$10:$BC$10,"Stig",$F115:$BC115),0)</f>
        <v>0</v>
      </c>
      <c r="F115" s="43"/>
      <c r="G115" s="44" t="str">
        <f aca="false">IF(OR(F$4=0,F115="",F$8="",F$7=""),"",ROUND(F115/F$8*F$7*KVARDI,2))</f>
        <v/>
      </c>
      <c r="H115" s="43"/>
      <c r="I115" s="44" t="str">
        <f aca="false">IF(OR(H$4=0,H115="",H$8="",H$7=""),"",ROUND(H115/H$8*H$7*KVARDI,2))</f>
        <v/>
      </c>
      <c r="J115" s="43"/>
      <c r="K115" s="44" t="str">
        <f aca="false">IF(OR(J$4=0,J115="",J$8="",J$7=""),"",ROUND(J115/J$8*J$7*KVARDI,2))</f>
        <v/>
      </c>
      <c r="L115" s="43"/>
      <c r="M115" s="44" t="str">
        <f aca="false">IF(OR(L$4=0,L115="",L$8="",L$7=""),"",ROUND(L115/L$8*L$7*KVARDI,2))</f>
        <v/>
      </c>
      <c r="N115" s="43"/>
      <c r="O115" s="44" t="str">
        <f aca="false">IF(OR(N$4=0,N115="",N$8="",N$7=""),"",ROUND(N115/N$8*N$7*KVARDI,2))</f>
        <v/>
      </c>
      <c r="P115" s="43"/>
      <c r="Q115" s="44" t="str">
        <f aca="false">IF(OR(P$4=0,P115="",P$8="",P$7=""),"",ROUND(P115/P$8*P$7*KVARDI,2))</f>
        <v/>
      </c>
      <c r="R115" s="43"/>
      <c r="S115" s="44" t="str">
        <f aca="false">IF(OR(R$4=0,R115="",R$8="",R$7=""),"",ROUND(R115/R$8*R$7*KVARDI,2))</f>
        <v/>
      </c>
      <c r="T115" s="43"/>
      <c r="U115" s="44" t="str">
        <f aca="false">IF(OR(T$4=0,T115="",T$8="",T$7=""),"",ROUND(T115/T$8*T$7*KVARDI,2))</f>
        <v/>
      </c>
      <c r="V115" s="43"/>
      <c r="W115" s="44" t="str">
        <f aca="false">IF(OR(V$4=0,V115="",V$8="",V$7=""),"",ROUND(V115/V$8*V$7*KVARDI,2))</f>
        <v/>
      </c>
      <c r="X115" s="43"/>
      <c r="Y115" s="44" t="str">
        <f aca="false">IF(OR(X$4=0,X115="",X$8="",X$7=""),"",ROUND(X115/X$8*X$7*KVARDI,2))</f>
        <v/>
      </c>
      <c r="Z115" s="43"/>
      <c r="AA115" s="44" t="str">
        <f aca="false">IF(OR(Z$4=0,Z115="",Z$8="",Z$7=""),"",ROUND(Z115/Z$8*Z$7*KVARDI,2))</f>
        <v/>
      </c>
      <c r="AB115" s="43"/>
      <c r="AC115" s="44" t="str">
        <f aca="false">IF(OR(AB$4=0,AB115="",AB$8="",AB$7=""),"",ROUND(AB115/AB$8*AB$7*KVARDI,2))</f>
        <v/>
      </c>
      <c r="AD115" s="43"/>
      <c r="AE115" s="44" t="str">
        <f aca="false">IF(OR(AD$4=0,AD115="",AD$8="",AD$7=""),"",ROUND(AD115/AD$8*AD$7*KVARDI,2))</f>
        <v/>
      </c>
      <c r="AF115" s="43"/>
      <c r="AG115" s="44" t="str">
        <f aca="false">IF(OR(AF$4=0,AF115="",AF$8="",AF$7=""),"",ROUND(AF115/AF$8*AF$7*KVARDI,2))</f>
        <v/>
      </c>
      <c r="AH115" s="43"/>
      <c r="AI115" s="44" t="str">
        <f aca="false">IF(OR(AH$4=0,AH115="",AH$8="",AH$7=""),"",ROUND(AH115/AH$8*AH$7*KVARDI,2))</f>
        <v/>
      </c>
      <c r="AJ115" s="43"/>
      <c r="AK115" s="44" t="str">
        <f aca="false">IF(OR(AJ$4=0,AJ115="",AJ$8="",AJ$7=""),"",ROUND(AJ115/AJ$8*AJ$7*KVARDI,2))</f>
        <v/>
      </c>
      <c r="AL115" s="43"/>
      <c r="AM115" s="44" t="str">
        <f aca="false">IF(OR(AL$4=0,AL115="",AL$8="",AL$7=""),"",ROUND(AL115/AL$8*AL$7*KVARDI,2))</f>
        <v/>
      </c>
      <c r="AN115" s="43"/>
      <c r="AO115" s="44" t="str">
        <f aca="false">IF(OR(AN$4=0,AN115="",AN$8="",AN$7=""),"",ROUND(AN115/AN$8*AN$7*KVARDI,2))</f>
        <v/>
      </c>
      <c r="AP115" s="43"/>
      <c r="AQ115" s="44" t="str">
        <f aca="false">IF(OR(AP$4=0,AP115="",AP$8="",AP$7=""),"",ROUND(AP115/AP$8*AP$7*KVARDI,2))</f>
        <v/>
      </c>
      <c r="AR115" s="43"/>
      <c r="AS115" s="44" t="str">
        <f aca="false">IF(OR(AR$4=0,AR115="",AR$8="",AR$7=""),"",ROUND(AR115/AR$8*AR$7*KVARDI,2))</f>
        <v/>
      </c>
      <c r="AT115" s="43"/>
      <c r="AU115" s="44" t="str">
        <f aca="false">IF(OR(AT$4=0,AT115="",AT$8="",AT$7=""),"",ROUND(AT115/AT$8*AT$7*KVARDI,2))</f>
        <v/>
      </c>
      <c r="AV115" s="43"/>
      <c r="AW115" s="44" t="str">
        <f aca="false">IF(OR(AV$4=0,AV115="",AV$8="",AV$7=""),"",ROUND(AV115/AV$8*AV$7*KVARDI,2))</f>
        <v/>
      </c>
      <c r="AX115" s="43"/>
      <c r="AY115" s="44" t="str">
        <f aca="false">IF(OR(AX$4=0,AX115="",AX$8="",AX$7=""),"",ROUND(AX115/AX$8*AX$7*KVARDI,2))</f>
        <v/>
      </c>
      <c r="AZ115" s="43"/>
      <c r="BA115" s="44" t="str">
        <f aca="false">IF(OR(AZ$4=0,AZ115="",AZ$8="",AZ$7=""),"",ROUND(AZ115/AZ$8*AZ$7*KVARDI,2))</f>
        <v/>
      </c>
      <c r="BB115" s="43"/>
      <c r="BC115" s="44" t="str">
        <f aca="false">IF(OR(BB$4=0,BB115="",BB$8="",BB$7=""),"",ROUND(BB115/BB$8*BB$7*KVARDI,2))</f>
        <v/>
      </c>
    </row>
    <row r="116" customFormat="false" ht="15" hidden="false" customHeight="true" outlineLevel="0" collapsed="false">
      <c r="A116" s="45" t="n">
        <f aca="false">ROW()-10</f>
        <v>106</v>
      </c>
      <c r="B116" s="41" t="str">
        <f aca="false">IF(INDEX(Launagögn!$B$6:$B$10005,$A116)="","",INDEX(Launagögn!$B$6:$B$10005,$A116))</f>
        <v/>
      </c>
      <c r="C116" s="41" t="str">
        <f aca="false">IF(INDEX(Launagögn!$C$6:$C$10005,$A116)="","",INDEX(Launagögn!$C$6:$C$10005,$A116))</f>
        <v/>
      </c>
      <c r="D116" s="42" t="n">
        <f aca="false">IFERROR(SUMIF($F$10:$BC$10,"Stig",$F116:$BC116),0)</f>
        <v>0</v>
      </c>
      <c r="F116" s="43"/>
      <c r="G116" s="44" t="str">
        <f aca="false">IF(OR(F$4=0,F116="",F$8="",F$7=""),"",ROUND(F116/F$8*F$7*KVARDI,2))</f>
        <v/>
      </c>
      <c r="H116" s="43"/>
      <c r="I116" s="44" t="str">
        <f aca="false">IF(OR(H$4=0,H116="",H$8="",H$7=""),"",ROUND(H116/H$8*H$7*KVARDI,2))</f>
        <v/>
      </c>
      <c r="J116" s="43"/>
      <c r="K116" s="44" t="str">
        <f aca="false">IF(OR(J$4=0,J116="",J$8="",J$7=""),"",ROUND(J116/J$8*J$7*KVARDI,2))</f>
        <v/>
      </c>
      <c r="L116" s="43"/>
      <c r="M116" s="44" t="str">
        <f aca="false">IF(OR(L$4=0,L116="",L$8="",L$7=""),"",ROUND(L116/L$8*L$7*KVARDI,2))</f>
        <v/>
      </c>
      <c r="N116" s="43"/>
      <c r="O116" s="44" t="str">
        <f aca="false">IF(OR(N$4=0,N116="",N$8="",N$7=""),"",ROUND(N116/N$8*N$7*KVARDI,2))</f>
        <v/>
      </c>
      <c r="P116" s="43"/>
      <c r="Q116" s="44" t="str">
        <f aca="false">IF(OR(P$4=0,P116="",P$8="",P$7=""),"",ROUND(P116/P$8*P$7*KVARDI,2))</f>
        <v/>
      </c>
      <c r="R116" s="43"/>
      <c r="S116" s="44" t="str">
        <f aca="false">IF(OR(R$4=0,R116="",R$8="",R$7=""),"",ROUND(R116/R$8*R$7*KVARDI,2))</f>
        <v/>
      </c>
      <c r="T116" s="43"/>
      <c r="U116" s="44" t="str">
        <f aca="false">IF(OR(T$4=0,T116="",T$8="",T$7=""),"",ROUND(T116/T$8*T$7*KVARDI,2))</f>
        <v/>
      </c>
      <c r="V116" s="43"/>
      <c r="W116" s="44" t="str">
        <f aca="false">IF(OR(V$4=0,V116="",V$8="",V$7=""),"",ROUND(V116/V$8*V$7*KVARDI,2))</f>
        <v/>
      </c>
      <c r="X116" s="43"/>
      <c r="Y116" s="44" t="str">
        <f aca="false">IF(OR(X$4=0,X116="",X$8="",X$7=""),"",ROUND(X116/X$8*X$7*KVARDI,2))</f>
        <v/>
      </c>
      <c r="Z116" s="43"/>
      <c r="AA116" s="44" t="str">
        <f aca="false">IF(OR(Z$4=0,Z116="",Z$8="",Z$7=""),"",ROUND(Z116/Z$8*Z$7*KVARDI,2))</f>
        <v/>
      </c>
      <c r="AB116" s="43"/>
      <c r="AC116" s="44" t="str">
        <f aca="false">IF(OR(AB$4=0,AB116="",AB$8="",AB$7=""),"",ROUND(AB116/AB$8*AB$7*KVARDI,2))</f>
        <v/>
      </c>
      <c r="AD116" s="43"/>
      <c r="AE116" s="44" t="str">
        <f aca="false">IF(OR(AD$4=0,AD116="",AD$8="",AD$7=""),"",ROUND(AD116/AD$8*AD$7*KVARDI,2))</f>
        <v/>
      </c>
      <c r="AF116" s="43"/>
      <c r="AG116" s="44" t="str">
        <f aca="false">IF(OR(AF$4=0,AF116="",AF$8="",AF$7=""),"",ROUND(AF116/AF$8*AF$7*KVARDI,2))</f>
        <v/>
      </c>
      <c r="AH116" s="43"/>
      <c r="AI116" s="44" t="str">
        <f aca="false">IF(OR(AH$4=0,AH116="",AH$8="",AH$7=""),"",ROUND(AH116/AH$8*AH$7*KVARDI,2))</f>
        <v/>
      </c>
      <c r="AJ116" s="43"/>
      <c r="AK116" s="44" t="str">
        <f aca="false">IF(OR(AJ$4=0,AJ116="",AJ$8="",AJ$7=""),"",ROUND(AJ116/AJ$8*AJ$7*KVARDI,2))</f>
        <v/>
      </c>
      <c r="AL116" s="43"/>
      <c r="AM116" s="44" t="str">
        <f aca="false">IF(OR(AL$4=0,AL116="",AL$8="",AL$7=""),"",ROUND(AL116/AL$8*AL$7*KVARDI,2))</f>
        <v/>
      </c>
      <c r="AN116" s="43"/>
      <c r="AO116" s="44" t="str">
        <f aca="false">IF(OR(AN$4=0,AN116="",AN$8="",AN$7=""),"",ROUND(AN116/AN$8*AN$7*KVARDI,2))</f>
        <v/>
      </c>
      <c r="AP116" s="43"/>
      <c r="AQ116" s="44" t="str">
        <f aca="false">IF(OR(AP$4=0,AP116="",AP$8="",AP$7=""),"",ROUND(AP116/AP$8*AP$7*KVARDI,2))</f>
        <v/>
      </c>
      <c r="AR116" s="43"/>
      <c r="AS116" s="44" t="str">
        <f aca="false">IF(OR(AR$4=0,AR116="",AR$8="",AR$7=""),"",ROUND(AR116/AR$8*AR$7*KVARDI,2))</f>
        <v/>
      </c>
      <c r="AT116" s="43"/>
      <c r="AU116" s="44" t="str">
        <f aca="false">IF(OR(AT$4=0,AT116="",AT$8="",AT$7=""),"",ROUND(AT116/AT$8*AT$7*KVARDI,2))</f>
        <v/>
      </c>
      <c r="AV116" s="43"/>
      <c r="AW116" s="44" t="str">
        <f aca="false">IF(OR(AV$4=0,AV116="",AV$8="",AV$7=""),"",ROUND(AV116/AV$8*AV$7*KVARDI,2))</f>
        <v/>
      </c>
      <c r="AX116" s="43"/>
      <c r="AY116" s="44" t="str">
        <f aca="false">IF(OR(AX$4=0,AX116="",AX$8="",AX$7=""),"",ROUND(AX116/AX$8*AX$7*KVARDI,2))</f>
        <v/>
      </c>
      <c r="AZ116" s="43"/>
      <c r="BA116" s="44" t="str">
        <f aca="false">IF(OR(AZ$4=0,AZ116="",AZ$8="",AZ$7=""),"",ROUND(AZ116/AZ$8*AZ$7*KVARDI,2))</f>
        <v/>
      </c>
      <c r="BB116" s="43"/>
      <c r="BC116" s="44" t="str">
        <f aca="false">IF(OR(BB$4=0,BB116="",BB$8="",BB$7=""),"",ROUND(BB116/BB$8*BB$7*KVARDI,2))</f>
        <v/>
      </c>
    </row>
    <row r="117" customFormat="false" ht="15" hidden="false" customHeight="true" outlineLevel="0" collapsed="false">
      <c r="A117" s="45" t="n">
        <f aca="false">ROW()-10</f>
        <v>107</v>
      </c>
      <c r="B117" s="41" t="str">
        <f aca="false">IF(INDEX(Launagögn!$B$6:$B$10005,$A117)="","",INDEX(Launagögn!$B$6:$B$10005,$A117))</f>
        <v/>
      </c>
      <c r="C117" s="41" t="str">
        <f aca="false">IF(INDEX(Launagögn!$C$6:$C$10005,$A117)="","",INDEX(Launagögn!$C$6:$C$10005,$A117))</f>
        <v/>
      </c>
      <c r="D117" s="42" t="n">
        <f aca="false">IFERROR(SUMIF($F$10:$BC$10,"Stig",$F117:$BC117),0)</f>
        <v>0</v>
      </c>
      <c r="F117" s="43"/>
      <c r="G117" s="44" t="str">
        <f aca="false">IF(OR(F$4=0,F117="",F$8="",F$7=""),"",ROUND(F117/F$8*F$7*KVARDI,2))</f>
        <v/>
      </c>
      <c r="H117" s="43"/>
      <c r="I117" s="44" t="str">
        <f aca="false">IF(OR(H$4=0,H117="",H$8="",H$7=""),"",ROUND(H117/H$8*H$7*KVARDI,2))</f>
        <v/>
      </c>
      <c r="J117" s="43"/>
      <c r="K117" s="44" t="str">
        <f aca="false">IF(OR(J$4=0,J117="",J$8="",J$7=""),"",ROUND(J117/J$8*J$7*KVARDI,2))</f>
        <v/>
      </c>
      <c r="L117" s="43"/>
      <c r="M117" s="44" t="str">
        <f aca="false">IF(OR(L$4=0,L117="",L$8="",L$7=""),"",ROUND(L117/L$8*L$7*KVARDI,2))</f>
        <v/>
      </c>
      <c r="N117" s="43"/>
      <c r="O117" s="44" t="str">
        <f aca="false">IF(OR(N$4=0,N117="",N$8="",N$7=""),"",ROUND(N117/N$8*N$7*KVARDI,2))</f>
        <v/>
      </c>
      <c r="P117" s="43"/>
      <c r="Q117" s="44" t="str">
        <f aca="false">IF(OR(P$4=0,P117="",P$8="",P$7=""),"",ROUND(P117/P$8*P$7*KVARDI,2))</f>
        <v/>
      </c>
      <c r="R117" s="43"/>
      <c r="S117" s="44" t="str">
        <f aca="false">IF(OR(R$4=0,R117="",R$8="",R$7=""),"",ROUND(R117/R$8*R$7*KVARDI,2))</f>
        <v/>
      </c>
      <c r="T117" s="43"/>
      <c r="U117" s="44" t="str">
        <f aca="false">IF(OR(T$4=0,T117="",T$8="",T$7=""),"",ROUND(T117/T$8*T$7*KVARDI,2))</f>
        <v/>
      </c>
      <c r="V117" s="43"/>
      <c r="W117" s="44" t="str">
        <f aca="false">IF(OR(V$4=0,V117="",V$8="",V$7=""),"",ROUND(V117/V$8*V$7*KVARDI,2))</f>
        <v/>
      </c>
      <c r="X117" s="43"/>
      <c r="Y117" s="44" t="str">
        <f aca="false">IF(OR(X$4=0,X117="",X$8="",X$7=""),"",ROUND(X117/X$8*X$7*KVARDI,2))</f>
        <v/>
      </c>
      <c r="Z117" s="43"/>
      <c r="AA117" s="44" t="str">
        <f aca="false">IF(OR(Z$4=0,Z117="",Z$8="",Z$7=""),"",ROUND(Z117/Z$8*Z$7*KVARDI,2))</f>
        <v/>
      </c>
      <c r="AB117" s="43"/>
      <c r="AC117" s="44" t="str">
        <f aca="false">IF(OR(AB$4=0,AB117="",AB$8="",AB$7=""),"",ROUND(AB117/AB$8*AB$7*KVARDI,2))</f>
        <v/>
      </c>
      <c r="AD117" s="43"/>
      <c r="AE117" s="44" t="str">
        <f aca="false">IF(OR(AD$4=0,AD117="",AD$8="",AD$7=""),"",ROUND(AD117/AD$8*AD$7*KVARDI,2))</f>
        <v/>
      </c>
      <c r="AF117" s="43"/>
      <c r="AG117" s="44" t="str">
        <f aca="false">IF(OR(AF$4=0,AF117="",AF$8="",AF$7=""),"",ROUND(AF117/AF$8*AF$7*KVARDI,2))</f>
        <v/>
      </c>
      <c r="AH117" s="43"/>
      <c r="AI117" s="44" t="str">
        <f aca="false">IF(OR(AH$4=0,AH117="",AH$8="",AH$7=""),"",ROUND(AH117/AH$8*AH$7*KVARDI,2))</f>
        <v/>
      </c>
      <c r="AJ117" s="43"/>
      <c r="AK117" s="44" t="str">
        <f aca="false">IF(OR(AJ$4=0,AJ117="",AJ$8="",AJ$7=""),"",ROUND(AJ117/AJ$8*AJ$7*KVARDI,2))</f>
        <v/>
      </c>
      <c r="AL117" s="43"/>
      <c r="AM117" s="44" t="str">
        <f aca="false">IF(OR(AL$4=0,AL117="",AL$8="",AL$7=""),"",ROUND(AL117/AL$8*AL$7*KVARDI,2))</f>
        <v/>
      </c>
      <c r="AN117" s="43"/>
      <c r="AO117" s="44" t="str">
        <f aca="false">IF(OR(AN$4=0,AN117="",AN$8="",AN$7=""),"",ROUND(AN117/AN$8*AN$7*KVARDI,2))</f>
        <v/>
      </c>
      <c r="AP117" s="43"/>
      <c r="AQ117" s="44" t="str">
        <f aca="false">IF(OR(AP$4=0,AP117="",AP$8="",AP$7=""),"",ROUND(AP117/AP$8*AP$7*KVARDI,2))</f>
        <v/>
      </c>
      <c r="AR117" s="43"/>
      <c r="AS117" s="44" t="str">
        <f aca="false">IF(OR(AR$4=0,AR117="",AR$8="",AR$7=""),"",ROUND(AR117/AR$8*AR$7*KVARDI,2))</f>
        <v/>
      </c>
      <c r="AT117" s="43"/>
      <c r="AU117" s="44" t="str">
        <f aca="false">IF(OR(AT$4=0,AT117="",AT$8="",AT$7=""),"",ROUND(AT117/AT$8*AT$7*KVARDI,2))</f>
        <v/>
      </c>
      <c r="AV117" s="43"/>
      <c r="AW117" s="44" t="str">
        <f aca="false">IF(OR(AV$4=0,AV117="",AV$8="",AV$7=""),"",ROUND(AV117/AV$8*AV$7*KVARDI,2))</f>
        <v/>
      </c>
      <c r="AX117" s="43"/>
      <c r="AY117" s="44" t="str">
        <f aca="false">IF(OR(AX$4=0,AX117="",AX$8="",AX$7=""),"",ROUND(AX117/AX$8*AX$7*KVARDI,2))</f>
        <v/>
      </c>
      <c r="AZ117" s="43"/>
      <c r="BA117" s="44" t="str">
        <f aca="false">IF(OR(AZ$4=0,AZ117="",AZ$8="",AZ$7=""),"",ROUND(AZ117/AZ$8*AZ$7*KVARDI,2))</f>
        <v/>
      </c>
      <c r="BB117" s="43"/>
      <c r="BC117" s="44" t="str">
        <f aca="false">IF(OR(BB$4=0,BB117="",BB$8="",BB$7=""),"",ROUND(BB117/BB$8*BB$7*KVARDI,2))</f>
        <v/>
      </c>
    </row>
    <row r="118" customFormat="false" ht="15" hidden="false" customHeight="true" outlineLevel="0" collapsed="false">
      <c r="A118" s="45" t="n">
        <f aca="false">ROW()-10</f>
        <v>108</v>
      </c>
      <c r="B118" s="41" t="str">
        <f aca="false">IF(INDEX(Launagögn!$B$6:$B$10005,$A118)="","",INDEX(Launagögn!$B$6:$B$10005,$A118))</f>
        <v/>
      </c>
      <c r="C118" s="41" t="str">
        <f aca="false">IF(INDEX(Launagögn!$C$6:$C$10005,$A118)="","",INDEX(Launagögn!$C$6:$C$10005,$A118))</f>
        <v/>
      </c>
      <c r="D118" s="42" t="n">
        <f aca="false">IFERROR(SUMIF($F$10:$BC$10,"Stig",$F118:$BC118),0)</f>
        <v>0</v>
      </c>
      <c r="F118" s="43"/>
      <c r="G118" s="44" t="str">
        <f aca="false">IF(OR(F$4=0,F118="",F$8="",F$7=""),"",ROUND(F118/F$8*F$7*KVARDI,2))</f>
        <v/>
      </c>
      <c r="H118" s="43"/>
      <c r="I118" s="44" t="str">
        <f aca="false">IF(OR(H$4=0,H118="",H$8="",H$7=""),"",ROUND(H118/H$8*H$7*KVARDI,2))</f>
        <v/>
      </c>
      <c r="J118" s="43"/>
      <c r="K118" s="44" t="str">
        <f aca="false">IF(OR(J$4=0,J118="",J$8="",J$7=""),"",ROUND(J118/J$8*J$7*KVARDI,2))</f>
        <v/>
      </c>
      <c r="L118" s="43"/>
      <c r="M118" s="44" t="str">
        <f aca="false">IF(OR(L$4=0,L118="",L$8="",L$7=""),"",ROUND(L118/L$8*L$7*KVARDI,2))</f>
        <v/>
      </c>
      <c r="N118" s="43"/>
      <c r="O118" s="44" t="str">
        <f aca="false">IF(OR(N$4=0,N118="",N$8="",N$7=""),"",ROUND(N118/N$8*N$7*KVARDI,2))</f>
        <v/>
      </c>
      <c r="P118" s="43"/>
      <c r="Q118" s="44" t="str">
        <f aca="false">IF(OR(P$4=0,P118="",P$8="",P$7=""),"",ROUND(P118/P$8*P$7*KVARDI,2))</f>
        <v/>
      </c>
      <c r="R118" s="43"/>
      <c r="S118" s="44" t="str">
        <f aca="false">IF(OR(R$4=0,R118="",R$8="",R$7=""),"",ROUND(R118/R$8*R$7*KVARDI,2))</f>
        <v/>
      </c>
      <c r="T118" s="43"/>
      <c r="U118" s="44" t="str">
        <f aca="false">IF(OR(T$4=0,T118="",T$8="",T$7=""),"",ROUND(T118/T$8*T$7*KVARDI,2))</f>
        <v/>
      </c>
      <c r="V118" s="43"/>
      <c r="W118" s="44" t="str">
        <f aca="false">IF(OR(V$4=0,V118="",V$8="",V$7=""),"",ROUND(V118/V$8*V$7*KVARDI,2))</f>
        <v/>
      </c>
      <c r="X118" s="43"/>
      <c r="Y118" s="44" t="str">
        <f aca="false">IF(OR(X$4=0,X118="",X$8="",X$7=""),"",ROUND(X118/X$8*X$7*KVARDI,2))</f>
        <v/>
      </c>
      <c r="Z118" s="43"/>
      <c r="AA118" s="44" t="str">
        <f aca="false">IF(OR(Z$4=0,Z118="",Z$8="",Z$7=""),"",ROUND(Z118/Z$8*Z$7*KVARDI,2))</f>
        <v/>
      </c>
      <c r="AB118" s="43"/>
      <c r="AC118" s="44" t="str">
        <f aca="false">IF(OR(AB$4=0,AB118="",AB$8="",AB$7=""),"",ROUND(AB118/AB$8*AB$7*KVARDI,2))</f>
        <v/>
      </c>
      <c r="AD118" s="43"/>
      <c r="AE118" s="44" t="str">
        <f aca="false">IF(OR(AD$4=0,AD118="",AD$8="",AD$7=""),"",ROUND(AD118/AD$8*AD$7*KVARDI,2))</f>
        <v/>
      </c>
      <c r="AF118" s="43"/>
      <c r="AG118" s="44" t="str">
        <f aca="false">IF(OR(AF$4=0,AF118="",AF$8="",AF$7=""),"",ROUND(AF118/AF$8*AF$7*KVARDI,2))</f>
        <v/>
      </c>
      <c r="AH118" s="43"/>
      <c r="AI118" s="44" t="str">
        <f aca="false">IF(OR(AH$4=0,AH118="",AH$8="",AH$7=""),"",ROUND(AH118/AH$8*AH$7*KVARDI,2))</f>
        <v/>
      </c>
      <c r="AJ118" s="43"/>
      <c r="AK118" s="44" t="str">
        <f aca="false">IF(OR(AJ$4=0,AJ118="",AJ$8="",AJ$7=""),"",ROUND(AJ118/AJ$8*AJ$7*KVARDI,2))</f>
        <v/>
      </c>
      <c r="AL118" s="43"/>
      <c r="AM118" s="44" t="str">
        <f aca="false">IF(OR(AL$4=0,AL118="",AL$8="",AL$7=""),"",ROUND(AL118/AL$8*AL$7*KVARDI,2))</f>
        <v/>
      </c>
      <c r="AN118" s="43"/>
      <c r="AO118" s="44" t="str">
        <f aca="false">IF(OR(AN$4=0,AN118="",AN$8="",AN$7=""),"",ROUND(AN118/AN$8*AN$7*KVARDI,2))</f>
        <v/>
      </c>
      <c r="AP118" s="43"/>
      <c r="AQ118" s="44" t="str">
        <f aca="false">IF(OR(AP$4=0,AP118="",AP$8="",AP$7=""),"",ROUND(AP118/AP$8*AP$7*KVARDI,2))</f>
        <v/>
      </c>
      <c r="AR118" s="43"/>
      <c r="AS118" s="44" t="str">
        <f aca="false">IF(OR(AR$4=0,AR118="",AR$8="",AR$7=""),"",ROUND(AR118/AR$8*AR$7*KVARDI,2))</f>
        <v/>
      </c>
      <c r="AT118" s="43"/>
      <c r="AU118" s="44" t="str">
        <f aca="false">IF(OR(AT$4=0,AT118="",AT$8="",AT$7=""),"",ROUND(AT118/AT$8*AT$7*KVARDI,2))</f>
        <v/>
      </c>
      <c r="AV118" s="43"/>
      <c r="AW118" s="44" t="str">
        <f aca="false">IF(OR(AV$4=0,AV118="",AV$8="",AV$7=""),"",ROUND(AV118/AV$8*AV$7*KVARDI,2))</f>
        <v/>
      </c>
      <c r="AX118" s="43"/>
      <c r="AY118" s="44" t="str">
        <f aca="false">IF(OR(AX$4=0,AX118="",AX$8="",AX$7=""),"",ROUND(AX118/AX$8*AX$7*KVARDI,2))</f>
        <v/>
      </c>
      <c r="AZ118" s="43"/>
      <c r="BA118" s="44" t="str">
        <f aca="false">IF(OR(AZ$4=0,AZ118="",AZ$8="",AZ$7=""),"",ROUND(AZ118/AZ$8*AZ$7*KVARDI,2))</f>
        <v/>
      </c>
      <c r="BB118" s="43"/>
      <c r="BC118" s="44" t="str">
        <f aca="false">IF(OR(BB$4=0,BB118="",BB$8="",BB$7=""),"",ROUND(BB118/BB$8*BB$7*KVARDI,2))</f>
        <v/>
      </c>
    </row>
    <row r="119" customFormat="false" ht="15" hidden="false" customHeight="true" outlineLevel="0" collapsed="false">
      <c r="A119" s="45" t="n">
        <f aca="false">ROW()-10</f>
        <v>109</v>
      </c>
      <c r="B119" s="41" t="str">
        <f aca="false">IF(INDEX(Launagögn!$B$6:$B$10005,$A119)="","",INDEX(Launagögn!$B$6:$B$10005,$A119))</f>
        <v/>
      </c>
      <c r="C119" s="41" t="str">
        <f aca="false">IF(INDEX(Launagögn!$C$6:$C$10005,$A119)="","",INDEX(Launagögn!$C$6:$C$10005,$A119))</f>
        <v/>
      </c>
      <c r="D119" s="42" t="n">
        <f aca="false">IFERROR(SUMIF($F$10:$BC$10,"Stig",$F119:$BC119),0)</f>
        <v>0</v>
      </c>
      <c r="F119" s="43"/>
      <c r="G119" s="44" t="str">
        <f aca="false">IF(OR(F$4=0,F119="",F$8="",F$7=""),"",ROUND(F119/F$8*F$7*KVARDI,2))</f>
        <v/>
      </c>
      <c r="H119" s="43"/>
      <c r="I119" s="44" t="str">
        <f aca="false">IF(OR(H$4=0,H119="",H$8="",H$7=""),"",ROUND(H119/H$8*H$7*KVARDI,2))</f>
        <v/>
      </c>
      <c r="J119" s="43"/>
      <c r="K119" s="44" t="str">
        <f aca="false">IF(OR(J$4=0,J119="",J$8="",J$7=""),"",ROUND(J119/J$8*J$7*KVARDI,2))</f>
        <v/>
      </c>
      <c r="L119" s="43"/>
      <c r="M119" s="44" t="str">
        <f aca="false">IF(OR(L$4=0,L119="",L$8="",L$7=""),"",ROUND(L119/L$8*L$7*KVARDI,2))</f>
        <v/>
      </c>
      <c r="N119" s="43"/>
      <c r="O119" s="44" t="str">
        <f aca="false">IF(OR(N$4=0,N119="",N$8="",N$7=""),"",ROUND(N119/N$8*N$7*KVARDI,2))</f>
        <v/>
      </c>
      <c r="P119" s="43"/>
      <c r="Q119" s="44" t="str">
        <f aca="false">IF(OR(P$4=0,P119="",P$8="",P$7=""),"",ROUND(P119/P$8*P$7*KVARDI,2))</f>
        <v/>
      </c>
      <c r="R119" s="43"/>
      <c r="S119" s="44" t="str">
        <f aca="false">IF(OR(R$4=0,R119="",R$8="",R$7=""),"",ROUND(R119/R$8*R$7*KVARDI,2))</f>
        <v/>
      </c>
      <c r="T119" s="43"/>
      <c r="U119" s="44" t="str">
        <f aca="false">IF(OR(T$4=0,T119="",T$8="",T$7=""),"",ROUND(T119/T$8*T$7*KVARDI,2))</f>
        <v/>
      </c>
      <c r="V119" s="43"/>
      <c r="W119" s="44" t="str">
        <f aca="false">IF(OR(V$4=0,V119="",V$8="",V$7=""),"",ROUND(V119/V$8*V$7*KVARDI,2))</f>
        <v/>
      </c>
      <c r="X119" s="43"/>
      <c r="Y119" s="44" t="str">
        <f aca="false">IF(OR(X$4=0,X119="",X$8="",X$7=""),"",ROUND(X119/X$8*X$7*KVARDI,2))</f>
        <v/>
      </c>
      <c r="Z119" s="43"/>
      <c r="AA119" s="44" t="str">
        <f aca="false">IF(OR(Z$4=0,Z119="",Z$8="",Z$7=""),"",ROUND(Z119/Z$8*Z$7*KVARDI,2))</f>
        <v/>
      </c>
      <c r="AB119" s="43"/>
      <c r="AC119" s="44" t="str">
        <f aca="false">IF(OR(AB$4=0,AB119="",AB$8="",AB$7=""),"",ROUND(AB119/AB$8*AB$7*KVARDI,2))</f>
        <v/>
      </c>
      <c r="AD119" s="43"/>
      <c r="AE119" s="44" t="str">
        <f aca="false">IF(OR(AD$4=0,AD119="",AD$8="",AD$7=""),"",ROUND(AD119/AD$8*AD$7*KVARDI,2))</f>
        <v/>
      </c>
      <c r="AF119" s="43"/>
      <c r="AG119" s="44" t="str">
        <f aca="false">IF(OR(AF$4=0,AF119="",AF$8="",AF$7=""),"",ROUND(AF119/AF$8*AF$7*KVARDI,2))</f>
        <v/>
      </c>
      <c r="AH119" s="43"/>
      <c r="AI119" s="44" t="str">
        <f aca="false">IF(OR(AH$4=0,AH119="",AH$8="",AH$7=""),"",ROUND(AH119/AH$8*AH$7*KVARDI,2))</f>
        <v/>
      </c>
      <c r="AJ119" s="43"/>
      <c r="AK119" s="44" t="str">
        <f aca="false">IF(OR(AJ$4=0,AJ119="",AJ$8="",AJ$7=""),"",ROUND(AJ119/AJ$8*AJ$7*KVARDI,2))</f>
        <v/>
      </c>
      <c r="AL119" s="43"/>
      <c r="AM119" s="44" t="str">
        <f aca="false">IF(OR(AL$4=0,AL119="",AL$8="",AL$7=""),"",ROUND(AL119/AL$8*AL$7*KVARDI,2))</f>
        <v/>
      </c>
      <c r="AN119" s="43"/>
      <c r="AO119" s="44" t="str">
        <f aca="false">IF(OR(AN$4=0,AN119="",AN$8="",AN$7=""),"",ROUND(AN119/AN$8*AN$7*KVARDI,2))</f>
        <v/>
      </c>
      <c r="AP119" s="43"/>
      <c r="AQ119" s="44" t="str">
        <f aca="false">IF(OR(AP$4=0,AP119="",AP$8="",AP$7=""),"",ROUND(AP119/AP$8*AP$7*KVARDI,2))</f>
        <v/>
      </c>
      <c r="AR119" s="43"/>
      <c r="AS119" s="44" t="str">
        <f aca="false">IF(OR(AR$4=0,AR119="",AR$8="",AR$7=""),"",ROUND(AR119/AR$8*AR$7*KVARDI,2))</f>
        <v/>
      </c>
      <c r="AT119" s="43"/>
      <c r="AU119" s="44" t="str">
        <f aca="false">IF(OR(AT$4=0,AT119="",AT$8="",AT$7=""),"",ROUND(AT119/AT$8*AT$7*KVARDI,2))</f>
        <v/>
      </c>
      <c r="AV119" s="43"/>
      <c r="AW119" s="44" t="str">
        <f aca="false">IF(OR(AV$4=0,AV119="",AV$8="",AV$7=""),"",ROUND(AV119/AV$8*AV$7*KVARDI,2))</f>
        <v/>
      </c>
      <c r="AX119" s="43"/>
      <c r="AY119" s="44" t="str">
        <f aca="false">IF(OR(AX$4=0,AX119="",AX$8="",AX$7=""),"",ROUND(AX119/AX$8*AX$7*KVARDI,2))</f>
        <v/>
      </c>
      <c r="AZ119" s="43"/>
      <c r="BA119" s="44" t="str">
        <f aca="false">IF(OR(AZ$4=0,AZ119="",AZ$8="",AZ$7=""),"",ROUND(AZ119/AZ$8*AZ$7*KVARDI,2))</f>
        <v/>
      </c>
      <c r="BB119" s="43"/>
      <c r="BC119" s="44" t="str">
        <f aca="false">IF(OR(BB$4=0,BB119="",BB$8="",BB$7=""),"",ROUND(BB119/BB$8*BB$7*KVARDI,2))</f>
        <v/>
      </c>
    </row>
    <row r="120" customFormat="false" ht="15" hidden="false" customHeight="true" outlineLevel="0" collapsed="false">
      <c r="A120" s="45" t="n">
        <f aca="false">ROW()-10</f>
        <v>110</v>
      </c>
      <c r="B120" s="41" t="str">
        <f aca="false">IF(INDEX(Launagögn!$B$6:$B$10005,$A120)="","",INDEX(Launagögn!$B$6:$B$10005,$A120))</f>
        <v/>
      </c>
      <c r="C120" s="41" t="str">
        <f aca="false">IF(INDEX(Launagögn!$C$6:$C$10005,$A120)="","",INDEX(Launagögn!$C$6:$C$10005,$A120))</f>
        <v/>
      </c>
      <c r="D120" s="42" t="n">
        <f aca="false">IFERROR(SUMIF($F$10:$BC$10,"Stig",$F120:$BC120),0)</f>
        <v>0</v>
      </c>
      <c r="F120" s="43"/>
      <c r="G120" s="44" t="str">
        <f aca="false">IF(OR(F$4=0,F120="",F$8="",F$7=""),"",ROUND(F120/F$8*F$7*KVARDI,2))</f>
        <v/>
      </c>
      <c r="H120" s="43"/>
      <c r="I120" s="44" t="str">
        <f aca="false">IF(OR(H$4=0,H120="",H$8="",H$7=""),"",ROUND(H120/H$8*H$7*KVARDI,2))</f>
        <v/>
      </c>
      <c r="J120" s="43"/>
      <c r="K120" s="44" t="str">
        <f aca="false">IF(OR(J$4=0,J120="",J$8="",J$7=""),"",ROUND(J120/J$8*J$7*KVARDI,2))</f>
        <v/>
      </c>
      <c r="L120" s="43"/>
      <c r="M120" s="44" t="str">
        <f aca="false">IF(OR(L$4=0,L120="",L$8="",L$7=""),"",ROUND(L120/L$8*L$7*KVARDI,2))</f>
        <v/>
      </c>
      <c r="N120" s="43"/>
      <c r="O120" s="44" t="str">
        <f aca="false">IF(OR(N$4=0,N120="",N$8="",N$7=""),"",ROUND(N120/N$8*N$7*KVARDI,2))</f>
        <v/>
      </c>
      <c r="P120" s="43"/>
      <c r="Q120" s="44" t="str">
        <f aca="false">IF(OR(P$4=0,P120="",P$8="",P$7=""),"",ROUND(P120/P$8*P$7*KVARDI,2))</f>
        <v/>
      </c>
      <c r="R120" s="43"/>
      <c r="S120" s="44" t="str">
        <f aca="false">IF(OR(R$4=0,R120="",R$8="",R$7=""),"",ROUND(R120/R$8*R$7*KVARDI,2))</f>
        <v/>
      </c>
      <c r="T120" s="43"/>
      <c r="U120" s="44" t="str">
        <f aca="false">IF(OR(T$4=0,T120="",T$8="",T$7=""),"",ROUND(T120/T$8*T$7*KVARDI,2))</f>
        <v/>
      </c>
      <c r="V120" s="43"/>
      <c r="W120" s="44" t="str">
        <f aca="false">IF(OR(V$4=0,V120="",V$8="",V$7=""),"",ROUND(V120/V$8*V$7*KVARDI,2))</f>
        <v/>
      </c>
      <c r="X120" s="43"/>
      <c r="Y120" s="44" t="str">
        <f aca="false">IF(OR(X$4=0,X120="",X$8="",X$7=""),"",ROUND(X120/X$8*X$7*KVARDI,2))</f>
        <v/>
      </c>
      <c r="Z120" s="43"/>
      <c r="AA120" s="44" t="str">
        <f aca="false">IF(OR(Z$4=0,Z120="",Z$8="",Z$7=""),"",ROUND(Z120/Z$8*Z$7*KVARDI,2))</f>
        <v/>
      </c>
      <c r="AB120" s="43"/>
      <c r="AC120" s="44" t="str">
        <f aca="false">IF(OR(AB$4=0,AB120="",AB$8="",AB$7=""),"",ROUND(AB120/AB$8*AB$7*KVARDI,2))</f>
        <v/>
      </c>
      <c r="AD120" s="43"/>
      <c r="AE120" s="44" t="str">
        <f aca="false">IF(OR(AD$4=0,AD120="",AD$8="",AD$7=""),"",ROUND(AD120/AD$8*AD$7*KVARDI,2))</f>
        <v/>
      </c>
      <c r="AF120" s="43"/>
      <c r="AG120" s="44" t="str">
        <f aca="false">IF(OR(AF$4=0,AF120="",AF$8="",AF$7=""),"",ROUND(AF120/AF$8*AF$7*KVARDI,2))</f>
        <v/>
      </c>
      <c r="AH120" s="43"/>
      <c r="AI120" s="44" t="str">
        <f aca="false">IF(OR(AH$4=0,AH120="",AH$8="",AH$7=""),"",ROUND(AH120/AH$8*AH$7*KVARDI,2))</f>
        <v/>
      </c>
      <c r="AJ120" s="43"/>
      <c r="AK120" s="44" t="str">
        <f aca="false">IF(OR(AJ$4=0,AJ120="",AJ$8="",AJ$7=""),"",ROUND(AJ120/AJ$8*AJ$7*KVARDI,2))</f>
        <v/>
      </c>
      <c r="AL120" s="43"/>
      <c r="AM120" s="44" t="str">
        <f aca="false">IF(OR(AL$4=0,AL120="",AL$8="",AL$7=""),"",ROUND(AL120/AL$8*AL$7*KVARDI,2))</f>
        <v/>
      </c>
      <c r="AN120" s="43"/>
      <c r="AO120" s="44" t="str">
        <f aca="false">IF(OR(AN$4=0,AN120="",AN$8="",AN$7=""),"",ROUND(AN120/AN$8*AN$7*KVARDI,2))</f>
        <v/>
      </c>
      <c r="AP120" s="43"/>
      <c r="AQ120" s="44" t="str">
        <f aca="false">IF(OR(AP$4=0,AP120="",AP$8="",AP$7=""),"",ROUND(AP120/AP$8*AP$7*KVARDI,2))</f>
        <v/>
      </c>
      <c r="AR120" s="43"/>
      <c r="AS120" s="44" t="str">
        <f aca="false">IF(OR(AR$4=0,AR120="",AR$8="",AR$7=""),"",ROUND(AR120/AR$8*AR$7*KVARDI,2))</f>
        <v/>
      </c>
      <c r="AT120" s="43"/>
      <c r="AU120" s="44" t="str">
        <f aca="false">IF(OR(AT$4=0,AT120="",AT$8="",AT$7=""),"",ROUND(AT120/AT$8*AT$7*KVARDI,2))</f>
        <v/>
      </c>
      <c r="AV120" s="43"/>
      <c r="AW120" s="44" t="str">
        <f aca="false">IF(OR(AV$4=0,AV120="",AV$8="",AV$7=""),"",ROUND(AV120/AV$8*AV$7*KVARDI,2))</f>
        <v/>
      </c>
      <c r="AX120" s="43"/>
      <c r="AY120" s="44" t="str">
        <f aca="false">IF(OR(AX$4=0,AX120="",AX$8="",AX$7=""),"",ROUND(AX120/AX$8*AX$7*KVARDI,2))</f>
        <v/>
      </c>
      <c r="AZ120" s="43"/>
      <c r="BA120" s="44" t="str">
        <f aca="false">IF(OR(AZ$4=0,AZ120="",AZ$8="",AZ$7=""),"",ROUND(AZ120/AZ$8*AZ$7*KVARDI,2))</f>
        <v/>
      </c>
      <c r="BB120" s="43"/>
      <c r="BC120" s="44" t="str">
        <f aca="false">IF(OR(BB$4=0,BB120="",BB$8="",BB$7=""),"",ROUND(BB120/BB$8*BB$7*KVARDI,2))</f>
        <v/>
      </c>
    </row>
    <row r="121" customFormat="false" ht="15" hidden="false" customHeight="true" outlineLevel="0" collapsed="false">
      <c r="A121" s="45" t="n">
        <f aca="false">ROW()-10</f>
        <v>111</v>
      </c>
      <c r="B121" s="41" t="str">
        <f aca="false">IF(INDEX(Launagögn!$B$6:$B$10005,$A121)="","",INDEX(Launagögn!$B$6:$B$10005,$A121))</f>
        <v/>
      </c>
      <c r="C121" s="41" t="str">
        <f aca="false">IF(INDEX(Launagögn!$C$6:$C$10005,$A121)="","",INDEX(Launagögn!$C$6:$C$10005,$A121))</f>
        <v/>
      </c>
      <c r="D121" s="42" t="n">
        <f aca="false">IFERROR(SUMIF($F$10:$BC$10,"Stig",$F121:$BC121),0)</f>
        <v>0</v>
      </c>
      <c r="F121" s="43"/>
      <c r="G121" s="44" t="str">
        <f aca="false">IF(OR(F$4=0,F121="",F$8="",F$7=""),"",ROUND(F121/F$8*F$7*KVARDI,2))</f>
        <v/>
      </c>
      <c r="H121" s="43"/>
      <c r="I121" s="44" t="str">
        <f aca="false">IF(OR(H$4=0,H121="",H$8="",H$7=""),"",ROUND(H121/H$8*H$7*KVARDI,2))</f>
        <v/>
      </c>
      <c r="J121" s="43"/>
      <c r="K121" s="44" t="str">
        <f aca="false">IF(OR(J$4=0,J121="",J$8="",J$7=""),"",ROUND(J121/J$8*J$7*KVARDI,2))</f>
        <v/>
      </c>
      <c r="L121" s="43"/>
      <c r="M121" s="44" t="str">
        <f aca="false">IF(OR(L$4=0,L121="",L$8="",L$7=""),"",ROUND(L121/L$8*L$7*KVARDI,2))</f>
        <v/>
      </c>
      <c r="N121" s="43"/>
      <c r="O121" s="44" t="str">
        <f aca="false">IF(OR(N$4=0,N121="",N$8="",N$7=""),"",ROUND(N121/N$8*N$7*KVARDI,2))</f>
        <v/>
      </c>
      <c r="P121" s="43"/>
      <c r="Q121" s="44" t="str">
        <f aca="false">IF(OR(P$4=0,P121="",P$8="",P$7=""),"",ROUND(P121/P$8*P$7*KVARDI,2))</f>
        <v/>
      </c>
      <c r="R121" s="43"/>
      <c r="S121" s="44" t="str">
        <f aca="false">IF(OR(R$4=0,R121="",R$8="",R$7=""),"",ROUND(R121/R$8*R$7*KVARDI,2))</f>
        <v/>
      </c>
      <c r="T121" s="43"/>
      <c r="U121" s="44" t="str">
        <f aca="false">IF(OR(T$4=0,T121="",T$8="",T$7=""),"",ROUND(T121/T$8*T$7*KVARDI,2))</f>
        <v/>
      </c>
      <c r="V121" s="43"/>
      <c r="W121" s="44" t="str">
        <f aca="false">IF(OR(V$4=0,V121="",V$8="",V$7=""),"",ROUND(V121/V$8*V$7*KVARDI,2))</f>
        <v/>
      </c>
      <c r="X121" s="43"/>
      <c r="Y121" s="44" t="str">
        <f aca="false">IF(OR(X$4=0,X121="",X$8="",X$7=""),"",ROUND(X121/X$8*X$7*KVARDI,2))</f>
        <v/>
      </c>
      <c r="Z121" s="43"/>
      <c r="AA121" s="44" t="str">
        <f aca="false">IF(OR(Z$4=0,Z121="",Z$8="",Z$7=""),"",ROUND(Z121/Z$8*Z$7*KVARDI,2))</f>
        <v/>
      </c>
      <c r="AB121" s="43"/>
      <c r="AC121" s="44" t="str">
        <f aca="false">IF(OR(AB$4=0,AB121="",AB$8="",AB$7=""),"",ROUND(AB121/AB$8*AB$7*KVARDI,2))</f>
        <v/>
      </c>
      <c r="AD121" s="43"/>
      <c r="AE121" s="44" t="str">
        <f aca="false">IF(OR(AD$4=0,AD121="",AD$8="",AD$7=""),"",ROUND(AD121/AD$8*AD$7*KVARDI,2))</f>
        <v/>
      </c>
      <c r="AF121" s="43"/>
      <c r="AG121" s="44" t="str">
        <f aca="false">IF(OR(AF$4=0,AF121="",AF$8="",AF$7=""),"",ROUND(AF121/AF$8*AF$7*KVARDI,2))</f>
        <v/>
      </c>
      <c r="AH121" s="43"/>
      <c r="AI121" s="44" t="str">
        <f aca="false">IF(OR(AH$4=0,AH121="",AH$8="",AH$7=""),"",ROUND(AH121/AH$8*AH$7*KVARDI,2))</f>
        <v/>
      </c>
      <c r="AJ121" s="43"/>
      <c r="AK121" s="44" t="str">
        <f aca="false">IF(OR(AJ$4=0,AJ121="",AJ$8="",AJ$7=""),"",ROUND(AJ121/AJ$8*AJ$7*KVARDI,2))</f>
        <v/>
      </c>
      <c r="AL121" s="43"/>
      <c r="AM121" s="44" t="str">
        <f aca="false">IF(OR(AL$4=0,AL121="",AL$8="",AL$7=""),"",ROUND(AL121/AL$8*AL$7*KVARDI,2))</f>
        <v/>
      </c>
      <c r="AN121" s="43"/>
      <c r="AO121" s="44" t="str">
        <f aca="false">IF(OR(AN$4=0,AN121="",AN$8="",AN$7=""),"",ROUND(AN121/AN$8*AN$7*KVARDI,2))</f>
        <v/>
      </c>
      <c r="AP121" s="43"/>
      <c r="AQ121" s="44" t="str">
        <f aca="false">IF(OR(AP$4=0,AP121="",AP$8="",AP$7=""),"",ROUND(AP121/AP$8*AP$7*KVARDI,2))</f>
        <v/>
      </c>
      <c r="AR121" s="43"/>
      <c r="AS121" s="44" t="str">
        <f aca="false">IF(OR(AR$4=0,AR121="",AR$8="",AR$7=""),"",ROUND(AR121/AR$8*AR$7*KVARDI,2))</f>
        <v/>
      </c>
      <c r="AT121" s="43"/>
      <c r="AU121" s="44" t="str">
        <f aca="false">IF(OR(AT$4=0,AT121="",AT$8="",AT$7=""),"",ROUND(AT121/AT$8*AT$7*KVARDI,2))</f>
        <v/>
      </c>
      <c r="AV121" s="43"/>
      <c r="AW121" s="44" t="str">
        <f aca="false">IF(OR(AV$4=0,AV121="",AV$8="",AV$7=""),"",ROUND(AV121/AV$8*AV$7*KVARDI,2))</f>
        <v/>
      </c>
      <c r="AX121" s="43"/>
      <c r="AY121" s="44" t="str">
        <f aca="false">IF(OR(AX$4=0,AX121="",AX$8="",AX$7=""),"",ROUND(AX121/AX$8*AX$7*KVARDI,2))</f>
        <v/>
      </c>
      <c r="AZ121" s="43"/>
      <c r="BA121" s="44" t="str">
        <f aca="false">IF(OR(AZ$4=0,AZ121="",AZ$8="",AZ$7=""),"",ROUND(AZ121/AZ$8*AZ$7*KVARDI,2))</f>
        <v/>
      </c>
      <c r="BB121" s="43"/>
      <c r="BC121" s="44" t="str">
        <f aca="false">IF(OR(BB$4=0,BB121="",BB$8="",BB$7=""),"",ROUND(BB121/BB$8*BB$7*KVARDI,2))</f>
        <v/>
      </c>
    </row>
    <row r="122" customFormat="false" ht="15" hidden="false" customHeight="true" outlineLevel="0" collapsed="false">
      <c r="A122" s="45" t="n">
        <f aca="false">ROW()-10</f>
        <v>112</v>
      </c>
      <c r="B122" s="41" t="str">
        <f aca="false">IF(INDEX(Launagögn!$B$6:$B$10005,$A122)="","",INDEX(Launagögn!$B$6:$B$10005,$A122))</f>
        <v/>
      </c>
      <c r="C122" s="41" t="str">
        <f aca="false">IF(INDEX(Launagögn!$C$6:$C$10005,$A122)="","",INDEX(Launagögn!$C$6:$C$10005,$A122))</f>
        <v/>
      </c>
      <c r="D122" s="42" t="n">
        <f aca="false">IFERROR(SUMIF($F$10:$BC$10,"Stig",$F122:$BC122),0)</f>
        <v>0</v>
      </c>
      <c r="F122" s="43"/>
      <c r="G122" s="44" t="str">
        <f aca="false">IF(OR(F$4=0,F122="",F$8="",F$7=""),"",ROUND(F122/F$8*F$7*KVARDI,2))</f>
        <v/>
      </c>
      <c r="H122" s="43"/>
      <c r="I122" s="44" t="str">
        <f aca="false">IF(OR(H$4=0,H122="",H$8="",H$7=""),"",ROUND(H122/H$8*H$7*KVARDI,2))</f>
        <v/>
      </c>
      <c r="J122" s="43"/>
      <c r="K122" s="44" t="str">
        <f aca="false">IF(OR(J$4=0,J122="",J$8="",J$7=""),"",ROUND(J122/J$8*J$7*KVARDI,2))</f>
        <v/>
      </c>
      <c r="L122" s="43"/>
      <c r="M122" s="44" t="str">
        <f aca="false">IF(OR(L$4=0,L122="",L$8="",L$7=""),"",ROUND(L122/L$8*L$7*KVARDI,2))</f>
        <v/>
      </c>
      <c r="N122" s="43"/>
      <c r="O122" s="44" t="str">
        <f aca="false">IF(OR(N$4=0,N122="",N$8="",N$7=""),"",ROUND(N122/N$8*N$7*KVARDI,2))</f>
        <v/>
      </c>
      <c r="P122" s="43"/>
      <c r="Q122" s="44" t="str">
        <f aca="false">IF(OR(P$4=0,P122="",P$8="",P$7=""),"",ROUND(P122/P$8*P$7*KVARDI,2))</f>
        <v/>
      </c>
      <c r="R122" s="43"/>
      <c r="S122" s="44" t="str">
        <f aca="false">IF(OR(R$4=0,R122="",R$8="",R$7=""),"",ROUND(R122/R$8*R$7*KVARDI,2))</f>
        <v/>
      </c>
      <c r="T122" s="43"/>
      <c r="U122" s="44" t="str">
        <f aca="false">IF(OR(T$4=0,T122="",T$8="",T$7=""),"",ROUND(T122/T$8*T$7*KVARDI,2))</f>
        <v/>
      </c>
      <c r="V122" s="43"/>
      <c r="W122" s="44" t="str">
        <f aca="false">IF(OR(V$4=0,V122="",V$8="",V$7=""),"",ROUND(V122/V$8*V$7*KVARDI,2))</f>
        <v/>
      </c>
      <c r="X122" s="43"/>
      <c r="Y122" s="44" t="str">
        <f aca="false">IF(OR(X$4=0,X122="",X$8="",X$7=""),"",ROUND(X122/X$8*X$7*KVARDI,2))</f>
        <v/>
      </c>
      <c r="Z122" s="43"/>
      <c r="AA122" s="44" t="str">
        <f aca="false">IF(OR(Z$4=0,Z122="",Z$8="",Z$7=""),"",ROUND(Z122/Z$8*Z$7*KVARDI,2))</f>
        <v/>
      </c>
      <c r="AB122" s="43"/>
      <c r="AC122" s="44" t="str">
        <f aca="false">IF(OR(AB$4=0,AB122="",AB$8="",AB$7=""),"",ROUND(AB122/AB$8*AB$7*KVARDI,2))</f>
        <v/>
      </c>
      <c r="AD122" s="43"/>
      <c r="AE122" s="44" t="str">
        <f aca="false">IF(OR(AD$4=0,AD122="",AD$8="",AD$7=""),"",ROUND(AD122/AD$8*AD$7*KVARDI,2))</f>
        <v/>
      </c>
      <c r="AF122" s="43"/>
      <c r="AG122" s="44" t="str">
        <f aca="false">IF(OR(AF$4=0,AF122="",AF$8="",AF$7=""),"",ROUND(AF122/AF$8*AF$7*KVARDI,2))</f>
        <v/>
      </c>
      <c r="AH122" s="43"/>
      <c r="AI122" s="44" t="str">
        <f aca="false">IF(OR(AH$4=0,AH122="",AH$8="",AH$7=""),"",ROUND(AH122/AH$8*AH$7*KVARDI,2))</f>
        <v/>
      </c>
      <c r="AJ122" s="43"/>
      <c r="AK122" s="44" t="str">
        <f aca="false">IF(OR(AJ$4=0,AJ122="",AJ$8="",AJ$7=""),"",ROUND(AJ122/AJ$8*AJ$7*KVARDI,2))</f>
        <v/>
      </c>
      <c r="AL122" s="43"/>
      <c r="AM122" s="44" t="str">
        <f aca="false">IF(OR(AL$4=0,AL122="",AL$8="",AL$7=""),"",ROUND(AL122/AL$8*AL$7*KVARDI,2))</f>
        <v/>
      </c>
      <c r="AN122" s="43"/>
      <c r="AO122" s="44" t="str">
        <f aca="false">IF(OR(AN$4=0,AN122="",AN$8="",AN$7=""),"",ROUND(AN122/AN$8*AN$7*KVARDI,2))</f>
        <v/>
      </c>
      <c r="AP122" s="43"/>
      <c r="AQ122" s="44" t="str">
        <f aca="false">IF(OR(AP$4=0,AP122="",AP$8="",AP$7=""),"",ROUND(AP122/AP$8*AP$7*KVARDI,2))</f>
        <v/>
      </c>
      <c r="AR122" s="43"/>
      <c r="AS122" s="44" t="str">
        <f aca="false">IF(OR(AR$4=0,AR122="",AR$8="",AR$7=""),"",ROUND(AR122/AR$8*AR$7*KVARDI,2))</f>
        <v/>
      </c>
      <c r="AT122" s="43"/>
      <c r="AU122" s="44" t="str">
        <f aca="false">IF(OR(AT$4=0,AT122="",AT$8="",AT$7=""),"",ROUND(AT122/AT$8*AT$7*KVARDI,2))</f>
        <v/>
      </c>
      <c r="AV122" s="43"/>
      <c r="AW122" s="44" t="str">
        <f aca="false">IF(OR(AV$4=0,AV122="",AV$8="",AV$7=""),"",ROUND(AV122/AV$8*AV$7*KVARDI,2))</f>
        <v/>
      </c>
      <c r="AX122" s="43"/>
      <c r="AY122" s="44" t="str">
        <f aca="false">IF(OR(AX$4=0,AX122="",AX$8="",AX$7=""),"",ROUND(AX122/AX$8*AX$7*KVARDI,2))</f>
        <v/>
      </c>
      <c r="AZ122" s="43"/>
      <c r="BA122" s="44" t="str">
        <f aca="false">IF(OR(AZ$4=0,AZ122="",AZ$8="",AZ$7=""),"",ROUND(AZ122/AZ$8*AZ$7*KVARDI,2))</f>
        <v/>
      </c>
      <c r="BB122" s="43"/>
      <c r="BC122" s="44" t="str">
        <f aca="false">IF(OR(BB$4=0,BB122="",BB$8="",BB$7=""),"",ROUND(BB122/BB$8*BB$7*KVARDI,2))</f>
        <v/>
      </c>
    </row>
    <row r="123" customFormat="false" ht="15" hidden="false" customHeight="true" outlineLevel="0" collapsed="false">
      <c r="A123" s="45" t="n">
        <f aca="false">ROW()-10</f>
        <v>113</v>
      </c>
      <c r="B123" s="41" t="str">
        <f aca="false">IF(INDEX(Launagögn!$B$6:$B$10005,$A123)="","",INDEX(Launagögn!$B$6:$B$10005,$A123))</f>
        <v/>
      </c>
      <c r="C123" s="41" t="str">
        <f aca="false">IF(INDEX(Launagögn!$C$6:$C$10005,$A123)="","",INDEX(Launagögn!$C$6:$C$10005,$A123))</f>
        <v/>
      </c>
      <c r="D123" s="42" t="n">
        <f aca="false">IFERROR(SUMIF($F$10:$BC$10,"Stig",$F123:$BC123),0)</f>
        <v>0</v>
      </c>
      <c r="F123" s="43"/>
      <c r="G123" s="44" t="str">
        <f aca="false">IF(OR(F$4=0,F123="",F$8="",F$7=""),"",ROUND(F123/F$8*F$7*KVARDI,2))</f>
        <v/>
      </c>
      <c r="H123" s="43"/>
      <c r="I123" s="44" t="str">
        <f aca="false">IF(OR(H$4=0,H123="",H$8="",H$7=""),"",ROUND(H123/H$8*H$7*KVARDI,2))</f>
        <v/>
      </c>
      <c r="J123" s="43"/>
      <c r="K123" s="44" t="str">
        <f aca="false">IF(OR(J$4=0,J123="",J$8="",J$7=""),"",ROUND(J123/J$8*J$7*KVARDI,2))</f>
        <v/>
      </c>
      <c r="L123" s="43"/>
      <c r="M123" s="44" t="str">
        <f aca="false">IF(OR(L$4=0,L123="",L$8="",L$7=""),"",ROUND(L123/L$8*L$7*KVARDI,2))</f>
        <v/>
      </c>
      <c r="N123" s="43"/>
      <c r="O123" s="44" t="str">
        <f aca="false">IF(OR(N$4=0,N123="",N$8="",N$7=""),"",ROUND(N123/N$8*N$7*KVARDI,2))</f>
        <v/>
      </c>
      <c r="P123" s="43"/>
      <c r="Q123" s="44" t="str">
        <f aca="false">IF(OR(P$4=0,P123="",P$8="",P$7=""),"",ROUND(P123/P$8*P$7*KVARDI,2))</f>
        <v/>
      </c>
      <c r="R123" s="43"/>
      <c r="S123" s="44" t="str">
        <f aca="false">IF(OR(R$4=0,R123="",R$8="",R$7=""),"",ROUND(R123/R$8*R$7*KVARDI,2))</f>
        <v/>
      </c>
      <c r="T123" s="43"/>
      <c r="U123" s="44" t="str">
        <f aca="false">IF(OR(T$4=0,T123="",T$8="",T$7=""),"",ROUND(T123/T$8*T$7*KVARDI,2))</f>
        <v/>
      </c>
      <c r="V123" s="43"/>
      <c r="W123" s="44" t="str">
        <f aca="false">IF(OR(V$4=0,V123="",V$8="",V$7=""),"",ROUND(V123/V$8*V$7*KVARDI,2))</f>
        <v/>
      </c>
      <c r="X123" s="43"/>
      <c r="Y123" s="44" t="str">
        <f aca="false">IF(OR(X$4=0,X123="",X$8="",X$7=""),"",ROUND(X123/X$8*X$7*KVARDI,2))</f>
        <v/>
      </c>
      <c r="Z123" s="43"/>
      <c r="AA123" s="44" t="str">
        <f aca="false">IF(OR(Z$4=0,Z123="",Z$8="",Z$7=""),"",ROUND(Z123/Z$8*Z$7*KVARDI,2))</f>
        <v/>
      </c>
      <c r="AB123" s="43"/>
      <c r="AC123" s="44" t="str">
        <f aca="false">IF(OR(AB$4=0,AB123="",AB$8="",AB$7=""),"",ROUND(AB123/AB$8*AB$7*KVARDI,2))</f>
        <v/>
      </c>
      <c r="AD123" s="43"/>
      <c r="AE123" s="44" t="str">
        <f aca="false">IF(OR(AD$4=0,AD123="",AD$8="",AD$7=""),"",ROUND(AD123/AD$8*AD$7*KVARDI,2))</f>
        <v/>
      </c>
      <c r="AF123" s="43"/>
      <c r="AG123" s="44" t="str">
        <f aca="false">IF(OR(AF$4=0,AF123="",AF$8="",AF$7=""),"",ROUND(AF123/AF$8*AF$7*KVARDI,2))</f>
        <v/>
      </c>
      <c r="AH123" s="43"/>
      <c r="AI123" s="44" t="str">
        <f aca="false">IF(OR(AH$4=0,AH123="",AH$8="",AH$7=""),"",ROUND(AH123/AH$8*AH$7*KVARDI,2))</f>
        <v/>
      </c>
      <c r="AJ123" s="43"/>
      <c r="AK123" s="44" t="str">
        <f aca="false">IF(OR(AJ$4=0,AJ123="",AJ$8="",AJ$7=""),"",ROUND(AJ123/AJ$8*AJ$7*KVARDI,2))</f>
        <v/>
      </c>
      <c r="AL123" s="43"/>
      <c r="AM123" s="44" t="str">
        <f aca="false">IF(OR(AL$4=0,AL123="",AL$8="",AL$7=""),"",ROUND(AL123/AL$8*AL$7*KVARDI,2))</f>
        <v/>
      </c>
      <c r="AN123" s="43"/>
      <c r="AO123" s="44" t="str">
        <f aca="false">IF(OR(AN$4=0,AN123="",AN$8="",AN$7=""),"",ROUND(AN123/AN$8*AN$7*KVARDI,2))</f>
        <v/>
      </c>
      <c r="AP123" s="43"/>
      <c r="AQ123" s="44" t="str">
        <f aca="false">IF(OR(AP$4=0,AP123="",AP$8="",AP$7=""),"",ROUND(AP123/AP$8*AP$7*KVARDI,2))</f>
        <v/>
      </c>
      <c r="AR123" s="43"/>
      <c r="AS123" s="44" t="str">
        <f aca="false">IF(OR(AR$4=0,AR123="",AR$8="",AR$7=""),"",ROUND(AR123/AR$8*AR$7*KVARDI,2))</f>
        <v/>
      </c>
      <c r="AT123" s="43"/>
      <c r="AU123" s="44" t="str">
        <f aca="false">IF(OR(AT$4=0,AT123="",AT$8="",AT$7=""),"",ROUND(AT123/AT$8*AT$7*KVARDI,2))</f>
        <v/>
      </c>
      <c r="AV123" s="43"/>
      <c r="AW123" s="44" t="str">
        <f aca="false">IF(OR(AV$4=0,AV123="",AV$8="",AV$7=""),"",ROUND(AV123/AV$8*AV$7*KVARDI,2))</f>
        <v/>
      </c>
      <c r="AX123" s="43"/>
      <c r="AY123" s="44" t="str">
        <f aca="false">IF(OR(AX$4=0,AX123="",AX$8="",AX$7=""),"",ROUND(AX123/AX$8*AX$7*KVARDI,2))</f>
        <v/>
      </c>
      <c r="AZ123" s="43"/>
      <c r="BA123" s="44" t="str">
        <f aca="false">IF(OR(AZ$4=0,AZ123="",AZ$8="",AZ$7=""),"",ROUND(AZ123/AZ$8*AZ$7*KVARDI,2))</f>
        <v/>
      </c>
      <c r="BB123" s="43"/>
      <c r="BC123" s="44" t="str">
        <f aca="false">IF(OR(BB$4=0,BB123="",BB$8="",BB$7=""),"",ROUND(BB123/BB$8*BB$7*KVARDI,2))</f>
        <v/>
      </c>
    </row>
    <row r="124" customFormat="false" ht="15" hidden="false" customHeight="true" outlineLevel="0" collapsed="false">
      <c r="A124" s="45" t="n">
        <f aca="false">ROW()-10</f>
        <v>114</v>
      </c>
      <c r="B124" s="41" t="str">
        <f aca="false">IF(INDEX(Launagögn!$B$6:$B$10005,$A124)="","",INDEX(Launagögn!$B$6:$B$10005,$A124))</f>
        <v/>
      </c>
      <c r="C124" s="41" t="str">
        <f aca="false">IF(INDEX(Launagögn!$C$6:$C$10005,$A124)="","",INDEX(Launagögn!$C$6:$C$10005,$A124))</f>
        <v/>
      </c>
      <c r="D124" s="42" t="n">
        <f aca="false">IFERROR(SUMIF($F$10:$BC$10,"Stig",$F124:$BC124),0)</f>
        <v>0</v>
      </c>
      <c r="F124" s="43"/>
      <c r="G124" s="44" t="str">
        <f aca="false">IF(OR(F$4=0,F124="",F$8="",F$7=""),"",ROUND(F124/F$8*F$7*KVARDI,2))</f>
        <v/>
      </c>
      <c r="H124" s="43"/>
      <c r="I124" s="44" t="str">
        <f aca="false">IF(OR(H$4=0,H124="",H$8="",H$7=""),"",ROUND(H124/H$8*H$7*KVARDI,2))</f>
        <v/>
      </c>
      <c r="J124" s="43"/>
      <c r="K124" s="44" t="str">
        <f aca="false">IF(OR(J$4=0,J124="",J$8="",J$7=""),"",ROUND(J124/J$8*J$7*KVARDI,2))</f>
        <v/>
      </c>
      <c r="L124" s="43"/>
      <c r="M124" s="44" t="str">
        <f aca="false">IF(OR(L$4=0,L124="",L$8="",L$7=""),"",ROUND(L124/L$8*L$7*KVARDI,2))</f>
        <v/>
      </c>
      <c r="N124" s="43"/>
      <c r="O124" s="44" t="str">
        <f aca="false">IF(OR(N$4=0,N124="",N$8="",N$7=""),"",ROUND(N124/N$8*N$7*KVARDI,2))</f>
        <v/>
      </c>
      <c r="P124" s="43"/>
      <c r="Q124" s="44" t="str">
        <f aca="false">IF(OR(P$4=0,P124="",P$8="",P$7=""),"",ROUND(P124/P$8*P$7*KVARDI,2))</f>
        <v/>
      </c>
      <c r="R124" s="43"/>
      <c r="S124" s="44" t="str">
        <f aca="false">IF(OR(R$4=0,R124="",R$8="",R$7=""),"",ROUND(R124/R$8*R$7*KVARDI,2))</f>
        <v/>
      </c>
      <c r="T124" s="43"/>
      <c r="U124" s="44" t="str">
        <f aca="false">IF(OR(T$4=0,T124="",T$8="",T$7=""),"",ROUND(T124/T$8*T$7*KVARDI,2))</f>
        <v/>
      </c>
      <c r="V124" s="43"/>
      <c r="W124" s="44" t="str">
        <f aca="false">IF(OR(V$4=0,V124="",V$8="",V$7=""),"",ROUND(V124/V$8*V$7*KVARDI,2))</f>
        <v/>
      </c>
      <c r="X124" s="43"/>
      <c r="Y124" s="44" t="str">
        <f aca="false">IF(OR(X$4=0,X124="",X$8="",X$7=""),"",ROUND(X124/X$8*X$7*KVARDI,2))</f>
        <v/>
      </c>
      <c r="Z124" s="43"/>
      <c r="AA124" s="44" t="str">
        <f aca="false">IF(OR(Z$4=0,Z124="",Z$8="",Z$7=""),"",ROUND(Z124/Z$8*Z$7*KVARDI,2))</f>
        <v/>
      </c>
      <c r="AB124" s="43"/>
      <c r="AC124" s="44" t="str">
        <f aca="false">IF(OR(AB$4=0,AB124="",AB$8="",AB$7=""),"",ROUND(AB124/AB$8*AB$7*KVARDI,2))</f>
        <v/>
      </c>
      <c r="AD124" s="43"/>
      <c r="AE124" s="44" t="str">
        <f aca="false">IF(OR(AD$4=0,AD124="",AD$8="",AD$7=""),"",ROUND(AD124/AD$8*AD$7*KVARDI,2))</f>
        <v/>
      </c>
      <c r="AF124" s="43"/>
      <c r="AG124" s="44" t="str">
        <f aca="false">IF(OR(AF$4=0,AF124="",AF$8="",AF$7=""),"",ROUND(AF124/AF$8*AF$7*KVARDI,2))</f>
        <v/>
      </c>
      <c r="AH124" s="43"/>
      <c r="AI124" s="44" t="str">
        <f aca="false">IF(OR(AH$4=0,AH124="",AH$8="",AH$7=""),"",ROUND(AH124/AH$8*AH$7*KVARDI,2))</f>
        <v/>
      </c>
      <c r="AJ124" s="43"/>
      <c r="AK124" s="44" t="str">
        <f aca="false">IF(OR(AJ$4=0,AJ124="",AJ$8="",AJ$7=""),"",ROUND(AJ124/AJ$8*AJ$7*KVARDI,2))</f>
        <v/>
      </c>
      <c r="AL124" s="43"/>
      <c r="AM124" s="44" t="str">
        <f aca="false">IF(OR(AL$4=0,AL124="",AL$8="",AL$7=""),"",ROUND(AL124/AL$8*AL$7*KVARDI,2))</f>
        <v/>
      </c>
      <c r="AN124" s="43"/>
      <c r="AO124" s="44" t="str">
        <f aca="false">IF(OR(AN$4=0,AN124="",AN$8="",AN$7=""),"",ROUND(AN124/AN$8*AN$7*KVARDI,2))</f>
        <v/>
      </c>
      <c r="AP124" s="43"/>
      <c r="AQ124" s="44" t="str">
        <f aca="false">IF(OR(AP$4=0,AP124="",AP$8="",AP$7=""),"",ROUND(AP124/AP$8*AP$7*KVARDI,2))</f>
        <v/>
      </c>
      <c r="AR124" s="43"/>
      <c r="AS124" s="44" t="str">
        <f aca="false">IF(OR(AR$4=0,AR124="",AR$8="",AR$7=""),"",ROUND(AR124/AR$8*AR$7*KVARDI,2))</f>
        <v/>
      </c>
      <c r="AT124" s="43"/>
      <c r="AU124" s="44" t="str">
        <f aca="false">IF(OR(AT$4=0,AT124="",AT$8="",AT$7=""),"",ROUND(AT124/AT$8*AT$7*KVARDI,2))</f>
        <v/>
      </c>
      <c r="AV124" s="43"/>
      <c r="AW124" s="44" t="str">
        <f aca="false">IF(OR(AV$4=0,AV124="",AV$8="",AV$7=""),"",ROUND(AV124/AV$8*AV$7*KVARDI,2))</f>
        <v/>
      </c>
      <c r="AX124" s="43"/>
      <c r="AY124" s="44" t="str">
        <f aca="false">IF(OR(AX$4=0,AX124="",AX$8="",AX$7=""),"",ROUND(AX124/AX$8*AX$7*KVARDI,2))</f>
        <v/>
      </c>
      <c r="AZ124" s="43"/>
      <c r="BA124" s="44" t="str">
        <f aca="false">IF(OR(AZ$4=0,AZ124="",AZ$8="",AZ$7=""),"",ROUND(AZ124/AZ$8*AZ$7*KVARDI,2))</f>
        <v/>
      </c>
      <c r="BB124" s="43"/>
      <c r="BC124" s="44" t="str">
        <f aca="false">IF(OR(BB$4=0,BB124="",BB$8="",BB$7=""),"",ROUND(BB124/BB$8*BB$7*KVARDI,2))</f>
        <v/>
      </c>
    </row>
    <row r="125" customFormat="false" ht="15" hidden="false" customHeight="true" outlineLevel="0" collapsed="false">
      <c r="A125" s="45" t="n">
        <f aca="false">ROW()-10</f>
        <v>115</v>
      </c>
      <c r="B125" s="41" t="str">
        <f aca="false">IF(INDEX(Launagögn!$B$6:$B$10005,$A125)="","",INDEX(Launagögn!$B$6:$B$10005,$A125))</f>
        <v/>
      </c>
      <c r="C125" s="41" t="str">
        <f aca="false">IF(INDEX(Launagögn!$C$6:$C$10005,$A125)="","",INDEX(Launagögn!$C$6:$C$10005,$A125))</f>
        <v/>
      </c>
      <c r="D125" s="42" t="n">
        <f aca="false">IFERROR(SUMIF($F$10:$BC$10,"Stig",$F125:$BC125),0)</f>
        <v>0</v>
      </c>
      <c r="F125" s="43"/>
      <c r="G125" s="44" t="str">
        <f aca="false">IF(OR(F$4=0,F125="",F$8="",F$7=""),"",ROUND(F125/F$8*F$7*KVARDI,2))</f>
        <v/>
      </c>
      <c r="H125" s="43"/>
      <c r="I125" s="44" t="str">
        <f aca="false">IF(OR(H$4=0,H125="",H$8="",H$7=""),"",ROUND(H125/H$8*H$7*KVARDI,2))</f>
        <v/>
      </c>
      <c r="J125" s="43"/>
      <c r="K125" s="44" t="str">
        <f aca="false">IF(OR(J$4=0,J125="",J$8="",J$7=""),"",ROUND(J125/J$8*J$7*KVARDI,2))</f>
        <v/>
      </c>
      <c r="L125" s="43"/>
      <c r="M125" s="44" t="str">
        <f aca="false">IF(OR(L$4=0,L125="",L$8="",L$7=""),"",ROUND(L125/L$8*L$7*KVARDI,2))</f>
        <v/>
      </c>
      <c r="N125" s="43"/>
      <c r="O125" s="44" t="str">
        <f aca="false">IF(OR(N$4=0,N125="",N$8="",N$7=""),"",ROUND(N125/N$8*N$7*KVARDI,2))</f>
        <v/>
      </c>
      <c r="P125" s="43"/>
      <c r="Q125" s="44" t="str">
        <f aca="false">IF(OR(P$4=0,P125="",P$8="",P$7=""),"",ROUND(P125/P$8*P$7*KVARDI,2))</f>
        <v/>
      </c>
      <c r="R125" s="43"/>
      <c r="S125" s="44" t="str">
        <f aca="false">IF(OR(R$4=0,R125="",R$8="",R$7=""),"",ROUND(R125/R$8*R$7*KVARDI,2))</f>
        <v/>
      </c>
      <c r="T125" s="43"/>
      <c r="U125" s="44" t="str">
        <f aca="false">IF(OR(T$4=0,T125="",T$8="",T$7=""),"",ROUND(T125/T$8*T$7*KVARDI,2))</f>
        <v/>
      </c>
      <c r="V125" s="43"/>
      <c r="W125" s="44" t="str">
        <f aca="false">IF(OR(V$4=0,V125="",V$8="",V$7=""),"",ROUND(V125/V$8*V$7*KVARDI,2))</f>
        <v/>
      </c>
      <c r="X125" s="43"/>
      <c r="Y125" s="44" t="str">
        <f aca="false">IF(OR(X$4=0,X125="",X$8="",X$7=""),"",ROUND(X125/X$8*X$7*KVARDI,2))</f>
        <v/>
      </c>
      <c r="Z125" s="43"/>
      <c r="AA125" s="44" t="str">
        <f aca="false">IF(OR(Z$4=0,Z125="",Z$8="",Z$7=""),"",ROUND(Z125/Z$8*Z$7*KVARDI,2))</f>
        <v/>
      </c>
      <c r="AB125" s="43"/>
      <c r="AC125" s="44" t="str">
        <f aca="false">IF(OR(AB$4=0,AB125="",AB$8="",AB$7=""),"",ROUND(AB125/AB$8*AB$7*KVARDI,2))</f>
        <v/>
      </c>
      <c r="AD125" s="43"/>
      <c r="AE125" s="44" t="str">
        <f aca="false">IF(OR(AD$4=0,AD125="",AD$8="",AD$7=""),"",ROUND(AD125/AD$8*AD$7*KVARDI,2))</f>
        <v/>
      </c>
      <c r="AF125" s="43"/>
      <c r="AG125" s="44" t="str">
        <f aca="false">IF(OR(AF$4=0,AF125="",AF$8="",AF$7=""),"",ROUND(AF125/AF$8*AF$7*KVARDI,2))</f>
        <v/>
      </c>
      <c r="AH125" s="43"/>
      <c r="AI125" s="44" t="str">
        <f aca="false">IF(OR(AH$4=0,AH125="",AH$8="",AH$7=""),"",ROUND(AH125/AH$8*AH$7*KVARDI,2))</f>
        <v/>
      </c>
      <c r="AJ125" s="43"/>
      <c r="AK125" s="44" t="str">
        <f aca="false">IF(OR(AJ$4=0,AJ125="",AJ$8="",AJ$7=""),"",ROUND(AJ125/AJ$8*AJ$7*KVARDI,2))</f>
        <v/>
      </c>
      <c r="AL125" s="43"/>
      <c r="AM125" s="44" t="str">
        <f aca="false">IF(OR(AL$4=0,AL125="",AL$8="",AL$7=""),"",ROUND(AL125/AL$8*AL$7*KVARDI,2))</f>
        <v/>
      </c>
      <c r="AN125" s="43"/>
      <c r="AO125" s="44" t="str">
        <f aca="false">IF(OR(AN$4=0,AN125="",AN$8="",AN$7=""),"",ROUND(AN125/AN$8*AN$7*KVARDI,2))</f>
        <v/>
      </c>
      <c r="AP125" s="43"/>
      <c r="AQ125" s="44" t="str">
        <f aca="false">IF(OR(AP$4=0,AP125="",AP$8="",AP$7=""),"",ROUND(AP125/AP$8*AP$7*KVARDI,2))</f>
        <v/>
      </c>
      <c r="AR125" s="43"/>
      <c r="AS125" s="44" t="str">
        <f aca="false">IF(OR(AR$4=0,AR125="",AR$8="",AR$7=""),"",ROUND(AR125/AR$8*AR$7*KVARDI,2))</f>
        <v/>
      </c>
      <c r="AT125" s="43"/>
      <c r="AU125" s="44" t="str">
        <f aca="false">IF(OR(AT$4=0,AT125="",AT$8="",AT$7=""),"",ROUND(AT125/AT$8*AT$7*KVARDI,2))</f>
        <v/>
      </c>
      <c r="AV125" s="43"/>
      <c r="AW125" s="44" t="str">
        <f aca="false">IF(OR(AV$4=0,AV125="",AV$8="",AV$7=""),"",ROUND(AV125/AV$8*AV$7*KVARDI,2))</f>
        <v/>
      </c>
      <c r="AX125" s="43"/>
      <c r="AY125" s="44" t="str">
        <f aca="false">IF(OR(AX$4=0,AX125="",AX$8="",AX$7=""),"",ROUND(AX125/AX$8*AX$7*KVARDI,2))</f>
        <v/>
      </c>
      <c r="AZ125" s="43"/>
      <c r="BA125" s="44" t="str">
        <f aca="false">IF(OR(AZ$4=0,AZ125="",AZ$8="",AZ$7=""),"",ROUND(AZ125/AZ$8*AZ$7*KVARDI,2))</f>
        <v/>
      </c>
      <c r="BB125" s="43"/>
      <c r="BC125" s="44" t="str">
        <f aca="false">IF(OR(BB$4=0,BB125="",BB$8="",BB$7=""),"",ROUND(BB125/BB$8*BB$7*KVARDI,2))</f>
        <v/>
      </c>
    </row>
    <row r="126" customFormat="false" ht="15" hidden="false" customHeight="true" outlineLevel="0" collapsed="false">
      <c r="A126" s="45" t="n">
        <f aca="false">ROW()-10</f>
        <v>116</v>
      </c>
      <c r="B126" s="41" t="str">
        <f aca="false">IF(INDEX(Launagögn!$B$6:$B$10005,$A126)="","",INDEX(Launagögn!$B$6:$B$10005,$A126))</f>
        <v/>
      </c>
      <c r="C126" s="41" t="str">
        <f aca="false">IF(INDEX(Launagögn!$C$6:$C$10005,$A126)="","",INDEX(Launagögn!$C$6:$C$10005,$A126))</f>
        <v/>
      </c>
      <c r="D126" s="42" t="n">
        <f aca="false">IFERROR(SUMIF($F$10:$BC$10,"Stig",$F126:$BC126),0)</f>
        <v>0</v>
      </c>
      <c r="F126" s="43"/>
      <c r="G126" s="44" t="str">
        <f aca="false">IF(OR(F$4=0,F126="",F$8="",F$7=""),"",ROUND(F126/F$8*F$7*KVARDI,2))</f>
        <v/>
      </c>
      <c r="H126" s="43"/>
      <c r="I126" s="44" t="str">
        <f aca="false">IF(OR(H$4=0,H126="",H$8="",H$7=""),"",ROUND(H126/H$8*H$7*KVARDI,2))</f>
        <v/>
      </c>
      <c r="J126" s="43"/>
      <c r="K126" s="44" t="str">
        <f aca="false">IF(OR(J$4=0,J126="",J$8="",J$7=""),"",ROUND(J126/J$8*J$7*KVARDI,2))</f>
        <v/>
      </c>
      <c r="L126" s="43"/>
      <c r="M126" s="44" t="str">
        <f aca="false">IF(OR(L$4=0,L126="",L$8="",L$7=""),"",ROUND(L126/L$8*L$7*KVARDI,2))</f>
        <v/>
      </c>
      <c r="N126" s="43"/>
      <c r="O126" s="44" t="str">
        <f aca="false">IF(OR(N$4=0,N126="",N$8="",N$7=""),"",ROUND(N126/N$8*N$7*KVARDI,2))</f>
        <v/>
      </c>
      <c r="P126" s="43"/>
      <c r="Q126" s="44" t="str">
        <f aca="false">IF(OR(P$4=0,P126="",P$8="",P$7=""),"",ROUND(P126/P$8*P$7*KVARDI,2))</f>
        <v/>
      </c>
      <c r="R126" s="43"/>
      <c r="S126" s="44" t="str">
        <f aca="false">IF(OR(R$4=0,R126="",R$8="",R$7=""),"",ROUND(R126/R$8*R$7*KVARDI,2))</f>
        <v/>
      </c>
      <c r="T126" s="43"/>
      <c r="U126" s="44" t="str">
        <f aca="false">IF(OR(T$4=0,T126="",T$8="",T$7=""),"",ROUND(T126/T$8*T$7*KVARDI,2))</f>
        <v/>
      </c>
      <c r="V126" s="43"/>
      <c r="W126" s="44" t="str">
        <f aca="false">IF(OR(V$4=0,V126="",V$8="",V$7=""),"",ROUND(V126/V$8*V$7*KVARDI,2))</f>
        <v/>
      </c>
      <c r="X126" s="43"/>
      <c r="Y126" s="44" t="str">
        <f aca="false">IF(OR(X$4=0,X126="",X$8="",X$7=""),"",ROUND(X126/X$8*X$7*KVARDI,2))</f>
        <v/>
      </c>
      <c r="Z126" s="43"/>
      <c r="AA126" s="44" t="str">
        <f aca="false">IF(OR(Z$4=0,Z126="",Z$8="",Z$7=""),"",ROUND(Z126/Z$8*Z$7*KVARDI,2))</f>
        <v/>
      </c>
      <c r="AB126" s="43"/>
      <c r="AC126" s="44" t="str">
        <f aca="false">IF(OR(AB$4=0,AB126="",AB$8="",AB$7=""),"",ROUND(AB126/AB$8*AB$7*KVARDI,2))</f>
        <v/>
      </c>
      <c r="AD126" s="43"/>
      <c r="AE126" s="44" t="str">
        <f aca="false">IF(OR(AD$4=0,AD126="",AD$8="",AD$7=""),"",ROUND(AD126/AD$8*AD$7*KVARDI,2))</f>
        <v/>
      </c>
      <c r="AF126" s="43"/>
      <c r="AG126" s="44" t="str">
        <f aca="false">IF(OR(AF$4=0,AF126="",AF$8="",AF$7=""),"",ROUND(AF126/AF$8*AF$7*KVARDI,2))</f>
        <v/>
      </c>
      <c r="AH126" s="43"/>
      <c r="AI126" s="44" t="str">
        <f aca="false">IF(OR(AH$4=0,AH126="",AH$8="",AH$7=""),"",ROUND(AH126/AH$8*AH$7*KVARDI,2))</f>
        <v/>
      </c>
      <c r="AJ126" s="43"/>
      <c r="AK126" s="44" t="str">
        <f aca="false">IF(OR(AJ$4=0,AJ126="",AJ$8="",AJ$7=""),"",ROUND(AJ126/AJ$8*AJ$7*KVARDI,2))</f>
        <v/>
      </c>
      <c r="AL126" s="43"/>
      <c r="AM126" s="44" t="str">
        <f aca="false">IF(OR(AL$4=0,AL126="",AL$8="",AL$7=""),"",ROUND(AL126/AL$8*AL$7*KVARDI,2))</f>
        <v/>
      </c>
      <c r="AN126" s="43"/>
      <c r="AO126" s="44" t="str">
        <f aca="false">IF(OR(AN$4=0,AN126="",AN$8="",AN$7=""),"",ROUND(AN126/AN$8*AN$7*KVARDI,2))</f>
        <v/>
      </c>
      <c r="AP126" s="43"/>
      <c r="AQ126" s="44" t="str">
        <f aca="false">IF(OR(AP$4=0,AP126="",AP$8="",AP$7=""),"",ROUND(AP126/AP$8*AP$7*KVARDI,2))</f>
        <v/>
      </c>
      <c r="AR126" s="43"/>
      <c r="AS126" s="44" t="str">
        <f aca="false">IF(OR(AR$4=0,AR126="",AR$8="",AR$7=""),"",ROUND(AR126/AR$8*AR$7*KVARDI,2))</f>
        <v/>
      </c>
      <c r="AT126" s="43"/>
      <c r="AU126" s="44" t="str">
        <f aca="false">IF(OR(AT$4=0,AT126="",AT$8="",AT$7=""),"",ROUND(AT126/AT$8*AT$7*KVARDI,2))</f>
        <v/>
      </c>
      <c r="AV126" s="43"/>
      <c r="AW126" s="44" t="str">
        <f aca="false">IF(OR(AV$4=0,AV126="",AV$8="",AV$7=""),"",ROUND(AV126/AV$8*AV$7*KVARDI,2))</f>
        <v/>
      </c>
      <c r="AX126" s="43"/>
      <c r="AY126" s="44" t="str">
        <f aca="false">IF(OR(AX$4=0,AX126="",AX$8="",AX$7=""),"",ROUND(AX126/AX$8*AX$7*KVARDI,2))</f>
        <v/>
      </c>
      <c r="AZ126" s="43"/>
      <c r="BA126" s="44" t="str">
        <f aca="false">IF(OR(AZ$4=0,AZ126="",AZ$8="",AZ$7=""),"",ROUND(AZ126/AZ$8*AZ$7*KVARDI,2))</f>
        <v/>
      </c>
      <c r="BB126" s="43"/>
      <c r="BC126" s="44" t="str">
        <f aca="false">IF(OR(BB$4=0,BB126="",BB$8="",BB$7=""),"",ROUND(BB126/BB$8*BB$7*KVARDI,2))</f>
        <v/>
      </c>
    </row>
    <row r="127" customFormat="false" ht="15" hidden="false" customHeight="true" outlineLevel="0" collapsed="false">
      <c r="A127" s="45" t="n">
        <f aca="false">ROW()-10</f>
        <v>117</v>
      </c>
      <c r="B127" s="41" t="str">
        <f aca="false">IF(INDEX(Launagögn!$B$6:$B$10005,$A127)="","",INDEX(Launagögn!$B$6:$B$10005,$A127))</f>
        <v/>
      </c>
      <c r="C127" s="41" t="str">
        <f aca="false">IF(INDEX(Launagögn!$C$6:$C$10005,$A127)="","",INDEX(Launagögn!$C$6:$C$10005,$A127))</f>
        <v/>
      </c>
      <c r="D127" s="42" t="n">
        <f aca="false">IFERROR(SUMIF($F$10:$BC$10,"Stig",$F127:$BC127),0)</f>
        <v>0</v>
      </c>
      <c r="F127" s="43"/>
      <c r="G127" s="44" t="str">
        <f aca="false">IF(OR(F$4=0,F127="",F$8="",F$7=""),"",ROUND(F127/F$8*F$7*KVARDI,2))</f>
        <v/>
      </c>
      <c r="H127" s="43"/>
      <c r="I127" s="44" t="str">
        <f aca="false">IF(OR(H$4=0,H127="",H$8="",H$7=""),"",ROUND(H127/H$8*H$7*KVARDI,2))</f>
        <v/>
      </c>
      <c r="J127" s="43"/>
      <c r="K127" s="44" t="str">
        <f aca="false">IF(OR(J$4=0,J127="",J$8="",J$7=""),"",ROUND(J127/J$8*J$7*KVARDI,2))</f>
        <v/>
      </c>
      <c r="L127" s="43"/>
      <c r="M127" s="44" t="str">
        <f aca="false">IF(OR(L$4=0,L127="",L$8="",L$7=""),"",ROUND(L127/L$8*L$7*KVARDI,2))</f>
        <v/>
      </c>
      <c r="N127" s="43"/>
      <c r="O127" s="44" t="str">
        <f aca="false">IF(OR(N$4=0,N127="",N$8="",N$7=""),"",ROUND(N127/N$8*N$7*KVARDI,2))</f>
        <v/>
      </c>
      <c r="P127" s="43"/>
      <c r="Q127" s="44" t="str">
        <f aca="false">IF(OR(P$4=0,P127="",P$8="",P$7=""),"",ROUND(P127/P$8*P$7*KVARDI,2))</f>
        <v/>
      </c>
      <c r="R127" s="43"/>
      <c r="S127" s="44" t="str">
        <f aca="false">IF(OR(R$4=0,R127="",R$8="",R$7=""),"",ROUND(R127/R$8*R$7*KVARDI,2))</f>
        <v/>
      </c>
      <c r="T127" s="43"/>
      <c r="U127" s="44" t="str">
        <f aca="false">IF(OR(T$4=0,T127="",T$8="",T$7=""),"",ROUND(T127/T$8*T$7*KVARDI,2))</f>
        <v/>
      </c>
      <c r="V127" s="43"/>
      <c r="W127" s="44" t="str">
        <f aca="false">IF(OR(V$4=0,V127="",V$8="",V$7=""),"",ROUND(V127/V$8*V$7*KVARDI,2))</f>
        <v/>
      </c>
      <c r="X127" s="43"/>
      <c r="Y127" s="44" t="str">
        <f aca="false">IF(OR(X$4=0,X127="",X$8="",X$7=""),"",ROUND(X127/X$8*X$7*KVARDI,2))</f>
        <v/>
      </c>
      <c r="Z127" s="43"/>
      <c r="AA127" s="44" t="str">
        <f aca="false">IF(OR(Z$4=0,Z127="",Z$8="",Z$7=""),"",ROUND(Z127/Z$8*Z$7*KVARDI,2))</f>
        <v/>
      </c>
      <c r="AB127" s="43"/>
      <c r="AC127" s="44" t="str">
        <f aca="false">IF(OR(AB$4=0,AB127="",AB$8="",AB$7=""),"",ROUND(AB127/AB$8*AB$7*KVARDI,2))</f>
        <v/>
      </c>
      <c r="AD127" s="43"/>
      <c r="AE127" s="44" t="str">
        <f aca="false">IF(OR(AD$4=0,AD127="",AD$8="",AD$7=""),"",ROUND(AD127/AD$8*AD$7*KVARDI,2))</f>
        <v/>
      </c>
      <c r="AF127" s="43"/>
      <c r="AG127" s="44" t="str">
        <f aca="false">IF(OR(AF$4=0,AF127="",AF$8="",AF$7=""),"",ROUND(AF127/AF$8*AF$7*KVARDI,2))</f>
        <v/>
      </c>
      <c r="AH127" s="43"/>
      <c r="AI127" s="44" t="str">
        <f aca="false">IF(OR(AH$4=0,AH127="",AH$8="",AH$7=""),"",ROUND(AH127/AH$8*AH$7*KVARDI,2))</f>
        <v/>
      </c>
      <c r="AJ127" s="43"/>
      <c r="AK127" s="44" t="str">
        <f aca="false">IF(OR(AJ$4=0,AJ127="",AJ$8="",AJ$7=""),"",ROUND(AJ127/AJ$8*AJ$7*KVARDI,2))</f>
        <v/>
      </c>
      <c r="AL127" s="43"/>
      <c r="AM127" s="44" t="str">
        <f aca="false">IF(OR(AL$4=0,AL127="",AL$8="",AL$7=""),"",ROUND(AL127/AL$8*AL$7*KVARDI,2))</f>
        <v/>
      </c>
      <c r="AN127" s="43"/>
      <c r="AO127" s="44" t="str">
        <f aca="false">IF(OR(AN$4=0,AN127="",AN$8="",AN$7=""),"",ROUND(AN127/AN$8*AN$7*KVARDI,2))</f>
        <v/>
      </c>
      <c r="AP127" s="43"/>
      <c r="AQ127" s="44" t="str">
        <f aca="false">IF(OR(AP$4=0,AP127="",AP$8="",AP$7=""),"",ROUND(AP127/AP$8*AP$7*KVARDI,2))</f>
        <v/>
      </c>
      <c r="AR127" s="43"/>
      <c r="AS127" s="44" t="str">
        <f aca="false">IF(OR(AR$4=0,AR127="",AR$8="",AR$7=""),"",ROUND(AR127/AR$8*AR$7*KVARDI,2))</f>
        <v/>
      </c>
      <c r="AT127" s="43"/>
      <c r="AU127" s="44" t="str">
        <f aca="false">IF(OR(AT$4=0,AT127="",AT$8="",AT$7=""),"",ROUND(AT127/AT$8*AT$7*KVARDI,2))</f>
        <v/>
      </c>
      <c r="AV127" s="43"/>
      <c r="AW127" s="44" t="str">
        <f aca="false">IF(OR(AV$4=0,AV127="",AV$8="",AV$7=""),"",ROUND(AV127/AV$8*AV$7*KVARDI,2))</f>
        <v/>
      </c>
      <c r="AX127" s="43"/>
      <c r="AY127" s="44" t="str">
        <f aca="false">IF(OR(AX$4=0,AX127="",AX$8="",AX$7=""),"",ROUND(AX127/AX$8*AX$7*KVARDI,2))</f>
        <v/>
      </c>
      <c r="AZ127" s="43"/>
      <c r="BA127" s="44" t="str">
        <f aca="false">IF(OR(AZ$4=0,AZ127="",AZ$8="",AZ$7=""),"",ROUND(AZ127/AZ$8*AZ$7*KVARDI,2))</f>
        <v/>
      </c>
      <c r="BB127" s="43"/>
      <c r="BC127" s="44" t="str">
        <f aca="false">IF(OR(BB$4=0,BB127="",BB$8="",BB$7=""),"",ROUND(BB127/BB$8*BB$7*KVARDI,2))</f>
        <v/>
      </c>
    </row>
    <row r="128" customFormat="false" ht="15" hidden="false" customHeight="true" outlineLevel="0" collapsed="false">
      <c r="A128" s="45" t="n">
        <f aca="false">ROW()-10</f>
        <v>118</v>
      </c>
      <c r="B128" s="41" t="str">
        <f aca="false">IF(INDEX(Launagögn!$B$6:$B$10005,$A128)="","",INDEX(Launagögn!$B$6:$B$10005,$A128))</f>
        <v/>
      </c>
      <c r="C128" s="41" t="str">
        <f aca="false">IF(INDEX(Launagögn!$C$6:$C$10005,$A128)="","",INDEX(Launagögn!$C$6:$C$10005,$A128))</f>
        <v/>
      </c>
      <c r="D128" s="42" t="n">
        <f aca="false">IFERROR(SUMIF($F$10:$BC$10,"Stig",$F128:$BC128),0)</f>
        <v>0</v>
      </c>
      <c r="F128" s="43"/>
      <c r="G128" s="44" t="str">
        <f aca="false">IF(OR(F$4=0,F128="",F$8="",F$7=""),"",ROUND(F128/F$8*F$7*KVARDI,2))</f>
        <v/>
      </c>
      <c r="H128" s="43"/>
      <c r="I128" s="44" t="str">
        <f aca="false">IF(OR(H$4=0,H128="",H$8="",H$7=""),"",ROUND(H128/H$8*H$7*KVARDI,2))</f>
        <v/>
      </c>
      <c r="J128" s="43"/>
      <c r="K128" s="44" t="str">
        <f aca="false">IF(OR(J$4=0,J128="",J$8="",J$7=""),"",ROUND(J128/J$8*J$7*KVARDI,2))</f>
        <v/>
      </c>
      <c r="L128" s="43"/>
      <c r="M128" s="44" t="str">
        <f aca="false">IF(OR(L$4=0,L128="",L$8="",L$7=""),"",ROUND(L128/L$8*L$7*KVARDI,2))</f>
        <v/>
      </c>
      <c r="N128" s="43"/>
      <c r="O128" s="44" t="str">
        <f aca="false">IF(OR(N$4=0,N128="",N$8="",N$7=""),"",ROUND(N128/N$8*N$7*KVARDI,2))</f>
        <v/>
      </c>
      <c r="P128" s="43"/>
      <c r="Q128" s="44" t="str">
        <f aca="false">IF(OR(P$4=0,P128="",P$8="",P$7=""),"",ROUND(P128/P$8*P$7*KVARDI,2))</f>
        <v/>
      </c>
      <c r="R128" s="43"/>
      <c r="S128" s="44" t="str">
        <f aca="false">IF(OR(R$4=0,R128="",R$8="",R$7=""),"",ROUND(R128/R$8*R$7*KVARDI,2))</f>
        <v/>
      </c>
      <c r="T128" s="43"/>
      <c r="U128" s="44" t="str">
        <f aca="false">IF(OR(T$4=0,T128="",T$8="",T$7=""),"",ROUND(T128/T$8*T$7*KVARDI,2))</f>
        <v/>
      </c>
      <c r="V128" s="43"/>
      <c r="W128" s="44" t="str">
        <f aca="false">IF(OR(V$4=0,V128="",V$8="",V$7=""),"",ROUND(V128/V$8*V$7*KVARDI,2))</f>
        <v/>
      </c>
      <c r="X128" s="43"/>
      <c r="Y128" s="44" t="str">
        <f aca="false">IF(OR(X$4=0,X128="",X$8="",X$7=""),"",ROUND(X128/X$8*X$7*KVARDI,2))</f>
        <v/>
      </c>
      <c r="Z128" s="43"/>
      <c r="AA128" s="44" t="str">
        <f aca="false">IF(OR(Z$4=0,Z128="",Z$8="",Z$7=""),"",ROUND(Z128/Z$8*Z$7*KVARDI,2))</f>
        <v/>
      </c>
      <c r="AB128" s="43"/>
      <c r="AC128" s="44" t="str">
        <f aca="false">IF(OR(AB$4=0,AB128="",AB$8="",AB$7=""),"",ROUND(AB128/AB$8*AB$7*KVARDI,2))</f>
        <v/>
      </c>
      <c r="AD128" s="43"/>
      <c r="AE128" s="44" t="str">
        <f aca="false">IF(OR(AD$4=0,AD128="",AD$8="",AD$7=""),"",ROUND(AD128/AD$8*AD$7*KVARDI,2))</f>
        <v/>
      </c>
      <c r="AF128" s="43"/>
      <c r="AG128" s="44" t="str">
        <f aca="false">IF(OR(AF$4=0,AF128="",AF$8="",AF$7=""),"",ROUND(AF128/AF$8*AF$7*KVARDI,2))</f>
        <v/>
      </c>
      <c r="AH128" s="43"/>
      <c r="AI128" s="44" t="str">
        <f aca="false">IF(OR(AH$4=0,AH128="",AH$8="",AH$7=""),"",ROUND(AH128/AH$8*AH$7*KVARDI,2))</f>
        <v/>
      </c>
      <c r="AJ128" s="43"/>
      <c r="AK128" s="44" t="str">
        <f aca="false">IF(OR(AJ$4=0,AJ128="",AJ$8="",AJ$7=""),"",ROUND(AJ128/AJ$8*AJ$7*KVARDI,2))</f>
        <v/>
      </c>
      <c r="AL128" s="43"/>
      <c r="AM128" s="44" t="str">
        <f aca="false">IF(OR(AL$4=0,AL128="",AL$8="",AL$7=""),"",ROUND(AL128/AL$8*AL$7*KVARDI,2))</f>
        <v/>
      </c>
      <c r="AN128" s="43"/>
      <c r="AO128" s="44" t="str">
        <f aca="false">IF(OR(AN$4=0,AN128="",AN$8="",AN$7=""),"",ROUND(AN128/AN$8*AN$7*KVARDI,2))</f>
        <v/>
      </c>
      <c r="AP128" s="43"/>
      <c r="AQ128" s="44" t="str">
        <f aca="false">IF(OR(AP$4=0,AP128="",AP$8="",AP$7=""),"",ROUND(AP128/AP$8*AP$7*KVARDI,2))</f>
        <v/>
      </c>
      <c r="AR128" s="43"/>
      <c r="AS128" s="44" t="str">
        <f aca="false">IF(OR(AR$4=0,AR128="",AR$8="",AR$7=""),"",ROUND(AR128/AR$8*AR$7*KVARDI,2))</f>
        <v/>
      </c>
      <c r="AT128" s="43"/>
      <c r="AU128" s="44" t="str">
        <f aca="false">IF(OR(AT$4=0,AT128="",AT$8="",AT$7=""),"",ROUND(AT128/AT$8*AT$7*KVARDI,2))</f>
        <v/>
      </c>
      <c r="AV128" s="43"/>
      <c r="AW128" s="44" t="str">
        <f aca="false">IF(OR(AV$4=0,AV128="",AV$8="",AV$7=""),"",ROUND(AV128/AV$8*AV$7*KVARDI,2))</f>
        <v/>
      </c>
      <c r="AX128" s="43"/>
      <c r="AY128" s="44" t="str">
        <f aca="false">IF(OR(AX$4=0,AX128="",AX$8="",AX$7=""),"",ROUND(AX128/AX$8*AX$7*KVARDI,2))</f>
        <v/>
      </c>
      <c r="AZ128" s="43"/>
      <c r="BA128" s="44" t="str">
        <f aca="false">IF(OR(AZ$4=0,AZ128="",AZ$8="",AZ$7=""),"",ROUND(AZ128/AZ$8*AZ$7*KVARDI,2))</f>
        <v/>
      </c>
      <c r="BB128" s="43"/>
      <c r="BC128" s="44" t="str">
        <f aca="false">IF(OR(BB$4=0,BB128="",BB$8="",BB$7=""),"",ROUND(BB128/BB$8*BB$7*KVARDI,2))</f>
        <v/>
      </c>
    </row>
    <row r="129" customFormat="false" ht="15" hidden="false" customHeight="true" outlineLevel="0" collapsed="false">
      <c r="A129" s="45" t="n">
        <f aca="false">ROW()-10</f>
        <v>119</v>
      </c>
      <c r="B129" s="41" t="str">
        <f aca="false">IF(INDEX(Launagögn!$B$6:$B$10005,$A129)="","",INDEX(Launagögn!$B$6:$B$10005,$A129))</f>
        <v/>
      </c>
      <c r="C129" s="41" t="str">
        <f aca="false">IF(INDEX(Launagögn!$C$6:$C$10005,$A129)="","",INDEX(Launagögn!$C$6:$C$10005,$A129))</f>
        <v/>
      </c>
      <c r="D129" s="42" t="n">
        <f aca="false">IFERROR(SUMIF($F$10:$BC$10,"Stig",$F129:$BC129),0)</f>
        <v>0</v>
      </c>
      <c r="F129" s="43"/>
      <c r="G129" s="44" t="str">
        <f aca="false">IF(OR(F$4=0,F129="",F$8="",F$7=""),"",ROUND(F129/F$8*F$7*KVARDI,2))</f>
        <v/>
      </c>
      <c r="H129" s="43"/>
      <c r="I129" s="44" t="str">
        <f aca="false">IF(OR(H$4=0,H129="",H$8="",H$7=""),"",ROUND(H129/H$8*H$7*KVARDI,2))</f>
        <v/>
      </c>
      <c r="J129" s="43"/>
      <c r="K129" s="44" t="str">
        <f aca="false">IF(OR(J$4=0,J129="",J$8="",J$7=""),"",ROUND(J129/J$8*J$7*KVARDI,2))</f>
        <v/>
      </c>
      <c r="L129" s="43"/>
      <c r="M129" s="44" t="str">
        <f aca="false">IF(OR(L$4=0,L129="",L$8="",L$7=""),"",ROUND(L129/L$8*L$7*KVARDI,2))</f>
        <v/>
      </c>
      <c r="N129" s="43"/>
      <c r="O129" s="44" t="str">
        <f aca="false">IF(OR(N$4=0,N129="",N$8="",N$7=""),"",ROUND(N129/N$8*N$7*KVARDI,2))</f>
        <v/>
      </c>
      <c r="P129" s="43"/>
      <c r="Q129" s="44" t="str">
        <f aca="false">IF(OR(P$4=0,P129="",P$8="",P$7=""),"",ROUND(P129/P$8*P$7*KVARDI,2))</f>
        <v/>
      </c>
      <c r="R129" s="43"/>
      <c r="S129" s="44" t="str">
        <f aca="false">IF(OR(R$4=0,R129="",R$8="",R$7=""),"",ROUND(R129/R$8*R$7*KVARDI,2))</f>
        <v/>
      </c>
      <c r="T129" s="43"/>
      <c r="U129" s="44" t="str">
        <f aca="false">IF(OR(T$4=0,T129="",T$8="",T$7=""),"",ROUND(T129/T$8*T$7*KVARDI,2))</f>
        <v/>
      </c>
      <c r="V129" s="43"/>
      <c r="W129" s="44" t="str">
        <f aca="false">IF(OR(V$4=0,V129="",V$8="",V$7=""),"",ROUND(V129/V$8*V$7*KVARDI,2))</f>
        <v/>
      </c>
      <c r="X129" s="43"/>
      <c r="Y129" s="44" t="str">
        <f aca="false">IF(OR(X$4=0,X129="",X$8="",X$7=""),"",ROUND(X129/X$8*X$7*KVARDI,2))</f>
        <v/>
      </c>
      <c r="Z129" s="43"/>
      <c r="AA129" s="44" t="str">
        <f aca="false">IF(OR(Z$4=0,Z129="",Z$8="",Z$7=""),"",ROUND(Z129/Z$8*Z$7*KVARDI,2))</f>
        <v/>
      </c>
      <c r="AB129" s="43"/>
      <c r="AC129" s="44" t="str">
        <f aca="false">IF(OR(AB$4=0,AB129="",AB$8="",AB$7=""),"",ROUND(AB129/AB$8*AB$7*KVARDI,2))</f>
        <v/>
      </c>
      <c r="AD129" s="43"/>
      <c r="AE129" s="44" t="str">
        <f aca="false">IF(OR(AD$4=0,AD129="",AD$8="",AD$7=""),"",ROUND(AD129/AD$8*AD$7*KVARDI,2))</f>
        <v/>
      </c>
      <c r="AF129" s="43"/>
      <c r="AG129" s="44" t="str">
        <f aca="false">IF(OR(AF$4=0,AF129="",AF$8="",AF$7=""),"",ROUND(AF129/AF$8*AF$7*KVARDI,2))</f>
        <v/>
      </c>
      <c r="AH129" s="43"/>
      <c r="AI129" s="44" t="str">
        <f aca="false">IF(OR(AH$4=0,AH129="",AH$8="",AH$7=""),"",ROUND(AH129/AH$8*AH$7*KVARDI,2))</f>
        <v/>
      </c>
      <c r="AJ129" s="43"/>
      <c r="AK129" s="44" t="str">
        <f aca="false">IF(OR(AJ$4=0,AJ129="",AJ$8="",AJ$7=""),"",ROUND(AJ129/AJ$8*AJ$7*KVARDI,2))</f>
        <v/>
      </c>
      <c r="AL129" s="43"/>
      <c r="AM129" s="44" t="str">
        <f aca="false">IF(OR(AL$4=0,AL129="",AL$8="",AL$7=""),"",ROUND(AL129/AL$8*AL$7*KVARDI,2))</f>
        <v/>
      </c>
      <c r="AN129" s="43"/>
      <c r="AO129" s="44" t="str">
        <f aca="false">IF(OR(AN$4=0,AN129="",AN$8="",AN$7=""),"",ROUND(AN129/AN$8*AN$7*KVARDI,2))</f>
        <v/>
      </c>
      <c r="AP129" s="43"/>
      <c r="AQ129" s="44" t="str">
        <f aca="false">IF(OR(AP$4=0,AP129="",AP$8="",AP$7=""),"",ROUND(AP129/AP$8*AP$7*KVARDI,2))</f>
        <v/>
      </c>
      <c r="AR129" s="43"/>
      <c r="AS129" s="44" t="str">
        <f aca="false">IF(OR(AR$4=0,AR129="",AR$8="",AR$7=""),"",ROUND(AR129/AR$8*AR$7*KVARDI,2))</f>
        <v/>
      </c>
      <c r="AT129" s="43"/>
      <c r="AU129" s="44" t="str">
        <f aca="false">IF(OR(AT$4=0,AT129="",AT$8="",AT$7=""),"",ROUND(AT129/AT$8*AT$7*KVARDI,2))</f>
        <v/>
      </c>
      <c r="AV129" s="43"/>
      <c r="AW129" s="44" t="str">
        <f aca="false">IF(OR(AV$4=0,AV129="",AV$8="",AV$7=""),"",ROUND(AV129/AV$8*AV$7*KVARDI,2))</f>
        <v/>
      </c>
      <c r="AX129" s="43"/>
      <c r="AY129" s="44" t="str">
        <f aca="false">IF(OR(AX$4=0,AX129="",AX$8="",AX$7=""),"",ROUND(AX129/AX$8*AX$7*KVARDI,2))</f>
        <v/>
      </c>
      <c r="AZ129" s="43"/>
      <c r="BA129" s="44" t="str">
        <f aca="false">IF(OR(AZ$4=0,AZ129="",AZ$8="",AZ$7=""),"",ROUND(AZ129/AZ$8*AZ$7*KVARDI,2))</f>
        <v/>
      </c>
      <c r="BB129" s="43"/>
      <c r="BC129" s="44" t="str">
        <f aca="false">IF(OR(BB$4=0,BB129="",BB$8="",BB$7=""),"",ROUND(BB129/BB$8*BB$7*KVARDI,2))</f>
        <v/>
      </c>
    </row>
    <row r="130" customFormat="false" ht="15" hidden="false" customHeight="true" outlineLevel="0" collapsed="false">
      <c r="A130" s="45" t="n">
        <f aca="false">ROW()-10</f>
        <v>120</v>
      </c>
      <c r="B130" s="41" t="str">
        <f aca="false">IF(INDEX(Launagögn!$B$6:$B$10005,$A130)="","",INDEX(Launagögn!$B$6:$B$10005,$A130))</f>
        <v/>
      </c>
      <c r="C130" s="41" t="str">
        <f aca="false">IF(INDEX(Launagögn!$C$6:$C$10005,$A130)="","",INDEX(Launagögn!$C$6:$C$10005,$A130))</f>
        <v/>
      </c>
      <c r="D130" s="42" t="n">
        <f aca="false">IFERROR(SUMIF($F$10:$BC$10,"Stig",$F130:$BC130),0)</f>
        <v>0</v>
      </c>
      <c r="F130" s="43"/>
      <c r="G130" s="44" t="str">
        <f aca="false">IF(OR(F$4=0,F130="",F$8="",F$7=""),"",ROUND(F130/F$8*F$7*KVARDI,2))</f>
        <v/>
      </c>
      <c r="H130" s="43"/>
      <c r="I130" s="44" t="str">
        <f aca="false">IF(OR(H$4=0,H130="",H$8="",H$7=""),"",ROUND(H130/H$8*H$7*KVARDI,2))</f>
        <v/>
      </c>
      <c r="J130" s="43"/>
      <c r="K130" s="44" t="str">
        <f aca="false">IF(OR(J$4=0,J130="",J$8="",J$7=""),"",ROUND(J130/J$8*J$7*KVARDI,2))</f>
        <v/>
      </c>
      <c r="L130" s="43"/>
      <c r="M130" s="44" t="str">
        <f aca="false">IF(OR(L$4=0,L130="",L$8="",L$7=""),"",ROUND(L130/L$8*L$7*KVARDI,2))</f>
        <v/>
      </c>
      <c r="N130" s="43"/>
      <c r="O130" s="44" t="str">
        <f aca="false">IF(OR(N$4=0,N130="",N$8="",N$7=""),"",ROUND(N130/N$8*N$7*KVARDI,2))</f>
        <v/>
      </c>
      <c r="P130" s="43"/>
      <c r="Q130" s="44" t="str">
        <f aca="false">IF(OR(P$4=0,P130="",P$8="",P$7=""),"",ROUND(P130/P$8*P$7*KVARDI,2))</f>
        <v/>
      </c>
      <c r="R130" s="43"/>
      <c r="S130" s="44" t="str">
        <f aca="false">IF(OR(R$4=0,R130="",R$8="",R$7=""),"",ROUND(R130/R$8*R$7*KVARDI,2))</f>
        <v/>
      </c>
      <c r="T130" s="43"/>
      <c r="U130" s="44" t="str">
        <f aca="false">IF(OR(T$4=0,T130="",T$8="",T$7=""),"",ROUND(T130/T$8*T$7*KVARDI,2))</f>
        <v/>
      </c>
      <c r="V130" s="43"/>
      <c r="W130" s="44" t="str">
        <f aca="false">IF(OR(V$4=0,V130="",V$8="",V$7=""),"",ROUND(V130/V$8*V$7*KVARDI,2))</f>
        <v/>
      </c>
      <c r="X130" s="43"/>
      <c r="Y130" s="44" t="str">
        <f aca="false">IF(OR(X$4=0,X130="",X$8="",X$7=""),"",ROUND(X130/X$8*X$7*KVARDI,2))</f>
        <v/>
      </c>
      <c r="Z130" s="43"/>
      <c r="AA130" s="44" t="str">
        <f aca="false">IF(OR(Z$4=0,Z130="",Z$8="",Z$7=""),"",ROUND(Z130/Z$8*Z$7*KVARDI,2))</f>
        <v/>
      </c>
      <c r="AB130" s="43"/>
      <c r="AC130" s="44" t="str">
        <f aca="false">IF(OR(AB$4=0,AB130="",AB$8="",AB$7=""),"",ROUND(AB130/AB$8*AB$7*KVARDI,2))</f>
        <v/>
      </c>
      <c r="AD130" s="43"/>
      <c r="AE130" s="44" t="str">
        <f aca="false">IF(OR(AD$4=0,AD130="",AD$8="",AD$7=""),"",ROUND(AD130/AD$8*AD$7*KVARDI,2))</f>
        <v/>
      </c>
      <c r="AF130" s="43"/>
      <c r="AG130" s="44" t="str">
        <f aca="false">IF(OR(AF$4=0,AF130="",AF$8="",AF$7=""),"",ROUND(AF130/AF$8*AF$7*KVARDI,2))</f>
        <v/>
      </c>
      <c r="AH130" s="43"/>
      <c r="AI130" s="44" t="str">
        <f aca="false">IF(OR(AH$4=0,AH130="",AH$8="",AH$7=""),"",ROUND(AH130/AH$8*AH$7*KVARDI,2))</f>
        <v/>
      </c>
      <c r="AJ130" s="43"/>
      <c r="AK130" s="44" t="str">
        <f aca="false">IF(OR(AJ$4=0,AJ130="",AJ$8="",AJ$7=""),"",ROUND(AJ130/AJ$8*AJ$7*KVARDI,2))</f>
        <v/>
      </c>
      <c r="AL130" s="43"/>
      <c r="AM130" s="44" t="str">
        <f aca="false">IF(OR(AL$4=0,AL130="",AL$8="",AL$7=""),"",ROUND(AL130/AL$8*AL$7*KVARDI,2))</f>
        <v/>
      </c>
      <c r="AN130" s="43"/>
      <c r="AO130" s="44" t="str">
        <f aca="false">IF(OR(AN$4=0,AN130="",AN$8="",AN$7=""),"",ROUND(AN130/AN$8*AN$7*KVARDI,2))</f>
        <v/>
      </c>
      <c r="AP130" s="43"/>
      <c r="AQ130" s="44" t="str">
        <f aca="false">IF(OR(AP$4=0,AP130="",AP$8="",AP$7=""),"",ROUND(AP130/AP$8*AP$7*KVARDI,2))</f>
        <v/>
      </c>
      <c r="AR130" s="43"/>
      <c r="AS130" s="44" t="str">
        <f aca="false">IF(OR(AR$4=0,AR130="",AR$8="",AR$7=""),"",ROUND(AR130/AR$8*AR$7*KVARDI,2))</f>
        <v/>
      </c>
      <c r="AT130" s="43"/>
      <c r="AU130" s="44" t="str">
        <f aca="false">IF(OR(AT$4=0,AT130="",AT$8="",AT$7=""),"",ROUND(AT130/AT$8*AT$7*KVARDI,2))</f>
        <v/>
      </c>
      <c r="AV130" s="43"/>
      <c r="AW130" s="44" t="str">
        <f aca="false">IF(OR(AV$4=0,AV130="",AV$8="",AV$7=""),"",ROUND(AV130/AV$8*AV$7*KVARDI,2))</f>
        <v/>
      </c>
      <c r="AX130" s="43"/>
      <c r="AY130" s="44" t="str">
        <f aca="false">IF(OR(AX$4=0,AX130="",AX$8="",AX$7=""),"",ROUND(AX130/AX$8*AX$7*KVARDI,2))</f>
        <v/>
      </c>
      <c r="AZ130" s="43"/>
      <c r="BA130" s="44" t="str">
        <f aca="false">IF(OR(AZ$4=0,AZ130="",AZ$8="",AZ$7=""),"",ROUND(AZ130/AZ$8*AZ$7*KVARDI,2))</f>
        <v/>
      </c>
      <c r="BB130" s="43"/>
      <c r="BC130" s="44" t="str">
        <f aca="false">IF(OR(BB$4=0,BB130="",BB$8="",BB$7=""),"",ROUND(BB130/BB$8*BB$7*KVARDI,2))</f>
        <v/>
      </c>
    </row>
    <row r="131" customFormat="false" ht="15" hidden="false" customHeight="true" outlineLevel="0" collapsed="false">
      <c r="A131" s="45" t="n">
        <f aca="false">ROW()-10</f>
        <v>121</v>
      </c>
      <c r="B131" s="41" t="str">
        <f aca="false">IF(INDEX(Launagögn!$B$6:$B$10005,$A131)="","",INDEX(Launagögn!$B$6:$B$10005,$A131))</f>
        <v/>
      </c>
      <c r="C131" s="41" t="str">
        <f aca="false">IF(INDEX(Launagögn!$C$6:$C$10005,$A131)="","",INDEX(Launagögn!$C$6:$C$10005,$A131))</f>
        <v/>
      </c>
      <c r="D131" s="42" t="n">
        <f aca="false">IFERROR(SUMIF($F$10:$BC$10,"Stig",$F131:$BC131),0)</f>
        <v>0</v>
      </c>
      <c r="F131" s="43"/>
      <c r="G131" s="44" t="str">
        <f aca="false">IF(OR(F$4=0,F131="",F$8="",F$7=""),"",ROUND(F131/F$8*F$7*KVARDI,2))</f>
        <v/>
      </c>
      <c r="H131" s="43"/>
      <c r="I131" s="44" t="str">
        <f aca="false">IF(OR(H$4=0,H131="",H$8="",H$7=""),"",ROUND(H131/H$8*H$7*KVARDI,2))</f>
        <v/>
      </c>
      <c r="J131" s="43"/>
      <c r="K131" s="44" t="str">
        <f aca="false">IF(OR(J$4=0,J131="",J$8="",J$7=""),"",ROUND(J131/J$8*J$7*KVARDI,2))</f>
        <v/>
      </c>
      <c r="L131" s="43"/>
      <c r="M131" s="44" t="str">
        <f aca="false">IF(OR(L$4=0,L131="",L$8="",L$7=""),"",ROUND(L131/L$8*L$7*KVARDI,2))</f>
        <v/>
      </c>
      <c r="N131" s="43"/>
      <c r="O131" s="44" t="str">
        <f aca="false">IF(OR(N$4=0,N131="",N$8="",N$7=""),"",ROUND(N131/N$8*N$7*KVARDI,2))</f>
        <v/>
      </c>
      <c r="P131" s="43"/>
      <c r="Q131" s="44" t="str">
        <f aca="false">IF(OR(P$4=0,P131="",P$8="",P$7=""),"",ROUND(P131/P$8*P$7*KVARDI,2))</f>
        <v/>
      </c>
      <c r="R131" s="43"/>
      <c r="S131" s="44" t="str">
        <f aca="false">IF(OR(R$4=0,R131="",R$8="",R$7=""),"",ROUND(R131/R$8*R$7*KVARDI,2))</f>
        <v/>
      </c>
      <c r="T131" s="43"/>
      <c r="U131" s="44" t="str">
        <f aca="false">IF(OR(T$4=0,T131="",T$8="",T$7=""),"",ROUND(T131/T$8*T$7*KVARDI,2))</f>
        <v/>
      </c>
      <c r="V131" s="43"/>
      <c r="W131" s="44" t="str">
        <f aca="false">IF(OR(V$4=0,V131="",V$8="",V$7=""),"",ROUND(V131/V$8*V$7*KVARDI,2))</f>
        <v/>
      </c>
      <c r="X131" s="43"/>
      <c r="Y131" s="44" t="str">
        <f aca="false">IF(OR(X$4=0,X131="",X$8="",X$7=""),"",ROUND(X131/X$8*X$7*KVARDI,2))</f>
        <v/>
      </c>
      <c r="Z131" s="43"/>
      <c r="AA131" s="44" t="str">
        <f aca="false">IF(OR(Z$4=0,Z131="",Z$8="",Z$7=""),"",ROUND(Z131/Z$8*Z$7*KVARDI,2))</f>
        <v/>
      </c>
      <c r="AB131" s="43"/>
      <c r="AC131" s="44" t="str">
        <f aca="false">IF(OR(AB$4=0,AB131="",AB$8="",AB$7=""),"",ROUND(AB131/AB$8*AB$7*KVARDI,2))</f>
        <v/>
      </c>
      <c r="AD131" s="43"/>
      <c r="AE131" s="44" t="str">
        <f aca="false">IF(OR(AD$4=0,AD131="",AD$8="",AD$7=""),"",ROUND(AD131/AD$8*AD$7*KVARDI,2))</f>
        <v/>
      </c>
      <c r="AF131" s="43"/>
      <c r="AG131" s="44" t="str">
        <f aca="false">IF(OR(AF$4=0,AF131="",AF$8="",AF$7=""),"",ROUND(AF131/AF$8*AF$7*KVARDI,2))</f>
        <v/>
      </c>
      <c r="AH131" s="43"/>
      <c r="AI131" s="44" t="str">
        <f aca="false">IF(OR(AH$4=0,AH131="",AH$8="",AH$7=""),"",ROUND(AH131/AH$8*AH$7*KVARDI,2))</f>
        <v/>
      </c>
      <c r="AJ131" s="43"/>
      <c r="AK131" s="44" t="str">
        <f aca="false">IF(OR(AJ$4=0,AJ131="",AJ$8="",AJ$7=""),"",ROUND(AJ131/AJ$8*AJ$7*KVARDI,2))</f>
        <v/>
      </c>
      <c r="AL131" s="43"/>
      <c r="AM131" s="44" t="str">
        <f aca="false">IF(OR(AL$4=0,AL131="",AL$8="",AL$7=""),"",ROUND(AL131/AL$8*AL$7*KVARDI,2))</f>
        <v/>
      </c>
      <c r="AN131" s="43"/>
      <c r="AO131" s="44" t="str">
        <f aca="false">IF(OR(AN$4=0,AN131="",AN$8="",AN$7=""),"",ROUND(AN131/AN$8*AN$7*KVARDI,2))</f>
        <v/>
      </c>
      <c r="AP131" s="43"/>
      <c r="AQ131" s="44" t="str">
        <f aca="false">IF(OR(AP$4=0,AP131="",AP$8="",AP$7=""),"",ROUND(AP131/AP$8*AP$7*KVARDI,2))</f>
        <v/>
      </c>
      <c r="AR131" s="43"/>
      <c r="AS131" s="44" t="str">
        <f aca="false">IF(OR(AR$4=0,AR131="",AR$8="",AR$7=""),"",ROUND(AR131/AR$8*AR$7*KVARDI,2))</f>
        <v/>
      </c>
      <c r="AT131" s="43"/>
      <c r="AU131" s="44" t="str">
        <f aca="false">IF(OR(AT$4=0,AT131="",AT$8="",AT$7=""),"",ROUND(AT131/AT$8*AT$7*KVARDI,2))</f>
        <v/>
      </c>
      <c r="AV131" s="43"/>
      <c r="AW131" s="44" t="str">
        <f aca="false">IF(OR(AV$4=0,AV131="",AV$8="",AV$7=""),"",ROUND(AV131/AV$8*AV$7*KVARDI,2))</f>
        <v/>
      </c>
      <c r="AX131" s="43"/>
      <c r="AY131" s="44" t="str">
        <f aca="false">IF(OR(AX$4=0,AX131="",AX$8="",AX$7=""),"",ROUND(AX131/AX$8*AX$7*KVARDI,2))</f>
        <v/>
      </c>
      <c r="AZ131" s="43"/>
      <c r="BA131" s="44" t="str">
        <f aca="false">IF(OR(AZ$4=0,AZ131="",AZ$8="",AZ$7=""),"",ROUND(AZ131/AZ$8*AZ$7*KVARDI,2))</f>
        <v/>
      </c>
      <c r="BB131" s="43"/>
      <c r="BC131" s="44" t="str">
        <f aca="false">IF(OR(BB$4=0,BB131="",BB$8="",BB$7=""),"",ROUND(BB131/BB$8*BB$7*KVARDI,2))</f>
        <v/>
      </c>
    </row>
    <row r="132" customFormat="false" ht="15" hidden="false" customHeight="true" outlineLevel="0" collapsed="false">
      <c r="A132" s="45" t="n">
        <f aca="false">ROW()-10</f>
        <v>122</v>
      </c>
      <c r="B132" s="41" t="str">
        <f aca="false">IF(INDEX(Launagögn!$B$6:$B$10005,$A132)="","",INDEX(Launagögn!$B$6:$B$10005,$A132))</f>
        <v/>
      </c>
      <c r="C132" s="41" t="str">
        <f aca="false">IF(INDEX(Launagögn!$C$6:$C$10005,$A132)="","",INDEX(Launagögn!$C$6:$C$10005,$A132))</f>
        <v/>
      </c>
      <c r="D132" s="42" t="n">
        <f aca="false">IFERROR(SUMIF($F$10:$BC$10,"Stig",$F132:$BC132),0)</f>
        <v>0</v>
      </c>
      <c r="F132" s="43"/>
      <c r="G132" s="44" t="str">
        <f aca="false">IF(OR(F$4=0,F132="",F$8="",F$7=""),"",ROUND(F132/F$8*F$7*KVARDI,2))</f>
        <v/>
      </c>
      <c r="H132" s="43"/>
      <c r="I132" s="44" t="str">
        <f aca="false">IF(OR(H$4=0,H132="",H$8="",H$7=""),"",ROUND(H132/H$8*H$7*KVARDI,2))</f>
        <v/>
      </c>
      <c r="J132" s="43"/>
      <c r="K132" s="44" t="str">
        <f aca="false">IF(OR(J$4=0,J132="",J$8="",J$7=""),"",ROUND(J132/J$8*J$7*KVARDI,2))</f>
        <v/>
      </c>
      <c r="L132" s="43"/>
      <c r="M132" s="44" t="str">
        <f aca="false">IF(OR(L$4=0,L132="",L$8="",L$7=""),"",ROUND(L132/L$8*L$7*KVARDI,2))</f>
        <v/>
      </c>
      <c r="N132" s="43"/>
      <c r="O132" s="44" t="str">
        <f aca="false">IF(OR(N$4=0,N132="",N$8="",N$7=""),"",ROUND(N132/N$8*N$7*KVARDI,2))</f>
        <v/>
      </c>
      <c r="P132" s="43"/>
      <c r="Q132" s="44" t="str">
        <f aca="false">IF(OR(P$4=0,P132="",P$8="",P$7=""),"",ROUND(P132/P$8*P$7*KVARDI,2))</f>
        <v/>
      </c>
      <c r="R132" s="43"/>
      <c r="S132" s="44" t="str">
        <f aca="false">IF(OR(R$4=0,R132="",R$8="",R$7=""),"",ROUND(R132/R$8*R$7*KVARDI,2))</f>
        <v/>
      </c>
      <c r="T132" s="43"/>
      <c r="U132" s="44" t="str">
        <f aca="false">IF(OR(T$4=0,T132="",T$8="",T$7=""),"",ROUND(T132/T$8*T$7*KVARDI,2))</f>
        <v/>
      </c>
      <c r="V132" s="43"/>
      <c r="W132" s="44" t="str">
        <f aca="false">IF(OR(V$4=0,V132="",V$8="",V$7=""),"",ROUND(V132/V$8*V$7*KVARDI,2))</f>
        <v/>
      </c>
      <c r="X132" s="43"/>
      <c r="Y132" s="44" t="str">
        <f aca="false">IF(OR(X$4=0,X132="",X$8="",X$7=""),"",ROUND(X132/X$8*X$7*KVARDI,2))</f>
        <v/>
      </c>
      <c r="Z132" s="43"/>
      <c r="AA132" s="44" t="str">
        <f aca="false">IF(OR(Z$4=0,Z132="",Z$8="",Z$7=""),"",ROUND(Z132/Z$8*Z$7*KVARDI,2))</f>
        <v/>
      </c>
      <c r="AB132" s="43"/>
      <c r="AC132" s="44" t="str">
        <f aca="false">IF(OR(AB$4=0,AB132="",AB$8="",AB$7=""),"",ROUND(AB132/AB$8*AB$7*KVARDI,2))</f>
        <v/>
      </c>
      <c r="AD132" s="43"/>
      <c r="AE132" s="44" t="str">
        <f aca="false">IF(OR(AD$4=0,AD132="",AD$8="",AD$7=""),"",ROUND(AD132/AD$8*AD$7*KVARDI,2))</f>
        <v/>
      </c>
      <c r="AF132" s="43"/>
      <c r="AG132" s="44" t="str">
        <f aca="false">IF(OR(AF$4=0,AF132="",AF$8="",AF$7=""),"",ROUND(AF132/AF$8*AF$7*KVARDI,2))</f>
        <v/>
      </c>
      <c r="AH132" s="43"/>
      <c r="AI132" s="44" t="str">
        <f aca="false">IF(OR(AH$4=0,AH132="",AH$8="",AH$7=""),"",ROUND(AH132/AH$8*AH$7*KVARDI,2))</f>
        <v/>
      </c>
      <c r="AJ132" s="43"/>
      <c r="AK132" s="44" t="str">
        <f aca="false">IF(OR(AJ$4=0,AJ132="",AJ$8="",AJ$7=""),"",ROUND(AJ132/AJ$8*AJ$7*KVARDI,2))</f>
        <v/>
      </c>
      <c r="AL132" s="43"/>
      <c r="AM132" s="44" t="str">
        <f aca="false">IF(OR(AL$4=0,AL132="",AL$8="",AL$7=""),"",ROUND(AL132/AL$8*AL$7*KVARDI,2))</f>
        <v/>
      </c>
      <c r="AN132" s="43"/>
      <c r="AO132" s="44" t="str">
        <f aca="false">IF(OR(AN$4=0,AN132="",AN$8="",AN$7=""),"",ROUND(AN132/AN$8*AN$7*KVARDI,2))</f>
        <v/>
      </c>
      <c r="AP132" s="43"/>
      <c r="AQ132" s="44" t="str">
        <f aca="false">IF(OR(AP$4=0,AP132="",AP$8="",AP$7=""),"",ROUND(AP132/AP$8*AP$7*KVARDI,2))</f>
        <v/>
      </c>
      <c r="AR132" s="43"/>
      <c r="AS132" s="44" t="str">
        <f aca="false">IF(OR(AR$4=0,AR132="",AR$8="",AR$7=""),"",ROUND(AR132/AR$8*AR$7*KVARDI,2))</f>
        <v/>
      </c>
      <c r="AT132" s="43"/>
      <c r="AU132" s="44" t="str">
        <f aca="false">IF(OR(AT$4=0,AT132="",AT$8="",AT$7=""),"",ROUND(AT132/AT$8*AT$7*KVARDI,2))</f>
        <v/>
      </c>
      <c r="AV132" s="43"/>
      <c r="AW132" s="44" t="str">
        <f aca="false">IF(OR(AV$4=0,AV132="",AV$8="",AV$7=""),"",ROUND(AV132/AV$8*AV$7*KVARDI,2))</f>
        <v/>
      </c>
      <c r="AX132" s="43"/>
      <c r="AY132" s="44" t="str">
        <f aca="false">IF(OR(AX$4=0,AX132="",AX$8="",AX$7=""),"",ROUND(AX132/AX$8*AX$7*KVARDI,2))</f>
        <v/>
      </c>
      <c r="AZ132" s="43"/>
      <c r="BA132" s="44" t="str">
        <f aca="false">IF(OR(AZ$4=0,AZ132="",AZ$8="",AZ$7=""),"",ROUND(AZ132/AZ$8*AZ$7*KVARDI,2))</f>
        <v/>
      </c>
      <c r="BB132" s="43"/>
      <c r="BC132" s="44" t="str">
        <f aca="false">IF(OR(BB$4=0,BB132="",BB$8="",BB$7=""),"",ROUND(BB132/BB$8*BB$7*KVARDI,2))</f>
        <v/>
      </c>
    </row>
    <row r="133" customFormat="false" ht="15" hidden="false" customHeight="true" outlineLevel="0" collapsed="false">
      <c r="A133" s="45" t="n">
        <f aca="false">ROW()-10</f>
        <v>123</v>
      </c>
      <c r="B133" s="41" t="str">
        <f aca="false">IF(INDEX(Launagögn!$B$6:$B$10005,$A133)="","",INDEX(Launagögn!$B$6:$B$10005,$A133))</f>
        <v/>
      </c>
      <c r="C133" s="41" t="str">
        <f aca="false">IF(INDEX(Launagögn!$C$6:$C$10005,$A133)="","",INDEX(Launagögn!$C$6:$C$10005,$A133))</f>
        <v/>
      </c>
      <c r="D133" s="42" t="n">
        <f aca="false">IFERROR(SUMIF($F$10:$BC$10,"Stig",$F133:$BC133),0)</f>
        <v>0</v>
      </c>
      <c r="F133" s="43"/>
      <c r="G133" s="44" t="str">
        <f aca="false">IF(OR(F$4=0,F133="",F$8="",F$7=""),"",ROUND(F133/F$8*F$7*KVARDI,2))</f>
        <v/>
      </c>
      <c r="H133" s="43"/>
      <c r="I133" s="44" t="str">
        <f aca="false">IF(OR(H$4=0,H133="",H$8="",H$7=""),"",ROUND(H133/H$8*H$7*KVARDI,2))</f>
        <v/>
      </c>
      <c r="J133" s="43"/>
      <c r="K133" s="44" t="str">
        <f aca="false">IF(OR(J$4=0,J133="",J$8="",J$7=""),"",ROUND(J133/J$8*J$7*KVARDI,2))</f>
        <v/>
      </c>
      <c r="L133" s="43"/>
      <c r="M133" s="44" t="str">
        <f aca="false">IF(OR(L$4=0,L133="",L$8="",L$7=""),"",ROUND(L133/L$8*L$7*KVARDI,2))</f>
        <v/>
      </c>
      <c r="N133" s="43"/>
      <c r="O133" s="44" t="str">
        <f aca="false">IF(OR(N$4=0,N133="",N$8="",N$7=""),"",ROUND(N133/N$8*N$7*KVARDI,2))</f>
        <v/>
      </c>
      <c r="P133" s="43"/>
      <c r="Q133" s="44" t="str">
        <f aca="false">IF(OR(P$4=0,P133="",P$8="",P$7=""),"",ROUND(P133/P$8*P$7*KVARDI,2))</f>
        <v/>
      </c>
      <c r="R133" s="43"/>
      <c r="S133" s="44" t="str">
        <f aca="false">IF(OR(R$4=0,R133="",R$8="",R$7=""),"",ROUND(R133/R$8*R$7*KVARDI,2))</f>
        <v/>
      </c>
      <c r="T133" s="43"/>
      <c r="U133" s="44" t="str">
        <f aca="false">IF(OR(T$4=0,T133="",T$8="",T$7=""),"",ROUND(T133/T$8*T$7*KVARDI,2))</f>
        <v/>
      </c>
      <c r="V133" s="43"/>
      <c r="W133" s="44" t="str">
        <f aca="false">IF(OR(V$4=0,V133="",V$8="",V$7=""),"",ROUND(V133/V$8*V$7*KVARDI,2))</f>
        <v/>
      </c>
      <c r="X133" s="43"/>
      <c r="Y133" s="44" t="str">
        <f aca="false">IF(OR(X$4=0,X133="",X$8="",X$7=""),"",ROUND(X133/X$8*X$7*KVARDI,2))</f>
        <v/>
      </c>
      <c r="Z133" s="43"/>
      <c r="AA133" s="44" t="str">
        <f aca="false">IF(OR(Z$4=0,Z133="",Z$8="",Z$7=""),"",ROUND(Z133/Z$8*Z$7*KVARDI,2))</f>
        <v/>
      </c>
      <c r="AB133" s="43"/>
      <c r="AC133" s="44" t="str">
        <f aca="false">IF(OR(AB$4=0,AB133="",AB$8="",AB$7=""),"",ROUND(AB133/AB$8*AB$7*KVARDI,2))</f>
        <v/>
      </c>
      <c r="AD133" s="43"/>
      <c r="AE133" s="44" t="str">
        <f aca="false">IF(OR(AD$4=0,AD133="",AD$8="",AD$7=""),"",ROUND(AD133/AD$8*AD$7*KVARDI,2))</f>
        <v/>
      </c>
      <c r="AF133" s="43"/>
      <c r="AG133" s="44" t="str">
        <f aca="false">IF(OR(AF$4=0,AF133="",AF$8="",AF$7=""),"",ROUND(AF133/AF$8*AF$7*KVARDI,2))</f>
        <v/>
      </c>
      <c r="AH133" s="43"/>
      <c r="AI133" s="44" t="str">
        <f aca="false">IF(OR(AH$4=0,AH133="",AH$8="",AH$7=""),"",ROUND(AH133/AH$8*AH$7*KVARDI,2))</f>
        <v/>
      </c>
      <c r="AJ133" s="43"/>
      <c r="AK133" s="44" t="str">
        <f aca="false">IF(OR(AJ$4=0,AJ133="",AJ$8="",AJ$7=""),"",ROUND(AJ133/AJ$8*AJ$7*KVARDI,2))</f>
        <v/>
      </c>
      <c r="AL133" s="43"/>
      <c r="AM133" s="44" t="str">
        <f aca="false">IF(OR(AL$4=0,AL133="",AL$8="",AL$7=""),"",ROUND(AL133/AL$8*AL$7*KVARDI,2))</f>
        <v/>
      </c>
      <c r="AN133" s="43"/>
      <c r="AO133" s="44" t="str">
        <f aca="false">IF(OR(AN$4=0,AN133="",AN$8="",AN$7=""),"",ROUND(AN133/AN$8*AN$7*KVARDI,2))</f>
        <v/>
      </c>
      <c r="AP133" s="43"/>
      <c r="AQ133" s="44" t="str">
        <f aca="false">IF(OR(AP$4=0,AP133="",AP$8="",AP$7=""),"",ROUND(AP133/AP$8*AP$7*KVARDI,2))</f>
        <v/>
      </c>
      <c r="AR133" s="43"/>
      <c r="AS133" s="44" t="str">
        <f aca="false">IF(OR(AR$4=0,AR133="",AR$8="",AR$7=""),"",ROUND(AR133/AR$8*AR$7*KVARDI,2))</f>
        <v/>
      </c>
      <c r="AT133" s="43"/>
      <c r="AU133" s="44" t="str">
        <f aca="false">IF(OR(AT$4=0,AT133="",AT$8="",AT$7=""),"",ROUND(AT133/AT$8*AT$7*KVARDI,2))</f>
        <v/>
      </c>
      <c r="AV133" s="43"/>
      <c r="AW133" s="44" t="str">
        <f aca="false">IF(OR(AV$4=0,AV133="",AV$8="",AV$7=""),"",ROUND(AV133/AV$8*AV$7*KVARDI,2))</f>
        <v/>
      </c>
      <c r="AX133" s="43"/>
      <c r="AY133" s="44" t="str">
        <f aca="false">IF(OR(AX$4=0,AX133="",AX$8="",AX$7=""),"",ROUND(AX133/AX$8*AX$7*KVARDI,2))</f>
        <v/>
      </c>
      <c r="AZ133" s="43"/>
      <c r="BA133" s="44" t="str">
        <f aca="false">IF(OR(AZ$4=0,AZ133="",AZ$8="",AZ$7=""),"",ROUND(AZ133/AZ$8*AZ$7*KVARDI,2))</f>
        <v/>
      </c>
      <c r="BB133" s="43"/>
      <c r="BC133" s="44" t="str">
        <f aca="false">IF(OR(BB$4=0,BB133="",BB$8="",BB$7=""),"",ROUND(BB133/BB$8*BB$7*KVARDI,2))</f>
        <v/>
      </c>
    </row>
    <row r="134" customFormat="false" ht="15" hidden="false" customHeight="true" outlineLevel="0" collapsed="false">
      <c r="A134" s="45" t="n">
        <f aca="false">ROW()-10</f>
        <v>124</v>
      </c>
      <c r="B134" s="41" t="str">
        <f aca="false">IF(INDEX(Launagögn!$B$6:$B$10005,$A134)="","",INDEX(Launagögn!$B$6:$B$10005,$A134))</f>
        <v/>
      </c>
      <c r="C134" s="41" t="str">
        <f aca="false">IF(INDEX(Launagögn!$C$6:$C$10005,$A134)="","",INDEX(Launagögn!$C$6:$C$10005,$A134))</f>
        <v/>
      </c>
      <c r="D134" s="42" t="n">
        <f aca="false">IFERROR(SUMIF($F$10:$BC$10,"Stig",$F134:$BC134),0)</f>
        <v>0</v>
      </c>
      <c r="F134" s="43"/>
      <c r="G134" s="44" t="str">
        <f aca="false">IF(OR(F$4=0,F134="",F$8="",F$7=""),"",ROUND(F134/F$8*F$7*KVARDI,2))</f>
        <v/>
      </c>
      <c r="H134" s="43"/>
      <c r="I134" s="44" t="str">
        <f aca="false">IF(OR(H$4=0,H134="",H$8="",H$7=""),"",ROUND(H134/H$8*H$7*KVARDI,2))</f>
        <v/>
      </c>
      <c r="J134" s="43"/>
      <c r="K134" s="44" t="str">
        <f aca="false">IF(OR(J$4=0,J134="",J$8="",J$7=""),"",ROUND(J134/J$8*J$7*KVARDI,2))</f>
        <v/>
      </c>
      <c r="L134" s="43"/>
      <c r="M134" s="44" t="str">
        <f aca="false">IF(OR(L$4=0,L134="",L$8="",L$7=""),"",ROUND(L134/L$8*L$7*KVARDI,2))</f>
        <v/>
      </c>
      <c r="N134" s="43"/>
      <c r="O134" s="44" t="str">
        <f aca="false">IF(OR(N$4=0,N134="",N$8="",N$7=""),"",ROUND(N134/N$8*N$7*KVARDI,2))</f>
        <v/>
      </c>
      <c r="P134" s="43"/>
      <c r="Q134" s="44" t="str">
        <f aca="false">IF(OR(P$4=0,P134="",P$8="",P$7=""),"",ROUND(P134/P$8*P$7*KVARDI,2))</f>
        <v/>
      </c>
      <c r="R134" s="43"/>
      <c r="S134" s="44" t="str">
        <f aca="false">IF(OR(R$4=0,R134="",R$8="",R$7=""),"",ROUND(R134/R$8*R$7*KVARDI,2))</f>
        <v/>
      </c>
      <c r="T134" s="43"/>
      <c r="U134" s="44" t="str">
        <f aca="false">IF(OR(T$4=0,T134="",T$8="",T$7=""),"",ROUND(T134/T$8*T$7*KVARDI,2))</f>
        <v/>
      </c>
      <c r="V134" s="43"/>
      <c r="W134" s="44" t="str">
        <f aca="false">IF(OR(V$4=0,V134="",V$8="",V$7=""),"",ROUND(V134/V$8*V$7*KVARDI,2))</f>
        <v/>
      </c>
      <c r="X134" s="43"/>
      <c r="Y134" s="44" t="str">
        <f aca="false">IF(OR(X$4=0,X134="",X$8="",X$7=""),"",ROUND(X134/X$8*X$7*KVARDI,2))</f>
        <v/>
      </c>
      <c r="Z134" s="43"/>
      <c r="AA134" s="44" t="str">
        <f aca="false">IF(OR(Z$4=0,Z134="",Z$8="",Z$7=""),"",ROUND(Z134/Z$8*Z$7*KVARDI,2))</f>
        <v/>
      </c>
      <c r="AB134" s="43"/>
      <c r="AC134" s="44" t="str">
        <f aca="false">IF(OR(AB$4=0,AB134="",AB$8="",AB$7=""),"",ROUND(AB134/AB$8*AB$7*KVARDI,2))</f>
        <v/>
      </c>
      <c r="AD134" s="43"/>
      <c r="AE134" s="44" t="str">
        <f aca="false">IF(OR(AD$4=0,AD134="",AD$8="",AD$7=""),"",ROUND(AD134/AD$8*AD$7*KVARDI,2))</f>
        <v/>
      </c>
      <c r="AF134" s="43"/>
      <c r="AG134" s="44" t="str">
        <f aca="false">IF(OR(AF$4=0,AF134="",AF$8="",AF$7=""),"",ROUND(AF134/AF$8*AF$7*KVARDI,2))</f>
        <v/>
      </c>
      <c r="AH134" s="43"/>
      <c r="AI134" s="44" t="str">
        <f aca="false">IF(OR(AH$4=0,AH134="",AH$8="",AH$7=""),"",ROUND(AH134/AH$8*AH$7*KVARDI,2))</f>
        <v/>
      </c>
      <c r="AJ134" s="43"/>
      <c r="AK134" s="44" t="str">
        <f aca="false">IF(OR(AJ$4=0,AJ134="",AJ$8="",AJ$7=""),"",ROUND(AJ134/AJ$8*AJ$7*KVARDI,2))</f>
        <v/>
      </c>
      <c r="AL134" s="43"/>
      <c r="AM134" s="44" t="str">
        <f aca="false">IF(OR(AL$4=0,AL134="",AL$8="",AL$7=""),"",ROUND(AL134/AL$8*AL$7*KVARDI,2))</f>
        <v/>
      </c>
      <c r="AN134" s="43"/>
      <c r="AO134" s="44" t="str">
        <f aca="false">IF(OR(AN$4=0,AN134="",AN$8="",AN$7=""),"",ROUND(AN134/AN$8*AN$7*KVARDI,2))</f>
        <v/>
      </c>
      <c r="AP134" s="43"/>
      <c r="AQ134" s="44" t="str">
        <f aca="false">IF(OR(AP$4=0,AP134="",AP$8="",AP$7=""),"",ROUND(AP134/AP$8*AP$7*KVARDI,2))</f>
        <v/>
      </c>
      <c r="AR134" s="43"/>
      <c r="AS134" s="44" t="str">
        <f aca="false">IF(OR(AR$4=0,AR134="",AR$8="",AR$7=""),"",ROUND(AR134/AR$8*AR$7*KVARDI,2))</f>
        <v/>
      </c>
      <c r="AT134" s="43"/>
      <c r="AU134" s="44" t="str">
        <f aca="false">IF(OR(AT$4=0,AT134="",AT$8="",AT$7=""),"",ROUND(AT134/AT$8*AT$7*KVARDI,2))</f>
        <v/>
      </c>
      <c r="AV134" s="43"/>
      <c r="AW134" s="44" t="str">
        <f aca="false">IF(OR(AV$4=0,AV134="",AV$8="",AV$7=""),"",ROUND(AV134/AV$8*AV$7*KVARDI,2))</f>
        <v/>
      </c>
      <c r="AX134" s="43"/>
      <c r="AY134" s="44" t="str">
        <f aca="false">IF(OR(AX$4=0,AX134="",AX$8="",AX$7=""),"",ROUND(AX134/AX$8*AX$7*KVARDI,2))</f>
        <v/>
      </c>
      <c r="AZ134" s="43"/>
      <c r="BA134" s="44" t="str">
        <f aca="false">IF(OR(AZ$4=0,AZ134="",AZ$8="",AZ$7=""),"",ROUND(AZ134/AZ$8*AZ$7*KVARDI,2))</f>
        <v/>
      </c>
      <c r="BB134" s="43"/>
      <c r="BC134" s="44" t="str">
        <f aca="false">IF(OR(BB$4=0,BB134="",BB$8="",BB$7=""),"",ROUND(BB134/BB$8*BB$7*KVARDI,2))</f>
        <v/>
      </c>
    </row>
    <row r="135" customFormat="false" ht="15" hidden="false" customHeight="true" outlineLevel="0" collapsed="false">
      <c r="A135" s="45" t="n">
        <f aca="false">ROW()-10</f>
        <v>125</v>
      </c>
      <c r="B135" s="41" t="str">
        <f aca="false">IF(INDEX(Launagögn!$B$6:$B$10005,$A135)="","",INDEX(Launagögn!$B$6:$B$10005,$A135))</f>
        <v/>
      </c>
      <c r="C135" s="41" t="str">
        <f aca="false">IF(INDEX(Launagögn!$C$6:$C$10005,$A135)="","",INDEX(Launagögn!$C$6:$C$10005,$A135))</f>
        <v/>
      </c>
      <c r="D135" s="42" t="n">
        <f aca="false">IFERROR(SUMIF($F$10:$BC$10,"Stig",$F135:$BC135),0)</f>
        <v>0</v>
      </c>
      <c r="F135" s="43"/>
      <c r="G135" s="44" t="str">
        <f aca="false">IF(OR(F$4=0,F135="",F$8="",F$7=""),"",ROUND(F135/F$8*F$7*KVARDI,2))</f>
        <v/>
      </c>
      <c r="H135" s="43"/>
      <c r="I135" s="44" t="str">
        <f aca="false">IF(OR(H$4=0,H135="",H$8="",H$7=""),"",ROUND(H135/H$8*H$7*KVARDI,2))</f>
        <v/>
      </c>
      <c r="J135" s="43"/>
      <c r="K135" s="44" t="str">
        <f aca="false">IF(OR(J$4=0,J135="",J$8="",J$7=""),"",ROUND(J135/J$8*J$7*KVARDI,2))</f>
        <v/>
      </c>
      <c r="L135" s="43"/>
      <c r="M135" s="44" t="str">
        <f aca="false">IF(OR(L$4=0,L135="",L$8="",L$7=""),"",ROUND(L135/L$8*L$7*KVARDI,2))</f>
        <v/>
      </c>
      <c r="N135" s="43"/>
      <c r="O135" s="44" t="str">
        <f aca="false">IF(OR(N$4=0,N135="",N$8="",N$7=""),"",ROUND(N135/N$8*N$7*KVARDI,2))</f>
        <v/>
      </c>
      <c r="P135" s="43"/>
      <c r="Q135" s="44" t="str">
        <f aca="false">IF(OR(P$4=0,P135="",P$8="",P$7=""),"",ROUND(P135/P$8*P$7*KVARDI,2))</f>
        <v/>
      </c>
      <c r="R135" s="43"/>
      <c r="S135" s="44" t="str">
        <f aca="false">IF(OR(R$4=0,R135="",R$8="",R$7=""),"",ROUND(R135/R$8*R$7*KVARDI,2))</f>
        <v/>
      </c>
      <c r="T135" s="43"/>
      <c r="U135" s="44" t="str">
        <f aca="false">IF(OR(T$4=0,T135="",T$8="",T$7=""),"",ROUND(T135/T$8*T$7*KVARDI,2))</f>
        <v/>
      </c>
      <c r="V135" s="43"/>
      <c r="W135" s="44" t="str">
        <f aca="false">IF(OR(V$4=0,V135="",V$8="",V$7=""),"",ROUND(V135/V$8*V$7*KVARDI,2))</f>
        <v/>
      </c>
      <c r="X135" s="43"/>
      <c r="Y135" s="44" t="str">
        <f aca="false">IF(OR(X$4=0,X135="",X$8="",X$7=""),"",ROUND(X135/X$8*X$7*KVARDI,2))</f>
        <v/>
      </c>
      <c r="Z135" s="43"/>
      <c r="AA135" s="44" t="str">
        <f aca="false">IF(OR(Z$4=0,Z135="",Z$8="",Z$7=""),"",ROUND(Z135/Z$8*Z$7*KVARDI,2))</f>
        <v/>
      </c>
      <c r="AB135" s="43"/>
      <c r="AC135" s="44" t="str">
        <f aca="false">IF(OR(AB$4=0,AB135="",AB$8="",AB$7=""),"",ROUND(AB135/AB$8*AB$7*KVARDI,2))</f>
        <v/>
      </c>
      <c r="AD135" s="43"/>
      <c r="AE135" s="44" t="str">
        <f aca="false">IF(OR(AD$4=0,AD135="",AD$8="",AD$7=""),"",ROUND(AD135/AD$8*AD$7*KVARDI,2))</f>
        <v/>
      </c>
      <c r="AF135" s="43"/>
      <c r="AG135" s="44" t="str">
        <f aca="false">IF(OR(AF$4=0,AF135="",AF$8="",AF$7=""),"",ROUND(AF135/AF$8*AF$7*KVARDI,2))</f>
        <v/>
      </c>
      <c r="AH135" s="43"/>
      <c r="AI135" s="44" t="str">
        <f aca="false">IF(OR(AH$4=0,AH135="",AH$8="",AH$7=""),"",ROUND(AH135/AH$8*AH$7*KVARDI,2))</f>
        <v/>
      </c>
      <c r="AJ135" s="43"/>
      <c r="AK135" s="44" t="str">
        <f aca="false">IF(OR(AJ$4=0,AJ135="",AJ$8="",AJ$7=""),"",ROUND(AJ135/AJ$8*AJ$7*KVARDI,2))</f>
        <v/>
      </c>
      <c r="AL135" s="43"/>
      <c r="AM135" s="44" t="str">
        <f aca="false">IF(OR(AL$4=0,AL135="",AL$8="",AL$7=""),"",ROUND(AL135/AL$8*AL$7*KVARDI,2))</f>
        <v/>
      </c>
      <c r="AN135" s="43"/>
      <c r="AO135" s="44" t="str">
        <f aca="false">IF(OR(AN$4=0,AN135="",AN$8="",AN$7=""),"",ROUND(AN135/AN$8*AN$7*KVARDI,2))</f>
        <v/>
      </c>
      <c r="AP135" s="43"/>
      <c r="AQ135" s="44" t="str">
        <f aca="false">IF(OR(AP$4=0,AP135="",AP$8="",AP$7=""),"",ROUND(AP135/AP$8*AP$7*KVARDI,2))</f>
        <v/>
      </c>
      <c r="AR135" s="43"/>
      <c r="AS135" s="44" t="str">
        <f aca="false">IF(OR(AR$4=0,AR135="",AR$8="",AR$7=""),"",ROUND(AR135/AR$8*AR$7*KVARDI,2))</f>
        <v/>
      </c>
      <c r="AT135" s="43"/>
      <c r="AU135" s="44" t="str">
        <f aca="false">IF(OR(AT$4=0,AT135="",AT$8="",AT$7=""),"",ROUND(AT135/AT$8*AT$7*KVARDI,2))</f>
        <v/>
      </c>
      <c r="AV135" s="43"/>
      <c r="AW135" s="44" t="str">
        <f aca="false">IF(OR(AV$4=0,AV135="",AV$8="",AV$7=""),"",ROUND(AV135/AV$8*AV$7*KVARDI,2))</f>
        <v/>
      </c>
      <c r="AX135" s="43"/>
      <c r="AY135" s="44" t="str">
        <f aca="false">IF(OR(AX$4=0,AX135="",AX$8="",AX$7=""),"",ROUND(AX135/AX$8*AX$7*KVARDI,2))</f>
        <v/>
      </c>
      <c r="AZ135" s="43"/>
      <c r="BA135" s="44" t="str">
        <f aca="false">IF(OR(AZ$4=0,AZ135="",AZ$8="",AZ$7=""),"",ROUND(AZ135/AZ$8*AZ$7*KVARDI,2))</f>
        <v/>
      </c>
      <c r="BB135" s="43"/>
      <c r="BC135" s="44" t="str">
        <f aca="false">IF(OR(BB$4=0,BB135="",BB$8="",BB$7=""),"",ROUND(BB135/BB$8*BB$7*KVARDI,2))</f>
        <v/>
      </c>
    </row>
    <row r="136" customFormat="false" ht="15" hidden="false" customHeight="true" outlineLevel="0" collapsed="false">
      <c r="A136" s="45" t="n">
        <f aca="false">ROW()-10</f>
        <v>126</v>
      </c>
      <c r="B136" s="41" t="str">
        <f aca="false">IF(INDEX(Launagögn!$B$6:$B$10005,$A136)="","",INDEX(Launagögn!$B$6:$B$10005,$A136))</f>
        <v/>
      </c>
      <c r="C136" s="41" t="str">
        <f aca="false">IF(INDEX(Launagögn!$C$6:$C$10005,$A136)="","",INDEX(Launagögn!$C$6:$C$10005,$A136))</f>
        <v/>
      </c>
      <c r="D136" s="42" t="n">
        <f aca="false">IFERROR(SUMIF($F$10:$BC$10,"Stig",$F136:$BC136),0)</f>
        <v>0</v>
      </c>
      <c r="F136" s="43"/>
      <c r="G136" s="44" t="str">
        <f aca="false">IF(OR(F$4=0,F136="",F$8="",F$7=""),"",ROUND(F136/F$8*F$7*KVARDI,2))</f>
        <v/>
      </c>
      <c r="H136" s="43"/>
      <c r="I136" s="44" t="str">
        <f aca="false">IF(OR(H$4=0,H136="",H$8="",H$7=""),"",ROUND(H136/H$8*H$7*KVARDI,2))</f>
        <v/>
      </c>
      <c r="J136" s="43"/>
      <c r="K136" s="44" t="str">
        <f aca="false">IF(OR(J$4=0,J136="",J$8="",J$7=""),"",ROUND(J136/J$8*J$7*KVARDI,2))</f>
        <v/>
      </c>
      <c r="L136" s="43"/>
      <c r="M136" s="44" t="str">
        <f aca="false">IF(OR(L$4=0,L136="",L$8="",L$7=""),"",ROUND(L136/L$8*L$7*KVARDI,2))</f>
        <v/>
      </c>
      <c r="N136" s="43"/>
      <c r="O136" s="44" t="str">
        <f aca="false">IF(OR(N$4=0,N136="",N$8="",N$7=""),"",ROUND(N136/N$8*N$7*KVARDI,2))</f>
        <v/>
      </c>
      <c r="P136" s="43"/>
      <c r="Q136" s="44" t="str">
        <f aca="false">IF(OR(P$4=0,P136="",P$8="",P$7=""),"",ROUND(P136/P$8*P$7*KVARDI,2))</f>
        <v/>
      </c>
      <c r="R136" s="43"/>
      <c r="S136" s="44" t="str">
        <f aca="false">IF(OR(R$4=0,R136="",R$8="",R$7=""),"",ROUND(R136/R$8*R$7*KVARDI,2))</f>
        <v/>
      </c>
      <c r="T136" s="43"/>
      <c r="U136" s="44" t="str">
        <f aca="false">IF(OR(T$4=0,T136="",T$8="",T$7=""),"",ROUND(T136/T$8*T$7*KVARDI,2))</f>
        <v/>
      </c>
      <c r="V136" s="43"/>
      <c r="W136" s="44" t="str">
        <f aca="false">IF(OR(V$4=0,V136="",V$8="",V$7=""),"",ROUND(V136/V$8*V$7*KVARDI,2))</f>
        <v/>
      </c>
      <c r="X136" s="43"/>
      <c r="Y136" s="44" t="str">
        <f aca="false">IF(OR(X$4=0,X136="",X$8="",X$7=""),"",ROUND(X136/X$8*X$7*KVARDI,2))</f>
        <v/>
      </c>
      <c r="Z136" s="43"/>
      <c r="AA136" s="44" t="str">
        <f aca="false">IF(OR(Z$4=0,Z136="",Z$8="",Z$7=""),"",ROUND(Z136/Z$8*Z$7*KVARDI,2))</f>
        <v/>
      </c>
      <c r="AB136" s="43"/>
      <c r="AC136" s="44" t="str">
        <f aca="false">IF(OR(AB$4=0,AB136="",AB$8="",AB$7=""),"",ROUND(AB136/AB$8*AB$7*KVARDI,2))</f>
        <v/>
      </c>
      <c r="AD136" s="43"/>
      <c r="AE136" s="44" t="str">
        <f aca="false">IF(OR(AD$4=0,AD136="",AD$8="",AD$7=""),"",ROUND(AD136/AD$8*AD$7*KVARDI,2))</f>
        <v/>
      </c>
      <c r="AF136" s="43"/>
      <c r="AG136" s="44" t="str">
        <f aca="false">IF(OR(AF$4=0,AF136="",AF$8="",AF$7=""),"",ROUND(AF136/AF$8*AF$7*KVARDI,2))</f>
        <v/>
      </c>
      <c r="AH136" s="43"/>
      <c r="AI136" s="44" t="str">
        <f aca="false">IF(OR(AH$4=0,AH136="",AH$8="",AH$7=""),"",ROUND(AH136/AH$8*AH$7*KVARDI,2))</f>
        <v/>
      </c>
      <c r="AJ136" s="43"/>
      <c r="AK136" s="44" t="str">
        <f aca="false">IF(OR(AJ$4=0,AJ136="",AJ$8="",AJ$7=""),"",ROUND(AJ136/AJ$8*AJ$7*KVARDI,2))</f>
        <v/>
      </c>
      <c r="AL136" s="43"/>
      <c r="AM136" s="44" t="str">
        <f aca="false">IF(OR(AL$4=0,AL136="",AL$8="",AL$7=""),"",ROUND(AL136/AL$8*AL$7*KVARDI,2))</f>
        <v/>
      </c>
      <c r="AN136" s="43"/>
      <c r="AO136" s="44" t="str">
        <f aca="false">IF(OR(AN$4=0,AN136="",AN$8="",AN$7=""),"",ROUND(AN136/AN$8*AN$7*KVARDI,2))</f>
        <v/>
      </c>
      <c r="AP136" s="43"/>
      <c r="AQ136" s="44" t="str">
        <f aca="false">IF(OR(AP$4=0,AP136="",AP$8="",AP$7=""),"",ROUND(AP136/AP$8*AP$7*KVARDI,2))</f>
        <v/>
      </c>
      <c r="AR136" s="43"/>
      <c r="AS136" s="44" t="str">
        <f aca="false">IF(OR(AR$4=0,AR136="",AR$8="",AR$7=""),"",ROUND(AR136/AR$8*AR$7*KVARDI,2))</f>
        <v/>
      </c>
      <c r="AT136" s="43"/>
      <c r="AU136" s="44" t="str">
        <f aca="false">IF(OR(AT$4=0,AT136="",AT$8="",AT$7=""),"",ROUND(AT136/AT$8*AT$7*KVARDI,2))</f>
        <v/>
      </c>
      <c r="AV136" s="43"/>
      <c r="AW136" s="44" t="str">
        <f aca="false">IF(OR(AV$4=0,AV136="",AV$8="",AV$7=""),"",ROUND(AV136/AV$8*AV$7*KVARDI,2))</f>
        <v/>
      </c>
      <c r="AX136" s="43"/>
      <c r="AY136" s="44" t="str">
        <f aca="false">IF(OR(AX$4=0,AX136="",AX$8="",AX$7=""),"",ROUND(AX136/AX$8*AX$7*KVARDI,2))</f>
        <v/>
      </c>
      <c r="AZ136" s="43"/>
      <c r="BA136" s="44" t="str">
        <f aca="false">IF(OR(AZ$4=0,AZ136="",AZ$8="",AZ$7=""),"",ROUND(AZ136/AZ$8*AZ$7*KVARDI,2))</f>
        <v/>
      </c>
      <c r="BB136" s="43"/>
      <c r="BC136" s="44" t="str">
        <f aca="false">IF(OR(BB$4=0,BB136="",BB$8="",BB$7=""),"",ROUND(BB136/BB$8*BB$7*KVARDI,2))</f>
        <v/>
      </c>
    </row>
    <row r="137" customFormat="false" ht="15" hidden="false" customHeight="true" outlineLevel="0" collapsed="false">
      <c r="A137" s="45" t="n">
        <f aca="false">ROW()-10</f>
        <v>127</v>
      </c>
      <c r="B137" s="41" t="str">
        <f aca="false">IF(INDEX(Launagögn!$B$6:$B$10005,$A137)="","",INDEX(Launagögn!$B$6:$B$10005,$A137))</f>
        <v/>
      </c>
      <c r="C137" s="41" t="str">
        <f aca="false">IF(INDEX(Launagögn!$C$6:$C$10005,$A137)="","",INDEX(Launagögn!$C$6:$C$10005,$A137))</f>
        <v/>
      </c>
      <c r="D137" s="42" t="n">
        <f aca="false">IFERROR(SUMIF($F$10:$BC$10,"Stig",$F137:$BC137),0)</f>
        <v>0</v>
      </c>
      <c r="F137" s="43"/>
      <c r="G137" s="44" t="str">
        <f aca="false">IF(OR(F$4=0,F137="",F$8="",F$7=""),"",ROUND(F137/F$8*F$7*KVARDI,2))</f>
        <v/>
      </c>
      <c r="H137" s="43"/>
      <c r="I137" s="44" t="str">
        <f aca="false">IF(OR(H$4=0,H137="",H$8="",H$7=""),"",ROUND(H137/H$8*H$7*KVARDI,2))</f>
        <v/>
      </c>
      <c r="J137" s="43"/>
      <c r="K137" s="44" t="str">
        <f aca="false">IF(OR(J$4=0,J137="",J$8="",J$7=""),"",ROUND(J137/J$8*J$7*KVARDI,2))</f>
        <v/>
      </c>
      <c r="L137" s="43"/>
      <c r="M137" s="44" t="str">
        <f aca="false">IF(OR(L$4=0,L137="",L$8="",L$7=""),"",ROUND(L137/L$8*L$7*KVARDI,2))</f>
        <v/>
      </c>
      <c r="N137" s="43"/>
      <c r="O137" s="44" t="str">
        <f aca="false">IF(OR(N$4=0,N137="",N$8="",N$7=""),"",ROUND(N137/N$8*N$7*KVARDI,2))</f>
        <v/>
      </c>
      <c r="P137" s="43"/>
      <c r="Q137" s="44" t="str">
        <f aca="false">IF(OR(P$4=0,P137="",P$8="",P$7=""),"",ROUND(P137/P$8*P$7*KVARDI,2))</f>
        <v/>
      </c>
      <c r="R137" s="43"/>
      <c r="S137" s="44" t="str">
        <f aca="false">IF(OR(R$4=0,R137="",R$8="",R$7=""),"",ROUND(R137/R$8*R$7*KVARDI,2))</f>
        <v/>
      </c>
      <c r="T137" s="43"/>
      <c r="U137" s="44" t="str">
        <f aca="false">IF(OR(T$4=0,T137="",T$8="",T$7=""),"",ROUND(T137/T$8*T$7*KVARDI,2))</f>
        <v/>
      </c>
      <c r="V137" s="43"/>
      <c r="W137" s="44" t="str">
        <f aca="false">IF(OR(V$4=0,V137="",V$8="",V$7=""),"",ROUND(V137/V$8*V$7*KVARDI,2))</f>
        <v/>
      </c>
      <c r="X137" s="43"/>
      <c r="Y137" s="44" t="str">
        <f aca="false">IF(OR(X$4=0,X137="",X$8="",X$7=""),"",ROUND(X137/X$8*X$7*KVARDI,2))</f>
        <v/>
      </c>
      <c r="Z137" s="43"/>
      <c r="AA137" s="44" t="str">
        <f aca="false">IF(OR(Z$4=0,Z137="",Z$8="",Z$7=""),"",ROUND(Z137/Z$8*Z$7*KVARDI,2))</f>
        <v/>
      </c>
      <c r="AB137" s="43"/>
      <c r="AC137" s="44" t="str">
        <f aca="false">IF(OR(AB$4=0,AB137="",AB$8="",AB$7=""),"",ROUND(AB137/AB$8*AB$7*KVARDI,2))</f>
        <v/>
      </c>
      <c r="AD137" s="43"/>
      <c r="AE137" s="44" t="str">
        <f aca="false">IF(OR(AD$4=0,AD137="",AD$8="",AD$7=""),"",ROUND(AD137/AD$8*AD$7*KVARDI,2))</f>
        <v/>
      </c>
      <c r="AF137" s="43"/>
      <c r="AG137" s="44" t="str">
        <f aca="false">IF(OR(AF$4=0,AF137="",AF$8="",AF$7=""),"",ROUND(AF137/AF$8*AF$7*KVARDI,2))</f>
        <v/>
      </c>
      <c r="AH137" s="43"/>
      <c r="AI137" s="44" t="str">
        <f aca="false">IF(OR(AH$4=0,AH137="",AH$8="",AH$7=""),"",ROUND(AH137/AH$8*AH$7*KVARDI,2))</f>
        <v/>
      </c>
      <c r="AJ137" s="43"/>
      <c r="AK137" s="44" t="str">
        <f aca="false">IF(OR(AJ$4=0,AJ137="",AJ$8="",AJ$7=""),"",ROUND(AJ137/AJ$8*AJ$7*KVARDI,2))</f>
        <v/>
      </c>
      <c r="AL137" s="43"/>
      <c r="AM137" s="44" t="str">
        <f aca="false">IF(OR(AL$4=0,AL137="",AL$8="",AL$7=""),"",ROUND(AL137/AL$8*AL$7*KVARDI,2))</f>
        <v/>
      </c>
      <c r="AN137" s="43"/>
      <c r="AO137" s="44" t="str">
        <f aca="false">IF(OR(AN$4=0,AN137="",AN$8="",AN$7=""),"",ROUND(AN137/AN$8*AN$7*KVARDI,2))</f>
        <v/>
      </c>
      <c r="AP137" s="43"/>
      <c r="AQ137" s="44" t="str">
        <f aca="false">IF(OR(AP$4=0,AP137="",AP$8="",AP$7=""),"",ROUND(AP137/AP$8*AP$7*KVARDI,2))</f>
        <v/>
      </c>
      <c r="AR137" s="43"/>
      <c r="AS137" s="44" t="str">
        <f aca="false">IF(OR(AR$4=0,AR137="",AR$8="",AR$7=""),"",ROUND(AR137/AR$8*AR$7*KVARDI,2))</f>
        <v/>
      </c>
      <c r="AT137" s="43"/>
      <c r="AU137" s="44" t="str">
        <f aca="false">IF(OR(AT$4=0,AT137="",AT$8="",AT$7=""),"",ROUND(AT137/AT$8*AT$7*KVARDI,2))</f>
        <v/>
      </c>
      <c r="AV137" s="43"/>
      <c r="AW137" s="44" t="str">
        <f aca="false">IF(OR(AV$4=0,AV137="",AV$8="",AV$7=""),"",ROUND(AV137/AV$8*AV$7*KVARDI,2))</f>
        <v/>
      </c>
      <c r="AX137" s="43"/>
      <c r="AY137" s="44" t="str">
        <f aca="false">IF(OR(AX$4=0,AX137="",AX$8="",AX$7=""),"",ROUND(AX137/AX$8*AX$7*KVARDI,2))</f>
        <v/>
      </c>
      <c r="AZ137" s="43"/>
      <c r="BA137" s="44" t="str">
        <f aca="false">IF(OR(AZ$4=0,AZ137="",AZ$8="",AZ$7=""),"",ROUND(AZ137/AZ$8*AZ$7*KVARDI,2))</f>
        <v/>
      </c>
      <c r="BB137" s="43"/>
      <c r="BC137" s="44" t="str">
        <f aca="false">IF(OR(BB$4=0,BB137="",BB$8="",BB$7=""),"",ROUND(BB137/BB$8*BB$7*KVARDI,2))</f>
        <v/>
      </c>
    </row>
    <row r="138" customFormat="false" ht="15" hidden="false" customHeight="true" outlineLevel="0" collapsed="false">
      <c r="A138" s="45" t="n">
        <f aca="false">ROW()-10</f>
        <v>128</v>
      </c>
      <c r="B138" s="41" t="str">
        <f aca="false">IF(INDEX(Launagögn!$B$6:$B$10005,$A138)="","",INDEX(Launagögn!$B$6:$B$10005,$A138))</f>
        <v/>
      </c>
      <c r="C138" s="41" t="str">
        <f aca="false">IF(INDEX(Launagögn!$C$6:$C$10005,$A138)="","",INDEX(Launagögn!$C$6:$C$10005,$A138))</f>
        <v/>
      </c>
      <c r="D138" s="42" t="n">
        <f aca="false">IFERROR(SUMIF($F$10:$BC$10,"Stig",$F138:$BC138),0)</f>
        <v>0</v>
      </c>
      <c r="F138" s="43"/>
      <c r="G138" s="44" t="str">
        <f aca="false">IF(OR(F$4=0,F138="",F$8="",F$7=""),"",ROUND(F138/F$8*F$7*KVARDI,2))</f>
        <v/>
      </c>
      <c r="H138" s="43"/>
      <c r="I138" s="44" t="str">
        <f aca="false">IF(OR(H$4=0,H138="",H$8="",H$7=""),"",ROUND(H138/H$8*H$7*KVARDI,2))</f>
        <v/>
      </c>
      <c r="J138" s="43"/>
      <c r="K138" s="44" t="str">
        <f aca="false">IF(OR(J$4=0,J138="",J$8="",J$7=""),"",ROUND(J138/J$8*J$7*KVARDI,2))</f>
        <v/>
      </c>
      <c r="L138" s="43"/>
      <c r="M138" s="44" t="str">
        <f aca="false">IF(OR(L$4=0,L138="",L$8="",L$7=""),"",ROUND(L138/L$8*L$7*KVARDI,2))</f>
        <v/>
      </c>
      <c r="N138" s="43"/>
      <c r="O138" s="44" t="str">
        <f aca="false">IF(OR(N$4=0,N138="",N$8="",N$7=""),"",ROUND(N138/N$8*N$7*KVARDI,2))</f>
        <v/>
      </c>
      <c r="P138" s="43"/>
      <c r="Q138" s="44" t="str">
        <f aca="false">IF(OR(P$4=0,P138="",P$8="",P$7=""),"",ROUND(P138/P$8*P$7*KVARDI,2))</f>
        <v/>
      </c>
      <c r="R138" s="43"/>
      <c r="S138" s="44" t="str">
        <f aca="false">IF(OR(R$4=0,R138="",R$8="",R$7=""),"",ROUND(R138/R$8*R$7*KVARDI,2))</f>
        <v/>
      </c>
      <c r="T138" s="43"/>
      <c r="U138" s="44" t="str">
        <f aca="false">IF(OR(T$4=0,T138="",T$8="",T$7=""),"",ROUND(T138/T$8*T$7*KVARDI,2))</f>
        <v/>
      </c>
      <c r="V138" s="43"/>
      <c r="W138" s="44" t="str">
        <f aca="false">IF(OR(V$4=0,V138="",V$8="",V$7=""),"",ROUND(V138/V$8*V$7*KVARDI,2))</f>
        <v/>
      </c>
      <c r="X138" s="43"/>
      <c r="Y138" s="44" t="str">
        <f aca="false">IF(OR(X$4=0,X138="",X$8="",X$7=""),"",ROUND(X138/X$8*X$7*KVARDI,2))</f>
        <v/>
      </c>
      <c r="Z138" s="43"/>
      <c r="AA138" s="44" t="str">
        <f aca="false">IF(OR(Z$4=0,Z138="",Z$8="",Z$7=""),"",ROUND(Z138/Z$8*Z$7*KVARDI,2))</f>
        <v/>
      </c>
      <c r="AB138" s="43"/>
      <c r="AC138" s="44" t="str">
        <f aca="false">IF(OR(AB$4=0,AB138="",AB$8="",AB$7=""),"",ROUND(AB138/AB$8*AB$7*KVARDI,2))</f>
        <v/>
      </c>
      <c r="AD138" s="43"/>
      <c r="AE138" s="44" t="str">
        <f aca="false">IF(OR(AD$4=0,AD138="",AD$8="",AD$7=""),"",ROUND(AD138/AD$8*AD$7*KVARDI,2))</f>
        <v/>
      </c>
      <c r="AF138" s="43"/>
      <c r="AG138" s="44" t="str">
        <f aca="false">IF(OR(AF$4=0,AF138="",AF$8="",AF$7=""),"",ROUND(AF138/AF$8*AF$7*KVARDI,2))</f>
        <v/>
      </c>
      <c r="AH138" s="43"/>
      <c r="AI138" s="44" t="str">
        <f aca="false">IF(OR(AH$4=0,AH138="",AH$8="",AH$7=""),"",ROUND(AH138/AH$8*AH$7*KVARDI,2))</f>
        <v/>
      </c>
      <c r="AJ138" s="43"/>
      <c r="AK138" s="44" t="str">
        <f aca="false">IF(OR(AJ$4=0,AJ138="",AJ$8="",AJ$7=""),"",ROUND(AJ138/AJ$8*AJ$7*KVARDI,2))</f>
        <v/>
      </c>
      <c r="AL138" s="43"/>
      <c r="AM138" s="44" t="str">
        <f aca="false">IF(OR(AL$4=0,AL138="",AL$8="",AL$7=""),"",ROUND(AL138/AL$8*AL$7*KVARDI,2))</f>
        <v/>
      </c>
      <c r="AN138" s="43"/>
      <c r="AO138" s="44" t="str">
        <f aca="false">IF(OR(AN$4=0,AN138="",AN$8="",AN$7=""),"",ROUND(AN138/AN$8*AN$7*KVARDI,2))</f>
        <v/>
      </c>
      <c r="AP138" s="43"/>
      <c r="AQ138" s="44" t="str">
        <f aca="false">IF(OR(AP$4=0,AP138="",AP$8="",AP$7=""),"",ROUND(AP138/AP$8*AP$7*KVARDI,2))</f>
        <v/>
      </c>
      <c r="AR138" s="43"/>
      <c r="AS138" s="44" t="str">
        <f aca="false">IF(OR(AR$4=0,AR138="",AR$8="",AR$7=""),"",ROUND(AR138/AR$8*AR$7*KVARDI,2))</f>
        <v/>
      </c>
      <c r="AT138" s="43"/>
      <c r="AU138" s="44" t="str">
        <f aca="false">IF(OR(AT$4=0,AT138="",AT$8="",AT$7=""),"",ROUND(AT138/AT$8*AT$7*KVARDI,2))</f>
        <v/>
      </c>
      <c r="AV138" s="43"/>
      <c r="AW138" s="44" t="str">
        <f aca="false">IF(OR(AV$4=0,AV138="",AV$8="",AV$7=""),"",ROUND(AV138/AV$8*AV$7*KVARDI,2))</f>
        <v/>
      </c>
      <c r="AX138" s="43"/>
      <c r="AY138" s="44" t="str">
        <f aca="false">IF(OR(AX$4=0,AX138="",AX$8="",AX$7=""),"",ROUND(AX138/AX$8*AX$7*KVARDI,2))</f>
        <v/>
      </c>
      <c r="AZ138" s="43"/>
      <c r="BA138" s="44" t="str">
        <f aca="false">IF(OR(AZ$4=0,AZ138="",AZ$8="",AZ$7=""),"",ROUND(AZ138/AZ$8*AZ$7*KVARDI,2))</f>
        <v/>
      </c>
      <c r="BB138" s="43"/>
      <c r="BC138" s="44" t="str">
        <f aca="false">IF(OR(BB$4=0,BB138="",BB$8="",BB$7=""),"",ROUND(BB138/BB$8*BB$7*KVARDI,2))</f>
        <v/>
      </c>
    </row>
    <row r="139" customFormat="false" ht="15" hidden="false" customHeight="true" outlineLevel="0" collapsed="false">
      <c r="A139" s="45" t="n">
        <f aca="false">ROW()-10</f>
        <v>129</v>
      </c>
      <c r="B139" s="41" t="str">
        <f aca="false">IF(INDEX(Launagögn!$B$6:$B$10005,$A139)="","",INDEX(Launagögn!$B$6:$B$10005,$A139))</f>
        <v/>
      </c>
      <c r="C139" s="41" t="str">
        <f aca="false">IF(INDEX(Launagögn!$C$6:$C$10005,$A139)="","",INDEX(Launagögn!$C$6:$C$10005,$A139))</f>
        <v/>
      </c>
      <c r="D139" s="42" t="n">
        <f aca="false">IFERROR(SUMIF($F$10:$BC$10,"Stig",$F139:$BC139),0)</f>
        <v>0</v>
      </c>
      <c r="F139" s="43"/>
      <c r="G139" s="44" t="str">
        <f aca="false">IF(OR(F$4=0,F139="",F$8="",F$7=""),"",ROUND(F139/F$8*F$7*KVARDI,2))</f>
        <v/>
      </c>
      <c r="H139" s="43"/>
      <c r="I139" s="44" t="str">
        <f aca="false">IF(OR(H$4=0,H139="",H$8="",H$7=""),"",ROUND(H139/H$8*H$7*KVARDI,2))</f>
        <v/>
      </c>
      <c r="J139" s="43"/>
      <c r="K139" s="44" t="str">
        <f aca="false">IF(OR(J$4=0,J139="",J$8="",J$7=""),"",ROUND(J139/J$8*J$7*KVARDI,2))</f>
        <v/>
      </c>
      <c r="L139" s="43"/>
      <c r="M139" s="44" t="str">
        <f aca="false">IF(OR(L$4=0,L139="",L$8="",L$7=""),"",ROUND(L139/L$8*L$7*KVARDI,2))</f>
        <v/>
      </c>
      <c r="N139" s="43"/>
      <c r="O139" s="44" t="str">
        <f aca="false">IF(OR(N$4=0,N139="",N$8="",N$7=""),"",ROUND(N139/N$8*N$7*KVARDI,2))</f>
        <v/>
      </c>
      <c r="P139" s="43"/>
      <c r="Q139" s="44" t="str">
        <f aca="false">IF(OR(P$4=0,P139="",P$8="",P$7=""),"",ROUND(P139/P$8*P$7*KVARDI,2))</f>
        <v/>
      </c>
      <c r="R139" s="43"/>
      <c r="S139" s="44" t="str">
        <f aca="false">IF(OR(R$4=0,R139="",R$8="",R$7=""),"",ROUND(R139/R$8*R$7*KVARDI,2))</f>
        <v/>
      </c>
      <c r="T139" s="43"/>
      <c r="U139" s="44" t="str">
        <f aca="false">IF(OR(T$4=0,T139="",T$8="",T$7=""),"",ROUND(T139/T$8*T$7*KVARDI,2))</f>
        <v/>
      </c>
      <c r="V139" s="43"/>
      <c r="W139" s="44" t="str">
        <f aca="false">IF(OR(V$4=0,V139="",V$8="",V$7=""),"",ROUND(V139/V$8*V$7*KVARDI,2))</f>
        <v/>
      </c>
      <c r="X139" s="43"/>
      <c r="Y139" s="44" t="str">
        <f aca="false">IF(OR(X$4=0,X139="",X$8="",X$7=""),"",ROUND(X139/X$8*X$7*KVARDI,2))</f>
        <v/>
      </c>
      <c r="Z139" s="43"/>
      <c r="AA139" s="44" t="str">
        <f aca="false">IF(OR(Z$4=0,Z139="",Z$8="",Z$7=""),"",ROUND(Z139/Z$8*Z$7*KVARDI,2))</f>
        <v/>
      </c>
      <c r="AB139" s="43"/>
      <c r="AC139" s="44" t="str">
        <f aca="false">IF(OR(AB$4=0,AB139="",AB$8="",AB$7=""),"",ROUND(AB139/AB$8*AB$7*KVARDI,2))</f>
        <v/>
      </c>
      <c r="AD139" s="43"/>
      <c r="AE139" s="44" t="str">
        <f aca="false">IF(OR(AD$4=0,AD139="",AD$8="",AD$7=""),"",ROUND(AD139/AD$8*AD$7*KVARDI,2))</f>
        <v/>
      </c>
      <c r="AF139" s="43"/>
      <c r="AG139" s="44" t="str">
        <f aca="false">IF(OR(AF$4=0,AF139="",AF$8="",AF$7=""),"",ROUND(AF139/AF$8*AF$7*KVARDI,2))</f>
        <v/>
      </c>
      <c r="AH139" s="43"/>
      <c r="AI139" s="44" t="str">
        <f aca="false">IF(OR(AH$4=0,AH139="",AH$8="",AH$7=""),"",ROUND(AH139/AH$8*AH$7*KVARDI,2))</f>
        <v/>
      </c>
      <c r="AJ139" s="43"/>
      <c r="AK139" s="44" t="str">
        <f aca="false">IF(OR(AJ$4=0,AJ139="",AJ$8="",AJ$7=""),"",ROUND(AJ139/AJ$8*AJ$7*KVARDI,2))</f>
        <v/>
      </c>
      <c r="AL139" s="43"/>
      <c r="AM139" s="44" t="str">
        <f aca="false">IF(OR(AL$4=0,AL139="",AL$8="",AL$7=""),"",ROUND(AL139/AL$8*AL$7*KVARDI,2))</f>
        <v/>
      </c>
      <c r="AN139" s="43"/>
      <c r="AO139" s="44" t="str">
        <f aca="false">IF(OR(AN$4=0,AN139="",AN$8="",AN$7=""),"",ROUND(AN139/AN$8*AN$7*KVARDI,2))</f>
        <v/>
      </c>
      <c r="AP139" s="43"/>
      <c r="AQ139" s="44" t="str">
        <f aca="false">IF(OR(AP$4=0,AP139="",AP$8="",AP$7=""),"",ROUND(AP139/AP$8*AP$7*KVARDI,2))</f>
        <v/>
      </c>
      <c r="AR139" s="43"/>
      <c r="AS139" s="44" t="str">
        <f aca="false">IF(OR(AR$4=0,AR139="",AR$8="",AR$7=""),"",ROUND(AR139/AR$8*AR$7*KVARDI,2))</f>
        <v/>
      </c>
      <c r="AT139" s="43"/>
      <c r="AU139" s="44" t="str">
        <f aca="false">IF(OR(AT$4=0,AT139="",AT$8="",AT$7=""),"",ROUND(AT139/AT$8*AT$7*KVARDI,2))</f>
        <v/>
      </c>
      <c r="AV139" s="43"/>
      <c r="AW139" s="44" t="str">
        <f aca="false">IF(OR(AV$4=0,AV139="",AV$8="",AV$7=""),"",ROUND(AV139/AV$8*AV$7*KVARDI,2))</f>
        <v/>
      </c>
      <c r="AX139" s="43"/>
      <c r="AY139" s="44" t="str">
        <f aca="false">IF(OR(AX$4=0,AX139="",AX$8="",AX$7=""),"",ROUND(AX139/AX$8*AX$7*KVARDI,2))</f>
        <v/>
      </c>
      <c r="AZ139" s="43"/>
      <c r="BA139" s="44" t="str">
        <f aca="false">IF(OR(AZ$4=0,AZ139="",AZ$8="",AZ$7=""),"",ROUND(AZ139/AZ$8*AZ$7*KVARDI,2))</f>
        <v/>
      </c>
      <c r="BB139" s="43"/>
      <c r="BC139" s="44" t="str">
        <f aca="false">IF(OR(BB$4=0,BB139="",BB$8="",BB$7=""),"",ROUND(BB139/BB$8*BB$7*KVARDI,2))</f>
        <v/>
      </c>
    </row>
    <row r="140" customFormat="false" ht="15" hidden="false" customHeight="true" outlineLevel="0" collapsed="false">
      <c r="A140" s="45" t="n">
        <f aca="false">ROW()-10</f>
        <v>130</v>
      </c>
      <c r="B140" s="41" t="str">
        <f aca="false">IF(INDEX(Launagögn!$B$6:$B$10005,$A140)="","",INDEX(Launagögn!$B$6:$B$10005,$A140))</f>
        <v/>
      </c>
      <c r="C140" s="41" t="str">
        <f aca="false">IF(INDEX(Launagögn!$C$6:$C$10005,$A140)="","",INDEX(Launagögn!$C$6:$C$10005,$A140))</f>
        <v/>
      </c>
      <c r="D140" s="42" t="n">
        <f aca="false">IFERROR(SUMIF($F$10:$BC$10,"Stig",$F140:$BC140),0)</f>
        <v>0</v>
      </c>
      <c r="F140" s="43"/>
      <c r="G140" s="44" t="str">
        <f aca="false">IF(OR(F$4=0,F140="",F$8="",F$7=""),"",ROUND(F140/F$8*F$7*KVARDI,2))</f>
        <v/>
      </c>
      <c r="H140" s="43"/>
      <c r="I140" s="44" t="str">
        <f aca="false">IF(OR(H$4=0,H140="",H$8="",H$7=""),"",ROUND(H140/H$8*H$7*KVARDI,2))</f>
        <v/>
      </c>
      <c r="J140" s="43"/>
      <c r="K140" s="44" t="str">
        <f aca="false">IF(OR(J$4=0,J140="",J$8="",J$7=""),"",ROUND(J140/J$8*J$7*KVARDI,2))</f>
        <v/>
      </c>
      <c r="L140" s="43"/>
      <c r="M140" s="44" t="str">
        <f aca="false">IF(OR(L$4=0,L140="",L$8="",L$7=""),"",ROUND(L140/L$8*L$7*KVARDI,2))</f>
        <v/>
      </c>
      <c r="N140" s="43"/>
      <c r="O140" s="44" t="str">
        <f aca="false">IF(OR(N$4=0,N140="",N$8="",N$7=""),"",ROUND(N140/N$8*N$7*KVARDI,2))</f>
        <v/>
      </c>
      <c r="P140" s="43"/>
      <c r="Q140" s="44" t="str">
        <f aca="false">IF(OR(P$4=0,P140="",P$8="",P$7=""),"",ROUND(P140/P$8*P$7*KVARDI,2))</f>
        <v/>
      </c>
      <c r="R140" s="43"/>
      <c r="S140" s="44" t="str">
        <f aca="false">IF(OR(R$4=0,R140="",R$8="",R$7=""),"",ROUND(R140/R$8*R$7*KVARDI,2))</f>
        <v/>
      </c>
      <c r="T140" s="43"/>
      <c r="U140" s="44" t="str">
        <f aca="false">IF(OR(T$4=0,T140="",T$8="",T$7=""),"",ROUND(T140/T$8*T$7*KVARDI,2))</f>
        <v/>
      </c>
      <c r="V140" s="43"/>
      <c r="W140" s="44" t="str">
        <f aca="false">IF(OR(V$4=0,V140="",V$8="",V$7=""),"",ROUND(V140/V$8*V$7*KVARDI,2))</f>
        <v/>
      </c>
      <c r="X140" s="43"/>
      <c r="Y140" s="44" t="str">
        <f aca="false">IF(OR(X$4=0,X140="",X$8="",X$7=""),"",ROUND(X140/X$8*X$7*KVARDI,2))</f>
        <v/>
      </c>
      <c r="Z140" s="43"/>
      <c r="AA140" s="44" t="str">
        <f aca="false">IF(OR(Z$4=0,Z140="",Z$8="",Z$7=""),"",ROUND(Z140/Z$8*Z$7*KVARDI,2))</f>
        <v/>
      </c>
      <c r="AB140" s="43"/>
      <c r="AC140" s="44" t="str">
        <f aca="false">IF(OR(AB$4=0,AB140="",AB$8="",AB$7=""),"",ROUND(AB140/AB$8*AB$7*KVARDI,2))</f>
        <v/>
      </c>
      <c r="AD140" s="43"/>
      <c r="AE140" s="44" t="str">
        <f aca="false">IF(OR(AD$4=0,AD140="",AD$8="",AD$7=""),"",ROUND(AD140/AD$8*AD$7*KVARDI,2))</f>
        <v/>
      </c>
      <c r="AF140" s="43"/>
      <c r="AG140" s="44" t="str">
        <f aca="false">IF(OR(AF$4=0,AF140="",AF$8="",AF$7=""),"",ROUND(AF140/AF$8*AF$7*KVARDI,2))</f>
        <v/>
      </c>
      <c r="AH140" s="43"/>
      <c r="AI140" s="44" t="str">
        <f aca="false">IF(OR(AH$4=0,AH140="",AH$8="",AH$7=""),"",ROUND(AH140/AH$8*AH$7*KVARDI,2))</f>
        <v/>
      </c>
      <c r="AJ140" s="43"/>
      <c r="AK140" s="44" t="str">
        <f aca="false">IF(OR(AJ$4=0,AJ140="",AJ$8="",AJ$7=""),"",ROUND(AJ140/AJ$8*AJ$7*KVARDI,2))</f>
        <v/>
      </c>
      <c r="AL140" s="43"/>
      <c r="AM140" s="44" t="str">
        <f aca="false">IF(OR(AL$4=0,AL140="",AL$8="",AL$7=""),"",ROUND(AL140/AL$8*AL$7*KVARDI,2))</f>
        <v/>
      </c>
      <c r="AN140" s="43"/>
      <c r="AO140" s="44" t="str">
        <f aca="false">IF(OR(AN$4=0,AN140="",AN$8="",AN$7=""),"",ROUND(AN140/AN$8*AN$7*KVARDI,2))</f>
        <v/>
      </c>
      <c r="AP140" s="43"/>
      <c r="AQ140" s="44" t="str">
        <f aca="false">IF(OR(AP$4=0,AP140="",AP$8="",AP$7=""),"",ROUND(AP140/AP$8*AP$7*KVARDI,2))</f>
        <v/>
      </c>
      <c r="AR140" s="43"/>
      <c r="AS140" s="44" t="str">
        <f aca="false">IF(OR(AR$4=0,AR140="",AR$8="",AR$7=""),"",ROUND(AR140/AR$8*AR$7*KVARDI,2))</f>
        <v/>
      </c>
      <c r="AT140" s="43"/>
      <c r="AU140" s="44" t="str">
        <f aca="false">IF(OR(AT$4=0,AT140="",AT$8="",AT$7=""),"",ROUND(AT140/AT$8*AT$7*KVARDI,2))</f>
        <v/>
      </c>
      <c r="AV140" s="43"/>
      <c r="AW140" s="44" t="str">
        <f aca="false">IF(OR(AV$4=0,AV140="",AV$8="",AV$7=""),"",ROUND(AV140/AV$8*AV$7*KVARDI,2))</f>
        <v/>
      </c>
      <c r="AX140" s="43"/>
      <c r="AY140" s="44" t="str">
        <f aca="false">IF(OR(AX$4=0,AX140="",AX$8="",AX$7=""),"",ROUND(AX140/AX$8*AX$7*KVARDI,2))</f>
        <v/>
      </c>
      <c r="AZ140" s="43"/>
      <c r="BA140" s="44" t="str">
        <f aca="false">IF(OR(AZ$4=0,AZ140="",AZ$8="",AZ$7=""),"",ROUND(AZ140/AZ$8*AZ$7*KVARDI,2))</f>
        <v/>
      </c>
      <c r="BB140" s="43"/>
      <c r="BC140" s="44" t="str">
        <f aca="false">IF(OR(BB$4=0,BB140="",BB$8="",BB$7=""),"",ROUND(BB140/BB$8*BB$7*KVARDI,2))</f>
        <v/>
      </c>
    </row>
    <row r="141" customFormat="false" ht="15" hidden="false" customHeight="true" outlineLevel="0" collapsed="false">
      <c r="A141" s="45" t="n">
        <f aca="false">ROW()-10</f>
        <v>131</v>
      </c>
      <c r="B141" s="41" t="str">
        <f aca="false">IF(INDEX(Launagögn!$B$6:$B$10005,$A141)="","",INDEX(Launagögn!$B$6:$B$10005,$A141))</f>
        <v/>
      </c>
      <c r="C141" s="41" t="str">
        <f aca="false">IF(INDEX(Launagögn!$C$6:$C$10005,$A141)="","",INDEX(Launagögn!$C$6:$C$10005,$A141))</f>
        <v/>
      </c>
      <c r="D141" s="42" t="n">
        <f aca="false">IFERROR(SUMIF($F$10:$BC$10,"Stig",$F141:$BC141),0)</f>
        <v>0</v>
      </c>
      <c r="F141" s="43"/>
      <c r="G141" s="44" t="str">
        <f aca="false">IF(OR(F$4=0,F141="",F$8="",F$7=""),"",ROUND(F141/F$8*F$7*KVARDI,2))</f>
        <v/>
      </c>
      <c r="H141" s="43"/>
      <c r="I141" s="44" t="str">
        <f aca="false">IF(OR(H$4=0,H141="",H$8="",H$7=""),"",ROUND(H141/H$8*H$7*KVARDI,2))</f>
        <v/>
      </c>
      <c r="J141" s="43"/>
      <c r="K141" s="44" t="str">
        <f aca="false">IF(OR(J$4=0,J141="",J$8="",J$7=""),"",ROUND(J141/J$8*J$7*KVARDI,2))</f>
        <v/>
      </c>
      <c r="L141" s="43"/>
      <c r="M141" s="44" t="str">
        <f aca="false">IF(OR(L$4=0,L141="",L$8="",L$7=""),"",ROUND(L141/L$8*L$7*KVARDI,2))</f>
        <v/>
      </c>
      <c r="N141" s="43"/>
      <c r="O141" s="44" t="str">
        <f aca="false">IF(OR(N$4=0,N141="",N$8="",N$7=""),"",ROUND(N141/N$8*N$7*KVARDI,2))</f>
        <v/>
      </c>
      <c r="P141" s="43"/>
      <c r="Q141" s="44" t="str">
        <f aca="false">IF(OR(P$4=0,P141="",P$8="",P$7=""),"",ROUND(P141/P$8*P$7*KVARDI,2))</f>
        <v/>
      </c>
      <c r="R141" s="43"/>
      <c r="S141" s="44" t="str">
        <f aca="false">IF(OR(R$4=0,R141="",R$8="",R$7=""),"",ROUND(R141/R$8*R$7*KVARDI,2))</f>
        <v/>
      </c>
      <c r="T141" s="43"/>
      <c r="U141" s="44" t="str">
        <f aca="false">IF(OR(T$4=0,T141="",T$8="",T$7=""),"",ROUND(T141/T$8*T$7*KVARDI,2))</f>
        <v/>
      </c>
      <c r="V141" s="43"/>
      <c r="W141" s="44" t="str">
        <f aca="false">IF(OR(V$4=0,V141="",V$8="",V$7=""),"",ROUND(V141/V$8*V$7*KVARDI,2))</f>
        <v/>
      </c>
      <c r="X141" s="43"/>
      <c r="Y141" s="44" t="str">
        <f aca="false">IF(OR(X$4=0,X141="",X$8="",X$7=""),"",ROUND(X141/X$8*X$7*KVARDI,2))</f>
        <v/>
      </c>
      <c r="Z141" s="43"/>
      <c r="AA141" s="44" t="str">
        <f aca="false">IF(OR(Z$4=0,Z141="",Z$8="",Z$7=""),"",ROUND(Z141/Z$8*Z$7*KVARDI,2))</f>
        <v/>
      </c>
      <c r="AB141" s="43"/>
      <c r="AC141" s="44" t="str">
        <f aca="false">IF(OR(AB$4=0,AB141="",AB$8="",AB$7=""),"",ROUND(AB141/AB$8*AB$7*KVARDI,2))</f>
        <v/>
      </c>
      <c r="AD141" s="43"/>
      <c r="AE141" s="44" t="str">
        <f aca="false">IF(OR(AD$4=0,AD141="",AD$8="",AD$7=""),"",ROUND(AD141/AD$8*AD$7*KVARDI,2))</f>
        <v/>
      </c>
      <c r="AF141" s="43"/>
      <c r="AG141" s="44" t="str">
        <f aca="false">IF(OR(AF$4=0,AF141="",AF$8="",AF$7=""),"",ROUND(AF141/AF$8*AF$7*KVARDI,2))</f>
        <v/>
      </c>
      <c r="AH141" s="43"/>
      <c r="AI141" s="44" t="str">
        <f aca="false">IF(OR(AH$4=0,AH141="",AH$8="",AH$7=""),"",ROUND(AH141/AH$8*AH$7*KVARDI,2))</f>
        <v/>
      </c>
      <c r="AJ141" s="43"/>
      <c r="AK141" s="44" t="str">
        <f aca="false">IF(OR(AJ$4=0,AJ141="",AJ$8="",AJ$7=""),"",ROUND(AJ141/AJ$8*AJ$7*KVARDI,2))</f>
        <v/>
      </c>
      <c r="AL141" s="43"/>
      <c r="AM141" s="44" t="str">
        <f aca="false">IF(OR(AL$4=0,AL141="",AL$8="",AL$7=""),"",ROUND(AL141/AL$8*AL$7*KVARDI,2))</f>
        <v/>
      </c>
      <c r="AN141" s="43"/>
      <c r="AO141" s="44" t="str">
        <f aca="false">IF(OR(AN$4=0,AN141="",AN$8="",AN$7=""),"",ROUND(AN141/AN$8*AN$7*KVARDI,2))</f>
        <v/>
      </c>
      <c r="AP141" s="43"/>
      <c r="AQ141" s="44" t="str">
        <f aca="false">IF(OR(AP$4=0,AP141="",AP$8="",AP$7=""),"",ROUND(AP141/AP$8*AP$7*KVARDI,2))</f>
        <v/>
      </c>
      <c r="AR141" s="43"/>
      <c r="AS141" s="44" t="str">
        <f aca="false">IF(OR(AR$4=0,AR141="",AR$8="",AR$7=""),"",ROUND(AR141/AR$8*AR$7*KVARDI,2))</f>
        <v/>
      </c>
      <c r="AT141" s="43"/>
      <c r="AU141" s="44" t="str">
        <f aca="false">IF(OR(AT$4=0,AT141="",AT$8="",AT$7=""),"",ROUND(AT141/AT$8*AT$7*KVARDI,2))</f>
        <v/>
      </c>
      <c r="AV141" s="43"/>
      <c r="AW141" s="44" t="str">
        <f aca="false">IF(OR(AV$4=0,AV141="",AV$8="",AV$7=""),"",ROUND(AV141/AV$8*AV$7*KVARDI,2))</f>
        <v/>
      </c>
      <c r="AX141" s="43"/>
      <c r="AY141" s="44" t="str">
        <f aca="false">IF(OR(AX$4=0,AX141="",AX$8="",AX$7=""),"",ROUND(AX141/AX$8*AX$7*KVARDI,2))</f>
        <v/>
      </c>
      <c r="AZ141" s="43"/>
      <c r="BA141" s="44" t="str">
        <f aca="false">IF(OR(AZ$4=0,AZ141="",AZ$8="",AZ$7=""),"",ROUND(AZ141/AZ$8*AZ$7*KVARDI,2))</f>
        <v/>
      </c>
      <c r="BB141" s="43"/>
      <c r="BC141" s="44" t="str">
        <f aca="false">IF(OR(BB$4=0,BB141="",BB$8="",BB$7=""),"",ROUND(BB141/BB$8*BB$7*KVARDI,2))</f>
        <v/>
      </c>
    </row>
    <row r="142" customFormat="false" ht="15" hidden="false" customHeight="true" outlineLevel="0" collapsed="false">
      <c r="A142" s="45" t="n">
        <f aca="false">ROW()-10</f>
        <v>132</v>
      </c>
      <c r="B142" s="41" t="str">
        <f aca="false">IF(INDEX(Launagögn!$B$6:$B$10005,$A142)="","",INDEX(Launagögn!$B$6:$B$10005,$A142))</f>
        <v/>
      </c>
      <c r="C142" s="41" t="str">
        <f aca="false">IF(INDEX(Launagögn!$C$6:$C$10005,$A142)="","",INDEX(Launagögn!$C$6:$C$10005,$A142))</f>
        <v/>
      </c>
      <c r="D142" s="42" t="n">
        <f aca="false">IFERROR(SUMIF($F$10:$BC$10,"Stig",$F142:$BC142),0)</f>
        <v>0</v>
      </c>
      <c r="F142" s="43"/>
      <c r="G142" s="44" t="str">
        <f aca="false">IF(OR(F$4=0,F142="",F$8="",F$7=""),"",ROUND(F142/F$8*F$7*KVARDI,2))</f>
        <v/>
      </c>
      <c r="H142" s="43"/>
      <c r="I142" s="44" t="str">
        <f aca="false">IF(OR(H$4=0,H142="",H$8="",H$7=""),"",ROUND(H142/H$8*H$7*KVARDI,2))</f>
        <v/>
      </c>
      <c r="J142" s="43"/>
      <c r="K142" s="44" t="str">
        <f aca="false">IF(OR(J$4=0,J142="",J$8="",J$7=""),"",ROUND(J142/J$8*J$7*KVARDI,2))</f>
        <v/>
      </c>
      <c r="L142" s="43"/>
      <c r="M142" s="44" t="str">
        <f aca="false">IF(OR(L$4=0,L142="",L$8="",L$7=""),"",ROUND(L142/L$8*L$7*KVARDI,2))</f>
        <v/>
      </c>
      <c r="N142" s="43"/>
      <c r="O142" s="44" t="str">
        <f aca="false">IF(OR(N$4=0,N142="",N$8="",N$7=""),"",ROUND(N142/N$8*N$7*KVARDI,2))</f>
        <v/>
      </c>
      <c r="P142" s="43"/>
      <c r="Q142" s="44" t="str">
        <f aca="false">IF(OR(P$4=0,P142="",P$8="",P$7=""),"",ROUND(P142/P$8*P$7*KVARDI,2))</f>
        <v/>
      </c>
      <c r="R142" s="43"/>
      <c r="S142" s="44" t="str">
        <f aca="false">IF(OR(R$4=0,R142="",R$8="",R$7=""),"",ROUND(R142/R$8*R$7*KVARDI,2))</f>
        <v/>
      </c>
      <c r="T142" s="43"/>
      <c r="U142" s="44" t="str">
        <f aca="false">IF(OR(T$4=0,T142="",T$8="",T$7=""),"",ROUND(T142/T$8*T$7*KVARDI,2))</f>
        <v/>
      </c>
      <c r="V142" s="43"/>
      <c r="W142" s="44" t="str">
        <f aca="false">IF(OR(V$4=0,V142="",V$8="",V$7=""),"",ROUND(V142/V$8*V$7*KVARDI,2))</f>
        <v/>
      </c>
      <c r="X142" s="43"/>
      <c r="Y142" s="44" t="str">
        <f aca="false">IF(OR(X$4=0,X142="",X$8="",X$7=""),"",ROUND(X142/X$8*X$7*KVARDI,2))</f>
        <v/>
      </c>
      <c r="Z142" s="43"/>
      <c r="AA142" s="44" t="str">
        <f aca="false">IF(OR(Z$4=0,Z142="",Z$8="",Z$7=""),"",ROUND(Z142/Z$8*Z$7*KVARDI,2))</f>
        <v/>
      </c>
      <c r="AB142" s="43"/>
      <c r="AC142" s="44" t="str">
        <f aca="false">IF(OR(AB$4=0,AB142="",AB$8="",AB$7=""),"",ROUND(AB142/AB$8*AB$7*KVARDI,2))</f>
        <v/>
      </c>
      <c r="AD142" s="43"/>
      <c r="AE142" s="44" t="str">
        <f aca="false">IF(OR(AD$4=0,AD142="",AD$8="",AD$7=""),"",ROUND(AD142/AD$8*AD$7*KVARDI,2))</f>
        <v/>
      </c>
      <c r="AF142" s="43"/>
      <c r="AG142" s="44" t="str">
        <f aca="false">IF(OR(AF$4=0,AF142="",AF$8="",AF$7=""),"",ROUND(AF142/AF$8*AF$7*KVARDI,2))</f>
        <v/>
      </c>
      <c r="AH142" s="43"/>
      <c r="AI142" s="44" t="str">
        <f aca="false">IF(OR(AH$4=0,AH142="",AH$8="",AH$7=""),"",ROUND(AH142/AH$8*AH$7*KVARDI,2))</f>
        <v/>
      </c>
      <c r="AJ142" s="43"/>
      <c r="AK142" s="44" t="str">
        <f aca="false">IF(OR(AJ$4=0,AJ142="",AJ$8="",AJ$7=""),"",ROUND(AJ142/AJ$8*AJ$7*KVARDI,2))</f>
        <v/>
      </c>
      <c r="AL142" s="43"/>
      <c r="AM142" s="44" t="str">
        <f aca="false">IF(OR(AL$4=0,AL142="",AL$8="",AL$7=""),"",ROUND(AL142/AL$8*AL$7*KVARDI,2))</f>
        <v/>
      </c>
      <c r="AN142" s="43"/>
      <c r="AO142" s="44" t="str">
        <f aca="false">IF(OR(AN$4=0,AN142="",AN$8="",AN$7=""),"",ROUND(AN142/AN$8*AN$7*KVARDI,2))</f>
        <v/>
      </c>
      <c r="AP142" s="43"/>
      <c r="AQ142" s="44" t="str">
        <f aca="false">IF(OR(AP$4=0,AP142="",AP$8="",AP$7=""),"",ROUND(AP142/AP$8*AP$7*KVARDI,2))</f>
        <v/>
      </c>
      <c r="AR142" s="43"/>
      <c r="AS142" s="44" t="str">
        <f aca="false">IF(OR(AR$4=0,AR142="",AR$8="",AR$7=""),"",ROUND(AR142/AR$8*AR$7*KVARDI,2))</f>
        <v/>
      </c>
      <c r="AT142" s="43"/>
      <c r="AU142" s="44" t="str">
        <f aca="false">IF(OR(AT$4=0,AT142="",AT$8="",AT$7=""),"",ROUND(AT142/AT$8*AT$7*KVARDI,2))</f>
        <v/>
      </c>
      <c r="AV142" s="43"/>
      <c r="AW142" s="44" t="str">
        <f aca="false">IF(OR(AV$4=0,AV142="",AV$8="",AV$7=""),"",ROUND(AV142/AV$8*AV$7*KVARDI,2))</f>
        <v/>
      </c>
      <c r="AX142" s="43"/>
      <c r="AY142" s="44" t="str">
        <f aca="false">IF(OR(AX$4=0,AX142="",AX$8="",AX$7=""),"",ROUND(AX142/AX$8*AX$7*KVARDI,2))</f>
        <v/>
      </c>
      <c r="AZ142" s="43"/>
      <c r="BA142" s="44" t="str">
        <f aca="false">IF(OR(AZ$4=0,AZ142="",AZ$8="",AZ$7=""),"",ROUND(AZ142/AZ$8*AZ$7*KVARDI,2))</f>
        <v/>
      </c>
      <c r="BB142" s="43"/>
      <c r="BC142" s="44" t="str">
        <f aca="false">IF(OR(BB$4=0,BB142="",BB$8="",BB$7=""),"",ROUND(BB142/BB$8*BB$7*KVARDI,2))</f>
        <v/>
      </c>
    </row>
    <row r="143" customFormat="false" ht="15" hidden="false" customHeight="true" outlineLevel="0" collapsed="false">
      <c r="A143" s="45" t="n">
        <f aca="false">ROW()-10</f>
        <v>133</v>
      </c>
      <c r="B143" s="41" t="str">
        <f aca="false">IF(INDEX(Launagögn!$B$6:$B$10005,$A143)="","",INDEX(Launagögn!$B$6:$B$10005,$A143))</f>
        <v/>
      </c>
      <c r="C143" s="41" t="str">
        <f aca="false">IF(INDEX(Launagögn!$C$6:$C$10005,$A143)="","",INDEX(Launagögn!$C$6:$C$10005,$A143))</f>
        <v/>
      </c>
      <c r="D143" s="42" t="n">
        <f aca="false">IFERROR(SUMIF($F$10:$BC$10,"Stig",$F143:$BC143),0)</f>
        <v>0</v>
      </c>
      <c r="F143" s="43"/>
      <c r="G143" s="44" t="str">
        <f aca="false">IF(OR(F$4=0,F143="",F$8="",F$7=""),"",ROUND(F143/F$8*F$7*KVARDI,2))</f>
        <v/>
      </c>
      <c r="H143" s="43"/>
      <c r="I143" s="44" t="str">
        <f aca="false">IF(OR(H$4=0,H143="",H$8="",H$7=""),"",ROUND(H143/H$8*H$7*KVARDI,2))</f>
        <v/>
      </c>
      <c r="J143" s="43"/>
      <c r="K143" s="44" t="str">
        <f aca="false">IF(OR(J$4=0,J143="",J$8="",J$7=""),"",ROUND(J143/J$8*J$7*KVARDI,2))</f>
        <v/>
      </c>
      <c r="L143" s="43"/>
      <c r="M143" s="44" t="str">
        <f aca="false">IF(OR(L$4=0,L143="",L$8="",L$7=""),"",ROUND(L143/L$8*L$7*KVARDI,2))</f>
        <v/>
      </c>
      <c r="N143" s="43"/>
      <c r="O143" s="44" t="str">
        <f aca="false">IF(OR(N$4=0,N143="",N$8="",N$7=""),"",ROUND(N143/N$8*N$7*KVARDI,2))</f>
        <v/>
      </c>
      <c r="P143" s="43"/>
      <c r="Q143" s="44" t="str">
        <f aca="false">IF(OR(P$4=0,P143="",P$8="",P$7=""),"",ROUND(P143/P$8*P$7*KVARDI,2))</f>
        <v/>
      </c>
      <c r="R143" s="43"/>
      <c r="S143" s="44" t="str">
        <f aca="false">IF(OR(R$4=0,R143="",R$8="",R$7=""),"",ROUND(R143/R$8*R$7*KVARDI,2))</f>
        <v/>
      </c>
      <c r="T143" s="43"/>
      <c r="U143" s="44" t="str">
        <f aca="false">IF(OR(T$4=0,T143="",T$8="",T$7=""),"",ROUND(T143/T$8*T$7*KVARDI,2))</f>
        <v/>
      </c>
      <c r="V143" s="43"/>
      <c r="W143" s="44" t="str">
        <f aca="false">IF(OR(V$4=0,V143="",V$8="",V$7=""),"",ROUND(V143/V$8*V$7*KVARDI,2))</f>
        <v/>
      </c>
      <c r="X143" s="43"/>
      <c r="Y143" s="44" t="str">
        <f aca="false">IF(OR(X$4=0,X143="",X$8="",X$7=""),"",ROUND(X143/X$8*X$7*KVARDI,2))</f>
        <v/>
      </c>
      <c r="Z143" s="43"/>
      <c r="AA143" s="44" t="str">
        <f aca="false">IF(OR(Z$4=0,Z143="",Z$8="",Z$7=""),"",ROUND(Z143/Z$8*Z$7*KVARDI,2))</f>
        <v/>
      </c>
      <c r="AB143" s="43"/>
      <c r="AC143" s="44" t="str">
        <f aca="false">IF(OR(AB$4=0,AB143="",AB$8="",AB$7=""),"",ROUND(AB143/AB$8*AB$7*KVARDI,2))</f>
        <v/>
      </c>
      <c r="AD143" s="43"/>
      <c r="AE143" s="44" t="str">
        <f aca="false">IF(OR(AD$4=0,AD143="",AD$8="",AD$7=""),"",ROUND(AD143/AD$8*AD$7*KVARDI,2))</f>
        <v/>
      </c>
      <c r="AF143" s="43"/>
      <c r="AG143" s="44" t="str">
        <f aca="false">IF(OR(AF$4=0,AF143="",AF$8="",AF$7=""),"",ROUND(AF143/AF$8*AF$7*KVARDI,2))</f>
        <v/>
      </c>
      <c r="AH143" s="43"/>
      <c r="AI143" s="44" t="str">
        <f aca="false">IF(OR(AH$4=0,AH143="",AH$8="",AH$7=""),"",ROUND(AH143/AH$8*AH$7*KVARDI,2))</f>
        <v/>
      </c>
      <c r="AJ143" s="43"/>
      <c r="AK143" s="44" t="str">
        <f aca="false">IF(OR(AJ$4=0,AJ143="",AJ$8="",AJ$7=""),"",ROUND(AJ143/AJ$8*AJ$7*KVARDI,2))</f>
        <v/>
      </c>
      <c r="AL143" s="43"/>
      <c r="AM143" s="44" t="str">
        <f aca="false">IF(OR(AL$4=0,AL143="",AL$8="",AL$7=""),"",ROUND(AL143/AL$8*AL$7*KVARDI,2))</f>
        <v/>
      </c>
      <c r="AN143" s="43"/>
      <c r="AO143" s="44" t="str">
        <f aca="false">IF(OR(AN$4=0,AN143="",AN$8="",AN$7=""),"",ROUND(AN143/AN$8*AN$7*KVARDI,2))</f>
        <v/>
      </c>
      <c r="AP143" s="43"/>
      <c r="AQ143" s="44" t="str">
        <f aca="false">IF(OR(AP$4=0,AP143="",AP$8="",AP$7=""),"",ROUND(AP143/AP$8*AP$7*KVARDI,2))</f>
        <v/>
      </c>
      <c r="AR143" s="43"/>
      <c r="AS143" s="44" t="str">
        <f aca="false">IF(OR(AR$4=0,AR143="",AR$8="",AR$7=""),"",ROUND(AR143/AR$8*AR$7*KVARDI,2))</f>
        <v/>
      </c>
      <c r="AT143" s="43"/>
      <c r="AU143" s="44" t="str">
        <f aca="false">IF(OR(AT$4=0,AT143="",AT$8="",AT$7=""),"",ROUND(AT143/AT$8*AT$7*KVARDI,2))</f>
        <v/>
      </c>
      <c r="AV143" s="43"/>
      <c r="AW143" s="44" t="str">
        <f aca="false">IF(OR(AV$4=0,AV143="",AV$8="",AV$7=""),"",ROUND(AV143/AV$8*AV$7*KVARDI,2))</f>
        <v/>
      </c>
      <c r="AX143" s="43"/>
      <c r="AY143" s="44" t="str">
        <f aca="false">IF(OR(AX$4=0,AX143="",AX$8="",AX$7=""),"",ROUND(AX143/AX$8*AX$7*KVARDI,2))</f>
        <v/>
      </c>
      <c r="AZ143" s="43"/>
      <c r="BA143" s="44" t="str">
        <f aca="false">IF(OR(AZ$4=0,AZ143="",AZ$8="",AZ$7=""),"",ROUND(AZ143/AZ$8*AZ$7*KVARDI,2))</f>
        <v/>
      </c>
      <c r="BB143" s="43"/>
      <c r="BC143" s="44" t="str">
        <f aca="false">IF(OR(BB$4=0,BB143="",BB$8="",BB$7=""),"",ROUND(BB143/BB$8*BB$7*KVARDI,2))</f>
        <v/>
      </c>
    </row>
    <row r="144" customFormat="false" ht="15" hidden="false" customHeight="true" outlineLevel="0" collapsed="false">
      <c r="A144" s="45" t="n">
        <f aca="false">ROW()-10</f>
        <v>134</v>
      </c>
      <c r="B144" s="41" t="str">
        <f aca="false">IF(INDEX(Launagögn!$B$6:$B$10005,$A144)="","",INDEX(Launagögn!$B$6:$B$10005,$A144))</f>
        <v/>
      </c>
      <c r="C144" s="41" t="str">
        <f aca="false">IF(INDEX(Launagögn!$C$6:$C$10005,$A144)="","",INDEX(Launagögn!$C$6:$C$10005,$A144))</f>
        <v/>
      </c>
      <c r="D144" s="42" t="n">
        <f aca="false">IFERROR(SUMIF($F$10:$BC$10,"Stig",$F144:$BC144),0)</f>
        <v>0</v>
      </c>
      <c r="F144" s="43"/>
      <c r="G144" s="44" t="str">
        <f aca="false">IF(OR(F$4=0,F144="",F$8="",F$7=""),"",ROUND(F144/F$8*F$7*KVARDI,2))</f>
        <v/>
      </c>
      <c r="H144" s="43"/>
      <c r="I144" s="44" t="str">
        <f aca="false">IF(OR(H$4=0,H144="",H$8="",H$7=""),"",ROUND(H144/H$8*H$7*KVARDI,2))</f>
        <v/>
      </c>
      <c r="J144" s="43"/>
      <c r="K144" s="44" t="str">
        <f aca="false">IF(OR(J$4=0,J144="",J$8="",J$7=""),"",ROUND(J144/J$8*J$7*KVARDI,2))</f>
        <v/>
      </c>
      <c r="L144" s="43"/>
      <c r="M144" s="44" t="str">
        <f aca="false">IF(OR(L$4=0,L144="",L$8="",L$7=""),"",ROUND(L144/L$8*L$7*KVARDI,2))</f>
        <v/>
      </c>
      <c r="N144" s="43"/>
      <c r="O144" s="44" t="str">
        <f aca="false">IF(OR(N$4=0,N144="",N$8="",N$7=""),"",ROUND(N144/N$8*N$7*KVARDI,2))</f>
        <v/>
      </c>
      <c r="P144" s="43"/>
      <c r="Q144" s="44" t="str">
        <f aca="false">IF(OR(P$4=0,P144="",P$8="",P$7=""),"",ROUND(P144/P$8*P$7*KVARDI,2))</f>
        <v/>
      </c>
      <c r="R144" s="43"/>
      <c r="S144" s="44" t="str">
        <f aca="false">IF(OR(R$4=0,R144="",R$8="",R$7=""),"",ROUND(R144/R$8*R$7*KVARDI,2))</f>
        <v/>
      </c>
      <c r="T144" s="43"/>
      <c r="U144" s="44" t="str">
        <f aca="false">IF(OR(T$4=0,T144="",T$8="",T$7=""),"",ROUND(T144/T$8*T$7*KVARDI,2))</f>
        <v/>
      </c>
      <c r="V144" s="43"/>
      <c r="W144" s="44" t="str">
        <f aca="false">IF(OR(V$4=0,V144="",V$8="",V$7=""),"",ROUND(V144/V$8*V$7*KVARDI,2))</f>
        <v/>
      </c>
      <c r="X144" s="43"/>
      <c r="Y144" s="44" t="str">
        <f aca="false">IF(OR(X$4=0,X144="",X$8="",X$7=""),"",ROUND(X144/X$8*X$7*KVARDI,2))</f>
        <v/>
      </c>
      <c r="Z144" s="43"/>
      <c r="AA144" s="44" t="str">
        <f aca="false">IF(OR(Z$4=0,Z144="",Z$8="",Z$7=""),"",ROUND(Z144/Z$8*Z$7*KVARDI,2))</f>
        <v/>
      </c>
      <c r="AB144" s="43"/>
      <c r="AC144" s="44" t="str">
        <f aca="false">IF(OR(AB$4=0,AB144="",AB$8="",AB$7=""),"",ROUND(AB144/AB$8*AB$7*KVARDI,2))</f>
        <v/>
      </c>
      <c r="AD144" s="43"/>
      <c r="AE144" s="44" t="str">
        <f aca="false">IF(OR(AD$4=0,AD144="",AD$8="",AD$7=""),"",ROUND(AD144/AD$8*AD$7*KVARDI,2))</f>
        <v/>
      </c>
      <c r="AF144" s="43"/>
      <c r="AG144" s="44" t="str">
        <f aca="false">IF(OR(AF$4=0,AF144="",AF$8="",AF$7=""),"",ROUND(AF144/AF$8*AF$7*KVARDI,2))</f>
        <v/>
      </c>
      <c r="AH144" s="43"/>
      <c r="AI144" s="44" t="str">
        <f aca="false">IF(OR(AH$4=0,AH144="",AH$8="",AH$7=""),"",ROUND(AH144/AH$8*AH$7*KVARDI,2))</f>
        <v/>
      </c>
      <c r="AJ144" s="43"/>
      <c r="AK144" s="44" t="str">
        <f aca="false">IF(OR(AJ$4=0,AJ144="",AJ$8="",AJ$7=""),"",ROUND(AJ144/AJ$8*AJ$7*KVARDI,2))</f>
        <v/>
      </c>
      <c r="AL144" s="43"/>
      <c r="AM144" s="44" t="str">
        <f aca="false">IF(OR(AL$4=0,AL144="",AL$8="",AL$7=""),"",ROUND(AL144/AL$8*AL$7*KVARDI,2))</f>
        <v/>
      </c>
      <c r="AN144" s="43"/>
      <c r="AO144" s="44" t="str">
        <f aca="false">IF(OR(AN$4=0,AN144="",AN$8="",AN$7=""),"",ROUND(AN144/AN$8*AN$7*KVARDI,2))</f>
        <v/>
      </c>
      <c r="AP144" s="43"/>
      <c r="AQ144" s="44" t="str">
        <f aca="false">IF(OR(AP$4=0,AP144="",AP$8="",AP$7=""),"",ROUND(AP144/AP$8*AP$7*KVARDI,2))</f>
        <v/>
      </c>
      <c r="AR144" s="43"/>
      <c r="AS144" s="44" t="str">
        <f aca="false">IF(OR(AR$4=0,AR144="",AR$8="",AR$7=""),"",ROUND(AR144/AR$8*AR$7*KVARDI,2))</f>
        <v/>
      </c>
      <c r="AT144" s="43"/>
      <c r="AU144" s="44" t="str">
        <f aca="false">IF(OR(AT$4=0,AT144="",AT$8="",AT$7=""),"",ROUND(AT144/AT$8*AT$7*KVARDI,2))</f>
        <v/>
      </c>
      <c r="AV144" s="43"/>
      <c r="AW144" s="44" t="str">
        <f aca="false">IF(OR(AV$4=0,AV144="",AV$8="",AV$7=""),"",ROUND(AV144/AV$8*AV$7*KVARDI,2))</f>
        <v/>
      </c>
      <c r="AX144" s="43"/>
      <c r="AY144" s="44" t="str">
        <f aca="false">IF(OR(AX$4=0,AX144="",AX$8="",AX$7=""),"",ROUND(AX144/AX$8*AX$7*KVARDI,2))</f>
        <v/>
      </c>
      <c r="AZ144" s="43"/>
      <c r="BA144" s="44" t="str">
        <f aca="false">IF(OR(AZ$4=0,AZ144="",AZ$8="",AZ$7=""),"",ROUND(AZ144/AZ$8*AZ$7*KVARDI,2))</f>
        <v/>
      </c>
      <c r="BB144" s="43"/>
      <c r="BC144" s="44" t="str">
        <f aca="false">IF(OR(BB$4=0,BB144="",BB$8="",BB$7=""),"",ROUND(BB144/BB$8*BB$7*KVARDI,2))</f>
        <v/>
      </c>
    </row>
    <row r="145" customFormat="false" ht="15" hidden="false" customHeight="true" outlineLevel="0" collapsed="false">
      <c r="A145" s="45" t="n">
        <f aca="false">ROW()-10</f>
        <v>135</v>
      </c>
      <c r="B145" s="41" t="str">
        <f aca="false">IF(INDEX(Launagögn!$B$6:$B$10005,$A145)="","",INDEX(Launagögn!$B$6:$B$10005,$A145))</f>
        <v/>
      </c>
      <c r="C145" s="41" t="str">
        <f aca="false">IF(INDEX(Launagögn!$C$6:$C$10005,$A145)="","",INDEX(Launagögn!$C$6:$C$10005,$A145))</f>
        <v/>
      </c>
      <c r="D145" s="42" t="n">
        <f aca="false">IFERROR(SUMIF($F$10:$BC$10,"Stig",$F145:$BC145),0)</f>
        <v>0</v>
      </c>
      <c r="F145" s="43"/>
      <c r="G145" s="44" t="str">
        <f aca="false">IF(OR(F$4=0,F145="",F$8="",F$7=""),"",ROUND(F145/F$8*F$7*KVARDI,2))</f>
        <v/>
      </c>
      <c r="H145" s="43"/>
      <c r="I145" s="44" t="str">
        <f aca="false">IF(OR(H$4=0,H145="",H$8="",H$7=""),"",ROUND(H145/H$8*H$7*KVARDI,2))</f>
        <v/>
      </c>
      <c r="J145" s="43"/>
      <c r="K145" s="44" t="str">
        <f aca="false">IF(OR(J$4=0,J145="",J$8="",J$7=""),"",ROUND(J145/J$8*J$7*KVARDI,2))</f>
        <v/>
      </c>
      <c r="L145" s="43"/>
      <c r="M145" s="44" t="str">
        <f aca="false">IF(OR(L$4=0,L145="",L$8="",L$7=""),"",ROUND(L145/L$8*L$7*KVARDI,2))</f>
        <v/>
      </c>
      <c r="N145" s="43"/>
      <c r="O145" s="44" t="str">
        <f aca="false">IF(OR(N$4=0,N145="",N$8="",N$7=""),"",ROUND(N145/N$8*N$7*KVARDI,2))</f>
        <v/>
      </c>
      <c r="P145" s="43"/>
      <c r="Q145" s="44" t="str">
        <f aca="false">IF(OR(P$4=0,P145="",P$8="",P$7=""),"",ROUND(P145/P$8*P$7*KVARDI,2))</f>
        <v/>
      </c>
      <c r="R145" s="43"/>
      <c r="S145" s="44" t="str">
        <f aca="false">IF(OR(R$4=0,R145="",R$8="",R$7=""),"",ROUND(R145/R$8*R$7*KVARDI,2))</f>
        <v/>
      </c>
      <c r="T145" s="43"/>
      <c r="U145" s="44" t="str">
        <f aca="false">IF(OR(T$4=0,T145="",T$8="",T$7=""),"",ROUND(T145/T$8*T$7*KVARDI,2))</f>
        <v/>
      </c>
      <c r="V145" s="43"/>
      <c r="W145" s="44" t="str">
        <f aca="false">IF(OR(V$4=0,V145="",V$8="",V$7=""),"",ROUND(V145/V$8*V$7*KVARDI,2))</f>
        <v/>
      </c>
      <c r="X145" s="43"/>
      <c r="Y145" s="44" t="str">
        <f aca="false">IF(OR(X$4=0,X145="",X$8="",X$7=""),"",ROUND(X145/X$8*X$7*KVARDI,2))</f>
        <v/>
      </c>
      <c r="Z145" s="43"/>
      <c r="AA145" s="44" t="str">
        <f aca="false">IF(OR(Z$4=0,Z145="",Z$8="",Z$7=""),"",ROUND(Z145/Z$8*Z$7*KVARDI,2))</f>
        <v/>
      </c>
      <c r="AB145" s="43"/>
      <c r="AC145" s="44" t="str">
        <f aca="false">IF(OR(AB$4=0,AB145="",AB$8="",AB$7=""),"",ROUND(AB145/AB$8*AB$7*KVARDI,2))</f>
        <v/>
      </c>
      <c r="AD145" s="43"/>
      <c r="AE145" s="44" t="str">
        <f aca="false">IF(OR(AD$4=0,AD145="",AD$8="",AD$7=""),"",ROUND(AD145/AD$8*AD$7*KVARDI,2))</f>
        <v/>
      </c>
      <c r="AF145" s="43"/>
      <c r="AG145" s="44" t="str">
        <f aca="false">IF(OR(AF$4=0,AF145="",AF$8="",AF$7=""),"",ROUND(AF145/AF$8*AF$7*KVARDI,2))</f>
        <v/>
      </c>
      <c r="AH145" s="43"/>
      <c r="AI145" s="44" t="str">
        <f aca="false">IF(OR(AH$4=0,AH145="",AH$8="",AH$7=""),"",ROUND(AH145/AH$8*AH$7*KVARDI,2))</f>
        <v/>
      </c>
      <c r="AJ145" s="43"/>
      <c r="AK145" s="44" t="str">
        <f aca="false">IF(OR(AJ$4=0,AJ145="",AJ$8="",AJ$7=""),"",ROUND(AJ145/AJ$8*AJ$7*KVARDI,2))</f>
        <v/>
      </c>
      <c r="AL145" s="43"/>
      <c r="AM145" s="44" t="str">
        <f aca="false">IF(OR(AL$4=0,AL145="",AL$8="",AL$7=""),"",ROUND(AL145/AL$8*AL$7*KVARDI,2))</f>
        <v/>
      </c>
      <c r="AN145" s="43"/>
      <c r="AO145" s="44" t="str">
        <f aca="false">IF(OR(AN$4=0,AN145="",AN$8="",AN$7=""),"",ROUND(AN145/AN$8*AN$7*KVARDI,2))</f>
        <v/>
      </c>
      <c r="AP145" s="43"/>
      <c r="AQ145" s="44" t="str">
        <f aca="false">IF(OR(AP$4=0,AP145="",AP$8="",AP$7=""),"",ROUND(AP145/AP$8*AP$7*KVARDI,2))</f>
        <v/>
      </c>
      <c r="AR145" s="43"/>
      <c r="AS145" s="44" t="str">
        <f aca="false">IF(OR(AR$4=0,AR145="",AR$8="",AR$7=""),"",ROUND(AR145/AR$8*AR$7*KVARDI,2))</f>
        <v/>
      </c>
      <c r="AT145" s="43"/>
      <c r="AU145" s="44" t="str">
        <f aca="false">IF(OR(AT$4=0,AT145="",AT$8="",AT$7=""),"",ROUND(AT145/AT$8*AT$7*KVARDI,2))</f>
        <v/>
      </c>
      <c r="AV145" s="43"/>
      <c r="AW145" s="44" t="str">
        <f aca="false">IF(OR(AV$4=0,AV145="",AV$8="",AV$7=""),"",ROUND(AV145/AV$8*AV$7*KVARDI,2))</f>
        <v/>
      </c>
      <c r="AX145" s="43"/>
      <c r="AY145" s="44" t="str">
        <f aca="false">IF(OR(AX$4=0,AX145="",AX$8="",AX$7=""),"",ROUND(AX145/AX$8*AX$7*KVARDI,2))</f>
        <v/>
      </c>
      <c r="AZ145" s="43"/>
      <c r="BA145" s="44" t="str">
        <f aca="false">IF(OR(AZ$4=0,AZ145="",AZ$8="",AZ$7=""),"",ROUND(AZ145/AZ$8*AZ$7*KVARDI,2))</f>
        <v/>
      </c>
      <c r="BB145" s="43"/>
      <c r="BC145" s="44" t="str">
        <f aca="false">IF(OR(BB$4=0,BB145="",BB$8="",BB$7=""),"",ROUND(BB145/BB$8*BB$7*KVARDI,2))</f>
        <v/>
      </c>
    </row>
    <row r="146" customFormat="false" ht="15" hidden="false" customHeight="true" outlineLevel="0" collapsed="false">
      <c r="A146" s="45" t="n">
        <f aca="false">ROW()-10</f>
        <v>136</v>
      </c>
      <c r="B146" s="41" t="str">
        <f aca="false">IF(INDEX(Launagögn!$B$6:$B$10005,$A146)="","",INDEX(Launagögn!$B$6:$B$10005,$A146))</f>
        <v/>
      </c>
      <c r="C146" s="41" t="str">
        <f aca="false">IF(INDEX(Launagögn!$C$6:$C$10005,$A146)="","",INDEX(Launagögn!$C$6:$C$10005,$A146))</f>
        <v/>
      </c>
      <c r="D146" s="42" t="n">
        <f aca="false">IFERROR(SUMIF($F$10:$BC$10,"Stig",$F146:$BC146),0)</f>
        <v>0</v>
      </c>
      <c r="F146" s="43"/>
      <c r="G146" s="44" t="str">
        <f aca="false">IF(OR(F$4=0,F146="",F$8="",F$7=""),"",ROUND(F146/F$8*F$7*KVARDI,2))</f>
        <v/>
      </c>
      <c r="H146" s="43"/>
      <c r="I146" s="44" t="str">
        <f aca="false">IF(OR(H$4=0,H146="",H$8="",H$7=""),"",ROUND(H146/H$8*H$7*KVARDI,2))</f>
        <v/>
      </c>
      <c r="J146" s="43"/>
      <c r="K146" s="44" t="str">
        <f aca="false">IF(OR(J$4=0,J146="",J$8="",J$7=""),"",ROUND(J146/J$8*J$7*KVARDI,2))</f>
        <v/>
      </c>
      <c r="L146" s="43"/>
      <c r="M146" s="44" t="str">
        <f aca="false">IF(OR(L$4=0,L146="",L$8="",L$7=""),"",ROUND(L146/L$8*L$7*KVARDI,2))</f>
        <v/>
      </c>
      <c r="N146" s="43"/>
      <c r="O146" s="44" t="str">
        <f aca="false">IF(OR(N$4=0,N146="",N$8="",N$7=""),"",ROUND(N146/N$8*N$7*KVARDI,2))</f>
        <v/>
      </c>
      <c r="P146" s="43"/>
      <c r="Q146" s="44" t="str">
        <f aca="false">IF(OR(P$4=0,P146="",P$8="",P$7=""),"",ROUND(P146/P$8*P$7*KVARDI,2))</f>
        <v/>
      </c>
      <c r="R146" s="43"/>
      <c r="S146" s="44" t="str">
        <f aca="false">IF(OR(R$4=0,R146="",R$8="",R$7=""),"",ROUND(R146/R$8*R$7*KVARDI,2))</f>
        <v/>
      </c>
      <c r="T146" s="43"/>
      <c r="U146" s="44" t="str">
        <f aca="false">IF(OR(T$4=0,T146="",T$8="",T$7=""),"",ROUND(T146/T$8*T$7*KVARDI,2))</f>
        <v/>
      </c>
      <c r="V146" s="43"/>
      <c r="W146" s="44" t="str">
        <f aca="false">IF(OR(V$4=0,V146="",V$8="",V$7=""),"",ROUND(V146/V$8*V$7*KVARDI,2))</f>
        <v/>
      </c>
      <c r="X146" s="43"/>
      <c r="Y146" s="44" t="str">
        <f aca="false">IF(OR(X$4=0,X146="",X$8="",X$7=""),"",ROUND(X146/X$8*X$7*KVARDI,2))</f>
        <v/>
      </c>
      <c r="Z146" s="43"/>
      <c r="AA146" s="44" t="str">
        <f aca="false">IF(OR(Z$4=0,Z146="",Z$8="",Z$7=""),"",ROUND(Z146/Z$8*Z$7*KVARDI,2))</f>
        <v/>
      </c>
      <c r="AB146" s="43"/>
      <c r="AC146" s="44" t="str">
        <f aca="false">IF(OR(AB$4=0,AB146="",AB$8="",AB$7=""),"",ROUND(AB146/AB$8*AB$7*KVARDI,2))</f>
        <v/>
      </c>
      <c r="AD146" s="43"/>
      <c r="AE146" s="44" t="str">
        <f aca="false">IF(OR(AD$4=0,AD146="",AD$8="",AD$7=""),"",ROUND(AD146/AD$8*AD$7*KVARDI,2))</f>
        <v/>
      </c>
      <c r="AF146" s="43"/>
      <c r="AG146" s="44" t="str">
        <f aca="false">IF(OR(AF$4=0,AF146="",AF$8="",AF$7=""),"",ROUND(AF146/AF$8*AF$7*KVARDI,2))</f>
        <v/>
      </c>
      <c r="AH146" s="43"/>
      <c r="AI146" s="44" t="str">
        <f aca="false">IF(OR(AH$4=0,AH146="",AH$8="",AH$7=""),"",ROUND(AH146/AH$8*AH$7*KVARDI,2))</f>
        <v/>
      </c>
      <c r="AJ146" s="43"/>
      <c r="AK146" s="44" t="str">
        <f aca="false">IF(OR(AJ$4=0,AJ146="",AJ$8="",AJ$7=""),"",ROUND(AJ146/AJ$8*AJ$7*KVARDI,2))</f>
        <v/>
      </c>
      <c r="AL146" s="43"/>
      <c r="AM146" s="44" t="str">
        <f aca="false">IF(OR(AL$4=0,AL146="",AL$8="",AL$7=""),"",ROUND(AL146/AL$8*AL$7*KVARDI,2))</f>
        <v/>
      </c>
      <c r="AN146" s="43"/>
      <c r="AO146" s="44" t="str">
        <f aca="false">IF(OR(AN$4=0,AN146="",AN$8="",AN$7=""),"",ROUND(AN146/AN$8*AN$7*KVARDI,2))</f>
        <v/>
      </c>
      <c r="AP146" s="43"/>
      <c r="AQ146" s="44" t="str">
        <f aca="false">IF(OR(AP$4=0,AP146="",AP$8="",AP$7=""),"",ROUND(AP146/AP$8*AP$7*KVARDI,2))</f>
        <v/>
      </c>
      <c r="AR146" s="43"/>
      <c r="AS146" s="44" t="str">
        <f aca="false">IF(OR(AR$4=0,AR146="",AR$8="",AR$7=""),"",ROUND(AR146/AR$8*AR$7*KVARDI,2))</f>
        <v/>
      </c>
      <c r="AT146" s="43"/>
      <c r="AU146" s="44" t="str">
        <f aca="false">IF(OR(AT$4=0,AT146="",AT$8="",AT$7=""),"",ROUND(AT146/AT$8*AT$7*KVARDI,2))</f>
        <v/>
      </c>
      <c r="AV146" s="43"/>
      <c r="AW146" s="44" t="str">
        <f aca="false">IF(OR(AV$4=0,AV146="",AV$8="",AV$7=""),"",ROUND(AV146/AV$8*AV$7*KVARDI,2))</f>
        <v/>
      </c>
      <c r="AX146" s="43"/>
      <c r="AY146" s="44" t="str">
        <f aca="false">IF(OR(AX$4=0,AX146="",AX$8="",AX$7=""),"",ROUND(AX146/AX$8*AX$7*KVARDI,2))</f>
        <v/>
      </c>
      <c r="AZ146" s="43"/>
      <c r="BA146" s="44" t="str">
        <f aca="false">IF(OR(AZ$4=0,AZ146="",AZ$8="",AZ$7=""),"",ROUND(AZ146/AZ$8*AZ$7*KVARDI,2))</f>
        <v/>
      </c>
      <c r="BB146" s="43"/>
      <c r="BC146" s="44" t="str">
        <f aca="false">IF(OR(BB$4=0,BB146="",BB$8="",BB$7=""),"",ROUND(BB146/BB$8*BB$7*KVARDI,2))</f>
        <v/>
      </c>
    </row>
    <row r="147" customFormat="false" ht="15" hidden="false" customHeight="true" outlineLevel="0" collapsed="false">
      <c r="A147" s="45" t="n">
        <f aca="false">ROW()-10</f>
        <v>137</v>
      </c>
      <c r="B147" s="41" t="str">
        <f aca="false">IF(INDEX(Launagögn!$B$6:$B$10005,$A147)="","",INDEX(Launagögn!$B$6:$B$10005,$A147))</f>
        <v/>
      </c>
      <c r="C147" s="41" t="str">
        <f aca="false">IF(INDEX(Launagögn!$C$6:$C$10005,$A147)="","",INDEX(Launagögn!$C$6:$C$10005,$A147))</f>
        <v/>
      </c>
      <c r="D147" s="42" t="n">
        <f aca="false">IFERROR(SUMIF($F$10:$BC$10,"Stig",$F147:$BC147),0)</f>
        <v>0</v>
      </c>
      <c r="F147" s="43"/>
      <c r="G147" s="44" t="str">
        <f aca="false">IF(OR(F$4=0,F147="",F$8="",F$7=""),"",ROUND(F147/F$8*F$7*KVARDI,2))</f>
        <v/>
      </c>
      <c r="H147" s="43"/>
      <c r="I147" s="44" t="str">
        <f aca="false">IF(OR(H$4=0,H147="",H$8="",H$7=""),"",ROUND(H147/H$8*H$7*KVARDI,2))</f>
        <v/>
      </c>
      <c r="J147" s="43"/>
      <c r="K147" s="44" t="str">
        <f aca="false">IF(OR(J$4=0,J147="",J$8="",J$7=""),"",ROUND(J147/J$8*J$7*KVARDI,2))</f>
        <v/>
      </c>
      <c r="L147" s="43"/>
      <c r="M147" s="44" t="str">
        <f aca="false">IF(OR(L$4=0,L147="",L$8="",L$7=""),"",ROUND(L147/L$8*L$7*KVARDI,2))</f>
        <v/>
      </c>
      <c r="N147" s="43"/>
      <c r="O147" s="44" t="str">
        <f aca="false">IF(OR(N$4=0,N147="",N$8="",N$7=""),"",ROUND(N147/N$8*N$7*KVARDI,2))</f>
        <v/>
      </c>
      <c r="P147" s="43"/>
      <c r="Q147" s="44" t="str">
        <f aca="false">IF(OR(P$4=0,P147="",P$8="",P$7=""),"",ROUND(P147/P$8*P$7*KVARDI,2))</f>
        <v/>
      </c>
      <c r="R147" s="43"/>
      <c r="S147" s="44" t="str">
        <f aca="false">IF(OR(R$4=0,R147="",R$8="",R$7=""),"",ROUND(R147/R$8*R$7*KVARDI,2))</f>
        <v/>
      </c>
      <c r="T147" s="43"/>
      <c r="U147" s="44" t="str">
        <f aca="false">IF(OR(T$4=0,T147="",T$8="",T$7=""),"",ROUND(T147/T$8*T$7*KVARDI,2))</f>
        <v/>
      </c>
      <c r="V147" s="43"/>
      <c r="W147" s="44" t="str">
        <f aca="false">IF(OR(V$4=0,V147="",V$8="",V$7=""),"",ROUND(V147/V$8*V$7*KVARDI,2))</f>
        <v/>
      </c>
      <c r="X147" s="43"/>
      <c r="Y147" s="44" t="str">
        <f aca="false">IF(OR(X$4=0,X147="",X$8="",X$7=""),"",ROUND(X147/X$8*X$7*KVARDI,2))</f>
        <v/>
      </c>
      <c r="Z147" s="43"/>
      <c r="AA147" s="44" t="str">
        <f aca="false">IF(OR(Z$4=0,Z147="",Z$8="",Z$7=""),"",ROUND(Z147/Z$8*Z$7*KVARDI,2))</f>
        <v/>
      </c>
      <c r="AB147" s="43"/>
      <c r="AC147" s="44" t="str">
        <f aca="false">IF(OR(AB$4=0,AB147="",AB$8="",AB$7=""),"",ROUND(AB147/AB$8*AB$7*KVARDI,2))</f>
        <v/>
      </c>
      <c r="AD147" s="43"/>
      <c r="AE147" s="44" t="str">
        <f aca="false">IF(OR(AD$4=0,AD147="",AD$8="",AD$7=""),"",ROUND(AD147/AD$8*AD$7*KVARDI,2))</f>
        <v/>
      </c>
      <c r="AF147" s="43"/>
      <c r="AG147" s="44" t="str">
        <f aca="false">IF(OR(AF$4=0,AF147="",AF$8="",AF$7=""),"",ROUND(AF147/AF$8*AF$7*KVARDI,2))</f>
        <v/>
      </c>
      <c r="AH147" s="43"/>
      <c r="AI147" s="44" t="str">
        <f aca="false">IF(OR(AH$4=0,AH147="",AH$8="",AH$7=""),"",ROUND(AH147/AH$8*AH$7*KVARDI,2))</f>
        <v/>
      </c>
      <c r="AJ147" s="43"/>
      <c r="AK147" s="44" t="str">
        <f aca="false">IF(OR(AJ$4=0,AJ147="",AJ$8="",AJ$7=""),"",ROUND(AJ147/AJ$8*AJ$7*KVARDI,2))</f>
        <v/>
      </c>
      <c r="AL147" s="43"/>
      <c r="AM147" s="44" t="str">
        <f aca="false">IF(OR(AL$4=0,AL147="",AL$8="",AL$7=""),"",ROUND(AL147/AL$8*AL$7*KVARDI,2))</f>
        <v/>
      </c>
      <c r="AN147" s="43"/>
      <c r="AO147" s="44" t="str">
        <f aca="false">IF(OR(AN$4=0,AN147="",AN$8="",AN$7=""),"",ROUND(AN147/AN$8*AN$7*KVARDI,2))</f>
        <v/>
      </c>
      <c r="AP147" s="43"/>
      <c r="AQ147" s="44" t="str">
        <f aca="false">IF(OR(AP$4=0,AP147="",AP$8="",AP$7=""),"",ROUND(AP147/AP$8*AP$7*KVARDI,2))</f>
        <v/>
      </c>
      <c r="AR147" s="43"/>
      <c r="AS147" s="44" t="str">
        <f aca="false">IF(OR(AR$4=0,AR147="",AR$8="",AR$7=""),"",ROUND(AR147/AR$8*AR$7*KVARDI,2))</f>
        <v/>
      </c>
      <c r="AT147" s="43"/>
      <c r="AU147" s="44" t="str">
        <f aca="false">IF(OR(AT$4=0,AT147="",AT$8="",AT$7=""),"",ROUND(AT147/AT$8*AT$7*KVARDI,2))</f>
        <v/>
      </c>
      <c r="AV147" s="43"/>
      <c r="AW147" s="44" t="str">
        <f aca="false">IF(OR(AV$4=0,AV147="",AV$8="",AV$7=""),"",ROUND(AV147/AV$8*AV$7*KVARDI,2))</f>
        <v/>
      </c>
      <c r="AX147" s="43"/>
      <c r="AY147" s="44" t="str">
        <f aca="false">IF(OR(AX$4=0,AX147="",AX$8="",AX$7=""),"",ROUND(AX147/AX$8*AX$7*KVARDI,2))</f>
        <v/>
      </c>
      <c r="AZ147" s="43"/>
      <c r="BA147" s="44" t="str">
        <f aca="false">IF(OR(AZ$4=0,AZ147="",AZ$8="",AZ$7=""),"",ROUND(AZ147/AZ$8*AZ$7*KVARDI,2))</f>
        <v/>
      </c>
      <c r="BB147" s="43"/>
      <c r="BC147" s="44" t="str">
        <f aca="false">IF(OR(BB$4=0,BB147="",BB$8="",BB$7=""),"",ROUND(BB147/BB$8*BB$7*KVARDI,2))</f>
        <v/>
      </c>
    </row>
    <row r="148" customFormat="false" ht="15" hidden="false" customHeight="true" outlineLevel="0" collapsed="false">
      <c r="A148" s="45" t="n">
        <f aca="false">ROW()-10</f>
        <v>138</v>
      </c>
      <c r="B148" s="41" t="str">
        <f aca="false">IF(INDEX(Launagögn!$B$6:$B$10005,$A148)="","",INDEX(Launagögn!$B$6:$B$10005,$A148))</f>
        <v/>
      </c>
      <c r="C148" s="41" t="str">
        <f aca="false">IF(INDEX(Launagögn!$C$6:$C$10005,$A148)="","",INDEX(Launagögn!$C$6:$C$10005,$A148))</f>
        <v/>
      </c>
      <c r="D148" s="42" t="n">
        <f aca="false">IFERROR(SUMIF($F$10:$BC$10,"Stig",$F148:$BC148),0)</f>
        <v>0</v>
      </c>
      <c r="F148" s="43"/>
      <c r="G148" s="44" t="str">
        <f aca="false">IF(OR(F$4=0,F148="",F$8="",F$7=""),"",ROUND(F148/F$8*F$7*KVARDI,2))</f>
        <v/>
      </c>
      <c r="H148" s="43"/>
      <c r="I148" s="44" t="str">
        <f aca="false">IF(OR(H$4=0,H148="",H$8="",H$7=""),"",ROUND(H148/H$8*H$7*KVARDI,2))</f>
        <v/>
      </c>
      <c r="J148" s="43"/>
      <c r="K148" s="44" t="str">
        <f aca="false">IF(OR(J$4=0,J148="",J$8="",J$7=""),"",ROUND(J148/J$8*J$7*KVARDI,2))</f>
        <v/>
      </c>
      <c r="L148" s="43"/>
      <c r="M148" s="44" t="str">
        <f aca="false">IF(OR(L$4=0,L148="",L$8="",L$7=""),"",ROUND(L148/L$8*L$7*KVARDI,2))</f>
        <v/>
      </c>
      <c r="N148" s="43"/>
      <c r="O148" s="44" t="str">
        <f aca="false">IF(OR(N$4=0,N148="",N$8="",N$7=""),"",ROUND(N148/N$8*N$7*KVARDI,2))</f>
        <v/>
      </c>
      <c r="P148" s="43"/>
      <c r="Q148" s="44" t="str">
        <f aca="false">IF(OR(P$4=0,P148="",P$8="",P$7=""),"",ROUND(P148/P$8*P$7*KVARDI,2))</f>
        <v/>
      </c>
      <c r="R148" s="43"/>
      <c r="S148" s="44" t="str">
        <f aca="false">IF(OR(R$4=0,R148="",R$8="",R$7=""),"",ROUND(R148/R$8*R$7*KVARDI,2))</f>
        <v/>
      </c>
      <c r="T148" s="43"/>
      <c r="U148" s="44" t="str">
        <f aca="false">IF(OR(T$4=0,T148="",T$8="",T$7=""),"",ROUND(T148/T$8*T$7*KVARDI,2))</f>
        <v/>
      </c>
      <c r="V148" s="43"/>
      <c r="W148" s="44" t="str">
        <f aca="false">IF(OR(V$4=0,V148="",V$8="",V$7=""),"",ROUND(V148/V$8*V$7*KVARDI,2))</f>
        <v/>
      </c>
      <c r="X148" s="43"/>
      <c r="Y148" s="44" t="str">
        <f aca="false">IF(OR(X$4=0,X148="",X$8="",X$7=""),"",ROUND(X148/X$8*X$7*KVARDI,2))</f>
        <v/>
      </c>
      <c r="Z148" s="43"/>
      <c r="AA148" s="44" t="str">
        <f aca="false">IF(OR(Z$4=0,Z148="",Z$8="",Z$7=""),"",ROUND(Z148/Z$8*Z$7*KVARDI,2))</f>
        <v/>
      </c>
      <c r="AB148" s="43"/>
      <c r="AC148" s="44" t="str">
        <f aca="false">IF(OR(AB$4=0,AB148="",AB$8="",AB$7=""),"",ROUND(AB148/AB$8*AB$7*KVARDI,2))</f>
        <v/>
      </c>
      <c r="AD148" s="43"/>
      <c r="AE148" s="44" t="str">
        <f aca="false">IF(OR(AD$4=0,AD148="",AD$8="",AD$7=""),"",ROUND(AD148/AD$8*AD$7*KVARDI,2))</f>
        <v/>
      </c>
      <c r="AF148" s="43"/>
      <c r="AG148" s="44" t="str">
        <f aca="false">IF(OR(AF$4=0,AF148="",AF$8="",AF$7=""),"",ROUND(AF148/AF$8*AF$7*KVARDI,2))</f>
        <v/>
      </c>
      <c r="AH148" s="43"/>
      <c r="AI148" s="44" t="str">
        <f aca="false">IF(OR(AH$4=0,AH148="",AH$8="",AH$7=""),"",ROUND(AH148/AH$8*AH$7*KVARDI,2))</f>
        <v/>
      </c>
      <c r="AJ148" s="43"/>
      <c r="AK148" s="44" t="str">
        <f aca="false">IF(OR(AJ$4=0,AJ148="",AJ$8="",AJ$7=""),"",ROUND(AJ148/AJ$8*AJ$7*KVARDI,2))</f>
        <v/>
      </c>
      <c r="AL148" s="43"/>
      <c r="AM148" s="44" t="str">
        <f aca="false">IF(OR(AL$4=0,AL148="",AL$8="",AL$7=""),"",ROUND(AL148/AL$8*AL$7*KVARDI,2))</f>
        <v/>
      </c>
      <c r="AN148" s="43"/>
      <c r="AO148" s="44" t="str">
        <f aca="false">IF(OR(AN$4=0,AN148="",AN$8="",AN$7=""),"",ROUND(AN148/AN$8*AN$7*KVARDI,2))</f>
        <v/>
      </c>
      <c r="AP148" s="43"/>
      <c r="AQ148" s="44" t="str">
        <f aca="false">IF(OR(AP$4=0,AP148="",AP$8="",AP$7=""),"",ROUND(AP148/AP$8*AP$7*KVARDI,2))</f>
        <v/>
      </c>
      <c r="AR148" s="43"/>
      <c r="AS148" s="44" t="str">
        <f aca="false">IF(OR(AR$4=0,AR148="",AR$8="",AR$7=""),"",ROUND(AR148/AR$8*AR$7*KVARDI,2))</f>
        <v/>
      </c>
      <c r="AT148" s="43"/>
      <c r="AU148" s="44" t="str">
        <f aca="false">IF(OR(AT$4=0,AT148="",AT$8="",AT$7=""),"",ROUND(AT148/AT$8*AT$7*KVARDI,2))</f>
        <v/>
      </c>
      <c r="AV148" s="43"/>
      <c r="AW148" s="44" t="str">
        <f aca="false">IF(OR(AV$4=0,AV148="",AV$8="",AV$7=""),"",ROUND(AV148/AV$8*AV$7*KVARDI,2))</f>
        <v/>
      </c>
      <c r="AX148" s="43"/>
      <c r="AY148" s="44" t="str">
        <f aca="false">IF(OR(AX$4=0,AX148="",AX$8="",AX$7=""),"",ROUND(AX148/AX$8*AX$7*KVARDI,2))</f>
        <v/>
      </c>
      <c r="AZ148" s="43"/>
      <c r="BA148" s="44" t="str">
        <f aca="false">IF(OR(AZ$4=0,AZ148="",AZ$8="",AZ$7=""),"",ROUND(AZ148/AZ$8*AZ$7*KVARDI,2))</f>
        <v/>
      </c>
      <c r="BB148" s="43"/>
      <c r="BC148" s="44" t="str">
        <f aca="false">IF(OR(BB$4=0,BB148="",BB$8="",BB$7=""),"",ROUND(BB148/BB$8*BB$7*KVARDI,2))</f>
        <v/>
      </c>
    </row>
    <row r="149" customFormat="false" ht="15" hidden="false" customHeight="true" outlineLevel="0" collapsed="false">
      <c r="A149" s="45" t="n">
        <f aca="false">ROW()-10</f>
        <v>139</v>
      </c>
      <c r="B149" s="41" t="str">
        <f aca="false">IF(INDEX(Launagögn!$B$6:$B$10005,$A149)="","",INDEX(Launagögn!$B$6:$B$10005,$A149))</f>
        <v/>
      </c>
      <c r="C149" s="41" t="str">
        <f aca="false">IF(INDEX(Launagögn!$C$6:$C$10005,$A149)="","",INDEX(Launagögn!$C$6:$C$10005,$A149))</f>
        <v/>
      </c>
      <c r="D149" s="42" t="n">
        <f aca="false">IFERROR(SUMIF($F$10:$BC$10,"Stig",$F149:$BC149),0)</f>
        <v>0</v>
      </c>
      <c r="F149" s="43"/>
      <c r="G149" s="44" t="str">
        <f aca="false">IF(OR(F$4=0,F149="",F$8="",F$7=""),"",ROUND(F149/F$8*F$7*KVARDI,2))</f>
        <v/>
      </c>
      <c r="H149" s="43"/>
      <c r="I149" s="44" t="str">
        <f aca="false">IF(OR(H$4=0,H149="",H$8="",H$7=""),"",ROUND(H149/H$8*H$7*KVARDI,2))</f>
        <v/>
      </c>
      <c r="J149" s="43"/>
      <c r="K149" s="44" t="str">
        <f aca="false">IF(OR(J$4=0,J149="",J$8="",J$7=""),"",ROUND(J149/J$8*J$7*KVARDI,2))</f>
        <v/>
      </c>
      <c r="L149" s="43"/>
      <c r="M149" s="44" t="str">
        <f aca="false">IF(OR(L$4=0,L149="",L$8="",L$7=""),"",ROUND(L149/L$8*L$7*KVARDI,2))</f>
        <v/>
      </c>
      <c r="N149" s="43"/>
      <c r="O149" s="44" t="str">
        <f aca="false">IF(OR(N$4=0,N149="",N$8="",N$7=""),"",ROUND(N149/N$8*N$7*KVARDI,2))</f>
        <v/>
      </c>
      <c r="P149" s="43"/>
      <c r="Q149" s="44" t="str">
        <f aca="false">IF(OR(P$4=0,P149="",P$8="",P$7=""),"",ROUND(P149/P$8*P$7*KVARDI,2))</f>
        <v/>
      </c>
      <c r="R149" s="43"/>
      <c r="S149" s="44" t="str">
        <f aca="false">IF(OR(R$4=0,R149="",R$8="",R$7=""),"",ROUND(R149/R$8*R$7*KVARDI,2))</f>
        <v/>
      </c>
      <c r="T149" s="43"/>
      <c r="U149" s="44" t="str">
        <f aca="false">IF(OR(T$4=0,T149="",T$8="",T$7=""),"",ROUND(T149/T$8*T$7*KVARDI,2))</f>
        <v/>
      </c>
      <c r="V149" s="43"/>
      <c r="W149" s="44" t="str">
        <f aca="false">IF(OR(V$4=0,V149="",V$8="",V$7=""),"",ROUND(V149/V$8*V$7*KVARDI,2))</f>
        <v/>
      </c>
      <c r="X149" s="43"/>
      <c r="Y149" s="44" t="str">
        <f aca="false">IF(OR(X$4=0,X149="",X$8="",X$7=""),"",ROUND(X149/X$8*X$7*KVARDI,2))</f>
        <v/>
      </c>
      <c r="Z149" s="43"/>
      <c r="AA149" s="44" t="str">
        <f aca="false">IF(OR(Z$4=0,Z149="",Z$8="",Z$7=""),"",ROUND(Z149/Z$8*Z$7*KVARDI,2))</f>
        <v/>
      </c>
      <c r="AB149" s="43"/>
      <c r="AC149" s="44" t="str">
        <f aca="false">IF(OR(AB$4=0,AB149="",AB$8="",AB$7=""),"",ROUND(AB149/AB$8*AB$7*KVARDI,2))</f>
        <v/>
      </c>
      <c r="AD149" s="43"/>
      <c r="AE149" s="44" t="str">
        <f aca="false">IF(OR(AD$4=0,AD149="",AD$8="",AD$7=""),"",ROUND(AD149/AD$8*AD$7*KVARDI,2))</f>
        <v/>
      </c>
      <c r="AF149" s="43"/>
      <c r="AG149" s="44" t="str">
        <f aca="false">IF(OR(AF$4=0,AF149="",AF$8="",AF$7=""),"",ROUND(AF149/AF$8*AF$7*KVARDI,2))</f>
        <v/>
      </c>
      <c r="AH149" s="43"/>
      <c r="AI149" s="44" t="str">
        <f aca="false">IF(OR(AH$4=0,AH149="",AH$8="",AH$7=""),"",ROUND(AH149/AH$8*AH$7*KVARDI,2))</f>
        <v/>
      </c>
      <c r="AJ149" s="43"/>
      <c r="AK149" s="44" t="str">
        <f aca="false">IF(OR(AJ$4=0,AJ149="",AJ$8="",AJ$7=""),"",ROUND(AJ149/AJ$8*AJ$7*KVARDI,2))</f>
        <v/>
      </c>
      <c r="AL149" s="43"/>
      <c r="AM149" s="44" t="str">
        <f aca="false">IF(OR(AL$4=0,AL149="",AL$8="",AL$7=""),"",ROUND(AL149/AL$8*AL$7*KVARDI,2))</f>
        <v/>
      </c>
      <c r="AN149" s="43"/>
      <c r="AO149" s="44" t="str">
        <f aca="false">IF(OR(AN$4=0,AN149="",AN$8="",AN$7=""),"",ROUND(AN149/AN$8*AN$7*KVARDI,2))</f>
        <v/>
      </c>
      <c r="AP149" s="43"/>
      <c r="AQ149" s="44" t="str">
        <f aca="false">IF(OR(AP$4=0,AP149="",AP$8="",AP$7=""),"",ROUND(AP149/AP$8*AP$7*KVARDI,2))</f>
        <v/>
      </c>
      <c r="AR149" s="43"/>
      <c r="AS149" s="44" t="str">
        <f aca="false">IF(OR(AR$4=0,AR149="",AR$8="",AR$7=""),"",ROUND(AR149/AR$8*AR$7*KVARDI,2))</f>
        <v/>
      </c>
      <c r="AT149" s="43"/>
      <c r="AU149" s="44" t="str">
        <f aca="false">IF(OR(AT$4=0,AT149="",AT$8="",AT$7=""),"",ROUND(AT149/AT$8*AT$7*KVARDI,2))</f>
        <v/>
      </c>
      <c r="AV149" s="43"/>
      <c r="AW149" s="44" t="str">
        <f aca="false">IF(OR(AV$4=0,AV149="",AV$8="",AV$7=""),"",ROUND(AV149/AV$8*AV$7*KVARDI,2))</f>
        <v/>
      </c>
      <c r="AX149" s="43"/>
      <c r="AY149" s="44" t="str">
        <f aca="false">IF(OR(AX$4=0,AX149="",AX$8="",AX$7=""),"",ROUND(AX149/AX$8*AX$7*KVARDI,2))</f>
        <v/>
      </c>
      <c r="AZ149" s="43"/>
      <c r="BA149" s="44" t="str">
        <f aca="false">IF(OR(AZ$4=0,AZ149="",AZ$8="",AZ$7=""),"",ROUND(AZ149/AZ$8*AZ$7*KVARDI,2))</f>
        <v/>
      </c>
      <c r="BB149" s="43"/>
      <c r="BC149" s="44" t="str">
        <f aca="false">IF(OR(BB$4=0,BB149="",BB$8="",BB$7=""),"",ROUND(BB149/BB$8*BB$7*KVARDI,2))</f>
        <v/>
      </c>
    </row>
    <row r="150" customFormat="false" ht="15" hidden="false" customHeight="true" outlineLevel="0" collapsed="false">
      <c r="A150" s="45" t="n">
        <f aca="false">ROW()-10</f>
        <v>140</v>
      </c>
      <c r="B150" s="41" t="str">
        <f aca="false">IF(INDEX(Launagögn!$B$6:$B$10005,$A150)="","",INDEX(Launagögn!$B$6:$B$10005,$A150))</f>
        <v/>
      </c>
      <c r="C150" s="41" t="str">
        <f aca="false">IF(INDEX(Launagögn!$C$6:$C$10005,$A150)="","",INDEX(Launagögn!$C$6:$C$10005,$A150))</f>
        <v/>
      </c>
      <c r="D150" s="42" t="n">
        <f aca="false">IFERROR(SUMIF($F$10:$BC$10,"Stig",$F150:$BC150),0)</f>
        <v>0</v>
      </c>
      <c r="F150" s="43"/>
      <c r="G150" s="44" t="str">
        <f aca="false">IF(OR(F$4=0,F150="",F$8="",F$7=""),"",ROUND(F150/F$8*F$7*KVARDI,2))</f>
        <v/>
      </c>
      <c r="H150" s="43"/>
      <c r="I150" s="44" t="str">
        <f aca="false">IF(OR(H$4=0,H150="",H$8="",H$7=""),"",ROUND(H150/H$8*H$7*KVARDI,2))</f>
        <v/>
      </c>
      <c r="J150" s="43"/>
      <c r="K150" s="44" t="str">
        <f aca="false">IF(OR(J$4=0,J150="",J$8="",J$7=""),"",ROUND(J150/J$8*J$7*KVARDI,2))</f>
        <v/>
      </c>
      <c r="L150" s="43"/>
      <c r="M150" s="44" t="str">
        <f aca="false">IF(OR(L$4=0,L150="",L$8="",L$7=""),"",ROUND(L150/L$8*L$7*KVARDI,2))</f>
        <v/>
      </c>
      <c r="N150" s="43"/>
      <c r="O150" s="44" t="str">
        <f aca="false">IF(OR(N$4=0,N150="",N$8="",N$7=""),"",ROUND(N150/N$8*N$7*KVARDI,2))</f>
        <v/>
      </c>
      <c r="P150" s="43"/>
      <c r="Q150" s="44" t="str">
        <f aca="false">IF(OR(P$4=0,P150="",P$8="",P$7=""),"",ROUND(P150/P$8*P$7*KVARDI,2))</f>
        <v/>
      </c>
      <c r="R150" s="43"/>
      <c r="S150" s="44" t="str">
        <f aca="false">IF(OR(R$4=0,R150="",R$8="",R$7=""),"",ROUND(R150/R$8*R$7*KVARDI,2))</f>
        <v/>
      </c>
      <c r="T150" s="43"/>
      <c r="U150" s="44" t="str">
        <f aca="false">IF(OR(T$4=0,T150="",T$8="",T$7=""),"",ROUND(T150/T$8*T$7*KVARDI,2))</f>
        <v/>
      </c>
      <c r="V150" s="43"/>
      <c r="W150" s="44" t="str">
        <f aca="false">IF(OR(V$4=0,V150="",V$8="",V$7=""),"",ROUND(V150/V$8*V$7*KVARDI,2))</f>
        <v/>
      </c>
      <c r="X150" s="43"/>
      <c r="Y150" s="44" t="str">
        <f aca="false">IF(OR(X$4=0,X150="",X$8="",X$7=""),"",ROUND(X150/X$8*X$7*KVARDI,2))</f>
        <v/>
      </c>
      <c r="Z150" s="43"/>
      <c r="AA150" s="44" t="str">
        <f aca="false">IF(OR(Z$4=0,Z150="",Z$8="",Z$7=""),"",ROUND(Z150/Z$8*Z$7*KVARDI,2))</f>
        <v/>
      </c>
      <c r="AB150" s="43"/>
      <c r="AC150" s="44" t="str">
        <f aca="false">IF(OR(AB$4=0,AB150="",AB$8="",AB$7=""),"",ROUND(AB150/AB$8*AB$7*KVARDI,2))</f>
        <v/>
      </c>
      <c r="AD150" s="43"/>
      <c r="AE150" s="44" t="str">
        <f aca="false">IF(OR(AD$4=0,AD150="",AD$8="",AD$7=""),"",ROUND(AD150/AD$8*AD$7*KVARDI,2))</f>
        <v/>
      </c>
      <c r="AF150" s="43"/>
      <c r="AG150" s="44" t="str">
        <f aca="false">IF(OR(AF$4=0,AF150="",AF$8="",AF$7=""),"",ROUND(AF150/AF$8*AF$7*KVARDI,2))</f>
        <v/>
      </c>
      <c r="AH150" s="43"/>
      <c r="AI150" s="44" t="str">
        <f aca="false">IF(OR(AH$4=0,AH150="",AH$8="",AH$7=""),"",ROUND(AH150/AH$8*AH$7*KVARDI,2))</f>
        <v/>
      </c>
      <c r="AJ150" s="43"/>
      <c r="AK150" s="44" t="str">
        <f aca="false">IF(OR(AJ$4=0,AJ150="",AJ$8="",AJ$7=""),"",ROUND(AJ150/AJ$8*AJ$7*KVARDI,2))</f>
        <v/>
      </c>
      <c r="AL150" s="43"/>
      <c r="AM150" s="44" t="str">
        <f aca="false">IF(OR(AL$4=0,AL150="",AL$8="",AL$7=""),"",ROUND(AL150/AL$8*AL$7*KVARDI,2))</f>
        <v/>
      </c>
      <c r="AN150" s="43"/>
      <c r="AO150" s="44" t="str">
        <f aca="false">IF(OR(AN$4=0,AN150="",AN$8="",AN$7=""),"",ROUND(AN150/AN$8*AN$7*KVARDI,2))</f>
        <v/>
      </c>
      <c r="AP150" s="43"/>
      <c r="AQ150" s="44" t="str">
        <f aca="false">IF(OR(AP$4=0,AP150="",AP$8="",AP$7=""),"",ROUND(AP150/AP$8*AP$7*KVARDI,2))</f>
        <v/>
      </c>
      <c r="AR150" s="43"/>
      <c r="AS150" s="44" t="str">
        <f aca="false">IF(OR(AR$4=0,AR150="",AR$8="",AR$7=""),"",ROUND(AR150/AR$8*AR$7*KVARDI,2))</f>
        <v/>
      </c>
      <c r="AT150" s="43"/>
      <c r="AU150" s="44" t="str">
        <f aca="false">IF(OR(AT$4=0,AT150="",AT$8="",AT$7=""),"",ROUND(AT150/AT$8*AT$7*KVARDI,2))</f>
        <v/>
      </c>
      <c r="AV150" s="43"/>
      <c r="AW150" s="44" t="str">
        <f aca="false">IF(OR(AV$4=0,AV150="",AV$8="",AV$7=""),"",ROUND(AV150/AV$8*AV$7*KVARDI,2))</f>
        <v/>
      </c>
      <c r="AX150" s="43"/>
      <c r="AY150" s="44" t="str">
        <f aca="false">IF(OR(AX$4=0,AX150="",AX$8="",AX$7=""),"",ROUND(AX150/AX$8*AX$7*KVARDI,2))</f>
        <v/>
      </c>
      <c r="AZ150" s="43"/>
      <c r="BA150" s="44" t="str">
        <f aca="false">IF(OR(AZ$4=0,AZ150="",AZ$8="",AZ$7=""),"",ROUND(AZ150/AZ$8*AZ$7*KVARDI,2))</f>
        <v/>
      </c>
      <c r="BB150" s="43"/>
      <c r="BC150" s="44" t="str">
        <f aca="false">IF(OR(BB$4=0,BB150="",BB$8="",BB$7=""),"",ROUND(BB150/BB$8*BB$7*KVARDI,2))</f>
        <v/>
      </c>
    </row>
    <row r="151" customFormat="false" ht="15" hidden="false" customHeight="true" outlineLevel="0" collapsed="false">
      <c r="A151" s="45" t="n">
        <f aca="false">ROW()-10</f>
        <v>141</v>
      </c>
      <c r="B151" s="41" t="str">
        <f aca="false">IF(INDEX(Launagögn!$B$6:$B$10005,$A151)="","",INDEX(Launagögn!$B$6:$B$10005,$A151))</f>
        <v/>
      </c>
      <c r="C151" s="41" t="str">
        <f aca="false">IF(INDEX(Launagögn!$C$6:$C$10005,$A151)="","",INDEX(Launagögn!$C$6:$C$10005,$A151))</f>
        <v/>
      </c>
      <c r="D151" s="42" t="n">
        <f aca="false">IFERROR(SUMIF($F$10:$BC$10,"Stig",$F151:$BC151),0)</f>
        <v>0</v>
      </c>
      <c r="F151" s="43"/>
      <c r="G151" s="44" t="str">
        <f aca="false">IF(OR(F$4=0,F151="",F$8="",F$7=""),"",ROUND(F151/F$8*F$7*KVARDI,2))</f>
        <v/>
      </c>
      <c r="H151" s="43"/>
      <c r="I151" s="44" t="str">
        <f aca="false">IF(OR(H$4=0,H151="",H$8="",H$7=""),"",ROUND(H151/H$8*H$7*KVARDI,2))</f>
        <v/>
      </c>
      <c r="J151" s="43"/>
      <c r="K151" s="44" t="str">
        <f aca="false">IF(OR(J$4=0,J151="",J$8="",J$7=""),"",ROUND(J151/J$8*J$7*KVARDI,2))</f>
        <v/>
      </c>
      <c r="L151" s="43"/>
      <c r="M151" s="44" t="str">
        <f aca="false">IF(OR(L$4=0,L151="",L$8="",L$7=""),"",ROUND(L151/L$8*L$7*KVARDI,2))</f>
        <v/>
      </c>
      <c r="N151" s="43"/>
      <c r="O151" s="44" t="str">
        <f aca="false">IF(OR(N$4=0,N151="",N$8="",N$7=""),"",ROUND(N151/N$8*N$7*KVARDI,2))</f>
        <v/>
      </c>
      <c r="P151" s="43"/>
      <c r="Q151" s="44" t="str">
        <f aca="false">IF(OR(P$4=0,P151="",P$8="",P$7=""),"",ROUND(P151/P$8*P$7*KVARDI,2))</f>
        <v/>
      </c>
      <c r="R151" s="43"/>
      <c r="S151" s="44" t="str">
        <f aca="false">IF(OR(R$4=0,R151="",R$8="",R$7=""),"",ROUND(R151/R$8*R$7*KVARDI,2))</f>
        <v/>
      </c>
      <c r="T151" s="43"/>
      <c r="U151" s="44" t="str">
        <f aca="false">IF(OR(T$4=0,T151="",T$8="",T$7=""),"",ROUND(T151/T$8*T$7*KVARDI,2))</f>
        <v/>
      </c>
      <c r="V151" s="43"/>
      <c r="W151" s="44" t="str">
        <f aca="false">IF(OR(V$4=0,V151="",V$8="",V$7=""),"",ROUND(V151/V$8*V$7*KVARDI,2))</f>
        <v/>
      </c>
      <c r="X151" s="43"/>
      <c r="Y151" s="44" t="str">
        <f aca="false">IF(OR(X$4=0,X151="",X$8="",X$7=""),"",ROUND(X151/X$8*X$7*KVARDI,2))</f>
        <v/>
      </c>
      <c r="Z151" s="43"/>
      <c r="AA151" s="44" t="str">
        <f aca="false">IF(OR(Z$4=0,Z151="",Z$8="",Z$7=""),"",ROUND(Z151/Z$8*Z$7*KVARDI,2))</f>
        <v/>
      </c>
      <c r="AB151" s="43"/>
      <c r="AC151" s="44" t="str">
        <f aca="false">IF(OR(AB$4=0,AB151="",AB$8="",AB$7=""),"",ROUND(AB151/AB$8*AB$7*KVARDI,2))</f>
        <v/>
      </c>
      <c r="AD151" s="43"/>
      <c r="AE151" s="44" t="str">
        <f aca="false">IF(OR(AD$4=0,AD151="",AD$8="",AD$7=""),"",ROUND(AD151/AD$8*AD$7*KVARDI,2))</f>
        <v/>
      </c>
      <c r="AF151" s="43"/>
      <c r="AG151" s="44" t="str">
        <f aca="false">IF(OR(AF$4=0,AF151="",AF$8="",AF$7=""),"",ROUND(AF151/AF$8*AF$7*KVARDI,2))</f>
        <v/>
      </c>
      <c r="AH151" s="43"/>
      <c r="AI151" s="44" t="str">
        <f aca="false">IF(OR(AH$4=0,AH151="",AH$8="",AH$7=""),"",ROUND(AH151/AH$8*AH$7*KVARDI,2))</f>
        <v/>
      </c>
      <c r="AJ151" s="43"/>
      <c r="AK151" s="44" t="str">
        <f aca="false">IF(OR(AJ$4=0,AJ151="",AJ$8="",AJ$7=""),"",ROUND(AJ151/AJ$8*AJ$7*KVARDI,2))</f>
        <v/>
      </c>
      <c r="AL151" s="43"/>
      <c r="AM151" s="44" t="str">
        <f aca="false">IF(OR(AL$4=0,AL151="",AL$8="",AL$7=""),"",ROUND(AL151/AL$8*AL$7*KVARDI,2))</f>
        <v/>
      </c>
      <c r="AN151" s="43"/>
      <c r="AO151" s="44" t="str">
        <f aca="false">IF(OR(AN$4=0,AN151="",AN$8="",AN$7=""),"",ROUND(AN151/AN$8*AN$7*KVARDI,2))</f>
        <v/>
      </c>
      <c r="AP151" s="43"/>
      <c r="AQ151" s="44" t="str">
        <f aca="false">IF(OR(AP$4=0,AP151="",AP$8="",AP$7=""),"",ROUND(AP151/AP$8*AP$7*KVARDI,2))</f>
        <v/>
      </c>
      <c r="AR151" s="43"/>
      <c r="AS151" s="44" t="str">
        <f aca="false">IF(OR(AR$4=0,AR151="",AR$8="",AR$7=""),"",ROUND(AR151/AR$8*AR$7*KVARDI,2))</f>
        <v/>
      </c>
      <c r="AT151" s="43"/>
      <c r="AU151" s="44" t="str">
        <f aca="false">IF(OR(AT$4=0,AT151="",AT$8="",AT$7=""),"",ROUND(AT151/AT$8*AT$7*KVARDI,2))</f>
        <v/>
      </c>
      <c r="AV151" s="43"/>
      <c r="AW151" s="44" t="str">
        <f aca="false">IF(OR(AV$4=0,AV151="",AV$8="",AV$7=""),"",ROUND(AV151/AV$8*AV$7*KVARDI,2))</f>
        <v/>
      </c>
      <c r="AX151" s="43"/>
      <c r="AY151" s="44" t="str">
        <f aca="false">IF(OR(AX$4=0,AX151="",AX$8="",AX$7=""),"",ROUND(AX151/AX$8*AX$7*KVARDI,2))</f>
        <v/>
      </c>
      <c r="AZ151" s="43"/>
      <c r="BA151" s="44" t="str">
        <f aca="false">IF(OR(AZ$4=0,AZ151="",AZ$8="",AZ$7=""),"",ROUND(AZ151/AZ$8*AZ$7*KVARDI,2))</f>
        <v/>
      </c>
      <c r="BB151" s="43"/>
      <c r="BC151" s="44" t="str">
        <f aca="false">IF(OR(BB$4=0,BB151="",BB$8="",BB$7=""),"",ROUND(BB151/BB$8*BB$7*KVARDI,2))</f>
        <v/>
      </c>
    </row>
    <row r="152" customFormat="false" ht="15" hidden="false" customHeight="true" outlineLevel="0" collapsed="false">
      <c r="A152" s="45" t="n">
        <f aca="false">ROW()-10</f>
        <v>142</v>
      </c>
      <c r="B152" s="41" t="str">
        <f aca="false">IF(INDEX(Launagögn!$B$6:$B$10005,$A152)="","",INDEX(Launagögn!$B$6:$B$10005,$A152))</f>
        <v/>
      </c>
      <c r="C152" s="41" t="str">
        <f aca="false">IF(INDEX(Launagögn!$C$6:$C$10005,$A152)="","",INDEX(Launagögn!$C$6:$C$10005,$A152))</f>
        <v/>
      </c>
      <c r="D152" s="42" t="n">
        <f aca="false">IFERROR(SUMIF($F$10:$BC$10,"Stig",$F152:$BC152),0)</f>
        <v>0</v>
      </c>
      <c r="F152" s="43"/>
      <c r="G152" s="44" t="str">
        <f aca="false">IF(OR(F$4=0,F152="",F$8="",F$7=""),"",ROUND(F152/F$8*F$7*KVARDI,2))</f>
        <v/>
      </c>
      <c r="H152" s="43"/>
      <c r="I152" s="44" t="str">
        <f aca="false">IF(OR(H$4=0,H152="",H$8="",H$7=""),"",ROUND(H152/H$8*H$7*KVARDI,2))</f>
        <v/>
      </c>
      <c r="J152" s="43"/>
      <c r="K152" s="44" t="str">
        <f aca="false">IF(OR(J$4=0,J152="",J$8="",J$7=""),"",ROUND(J152/J$8*J$7*KVARDI,2))</f>
        <v/>
      </c>
      <c r="L152" s="43"/>
      <c r="M152" s="44" t="str">
        <f aca="false">IF(OR(L$4=0,L152="",L$8="",L$7=""),"",ROUND(L152/L$8*L$7*KVARDI,2))</f>
        <v/>
      </c>
      <c r="N152" s="43"/>
      <c r="O152" s="44" t="str">
        <f aca="false">IF(OR(N$4=0,N152="",N$8="",N$7=""),"",ROUND(N152/N$8*N$7*KVARDI,2))</f>
        <v/>
      </c>
      <c r="P152" s="43"/>
      <c r="Q152" s="44" t="str">
        <f aca="false">IF(OR(P$4=0,P152="",P$8="",P$7=""),"",ROUND(P152/P$8*P$7*KVARDI,2))</f>
        <v/>
      </c>
      <c r="R152" s="43"/>
      <c r="S152" s="44" t="str">
        <f aca="false">IF(OR(R$4=0,R152="",R$8="",R$7=""),"",ROUND(R152/R$8*R$7*KVARDI,2))</f>
        <v/>
      </c>
      <c r="T152" s="43"/>
      <c r="U152" s="44" t="str">
        <f aca="false">IF(OR(T$4=0,T152="",T$8="",T$7=""),"",ROUND(T152/T$8*T$7*KVARDI,2))</f>
        <v/>
      </c>
      <c r="V152" s="43"/>
      <c r="W152" s="44" t="str">
        <f aca="false">IF(OR(V$4=0,V152="",V$8="",V$7=""),"",ROUND(V152/V$8*V$7*KVARDI,2))</f>
        <v/>
      </c>
      <c r="X152" s="43"/>
      <c r="Y152" s="44" t="str">
        <f aca="false">IF(OR(X$4=0,X152="",X$8="",X$7=""),"",ROUND(X152/X$8*X$7*KVARDI,2))</f>
        <v/>
      </c>
      <c r="Z152" s="43"/>
      <c r="AA152" s="44" t="str">
        <f aca="false">IF(OR(Z$4=0,Z152="",Z$8="",Z$7=""),"",ROUND(Z152/Z$8*Z$7*KVARDI,2))</f>
        <v/>
      </c>
      <c r="AB152" s="43"/>
      <c r="AC152" s="44" t="str">
        <f aca="false">IF(OR(AB$4=0,AB152="",AB$8="",AB$7=""),"",ROUND(AB152/AB$8*AB$7*KVARDI,2))</f>
        <v/>
      </c>
      <c r="AD152" s="43"/>
      <c r="AE152" s="44" t="str">
        <f aca="false">IF(OR(AD$4=0,AD152="",AD$8="",AD$7=""),"",ROUND(AD152/AD$8*AD$7*KVARDI,2))</f>
        <v/>
      </c>
      <c r="AF152" s="43"/>
      <c r="AG152" s="44" t="str">
        <f aca="false">IF(OR(AF$4=0,AF152="",AF$8="",AF$7=""),"",ROUND(AF152/AF$8*AF$7*KVARDI,2))</f>
        <v/>
      </c>
      <c r="AH152" s="43"/>
      <c r="AI152" s="44" t="str">
        <f aca="false">IF(OR(AH$4=0,AH152="",AH$8="",AH$7=""),"",ROUND(AH152/AH$8*AH$7*KVARDI,2))</f>
        <v/>
      </c>
      <c r="AJ152" s="43"/>
      <c r="AK152" s="44" t="str">
        <f aca="false">IF(OR(AJ$4=0,AJ152="",AJ$8="",AJ$7=""),"",ROUND(AJ152/AJ$8*AJ$7*KVARDI,2))</f>
        <v/>
      </c>
      <c r="AL152" s="43"/>
      <c r="AM152" s="44" t="str">
        <f aca="false">IF(OR(AL$4=0,AL152="",AL$8="",AL$7=""),"",ROUND(AL152/AL$8*AL$7*KVARDI,2))</f>
        <v/>
      </c>
      <c r="AN152" s="43"/>
      <c r="AO152" s="44" t="str">
        <f aca="false">IF(OR(AN$4=0,AN152="",AN$8="",AN$7=""),"",ROUND(AN152/AN$8*AN$7*KVARDI,2))</f>
        <v/>
      </c>
      <c r="AP152" s="43"/>
      <c r="AQ152" s="44" t="str">
        <f aca="false">IF(OR(AP$4=0,AP152="",AP$8="",AP$7=""),"",ROUND(AP152/AP$8*AP$7*KVARDI,2))</f>
        <v/>
      </c>
      <c r="AR152" s="43"/>
      <c r="AS152" s="44" t="str">
        <f aca="false">IF(OR(AR$4=0,AR152="",AR$8="",AR$7=""),"",ROUND(AR152/AR$8*AR$7*KVARDI,2))</f>
        <v/>
      </c>
      <c r="AT152" s="43"/>
      <c r="AU152" s="44" t="str">
        <f aca="false">IF(OR(AT$4=0,AT152="",AT$8="",AT$7=""),"",ROUND(AT152/AT$8*AT$7*KVARDI,2))</f>
        <v/>
      </c>
      <c r="AV152" s="43"/>
      <c r="AW152" s="44" t="str">
        <f aca="false">IF(OR(AV$4=0,AV152="",AV$8="",AV$7=""),"",ROUND(AV152/AV$8*AV$7*KVARDI,2))</f>
        <v/>
      </c>
      <c r="AX152" s="43"/>
      <c r="AY152" s="44" t="str">
        <f aca="false">IF(OR(AX$4=0,AX152="",AX$8="",AX$7=""),"",ROUND(AX152/AX$8*AX$7*KVARDI,2))</f>
        <v/>
      </c>
      <c r="AZ152" s="43"/>
      <c r="BA152" s="44" t="str">
        <f aca="false">IF(OR(AZ$4=0,AZ152="",AZ$8="",AZ$7=""),"",ROUND(AZ152/AZ$8*AZ$7*KVARDI,2))</f>
        <v/>
      </c>
      <c r="BB152" s="43"/>
      <c r="BC152" s="44" t="str">
        <f aca="false">IF(OR(BB$4=0,BB152="",BB$8="",BB$7=""),"",ROUND(BB152/BB$8*BB$7*KVARDI,2))</f>
        <v/>
      </c>
    </row>
    <row r="153" customFormat="false" ht="15" hidden="false" customHeight="true" outlineLevel="0" collapsed="false">
      <c r="A153" s="45" t="n">
        <f aca="false">ROW()-10</f>
        <v>143</v>
      </c>
      <c r="B153" s="41" t="str">
        <f aca="false">IF(INDEX(Launagögn!$B$6:$B$10005,$A153)="","",INDEX(Launagögn!$B$6:$B$10005,$A153))</f>
        <v/>
      </c>
      <c r="C153" s="41" t="str">
        <f aca="false">IF(INDEX(Launagögn!$C$6:$C$10005,$A153)="","",INDEX(Launagögn!$C$6:$C$10005,$A153))</f>
        <v/>
      </c>
      <c r="D153" s="42" t="n">
        <f aca="false">IFERROR(SUMIF($F$10:$BC$10,"Stig",$F153:$BC153),0)</f>
        <v>0</v>
      </c>
      <c r="F153" s="43"/>
      <c r="G153" s="44" t="str">
        <f aca="false">IF(OR(F$4=0,F153="",F$8="",F$7=""),"",ROUND(F153/F$8*F$7*KVARDI,2))</f>
        <v/>
      </c>
      <c r="H153" s="43"/>
      <c r="I153" s="44" t="str">
        <f aca="false">IF(OR(H$4=0,H153="",H$8="",H$7=""),"",ROUND(H153/H$8*H$7*KVARDI,2))</f>
        <v/>
      </c>
      <c r="J153" s="43"/>
      <c r="K153" s="44" t="str">
        <f aca="false">IF(OR(J$4=0,J153="",J$8="",J$7=""),"",ROUND(J153/J$8*J$7*KVARDI,2))</f>
        <v/>
      </c>
      <c r="L153" s="43"/>
      <c r="M153" s="44" t="str">
        <f aca="false">IF(OR(L$4=0,L153="",L$8="",L$7=""),"",ROUND(L153/L$8*L$7*KVARDI,2))</f>
        <v/>
      </c>
      <c r="N153" s="43"/>
      <c r="O153" s="44" t="str">
        <f aca="false">IF(OR(N$4=0,N153="",N$8="",N$7=""),"",ROUND(N153/N$8*N$7*KVARDI,2))</f>
        <v/>
      </c>
      <c r="P153" s="43"/>
      <c r="Q153" s="44" t="str">
        <f aca="false">IF(OR(P$4=0,P153="",P$8="",P$7=""),"",ROUND(P153/P$8*P$7*KVARDI,2))</f>
        <v/>
      </c>
      <c r="R153" s="43"/>
      <c r="S153" s="44" t="str">
        <f aca="false">IF(OR(R$4=0,R153="",R$8="",R$7=""),"",ROUND(R153/R$8*R$7*KVARDI,2))</f>
        <v/>
      </c>
      <c r="T153" s="43"/>
      <c r="U153" s="44" t="str">
        <f aca="false">IF(OR(T$4=0,T153="",T$8="",T$7=""),"",ROUND(T153/T$8*T$7*KVARDI,2))</f>
        <v/>
      </c>
      <c r="V153" s="43"/>
      <c r="W153" s="44" t="str">
        <f aca="false">IF(OR(V$4=0,V153="",V$8="",V$7=""),"",ROUND(V153/V$8*V$7*KVARDI,2))</f>
        <v/>
      </c>
      <c r="X153" s="43"/>
      <c r="Y153" s="44" t="str">
        <f aca="false">IF(OR(X$4=0,X153="",X$8="",X$7=""),"",ROUND(X153/X$8*X$7*KVARDI,2))</f>
        <v/>
      </c>
      <c r="Z153" s="43"/>
      <c r="AA153" s="44" t="str">
        <f aca="false">IF(OR(Z$4=0,Z153="",Z$8="",Z$7=""),"",ROUND(Z153/Z$8*Z$7*KVARDI,2))</f>
        <v/>
      </c>
      <c r="AB153" s="43"/>
      <c r="AC153" s="44" t="str">
        <f aca="false">IF(OR(AB$4=0,AB153="",AB$8="",AB$7=""),"",ROUND(AB153/AB$8*AB$7*KVARDI,2))</f>
        <v/>
      </c>
      <c r="AD153" s="43"/>
      <c r="AE153" s="44" t="str">
        <f aca="false">IF(OR(AD$4=0,AD153="",AD$8="",AD$7=""),"",ROUND(AD153/AD$8*AD$7*KVARDI,2))</f>
        <v/>
      </c>
      <c r="AF153" s="43"/>
      <c r="AG153" s="44" t="str">
        <f aca="false">IF(OR(AF$4=0,AF153="",AF$8="",AF$7=""),"",ROUND(AF153/AF$8*AF$7*KVARDI,2))</f>
        <v/>
      </c>
      <c r="AH153" s="43"/>
      <c r="AI153" s="44" t="str">
        <f aca="false">IF(OR(AH$4=0,AH153="",AH$8="",AH$7=""),"",ROUND(AH153/AH$8*AH$7*KVARDI,2))</f>
        <v/>
      </c>
      <c r="AJ153" s="43"/>
      <c r="AK153" s="44" t="str">
        <f aca="false">IF(OR(AJ$4=0,AJ153="",AJ$8="",AJ$7=""),"",ROUND(AJ153/AJ$8*AJ$7*KVARDI,2))</f>
        <v/>
      </c>
      <c r="AL153" s="43"/>
      <c r="AM153" s="44" t="str">
        <f aca="false">IF(OR(AL$4=0,AL153="",AL$8="",AL$7=""),"",ROUND(AL153/AL$8*AL$7*KVARDI,2))</f>
        <v/>
      </c>
      <c r="AN153" s="43"/>
      <c r="AO153" s="44" t="str">
        <f aca="false">IF(OR(AN$4=0,AN153="",AN$8="",AN$7=""),"",ROUND(AN153/AN$8*AN$7*KVARDI,2))</f>
        <v/>
      </c>
      <c r="AP153" s="43"/>
      <c r="AQ153" s="44" t="str">
        <f aca="false">IF(OR(AP$4=0,AP153="",AP$8="",AP$7=""),"",ROUND(AP153/AP$8*AP$7*KVARDI,2))</f>
        <v/>
      </c>
      <c r="AR153" s="43"/>
      <c r="AS153" s="44" t="str">
        <f aca="false">IF(OR(AR$4=0,AR153="",AR$8="",AR$7=""),"",ROUND(AR153/AR$8*AR$7*KVARDI,2))</f>
        <v/>
      </c>
      <c r="AT153" s="43"/>
      <c r="AU153" s="44" t="str">
        <f aca="false">IF(OR(AT$4=0,AT153="",AT$8="",AT$7=""),"",ROUND(AT153/AT$8*AT$7*KVARDI,2))</f>
        <v/>
      </c>
      <c r="AV153" s="43"/>
      <c r="AW153" s="44" t="str">
        <f aca="false">IF(OR(AV$4=0,AV153="",AV$8="",AV$7=""),"",ROUND(AV153/AV$8*AV$7*KVARDI,2))</f>
        <v/>
      </c>
      <c r="AX153" s="43"/>
      <c r="AY153" s="44" t="str">
        <f aca="false">IF(OR(AX$4=0,AX153="",AX$8="",AX$7=""),"",ROUND(AX153/AX$8*AX$7*KVARDI,2))</f>
        <v/>
      </c>
      <c r="AZ153" s="43"/>
      <c r="BA153" s="44" t="str">
        <f aca="false">IF(OR(AZ$4=0,AZ153="",AZ$8="",AZ$7=""),"",ROUND(AZ153/AZ$8*AZ$7*KVARDI,2))</f>
        <v/>
      </c>
      <c r="BB153" s="43"/>
      <c r="BC153" s="44" t="str">
        <f aca="false">IF(OR(BB$4=0,BB153="",BB$8="",BB$7=""),"",ROUND(BB153/BB$8*BB$7*KVARDI,2))</f>
        <v/>
      </c>
    </row>
    <row r="154" customFormat="false" ht="15" hidden="false" customHeight="true" outlineLevel="0" collapsed="false">
      <c r="A154" s="45" t="n">
        <f aca="false">ROW()-10</f>
        <v>144</v>
      </c>
      <c r="B154" s="41" t="str">
        <f aca="false">IF(INDEX(Launagögn!$B$6:$B$10005,$A154)="","",INDEX(Launagögn!$B$6:$B$10005,$A154))</f>
        <v/>
      </c>
      <c r="C154" s="41" t="str">
        <f aca="false">IF(INDEX(Launagögn!$C$6:$C$10005,$A154)="","",INDEX(Launagögn!$C$6:$C$10005,$A154))</f>
        <v/>
      </c>
      <c r="D154" s="42" t="n">
        <f aca="false">IFERROR(SUMIF($F$10:$BC$10,"Stig",$F154:$BC154),0)</f>
        <v>0</v>
      </c>
      <c r="F154" s="43"/>
      <c r="G154" s="44" t="str">
        <f aca="false">IF(OR(F$4=0,F154="",F$8="",F$7=""),"",ROUND(F154/F$8*F$7*KVARDI,2))</f>
        <v/>
      </c>
      <c r="H154" s="43"/>
      <c r="I154" s="44" t="str">
        <f aca="false">IF(OR(H$4=0,H154="",H$8="",H$7=""),"",ROUND(H154/H$8*H$7*KVARDI,2))</f>
        <v/>
      </c>
      <c r="J154" s="43"/>
      <c r="K154" s="44" t="str">
        <f aca="false">IF(OR(J$4=0,J154="",J$8="",J$7=""),"",ROUND(J154/J$8*J$7*KVARDI,2))</f>
        <v/>
      </c>
      <c r="L154" s="43"/>
      <c r="M154" s="44" t="str">
        <f aca="false">IF(OR(L$4=0,L154="",L$8="",L$7=""),"",ROUND(L154/L$8*L$7*KVARDI,2))</f>
        <v/>
      </c>
      <c r="N154" s="43"/>
      <c r="O154" s="44" t="str">
        <f aca="false">IF(OR(N$4=0,N154="",N$8="",N$7=""),"",ROUND(N154/N$8*N$7*KVARDI,2))</f>
        <v/>
      </c>
      <c r="P154" s="43"/>
      <c r="Q154" s="44" t="str">
        <f aca="false">IF(OR(P$4=0,P154="",P$8="",P$7=""),"",ROUND(P154/P$8*P$7*KVARDI,2))</f>
        <v/>
      </c>
      <c r="R154" s="43"/>
      <c r="S154" s="44" t="str">
        <f aca="false">IF(OR(R$4=0,R154="",R$8="",R$7=""),"",ROUND(R154/R$8*R$7*KVARDI,2))</f>
        <v/>
      </c>
      <c r="T154" s="43"/>
      <c r="U154" s="44" t="str">
        <f aca="false">IF(OR(T$4=0,T154="",T$8="",T$7=""),"",ROUND(T154/T$8*T$7*KVARDI,2))</f>
        <v/>
      </c>
      <c r="V154" s="43"/>
      <c r="W154" s="44" t="str">
        <f aca="false">IF(OR(V$4=0,V154="",V$8="",V$7=""),"",ROUND(V154/V$8*V$7*KVARDI,2))</f>
        <v/>
      </c>
      <c r="X154" s="43"/>
      <c r="Y154" s="44" t="str">
        <f aca="false">IF(OR(X$4=0,X154="",X$8="",X$7=""),"",ROUND(X154/X$8*X$7*KVARDI,2))</f>
        <v/>
      </c>
      <c r="Z154" s="43"/>
      <c r="AA154" s="44" t="str">
        <f aca="false">IF(OR(Z$4=0,Z154="",Z$8="",Z$7=""),"",ROUND(Z154/Z$8*Z$7*KVARDI,2))</f>
        <v/>
      </c>
      <c r="AB154" s="43"/>
      <c r="AC154" s="44" t="str">
        <f aca="false">IF(OR(AB$4=0,AB154="",AB$8="",AB$7=""),"",ROUND(AB154/AB$8*AB$7*KVARDI,2))</f>
        <v/>
      </c>
      <c r="AD154" s="43"/>
      <c r="AE154" s="44" t="str">
        <f aca="false">IF(OR(AD$4=0,AD154="",AD$8="",AD$7=""),"",ROUND(AD154/AD$8*AD$7*KVARDI,2))</f>
        <v/>
      </c>
      <c r="AF154" s="43"/>
      <c r="AG154" s="44" t="str">
        <f aca="false">IF(OR(AF$4=0,AF154="",AF$8="",AF$7=""),"",ROUND(AF154/AF$8*AF$7*KVARDI,2))</f>
        <v/>
      </c>
      <c r="AH154" s="43"/>
      <c r="AI154" s="44" t="str">
        <f aca="false">IF(OR(AH$4=0,AH154="",AH$8="",AH$7=""),"",ROUND(AH154/AH$8*AH$7*KVARDI,2))</f>
        <v/>
      </c>
      <c r="AJ154" s="43"/>
      <c r="AK154" s="44" t="str">
        <f aca="false">IF(OR(AJ$4=0,AJ154="",AJ$8="",AJ$7=""),"",ROUND(AJ154/AJ$8*AJ$7*KVARDI,2))</f>
        <v/>
      </c>
      <c r="AL154" s="43"/>
      <c r="AM154" s="44" t="str">
        <f aca="false">IF(OR(AL$4=0,AL154="",AL$8="",AL$7=""),"",ROUND(AL154/AL$8*AL$7*KVARDI,2))</f>
        <v/>
      </c>
      <c r="AN154" s="43"/>
      <c r="AO154" s="44" t="str">
        <f aca="false">IF(OR(AN$4=0,AN154="",AN$8="",AN$7=""),"",ROUND(AN154/AN$8*AN$7*KVARDI,2))</f>
        <v/>
      </c>
      <c r="AP154" s="43"/>
      <c r="AQ154" s="44" t="str">
        <f aca="false">IF(OR(AP$4=0,AP154="",AP$8="",AP$7=""),"",ROUND(AP154/AP$8*AP$7*KVARDI,2))</f>
        <v/>
      </c>
      <c r="AR154" s="43"/>
      <c r="AS154" s="44" t="str">
        <f aca="false">IF(OR(AR$4=0,AR154="",AR$8="",AR$7=""),"",ROUND(AR154/AR$8*AR$7*KVARDI,2))</f>
        <v/>
      </c>
      <c r="AT154" s="43"/>
      <c r="AU154" s="44" t="str">
        <f aca="false">IF(OR(AT$4=0,AT154="",AT$8="",AT$7=""),"",ROUND(AT154/AT$8*AT$7*KVARDI,2))</f>
        <v/>
      </c>
      <c r="AV154" s="43"/>
      <c r="AW154" s="44" t="str">
        <f aca="false">IF(OR(AV$4=0,AV154="",AV$8="",AV$7=""),"",ROUND(AV154/AV$8*AV$7*KVARDI,2))</f>
        <v/>
      </c>
      <c r="AX154" s="43"/>
      <c r="AY154" s="44" t="str">
        <f aca="false">IF(OR(AX$4=0,AX154="",AX$8="",AX$7=""),"",ROUND(AX154/AX$8*AX$7*KVARDI,2))</f>
        <v/>
      </c>
      <c r="AZ154" s="43"/>
      <c r="BA154" s="44" t="str">
        <f aca="false">IF(OR(AZ$4=0,AZ154="",AZ$8="",AZ$7=""),"",ROUND(AZ154/AZ$8*AZ$7*KVARDI,2))</f>
        <v/>
      </c>
      <c r="BB154" s="43"/>
      <c r="BC154" s="44" t="str">
        <f aca="false">IF(OR(BB$4=0,BB154="",BB$8="",BB$7=""),"",ROUND(BB154/BB$8*BB$7*KVARDI,2))</f>
        <v/>
      </c>
    </row>
    <row r="155" customFormat="false" ht="15" hidden="false" customHeight="true" outlineLevel="0" collapsed="false">
      <c r="A155" s="45" t="n">
        <f aca="false">ROW()-10</f>
        <v>145</v>
      </c>
      <c r="B155" s="41" t="str">
        <f aca="false">IF(INDEX(Launagögn!$B$6:$B$10005,$A155)="","",INDEX(Launagögn!$B$6:$B$10005,$A155))</f>
        <v/>
      </c>
      <c r="C155" s="41" t="str">
        <f aca="false">IF(INDEX(Launagögn!$C$6:$C$10005,$A155)="","",INDEX(Launagögn!$C$6:$C$10005,$A155))</f>
        <v/>
      </c>
      <c r="D155" s="42" t="n">
        <f aca="false">IFERROR(SUMIF($F$10:$BC$10,"Stig",$F155:$BC155),0)</f>
        <v>0</v>
      </c>
      <c r="F155" s="43"/>
      <c r="G155" s="44" t="str">
        <f aca="false">IF(OR(F$4=0,F155="",F$8="",F$7=""),"",ROUND(F155/F$8*F$7*KVARDI,2))</f>
        <v/>
      </c>
      <c r="H155" s="43"/>
      <c r="I155" s="44" t="str">
        <f aca="false">IF(OR(H$4=0,H155="",H$8="",H$7=""),"",ROUND(H155/H$8*H$7*KVARDI,2))</f>
        <v/>
      </c>
      <c r="J155" s="43"/>
      <c r="K155" s="44" t="str">
        <f aca="false">IF(OR(J$4=0,J155="",J$8="",J$7=""),"",ROUND(J155/J$8*J$7*KVARDI,2))</f>
        <v/>
      </c>
      <c r="L155" s="43"/>
      <c r="M155" s="44" t="str">
        <f aca="false">IF(OR(L$4=0,L155="",L$8="",L$7=""),"",ROUND(L155/L$8*L$7*KVARDI,2))</f>
        <v/>
      </c>
      <c r="N155" s="43"/>
      <c r="O155" s="44" t="str">
        <f aca="false">IF(OR(N$4=0,N155="",N$8="",N$7=""),"",ROUND(N155/N$8*N$7*KVARDI,2))</f>
        <v/>
      </c>
      <c r="P155" s="43"/>
      <c r="Q155" s="44" t="str">
        <f aca="false">IF(OR(P$4=0,P155="",P$8="",P$7=""),"",ROUND(P155/P$8*P$7*KVARDI,2))</f>
        <v/>
      </c>
      <c r="R155" s="43"/>
      <c r="S155" s="44" t="str">
        <f aca="false">IF(OR(R$4=0,R155="",R$8="",R$7=""),"",ROUND(R155/R$8*R$7*KVARDI,2))</f>
        <v/>
      </c>
      <c r="T155" s="43"/>
      <c r="U155" s="44" t="str">
        <f aca="false">IF(OR(T$4=0,T155="",T$8="",T$7=""),"",ROUND(T155/T$8*T$7*KVARDI,2))</f>
        <v/>
      </c>
      <c r="V155" s="43"/>
      <c r="W155" s="44" t="str">
        <f aca="false">IF(OR(V$4=0,V155="",V$8="",V$7=""),"",ROUND(V155/V$8*V$7*KVARDI,2))</f>
        <v/>
      </c>
      <c r="X155" s="43"/>
      <c r="Y155" s="44" t="str">
        <f aca="false">IF(OR(X$4=0,X155="",X$8="",X$7=""),"",ROUND(X155/X$8*X$7*KVARDI,2))</f>
        <v/>
      </c>
      <c r="Z155" s="43"/>
      <c r="AA155" s="44" t="str">
        <f aca="false">IF(OR(Z$4=0,Z155="",Z$8="",Z$7=""),"",ROUND(Z155/Z$8*Z$7*KVARDI,2))</f>
        <v/>
      </c>
      <c r="AB155" s="43"/>
      <c r="AC155" s="44" t="str">
        <f aca="false">IF(OR(AB$4=0,AB155="",AB$8="",AB$7=""),"",ROUND(AB155/AB$8*AB$7*KVARDI,2))</f>
        <v/>
      </c>
      <c r="AD155" s="43"/>
      <c r="AE155" s="44" t="str">
        <f aca="false">IF(OR(AD$4=0,AD155="",AD$8="",AD$7=""),"",ROUND(AD155/AD$8*AD$7*KVARDI,2))</f>
        <v/>
      </c>
      <c r="AF155" s="43"/>
      <c r="AG155" s="44" t="str">
        <f aca="false">IF(OR(AF$4=0,AF155="",AF$8="",AF$7=""),"",ROUND(AF155/AF$8*AF$7*KVARDI,2))</f>
        <v/>
      </c>
      <c r="AH155" s="43"/>
      <c r="AI155" s="44" t="str">
        <f aca="false">IF(OR(AH$4=0,AH155="",AH$8="",AH$7=""),"",ROUND(AH155/AH$8*AH$7*KVARDI,2))</f>
        <v/>
      </c>
      <c r="AJ155" s="43"/>
      <c r="AK155" s="44" t="str">
        <f aca="false">IF(OR(AJ$4=0,AJ155="",AJ$8="",AJ$7=""),"",ROUND(AJ155/AJ$8*AJ$7*KVARDI,2))</f>
        <v/>
      </c>
      <c r="AL155" s="43"/>
      <c r="AM155" s="44" t="str">
        <f aca="false">IF(OR(AL$4=0,AL155="",AL$8="",AL$7=""),"",ROUND(AL155/AL$8*AL$7*KVARDI,2))</f>
        <v/>
      </c>
      <c r="AN155" s="43"/>
      <c r="AO155" s="44" t="str">
        <f aca="false">IF(OR(AN$4=0,AN155="",AN$8="",AN$7=""),"",ROUND(AN155/AN$8*AN$7*KVARDI,2))</f>
        <v/>
      </c>
      <c r="AP155" s="43"/>
      <c r="AQ155" s="44" t="str">
        <f aca="false">IF(OR(AP$4=0,AP155="",AP$8="",AP$7=""),"",ROUND(AP155/AP$8*AP$7*KVARDI,2))</f>
        <v/>
      </c>
      <c r="AR155" s="43"/>
      <c r="AS155" s="44" t="str">
        <f aca="false">IF(OR(AR$4=0,AR155="",AR$8="",AR$7=""),"",ROUND(AR155/AR$8*AR$7*KVARDI,2))</f>
        <v/>
      </c>
      <c r="AT155" s="43"/>
      <c r="AU155" s="44" t="str">
        <f aca="false">IF(OR(AT$4=0,AT155="",AT$8="",AT$7=""),"",ROUND(AT155/AT$8*AT$7*KVARDI,2))</f>
        <v/>
      </c>
      <c r="AV155" s="43"/>
      <c r="AW155" s="44" t="str">
        <f aca="false">IF(OR(AV$4=0,AV155="",AV$8="",AV$7=""),"",ROUND(AV155/AV$8*AV$7*KVARDI,2))</f>
        <v/>
      </c>
      <c r="AX155" s="43"/>
      <c r="AY155" s="44" t="str">
        <f aca="false">IF(OR(AX$4=0,AX155="",AX$8="",AX$7=""),"",ROUND(AX155/AX$8*AX$7*KVARDI,2))</f>
        <v/>
      </c>
      <c r="AZ155" s="43"/>
      <c r="BA155" s="44" t="str">
        <f aca="false">IF(OR(AZ$4=0,AZ155="",AZ$8="",AZ$7=""),"",ROUND(AZ155/AZ$8*AZ$7*KVARDI,2))</f>
        <v/>
      </c>
      <c r="BB155" s="43"/>
      <c r="BC155" s="44" t="str">
        <f aca="false">IF(OR(BB$4=0,BB155="",BB$8="",BB$7=""),"",ROUND(BB155/BB$8*BB$7*KVARDI,2))</f>
        <v/>
      </c>
    </row>
    <row r="156" customFormat="false" ht="15" hidden="false" customHeight="true" outlineLevel="0" collapsed="false">
      <c r="A156" s="45" t="n">
        <f aca="false">ROW()-10</f>
        <v>146</v>
      </c>
      <c r="B156" s="41" t="str">
        <f aca="false">IF(INDEX(Launagögn!$B$6:$B$10005,$A156)="","",INDEX(Launagögn!$B$6:$B$10005,$A156))</f>
        <v/>
      </c>
      <c r="C156" s="41" t="str">
        <f aca="false">IF(INDEX(Launagögn!$C$6:$C$10005,$A156)="","",INDEX(Launagögn!$C$6:$C$10005,$A156))</f>
        <v/>
      </c>
      <c r="D156" s="42" t="n">
        <f aca="false">IFERROR(SUMIF($F$10:$BC$10,"Stig",$F156:$BC156),0)</f>
        <v>0</v>
      </c>
      <c r="F156" s="43"/>
      <c r="G156" s="44" t="str">
        <f aca="false">IF(OR(F$4=0,F156="",F$8="",F$7=""),"",ROUND(F156/F$8*F$7*KVARDI,2))</f>
        <v/>
      </c>
      <c r="H156" s="43"/>
      <c r="I156" s="44" t="str">
        <f aca="false">IF(OR(H$4=0,H156="",H$8="",H$7=""),"",ROUND(H156/H$8*H$7*KVARDI,2))</f>
        <v/>
      </c>
      <c r="J156" s="43"/>
      <c r="K156" s="44" t="str">
        <f aca="false">IF(OR(J$4=0,J156="",J$8="",J$7=""),"",ROUND(J156/J$8*J$7*KVARDI,2))</f>
        <v/>
      </c>
      <c r="L156" s="43"/>
      <c r="M156" s="44" t="str">
        <f aca="false">IF(OR(L$4=0,L156="",L$8="",L$7=""),"",ROUND(L156/L$8*L$7*KVARDI,2))</f>
        <v/>
      </c>
      <c r="N156" s="43"/>
      <c r="O156" s="44" t="str">
        <f aca="false">IF(OR(N$4=0,N156="",N$8="",N$7=""),"",ROUND(N156/N$8*N$7*KVARDI,2))</f>
        <v/>
      </c>
      <c r="P156" s="43"/>
      <c r="Q156" s="44" t="str">
        <f aca="false">IF(OR(P$4=0,P156="",P$8="",P$7=""),"",ROUND(P156/P$8*P$7*KVARDI,2))</f>
        <v/>
      </c>
      <c r="R156" s="43"/>
      <c r="S156" s="44" t="str">
        <f aca="false">IF(OR(R$4=0,R156="",R$8="",R$7=""),"",ROUND(R156/R$8*R$7*KVARDI,2))</f>
        <v/>
      </c>
      <c r="T156" s="43"/>
      <c r="U156" s="44" t="str">
        <f aca="false">IF(OR(T$4=0,T156="",T$8="",T$7=""),"",ROUND(T156/T$8*T$7*KVARDI,2))</f>
        <v/>
      </c>
      <c r="V156" s="43"/>
      <c r="W156" s="44" t="str">
        <f aca="false">IF(OR(V$4=0,V156="",V$8="",V$7=""),"",ROUND(V156/V$8*V$7*KVARDI,2))</f>
        <v/>
      </c>
      <c r="X156" s="43"/>
      <c r="Y156" s="44" t="str">
        <f aca="false">IF(OR(X$4=0,X156="",X$8="",X$7=""),"",ROUND(X156/X$8*X$7*KVARDI,2))</f>
        <v/>
      </c>
      <c r="Z156" s="43"/>
      <c r="AA156" s="44" t="str">
        <f aca="false">IF(OR(Z$4=0,Z156="",Z$8="",Z$7=""),"",ROUND(Z156/Z$8*Z$7*KVARDI,2))</f>
        <v/>
      </c>
      <c r="AB156" s="43"/>
      <c r="AC156" s="44" t="str">
        <f aca="false">IF(OR(AB$4=0,AB156="",AB$8="",AB$7=""),"",ROUND(AB156/AB$8*AB$7*KVARDI,2))</f>
        <v/>
      </c>
      <c r="AD156" s="43"/>
      <c r="AE156" s="44" t="str">
        <f aca="false">IF(OR(AD$4=0,AD156="",AD$8="",AD$7=""),"",ROUND(AD156/AD$8*AD$7*KVARDI,2))</f>
        <v/>
      </c>
      <c r="AF156" s="43"/>
      <c r="AG156" s="44" t="str">
        <f aca="false">IF(OR(AF$4=0,AF156="",AF$8="",AF$7=""),"",ROUND(AF156/AF$8*AF$7*KVARDI,2))</f>
        <v/>
      </c>
      <c r="AH156" s="43"/>
      <c r="AI156" s="44" t="str">
        <f aca="false">IF(OR(AH$4=0,AH156="",AH$8="",AH$7=""),"",ROUND(AH156/AH$8*AH$7*KVARDI,2))</f>
        <v/>
      </c>
      <c r="AJ156" s="43"/>
      <c r="AK156" s="44" t="str">
        <f aca="false">IF(OR(AJ$4=0,AJ156="",AJ$8="",AJ$7=""),"",ROUND(AJ156/AJ$8*AJ$7*KVARDI,2))</f>
        <v/>
      </c>
      <c r="AL156" s="43"/>
      <c r="AM156" s="44" t="str">
        <f aca="false">IF(OR(AL$4=0,AL156="",AL$8="",AL$7=""),"",ROUND(AL156/AL$8*AL$7*KVARDI,2))</f>
        <v/>
      </c>
      <c r="AN156" s="43"/>
      <c r="AO156" s="44" t="str">
        <f aca="false">IF(OR(AN$4=0,AN156="",AN$8="",AN$7=""),"",ROUND(AN156/AN$8*AN$7*KVARDI,2))</f>
        <v/>
      </c>
      <c r="AP156" s="43"/>
      <c r="AQ156" s="44" t="str">
        <f aca="false">IF(OR(AP$4=0,AP156="",AP$8="",AP$7=""),"",ROUND(AP156/AP$8*AP$7*KVARDI,2))</f>
        <v/>
      </c>
      <c r="AR156" s="43"/>
      <c r="AS156" s="44" t="str">
        <f aca="false">IF(OR(AR$4=0,AR156="",AR$8="",AR$7=""),"",ROUND(AR156/AR$8*AR$7*KVARDI,2))</f>
        <v/>
      </c>
      <c r="AT156" s="43"/>
      <c r="AU156" s="44" t="str">
        <f aca="false">IF(OR(AT$4=0,AT156="",AT$8="",AT$7=""),"",ROUND(AT156/AT$8*AT$7*KVARDI,2))</f>
        <v/>
      </c>
      <c r="AV156" s="43"/>
      <c r="AW156" s="44" t="str">
        <f aca="false">IF(OR(AV$4=0,AV156="",AV$8="",AV$7=""),"",ROUND(AV156/AV$8*AV$7*KVARDI,2))</f>
        <v/>
      </c>
      <c r="AX156" s="43"/>
      <c r="AY156" s="44" t="str">
        <f aca="false">IF(OR(AX$4=0,AX156="",AX$8="",AX$7=""),"",ROUND(AX156/AX$8*AX$7*KVARDI,2))</f>
        <v/>
      </c>
      <c r="AZ156" s="43"/>
      <c r="BA156" s="44" t="str">
        <f aca="false">IF(OR(AZ$4=0,AZ156="",AZ$8="",AZ$7=""),"",ROUND(AZ156/AZ$8*AZ$7*KVARDI,2))</f>
        <v/>
      </c>
      <c r="BB156" s="43"/>
      <c r="BC156" s="44" t="str">
        <f aca="false">IF(OR(BB$4=0,BB156="",BB$8="",BB$7=""),"",ROUND(BB156/BB$8*BB$7*KVARDI,2))</f>
        <v/>
      </c>
    </row>
    <row r="157" customFormat="false" ht="15" hidden="false" customHeight="true" outlineLevel="0" collapsed="false">
      <c r="A157" s="45" t="n">
        <f aca="false">ROW()-10</f>
        <v>147</v>
      </c>
      <c r="B157" s="41" t="str">
        <f aca="false">IF(INDEX(Launagögn!$B$6:$B$10005,$A157)="","",INDEX(Launagögn!$B$6:$B$10005,$A157))</f>
        <v/>
      </c>
      <c r="C157" s="41" t="str">
        <f aca="false">IF(INDEX(Launagögn!$C$6:$C$10005,$A157)="","",INDEX(Launagögn!$C$6:$C$10005,$A157))</f>
        <v/>
      </c>
      <c r="D157" s="42" t="n">
        <f aca="false">IFERROR(SUMIF($F$10:$BC$10,"Stig",$F157:$BC157),0)</f>
        <v>0</v>
      </c>
      <c r="F157" s="43"/>
      <c r="G157" s="44" t="str">
        <f aca="false">IF(OR(F$4=0,F157="",F$8="",F$7=""),"",ROUND(F157/F$8*F$7*KVARDI,2))</f>
        <v/>
      </c>
      <c r="H157" s="43"/>
      <c r="I157" s="44" t="str">
        <f aca="false">IF(OR(H$4=0,H157="",H$8="",H$7=""),"",ROUND(H157/H$8*H$7*KVARDI,2))</f>
        <v/>
      </c>
      <c r="J157" s="43"/>
      <c r="K157" s="44" t="str">
        <f aca="false">IF(OR(J$4=0,J157="",J$8="",J$7=""),"",ROUND(J157/J$8*J$7*KVARDI,2))</f>
        <v/>
      </c>
      <c r="L157" s="43"/>
      <c r="M157" s="44" t="str">
        <f aca="false">IF(OR(L$4=0,L157="",L$8="",L$7=""),"",ROUND(L157/L$8*L$7*KVARDI,2))</f>
        <v/>
      </c>
      <c r="N157" s="43"/>
      <c r="O157" s="44" t="str">
        <f aca="false">IF(OR(N$4=0,N157="",N$8="",N$7=""),"",ROUND(N157/N$8*N$7*KVARDI,2))</f>
        <v/>
      </c>
      <c r="P157" s="43"/>
      <c r="Q157" s="44" t="str">
        <f aca="false">IF(OR(P$4=0,P157="",P$8="",P$7=""),"",ROUND(P157/P$8*P$7*KVARDI,2))</f>
        <v/>
      </c>
      <c r="R157" s="43"/>
      <c r="S157" s="44" t="str">
        <f aca="false">IF(OR(R$4=0,R157="",R$8="",R$7=""),"",ROUND(R157/R$8*R$7*KVARDI,2))</f>
        <v/>
      </c>
      <c r="T157" s="43"/>
      <c r="U157" s="44" t="str">
        <f aca="false">IF(OR(T$4=0,T157="",T$8="",T$7=""),"",ROUND(T157/T$8*T$7*KVARDI,2))</f>
        <v/>
      </c>
      <c r="V157" s="43"/>
      <c r="W157" s="44" t="str">
        <f aca="false">IF(OR(V$4=0,V157="",V$8="",V$7=""),"",ROUND(V157/V$8*V$7*KVARDI,2))</f>
        <v/>
      </c>
      <c r="X157" s="43"/>
      <c r="Y157" s="44" t="str">
        <f aca="false">IF(OR(X$4=0,X157="",X$8="",X$7=""),"",ROUND(X157/X$8*X$7*KVARDI,2))</f>
        <v/>
      </c>
      <c r="Z157" s="43"/>
      <c r="AA157" s="44" t="str">
        <f aca="false">IF(OR(Z$4=0,Z157="",Z$8="",Z$7=""),"",ROUND(Z157/Z$8*Z$7*KVARDI,2))</f>
        <v/>
      </c>
      <c r="AB157" s="43"/>
      <c r="AC157" s="44" t="str">
        <f aca="false">IF(OR(AB$4=0,AB157="",AB$8="",AB$7=""),"",ROUND(AB157/AB$8*AB$7*KVARDI,2))</f>
        <v/>
      </c>
      <c r="AD157" s="43"/>
      <c r="AE157" s="44" t="str">
        <f aca="false">IF(OR(AD$4=0,AD157="",AD$8="",AD$7=""),"",ROUND(AD157/AD$8*AD$7*KVARDI,2))</f>
        <v/>
      </c>
      <c r="AF157" s="43"/>
      <c r="AG157" s="44" t="str">
        <f aca="false">IF(OR(AF$4=0,AF157="",AF$8="",AF$7=""),"",ROUND(AF157/AF$8*AF$7*KVARDI,2))</f>
        <v/>
      </c>
      <c r="AH157" s="43"/>
      <c r="AI157" s="44" t="str">
        <f aca="false">IF(OR(AH$4=0,AH157="",AH$8="",AH$7=""),"",ROUND(AH157/AH$8*AH$7*KVARDI,2))</f>
        <v/>
      </c>
      <c r="AJ157" s="43"/>
      <c r="AK157" s="44" t="str">
        <f aca="false">IF(OR(AJ$4=0,AJ157="",AJ$8="",AJ$7=""),"",ROUND(AJ157/AJ$8*AJ$7*KVARDI,2))</f>
        <v/>
      </c>
      <c r="AL157" s="43"/>
      <c r="AM157" s="44" t="str">
        <f aca="false">IF(OR(AL$4=0,AL157="",AL$8="",AL$7=""),"",ROUND(AL157/AL$8*AL$7*KVARDI,2))</f>
        <v/>
      </c>
      <c r="AN157" s="43"/>
      <c r="AO157" s="44" t="str">
        <f aca="false">IF(OR(AN$4=0,AN157="",AN$8="",AN$7=""),"",ROUND(AN157/AN$8*AN$7*KVARDI,2))</f>
        <v/>
      </c>
      <c r="AP157" s="43"/>
      <c r="AQ157" s="44" t="str">
        <f aca="false">IF(OR(AP$4=0,AP157="",AP$8="",AP$7=""),"",ROUND(AP157/AP$8*AP$7*KVARDI,2))</f>
        <v/>
      </c>
      <c r="AR157" s="43"/>
      <c r="AS157" s="44" t="str">
        <f aca="false">IF(OR(AR$4=0,AR157="",AR$8="",AR$7=""),"",ROUND(AR157/AR$8*AR$7*KVARDI,2))</f>
        <v/>
      </c>
      <c r="AT157" s="43"/>
      <c r="AU157" s="44" t="str">
        <f aca="false">IF(OR(AT$4=0,AT157="",AT$8="",AT$7=""),"",ROUND(AT157/AT$8*AT$7*KVARDI,2))</f>
        <v/>
      </c>
      <c r="AV157" s="43"/>
      <c r="AW157" s="44" t="str">
        <f aca="false">IF(OR(AV$4=0,AV157="",AV$8="",AV$7=""),"",ROUND(AV157/AV$8*AV$7*KVARDI,2))</f>
        <v/>
      </c>
      <c r="AX157" s="43"/>
      <c r="AY157" s="44" t="str">
        <f aca="false">IF(OR(AX$4=0,AX157="",AX$8="",AX$7=""),"",ROUND(AX157/AX$8*AX$7*KVARDI,2))</f>
        <v/>
      </c>
      <c r="AZ157" s="43"/>
      <c r="BA157" s="44" t="str">
        <f aca="false">IF(OR(AZ$4=0,AZ157="",AZ$8="",AZ$7=""),"",ROUND(AZ157/AZ$8*AZ$7*KVARDI,2))</f>
        <v/>
      </c>
      <c r="BB157" s="43"/>
      <c r="BC157" s="44" t="str">
        <f aca="false">IF(OR(BB$4=0,BB157="",BB$8="",BB$7=""),"",ROUND(BB157/BB$8*BB$7*KVARDI,2))</f>
        <v/>
      </c>
    </row>
    <row r="158" customFormat="false" ht="15" hidden="false" customHeight="true" outlineLevel="0" collapsed="false">
      <c r="A158" s="45" t="n">
        <f aca="false">ROW()-10</f>
        <v>148</v>
      </c>
      <c r="B158" s="41" t="str">
        <f aca="false">IF(INDEX(Launagögn!$B$6:$B$10005,$A158)="","",INDEX(Launagögn!$B$6:$B$10005,$A158))</f>
        <v/>
      </c>
      <c r="C158" s="41" t="str">
        <f aca="false">IF(INDEX(Launagögn!$C$6:$C$10005,$A158)="","",INDEX(Launagögn!$C$6:$C$10005,$A158))</f>
        <v/>
      </c>
      <c r="D158" s="42" t="n">
        <f aca="false">IFERROR(SUMIF($F$10:$BC$10,"Stig",$F158:$BC158),0)</f>
        <v>0</v>
      </c>
      <c r="F158" s="43"/>
      <c r="G158" s="44" t="str">
        <f aca="false">IF(OR(F$4=0,F158="",F$8="",F$7=""),"",ROUND(F158/F$8*F$7*KVARDI,2))</f>
        <v/>
      </c>
      <c r="H158" s="43"/>
      <c r="I158" s="44" t="str">
        <f aca="false">IF(OR(H$4=0,H158="",H$8="",H$7=""),"",ROUND(H158/H$8*H$7*KVARDI,2))</f>
        <v/>
      </c>
      <c r="J158" s="43"/>
      <c r="K158" s="44" t="str">
        <f aca="false">IF(OR(J$4=0,J158="",J$8="",J$7=""),"",ROUND(J158/J$8*J$7*KVARDI,2))</f>
        <v/>
      </c>
      <c r="L158" s="43"/>
      <c r="M158" s="44" t="str">
        <f aca="false">IF(OR(L$4=0,L158="",L$8="",L$7=""),"",ROUND(L158/L$8*L$7*KVARDI,2))</f>
        <v/>
      </c>
      <c r="N158" s="43"/>
      <c r="O158" s="44" t="str">
        <f aca="false">IF(OR(N$4=0,N158="",N$8="",N$7=""),"",ROUND(N158/N$8*N$7*KVARDI,2))</f>
        <v/>
      </c>
      <c r="P158" s="43"/>
      <c r="Q158" s="44" t="str">
        <f aca="false">IF(OR(P$4=0,P158="",P$8="",P$7=""),"",ROUND(P158/P$8*P$7*KVARDI,2))</f>
        <v/>
      </c>
      <c r="R158" s="43"/>
      <c r="S158" s="44" t="str">
        <f aca="false">IF(OR(R$4=0,R158="",R$8="",R$7=""),"",ROUND(R158/R$8*R$7*KVARDI,2))</f>
        <v/>
      </c>
      <c r="T158" s="43"/>
      <c r="U158" s="44" t="str">
        <f aca="false">IF(OR(T$4=0,T158="",T$8="",T$7=""),"",ROUND(T158/T$8*T$7*KVARDI,2))</f>
        <v/>
      </c>
      <c r="V158" s="43"/>
      <c r="W158" s="44" t="str">
        <f aca="false">IF(OR(V$4=0,V158="",V$8="",V$7=""),"",ROUND(V158/V$8*V$7*KVARDI,2))</f>
        <v/>
      </c>
      <c r="X158" s="43"/>
      <c r="Y158" s="44" t="str">
        <f aca="false">IF(OR(X$4=0,X158="",X$8="",X$7=""),"",ROUND(X158/X$8*X$7*KVARDI,2))</f>
        <v/>
      </c>
      <c r="Z158" s="43"/>
      <c r="AA158" s="44" t="str">
        <f aca="false">IF(OR(Z$4=0,Z158="",Z$8="",Z$7=""),"",ROUND(Z158/Z$8*Z$7*KVARDI,2))</f>
        <v/>
      </c>
      <c r="AB158" s="43"/>
      <c r="AC158" s="44" t="str">
        <f aca="false">IF(OR(AB$4=0,AB158="",AB$8="",AB$7=""),"",ROUND(AB158/AB$8*AB$7*KVARDI,2))</f>
        <v/>
      </c>
      <c r="AD158" s="43"/>
      <c r="AE158" s="44" t="str">
        <f aca="false">IF(OR(AD$4=0,AD158="",AD$8="",AD$7=""),"",ROUND(AD158/AD$8*AD$7*KVARDI,2))</f>
        <v/>
      </c>
      <c r="AF158" s="43"/>
      <c r="AG158" s="44" t="str">
        <f aca="false">IF(OR(AF$4=0,AF158="",AF$8="",AF$7=""),"",ROUND(AF158/AF$8*AF$7*KVARDI,2))</f>
        <v/>
      </c>
      <c r="AH158" s="43"/>
      <c r="AI158" s="44" t="str">
        <f aca="false">IF(OR(AH$4=0,AH158="",AH$8="",AH$7=""),"",ROUND(AH158/AH$8*AH$7*KVARDI,2))</f>
        <v/>
      </c>
      <c r="AJ158" s="43"/>
      <c r="AK158" s="44" t="str">
        <f aca="false">IF(OR(AJ$4=0,AJ158="",AJ$8="",AJ$7=""),"",ROUND(AJ158/AJ$8*AJ$7*KVARDI,2))</f>
        <v/>
      </c>
      <c r="AL158" s="43"/>
      <c r="AM158" s="44" t="str">
        <f aca="false">IF(OR(AL$4=0,AL158="",AL$8="",AL$7=""),"",ROUND(AL158/AL$8*AL$7*KVARDI,2))</f>
        <v/>
      </c>
      <c r="AN158" s="43"/>
      <c r="AO158" s="44" t="str">
        <f aca="false">IF(OR(AN$4=0,AN158="",AN$8="",AN$7=""),"",ROUND(AN158/AN$8*AN$7*KVARDI,2))</f>
        <v/>
      </c>
      <c r="AP158" s="43"/>
      <c r="AQ158" s="44" t="str">
        <f aca="false">IF(OR(AP$4=0,AP158="",AP$8="",AP$7=""),"",ROUND(AP158/AP$8*AP$7*KVARDI,2))</f>
        <v/>
      </c>
      <c r="AR158" s="43"/>
      <c r="AS158" s="44" t="str">
        <f aca="false">IF(OR(AR$4=0,AR158="",AR$8="",AR$7=""),"",ROUND(AR158/AR$8*AR$7*KVARDI,2))</f>
        <v/>
      </c>
      <c r="AT158" s="43"/>
      <c r="AU158" s="44" t="str">
        <f aca="false">IF(OR(AT$4=0,AT158="",AT$8="",AT$7=""),"",ROUND(AT158/AT$8*AT$7*KVARDI,2))</f>
        <v/>
      </c>
      <c r="AV158" s="43"/>
      <c r="AW158" s="44" t="str">
        <f aca="false">IF(OR(AV$4=0,AV158="",AV$8="",AV$7=""),"",ROUND(AV158/AV$8*AV$7*KVARDI,2))</f>
        <v/>
      </c>
      <c r="AX158" s="43"/>
      <c r="AY158" s="44" t="str">
        <f aca="false">IF(OR(AX$4=0,AX158="",AX$8="",AX$7=""),"",ROUND(AX158/AX$8*AX$7*KVARDI,2))</f>
        <v/>
      </c>
      <c r="AZ158" s="43"/>
      <c r="BA158" s="44" t="str">
        <f aca="false">IF(OR(AZ$4=0,AZ158="",AZ$8="",AZ$7=""),"",ROUND(AZ158/AZ$8*AZ$7*KVARDI,2))</f>
        <v/>
      </c>
      <c r="BB158" s="43"/>
      <c r="BC158" s="44" t="str">
        <f aca="false">IF(OR(BB$4=0,BB158="",BB$8="",BB$7=""),"",ROUND(BB158/BB$8*BB$7*KVARDI,2))</f>
        <v/>
      </c>
    </row>
    <row r="159" customFormat="false" ht="15" hidden="false" customHeight="true" outlineLevel="0" collapsed="false">
      <c r="A159" s="45" t="n">
        <f aca="false">ROW()-10</f>
        <v>149</v>
      </c>
      <c r="B159" s="41" t="str">
        <f aca="false">IF(INDEX(Launagögn!$B$6:$B$10005,$A159)="","",INDEX(Launagögn!$B$6:$B$10005,$A159))</f>
        <v/>
      </c>
      <c r="C159" s="41" t="str">
        <f aca="false">IF(INDEX(Launagögn!$C$6:$C$10005,$A159)="","",INDEX(Launagögn!$C$6:$C$10005,$A159))</f>
        <v/>
      </c>
      <c r="D159" s="42" t="n">
        <f aca="false">IFERROR(SUMIF($F$10:$BC$10,"Stig",$F159:$BC159),0)</f>
        <v>0</v>
      </c>
      <c r="F159" s="43"/>
      <c r="G159" s="44" t="str">
        <f aca="false">IF(OR(F$4=0,F159="",F$8="",F$7=""),"",ROUND(F159/F$8*F$7*KVARDI,2))</f>
        <v/>
      </c>
      <c r="H159" s="43"/>
      <c r="I159" s="44" t="str">
        <f aca="false">IF(OR(H$4=0,H159="",H$8="",H$7=""),"",ROUND(H159/H$8*H$7*KVARDI,2))</f>
        <v/>
      </c>
      <c r="J159" s="43"/>
      <c r="K159" s="44" t="str">
        <f aca="false">IF(OR(J$4=0,J159="",J$8="",J$7=""),"",ROUND(J159/J$8*J$7*KVARDI,2))</f>
        <v/>
      </c>
      <c r="L159" s="43"/>
      <c r="M159" s="44" t="str">
        <f aca="false">IF(OR(L$4=0,L159="",L$8="",L$7=""),"",ROUND(L159/L$8*L$7*KVARDI,2))</f>
        <v/>
      </c>
      <c r="N159" s="43"/>
      <c r="O159" s="44" t="str">
        <f aca="false">IF(OR(N$4=0,N159="",N$8="",N$7=""),"",ROUND(N159/N$8*N$7*KVARDI,2))</f>
        <v/>
      </c>
      <c r="P159" s="43"/>
      <c r="Q159" s="44" t="str">
        <f aca="false">IF(OR(P$4=0,P159="",P$8="",P$7=""),"",ROUND(P159/P$8*P$7*KVARDI,2))</f>
        <v/>
      </c>
      <c r="R159" s="43"/>
      <c r="S159" s="44" t="str">
        <f aca="false">IF(OR(R$4=0,R159="",R$8="",R$7=""),"",ROUND(R159/R$8*R$7*KVARDI,2))</f>
        <v/>
      </c>
      <c r="T159" s="43"/>
      <c r="U159" s="44" t="str">
        <f aca="false">IF(OR(T$4=0,T159="",T$8="",T$7=""),"",ROUND(T159/T$8*T$7*KVARDI,2))</f>
        <v/>
      </c>
      <c r="V159" s="43"/>
      <c r="W159" s="44" t="str">
        <f aca="false">IF(OR(V$4=0,V159="",V$8="",V$7=""),"",ROUND(V159/V$8*V$7*KVARDI,2))</f>
        <v/>
      </c>
      <c r="X159" s="43"/>
      <c r="Y159" s="44" t="str">
        <f aca="false">IF(OR(X$4=0,X159="",X$8="",X$7=""),"",ROUND(X159/X$8*X$7*KVARDI,2))</f>
        <v/>
      </c>
      <c r="Z159" s="43"/>
      <c r="AA159" s="44" t="str">
        <f aca="false">IF(OR(Z$4=0,Z159="",Z$8="",Z$7=""),"",ROUND(Z159/Z$8*Z$7*KVARDI,2))</f>
        <v/>
      </c>
      <c r="AB159" s="43"/>
      <c r="AC159" s="44" t="str">
        <f aca="false">IF(OR(AB$4=0,AB159="",AB$8="",AB$7=""),"",ROUND(AB159/AB$8*AB$7*KVARDI,2))</f>
        <v/>
      </c>
      <c r="AD159" s="43"/>
      <c r="AE159" s="44" t="str">
        <f aca="false">IF(OR(AD$4=0,AD159="",AD$8="",AD$7=""),"",ROUND(AD159/AD$8*AD$7*KVARDI,2))</f>
        <v/>
      </c>
      <c r="AF159" s="43"/>
      <c r="AG159" s="44" t="str">
        <f aca="false">IF(OR(AF$4=0,AF159="",AF$8="",AF$7=""),"",ROUND(AF159/AF$8*AF$7*KVARDI,2))</f>
        <v/>
      </c>
      <c r="AH159" s="43"/>
      <c r="AI159" s="44" t="str">
        <f aca="false">IF(OR(AH$4=0,AH159="",AH$8="",AH$7=""),"",ROUND(AH159/AH$8*AH$7*KVARDI,2))</f>
        <v/>
      </c>
      <c r="AJ159" s="43"/>
      <c r="AK159" s="44" t="str">
        <f aca="false">IF(OR(AJ$4=0,AJ159="",AJ$8="",AJ$7=""),"",ROUND(AJ159/AJ$8*AJ$7*KVARDI,2))</f>
        <v/>
      </c>
      <c r="AL159" s="43"/>
      <c r="AM159" s="44" t="str">
        <f aca="false">IF(OR(AL$4=0,AL159="",AL$8="",AL$7=""),"",ROUND(AL159/AL$8*AL$7*KVARDI,2))</f>
        <v/>
      </c>
      <c r="AN159" s="43"/>
      <c r="AO159" s="44" t="str">
        <f aca="false">IF(OR(AN$4=0,AN159="",AN$8="",AN$7=""),"",ROUND(AN159/AN$8*AN$7*KVARDI,2))</f>
        <v/>
      </c>
      <c r="AP159" s="43"/>
      <c r="AQ159" s="44" t="str">
        <f aca="false">IF(OR(AP$4=0,AP159="",AP$8="",AP$7=""),"",ROUND(AP159/AP$8*AP$7*KVARDI,2))</f>
        <v/>
      </c>
      <c r="AR159" s="43"/>
      <c r="AS159" s="44" t="str">
        <f aca="false">IF(OR(AR$4=0,AR159="",AR$8="",AR$7=""),"",ROUND(AR159/AR$8*AR$7*KVARDI,2))</f>
        <v/>
      </c>
      <c r="AT159" s="43"/>
      <c r="AU159" s="44" t="str">
        <f aca="false">IF(OR(AT$4=0,AT159="",AT$8="",AT$7=""),"",ROUND(AT159/AT$8*AT$7*KVARDI,2))</f>
        <v/>
      </c>
      <c r="AV159" s="43"/>
      <c r="AW159" s="44" t="str">
        <f aca="false">IF(OR(AV$4=0,AV159="",AV$8="",AV$7=""),"",ROUND(AV159/AV$8*AV$7*KVARDI,2))</f>
        <v/>
      </c>
      <c r="AX159" s="43"/>
      <c r="AY159" s="44" t="str">
        <f aca="false">IF(OR(AX$4=0,AX159="",AX$8="",AX$7=""),"",ROUND(AX159/AX$8*AX$7*KVARDI,2))</f>
        <v/>
      </c>
      <c r="AZ159" s="43"/>
      <c r="BA159" s="44" t="str">
        <f aca="false">IF(OR(AZ$4=0,AZ159="",AZ$8="",AZ$7=""),"",ROUND(AZ159/AZ$8*AZ$7*KVARDI,2))</f>
        <v/>
      </c>
      <c r="BB159" s="43"/>
      <c r="BC159" s="44" t="str">
        <f aca="false">IF(OR(BB$4=0,BB159="",BB$8="",BB$7=""),"",ROUND(BB159/BB$8*BB$7*KVARDI,2))</f>
        <v/>
      </c>
    </row>
    <row r="160" customFormat="false" ht="15" hidden="false" customHeight="true" outlineLevel="0" collapsed="false">
      <c r="A160" s="45" t="n">
        <f aca="false">ROW()-10</f>
        <v>150</v>
      </c>
      <c r="B160" s="41" t="str">
        <f aca="false">IF(INDEX(Launagögn!$B$6:$B$10005,$A160)="","",INDEX(Launagögn!$B$6:$B$10005,$A160))</f>
        <v/>
      </c>
      <c r="C160" s="41" t="str">
        <f aca="false">IF(INDEX(Launagögn!$C$6:$C$10005,$A160)="","",INDEX(Launagögn!$C$6:$C$10005,$A160))</f>
        <v/>
      </c>
      <c r="D160" s="42" t="n">
        <f aca="false">IFERROR(SUMIF($F$10:$BC$10,"Stig",$F160:$BC160),0)</f>
        <v>0</v>
      </c>
      <c r="F160" s="43"/>
      <c r="G160" s="44" t="str">
        <f aca="false">IF(OR(F$4=0,F160="",F$8="",F$7=""),"",ROUND(F160/F$8*F$7*KVARDI,2))</f>
        <v/>
      </c>
      <c r="H160" s="43"/>
      <c r="I160" s="44" t="str">
        <f aca="false">IF(OR(H$4=0,H160="",H$8="",H$7=""),"",ROUND(H160/H$8*H$7*KVARDI,2))</f>
        <v/>
      </c>
      <c r="J160" s="43"/>
      <c r="K160" s="44" t="str">
        <f aca="false">IF(OR(J$4=0,J160="",J$8="",J$7=""),"",ROUND(J160/J$8*J$7*KVARDI,2))</f>
        <v/>
      </c>
      <c r="L160" s="43"/>
      <c r="M160" s="44" t="str">
        <f aca="false">IF(OR(L$4=0,L160="",L$8="",L$7=""),"",ROUND(L160/L$8*L$7*KVARDI,2))</f>
        <v/>
      </c>
      <c r="N160" s="43"/>
      <c r="O160" s="44" t="str">
        <f aca="false">IF(OR(N$4=0,N160="",N$8="",N$7=""),"",ROUND(N160/N$8*N$7*KVARDI,2))</f>
        <v/>
      </c>
      <c r="P160" s="43"/>
      <c r="Q160" s="44" t="str">
        <f aca="false">IF(OR(P$4=0,P160="",P$8="",P$7=""),"",ROUND(P160/P$8*P$7*KVARDI,2))</f>
        <v/>
      </c>
      <c r="R160" s="43"/>
      <c r="S160" s="44" t="str">
        <f aca="false">IF(OR(R$4=0,R160="",R$8="",R$7=""),"",ROUND(R160/R$8*R$7*KVARDI,2))</f>
        <v/>
      </c>
      <c r="T160" s="43"/>
      <c r="U160" s="44" t="str">
        <f aca="false">IF(OR(T$4=0,T160="",T$8="",T$7=""),"",ROUND(T160/T$8*T$7*KVARDI,2))</f>
        <v/>
      </c>
      <c r="V160" s="43"/>
      <c r="W160" s="44" t="str">
        <f aca="false">IF(OR(V$4=0,V160="",V$8="",V$7=""),"",ROUND(V160/V$8*V$7*KVARDI,2))</f>
        <v/>
      </c>
      <c r="X160" s="43"/>
      <c r="Y160" s="44" t="str">
        <f aca="false">IF(OR(X$4=0,X160="",X$8="",X$7=""),"",ROUND(X160/X$8*X$7*KVARDI,2))</f>
        <v/>
      </c>
      <c r="Z160" s="43"/>
      <c r="AA160" s="44" t="str">
        <f aca="false">IF(OR(Z$4=0,Z160="",Z$8="",Z$7=""),"",ROUND(Z160/Z$8*Z$7*KVARDI,2))</f>
        <v/>
      </c>
      <c r="AB160" s="43"/>
      <c r="AC160" s="44" t="str">
        <f aca="false">IF(OR(AB$4=0,AB160="",AB$8="",AB$7=""),"",ROUND(AB160/AB$8*AB$7*KVARDI,2))</f>
        <v/>
      </c>
      <c r="AD160" s="43"/>
      <c r="AE160" s="44" t="str">
        <f aca="false">IF(OR(AD$4=0,AD160="",AD$8="",AD$7=""),"",ROUND(AD160/AD$8*AD$7*KVARDI,2))</f>
        <v/>
      </c>
      <c r="AF160" s="43"/>
      <c r="AG160" s="44" t="str">
        <f aca="false">IF(OR(AF$4=0,AF160="",AF$8="",AF$7=""),"",ROUND(AF160/AF$8*AF$7*KVARDI,2))</f>
        <v/>
      </c>
      <c r="AH160" s="43"/>
      <c r="AI160" s="44" t="str">
        <f aca="false">IF(OR(AH$4=0,AH160="",AH$8="",AH$7=""),"",ROUND(AH160/AH$8*AH$7*KVARDI,2))</f>
        <v/>
      </c>
      <c r="AJ160" s="43"/>
      <c r="AK160" s="44" t="str">
        <f aca="false">IF(OR(AJ$4=0,AJ160="",AJ$8="",AJ$7=""),"",ROUND(AJ160/AJ$8*AJ$7*KVARDI,2))</f>
        <v/>
      </c>
      <c r="AL160" s="43"/>
      <c r="AM160" s="44" t="str">
        <f aca="false">IF(OR(AL$4=0,AL160="",AL$8="",AL$7=""),"",ROUND(AL160/AL$8*AL$7*KVARDI,2))</f>
        <v/>
      </c>
      <c r="AN160" s="43"/>
      <c r="AO160" s="44" t="str">
        <f aca="false">IF(OR(AN$4=0,AN160="",AN$8="",AN$7=""),"",ROUND(AN160/AN$8*AN$7*KVARDI,2))</f>
        <v/>
      </c>
      <c r="AP160" s="43"/>
      <c r="AQ160" s="44" t="str">
        <f aca="false">IF(OR(AP$4=0,AP160="",AP$8="",AP$7=""),"",ROUND(AP160/AP$8*AP$7*KVARDI,2))</f>
        <v/>
      </c>
      <c r="AR160" s="43"/>
      <c r="AS160" s="44" t="str">
        <f aca="false">IF(OR(AR$4=0,AR160="",AR$8="",AR$7=""),"",ROUND(AR160/AR$8*AR$7*KVARDI,2))</f>
        <v/>
      </c>
      <c r="AT160" s="43"/>
      <c r="AU160" s="44" t="str">
        <f aca="false">IF(OR(AT$4=0,AT160="",AT$8="",AT$7=""),"",ROUND(AT160/AT$8*AT$7*KVARDI,2))</f>
        <v/>
      </c>
      <c r="AV160" s="43"/>
      <c r="AW160" s="44" t="str">
        <f aca="false">IF(OR(AV$4=0,AV160="",AV$8="",AV$7=""),"",ROUND(AV160/AV$8*AV$7*KVARDI,2))</f>
        <v/>
      </c>
      <c r="AX160" s="43"/>
      <c r="AY160" s="44" t="str">
        <f aca="false">IF(OR(AX$4=0,AX160="",AX$8="",AX$7=""),"",ROUND(AX160/AX$8*AX$7*KVARDI,2))</f>
        <v/>
      </c>
      <c r="AZ160" s="43"/>
      <c r="BA160" s="44" t="str">
        <f aca="false">IF(OR(AZ$4=0,AZ160="",AZ$8="",AZ$7=""),"",ROUND(AZ160/AZ$8*AZ$7*KVARDI,2))</f>
        <v/>
      </c>
      <c r="BB160" s="43"/>
      <c r="BC160" s="44" t="str">
        <f aca="false">IF(OR(BB$4=0,BB160="",BB$8="",BB$7=""),"",ROUND(BB160/BB$8*BB$7*KVARDI,2))</f>
        <v/>
      </c>
    </row>
    <row r="161" customFormat="false" ht="15" hidden="false" customHeight="true" outlineLevel="0" collapsed="false">
      <c r="A161" s="45" t="n">
        <f aca="false">ROW()-10</f>
        <v>151</v>
      </c>
      <c r="B161" s="41" t="str">
        <f aca="false">IF(INDEX(Launagögn!$B$6:$B$10005,$A161)="","",INDEX(Launagögn!$B$6:$B$10005,$A161))</f>
        <v/>
      </c>
      <c r="C161" s="41" t="str">
        <f aca="false">IF(INDEX(Launagögn!$C$6:$C$10005,$A161)="","",INDEX(Launagögn!$C$6:$C$10005,$A161))</f>
        <v/>
      </c>
      <c r="D161" s="42" t="n">
        <f aca="false">IFERROR(SUMIF($F$10:$BC$10,"Stig",$F161:$BC161),0)</f>
        <v>0</v>
      </c>
      <c r="F161" s="43"/>
      <c r="G161" s="44" t="str">
        <f aca="false">IF(OR(F$4=0,F161="",F$8="",F$7=""),"",ROUND(F161/F$8*F$7*KVARDI,2))</f>
        <v/>
      </c>
      <c r="H161" s="43"/>
      <c r="I161" s="44" t="str">
        <f aca="false">IF(OR(H$4=0,H161="",H$8="",H$7=""),"",ROUND(H161/H$8*H$7*KVARDI,2))</f>
        <v/>
      </c>
      <c r="J161" s="43"/>
      <c r="K161" s="44" t="str">
        <f aca="false">IF(OR(J$4=0,J161="",J$8="",J$7=""),"",ROUND(J161/J$8*J$7*KVARDI,2))</f>
        <v/>
      </c>
      <c r="L161" s="43"/>
      <c r="M161" s="44" t="str">
        <f aca="false">IF(OR(L$4=0,L161="",L$8="",L$7=""),"",ROUND(L161/L$8*L$7*KVARDI,2))</f>
        <v/>
      </c>
      <c r="N161" s="43"/>
      <c r="O161" s="44" t="str">
        <f aca="false">IF(OR(N$4=0,N161="",N$8="",N$7=""),"",ROUND(N161/N$8*N$7*KVARDI,2))</f>
        <v/>
      </c>
      <c r="P161" s="43"/>
      <c r="Q161" s="44" t="str">
        <f aca="false">IF(OR(P$4=0,P161="",P$8="",P$7=""),"",ROUND(P161/P$8*P$7*KVARDI,2))</f>
        <v/>
      </c>
      <c r="R161" s="43"/>
      <c r="S161" s="44" t="str">
        <f aca="false">IF(OR(R$4=0,R161="",R$8="",R$7=""),"",ROUND(R161/R$8*R$7*KVARDI,2))</f>
        <v/>
      </c>
      <c r="T161" s="43"/>
      <c r="U161" s="44" t="str">
        <f aca="false">IF(OR(T$4=0,T161="",T$8="",T$7=""),"",ROUND(T161/T$8*T$7*KVARDI,2))</f>
        <v/>
      </c>
      <c r="V161" s="43"/>
      <c r="W161" s="44" t="str">
        <f aca="false">IF(OR(V$4=0,V161="",V$8="",V$7=""),"",ROUND(V161/V$8*V$7*KVARDI,2))</f>
        <v/>
      </c>
      <c r="X161" s="43"/>
      <c r="Y161" s="44" t="str">
        <f aca="false">IF(OR(X$4=0,X161="",X$8="",X$7=""),"",ROUND(X161/X$8*X$7*KVARDI,2))</f>
        <v/>
      </c>
      <c r="Z161" s="43"/>
      <c r="AA161" s="44" t="str">
        <f aca="false">IF(OR(Z$4=0,Z161="",Z$8="",Z$7=""),"",ROUND(Z161/Z$8*Z$7*KVARDI,2))</f>
        <v/>
      </c>
      <c r="AB161" s="43"/>
      <c r="AC161" s="44" t="str">
        <f aca="false">IF(OR(AB$4=0,AB161="",AB$8="",AB$7=""),"",ROUND(AB161/AB$8*AB$7*KVARDI,2))</f>
        <v/>
      </c>
      <c r="AD161" s="43"/>
      <c r="AE161" s="44" t="str">
        <f aca="false">IF(OR(AD$4=0,AD161="",AD$8="",AD$7=""),"",ROUND(AD161/AD$8*AD$7*KVARDI,2))</f>
        <v/>
      </c>
      <c r="AF161" s="43"/>
      <c r="AG161" s="44" t="str">
        <f aca="false">IF(OR(AF$4=0,AF161="",AF$8="",AF$7=""),"",ROUND(AF161/AF$8*AF$7*KVARDI,2))</f>
        <v/>
      </c>
      <c r="AH161" s="43"/>
      <c r="AI161" s="44" t="str">
        <f aca="false">IF(OR(AH$4=0,AH161="",AH$8="",AH$7=""),"",ROUND(AH161/AH$8*AH$7*KVARDI,2))</f>
        <v/>
      </c>
      <c r="AJ161" s="43"/>
      <c r="AK161" s="44" t="str">
        <f aca="false">IF(OR(AJ$4=0,AJ161="",AJ$8="",AJ$7=""),"",ROUND(AJ161/AJ$8*AJ$7*KVARDI,2))</f>
        <v/>
      </c>
      <c r="AL161" s="43"/>
      <c r="AM161" s="44" t="str">
        <f aca="false">IF(OR(AL$4=0,AL161="",AL$8="",AL$7=""),"",ROUND(AL161/AL$8*AL$7*KVARDI,2))</f>
        <v/>
      </c>
      <c r="AN161" s="43"/>
      <c r="AO161" s="44" t="str">
        <f aca="false">IF(OR(AN$4=0,AN161="",AN$8="",AN$7=""),"",ROUND(AN161/AN$8*AN$7*KVARDI,2))</f>
        <v/>
      </c>
      <c r="AP161" s="43"/>
      <c r="AQ161" s="44" t="str">
        <f aca="false">IF(OR(AP$4=0,AP161="",AP$8="",AP$7=""),"",ROUND(AP161/AP$8*AP$7*KVARDI,2))</f>
        <v/>
      </c>
      <c r="AR161" s="43"/>
      <c r="AS161" s="44" t="str">
        <f aca="false">IF(OR(AR$4=0,AR161="",AR$8="",AR$7=""),"",ROUND(AR161/AR$8*AR$7*KVARDI,2))</f>
        <v/>
      </c>
      <c r="AT161" s="43"/>
      <c r="AU161" s="44" t="str">
        <f aca="false">IF(OR(AT$4=0,AT161="",AT$8="",AT$7=""),"",ROUND(AT161/AT$8*AT$7*KVARDI,2))</f>
        <v/>
      </c>
      <c r="AV161" s="43"/>
      <c r="AW161" s="44" t="str">
        <f aca="false">IF(OR(AV$4=0,AV161="",AV$8="",AV$7=""),"",ROUND(AV161/AV$8*AV$7*KVARDI,2))</f>
        <v/>
      </c>
      <c r="AX161" s="43"/>
      <c r="AY161" s="44" t="str">
        <f aca="false">IF(OR(AX$4=0,AX161="",AX$8="",AX$7=""),"",ROUND(AX161/AX$8*AX$7*KVARDI,2))</f>
        <v/>
      </c>
      <c r="AZ161" s="43"/>
      <c r="BA161" s="44" t="str">
        <f aca="false">IF(OR(AZ$4=0,AZ161="",AZ$8="",AZ$7=""),"",ROUND(AZ161/AZ$8*AZ$7*KVARDI,2))</f>
        <v/>
      </c>
      <c r="BB161" s="43"/>
      <c r="BC161" s="44" t="str">
        <f aca="false">IF(OR(BB$4=0,BB161="",BB$8="",BB$7=""),"",ROUND(BB161/BB$8*BB$7*KVARDI,2))</f>
        <v/>
      </c>
    </row>
    <row r="162" customFormat="false" ht="15" hidden="false" customHeight="true" outlineLevel="0" collapsed="false">
      <c r="A162" s="45" t="n">
        <f aca="false">ROW()-10</f>
        <v>152</v>
      </c>
      <c r="B162" s="41" t="str">
        <f aca="false">IF(INDEX(Launagögn!$B$6:$B$10005,$A162)="","",INDEX(Launagögn!$B$6:$B$10005,$A162))</f>
        <v/>
      </c>
      <c r="C162" s="41" t="str">
        <f aca="false">IF(INDEX(Launagögn!$C$6:$C$10005,$A162)="","",INDEX(Launagögn!$C$6:$C$10005,$A162))</f>
        <v/>
      </c>
      <c r="D162" s="42" t="n">
        <f aca="false">IFERROR(SUMIF($F$10:$BC$10,"Stig",$F162:$BC162),0)</f>
        <v>0</v>
      </c>
      <c r="F162" s="43"/>
      <c r="G162" s="44" t="str">
        <f aca="false">IF(OR(F$4=0,F162="",F$8="",F$7=""),"",ROUND(F162/F$8*F$7*KVARDI,2))</f>
        <v/>
      </c>
      <c r="H162" s="43"/>
      <c r="I162" s="44" t="str">
        <f aca="false">IF(OR(H$4=0,H162="",H$8="",H$7=""),"",ROUND(H162/H$8*H$7*KVARDI,2))</f>
        <v/>
      </c>
      <c r="J162" s="43"/>
      <c r="K162" s="44" t="str">
        <f aca="false">IF(OR(J$4=0,J162="",J$8="",J$7=""),"",ROUND(J162/J$8*J$7*KVARDI,2))</f>
        <v/>
      </c>
      <c r="L162" s="43"/>
      <c r="M162" s="44" t="str">
        <f aca="false">IF(OR(L$4=0,L162="",L$8="",L$7=""),"",ROUND(L162/L$8*L$7*KVARDI,2))</f>
        <v/>
      </c>
      <c r="N162" s="43"/>
      <c r="O162" s="44" t="str">
        <f aca="false">IF(OR(N$4=0,N162="",N$8="",N$7=""),"",ROUND(N162/N$8*N$7*KVARDI,2))</f>
        <v/>
      </c>
      <c r="P162" s="43"/>
      <c r="Q162" s="44" t="str">
        <f aca="false">IF(OR(P$4=0,P162="",P$8="",P$7=""),"",ROUND(P162/P$8*P$7*KVARDI,2))</f>
        <v/>
      </c>
      <c r="R162" s="43"/>
      <c r="S162" s="44" t="str">
        <f aca="false">IF(OR(R$4=0,R162="",R$8="",R$7=""),"",ROUND(R162/R$8*R$7*KVARDI,2))</f>
        <v/>
      </c>
      <c r="T162" s="43"/>
      <c r="U162" s="44" t="str">
        <f aca="false">IF(OR(T$4=0,T162="",T$8="",T$7=""),"",ROUND(T162/T$8*T$7*KVARDI,2))</f>
        <v/>
      </c>
      <c r="V162" s="43"/>
      <c r="W162" s="44" t="str">
        <f aca="false">IF(OR(V$4=0,V162="",V$8="",V$7=""),"",ROUND(V162/V$8*V$7*KVARDI,2))</f>
        <v/>
      </c>
      <c r="X162" s="43"/>
      <c r="Y162" s="44" t="str">
        <f aca="false">IF(OR(X$4=0,X162="",X$8="",X$7=""),"",ROUND(X162/X$8*X$7*KVARDI,2))</f>
        <v/>
      </c>
      <c r="Z162" s="43"/>
      <c r="AA162" s="44" t="str">
        <f aca="false">IF(OR(Z$4=0,Z162="",Z$8="",Z$7=""),"",ROUND(Z162/Z$8*Z$7*KVARDI,2))</f>
        <v/>
      </c>
      <c r="AB162" s="43"/>
      <c r="AC162" s="44" t="str">
        <f aca="false">IF(OR(AB$4=0,AB162="",AB$8="",AB$7=""),"",ROUND(AB162/AB$8*AB$7*KVARDI,2))</f>
        <v/>
      </c>
      <c r="AD162" s="43"/>
      <c r="AE162" s="44" t="str">
        <f aca="false">IF(OR(AD$4=0,AD162="",AD$8="",AD$7=""),"",ROUND(AD162/AD$8*AD$7*KVARDI,2))</f>
        <v/>
      </c>
      <c r="AF162" s="43"/>
      <c r="AG162" s="44" t="str">
        <f aca="false">IF(OR(AF$4=0,AF162="",AF$8="",AF$7=""),"",ROUND(AF162/AF$8*AF$7*KVARDI,2))</f>
        <v/>
      </c>
      <c r="AH162" s="43"/>
      <c r="AI162" s="44" t="str">
        <f aca="false">IF(OR(AH$4=0,AH162="",AH$8="",AH$7=""),"",ROUND(AH162/AH$8*AH$7*KVARDI,2))</f>
        <v/>
      </c>
      <c r="AJ162" s="43"/>
      <c r="AK162" s="44" t="str">
        <f aca="false">IF(OR(AJ$4=0,AJ162="",AJ$8="",AJ$7=""),"",ROUND(AJ162/AJ$8*AJ$7*KVARDI,2))</f>
        <v/>
      </c>
      <c r="AL162" s="43"/>
      <c r="AM162" s="44" t="str">
        <f aca="false">IF(OR(AL$4=0,AL162="",AL$8="",AL$7=""),"",ROUND(AL162/AL$8*AL$7*KVARDI,2))</f>
        <v/>
      </c>
      <c r="AN162" s="43"/>
      <c r="AO162" s="44" t="str">
        <f aca="false">IF(OR(AN$4=0,AN162="",AN$8="",AN$7=""),"",ROUND(AN162/AN$8*AN$7*KVARDI,2))</f>
        <v/>
      </c>
      <c r="AP162" s="43"/>
      <c r="AQ162" s="44" t="str">
        <f aca="false">IF(OR(AP$4=0,AP162="",AP$8="",AP$7=""),"",ROUND(AP162/AP$8*AP$7*KVARDI,2))</f>
        <v/>
      </c>
      <c r="AR162" s="43"/>
      <c r="AS162" s="44" t="str">
        <f aca="false">IF(OR(AR$4=0,AR162="",AR$8="",AR$7=""),"",ROUND(AR162/AR$8*AR$7*KVARDI,2))</f>
        <v/>
      </c>
      <c r="AT162" s="43"/>
      <c r="AU162" s="44" t="str">
        <f aca="false">IF(OR(AT$4=0,AT162="",AT$8="",AT$7=""),"",ROUND(AT162/AT$8*AT$7*KVARDI,2))</f>
        <v/>
      </c>
      <c r="AV162" s="43"/>
      <c r="AW162" s="44" t="str">
        <f aca="false">IF(OR(AV$4=0,AV162="",AV$8="",AV$7=""),"",ROUND(AV162/AV$8*AV$7*KVARDI,2))</f>
        <v/>
      </c>
      <c r="AX162" s="43"/>
      <c r="AY162" s="44" t="str">
        <f aca="false">IF(OR(AX$4=0,AX162="",AX$8="",AX$7=""),"",ROUND(AX162/AX$8*AX$7*KVARDI,2))</f>
        <v/>
      </c>
      <c r="AZ162" s="43"/>
      <c r="BA162" s="44" t="str">
        <f aca="false">IF(OR(AZ$4=0,AZ162="",AZ$8="",AZ$7=""),"",ROUND(AZ162/AZ$8*AZ$7*KVARDI,2))</f>
        <v/>
      </c>
      <c r="BB162" s="43"/>
      <c r="BC162" s="44" t="str">
        <f aca="false">IF(OR(BB$4=0,BB162="",BB$8="",BB$7=""),"",ROUND(BB162/BB$8*BB$7*KVARDI,2))</f>
        <v/>
      </c>
    </row>
    <row r="163" customFormat="false" ht="15" hidden="false" customHeight="true" outlineLevel="0" collapsed="false">
      <c r="A163" s="45" t="n">
        <f aca="false">ROW()-10</f>
        <v>153</v>
      </c>
      <c r="B163" s="41" t="str">
        <f aca="false">IF(INDEX(Launagögn!$B$6:$B$10005,$A163)="","",INDEX(Launagögn!$B$6:$B$10005,$A163))</f>
        <v/>
      </c>
      <c r="C163" s="41" t="str">
        <f aca="false">IF(INDEX(Launagögn!$C$6:$C$10005,$A163)="","",INDEX(Launagögn!$C$6:$C$10005,$A163))</f>
        <v/>
      </c>
      <c r="D163" s="42" t="n">
        <f aca="false">IFERROR(SUMIF($F$10:$BC$10,"Stig",$F163:$BC163),0)</f>
        <v>0</v>
      </c>
      <c r="F163" s="43"/>
      <c r="G163" s="44" t="str">
        <f aca="false">IF(OR(F$4=0,F163="",F$8="",F$7=""),"",ROUND(F163/F$8*F$7*KVARDI,2))</f>
        <v/>
      </c>
      <c r="H163" s="43"/>
      <c r="I163" s="44" t="str">
        <f aca="false">IF(OR(H$4=0,H163="",H$8="",H$7=""),"",ROUND(H163/H$8*H$7*KVARDI,2))</f>
        <v/>
      </c>
      <c r="J163" s="43"/>
      <c r="K163" s="44" t="str">
        <f aca="false">IF(OR(J$4=0,J163="",J$8="",J$7=""),"",ROUND(J163/J$8*J$7*KVARDI,2))</f>
        <v/>
      </c>
      <c r="L163" s="43"/>
      <c r="M163" s="44" t="str">
        <f aca="false">IF(OR(L$4=0,L163="",L$8="",L$7=""),"",ROUND(L163/L$8*L$7*KVARDI,2))</f>
        <v/>
      </c>
      <c r="N163" s="43"/>
      <c r="O163" s="44" t="str">
        <f aca="false">IF(OR(N$4=0,N163="",N$8="",N$7=""),"",ROUND(N163/N$8*N$7*KVARDI,2))</f>
        <v/>
      </c>
      <c r="P163" s="43"/>
      <c r="Q163" s="44" t="str">
        <f aca="false">IF(OR(P$4=0,P163="",P$8="",P$7=""),"",ROUND(P163/P$8*P$7*KVARDI,2))</f>
        <v/>
      </c>
      <c r="R163" s="43"/>
      <c r="S163" s="44" t="str">
        <f aca="false">IF(OR(R$4=0,R163="",R$8="",R$7=""),"",ROUND(R163/R$8*R$7*KVARDI,2))</f>
        <v/>
      </c>
      <c r="T163" s="43"/>
      <c r="U163" s="44" t="str">
        <f aca="false">IF(OR(T$4=0,T163="",T$8="",T$7=""),"",ROUND(T163/T$8*T$7*KVARDI,2))</f>
        <v/>
      </c>
      <c r="V163" s="43"/>
      <c r="W163" s="44" t="str">
        <f aca="false">IF(OR(V$4=0,V163="",V$8="",V$7=""),"",ROUND(V163/V$8*V$7*KVARDI,2))</f>
        <v/>
      </c>
      <c r="X163" s="43"/>
      <c r="Y163" s="44" t="str">
        <f aca="false">IF(OR(X$4=0,X163="",X$8="",X$7=""),"",ROUND(X163/X$8*X$7*KVARDI,2))</f>
        <v/>
      </c>
      <c r="Z163" s="43"/>
      <c r="AA163" s="44" t="str">
        <f aca="false">IF(OR(Z$4=0,Z163="",Z$8="",Z$7=""),"",ROUND(Z163/Z$8*Z$7*KVARDI,2))</f>
        <v/>
      </c>
      <c r="AB163" s="43"/>
      <c r="AC163" s="44" t="str">
        <f aca="false">IF(OR(AB$4=0,AB163="",AB$8="",AB$7=""),"",ROUND(AB163/AB$8*AB$7*KVARDI,2))</f>
        <v/>
      </c>
      <c r="AD163" s="43"/>
      <c r="AE163" s="44" t="str">
        <f aca="false">IF(OR(AD$4=0,AD163="",AD$8="",AD$7=""),"",ROUND(AD163/AD$8*AD$7*KVARDI,2))</f>
        <v/>
      </c>
      <c r="AF163" s="43"/>
      <c r="AG163" s="44" t="str">
        <f aca="false">IF(OR(AF$4=0,AF163="",AF$8="",AF$7=""),"",ROUND(AF163/AF$8*AF$7*KVARDI,2))</f>
        <v/>
      </c>
      <c r="AH163" s="43"/>
      <c r="AI163" s="44" t="str">
        <f aca="false">IF(OR(AH$4=0,AH163="",AH$8="",AH$7=""),"",ROUND(AH163/AH$8*AH$7*KVARDI,2))</f>
        <v/>
      </c>
      <c r="AJ163" s="43"/>
      <c r="AK163" s="44" t="str">
        <f aca="false">IF(OR(AJ$4=0,AJ163="",AJ$8="",AJ$7=""),"",ROUND(AJ163/AJ$8*AJ$7*KVARDI,2))</f>
        <v/>
      </c>
      <c r="AL163" s="43"/>
      <c r="AM163" s="44" t="str">
        <f aca="false">IF(OR(AL$4=0,AL163="",AL$8="",AL$7=""),"",ROUND(AL163/AL$8*AL$7*KVARDI,2))</f>
        <v/>
      </c>
      <c r="AN163" s="43"/>
      <c r="AO163" s="44" t="str">
        <f aca="false">IF(OR(AN$4=0,AN163="",AN$8="",AN$7=""),"",ROUND(AN163/AN$8*AN$7*KVARDI,2))</f>
        <v/>
      </c>
      <c r="AP163" s="43"/>
      <c r="AQ163" s="44" t="str">
        <f aca="false">IF(OR(AP$4=0,AP163="",AP$8="",AP$7=""),"",ROUND(AP163/AP$8*AP$7*KVARDI,2))</f>
        <v/>
      </c>
      <c r="AR163" s="43"/>
      <c r="AS163" s="44" t="str">
        <f aca="false">IF(OR(AR$4=0,AR163="",AR$8="",AR$7=""),"",ROUND(AR163/AR$8*AR$7*KVARDI,2))</f>
        <v/>
      </c>
      <c r="AT163" s="43"/>
      <c r="AU163" s="44" t="str">
        <f aca="false">IF(OR(AT$4=0,AT163="",AT$8="",AT$7=""),"",ROUND(AT163/AT$8*AT$7*KVARDI,2))</f>
        <v/>
      </c>
      <c r="AV163" s="43"/>
      <c r="AW163" s="44" t="str">
        <f aca="false">IF(OR(AV$4=0,AV163="",AV$8="",AV$7=""),"",ROUND(AV163/AV$8*AV$7*KVARDI,2))</f>
        <v/>
      </c>
      <c r="AX163" s="43"/>
      <c r="AY163" s="44" t="str">
        <f aca="false">IF(OR(AX$4=0,AX163="",AX$8="",AX$7=""),"",ROUND(AX163/AX$8*AX$7*KVARDI,2))</f>
        <v/>
      </c>
      <c r="AZ163" s="43"/>
      <c r="BA163" s="44" t="str">
        <f aca="false">IF(OR(AZ$4=0,AZ163="",AZ$8="",AZ$7=""),"",ROUND(AZ163/AZ$8*AZ$7*KVARDI,2))</f>
        <v/>
      </c>
      <c r="BB163" s="43"/>
      <c r="BC163" s="44" t="str">
        <f aca="false">IF(OR(BB$4=0,BB163="",BB$8="",BB$7=""),"",ROUND(BB163/BB$8*BB$7*KVARDI,2))</f>
        <v/>
      </c>
    </row>
    <row r="164" customFormat="false" ht="15" hidden="false" customHeight="true" outlineLevel="0" collapsed="false">
      <c r="A164" s="45" t="n">
        <f aca="false">ROW()-10</f>
        <v>154</v>
      </c>
      <c r="B164" s="41" t="str">
        <f aca="false">IF(INDEX(Launagögn!$B$6:$B$10005,$A164)="","",INDEX(Launagögn!$B$6:$B$10005,$A164))</f>
        <v/>
      </c>
      <c r="C164" s="41" t="str">
        <f aca="false">IF(INDEX(Launagögn!$C$6:$C$10005,$A164)="","",INDEX(Launagögn!$C$6:$C$10005,$A164))</f>
        <v/>
      </c>
      <c r="D164" s="42" t="n">
        <f aca="false">IFERROR(SUMIF($F$10:$BC$10,"Stig",$F164:$BC164),0)</f>
        <v>0</v>
      </c>
      <c r="F164" s="43"/>
      <c r="G164" s="44" t="str">
        <f aca="false">IF(OR(F$4=0,F164="",F$8="",F$7=""),"",ROUND(F164/F$8*F$7*KVARDI,2))</f>
        <v/>
      </c>
      <c r="H164" s="43"/>
      <c r="I164" s="44" t="str">
        <f aca="false">IF(OR(H$4=0,H164="",H$8="",H$7=""),"",ROUND(H164/H$8*H$7*KVARDI,2))</f>
        <v/>
      </c>
      <c r="J164" s="43"/>
      <c r="K164" s="44" t="str">
        <f aca="false">IF(OR(J$4=0,J164="",J$8="",J$7=""),"",ROUND(J164/J$8*J$7*KVARDI,2))</f>
        <v/>
      </c>
      <c r="L164" s="43"/>
      <c r="M164" s="44" t="str">
        <f aca="false">IF(OR(L$4=0,L164="",L$8="",L$7=""),"",ROUND(L164/L$8*L$7*KVARDI,2))</f>
        <v/>
      </c>
      <c r="N164" s="43"/>
      <c r="O164" s="44" t="str">
        <f aca="false">IF(OR(N$4=0,N164="",N$8="",N$7=""),"",ROUND(N164/N$8*N$7*KVARDI,2))</f>
        <v/>
      </c>
      <c r="P164" s="43"/>
      <c r="Q164" s="44" t="str">
        <f aca="false">IF(OR(P$4=0,P164="",P$8="",P$7=""),"",ROUND(P164/P$8*P$7*KVARDI,2))</f>
        <v/>
      </c>
      <c r="R164" s="43"/>
      <c r="S164" s="44" t="str">
        <f aca="false">IF(OR(R$4=0,R164="",R$8="",R$7=""),"",ROUND(R164/R$8*R$7*KVARDI,2))</f>
        <v/>
      </c>
      <c r="T164" s="43"/>
      <c r="U164" s="44" t="str">
        <f aca="false">IF(OR(T$4=0,T164="",T$8="",T$7=""),"",ROUND(T164/T$8*T$7*KVARDI,2))</f>
        <v/>
      </c>
      <c r="V164" s="43"/>
      <c r="W164" s="44" t="str">
        <f aca="false">IF(OR(V$4=0,V164="",V$8="",V$7=""),"",ROUND(V164/V$8*V$7*KVARDI,2))</f>
        <v/>
      </c>
      <c r="X164" s="43"/>
      <c r="Y164" s="44" t="str">
        <f aca="false">IF(OR(X$4=0,X164="",X$8="",X$7=""),"",ROUND(X164/X$8*X$7*KVARDI,2))</f>
        <v/>
      </c>
      <c r="Z164" s="43"/>
      <c r="AA164" s="44" t="str">
        <f aca="false">IF(OR(Z$4=0,Z164="",Z$8="",Z$7=""),"",ROUND(Z164/Z$8*Z$7*KVARDI,2))</f>
        <v/>
      </c>
      <c r="AB164" s="43"/>
      <c r="AC164" s="44" t="str">
        <f aca="false">IF(OR(AB$4=0,AB164="",AB$8="",AB$7=""),"",ROUND(AB164/AB$8*AB$7*KVARDI,2))</f>
        <v/>
      </c>
      <c r="AD164" s="43"/>
      <c r="AE164" s="44" t="str">
        <f aca="false">IF(OR(AD$4=0,AD164="",AD$8="",AD$7=""),"",ROUND(AD164/AD$8*AD$7*KVARDI,2))</f>
        <v/>
      </c>
      <c r="AF164" s="43"/>
      <c r="AG164" s="44" t="str">
        <f aca="false">IF(OR(AF$4=0,AF164="",AF$8="",AF$7=""),"",ROUND(AF164/AF$8*AF$7*KVARDI,2))</f>
        <v/>
      </c>
      <c r="AH164" s="43"/>
      <c r="AI164" s="44" t="str">
        <f aca="false">IF(OR(AH$4=0,AH164="",AH$8="",AH$7=""),"",ROUND(AH164/AH$8*AH$7*KVARDI,2))</f>
        <v/>
      </c>
      <c r="AJ164" s="43"/>
      <c r="AK164" s="44" t="str">
        <f aca="false">IF(OR(AJ$4=0,AJ164="",AJ$8="",AJ$7=""),"",ROUND(AJ164/AJ$8*AJ$7*KVARDI,2))</f>
        <v/>
      </c>
      <c r="AL164" s="43"/>
      <c r="AM164" s="44" t="str">
        <f aca="false">IF(OR(AL$4=0,AL164="",AL$8="",AL$7=""),"",ROUND(AL164/AL$8*AL$7*KVARDI,2))</f>
        <v/>
      </c>
      <c r="AN164" s="43"/>
      <c r="AO164" s="44" t="str">
        <f aca="false">IF(OR(AN$4=0,AN164="",AN$8="",AN$7=""),"",ROUND(AN164/AN$8*AN$7*KVARDI,2))</f>
        <v/>
      </c>
      <c r="AP164" s="43"/>
      <c r="AQ164" s="44" t="str">
        <f aca="false">IF(OR(AP$4=0,AP164="",AP$8="",AP$7=""),"",ROUND(AP164/AP$8*AP$7*KVARDI,2))</f>
        <v/>
      </c>
      <c r="AR164" s="43"/>
      <c r="AS164" s="44" t="str">
        <f aca="false">IF(OR(AR$4=0,AR164="",AR$8="",AR$7=""),"",ROUND(AR164/AR$8*AR$7*KVARDI,2))</f>
        <v/>
      </c>
      <c r="AT164" s="43"/>
      <c r="AU164" s="44" t="str">
        <f aca="false">IF(OR(AT$4=0,AT164="",AT$8="",AT$7=""),"",ROUND(AT164/AT$8*AT$7*KVARDI,2))</f>
        <v/>
      </c>
      <c r="AV164" s="43"/>
      <c r="AW164" s="44" t="str">
        <f aca="false">IF(OR(AV$4=0,AV164="",AV$8="",AV$7=""),"",ROUND(AV164/AV$8*AV$7*KVARDI,2))</f>
        <v/>
      </c>
      <c r="AX164" s="43"/>
      <c r="AY164" s="44" t="str">
        <f aca="false">IF(OR(AX$4=0,AX164="",AX$8="",AX$7=""),"",ROUND(AX164/AX$8*AX$7*KVARDI,2))</f>
        <v/>
      </c>
      <c r="AZ164" s="43"/>
      <c r="BA164" s="44" t="str">
        <f aca="false">IF(OR(AZ$4=0,AZ164="",AZ$8="",AZ$7=""),"",ROUND(AZ164/AZ$8*AZ$7*KVARDI,2))</f>
        <v/>
      </c>
      <c r="BB164" s="43"/>
      <c r="BC164" s="44" t="str">
        <f aca="false">IF(OR(BB$4=0,BB164="",BB$8="",BB$7=""),"",ROUND(BB164/BB$8*BB$7*KVARDI,2))</f>
        <v/>
      </c>
    </row>
    <row r="165" customFormat="false" ht="15" hidden="false" customHeight="true" outlineLevel="0" collapsed="false">
      <c r="A165" s="45" t="n">
        <f aca="false">ROW()-10</f>
        <v>155</v>
      </c>
      <c r="B165" s="41" t="str">
        <f aca="false">IF(INDEX(Launagögn!$B$6:$B$10005,$A165)="","",INDEX(Launagögn!$B$6:$B$10005,$A165))</f>
        <v/>
      </c>
      <c r="C165" s="41" t="str">
        <f aca="false">IF(INDEX(Launagögn!$C$6:$C$10005,$A165)="","",INDEX(Launagögn!$C$6:$C$10005,$A165))</f>
        <v/>
      </c>
      <c r="D165" s="42" t="n">
        <f aca="false">IFERROR(SUMIF($F$10:$BC$10,"Stig",$F165:$BC165),0)</f>
        <v>0</v>
      </c>
      <c r="F165" s="43"/>
      <c r="G165" s="44" t="str">
        <f aca="false">IF(OR(F$4=0,F165="",F$8="",F$7=""),"",ROUND(F165/F$8*F$7*KVARDI,2))</f>
        <v/>
      </c>
      <c r="H165" s="43"/>
      <c r="I165" s="44" t="str">
        <f aca="false">IF(OR(H$4=0,H165="",H$8="",H$7=""),"",ROUND(H165/H$8*H$7*KVARDI,2))</f>
        <v/>
      </c>
      <c r="J165" s="43"/>
      <c r="K165" s="44" t="str">
        <f aca="false">IF(OR(J$4=0,J165="",J$8="",J$7=""),"",ROUND(J165/J$8*J$7*KVARDI,2))</f>
        <v/>
      </c>
      <c r="L165" s="43"/>
      <c r="M165" s="44" t="str">
        <f aca="false">IF(OR(L$4=0,L165="",L$8="",L$7=""),"",ROUND(L165/L$8*L$7*KVARDI,2))</f>
        <v/>
      </c>
      <c r="N165" s="43"/>
      <c r="O165" s="44" t="str">
        <f aca="false">IF(OR(N$4=0,N165="",N$8="",N$7=""),"",ROUND(N165/N$8*N$7*KVARDI,2))</f>
        <v/>
      </c>
      <c r="P165" s="43"/>
      <c r="Q165" s="44" t="str">
        <f aca="false">IF(OR(P$4=0,P165="",P$8="",P$7=""),"",ROUND(P165/P$8*P$7*KVARDI,2))</f>
        <v/>
      </c>
      <c r="R165" s="43"/>
      <c r="S165" s="44" t="str">
        <f aca="false">IF(OR(R$4=0,R165="",R$8="",R$7=""),"",ROUND(R165/R$8*R$7*KVARDI,2))</f>
        <v/>
      </c>
      <c r="T165" s="43"/>
      <c r="U165" s="44" t="str">
        <f aca="false">IF(OR(T$4=0,T165="",T$8="",T$7=""),"",ROUND(T165/T$8*T$7*KVARDI,2))</f>
        <v/>
      </c>
      <c r="V165" s="43"/>
      <c r="W165" s="44" t="str">
        <f aca="false">IF(OR(V$4=0,V165="",V$8="",V$7=""),"",ROUND(V165/V$8*V$7*KVARDI,2))</f>
        <v/>
      </c>
      <c r="X165" s="43"/>
      <c r="Y165" s="44" t="str">
        <f aca="false">IF(OR(X$4=0,X165="",X$8="",X$7=""),"",ROUND(X165/X$8*X$7*KVARDI,2))</f>
        <v/>
      </c>
      <c r="Z165" s="43"/>
      <c r="AA165" s="44" t="str">
        <f aca="false">IF(OR(Z$4=0,Z165="",Z$8="",Z$7=""),"",ROUND(Z165/Z$8*Z$7*KVARDI,2))</f>
        <v/>
      </c>
      <c r="AB165" s="43"/>
      <c r="AC165" s="44" t="str">
        <f aca="false">IF(OR(AB$4=0,AB165="",AB$8="",AB$7=""),"",ROUND(AB165/AB$8*AB$7*KVARDI,2))</f>
        <v/>
      </c>
      <c r="AD165" s="43"/>
      <c r="AE165" s="44" t="str">
        <f aca="false">IF(OR(AD$4=0,AD165="",AD$8="",AD$7=""),"",ROUND(AD165/AD$8*AD$7*KVARDI,2))</f>
        <v/>
      </c>
      <c r="AF165" s="43"/>
      <c r="AG165" s="44" t="str">
        <f aca="false">IF(OR(AF$4=0,AF165="",AF$8="",AF$7=""),"",ROUND(AF165/AF$8*AF$7*KVARDI,2))</f>
        <v/>
      </c>
      <c r="AH165" s="43"/>
      <c r="AI165" s="44" t="str">
        <f aca="false">IF(OR(AH$4=0,AH165="",AH$8="",AH$7=""),"",ROUND(AH165/AH$8*AH$7*KVARDI,2))</f>
        <v/>
      </c>
      <c r="AJ165" s="43"/>
      <c r="AK165" s="44" t="str">
        <f aca="false">IF(OR(AJ$4=0,AJ165="",AJ$8="",AJ$7=""),"",ROUND(AJ165/AJ$8*AJ$7*KVARDI,2))</f>
        <v/>
      </c>
      <c r="AL165" s="43"/>
      <c r="AM165" s="44" t="str">
        <f aca="false">IF(OR(AL$4=0,AL165="",AL$8="",AL$7=""),"",ROUND(AL165/AL$8*AL$7*KVARDI,2))</f>
        <v/>
      </c>
      <c r="AN165" s="43"/>
      <c r="AO165" s="44" t="str">
        <f aca="false">IF(OR(AN$4=0,AN165="",AN$8="",AN$7=""),"",ROUND(AN165/AN$8*AN$7*KVARDI,2))</f>
        <v/>
      </c>
      <c r="AP165" s="43"/>
      <c r="AQ165" s="44" t="str">
        <f aca="false">IF(OR(AP$4=0,AP165="",AP$8="",AP$7=""),"",ROUND(AP165/AP$8*AP$7*KVARDI,2))</f>
        <v/>
      </c>
      <c r="AR165" s="43"/>
      <c r="AS165" s="44" t="str">
        <f aca="false">IF(OR(AR$4=0,AR165="",AR$8="",AR$7=""),"",ROUND(AR165/AR$8*AR$7*KVARDI,2))</f>
        <v/>
      </c>
      <c r="AT165" s="43"/>
      <c r="AU165" s="44" t="str">
        <f aca="false">IF(OR(AT$4=0,AT165="",AT$8="",AT$7=""),"",ROUND(AT165/AT$8*AT$7*KVARDI,2))</f>
        <v/>
      </c>
      <c r="AV165" s="43"/>
      <c r="AW165" s="44" t="str">
        <f aca="false">IF(OR(AV$4=0,AV165="",AV$8="",AV$7=""),"",ROUND(AV165/AV$8*AV$7*KVARDI,2))</f>
        <v/>
      </c>
      <c r="AX165" s="43"/>
      <c r="AY165" s="44" t="str">
        <f aca="false">IF(OR(AX$4=0,AX165="",AX$8="",AX$7=""),"",ROUND(AX165/AX$8*AX$7*KVARDI,2))</f>
        <v/>
      </c>
      <c r="AZ165" s="43"/>
      <c r="BA165" s="44" t="str">
        <f aca="false">IF(OR(AZ$4=0,AZ165="",AZ$8="",AZ$7=""),"",ROUND(AZ165/AZ$8*AZ$7*KVARDI,2))</f>
        <v/>
      </c>
      <c r="BB165" s="43"/>
      <c r="BC165" s="44" t="str">
        <f aca="false">IF(OR(BB$4=0,BB165="",BB$8="",BB$7=""),"",ROUND(BB165/BB$8*BB$7*KVARDI,2))</f>
        <v/>
      </c>
    </row>
    <row r="166" customFormat="false" ht="15" hidden="false" customHeight="true" outlineLevel="0" collapsed="false">
      <c r="A166" s="45" t="n">
        <f aca="false">ROW()-10</f>
        <v>156</v>
      </c>
      <c r="B166" s="41" t="str">
        <f aca="false">IF(INDEX(Launagögn!$B$6:$B$10005,$A166)="","",INDEX(Launagögn!$B$6:$B$10005,$A166))</f>
        <v/>
      </c>
      <c r="C166" s="41" t="str">
        <f aca="false">IF(INDEX(Launagögn!$C$6:$C$10005,$A166)="","",INDEX(Launagögn!$C$6:$C$10005,$A166))</f>
        <v/>
      </c>
      <c r="D166" s="42" t="n">
        <f aca="false">IFERROR(SUMIF($F$10:$BC$10,"Stig",$F166:$BC166),0)</f>
        <v>0</v>
      </c>
      <c r="F166" s="43"/>
      <c r="G166" s="44" t="str">
        <f aca="false">IF(OR(F$4=0,F166="",F$8="",F$7=""),"",ROUND(F166/F$8*F$7*KVARDI,2))</f>
        <v/>
      </c>
      <c r="H166" s="43"/>
      <c r="I166" s="44" t="str">
        <f aca="false">IF(OR(H$4=0,H166="",H$8="",H$7=""),"",ROUND(H166/H$8*H$7*KVARDI,2))</f>
        <v/>
      </c>
      <c r="J166" s="43"/>
      <c r="K166" s="44" t="str">
        <f aca="false">IF(OR(J$4=0,J166="",J$8="",J$7=""),"",ROUND(J166/J$8*J$7*KVARDI,2))</f>
        <v/>
      </c>
      <c r="L166" s="43"/>
      <c r="M166" s="44" t="str">
        <f aca="false">IF(OR(L$4=0,L166="",L$8="",L$7=""),"",ROUND(L166/L$8*L$7*KVARDI,2))</f>
        <v/>
      </c>
      <c r="N166" s="43"/>
      <c r="O166" s="44" t="str">
        <f aca="false">IF(OR(N$4=0,N166="",N$8="",N$7=""),"",ROUND(N166/N$8*N$7*KVARDI,2))</f>
        <v/>
      </c>
      <c r="P166" s="43"/>
      <c r="Q166" s="44" t="str">
        <f aca="false">IF(OR(P$4=0,P166="",P$8="",P$7=""),"",ROUND(P166/P$8*P$7*KVARDI,2))</f>
        <v/>
      </c>
      <c r="R166" s="43"/>
      <c r="S166" s="44" t="str">
        <f aca="false">IF(OR(R$4=0,R166="",R$8="",R$7=""),"",ROUND(R166/R$8*R$7*KVARDI,2))</f>
        <v/>
      </c>
      <c r="T166" s="43"/>
      <c r="U166" s="44" t="str">
        <f aca="false">IF(OR(T$4=0,T166="",T$8="",T$7=""),"",ROUND(T166/T$8*T$7*KVARDI,2))</f>
        <v/>
      </c>
      <c r="V166" s="43"/>
      <c r="W166" s="44" t="str">
        <f aca="false">IF(OR(V$4=0,V166="",V$8="",V$7=""),"",ROUND(V166/V$8*V$7*KVARDI,2))</f>
        <v/>
      </c>
      <c r="X166" s="43"/>
      <c r="Y166" s="44" t="str">
        <f aca="false">IF(OR(X$4=0,X166="",X$8="",X$7=""),"",ROUND(X166/X$8*X$7*KVARDI,2))</f>
        <v/>
      </c>
      <c r="Z166" s="43"/>
      <c r="AA166" s="44" t="str">
        <f aca="false">IF(OR(Z$4=0,Z166="",Z$8="",Z$7=""),"",ROUND(Z166/Z$8*Z$7*KVARDI,2))</f>
        <v/>
      </c>
      <c r="AB166" s="43"/>
      <c r="AC166" s="44" t="str">
        <f aca="false">IF(OR(AB$4=0,AB166="",AB$8="",AB$7=""),"",ROUND(AB166/AB$8*AB$7*KVARDI,2))</f>
        <v/>
      </c>
      <c r="AD166" s="43"/>
      <c r="AE166" s="44" t="str">
        <f aca="false">IF(OR(AD$4=0,AD166="",AD$8="",AD$7=""),"",ROUND(AD166/AD$8*AD$7*KVARDI,2))</f>
        <v/>
      </c>
      <c r="AF166" s="43"/>
      <c r="AG166" s="44" t="str">
        <f aca="false">IF(OR(AF$4=0,AF166="",AF$8="",AF$7=""),"",ROUND(AF166/AF$8*AF$7*KVARDI,2))</f>
        <v/>
      </c>
      <c r="AH166" s="43"/>
      <c r="AI166" s="44" t="str">
        <f aca="false">IF(OR(AH$4=0,AH166="",AH$8="",AH$7=""),"",ROUND(AH166/AH$8*AH$7*KVARDI,2))</f>
        <v/>
      </c>
      <c r="AJ166" s="43"/>
      <c r="AK166" s="44" t="str">
        <f aca="false">IF(OR(AJ$4=0,AJ166="",AJ$8="",AJ$7=""),"",ROUND(AJ166/AJ$8*AJ$7*KVARDI,2))</f>
        <v/>
      </c>
      <c r="AL166" s="43"/>
      <c r="AM166" s="44" t="str">
        <f aca="false">IF(OR(AL$4=0,AL166="",AL$8="",AL$7=""),"",ROUND(AL166/AL$8*AL$7*KVARDI,2))</f>
        <v/>
      </c>
      <c r="AN166" s="43"/>
      <c r="AO166" s="44" t="str">
        <f aca="false">IF(OR(AN$4=0,AN166="",AN$8="",AN$7=""),"",ROUND(AN166/AN$8*AN$7*KVARDI,2))</f>
        <v/>
      </c>
      <c r="AP166" s="43"/>
      <c r="AQ166" s="44" t="str">
        <f aca="false">IF(OR(AP$4=0,AP166="",AP$8="",AP$7=""),"",ROUND(AP166/AP$8*AP$7*KVARDI,2))</f>
        <v/>
      </c>
      <c r="AR166" s="43"/>
      <c r="AS166" s="44" t="str">
        <f aca="false">IF(OR(AR$4=0,AR166="",AR$8="",AR$7=""),"",ROUND(AR166/AR$8*AR$7*KVARDI,2))</f>
        <v/>
      </c>
      <c r="AT166" s="43"/>
      <c r="AU166" s="44" t="str">
        <f aca="false">IF(OR(AT$4=0,AT166="",AT$8="",AT$7=""),"",ROUND(AT166/AT$8*AT$7*KVARDI,2))</f>
        <v/>
      </c>
      <c r="AV166" s="43"/>
      <c r="AW166" s="44" t="str">
        <f aca="false">IF(OR(AV$4=0,AV166="",AV$8="",AV$7=""),"",ROUND(AV166/AV$8*AV$7*KVARDI,2))</f>
        <v/>
      </c>
      <c r="AX166" s="43"/>
      <c r="AY166" s="44" t="str">
        <f aca="false">IF(OR(AX$4=0,AX166="",AX$8="",AX$7=""),"",ROUND(AX166/AX$8*AX$7*KVARDI,2))</f>
        <v/>
      </c>
      <c r="AZ166" s="43"/>
      <c r="BA166" s="44" t="str">
        <f aca="false">IF(OR(AZ$4=0,AZ166="",AZ$8="",AZ$7=""),"",ROUND(AZ166/AZ$8*AZ$7*KVARDI,2))</f>
        <v/>
      </c>
      <c r="BB166" s="43"/>
      <c r="BC166" s="44" t="str">
        <f aca="false">IF(OR(BB$4=0,BB166="",BB$8="",BB$7=""),"",ROUND(BB166/BB$8*BB$7*KVARDI,2))</f>
        <v/>
      </c>
    </row>
    <row r="167" customFormat="false" ht="15" hidden="false" customHeight="true" outlineLevel="0" collapsed="false">
      <c r="A167" s="45" t="n">
        <f aca="false">ROW()-10</f>
        <v>157</v>
      </c>
      <c r="B167" s="41" t="str">
        <f aca="false">IF(INDEX(Launagögn!$B$6:$B$10005,$A167)="","",INDEX(Launagögn!$B$6:$B$10005,$A167))</f>
        <v/>
      </c>
      <c r="C167" s="41" t="str">
        <f aca="false">IF(INDEX(Launagögn!$C$6:$C$10005,$A167)="","",INDEX(Launagögn!$C$6:$C$10005,$A167))</f>
        <v/>
      </c>
      <c r="D167" s="42" t="n">
        <f aca="false">IFERROR(SUMIF($F$10:$BC$10,"Stig",$F167:$BC167),0)</f>
        <v>0</v>
      </c>
      <c r="F167" s="43"/>
      <c r="G167" s="44" t="str">
        <f aca="false">IF(OR(F$4=0,F167="",F$8="",F$7=""),"",ROUND(F167/F$8*F$7*KVARDI,2))</f>
        <v/>
      </c>
      <c r="H167" s="43"/>
      <c r="I167" s="44" t="str">
        <f aca="false">IF(OR(H$4=0,H167="",H$8="",H$7=""),"",ROUND(H167/H$8*H$7*KVARDI,2))</f>
        <v/>
      </c>
      <c r="J167" s="43"/>
      <c r="K167" s="44" t="str">
        <f aca="false">IF(OR(J$4=0,J167="",J$8="",J$7=""),"",ROUND(J167/J$8*J$7*KVARDI,2))</f>
        <v/>
      </c>
      <c r="L167" s="43"/>
      <c r="M167" s="44" t="str">
        <f aca="false">IF(OR(L$4=0,L167="",L$8="",L$7=""),"",ROUND(L167/L$8*L$7*KVARDI,2))</f>
        <v/>
      </c>
      <c r="N167" s="43"/>
      <c r="O167" s="44" t="str">
        <f aca="false">IF(OR(N$4=0,N167="",N$8="",N$7=""),"",ROUND(N167/N$8*N$7*KVARDI,2))</f>
        <v/>
      </c>
      <c r="P167" s="43"/>
      <c r="Q167" s="44" t="str">
        <f aca="false">IF(OR(P$4=0,P167="",P$8="",P$7=""),"",ROUND(P167/P$8*P$7*KVARDI,2))</f>
        <v/>
      </c>
      <c r="R167" s="43"/>
      <c r="S167" s="44" t="str">
        <f aca="false">IF(OR(R$4=0,R167="",R$8="",R$7=""),"",ROUND(R167/R$8*R$7*KVARDI,2))</f>
        <v/>
      </c>
      <c r="T167" s="43"/>
      <c r="U167" s="44" t="str">
        <f aca="false">IF(OR(T$4=0,T167="",T$8="",T$7=""),"",ROUND(T167/T$8*T$7*KVARDI,2))</f>
        <v/>
      </c>
      <c r="V167" s="43"/>
      <c r="W167" s="44" t="str">
        <f aca="false">IF(OR(V$4=0,V167="",V$8="",V$7=""),"",ROUND(V167/V$8*V$7*KVARDI,2))</f>
        <v/>
      </c>
      <c r="X167" s="43"/>
      <c r="Y167" s="44" t="str">
        <f aca="false">IF(OR(X$4=0,X167="",X$8="",X$7=""),"",ROUND(X167/X$8*X$7*KVARDI,2))</f>
        <v/>
      </c>
      <c r="Z167" s="43"/>
      <c r="AA167" s="44" t="str">
        <f aca="false">IF(OR(Z$4=0,Z167="",Z$8="",Z$7=""),"",ROUND(Z167/Z$8*Z$7*KVARDI,2))</f>
        <v/>
      </c>
      <c r="AB167" s="43"/>
      <c r="AC167" s="44" t="str">
        <f aca="false">IF(OR(AB$4=0,AB167="",AB$8="",AB$7=""),"",ROUND(AB167/AB$8*AB$7*KVARDI,2))</f>
        <v/>
      </c>
      <c r="AD167" s="43"/>
      <c r="AE167" s="44" t="str">
        <f aca="false">IF(OR(AD$4=0,AD167="",AD$8="",AD$7=""),"",ROUND(AD167/AD$8*AD$7*KVARDI,2))</f>
        <v/>
      </c>
      <c r="AF167" s="43"/>
      <c r="AG167" s="44" t="str">
        <f aca="false">IF(OR(AF$4=0,AF167="",AF$8="",AF$7=""),"",ROUND(AF167/AF$8*AF$7*KVARDI,2))</f>
        <v/>
      </c>
      <c r="AH167" s="43"/>
      <c r="AI167" s="44" t="str">
        <f aca="false">IF(OR(AH$4=0,AH167="",AH$8="",AH$7=""),"",ROUND(AH167/AH$8*AH$7*KVARDI,2))</f>
        <v/>
      </c>
      <c r="AJ167" s="43"/>
      <c r="AK167" s="44" t="str">
        <f aca="false">IF(OR(AJ$4=0,AJ167="",AJ$8="",AJ$7=""),"",ROUND(AJ167/AJ$8*AJ$7*KVARDI,2))</f>
        <v/>
      </c>
      <c r="AL167" s="43"/>
      <c r="AM167" s="44" t="str">
        <f aca="false">IF(OR(AL$4=0,AL167="",AL$8="",AL$7=""),"",ROUND(AL167/AL$8*AL$7*KVARDI,2))</f>
        <v/>
      </c>
      <c r="AN167" s="43"/>
      <c r="AO167" s="44" t="str">
        <f aca="false">IF(OR(AN$4=0,AN167="",AN$8="",AN$7=""),"",ROUND(AN167/AN$8*AN$7*KVARDI,2))</f>
        <v/>
      </c>
      <c r="AP167" s="43"/>
      <c r="AQ167" s="44" t="str">
        <f aca="false">IF(OR(AP$4=0,AP167="",AP$8="",AP$7=""),"",ROUND(AP167/AP$8*AP$7*KVARDI,2))</f>
        <v/>
      </c>
      <c r="AR167" s="43"/>
      <c r="AS167" s="44" t="str">
        <f aca="false">IF(OR(AR$4=0,AR167="",AR$8="",AR$7=""),"",ROUND(AR167/AR$8*AR$7*KVARDI,2))</f>
        <v/>
      </c>
      <c r="AT167" s="43"/>
      <c r="AU167" s="44" t="str">
        <f aca="false">IF(OR(AT$4=0,AT167="",AT$8="",AT$7=""),"",ROUND(AT167/AT$8*AT$7*KVARDI,2))</f>
        <v/>
      </c>
      <c r="AV167" s="43"/>
      <c r="AW167" s="44" t="str">
        <f aca="false">IF(OR(AV$4=0,AV167="",AV$8="",AV$7=""),"",ROUND(AV167/AV$8*AV$7*KVARDI,2))</f>
        <v/>
      </c>
      <c r="AX167" s="43"/>
      <c r="AY167" s="44" t="str">
        <f aca="false">IF(OR(AX$4=0,AX167="",AX$8="",AX$7=""),"",ROUND(AX167/AX$8*AX$7*KVARDI,2))</f>
        <v/>
      </c>
      <c r="AZ167" s="43"/>
      <c r="BA167" s="44" t="str">
        <f aca="false">IF(OR(AZ$4=0,AZ167="",AZ$8="",AZ$7=""),"",ROUND(AZ167/AZ$8*AZ$7*KVARDI,2))</f>
        <v/>
      </c>
      <c r="BB167" s="43"/>
      <c r="BC167" s="44" t="str">
        <f aca="false">IF(OR(BB$4=0,BB167="",BB$8="",BB$7=""),"",ROUND(BB167/BB$8*BB$7*KVARDI,2))</f>
        <v/>
      </c>
    </row>
    <row r="168" customFormat="false" ht="15" hidden="false" customHeight="true" outlineLevel="0" collapsed="false">
      <c r="A168" s="45" t="n">
        <f aca="false">ROW()-10</f>
        <v>158</v>
      </c>
      <c r="B168" s="41" t="str">
        <f aca="false">IF(INDEX(Launagögn!$B$6:$B$10005,$A168)="","",INDEX(Launagögn!$B$6:$B$10005,$A168))</f>
        <v/>
      </c>
      <c r="C168" s="41" t="str">
        <f aca="false">IF(INDEX(Launagögn!$C$6:$C$10005,$A168)="","",INDEX(Launagögn!$C$6:$C$10005,$A168))</f>
        <v/>
      </c>
      <c r="D168" s="42" t="n">
        <f aca="false">IFERROR(SUMIF($F$10:$BC$10,"Stig",$F168:$BC168),0)</f>
        <v>0</v>
      </c>
      <c r="F168" s="43"/>
      <c r="G168" s="44" t="str">
        <f aca="false">IF(OR(F$4=0,F168="",F$8="",F$7=""),"",ROUND(F168/F$8*F$7*KVARDI,2))</f>
        <v/>
      </c>
      <c r="H168" s="43"/>
      <c r="I168" s="44" t="str">
        <f aca="false">IF(OR(H$4=0,H168="",H$8="",H$7=""),"",ROUND(H168/H$8*H$7*KVARDI,2))</f>
        <v/>
      </c>
      <c r="J168" s="43"/>
      <c r="K168" s="44" t="str">
        <f aca="false">IF(OR(J$4=0,J168="",J$8="",J$7=""),"",ROUND(J168/J$8*J$7*KVARDI,2))</f>
        <v/>
      </c>
      <c r="L168" s="43"/>
      <c r="M168" s="44" t="str">
        <f aca="false">IF(OR(L$4=0,L168="",L$8="",L$7=""),"",ROUND(L168/L$8*L$7*KVARDI,2))</f>
        <v/>
      </c>
      <c r="N168" s="43"/>
      <c r="O168" s="44" t="str">
        <f aca="false">IF(OR(N$4=0,N168="",N$8="",N$7=""),"",ROUND(N168/N$8*N$7*KVARDI,2))</f>
        <v/>
      </c>
      <c r="P168" s="43"/>
      <c r="Q168" s="44" t="str">
        <f aca="false">IF(OR(P$4=0,P168="",P$8="",P$7=""),"",ROUND(P168/P$8*P$7*KVARDI,2))</f>
        <v/>
      </c>
      <c r="R168" s="43"/>
      <c r="S168" s="44" t="str">
        <f aca="false">IF(OR(R$4=0,R168="",R$8="",R$7=""),"",ROUND(R168/R$8*R$7*KVARDI,2))</f>
        <v/>
      </c>
      <c r="T168" s="43"/>
      <c r="U168" s="44" t="str">
        <f aca="false">IF(OR(T$4=0,T168="",T$8="",T$7=""),"",ROUND(T168/T$8*T$7*KVARDI,2))</f>
        <v/>
      </c>
      <c r="V168" s="43"/>
      <c r="W168" s="44" t="str">
        <f aca="false">IF(OR(V$4=0,V168="",V$8="",V$7=""),"",ROUND(V168/V$8*V$7*KVARDI,2))</f>
        <v/>
      </c>
      <c r="X168" s="43"/>
      <c r="Y168" s="44" t="str">
        <f aca="false">IF(OR(X$4=0,X168="",X$8="",X$7=""),"",ROUND(X168/X$8*X$7*KVARDI,2))</f>
        <v/>
      </c>
      <c r="Z168" s="43"/>
      <c r="AA168" s="44" t="str">
        <f aca="false">IF(OR(Z$4=0,Z168="",Z$8="",Z$7=""),"",ROUND(Z168/Z$8*Z$7*KVARDI,2))</f>
        <v/>
      </c>
      <c r="AB168" s="43"/>
      <c r="AC168" s="44" t="str">
        <f aca="false">IF(OR(AB$4=0,AB168="",AB$8="",AB$7=""),"",ROUND(AB168/AB$8*AB$7*KVARDI,2))</f>
        <v/>
      </c>
      <c r="AD168" s="43"/>
      <c r="AE168" s="44" t="str">
        <f aca="false">IF(OR(AD$4=0,AD168="",AD$8="",AD$7=""),"",ROUND(AD168/AD$8*AD$7*KVARDI,2))</f>
        <v/>
      </c>
      <c r="AF168" s="43"/>
      <c r="AG168" s="44" t="str">
        <f aca="false">IF(OR(AF$4=0,AF168="",AF$8="",AF$7=""),"",ROUND(AF168/AF$8*AF$7*KVARDI,2))</f>
        <v/>
      </c>
      <c r="AH168" s="43"/>
      <c r="AI168" s="44" t="str">
        <f aca="false">IF(OR(AH$4=0,AH168="",AH$8="",AH$7=""),"",ROUND(AH168/AH$8*AH$7*KVARDI,2))</f>
        <v/>
      </c>
      <c r="AJ168" s="43"/>
      <c r="AK168" s="44" t="str">
        <f aca="false">IF(OR(AJ$4=0,AJ168="",AJ$8="",AJ$7=""),"",ROUND(AJ168/AJ$8*AJ$7*KVARDI,2))</f>
        <v/>
      </c>
      <c r="AL168" s="43"/>
      <c r="AM168" s="44" t="str">
        <f aca="false">IF(OR(AL$4=0,AL168="",AL$8="",AL$7=""),"",ROUND(AL168/AL$8*AL$7*KVARDI,2))</f>
        <v/>
      </c>
      <c r="AN168" s="43"/>
      <c r="AO168" s="44" t="str">
        <f aca="false">IF(OR(AN$4=0,AN168="",AN$8="",AN$7=""),"",ROUND(AN168/AN$8*AN$7*KVARDI,2))</f>
        <v/>
      </c>
      <c r="AP168" s="43"/>
      <c r="AQ168" s="44" t="str">
        <f aca="false">IF(OR(AP$4=0,AP168="",AP$8="",AP$7=""),"",ROUND(AP168/AP$8*AP$7*KVARDI,2))</f>
        <v/>
      </c>
      <c r="AR168" s="43"/>
      <c r="AS168" s="44" t="str">
        <f aca="false">IF(OR(AR$4=0,AR168="",AR$8="",AR$7=""),"",ROUND(AR168/AR$8*AR$7*KVARDI,2))</f>
        <v/>
      </c>
      <c r="AT168" s="43"/>
      <c r="AU168" s="44" t="str">
        <f aca="false">IF(OR(AT$4=0,AT168="",AT$8="",AT$7=""),"",ROUND(AT168/AT$8*AT$7*KVARDI,2))</f>
        <v/>
      </c>
      <c r="AV168" s="43"/>
      <c r="AW168" s="44" t="str">
        <f aca="false">IF(OR(AV$4=0,AV168="",AV$8="",AV$7=""),"",ROUND(AV168/AV$8*AV$7*KVARDI,2))</f>
        <v/>
      </c>
      <c r="AX168" s="43"/>
      <c r="AY168" s="44" t="str">
        <f aca="false">IF(OR(AX$4=0,AX168="",AX$8="",AX$7=""),"",ROUND(AX168/AX$8*AX$7*KVARDI,2))</f>
        <v/>
      </c>
      <c r="AZ168" s="43"/>
      <c r="BA168" s="44" t="str">
        <f aca="false">IF(OR(AZ$4=0,AZ168="",AZ$8="",AZ$7=""),"",ROUND(AZ168/AZ$8*AZ$7*KVARDI,2))</f>
        <v/>
      </c>
      <c r="BB168" s="43"/>
      <c r="BC168" s="44" t="str">
        <f aca="false">IF(OR(BB$4=0,BB168="",BB$8="",BB$7=""),"",ROUND(BB168/BB$8*BB$7*KVARDI,2))</f>
        <v/>
      </c>
    </row>
    <row r="169" customFormat="false" ht="15" hidden="false" customHeight="true" outlineLevel="0" collapsed="false">
      <c r="A169" s="45" t="n">
        <f aca="false">ROW()-10</f>
        <v>159</v>
      </c>
      <c r="B169" s="41" t="str">
        <f aca="false">IF(INDEX(Launagögn!$B$6:$B$10005,$A169)="","",INDEX(Launagögn!$B$6:$B$10005,$A169))</f>
        <v/>
      </c>
      <c r="C169" s="41" t="str">
        <f aca="false">IF(INDEX(Launagögn!$C$6:$C$10005,$A169)="","",INDEX(Launagögn!$C$6:$C$10005,$A169))</f>
        <v/>
      </c>
      <c r="D169" s="42" t="n">
        <f aca="false">IFERROR(SUMIF($F$10:$BC$10,"Stig",$F169:$BC169),0)</f>
        <v>0</v>
      </c>
      <c r="F169" s="43"/>
      <c r="G169" s="44" t="str">
        <f aca="false">IF(OR(F$4=0,F169="",F$8="",F$7=""),"",ROUND(F169/F$8*F$7*KVARDI,2))</f>
        <v/>
      </c>
      <c r="H169" s="43"/>
      <c r="I169" s="44" t="str">
        <f aca="false">IF(OR(H$4=0,H169="",H$8="",H$7=""),"",ROUND(H169/H$8*H$7*KVARDI,2))</f>
        <v/>
      </c>
      <c r="J169" s="43"/>
      <c r="K169" s="44" t="str">
        <f aca="false">IF(OR(J$4=0,J169="",J$8="",J$7=""),"",ROUND(J169/J$8*J$7*KVARDI,2))</f>
        <v/>
      </c>
      <c r="L169" s="43"/>
      <c r="M169" s="44" t="str">
        <f aca="false">IF(OR(L$4=0,L169="",L$8="",L$7=""),"",ROUND(L169/L$8*L$7*KVARDI,2))</f>
        <v/>
      </c>
      <c r="N169" s="43"/>
      <c r="O169" s="44" t="str">
        <f aca="false">IF(OR(N$4=0,N169="",N$8="",N$7=""),"",ROUND(N169/N$8*N$7*KVARDI,2))</f>
        <v/>
      </c>
      <c r="P169" s="43"/>
      <c r="Q169" s="44" t="str">
        <f aca="false">IF(OR(P$4=0,P169="",P$8="",P$7=""),"",ROUND(P169/P$8*P$7*KVARDI,2))</f>
        <v/>
      </c>
      <c r="R169" s="43"/>
      <c r="S169" s="44" t="str">
        <f aca="false">IF(OR(R$4=0,R169="",R$8="",R$7=""),"",ROUND(R169/R$8*R$7*KVARDI,2))</f>
        <v/>
      </c>
      <c r="T169" s="43"/>
      <c r="U169" s="44" t="str">
        <f aca="false">IF(OR(T$4=0,T169="",T$8="",T$7=""),"",ROUND(T169/T$8*T$7*KVARDI,2))</f>
        <v/>
      </c>
      <c r="V169" s="43"/>
      <c r="W169" s="44" t="str">
        <f aca="false">IF(OR(V$4=0,V169="",V$8="",V$7=""),"",ROUND(V169/V$8*V$7*KVARDI,2))</f>
        <v/>
      </c>
      <c r="X169" s="43"/>
      <c r="Y169" s="44" t="str">
        <f aca="false">IF(OR(X$4=0,X169="",X$8="",X$7=""),"",ROUND(X169/X$8*X$7*KVARDI,2))</f>
        <v/>
      </c>
      <c r="Z169" s="43"/>
      <c r="AA169" s="44" t="str">
        <f aca="false">IF(OR(Z$4=0,Z169="",Z$8="",Z$7=""),"",ROUND(Z169/Z$8*Z$7*KVARDI,2))</f>
        <v/>
      </c>
      <c r="AB169" s="43"/>
      <c r="AC169" s="44" t="str">
        <f aca="false">IF(OR(AB$4=0,AB169="",AB$8="",AB$7=""),"",ROUND(AB169/AB$8*AB$7*KVARDI,2))</f>
        <v/>
      </c>
      <c r="AD169" s="43"/>
      <c r="AE169" s="44" t="str">
        <f aca="false">IF(OR(AD$4=0,AD169="",AD$8="",AD$7=""),"",ROUND(AD169/AD$8*AD$7*KVARDI,2))</f>
        <v/>
      </c>
      <c r="AF169" s="43"/>
      <c r="AG169" s="44" t="str">
        <f aca="false">IF(OR(AF$4=0,AF169="",AF$8="",AF$7=""),"",ROUND(AF169/AF$8*AF$7*KVARDI,2))</f>
        <v/>
      </c>
      <c r="AH169" s="43"/>
      <c r="AI169" s="44" t="str">
        <f aca="false">IF(OR(AH$4=0,AH169="",AH$8="",AH$7=""),"",ROUND(AH169/AH$8*AH$7*KVARDI,2))</f>
        <v/>
      </c>
      <c r="AJ169" s="43"/>
      <c r="AK169" s="44" t="str">
        <f aca="false">IF(OR(AJ$4=0,AJ169="",AJ$8="",AJ$7=""),"",ROUND(AJ169/AJ$8*AJ$7*KVARDI,2))</f>
        <v/>
      </c>
      <c r="AL169" s="43"/>
      <c r="AM169" s="44" t="str">
        <f aca="false">IF(OR(AL$4=0,AL169="",AL$8="",AL$7=""),"",ROUND(AL169/AL$8*AL$7*KVARDI,2))</f>
        <v/>
      </c>
      <c r="AN169" s="43"/>
      <c r="AO169" s="44" t="str">
        <f aca="false">IF(OR(AN$4=0,AN169="",AN$8="",AN$7=""),"",ROUND(AN169/AN$8*AN$7*KVARDI,2))</f>
        <v/>
      </c>
      <c r="AP169" s="43"/>
      <c r="AQ169" s="44" t="str">
        <f aca="false">IF(OR(AP$4=0,AP169="",AP$8="",AP$7=""),"",ROUND(AP169/AP$8*AP$7*KVARDI,2))</f>
        <v/>
      </c>
      <c r="AR169" s="43"/>
      <c r="AS169" s="44" t="str">
        <f aca="false">IF(OR(AR$4=0,AR169="",AR$8="",AR$7=""),"",ROUND(AR169/AR$8*AR$7*KVARDI,2))</f>
        <v/>
      </c>
      <c r="AT169" s="43"/>
      <c r="AU169" s="44" t="str">
        <f aca="false">IF(OR(AT$4=0,AT169="",AT$8="",AT$7=""),"",ROUND(AT169/AT$8*AT$7*KVARDI,2))</f>
        <v/>
      </c>
      <c r="AV169" s="43"/>
      <c r="AW169" s="44" t="str">
        <f aca="false">IF(OR(AV$4=0,AV169="",AV$8="",AV$7=""),"",ROUND(AV169/AV$8*AV$7*KVARDI,2))</f>
        <v/>
      </c>
      <c r="AX169" s="43"/>
      <c r="AY169" s="44" t="str">
        <f aca="false">IF(OR(AX$4=0,AX169="",AX$8="",AX$7=""),"",ROUND(AX169/AX$8*AX$7*KVARDI,2))</f>
        <v/>
      </c>
      <c r="AZ169" s="43"/>
      <c r="BA169" s="44" t="str">
        <f aca="false">IF(OR(AZ$4=0,AZ169="",AZ$8="",AZ$7=""),"",ROUND(AZ169/AZ$8*AZ$7*KVARDI,2))</f>
        <v/>
      </c>
      <c r="BB169" s="43"/>
      <c r="BC169" s="44" t="str">
        <f aca="false">IF(OR(BB$4=0,BB169="",BB$8="",BB$7=""),"",ROUND(BB169/BB$8*BB$7*KVARDI,2))</f>
        <v/>
      </c>
    </row>
    <row r="170" customFormat="false" ht="15" hidden="false" customHeight="true" outlineLevel="0" collapsed="false">
      <c r="A170" s="45" t="n">
        <f aca="false">ROW()-10</f>
        <v>160</v>
      </c>
      <c r="B170" s="41" t="str">
        <f aca="false">IF(INDEX(Launagögn!$B$6:$B$10005,$A170)="","",INDEX(Launagögn!$B$6:$B$10005,$A170))</f>
        <v/>
      </c>
      <c r="C170" s="41" t="str">
        <f aca="false">IF(INDEX(Launagögn!$C$6:$C$10005,$A170)="","",INDEX(Launagögn!$C$6:$C$10005,$A170))</f>
        <v/>
      </c>
      <c r="D170" s="42" t="n">
        <f aca="false">IFERROR(SUMIF($F$10:$BC$10,"Stig",$F170:$BC170),0)</f>
        <v>0</v>
      </c>
      <c r="F170" s="43"/>
      <c r="G170" s="44" t="str">
        <f aca="false">IF(OR(F$4=0,F170="",F$8="",F$7=""),"",ROUND(F170/F$8*F$7*KVARDI,2))</f>
        <v/>
      </c>
      <c r="H170" s="43"/>
      <c r="I170" s="44" t="str">
        <f aca="false">IF(OR(H$4=0,H170="",H$8="",H$7=""),"",ROUND(H170/H$8*H$7*KVARDI,2))</f>
        <v/>
      </c>
      <c r="J170" s="43"/>
      <c r="K170" s="44" t="str">
        <f aca="false">IF(OR(J$4=0,J170="",J$8="",J$7=""),"",ROUND(J170/J$8*J$7*KVARDI,2))</f>
        <v/>
      </c>
      <c r="L170" s="43"/>
      <c r="M170" s="44" t="str">
        <f aca="false">IF(OR(L$4=0,L170="",L$8="",L$7=""),"",ROUND(L170/L$8*L$7*KVARDI,2))</f>
        <v/>
      </c>
      <c r="N170" s="43"/>
      <c r="O170" s="44" t="str">
        <f aca="false">IF(OR(N$4=0,N170="",N$8="",N$7=""),"",ROUND(N170/N$8*N$7*KVARDI,2))</f>
        <v/>
      </c>
      <c r="P170" s="43"/>
      <c r="Q170" s="44" t="str">
        <f aca="false">IF(OR(P$4=0,P170="",P$8="",P$7=""),"",ROUND(P170/P$8*P$7*KVARDI,2))</f>
        <v/>
      </c>
      <c r="R170" s="43"/>
      <c r="S170" s="44" t="str">
        <f aca="false">IF(OR(R$4=0,R170="",R$8="",R$7=""),"",ROUND(R170/R$8*R$7*KVARDI,2))</f>
        <v/>
      </c>
      <c r="T170" s="43"/>
      <c r="U170" s="44" t="str">
        <f aca="false">IF(OR(T$4=0,T170="",T$8="",T$7=""),"",ROUND(T170/T$8*T$7*KVARDI,2))</f>
        <v/>
      </c>
      <c r="V170" s="43"/>
      <c r="W170" s="44" t="str">
        <f aca="false">IF(OR(V$4=0,V170="",V$8="",V$7=""),"",ROUND(V170/V$8*V$7*KVARDI,2))</f>
        <v/>
      </c>
      <c r="X170" s="43"/>
      <c r="Y170" s="44" t="str">
        <f aca="false">IF(OR(X$4=0,X170="",X$8="",X$7=""),"",ROUND(X170/X$8*X$7*KVARDI,2))</f>
        <v/>
      </c>
      <c r="Z170" s="43"/>
      <c r="AA170" s="44" t="str">
        <f aca="false">IF(OR(Z$4=0,Z170="",Z$8="",Z$7=""),"",ROUND(Z170/Z$8*Z$7*KVARDI,2))</f>
        <v/>
      </c>
      <c r="AB170" s="43"/>
      <c r="AC170" s="44" t="str">
        <f aca="false">IF(OR(AB$4=0,AB170="",AB$8="",AB$7=""),"",ROUND(AB170/AB$8*AB$7*KVARDI,2))</f>
        <v/>
      </c>
      <c r="AD170" s="43"/>
      <c r="AE170" s="44" t="str">
        <f aca="false">IF(OR(AD$4=0,AD170="",AD$8="",AD$7=""),"",ROUND(AD170/AD$8*AD$7*KVARDI,2))</f>
        <v/>
      </c>
      <c r="AF170" s="43"/>
      <c r="AG170" s="44" t="str">
        <f aca="false">IF(OR(AF$4=0,AF170="",AF$8="",AF$7=""),"",ROUND(AF170/AF$8*AF$7*KVARDI,2))</f>
        <v/>
      </c>
      <c r="AH170" s="43"/>
      <c r="AI170" s="44" t="str">
        <f aca="false">IF(OR(AH$4=0,AH170="",AH$8="",AH$7=""),"",ROUND(AH170/AH$8*AH$7*KVARDI,2))</f>
        <v/>
      </c>
      <c r="AJ170" s="43"/>
      <c r="AK170" s="44" t="str">
        <f aca="false">IF(OR(AJ$4=0,AJ170="",AJ$8="",AJ$7=""),"",ROUND(AJ170/AJ$8*AJ$7*KVARDI,2))</f>
        <v/>
      </c>
      <c r="AL170" s="43"/>
      <c r="AM170" s="44" t="str">
        <f aca="false">IF(OR(AL$4=0,AL170="",AL$8="",AL$7=""),"",ROUND(AL170/AL$8*AL$7*KVARDI,2))</f>
        <v/>
      </c>
      <c r="AN170" s="43"/>
      <c r="AO170" s="44" t="str">
        <f aca="false">IF(OR(AN$4=0,AN170="",AN$8="",AN$7=""),"",ROUND(AN170/AN$8*AN$7*KVARDI,2))</f>
        <v/>
      </c>
      <c r="AP170" s="43"/>
      <c r="AQ170" s="44" t="str">
        <f aca="false">IF(OR(AP$4=0,AP170="",AP$8="",AP$7=""),"",ROUND(AP170/AP$8*AP$7*KVARDI,2))</f>
        <v/>
      </c>
      <c r="AR170" s="43"/>
      <c r="AS170" s="44" t="str">
        <f aca="false">IF(OR(AR$4=0,AR170="",AR$8="",AR$7=""),"",ROUND(AR170/AR$8*AR$7*KVARDI,2))</f>
        <v/>
      </c>
      <c r="AT170" s="43"/>
      <c r="AU170" s="44" t="str">
        <f aca="false">IF(OR(AT$4=0,AT170="",AT$8="",AT$7=""),"",ROUND(AT170/AT$8*AT$7*KVARDI,2))</f>
        <v/>
      </c>
      <c r="AV170" s="43"/>
      <c r="AW170" s="44" t="str">
        <f aca="false">IF(OR(AV$4=0,AV170="",AV$8="",AV$7=""),"",ROUND(AV170/AV$8*AV$7*KVARDI,2))</f>
        <v/>
      </c>
      <c r="AX170" s="43"/>
      <c r="AY170" s="44" t="str">
        <f aca="false">IF(OR(AX$4=0,AX170="",AX$8="",AX$7=""),"",ROUND(AX170/AX$8*AX$7*KVARDI,2))</f>
        <v/>
      </c>
      <c r="AZ170" s="43"/>
      <c r="BA170" s="44" t="str">
        <f aca="false">IF(OR(AZ$4=0,AZ170="",AZ$8="",AZ$7=""),"",ROUND(AZ170/AZ$8*AZ$7*KVARDI,2))</f>
        <v/>
      </c>
      <c r="BB170" s="43"/>
      <c r="BC170" s="44" t="str">
        <f aca="false">IF(OR(BB$4=0,BB170="",BB$8="",BB$7=""),"",ROUND(BB170/BB$8*BB$7*KVARDI,2))</f>
        <v/>
      </c>
    </row>
    <row r="171" customFormat="false" ht="15" hidden="false" customHeight="true" outlineLevel="0" collapsed="false">
      <c r="A171" s="45" t="n">
        <f aca="false">ROW()-10</f>
        <v>161</v>
      </c>
      <c r="B171" s="41" t="str">
        <f aca="false">IF(INDEX(Launagögn!$B$6:$B$10005,$A171)="","",INDEX(Launagögn!$B$6:$B$10005,$A171))</f>
        <v/>
      </c>
      <c r="C171" s="41" t="str">
        <f aca="false">IF(INDEX(Launagögn!$C$6:$C$10005,$A171)="","",INDEX(Launagögn!$C$6:$C$10005,$A171))</f>
        <v/>
      </c>
      <c r="D171" s="42" t="n">
        <f aca="false">IFERROR(SUMIF($F$10:$BC$10,"Stig",$F171:$BC171),0)</f>
        <v>0</v>
      </c>
      <c r="F171" s="43"/>
      <c r="G171" s="44" t="str">
        <f aca="false">IF(OR(F$4=0,F171="",F$8="",F$7=""),"",ROUND(F171/F$8*F$7*KVARDI,2))</f>
        <v/>
      </c>
      <c r="H171" s="43"/>
      <c r="I171" s="44" t="str">
        <f aca="false">IF(OR(H$4=0,H171="",H$8="",H$7=""),"",ROUND(H171/H$8*H$7*KVARDI,2))</f>
        <v/>
      </c>
      <c r="J171" s="43"/>
      <c r="K171" s="44" t="str">
        <f aca="false">IF(OR(J$4=0,J171="",J$8="",J$7=""),"",ROUND(J171/J$8*J$7*KVARDI,2))</f>
        <v/>
      </c>
      <c r="L171" s="43"/>
      <c r="M171" s="44" t="str">
        <f aca="false">IF(OR(L$4=0,L171="",L$8="",L$7=""),"",ROUND(L171/L$8*L$7*KVARDI,2))</f>
        <v/>
      </c>
      <c r="N171" s="43"/>
      <c r="O171" s="44" t="str">
        <f aca="false">IF(OR(N$4=0,N171="",N$8="",N$7=""),"",ROUND(N171/N$8*N$7*KVARDI,2))</f>
        <v/>
      </c>
      <c r="P171" s="43"/>
      <c r="Q171" s="44" t="str">
        <f aca="false">IF(OR(P$4=0,P171="",P$8="",P$7=""),"",ROUND(P171/P$8*P$7*KVARDI,2))</f>
        <v/>
      </c>
      <c r="R171" s="43"/>
      <c r="S171" s="44" t="str">
        <f aca="false">IF(OR(R$4=0,R171="",R$8="",R$7=""),"",ROUND(R171/R$8*R$7*KVARDI,2))</f>
        <v/>
      </c>
      <c r="T171" s="43"/>
      <c r="U171" s="44" t="str">
        <f aca="false">IF(OR(T$4=0,T171="",T$8="",T$7=""),"",ROUND(T171/T$8*T$7*KVARDI,2))</f>
        <v/>
      </c>
      <c r="V171" s="43"/>
      <c r="W171" s="44" t="str">
        <f aca="false">IF(OR(V$4=0,V171="",V$8="",V$7=""),"",ROUND(V171/V$8*V$7*KVARDI,2))</f>
        <v/>
      </c>
      <c r="X171" s="43"/>
      <c r="Y171" s="44" t="str">
        <f aca="false">IF(OR(X$4=0,X171="",X$8="",X$7=""),"",ROUND(X171/X$8*X$7*KVARDI,2))</f>
        <v/>
      </c>
      <c r="Z171" s="43"/>
      <c r="AA171" s="44" t="str">
        <f aca="false">IF(OR(Z$4=0,Z171="",Z$8="",Z$7=""),"",ROUND(Z171/Z$8*Z$7*KVARDI,2))</f>
        <v/>
      </c>
      <c r="AB171" s="43"/>
      <c r="AC171" s="44" t="str">
        <f aca="false">IF(OR(AB$4=0,AB171="",AB$8="",AB$7=""),"",ROUND(AB171/AB$8*AB$7*KVARDI,2))</f>
        <v/>
      </c>
      <c r="AD171" s="43"/>
      <c r="AE171" s="44" t="str">
        <f aca="false">IF(OR(AD$4=0,AD171="",AD$8="",AD$7=""),"",ROUND(AD171/AD$8*AD$7*KVARDI,2))</f>
        <v/>
      </c>
      <c r="AF171" s="43"/>
      <c r="AG171" s="44" t="str">
        <f aca="false">IF(OR(AF$4=0,AF171="",AF$8="",AF$7=""),"",ROUND(AF171/AF$8*AF$7*KVARDI,2))</f>
        <v/>
      </c>
      <c r="AH171" s="43"/>
      <c r="AI171" s="44" t="str">
        <f aca="false">IF(OR(AH$4=0,AH171="",AH$8="",AH$7=""),"",ROUND(AH171/AH$8*AH$7*KVARDI,2))</f>
        <v/>
      </c>
      <c r="AJ171" s="43"/>
      <c r="AK171" s="44" t="str">
        <f aca="false">IF(OR(AJ$4=0,AJ171="",AJ$8="",AJ$7=""),"",ROUND(AJ171/AJ$8*AJ$7*KVARDI,2))</f>
        <v/>
      </c>
      <c r="AL171" s="43"/>
      <c r="AM171" s="44" t="str">
        <f aca="false">IF(OR(AL$4=0,AL171="",AL$8="",AL$7=""),"",ROUND(AL171/AL$8*AL$7*KVARDI,2))</f>
        <v/>
      </c>
      <c r="AN171" s="43"/>
      <c r="AO171" s="44" t="str">
        <f aca="false">IF(OR(AN$4=0,AN171="",AN$8="",AN$7=""),"",ROUND(AN171/AN$8*AN$7*KVARDI,2))</f>
        <v/>
      </c>
      <c r="AP171" s="43"/>
      <c r="AQ171" s="44" t="str">
        <f aca="false">IF(OR(AP$4=0,AP171="",AP$8="",AP$7=""),"",ROUND(AP171/AP$8*AP$7*KVARDI,2))</f>
        <v/>
      </c>
      <c r="AR171" s="43"/>
      <c r="AS171" s="44" t="str">
        <f aca="false">IF(OR(AR$4=0,AR171="",AR$8="",AR$7=""),"",ROUND(AR171/AR$8*AR$7*KVARDI,2))</f>
        <v/>
      </c>
      <c r="AT171" s="43"/>
      <c r="AU171" s="44" t="str">
        <f aca="false">IF(OR(AT$4=0,AT171="",AT$8="",AT$7=""),"",ROUND(AT171/AT$8*AT$7*KVARDI,2))</f>
        <v/>
      </c>
      <c r="AV171" s="43"/>
      <c r="AW171" s="44" t="str">
        <f aca="false">IF(OR(AV$4=0,AV171="",AV$8="",AV$7=""),"",ROUND(AV171/AV$8*AV$7*KVARDI,2))</f>
        <v/>
      </c>
      <c r="AX171" s="43"/>
      <c r="AY171" s="44" t="str">
        <f aca="false">IF(OR(AX$4=0,AX171="",AX$8="",AX$7=""),"",ROUND(AX171/AX$8*AX$7*KVARDI,2))</f>
        <v/>
      </c>
      <c r="AZ171" s="43"/>
      <c r="BA171" s="44" t="str">
        <f aca="false">IF(OR(AZ$4=0,AZ171="",AZ$8="",AZ$7=""),"",ROUND(AZ171/AZ$8*AZ$7*KVARDI,2))</f>
        <v/>
      </c>
      <c r="BB171" s="43"/>
      <c r="BC171" s="44" t="str">
        <f aca="false">IF(OR(BB$4=0,BB171="",BB$8="",BB$7=""),"",ROUND(BB171/BB$8*BB$7*KVARDI,2))</f>
        <v/>
      </c>
    </row>
    <row r="172" customFormat="false" ht="15" hidden="false" customHeight="true" outlineLevel="0" collapsed="false">
      <c r="A172" s="45" t="n">
        <f aca="false">ROW()-10</f>
        <v>162</v>
      </c>
      <c r="B172" s="41" t="str">
        <f aca="false">IF(INDEX(Launagögn!$B$6:$B$10005,$A172)="","",INDEX(Launagögn!$B$6:$B$10005,$A172))</f>
        <v/>
      </c>
      <c r="C172" s="41" t="str">
        <f aca="false">IF(INDEX(Launagögn!$C$6:$C$10005,$A172)="","",INDEX(Launagögn!$C$6:$C$10005,$A172))</f>
        <v/>
      </c>
      <c r="D172" s="42" t="n">
        <f aca="false">IFERROR(SUMIF($F$10:$BC$10,"Stig",$F172:$BC172),0)</f>
        <v>0</v>
      </c>
      <c r="F172" s="43"/>
      <c r="G172" s="44" t="str">
        <f aca="false">IF(OR(F$4=0,F172="",F$8="",F$7=""),"",ROUND(F172/F$8*F$7*KVARDI,2))</f>
        <v/>
      </c>
      <c r="H172" s="43"/>
      <c r="I172" s="44" t="str">
        <f aca="false">IF(OR(H$4=0,H172="",H$8="",H$7=""),"",ROUND(H172/H$8*H$7*KVARDI,2))</f>
        <v/>
      </c>
      <c r="J172" s="43"/>
      <c r="K172" s="44" t="str">
        <f aca="false">IF(OR(J$4=0,J172="",J$8="",J$7=""),"",ROUND(J172/J$8*J$7*KVARDI,2))</f>
        <v/>
      </c>
      <c r="L172" s="43"/>
      <c r="M172" s="44" t="str">
        <f aca="false">IF(OR(L$4=0,L172="",L$8="",L$7=""),"",ROUND(L172/L$8*L$7*KVARDI,2))</f>
        <v/>
      </c>
      <c r="N172" s="43"/>
      <c r="O172" s="44" t="str">
        <f aca="false">IF(OR(N$4=0,N172="",N$8="",N$7=""),"",ROUND(N172/N$8*N$7*KVARDI,2))</f>
        <v/>
      </c>
      <c r="P172" s="43"/>
      <c r="Q172" s="44" t="str">
        <f aca="false">IF(OR(P$4=0,P172="",P$8="",P$7=""),"",ROUND(P172/P$8*P$7*KVARDI,2))</f>
        <v/>
      </c>
      <c r="R172" s="43"/>
      <c r="S172" s="44" t="str">
        <f aca="false">IF(OR(R$4=0,R172="",R$8="",R$7=""),"",ROUND(R172/R$8*R$7*KVARDI,2))</f>
        <v/>
      </c>
      <c r="T172" s="43"/>
      <c r="U172" s="44" t="str">
        <f aca="false">IF(OR(T$4=0,T172="",T$8="",T$7=""),"",ROUND(T172/T$8*T$7*KVARDI,2))</f>
        <v/>
      </c>
      <c r="V172" s="43"/>
      <c r="W172" s="44" t="str">
        <f aca="false">IF(OR(V$4=0,V172="",V$8="",V$7=""),"",ROUND(V172/V$8*V$7*KVARDI,2))</f>
        <v/>
      </c>
      <c r="X172" s="43"/>
      <c r="Y172" s="44" t="str">
        <f aca="false">IF(OR(X$4=0,X172="",X$8="",X$7=""),"",ROUND(X172/X$8*X$7*KVARDI,2))</f>
        <v/>
      </c>
      <c r="Z172" s="43"/>
      <c r="AA172" s="44" t="str">
        <f aca="false">IF(OR(Z$4=0,Z172="",Z$8="",Z$7=""),"",ROUND(Z172/Z$8*Z$7*KVARDI,2))</f>
        <v/>
      </c>
      <c r="AB172" s="43"/>
      <c r="AC172" s="44" t="str">
        <f aca="false">IF(OR(AB$4=0,AB172="",AB$8="",AB$7=""),"",ROUND(AB172/AB$8*AB$7*KVARDI,2))</f>
        <v/>
      </c>
      <c r="AD172" s="43"/>
      <c r="AE172" s="44" t="str">
        <f aca="false">IF(OR(AD$4=0,AD172="",AD$8="",AD$7=""),"",ROUND(AD172/AD$8*AD$7*KVARDI,2))</f>
        <v/>
      </c>
      <c r="AF172" s="43"/>
      <c r="AG172" s="44" t="str">
        <f aca="false">IF(OR(AF$4=0,AF172="",AF$8="",AF$7=""),"",ROUND(AF172/AF$8*AF$7*KVARDI,2))</f>
        <v/>
      </c>
      <c r="AH172" s="43"/>
      <c r="AI172" s="44" t="str">
        <f aca="false">IF(OR(AH$4=0,AH172="",AH$8="",AH$7=""),"",ROUND(AH172/AH$8*AH$7*KVARDI,2))</f>
        <v/>
      </c>
      <c r="AJ172" s="43"/>
      <c r="AK172" s="44" t="str">
        <f aca="false">IF(OR(AJ$4=0,AJ172="",AJ$8="",AJ$7=""),"",ROUND(AJ172/AJ$8*AJ$7*KVARDI,2))</f>
        <v/>
      </c>
      <c r="AL172" s="43"/>
      <c r="AM172" s="44" t="str">
        <f aca="false">IF(OR(AL$4=0,AL172="",AL$8="",AL$7=""),"",ROUND(AL172/AL$8*AL$7*KVARDI,2))</f>
        <v/>
      </c>
      <c r="AN172" s="43"/>
      <c r="AO172" s="44" t="str">
        <f aca="false">IF(OR(AN$4=0,AN172="",AN$8="",AN$7=""),"",ROUND(AN172/AN$8*AN$7*KVARDI,2))</f>
        <v/>
      </c>
      <c r="AP172" s="43"/>
      <c r="AQ172" s="44" t="str">
        <f aca="false">IF(OR(AP$4=0,AP172="",AP$8="",AP$7=""),"",ROUND(AP172/AP$8*AP$7*KVARDI,2))</f>
        <v/>
      </c>
      <c r="AR172" s="43"/>
      <c r="AS172" s="44" t="str">
        <f aca="false">IF(OR(AR$4=0,AR172="",AR$8="",AR$7=""),"",ROUND(AR172/AR$8*AR$7*KVARDI,2))</f>
        <v/>
      </c>
      <c r="AT172" s="43"/>
      <c r="AU172" s="44" t="str">
        <f aca="false">IF(OR(AT$4=0,AT172="",AT$8="",AT$7=""),"",ROUND(AT172/AT$8*AT$7*KVARDI,2))</f>
        <v/>
      </c>
      <c r="AV172" s="43"/>
      <c r="AW172" s="44" t="str">
        <f aca="false">IF(OR(AV$4=0,AV172="",AV$8="",AV$7=""),"",ROUND(AV172/AV$8*AV$7*KVARDI,2))</f>
        <v/>
      </c>
      <c r="AX172" s="43"/>
      <c r="AY172" s="44" t="str">
        <f aca="false">IF(OR(AX$4=0,AX172="",AX$8="",AX$7=""),"",ROUND(AX172/AX$8*AX$7*KVARDI,2))</f>
        <v/>
      </c>
      <c r="AZ172" s="43"/>
      <c r="BA172" s="44" t="str">
        <f aca="false">IF(OR(AZ$4=0,AZ172="",AZ$8="",AZ$7=""),"",ROUND(AZ172/AZ$8*AZ$7*KVARDI,2))</f>
        <v/>
      </c>
      <c r="BB172" s="43"/>
      <c r="BC172" s="44" t="str">
        <f aca="false">IF(OR(BB$4=0,BB172="",BB$8="",BB$7=""),"",ROUND(BB172/BB$8*BB$7*KVARDI,2))</f>
        <v/>
      </c>
    </row>
    <row r="173" customFormat="false" ht="15" hidden="false" customHeight="true" outlineLevel="0" collapsed="false">
      <c r="A173" s="45" t="n">
        <f aca="false">ROW()-10</f>
        <v>163</v>
      </c>
      <c r="B173" s="41" t="str">
        <f aca="false">IF(INDEX(Launagögn!$B$6:$B$10005,$A173)="","",INDEX(Launagögn!$B$6:$B$10005,$A173))</f>
        <v/>
      </c>
      <c r="C173" s="41" t="str">
        <f aca="false">IF(INDEX(Launagögn!$C$6:$C$10005,$A173)="","",INDEX(Launagögn!$C$6:$C$10005,$A173))</f>
        <v/>
      </c>
      <c r="D173" s="42" t="n">
        <f aca="false">IFERROR(SUMIF($F$10:$BC$10,"Stig",$F173:$BC173),0)</f>
        <v>0</v>
      </c>
      <c r="F173" s="43"/>
      <c r="G173" s="44" t="str">
        <f aca="false">IF(OR(F$4=0,F173="",F$8="",F$7=""),"",ROUND(F173/F$8*F$7*KVARDI,2))</f>
        <v/>
      </c>
      <c r="H173" s="43"/>
      <c r="I173" s="44" t="str">
        <f aca="false">IF(OR(H$4=0,H173="",H$8="",H$7=""),"",ROUND(H173/H$8*H$7*KVARDI,2))</f>
        <v/>
      </c>
      <c r="J173" s="43"/>
      <c r="K173" s="44" t="str">
        <f aca="false">IF(OR(J$4=0,J173="",J$8="",J$7=""),"",ROUND(J173/J$8*J$7*KVARDI,2))</f>
        <v/>
      </c>
      <c r="L173" s="43"/>
      <c r="M173" s="44" t="str">
        <f aca="false">IF(OR(L$4=0,L173="",L$8="",L$7=""),"",ROUND(L173/L$8*L$7*KVARDI,2))</f>
        <v/>
      </c>
      <c r="N173" s="43"/>
      <c r="O173" s="44" t="str">
        <f aca="false">IF(OR(N$4=0,N173="",N$8="",N$7=""),"",ROUND(N173/N$8*N$7*KVARDI,2))</f>
        <v/>
      </c>
      <c r="P173" s="43"/>
      <c r="Q173" s="44" t="str">
        <f aca="false">IF(OR(P$4=0,P173="",P$8="",P$7=""),"",ROUND(P173/P$8*P$7*KVARDI,2))</f>
        <v/>
      </c>
      <c r="R173" s="43"/>
      <c r="S173" s="44" t="str">
        <f aca="false">IF(OR(R$4=0,R173="",R$8="",R$7=""),"",ROUND(R173/R$8*R$7*KVARDI,2))</f>
        <v/>
      </c>
      <c r="T173" s="43"/>
      <c r="U173" s="44" t="str">
        <f aca="false">IF(OR(T$4=0,T173="",T$8="",T$7=""),"",ROUND(T173/T$8*T$7*KVARDI,2))</f>
        <v/>
      </c>
      <c r="V173" s="43"/>
      <c r="W173" s="44" t="str">
        <f aca="false">IF(OR(V$4=0,V173="",V$8="",V$7=""),"",ROUND(V173/V$8*V$7*KVARDI,2))</f>
        <v/>
      </c>
      <c r="X173" s="43"/>
      <c r="Y173" s="44" t="str">
        <f aca="false">IF(OR(X$4=0,X173="",X$8="",X$7=""),"",ROUND(X173/X$8*X$7*KVARDI,2))</f>
        <v/>
      </c>
      <c r="Z173" s="43"/>
      <c r="AA173" s="44" t="str">
        <f aca="false">IF(OR(Z$4=0,Z173="",Z$8="",Z$7=""),"",ROUND(Z173/Z$8*Z$7*KVARDI,2))</f>
        <v/>
      </c>
      <c r="AB173" s="43"/>
      <c r="AC173" s="44" t="str">
        <f aca="false">IF(OR(AB$4=0,AB173="",AB$8="",AB$7=""),"",ROUND(AB173/AB$8*AB$7*KVARDI,2))</f>
        <v/>
      </c>
      <c r="AD173" s="43"/>
      <c r="AE173" s="44" t="str">
        <f aca="false">IF(OR(AD$4=0,AD173="",AD$8="",AD$7=""),"",ROUND(AD173/AD$8*AD$7*KVARDI,2))</f>
        <v/>
      </c>
      <c r="AF173" s="43"/>
      <c r="AG173" s="44" t="str">
        <f aca="false">IF(OR(AF$4=0,AF173="",AF$8="",AF$7=""),"",ROUND(AF173/AF$8*AF$7*KVARDI,2))</f>
        <v/>
      </c>
      <c r="AH173" s="43"/>
      <c r="AI173" s="44" t="str">
        <f aca="false">IF(OR(AH$4=0,AH173="",AH$8="",AH$7=""),"",ROUND(AH173/AH$8*AH$7*KVARDI,2))</f>
        <v/>
      </c>
      <c r="AJ173" s="43"/>
      <c r="AK173" s="44" t="str">
        <f aca="false">IF(OR(AJ$4=0,AJ173="",AJ$8="",AJ$7=""),"",ROUND(AJ173/AJ$8*AJ$7*KVARDI,2))</f>
        <v/>
      </c>
      <c r="AL173" s="43"/>
      <c r="AM173" s="44" t="str">
        <f aca="false">IF(OR(AL$4=0,AL173="",AL$8="",AL$7=""),"",ROUND(AL173/AL$8*AL$7*KVARDI,2))</f>
        <v/>
      </c>
      <c r="AN173" s="43"/>
      <c r="AO173" s="44" t="str">
        <f aca="false">IF(OR(AN$4=0,AN173="",AN$8="",AN$7=""),"",ROUND(AN173/AN$8*AN$7*KVARDI,2))</f>
        <v/>
      </c>
      <c r="AP173" s="43"/>
      <c r="AQ173" s="44" t="str">
        <f aca="false">IF(OR(AP$4=0,AP173="",AP$8="",AP$7=""),"",ROUND(AP173/AP$8*AP$7*KVARDI,2))</f>
        <v/>
      </c>
      <c r="AR173" s="43"/>
      <c r="AS173" s="44" t="str">
        <f aca="false">IF(OR(AR$4=0,AR173="",AR$8="",AR$7=""),"",ROUND(AR173/AR$8*AR$7*KVARDI,2))</f>
        <v/>
      </c>
      <c r="AT173" s="43"/>
      <c r="AU173" s="44" t="str">
        <f aca="false">IF(OR(AT$4=0,AT173="",AT$8="",AT$7=""),"",ROUND(AT173/AT$8*AT$7*KVARDI,2))</f>
        <v/>
      </c>
      <c r="AV173" s="43"/>
      <c r="AW173" s="44" t="str">
        <f aca="false">IF(OR(AV$4=0,AV173="",AV$8="",AV$7=""),"",ROUND(AV173/AV$8*AV$7*KVARDI,2))</f>
        <v/>
      </c>
      <c r="AX173" s="43"/>
      <c r="AY173" s="44" t="str">
        <f aca="false">IF(OR(AX$4=0,AX173="",AX$8="",AX$7=""),"",ROUND(AX173/AX$8*AX$7*KVARDI,2))</f>
        <v/>
      </c>
      <c r="AZ173" s="43"/>
      <c r="BA173" s="44" t="str">
        <f aca="false">IF(OR(AZ$4=0,AZ173="",AZ$8="",AZ$7=""),"",ROUND(AZ173/AZ$8*AZ$7*KVARDI,2))</f>
        <v/>
      </c>
      <c r="BB173" s="43"/>
      <c r="BC173" s="44" t="str">
        <f aca="false">IF(OR(BB$4=0,BB173="",BB$8="",BB$7=""),"",ROUND(BB173/BB$8*BB$7*KVARDI,2))</f>
        <v/>
      </c>
    </row>
    <row r="174" customFormat="false" ht="15" hidden="false" customHeight="true" outlineLevel="0" collapsed="false">
      <c r="A174" s="45" t="n">
        <f aca="false">ROW()-10</f>
        <v>164</v>
      </c>
      <c r="B174" s="41" t="str">
        <f aca="false">IF(INDEX(Launagögn!$B$6:$B$10005,$A174)="","",INDEX(Launagögn!$B$6:$B$10005,$A174))</f>
        <v/>
      </c>
      <c r="C174" s="41" t="str">
        <f aca="false">IF(INDEX(Launagögn!$C$6:$C$10005,$A174)="","",INDEX(Launagögn!$C$6:$C$10005,$A174))</f>
        <v/>
      </c>
      <c r="D174" s="42" t="n">
        <f aca="false">IFERROR(SUMIF($F$10:$BC$10,"Stig",$F174:$BC174),0)</f>
        <v>0</v>
      </c>
      <c r="F174" s="43"/>
      <c r="G174" s="44" t="str">
        <f aca="false">IF(OR(F$4=0,F174="",F$8="",F$7=""),"",ROUND(F174/F$8*F$7*KVARDI,2))</f>
        <v/>
      </c>
      <c r="H174" s="43"/>
      <c r="I174" s="44" t="str">
        <f aca="false">IF(OR(H$4=0,H174="",H$8="",H$7=""),"",ROUND(H174/H$8*H$7*KVARDI,2))</f>
        <v/>
      </c>
      <c r="J174" s="43"/>
      <c r="K174" s="44" t="str">
        <f aca="false">IF(OR(J$4=0,J174="",J$8="",J$7=""),"",ROUND(J174/J$8*J$7*KVARDI,2))</f>
        <v/>
      </c>
      <c r="L174" s="43"/>
      <c r="M174" s="44" t="str">
        <f aca="false">IF(OR(L$4=0,L174="",L$8="",L$7=""),"",ROUND(L174/L$8*L$7*KVARDI,2))</f>
        <v/>
      </c>
      <c r="N174" s="43"/>
      <c r="O174" s="44" t="str">
        <f aca="false">IF(OR(N$4=0,N174="",N$8="",N$7=""),"",ROUND(N174/N$8*N$7*KVARDI,2))</f>
        <v/>
      </c>
      <c r="P174" s="43"/>
      <c r="Q174" s="44" t="str">
        <f aca="false">IF(OR(P$4=0,P174="",P$8="",P$7=""),"",ROUND(P174/P$8*P$7*KVARDI,2))</f>
        <v/>
      </c>
      <c r="R174" s="43"/>
      <c r="S174" s="44" t="str">
        <f aca="false">IF(OR(R$4=0,R174="",R$8="",R$7=""),"",ROUND(R174/R$8*R$7*KVARDI,2))</f>
        <v/>
      </c>
      <c r="T174" s="43"/>
      <c r="U174" s="44" t="str">
        <f aca="false">IF(OR(T$4=0,T174="",T$8="",T$7=""),"",ROUND(T174/T$8*T$7*KVARDI,2))</f>
        <v/>
      </c>
      <c r="V174" s="43"/>
      <c r="W174" s="44" t="str">
        <f aca="false">IF(OR(V$4=0,V174="",V$8="",V$7=""),"",ROUND(V174/V$8*V$7*KVARDI,2))</f>
        <v/>
      </c>
      <c r="X174" s="43"/>
      <c r="Y174" s="44" t="str">
        <f aca="false">IF(OR(X$4=0,X174="",X$8="",X$7=""),"",ROUND(X174/X$8*X$7*KVARDI,2))</f>
        <v/>
      </c>
      <c r="Z174" s="43"/>
      <c r="AA174" s="44" t="str">
        <f aca="false">IF(OR(Z$4=0,Z174="",Z$8="",Z$7=""),"",ROUND(Z174/Z$8*Z$7*KVARDI,2))</f>
        <v/>
      </c>
      <c r="AB174" s="43"/>
      <c r="AC174" s="44" t="str">
        <f aca="false">IF(OR(AB$4=0,AB174="",AB$8="",AB$7=""),"",ROUND(AB174/AB$8*AB$7*KVARDI,2))</f>
        <v/>
      </c>
      <c r="AD174" s="43"/>
      <c r="AE174" s="44" t="str">
        <f aca="false">IF(OR(AD$4=0,AD174="",AD$8="",AD$7=""),"",ROUND(AD174/AD$8*AD$7*KVARDI,2))</f>
        <v/>
      </c>
      <c r="AF174" s="43"/>
      <c r="AG174" s="44" t="str">
        <f aca="false">IF(OR(AF$4=0,AF174="",AF$8="",AF$7=""),"",ROUND(AF174/AF$8*AF$7*KVARDI,2))</f>
        <v/>
      </c>
      <c r="AH174" s="43"/>
      <c r="AI174" s="44" t="str">
        <f aca="false">IF(OR(AH$4=0,AH174="",AH$8="",AH$7=""),"",ROUND(AH174/AH$8*AH$7*KVARDI,2))</f>
        <v/>
      </c>
      <c r="AJ174" s="43"/>
      <c r="AK174" s="44" t="str">
        <f aca="false">IF(OR(AJ$4=0,AJ174="",AJ$8="",AJ$7=""),"",ROUND(AJ174/AJ$8*AJ$7*KVARDI,2))</f>
        <v/>
      </c>
      <c r="AL174" s="43"/>
      <c r="AM174" s="44" t="str">
        <f aca="false">IF(OR(AL$4=0,AL174="",AL$8="",AL$7=""),"",ROUND(AL174/AL$8*AL$7*KVARDI,2))</f>
        <v/>
      </c>
      <c r="AN174" s="43"/>
      <c r="AO174" s="44" t="str">
        <f aca="false">IF(OR(AN$4=0,AN174="",AN$8="",AN$7=""),"",ROUND(AN174/AN$8*AN$7*KVARDI,2))</f>
        <v/>
      </c>
      <c r="AP174" s="43"/>
      <c r="AQ174" s="44" t="str">
        <f aca="false">IF(OR(AP$4=0,AP174="",AP$8="",AP$7=""),"",ROUND(AP174/AP$8*AP$7*KVARDI,2))</f>
        <v/>
      </c>
      <c r="AR174" s="43"/>
      <c r="AS174" s="44" t="str">
        <f aca="false">IF(OR(AR$4=0,AR174="",AR$8="",AR$7=""),"",ROUND(AR174/AR$8*AR$7*KVARDI,2))</f>
        <v/>
      </c>
      <c r="AT174" s="43"/>
      <c r="AU174" s="44" t="str">
        <f aca="false">IF(OR(AT$4=0,AT174="",AT$8="",AT$7=""),"",ROUND(AT174/AT$8*AT$7*KVARDI,2))</f>
        <v/>
      </c>
      <c r="AV174" s="43"/>
      <c r="AW174" s="44" t="str">
        <f aca="false">IF(OR(AV$4=0,AV174="",AV$8="",AV$7=""),"",ROUND(AV174/AV$8*AV$7*KVARDI,2))</f>
        <v/>
      </c>
      <c r="AX174" s="43"/>
      <c r="AY174" s="44" t="str">
        <f aca="false">IF(OR(AX$4=0,AX174="",AX$8="",AX$7=""),"",ROUND(AX174/AX$8*AX$7*KVARDI,2))</f>
        <v/>
      </c>
      <c r="AZ174" s="43"/>
      <c r="BA174" s="44" t="str">
        <f aca="false">IF(OR(AZ$4=0,AZ174="",AZ$8="",AZ$7=""),"",ROUND(AZ174/AZ$8*AZ$7*KVARDI,2))</f>
        <v/>
      </c>
      <c r="BB174" s="43"/>
      <c r="BC174" s="44" t="str">
        <f aca="false">IF(OR(BB$4=0,BB174="",BB$8="",BB$7=""),"",ROUND(BB174/BB$8*BB$7*KVARDI,2))</f>
        <v/>
      </c>
    </row>
    <row r="175" customFormat="false" ht="15" hidden="false" customHeight="true" outlineLevel="0" collapsed="false">
      <c r="A175" s="45" t="n">
        <f aca="false">ROW()-10</f>
        <v>165</v>
      </c>
      <c r="B175" s="41" t="str">
        <f aca="false">IF(INDEX(Launagögn!$B$6:$B$10005,$A175)="","",INDEX(Launagögn!$B$6:$B$10005,$A175))</f>
        <v/>
      </c>
      <c r="C175" s="41" t="str">
        <f aca="false">IF(INDEX(Launagögn!$C$6:$C$10005,$A175)="","",INDEX(Launagögn!$C$6:$C$10005,$A175))</f>
        <v/>
      </c>
      <c r="D175" s="42" t="n">
        <f aca="false">IFERROR(SUMIF($F$10:$BC$10,"Stig",$F175:$BC175),0)</f>
        <v>0</v>
      </c>
      <c r="F175" s="43"/>
      <c r="G175" s="44" t="str">
        <f aca="false">IF(OR(F$4=0,F175="",F$8="",F$7=""),"",ROUND(F175/F$8*F$7*KVARDI,2))</f>
        <v/>
      </c>
      <c r="H175" s="43"/>
      <c r="I175" s="44" t="str">
        <f aca="false">IF(OR(H$4=0,H175="",H$8="",H$7=""),"",ROUND(H175/H$8*H$7*KVARDI,2))</f>
        <v/>
      </c>
      <c r="J175" s="43"/>
      <c r="K175" s="44" t="str">
        <f aca="false">IF(OR(J$4=0,J175="",J$8="",J$7=""),"",ROUND(J175/J$8*J$7*KVARDI,2))</f>
        <v/>
      </c>
      <c r="L175" s="43"/>
      <c r="M175" s="44" t="str">
        <f aca="false">IF(OR(L$4=0,L175="",L$8="",L$7=""),"",ROUND(L175/L$8*L$7*KVARDI,2))</f>
        <v/>
      </c>
      <c r="N175" s="43"/>
      <c r="O175" s="44" t="str">
        <f aca="false">IF(OR(N$4=0,N175="",N$8="",N$7=""),"",ROUND(N175/N$8*N$7*KVARDI,2))</f>
        <v/>
      </c>
      <c r="P175" s="43"/>
      <c r="Q175" s="44" t="str">
        <f aca="false">IF(OR(P$4=0,P175="",P$8="",P$7=""),"",ROUND(P175/P$8*P$7*KVARDI,2))</f>
        <v/>
      </c>
      <c r="R175" s="43"/>
      <c r="S175" s="44" t="str">
        <f aca="false">IF(OR(R$4=0,R175="",R$8="",R$7=""),"",ROUND(R175/R$8*R$7*KVARDI,2))</f>
        <v/>
      </c>
      <c r="T175" s="43"/>
      <c r="U175" s="44" t="str">
        <f aca="false">IF(OR(T$4=0,T175="",T$8="",T$7=""),"",ROUND(T175/T$8*T$7*KVARDI,2))</f>
        <v/>
      </c>
      <c r="V175" s="43"/>
      <c r="W175" s="44" t="str">
        <f aca="false">IF(OR(V$4=0,V175="",V$8="",V$7=""),"",ROUND(V175/V$8*V$7*KVARDI,2))</f>
        <v/>
      </c>
      <c r="X175" s="43"/>
      <c r="Y175" s="44" t="str">
        <f aca="false">IF(OR(X$4=0,X175="",X$8="",X$7=""),"",ROUND(X175/X$8*X$7*KVARDI,2))</f>
        <v/>
      </c>
      <c r="Z175" s="43"/>
      <c r="AA175" s="44" t="str">
        <f aca="false">IF(OR(Z$4=0,Z175="",Z$8="",Z$7=""),"",ROUND(Z175/Z$8*Z$7*KVARDI,2))</f>
        <v/>
      </c>
      <c r="AB175" s="43"/>
      <c r="AC175" s="44" t="str">
        <f aca="false">IF(OR(AB$4=0,AB175="",AB$8="",AB$7=""),"",ROUND(AB175/AB$8*AB$7*KVARDI,2))</f>
        <v/>
      </c>
      <c r="AD175" s="43"/>
      <c r="AE175" s="44" t="str">
        <f aca="false">IF(OR(AD$4=0,AD175="",AD$8="",AD$7=""),"",ROUND(AD175/AD$8*AD$7*KVARDI,2))</f>
        <v/>
      </c>
      <c r="AF175" s="43"/>
      <c r="AG175" s="44" t="str">
        <f aca="false">IF(OR(AF$4=0,AF175="",AF$8="",AF$7=""),"",ROUND(AF175/AF$8*AF$7*KVARDI,2))</f>
        <v/>
      </c>
      <c r="AH175" s="43"/>
      <c r="AI175" s="44" t="str">
        <f aca="false">IF(OR(AH$4=0,AH175="",AH$8="",AH$7=""),"",ROUND(AH175/AH$8*AH$7*KVARDI,2))</f>
        <v/>
      </c>
      <c r="AJ175" s="43"/>
      <c r="AK175" s="44" t="str">
        <f aca="false">IF(OR(AJ$4=0,AJ175="",AJ$8="",AJ$7=""),"",ROUND(AJ175/AJ$8*AJ$7*KVARDI,2))</f>
        <v/>
      </c>
      <c r="AL175" s="43"/>
      <c r="AM175" s="44" t="str">
        <f aca="false">IF(OR(AL$4=0,AL175="",AL$8="",AL$7=""),"",ROUND(AL175/AL$8*AL$7*KVARDI,2))</f>
        <v/>
      </c>
      <c r="AN175" s="43"/>
      <c r="AO175" s="44" t="str">
        <f aca="false">IF(OR(AN$4=0,AN175="",AN$8="",AN$7=""),"",ROUND(AN175/AN$8*AN$7*KVARDI,2))</f>
        <v/>
      </c>
      <c r="AP175" s="43"/>
      <c r="AQ175" s="44" t="str">
        <f aca="false">IF(OR(AP$4=0,AP175="",AP$8="",AP$7=""),"",ROUND(AP175/AP$8*AP$7*KVARDI,2))</f>
        <v/>
      </c>
      <c r="AR175" s="43"/>
      <c r="AS175" s="44" t="str">
        <f aca="false">IF(OR(AR$4=0,AR175="",AR$8="",AR$7=""),"",ROUND(AR175/AR$8*AR$7*KVARDI,2))</f>
        <v/>
      </c>
      <c r="AT175" s="43"/>
      <c r="AU175" s="44" t="str">
        <f aca="false">IF(OR(AT$4=0,AT175="",AT$8="",AT$7=""),"",ROUND(AT175/AT$8*AT$7*KVARDI,2))</f>
        <v/>
      </c>
      <c r="AV175" s="43"/>
      <c r="AW175" s="44" t="str">
        <f aca="false">IF(OR(AV$4=0,AV175="",AV$8="",AV$7=""),"",ROUND(AV175/AV$8*AV$7*KVARDI,2))</f>
        <v/>
      </c>
      <c r="AX175" s="43"/>
      <c r="AY175" s="44" t="str">
        <f aca="false">IF(OR(AX$4=0,AX175="",AX$8="",AX$7=""),"",ROUND(AX175/AX$8*AX$7*KVARDI,2))</f>
        <v/>
      </c>
      <c r="AZ175" s="43"/>
      <c r="BA175" s="44" t="str">
        <f aca="false">IF(OR(AZ$4=0,AZ175="",AZ$8="",AZ$7=""),"",ROUND(AZ175/AZ$8*AZ$7*KVARDI,2))</f>
        <v/>
      </c>
      <c r="BB175" s="43"/>
      <c r="BC175" s="44" t="str">
        <f aca="false">IF(OR(BB$4=0,BB175="",BB$8="",BB$7=""),"",ROUND(BB175/BB$8*BB$7*KVARDI,2))</f>
        <v/>
      </c>
    </row>
    <row r="176" customFormat="false" ht="15" hidden="false" customHeight="true" outlineLevel="0" collapsed="false">
      <c r="A176" s="45" t="n">
        <f aca="false">ROW()-10</f>
        <v>166</v>
      </c>
      <c r="B176" s="41" t="str">
        <f aca="false">IF(INDEX(Launagögn!$B$6:$B$10005,$A176)="","",INDEX(Launagögn!$B$6:$B$10005,$A176))</f>
        <v/>
      </c>
      <c r="C176" s="41" t="str">
        <f aca="false">IF(INDEX(Launagögn!$C$6:$C$10005,$A176)="","",INDEX(Launagögn!$C$6:$C$10005,$A176))</f>
        <v/>
      </c>
      <c r="D176" s="42" t="n">
        <f aca="false">IFERROR(SUMIF($F$10:$BC$10,"Stig",$F176:$BC176),0)</f>
        <v>0</v>
      </c>
      <c r="F176" s="43"/>
      <c r="G176" s="44" t="str">
        <f aca="false">IF(OR(F$4=0,F176="",F$8="",F$7=""),"",ROUND(F176/F$8*F$7*KVARDI,2))</f>
        <v/>
      </c>
      <c r="H176" s="43"/>
      <c r="I176" s="44" t="str">
        <f aca="false">IF(OR(H$4=0,H176="",H$8="",H$7=""),"",ROUND(H176/H$8*H$7*KVARDI,2))</f>
        <v/>
      </c>
      <c r="J176" s="43"/>
      <c r="K176" s="44" t="str">
        <f aca="false">IF(OR(J$4=0,J176="",J$8="",J$7=""),"",ROUND(J176/J$8*J$7*KVARDI,2))</f>
        <v/>
      </c>
      <c r="L176" s="43"/>
      <c r="M176" s="44" t="str">
        <f aca="false">IF(OR(L$4=0,L176="",L$8="",L$7=""),"",ROUND(L176/L$8*L$7*KVARDI,2))</f>
        <v/>
      </c>
      <c r="N176" s="43"/>
      <c r="O176" s="44" t="str">
        <f aca="false">IF(OR(N$4=0,N176="",N$8="",N$7=""),"",ROUND(N176/N$8*N$7*KVARDI,2))</f>
        <v/>
      </c>
      <c r="P176" s="43"/>
      <c r="Q176" s="44" t="str">
        <f aca="false">IF(OR(P$4=0,P176="",P$8="",P$7=""),"",ROUND(P176/P$8*P$7*KVARDI,2))</f>
        <v/>
      </c>
      <c r="R176" s="43"/>
      <c r="S176" s="44" t="str">
        <f aca="false">IF(OR(R$4=0,R176="",R$8="",R$7=""),"",ROUND(R176/R$8*R$7*KVARDI,2))</f>
        <v/>
      </c>
      <c r="T176" s="43"/>
      <c r="U176" s="44" t="str">
        <f aca="false">IF(OR(T$4=0,T176="",T$8="",T$7=""),"",ROUND(T176/T$8*T$7*KVARDI,2))</f>
        <v/>
      </c>
      <c r="V176" s="43"/>
      <c r="W176" s="44" t="str">
        <f aca="false">IF(OR(V$4=0,V176="",V$8="",V$7=""),"",ROUND(V176/V$8*V$7*KVARDI,2))</f>
        <v/>
      </c>
      <c r="X176" s="43"/>
      <c r="Y176" s="44" t="str">
        <f aca="false">IF(OR(X$4=0,X176="",X$8="",X$7=""),"",ROUND(X176/X$8*X$7*KVARDI,2))</f>
        <v/>
      </c>
      <c r="Z176" s="43"/>
      <c r="AA176" s="44" t="str">
        <f aca="false">IF(OR(Z$4=0,Z176="",Z$8="",Z$7=""),"",ROUND(Z176/Z$8*Z$7*KVARDI,2))</f>
        <v/>
      </c>
      <c r="AB176" s="43"/>
      <c r="AC176" s="44" t="str">
        <f aca="false">IF(OR(AB$4=0,AB176="",AB$8="",AB$7=""),"",ROUND(AB176/AB$8*AB$7*KVARDI,2))</f>
        <v/>
      </c>
      <c r="AD176" s="43"/>
      <c r="AE176" s="44" t="str">
        <f aca="false">IF(OR(AD$4=0,AD176="",AD$8="",AD$7=""),"",ROUND(AD176/AD$8*AD$7*KVARDI,2))</f>
        <v/>
      </c>
      <c r="AF176" s="43"/>
      <c r="AG176" s="44" t="str">
        <f aca="false">IF(OR(AF$4=0,AF176="",AF$8="",AF$7=""),"",ROUND(AF176/AF$8*AF$7*KVARDI,2))</f>
        <v/>
      </c>
      <c r="AH176" s="43"/>
      <c r="AI176" s="44" t="str">
        <f aca="false">IF(OR(AH$4=0,AH176="",AH$8="",AH$7=""),"",ROUND(AH176/AH$8*AH$7*KVARDI,2))</f>
        <v/>
      </c>
      <c r="AJ176" s="43"/>
      <c r="AK176" s="44" t="str">
        <f aca="false">IF(OR(AJ$4=0,AJ176="",AJ$8="",AJ$7=""),"",ROUND(AJ176/AJ$8*AJ$7*KVARDI,2))</f>
        <v/>
      </c>
      <c r="AL176" s="43"/>
      <c r="AM176" s="44" t="str">
        <f aca="false">IF(OR(AL$4=0,AL176="",AL$8="",AL$7=""),"",ROUND(AL176/AL$8*AL$7*KVARDI,2))</f>
        <v/>
      </c>
      <c r="AN176" s="43"/>
      <c r="AO176" s="44" t="str">
        <f aca="false">IF(OR(AN$4=0,AN176="",AN$8="",AN$7=""),"",ROUND(AN176/AN$8*AN$7*KVARDI,2))</f>
        <v/>
      </c>
      <c r="AP176" s="43"/>
      <c r="AQ176" s="44" t="str">
        <f aca="false">IF(OR(AP$4=0,AP176="",AP$8="",AP$7=""),"",ROUND(AP176/AP$8*AP$7*KVARDI,2))</f>
        <v/>
      </c>
      <c r="AR176" s="43"/>
      <c r="AS176" s="44" t="str">
        <f aca="false">IF(OR(AR$4=0,AR176="",AR$8="",AR$7=""),"",ROUND(AR176/AR$8*AR$7*KVARDI,2))</f>
        <v/>
      </c>
      <c r="AT176" s="43"/>
      <c r="AU176" s="44" t="str">
        <f aca="false">IF(OR(AT$4=0,AT176="",AT$8="",AT$7=""),"",ROUND(AT176/AT$8*AT$7*KVARDI,2))</f>
        <v/>
      </c>
      <c r="AV176" s="43"/>
      <c r="AW176" s="44" t="str">
        <f aca="false">IF(OR(AV$4=0,AV176="",AV$8="",AV$7=""),"",ROUND(AV176/AV$8*AV$7*KVARDI,2))</f>
        <v/>
      </c>
      <c r="AX176" s="43"/>
      <c r="AY176" s="44" t="str">
        <f aca="false">IF(OR(AX$4=0,AX176="",AX$8="",AX$7=""),"",ROUND(AX176/AX$8*AX$7*KVARDI,2))</f>
        <v/>
      </c>
      <c r="AZ176" s="43"/>
      <c r="BA176" s="44" t="str">
        <f aca="false">IF(OR(AZ$4=0,AZ176="",AZ$8="",AZ$7=""),"",ROUND(AZ176/AZ$8*AZ$7*KVARDI,2))</f>
        <v/>
      </c>
      <c r="BB176" s="43"/>
      <c r="BC176" s="44" t="str">
        <f aca="false">IF(OR(BB$4=0,BB176="",BB$8="",BB$7=""),"",ROUND(BB176/BB$8*BB$7*KVARDI,2))</f>
        <v/>
      </c>
    </row>
    <row r="177" customFormat="false" ht="15" hidden="false" customHeight="true" outlineLevel="0" collapsed="false">
      <c r="A177" s="45" t="n">
        <f aca="false">ROW()-10</f>
        <v>167</v>
      </c>
      <c r="B177" s="41" t="str">
        <f aca="false">IF(INDEX(Launagögn!$B$6:$B$10005,$A177)="","",INDEX(Launagögn!$B$6:$B$10005,$A177))</f>
        <v/>
      </c>
      <c r="C177" s="41" t="str">
        <f aca="false">IF(INDEX(Launagögn!$C$6:$C$10005,$A177)="","",INDEX(Launagögn!$C$6:$C$10005,$A177))</f>
        <v/>
      </c>
      <c r="D177" s="42" t="n">
        <f aca="false">IFERROR(SUMIF($F$10:$BC$10,"Stig",$F177:$BC177),0)</f>
        <v>0</v>
      </c>
      <c r="F177" s="43"/>
      <c r="G177" s="44" t="str">
        <f aca="false">IF(OR(F$4=0,F177="",F$8="",F$7=""),"",ROUND(F177/F$8*F$7*KVARDI,2))</f>
        <v/>
      </c>
      <c r="H177" s="43"/>
      <c r="I177" s="44" t="str">
        <f aca="false">IF(OR(H$4=0,H177="",H$8="",H$7=""),"",ROUND(H177/H$8*H$7*KVARDI,2))</f>
        <v/>
      </c>
      <c r="J177" s="43"/>
      <c r="K177" s="44" t="str">
        <f aca="false">IF(OR(J$4=0,J177="",J$8="",J$7=""),"",ROUND(J177/J$8*J$7*KVARDI,2))</f>
        <v/>
      </c>
      <c r="L177" s="43"/>
      <c r="M177" s="44" t="str">
        <f aca="false">IF(OR(L$4=0,L177="",L$8="",L$7=""),"",ROUND(L177/L$8*L$7*KVARDI,2))</f>
        <v/>
      </c>
      <c r="N177" s="43"/>
      <c r="O177" s="44" t="str">
        <f aca="false">IF(OR(N$4=0,N177="",N$8="",N$7=""),"",ROUND(N177/N$8*N$7*KVARDI,2))</f>
        <v/>
      </c>
      <c r="P177" s="43"/>
      <c r="Q177" s="44" t="str">
        <f aca="false">IF(OR(P$4=0,P177="",P$8="",P$7=""),"",ROUND(P177/P$8*P$7*KVARDI,2))</f>
        <v/>
      </c>
      <c r="R177" s="43"/>
      <c r="S177" s="44" t="str">
        <f aca="false">IF(OR(R$4=0,R177="",R$8="",R$7=""),"",ROUND(R177/R$8*R$7*KVARDI,2))</f>
        <v/>
      </c>
      <c r="T177" s="43"/>
      <c r="U177" s="44" t="str">
        <f aca="false">IF(OR(T$4=0,T177="",T$8="",T$7=""),"",ROUND(T177/T$8*T$7*KVARDI,2))</f>
        <v/>
      </c>
      <c r="V177" s="43"/>
      <c r="W177" s="44" t="str">
        <f aca="false">IF(OR(V$4=0,V177="",V$8="",V$7=""),"",ROUND(V177/V$8*V$7*KVARDI,2))</f>
        <v/>
      </c>
      <c r="X177" s="43"/>
      <c r="Y177" s="44" t="str">
        <f aca="false">IF(OR(X$4=0,X177="",X$8="",X$7=""),"",ROUND(X177/X$8*X$7*KVARDI,2))</f>
        <v/>
      </c>
      <c r="Z177" s="43"/>
      <c r="AA177" s="44" t="str">
        <f aca="false">IF(OR(Z$4=0,Z177="",Z$8="",Z$7=""),"",ROUND(Z177/Z$8*Z$7*KVARDI,2))</f>
        <v/>
      </c>
      <c r="AB177" s="43"/>
      <c r="AC177" s="44" t="str">
        <f aca="false">IF(OR(AB$4=0,AB177="",AB$8="",AB$7=""),"",ROUND(AB177/AB$8*AB$7*KVARDI,2))</f>
        <v/>
      </c>
      <c r="AD177" s="43"/>
      <c r="AE177" s="44" t="str">
        <f aca="false">IF(OR(AD$4=0,AD177="",AD$8="",AD$7=""),"",ROUND(AD177/AD$8*AD$7*KVARDI,2))</f>
        <v/>
      </c>
      <c r="AF177" s="43"/>
      <c r="AG177" s="44" t="str">
        <f aca="false">IF(OR(AF$4=0,AF177="",AF$8="",AF$7=""),"",ROUND(AF177/AF$8*AF$7*KVARDI,2))</f>
        <v/>
      </c>
      <c r="AH177" s="43"/>
      <c r="AI177" s="44" t="str">
        <f aca="false">IF(OR(AH$4=0,AH177="",AH$8="",AH$7=""),"",ROUND(AH177/AH$8*AH$7*KVARDI,2))</f>
        <v/>
      </c>
      <c r="AJ177" s="43"/>
      <c r="AK177" s="44" t="str">
        <f aca="false">IF(OR(AJ$4=0,AJ177="",AJ$8="",AJ$7=""),"",ROUND(AJ177/AJ$8*AJ$7*KVARDI,2))</f>
        <v/>
      </c>
      <c r="AL177" s="43"/>
      <c r="AM177" s="44" t="str">
        <f aca="false">IF(OR(AL$4=0,AL177="",AL$8="",AL$7=""),"",ROUND(AL177/AL$8*AL$7*KVARDI,2))</f>
        <v/>
      </c>
      <c r="AN177" s="43"/>
      <c r="AO177" s="44" t="str">
        <f aca="false">IF(OR(AN$4=0,AN177="",AN$8="",AN$7=""),"",ROUND(AN177/AN$8*AN$7*KVARDI,2))</f>
        <v/>
      </c>
      <c r="AP177" s="43"/>
      <c r="AQ177" s="44" t="str">
        <f aca="false">IF(OR(AP$4=0,AP177="",AP$8="",AP$7=""),"",ROUND(AP177/AP$8*AP$7*KVARDI,2))</f>
        <v/>
      </c>
      <c r="AR177" s="43"/>
      <c r="AS177" s="44" t="str">
        <f aca="false">IF(OR(AR$4=0,AR177="",AR$8="",AR$7=""),"",ROUND(AR177/AR$8*AR$7*KVARDI,2))</f>
        <v/>
      </c>
      <c r="AT177" s="43"/>
      <c r="AU177" s="44" t="str">
        <f aca="false">IF(OR(AT$4=0,AT177="",AT$8="",AT$7=""),"",ROUND(AT177/AT$8*AT$7*KVARDI,2))</f>
        <v/>
      </c>
      <c r="AV177" s="43"/>
      <c r="AW177" s="44" t="str">
        <f aca="false">IF(OR(AV$4=0,AV177="",AV$8="",AV$7=""),"",ROUND(AV177/AV$8*AV$7*KVARDI,2))</f>
        <v/>
      </c>
      <c r="AX177" s="43"/>
      <c r="AY177" s="44" t="str">
        <f aca="false">IF(OR(AX$4=0,AX177="",AX$8="",AX$7=""),"",ROUND(AX177/AX$8*AX$7*KVARDI,2))</f>
        <v/>
      </c>
      <c r="AZ177" s="43"/>
      <c r="BA177" s="44" t="str">
        <f aca="false">IF(OR(AZ$4=0,AZ177="",AZ$8="",AZ$7=""),"",ROUND(AZ177/AZ$8*AZ$7*KVARDI,2))</f>
        <v/>
      </c>
      <c r="BB177" s="43"/>
      <c r="BC177" s="44" t="str">
        <f aca="false">IF(OR(BB$4=0,BB177="",BB$8="",BB$7=""),"",ROUND(BB177/BB$8*BB$7*KVARDI,2))</f>
        <v/>
      </c>
    </row>
    <row r="178" customFormat="false" ht="15" hidden="false" customHeight="true" outlineLevel="0" collapsed="false">
      <c r="A178" s="45" t="n">
        <f aca="false">ROW()-10</f>
        <v>168</v>
      </c>
      <c r="B178" s="41" t="str">
        <f aca="false">IF(INDEX(Launagögn!$B$6:$B$10005,$A178)="","",INDEX(Launagögn!$B$6:$B$10005,$A178))</f>
        <v/>
      </c>
      <c r="C178" s="41" t="str">
        <f aca="false">IF(INDEX(Launagögn!$C$6:$C$10005,$A178)="","",INDEX(Launagögn!$C$6:$C$10005,$A178))</f>
        <v/>
      </c>
      <c r="D178" s="42" t="n">
        <f aca="false">IFERROR(SUMIF($F$10:$BC$10,"Stig",$F178:$BC178),0)</f>
        <v>0</v>
      </c>
      <c r="F178" s="43"/>
      <c r="G178" s="44" t="str">
        <f aca="false">IF(OR(F$4=0,F178="",F$8="",F$7=""),"",ROUND(F178/F$8*F$7*KVARDI,2))</f>
        <v/>
      </c>
      <c r="H178" s="43"/>
      <c r="I178" s="44" t="str">
        <f aca="false">IF(OR(H$4=0,H178="",H$8="",H$7=""),"",ROUND(H178/H$8*H$7*KVARDI,2))</f>
        <v/>
      </c>
      <c r="J178" s="43"/>
      <c r="K178" s="44" t="str">
        <f aca="false">IF(OR(J$4=0,J178="",J$8="",J$7=""),"",ROUND(J178/J$8*J$7*KVARDI,2))</f>
        <v/>
      </c>
      <c r="L178" s="43"/>
      <c r="M178" s="44" t="str">
        <f aca="false">IF(OR(L$4=0,L178="",L$8="",L$7=""),"",ROUND(L178/L$8*L$7*KVARDI,2))</f>
        <v/>
      </c>
      <c r="N178" s="43"/>
      <c r="O178" s="44" t="str">
        <f aca="false">IF(OR(N$4=0,N178="",N$8="",N$7=""),"",ROUND(N178/N$8*N$7*KVARDI,2))</f>
        <v/>
      </c>
      <c r="P178" s="43"/>
      <c r="Q178" s="44" t="str">
        <f aca="false">IF(OR(P$4=0,P178="",P$8="",P$7=""),"",ROUND(P178/P$8*P$7*KVARDI,2))</f>
        <v/>
      </c>
      <c r="R178" s="43"/>
      <c r="S178" s="44" t="str">
        <f aca="false">IF(OR(R$4=0,R178="",R$8="",R$7=""),"",ROUND(R178/R$8*R$7*KVARDI,2))</f>
        <v/>
      </c>
      <c r="T178" s="43"/>
      <c r="U178" s="44" t="str">
        <f aca="false">IF(OR(T$4=0,T178="",T$8="",T$7=""),"",ROUND(T178/T$8*T$7*KVARDI,2))</f>
        <v/>
      </c>
      <c r="V178" s="43"/>
      <c r="W178" s="44" t="str">
        <f aca="false">IF(OR(V$4=0,V178="",V$8="",V$7=""),"",ROUND(V178/V$8*V$7*KVARDI,2))</f>
        <v/>
      </c>
      <c r="X178" s="43"/>
      <c r="Y178" s="44" t="str">
        <f aca="false">IF(OR(X$4=0,X178="",X$8="",X$7=""),"",ROUND(X178/X$8*X$7*KVARDI,2))</f>
        <v/>
      </c>
      <c r="Z178" s="43"/>
      <c r="AA178" s="44" t="str">
        <f aca="false">IF(OR(Z$4=0,Z178="",Z$8="",Z$7=""),"",ROUND(Z178/Z$8*Z$7*KVARDI,2))</f>
        <v/>
      </c>
      <c r="AB178" s="43"/>
      <c r="AC178" s="44" t="str">
        <f aca="false">IF(OR(AB$4=0,AB178="",AB$8="",AB$7=""),"",ROUND(AB178/AB$8*AB$7*KVARDI,2))</f>
        <v/>
      </c>
      <c r="AD178" s="43"/>
      <c r="AE178" s="44" t="str">
        <f aca="false">IF(OR(AD$4=0,AD178="",AD$8="",AD$7=""),"",ROUND(AD178/AD$8*AD$7*KVARDI,2))</f>
        <v/>
      </c>
      <c r="AF178" s="43"/>
      <c r="AG178" s="44" t="str">
        <f aca="false">IF(OR(AF$4=0,AF178="",AF$8="",AF$7=""),"",ROUND(AF178/AF$8*AF$7*KVARDI,2))</f>
        <v/>
      </c>
      <c r="AH178" s="43"/>
      <c r="AI178" s="44" t="str">
        <f aca="false">IF(OR(AH$4=0,AH178="",AH$8="",AH$7=""),"",ROUND(AH178/AH$8*AH$7*KVARDI,2))</f>
        <v/>
      </c>
      <c r="AJ178" s="43"/>
      <c r="AK178" s="44" t="str">
        <f aca="false">IF(OR(AJ$4=0,AJ178="",AJ$8="",AJ$7=""),"",ROUND(AJ178/AJ$8*AJ$7*KVARDI,2))</f>
        <v/>
      </c>
      <c r="AL178" s="43"/>
      <c r="AM178" s="44" t="str">
        <f aca="false">IF(OR(AL$4=0,AL178="",AL$8="",AL$7=""),"",ROUND(AL178/AL$8*AL$7*KVARDI,2))</f>
        <v/>
      </c>
      <c r="AN178" s="43"/>
      <c r="AO178" s="44" t="str">
        <f aca="false">IF(OR(AN$4=0,AN178="",AN$8="",AN$7=""),"",ROUND(AN178/AN$8*AN$7*KVARDI,2))</f>
        <v/>
      </c>
      <c r="AP178" s="43"/>
      <c r="AQ178" s="44" t="str">
        <f aca="false">IF(OR(AP$4=0,AP178="",AP$8="",AP$7=""),"",ROUND(AP178/AP$8*AP$7*KVARDI,2))</f>
        <v/>
      </c>
      <c r="AR178" s="43"/>
      <c r="AS178" s="44" t="str">
        <f aca="false">IF(OR(AR$4=0,AR178="",AR$8="",AR$7=""),"",ROUND(AR178/AR$8*AR$7*KVARDI,2))</f>
        <v/>
      </c>
      <c r="AT178" s="43"/>
      <c r="AU178" s="44" t="str">
        <f aca="false">IF(OR(AT$4=0,AT178="",AT$8="",AT$7=""),"",ROUND(AT178/AT$8*AT$7*KVARDI,2))</f>
        <v/>
      </c>
      <c r="AV178" s="43"/>
      <c r="AW178" s="44" t="str">
        <f aca="false">IF(OR(AV$4=0,AV178="",AV$8="",AV$7=""),"",ROUND(AV178/AV$8*AV$7*KVARDI,2))</f>
        <v/>
      </c>
      <c r="AX178" s="43"/>
      <c r="AY178" s="44" t="str">
        <f aca="false">IF(OR(AX$4=0,AX178="",AX$8="",AX$7=""),"",ROUND(AX178/AX$8*AX$7*KVARDI,2))</f>
        <v/>
      </c>
      <c r="AZ178" s="43"/>
      <c r="BA178" s="44" t="str">
        <f aca="false">IF(OR(AZ$4=0,AZ178="",AZ$8="",AZ$7=""),"",ROUND(AZ178/AZ$8*AZ$7*KVARDI,2))</f>
        <v/>
      </c>
      <c r="BB178" s="43"/>
      <c r="BC178" s="44" t="str">
        <f aca="false">IF(OR(BB$4=0,BB178="",BB$8="",BB$7=""),"",ROUND(BB178/BB$8*BB$7*KVARDI,2))</f>
        <v/>
      </c>
    </row>
    <row r="179" customFormat="false" ht="15" hidden="false" customHeight="true" outlineLevel="0" collapsed="false">
      <c r="A179" s="45" t="n">
        <f aca="false">ROW()-10</f>
        <v>169</v>
      </c>
      <c r="B179" s="41" t="str">
        <f aca="false">IF(INDEX(Launagögn!$B$6:$B$10005,$A179)="","",INDEX(Launagögn!$B$6:$B$10005,$A179))</f>
        <v/>
      </c>
      <c r="C179" s="41" t="str">
        <f aca="false">IF(INDEX(Launagögn!$C$6:$C$10005,$A179)="","",INDEX(Launagögn!$C$6:$C$10005,$A179))</f>
        <v/>
      </c>
      <c r="D179" s="42" t="n">
        <f aca="false">IFERROR(SUMIF($F$10:$BC$10,"Stig",$F179:$BC179),0)</f>
        <v>0</v>
      </c>
      <c r="F179" s="43"/>
      <c r="G179" s="44" t="str">
        <f aca="false">IF(OR(F$4=0,F179="",F$8="",F$7=""),"",ROUND(F179/F$8*F$7*KVARDI,2))</f>
        <v/>
      </c>
      <c r="H179" s="43"/>
      <c r="I179" s="44" t="str">
        <f aca="false">IF(OR(H$4=0,H179="",H$8="",H$7=""),"",ROUND(H179/H$8*H$7*KVARDI,2))</f>
        <v/>
      </c>
      <c r="J179" s="43"/>
      <c r="K179" s="44" t="str">
        <f aca="false">IF(OR(J$4=0,J179="",J$8="",J$7=""),"",ROUND(J179/J$8*J$7*KVARDI,2))</f>
        <v/>
      </c>
      <c r="L179" s="43"/>
      <c r="M179" s="44" t="str">
        <f aca="false">IF(OR(L$4=0,L179="",L$8="",L$7=""),"",ROUND(L179/L$8*L$7*KVARDI,2))</f>
        <v/>
      </c>
      <c r="N179" s="43"/>
      <c r="O179" s="44" t="str">
        <f aca="false">IF(OR(N$4=0,N179="",N$8="",N$7=""),"",ROUND(N179/N$8*N$7*KVARDI,2))</f>
        <v/>
      </c>
      <c r="P179" s="43"/>
      <c r="Q179" s="44" t="str">
        <f aca="false">IF(OR(P$4=0,P179="",P$8="",P$7=""),"",ROUND(P179/P$8*P$7*KVARDI,2))</f>
        <v/>
      </c>
      <c r="R179" s="43"/>
      <c r="S179" s="44" t="str">
        <f aca="false">IF(OR(R$4=0,R179="",R$8="",R$7=""),"",ROUND(R179/R$8*R$7*KVARDI,2))</f>
        <v/>
      </c>
      <c r="T179" s="43"/>
      <c r="U179" s="44" t="str">
        <f aca="false">IF(OR(T$4=0,T179="",T$8="",T$7=""),"",ROUND(T179/T$8*T$7*KVARDI,2))</f>
        <v/>
      </c>
      <c r="V179" s="43"/>
      <c r="W179" s="44" t="str">
        <f aca="false">IF(OR(V$4=0,V179="",V$8="",V$7=""),"",ROUND(V179/V$8*V$7*KVARDI,2))</f>
        <v/>
      </c>
      <c r="X179" s="43"/>
      <c r="Y179" s="44" t="str">
        <f aca="false">IF(OR(X$4=0,X179="",X$8="",X$7=""),"",ROUND(X179/X$8*X$7*KVARDI,2))</f>
        <v/>
      </c>
      <c r="Z179" s="43"/>
      <c r="AA179" s="44" t="str">
        <f aca="false">IF(OR(Z$4=0,Z179="",Z$8="",Z$7=""),"",ROUND(Z179/Z$8*Z$7*KVARDI,2))</f>
        <v/>
      </c>
      <c r="AB179" s="43"/>
      <c r="AC179" s="44" t="str">
        <f aca="false">IF(OR(AB$4=0,AB179="",AB$8="",AB$7=""),"",ROUND(AB179/AB$8*AB$7*KVARDI,2))</f>
        <v/>
      </c>
      <c r="AD179" s="43"/>
      <c r="AE179" s="44" t="str">
        <f aca="false">IF(OR(AD$4=0,AD179="",AD$8="",AD$7=""),"",ROUND(AD179/AD$8*AD$7*KVARDI,2))</f>
        <v/>
      </c>
      <c r="AF179" s="43"/>
      <c r="AG179" s="44" t="str">
        <f aca="false">IF(OR(AF$4=0,AF179="",AF$8="",AF$7=""),"",ROUND(AF179/AF$8*AF$7*KVARDI,2))</f>
        <v/>
      </c>
      <c r="AH179" s="43"/>
      <c r="AI179" s="44" t="str">
        <f aca="false">IF(OR(AH$4=0,AH179="",AH$8="",AH$7=""),"",ROUND(AH179/AH$8*AH$7*KVARDI,2))</f>
        <v/>
      </c>
      <c r="AJ179" s="43"/>
      <c r="AK179" s="44" t="str">
        <f aca="false">IF(OR(AJ$4=0,AJ179="",AJ$8="",AJ$7=""),"",ROUND(AJ179/AJ$8*AJ$7*KVARDI,2))</f>
        <v/>
      </c>
      <c r="AL179" s="43"/>
      <c r="AM179" s="44" t="str">
        <f aca="false">IF(OR(AL$4=0,AL179="",AL$8="",AL$7=""),"",ROUND(AL179/AL$8*AL$7*KVARDI,2))</f>
        <v/>
      </c>
      <c r="AN179" s="43"/>
      <c r="AO179" s="44" t="str">
        <f aca="false">IF(OR(AN$4=0,AN179="",AN$8="",AN$7=""),"",ROUND(AN179/AN$8*AN$7*KVARDI,2))</f>
        <v/>
      </c>
      <c r="AP179" s="43"/>
      <c r="AQ179" s="44" t="str">
        <f aca="false">IF(OR(AP$4=0,AP179="",AP$8="",AP$7=""),"",ROUND(AP179/AP$8*AP$7*KVARDI,2))</f>
        <v/>
      </c>
      <c r="AR179" s="43"/>
      <c r="AS179" s="44" t="str">
        <f aca="false">IF(OR(AR$4=0,AR179="",AR$8="",AR$7=""),"",ROUND(AR179/AR$8*AR$7*KVARDI,2))</f>
        <v/>
      </c>
      <c r="AT179" s="43"/>
      <c r="AU179" s="44" t="str">
        <f aca="false">IF(OR(AT$4=0,AT179="",AT$8="",AT$7=""),"",ROUND(AT179/AT$8*AT$7*KVARDI,2))</f>
        <v/>
      </c>
      <c r="AV179" s="43"/>
      <c r="AW179" s="44" t="str">
        <f aca="false">IF(OR(AV$4=0,AV179="",AV$8="",AV$7=""),"",ROUND(AV179/AV$8*AV$7*KVARDI,2))</f>
        <v/>
      </c>
      <c r="AX179" s="43"/>
      <c r="AY179" s="44" t="str">
        <f aca="false">IF(OR(AX$4=0,AX179="",AX$8="",AX$7=""),"",ROUND(AX179/AX$8*AX$7*KVARDI,2))</f>
        <v/>
      </c>
      <c r="AZ179" s="43"/>
      <c r="BA179" s="44" t="str">
        <f aca="false">IF(OR(AZ$4=0,AZ179="",AZ$8="",AZ$7=""),"",ROUND(AZ179/AZ$8*AZ$7*KVARDI,2))</f>
        <v/>
      </c>
      <c r="BB179" s="43"/>
      <c r="BC179" s="44" t="str">
        <f aca="false">IF(OR(BB$4=0,BB179="",BB$8="",BB$7=""),"",ROUND(BB179/BB$8*BB$7*KVARDI,2))</f>
        <v/>
      </c>
    </row>
    <row r="180" customFormat="false" ht="15" hidden="false" customHeight="true" outlineLevel="0" collapsed="false">
      <c r="A180" s="45" t="n">
        <f aca="false">ROW()-10</f>
        <v>170</v>
      </c>
      <c r="B180" s="41" t="str">
        <f aca="false">IF(INDEX(Launagögn!$B$6:$B$10005,$A180)="","",INDEX(Launagögn!$B$6:$B$10005,$A180))</f>
        <v/>
      </c>
      <c r="C180" s="41" t="str">
        <f aca="false">IF(INDEX(Launagögn!$C$6:$C$10005,$A180)="","",INDEX(Launagögn!$C$6:$C$10005,$A180))</f>
        <v/>
      </c>
      <c r="D180" s="42" t="n">
        <f aca="false">IFERROR(SUMIF($F$10:$BC$10,"Stig",$F180:$BC180),0)</f>
        <v>0</v>
      </c>
      <c r="F180" s="43"/>
      <c r="G180" s="44" t="str">
        <f aca="false">IF(OR(F$4=0,F180="",F$8="",F$7=""),"",ROUND(F180/F$8*F$7*KVARDI,2))</f>
        <v/>
      </c>
      <c r="H180" s="43"/>
      <c r="I180" s="44" t="str">
        <f aca="false">IF(OR(H$4=0,H180="",H$8="",H$7=""),"",ROUND(H180/H$8*H$7*KVARDI,2))</f>
        <v/>
      </c>
      <c r="J180" s="43"/>
      <c r="K180" s="44" t="str">
        <f aca="false">IF(OR(J$4=0,J180="",J$8="",J$7=""),"",ROUND(J180/J$8*J$7*KVARDI,2))</f>
        <v/>
      </c>
      <c r="L180" s="43"/>
      <c r="M180" s="44" t="str">
        <f aca="false">IF(OR(L$4=0,L180="",L$8="",L$7=""),"",ROUND(L180/L$8*L$7*KVARDI,2))</f>
        <v/>
      </c>
      <c r="N180" s="43"/>
      <c r="O180" s="44" t="str">
        <f aca="false">IF(OR(N$4=0,N180="",N$8="",N$7=""),"",ROUND(N180/N$8*N$7*KVARDI,2))</f>
        <v/>
      </c>
      <c r="P180" s="43"/>
      <c r="Q180" s="44" t="str">
        <f aca="false">IF(OR(P$4=0,P180="",P$8="",P$7=""),"",ROUND(P180/P$8*P$7*KVARDI,2))</f>
        <v/>
      </c>
      <c r="R180" s="43"/>
      <c r="S180" s="44" t="str">
        <f aca="false">IF(OR(R$4=0,R180="",R$8="",R$7=""),"",ROUND(R180/R$8*R$7*KVARDI,2))</f>
        <v/>
      </c>
      <c r="T180" s="43"/>
      <c r="U180" s="44" t="str">
        <f aca="false">IF(OR(T$4=0,T180="",T$8="",T$7=""),"",ROUND(T180/T$8*T$7*KVARDI,2))</f>
        <v/>
      </c>
      <c r="V180" s="43"/>
      <c r="W180" s="44" t="str">
        <f aca="false">IF(OR(V$4=0,V180="",V$8="",V$7=""),"",ROUND(V180/V$8*V$7*KVARDI,2))</f>
        <v/>
      </c>
      <c r="X180" s="43"/>
      <c r="Y180" s="44" t="str">
        <f aca="false">IF(OR(X$4=0,X180="",X$8="",X$7=""),"",ROUND(X180/X$8*X$7*KVARDI,2))</f>
        <v/>
      </c>
      <c r="Z180" s="43"/>
      <c r="AA180" s="44" t="str">
        <f aca="false">IF(OR(Z$4=0,Z180="",Z$8="",Z$7=""),"",ROUND(Z180/Z$8*Z$7*KVARDI,2))</f>
        <v/>
      </c>
      <c r="AB180" s="43"/>
      <c r="AC180" s="44" t="str">
        <f aca="false">IF(OR(AB$4=0,AB180="",AB$8="",AB$7=""),"",ROUND(AB180/AB$8*AB$7*KVARDI,2))</f>
        <v/>
      </c>
      <c r="AD180" s="43"/>
      <c r="AE180" s="44" t="str">
        <f aca="false">IF(OR(AD$4=0,AD180="",AD$8="",AD$7=""),"",ROUND(AD180/AD$8*AD$7*KVARDI,2))</f>
        <v/>
      </c>
      <c r="AF180" s="43"/>
      <c r="AG180" s="44" t="str">
        <f aca="false">IF(OR(AF$4=0,AF180="",AF$8="",AF$7=""),"",ROUND(AF180/AF$8*AF$7*KVARDI,2))</f>
        <v/>
      </c>
      <c r="AH180" s="43"/>
      <c r="AI180" s="44" t="str">
        <f aca="false">IF(OR(AH$4=0,AH180="",AH$8="",AH$7=""),"",ROUND(AH180/AH$8*AH$7*KVARDI,2))</f>
        <v/>
      </c>
      <c r="AJ180" s="43"/>
      <c r="AK180" s="44" t="str">
        <f aca="false">IF(OR(AJ$4=0,AJ180="",AJ$8="",AJ$7=""),"",ROUND(AJ180/AJ$8*AJ$7*KVARDI,2))</f>
        <v/>
      </c>
      <c r="AL180" s="43"/>
      <c r="AM180" s="44" t="str">
        <f aca="false">IF(OR(AL$4=0,AL180="",AL$8="",AL$7=""),"",ROUND(AL180/AL$8*AL$7*KVARDI,2))</f>
        <v/>
      </c>
      <c r="AN180" s="43"/>
      <c r="AO180" s="44" t="str">
        <f aca="false">IF(OR(AN$4=0,AN180="",AN$8="",AN$7=""),"",ROUND(AN180/AN$8*AN$7*KVARDI,2))</f>
        <v/>
      </c>
      <c r="AP180" s="43"/>
      <c r="AQ180" s="44" t="str">
        <f aca="false">IF(OR(AP$4=0,AP180="",AP$8="",AP$7=""),"",ROUND(AP180/AP$8*AP$7*KVARDI,2))</f>
        <v/>
      </c>
      <c r="AR180" s="43"/>
      <c r="AS180" s="44" t="str">
        <f aca="false">IF(OR(AR$4=0,AR180="",AR$8="",AR$7=""),"",ROUND(AR180/AR$8*AR$7*KVARDI,2))</f>
        <v/>
      </c>
      <c r="AT180" s="43"/>
      <c r="AU180" s="44" t="str">
        <f aca="false">IF(OR(AT$4=0,AT180="",AT$8="",AT$7=""),"",ROUND(AT180/AT$8*AT$7*KVARDI,2))</f>
        <v/>
      </c>
      <c r="AV180" s="43"/>
      <c r="AW180" s="44" t="str">
        <f aca="false">IF(OR(AV$4=0,AV180="",AV$8="",AV$7=""),"",ROUND(AV180/AV$8*AV$7*KVARDI,2))</f>
        <v/>
      </c>
      <c r="AX180" s="43"/>
      <c r="AY180" s="44" t="str">
        <f aca="false">IF(OR(AX$4=0,AX180="",AX$8="",AX$7=""),"",ROUND(AX180/AX$8*AX$7*KVARDI,2))</f>
        <v/>
      </c>
      <c r="AZ180" s="43"/>
      <c r="BA180" s="44" t="str">
        <f aca="false">IF(OR(AZ$4=0,AZ180="",AZ$8="",AZ$7=""),"",ROUND(AZ180/AZ$8*AZ$7*KVARDI,2))</f>
        <v/>
      </c>
      <c r="BB180" s="43"/>
      <c r="BC180" s="44" t="str">
        <f aca="false">IF(OR(BB$4=0,BB180="",BB$8="",BB$7=""),"",ROUND(BB180/BB$8*BB$7*KVARDI,2))</f>
        <v/>
      </c>
    </row>
    <row r="181" customFormat="false" ht="15" hidden="false" customHeight="true" outlineLevel="0" collapsed="false">
      <c r="A181" s="45" t="n">
        <f aca="false">ROW()-10</f>
        <v>171</v>
      </c>
      <c r="B181" s="41" t="str">
        <f aca="false">IF(INDEX(Launagögn!$B$6:$B$10005,$A181)="","",INDEX(Launagögn!$B$6:$B$10005,$A181))</f>
        <v/>
      </c>
      <c r="C181" s="41" t="str">
        <f aca="false">IF(INDEX(Launagögn!$C$6:$C$10005,$A181)="","",INDEX(Launagögn!$C$6:$C$10005,$A181))</f>
        <v/>
      </c>
      <c r="D181" s="42" t="n">
        <f aca="false">IFERROR(SUMIF($F$10:$BC$10,"Stig",$F181:$BC181),0)</f>
        <v>0</v>
      </c>
      <c r="F181" s="43"/>
      <c r="G181" s="44" t="str">
        <f aca="false">IF(OR(F$4=0,F181="",F$8="",F$7=""),"",ROUND(F181/F$8*F$7*KVARDI,2))</f>
        <v/>
      </c>
      <c r="H181" s="43"/>
      <c r="I181" s="44" t="str">
        <f aca="false">IF(OR(H$4=0,H181="",H$8="",H$7=""),"",ROUND(H181/H$8*H$7*KVARDI,2))</f>
        <v/>
      </c>
      <c r="J181" s="43"/>
      <c r="K181" s="44" t="str">
        <f aca="false">IF(OR(J$4=0,J181="",J$8="",J$7=""),"",ROUND(J181/J$8*J$7*KVARDI,2))</f>
        <v/>
      </c>
      <c r="L181" s="43"/>
      <c r="M181" s="44" t="str">
        <f aca="false">IF(OR(L$4=0,L181="",L$8="",L$7=""),"",ROUND(L181/L$8*L$7*KVARDI,2))</f>
        <v/>
      </c>
      <c r="N181" s="43"/>
      <c r="O181" s="44" t="str">
        <f aca="false">IF(OR(N$4=0,N181="",N$8="",N$7=""),"",ROUND(N181/N$8*N$7*KVARDI,2))</f>
        <v/>
      </c>
      <c r="P181" s="43"/>
      <c r="Q181" s="44" t="str">
        <f aca="false">IF(OR(P$4=0,P181="",P$8="",P$7=""),"",ROUND(P181/P$8*P$7*KVARDI,2))</f>
        <v/>
      </c>
      <c r="R181" s="43"/>
      <c r="S181" s="44" t="str">
        <f aca="false">IF(OR(R$4=0,R181="",R$8="",R$7=""),"",ROUND(R181/R$8*R$7*KVARDI,2))</f>
        <v/>
      </c>
      <c r="T181" s="43"/>
      <c r="U181" s="44" t="str">
        <f aca="false">IF(OR(T$4=0,T181="",T$8="",T$7=""),"",ROUND(T181/T$8*T$7*KVARDI,2))</f>
        <v/>
      </c>
      <c r="V181" s="43"/>
      <c r="W181" s="44" t="str">
        <f aca="false">IF(OR(V$4=0,V181="",V$8="",V$7=""),"",ROUND(V181/V$8*V$7*KVARDI,2))</f>
        <v/>
      </c>
      <c r="X181" s="43"/>
      <c r="Y181" s="44" t="str">
        <f aca="false">IF(OR(X$4=0,X181="",X$8="",X$7=""),"",ROUND(X181/X$8*X$7*KVARDI,2))</f>
        <v/>
      </c>
      <c r="Z181" s="43"/>
      <c r="AA181" s="44" t="str">
        <f aca="false">IF(OR(Z$4=0,Z181="",Z$8="",Z$7=""),"",ROUND(Z181/Z$8*Z$7*KVARDI,2))</f>
        <v/>
      </c>
      <c r="AB181" s="43"/>
      <c r="AC181" s="44" t="str">
        <f aca="false">IF(OR(AB$4=0,AB181="",AB$8="",AB$7=""),"",ROUND(AB181/AB$8*AB$7*KVARDI,2))</f>
        <v/>
      </c>
      <c r="AD181" s="43"/>
      <c r="AE181" s="44" t="str">
        <f aca="false">IF(OR(AD$4=0,AD181="",AD$8="",AD$7=""),"",ROUND(AD181/AD$8*AD$7*KVARDI,2))</f>
        <v/>
      </c>
      <c r="AF181" s="43"/>
      <c r="AG181" s="44" t="str">
        <f aca="false">IF(OR(AF$4=0,AF181="",AF$8="",AF$7=""),"",ROUND(AF181/AF$8*AF$7*KVARDI,2))</f>
        <v/>
      </c>
      <c r="AH181" s="43"/>
      <c r="AI181" s="44" t="str">
        <f aca="false">IF(OR(AH$4=0,AH181="",AH$8="",AH$7=""),"",ROUND(AH181/AH$8*AH$7*KVARDI,2))</f>
        <v/>
      </c>
      <c r="AJ181" s="43"/>
      <c r="AK181" s="44" t="str">
        <f aca="false">IF(OR(AJ$4=0,AJ181="",AJ$8="",AJ$7=""),"",ROUND(AJ181/AJ$8*AJ$7*KVARDI,2))</f>
        <v/>
      </c>
      <c r="AL181" s="43"/>
      <c r="AM181" s="44" t="str">
        <f aca="false">IF(OR(AL$4=0,AL181="",AL$8="",AL$7=""),"",ROUND(AL181/AL$8*AL$7*KVARDI,2))</f>
        <v/>
      </c>
      <c r="AN181" s="43"/>
      <c r="AO181" s="44" t="str">
        <f aca="false">IF(OR(AN$4=0,AN181="",AN$8="",AN$7=""),"",ROUND(AN181/AN$8*AN$7*KVARDI,2))</f>
        <v/>
      </c>
      <c r="AP181" s="43"/>
      <c r="AQ181" s="44" t="str">
        <f aca="false">IF(OR(AP$4=0,AP181="",AP$8="",AP$7=""),"",ROUND(AP181/AP$8*AP$7*KVARDI,2))</f>
        <v/>
      </c>
      <c r="AR181" s="43"/>
      <c r="AS181" s="44" t="str">
        <f aca="false">IF(OR(AR$4=0,AR181="",AR$8="",AR$7=""),"",ROUND(AR181/AR$8*AR$7*KVARDI,2))</f>
        <v/>
      </c>
      <c r="AT181" s="43"/>
      <c r="AU181" s="44" t="str">
        <f aca="false">IF(OR(AT$4=0,AT181="",AT$8="",AT$7=""),"",ROUND(AT181/AT$8*AT$7*KVARDI,2))</f>
        <v/>
      </c>
      <c r="AV181" s="43"/>
      <c r="AW181" s="44" t="str">
        <f aca="false">IF(OR(AV$4=0,AV181="",AV$8="",AV$7=""),"",ROUND(AV181/AV$8*AV$7*KVARDI,2))</f>
        <v/>
      </c>
      <c r="AX181" s="43"/>
      <c r="AY181" s="44" t="str">
        <f aca="false">IF(OR(AX$4=0,AX181="",AX$8="",AX$7=""),"",ROUND(AX181/AX$8*AX$7*KVARDI,2))</f>
        <v/>
      </c>
      <c r="AZ181" s="43"/>
      <c r="BA181" s="44" t="str">
        <f aca="false">IF(OR(AZ$4=0,AZ181="",AZ$8="",AZ$7=""),"",ROUND(AZ181/AZ$8*AZ$7*KVARDI,2))</f>
        <v/>
      </c>
      <c r="BB181" s="43"/>
      <c r="BC181" s="44" t="str">
        <f aca="false">IF(OR(BB$4=0,BB181="",BB$8="",BB$7=""),"",ROUND(BB181/BB$8*BB$7*KVARDI,2))</f>
        <v/>
      </c>
    </row>
    <row r="182" customFormat="false" ht="15" hidden="false" customHeight="true" outlineLevel="0" collapsed="false">
      <c r="A182" s="45" t="n">
        <f aca="false">ROW()-10</f>
        <v>172</v>
      </c>
      <c r="B182" s="41" t="str">
        <f aca="false">IF(INDEX(Launagögn!$B$6:$B$10005,$A182)="","",INDEX(Launagögn!$B$6:$B$10005,$A182))</f>
        <v/>
      </c>
      <c r="C182" s="41" t="str">
        <f aca="false">IF(INDEX(Launagögn!$C$6:$C$10005,$A182)="","",INDEX(Launagögn!$C$6:$C$10005,$A182))</f>
        <v/>
      </c>
      <c r="D182" s="42" t="n">
        <f aca="false">IFERROR(SUMIF($F$10:$BC$10,"Stig",$F182:$BC182),0)</f>
        <v>0</v>
      </c>
      <c r="F182" s="43"/>
      <c r="G182" s="44" t="str">
        <f aca="false">IF(OR(F$4=0,F182="",F$8="",F$7=""),"",ROUND(F182/F$8*F$7*KVARDI,2))</f>
        <v/>
      </c>
      <c r="H182" s="43"/>
      <c r="I182" s="44" t="str">
        <f aca="false">IF(OR(H$4=0,H182="",H$8="",H$7=""),"",ROUND(H182/H$8*H$7*KVARDI,2))</f>
        <v/>
      </c>
      <c r="J182" s="43"/>
      <c r="K182" s="44" t="str">
        <f aca="false">IF(OR(J$4=0,J182="",J$8="",J$7=""),"",ROUND(J182/J$8*J$7*KVARDI,2))</f>
        <v/>
      </c>
      <c r="L182" s="43"/>
      <c r="M182" s="44" t="str">
        <f aca="false">IF(OR(L$4=0,L182="",L$8="",L$7=""),"",ROUND(L182/L$8*L$7*KVARDI,2))</f>
        <v/>
      </c>
      <c r="N182" s="43"/>
      <c r="O182" s="44" t="str">
        <f aca="false">IF(OR(N$4=0,N182="",N$8="",N$7=""),"",ROUND(N182/N$8*N$7*KVARDI,2))</f>
        <v/>
      </c>
      <c r="P182" s="43"/>
      <c r="Q182" s="44" t="str">
        <f aca="false">IF(OR(P$4=0,P182="",P$8="",P$7=""),"",ROUND(P182/P$8*P$7*KVARDI,2))</f>
        <v/>
      </c>
      <c r="R182" s="43"/>
      <c r="S182" s="44" t="str">
        <f aca="false">IF(OR(R$4=0,R182="",R$8="",R$7=""),"",ROUND(R182/R$8*R$7*KVARDI,2))</f>
        <v/>
      </c>
      <c r="T182" s="43"/>
      <c r="U182" s="44" t="str">
        <f aca="false">IF(OR(T$4=0,T182="",T$8="",T$7=""),"",ROUND(T182/T$8*T$7*KVARDI,2))</f>
        <v/>
      </c>
      <c r="V182" s="43"/>
      <c r="W182" s="44" t="str">
        <f aca="false">IF(OR(V$4=0,V182="",V$8="",V$7=""),"",ROUND(V182/V$8*V$7*KVARDI,2))</f>
        <v/>
      </c>
      <c r="X182" s="43"/>
      <c r="Y182" s="44" t="str">
        <f aca="false">IF(OR(X$4=0,X182="",X$8="",X$7=""),"",ROUND(X182/X$8*X$7*KVARDI,2))</f>
        <v/>
      </c>
      <c r="Z182" s="43"/>
      <c r="AA182" s="44" t="str">
        <f aca="false">IF(OR(Z$4=0,Z182="",Z$8="",Z$7=""),"",ROUND(Z182/Z$8*Z$7*KVARDI,2))</f>
        <v/>
      </c>
      <c r="AB182" s="43"/>
      <c r="AC182" s="44" t="str">
        <f aca="false">IF(OR(AB$4=0,AB182="",AB$8="",AB$7=""),"",ROUND(AB182/AB$8*AB$7*KVARDI,2))</f>
        <v/>
      </c>
      <c r="AD182" s="43"/>
      <c r="AE182" s="44" t="str">
        <f aca="false">IF(OR(AD$4=0,AD182="",AD$8="",AD$7=""),"",ROUND(AD182/AD$8*AD$7*KVARDI,2))</f>
        <v/>
      </c>
      <c r="AF182" s="43"/>
      <c r="AG182" s="44" t="str">
        <f aca="false">IF(OR(AF$4=0,AF182="",AF$8="",AF$7=""),"",ROUND(AF182/AF$8*AF$7*KVARDI,2))</f>
        <v/>
      </c>
      <c r="AH182" s="43"/>
      <c r="AI182" s="44" t="str">
        <f aca="false">IF(OR(AH$4=0,AH182="",AH$8="",AH$7=""),"",ROUND(AH182/AH$8*AH$7*KVARDI,2))</f>
        <v/>
      </c>
      <c r="AJ182" s="43"/>
      <c r="AK182" s="44" t="str">
        <f aca="false">IF(OR(AJ$4=0,AJ182="",AJ$8="",AJ$7=""),"",ROUND(AJ182/AJ$8*AJ$7*KVARDI,2))</f>
        <v/>
      </c>
      <c r="AL182" s="43"/>
      <c r="AM182" s="44" t="str">
        <f aca="false">IF(OR(AL$4=0,AL182="",AL$8="",AL$7=""),"",ROUND(AL182/AL$8*AL$7*KVARDI,2))</f>
        <v/>
      </c>
      <c r="AN182" s="43"/>
      <c r="AO182" s="44" t="str">
        <f aca="false">IF(OR(AN$4=0,AN182="",AN$8="",AN$7=""),"",ROUND(AN182/AN$8*AN$7*KVARDI,2))</f>
        <v/>
      </c>
      <c r="AP182" s="43"/>
      <c r="AQ182" s="44" t="str">
        <f aca="false">IF(OR(AP$4=0,AP182="",AP$8="",AP$7=""),"",ROUND(AP182/AP$8*AP$7*KVARDI,2))</f>
        <v/>
      </c>
      <c r="AR182" s="43"/>
      <c r="AS182" s="44" t="str">
        <f aca="false">IF(OR(AR$4=0,AR182="",AR$8="",AR$7=""),"",ROUND(AR182/AR$8*AR$7*KVARDI,2))</f>
        <v/>
      </c>
      <c r="AT182" s="43"/>
      <c r="AU182" s="44" t="str">
        <f aca="false">IF(OR(AT$4=0,AT182="",AT$8="",AT$7=""),"",ROUND(AT182/AT$8*AT$7*KVARDI,2))</f>
        <v/>
      </c>
      <c r="AV182" s="43"/>
      <c r="AW182" s="44" t="str">
        <f aca="false">IF(OR(AV$4=0,AV182="",AV$8="",AV$7=""),"",ROUND(AV182/AV$8*AV$7*KVARDI,2))</f>
        <v/>
      </c>
      <c r="AX182" s="43"/>
      <c r="AY182" s="44" t="str">
        <f aca="false">IF(OR(AX$4=0,AX182="",AX$8="",AX$7=""),"",ROUND(AX182/AX$8*AX$7*KVARDI,2))</f>
        <v/>
      </c>
      <c r="AZ182" s="43"/>
      <c r="BA182" s="44" t="str">
        <f aca="false">IF(OR(AZ$4=0,AZ182="",AZ$8="",AZ$7=""),"",ROUND(AZ182/AZ$8*AZ$7*KVARDI,2))</f>
        <v/>
      </c>
      <c r="BB182" s="43"/>
      <c r="BC182" s="44" t="str">
        <f aca="false">IF(OR(BB$4=0,BB182="",BB$8="",BB$7=""),"",ROUND(BB182/BB$8*BB$7*KVARDI,2))</f>
        <v/>
      </c>
    </row>
    <row r="183" customFormat="false" ht="15" hidden="false" customHeight="true" outlineLevel="0" collapsed="false">
      <c r="A183" s="45" t="n">
        <f aca="false">ROW()-10</f>
        <v>173</v>
      </c>
      <c r="B183" s="41" t="str">
        <f aca="false">IF(INDEX(Launagögn!$B$6:$B$10005,$A183)="","",INDEX(Launagögn!$B$6:$B$10005,$A183))</f>
        <v/>
      </c>
      <c r="C183" s="41" t="str">
        <f aca="false">IF(INDEX(Launagögn!$C$6:$C$10005,$A183)="","",INDEX(Launagögn!$C$6:$C$10005,$A183))</f>
        <v/>
      </c>
      <c r="D183" s="42" t="n">
        <f aca="false">IFERROR(SUMIF($F$10:$BC$10,"Stig",$F183:$BC183),0)</f>
        <v>0</v>
      </c>
      <c r="F183" s="43"/>
      <c r="G183" s="44" t="str">
        <f aca="false">IF(OR(F$4=0,F183="",F$8="",F$7=""),"",ROUND(F183/F$8*F$7*KVARDI,2))</f>
        <v/>
      </c>
      <c r="H183" s="43"/>
      <c r="I183" s="44" t="str">
        <f aca="false">IF(OR(H$4=0,H183="",H$8="",H$7=""),"",ROUND(H183/H$8*H$7*KVARDI,2))</f>
        <v/>
      </c>
      <c r="J183" s="43"/>
      <c r="K183" s="44" t="str">
        <f aca="false">IF(OR(J$4=0,J183="",J$8="",J$7=""),"",ROUND(J183/J$8*J$7*KVARDI,2))</f>
        <v/>
      </c>
      <c r="L183" s="43"/>
      <c r="M183" s="44" t="str">
        <f aca="false">IF(OR(L$4=0,L183="",L$8="",L$7=""),"",ROUND(L183/L$8*L$7*KVARDI,2))</f>
        <v/>
      </c>
      <c r="N183" s="43"/>
      <c r="O183" s="44" t="str">
        <f aca="false">IF(OR(N$4=0,N183="",N$8="",N$7=""),"",ROUND(N183/N$8*N$7*KVARDI,2))</f>
        <v/>
      </c>
      <c r="P183" s="43"/>
      <c r="Q183" s="44" t="str">
        <f aca="false">IF(OR(P$4=0,P183="",P$8="",P$7=""),"",ROUND(P183/P$8*P$7*KVARDI,2))</f>
        <v/>
      </c>
      <c r="R183" s="43"/>
      <c r="S183" s="44" t="str">
        <f aca="false">IF(OR(R$4=0,R183="",R$8="",R$7=""),"",ROUND(R183/R$8*R$7*KVARDI,2))</f>
        <v/>
      </c>
      <c r="T183" s="43"/>
      <c r="U183" s="44" t="str">
        <f aca="false">IF(OR(T$4=0,T183="",T$8="",T$7=""),"",ROUND(T183/T$8*T$7*KVARDI,2))</f>
        <v/>
      </c>
      <c r="V183" s="43"/>
      <c r="W183" s="44" t="str">
        <f aca="false">IF(OR(V$4=0,V183="",V$8="",V$7=""),"",ROUND(V183/V$8*V$7*KVARDI,2))</f>
        <v/>
      </c>
      <c r="X183" s="43"/>
      <c r="Y183" s="44" t="str">
        <f aca="false">IF(OR(X$4=0,X183="",X$8="",X$7=""),"",ROUND(X183/X$8*X$7*KVARDI,2))</f>
        <v/>
      </c>
      <c r="Z183" s="43"/>
      <c r="AA183" s="44" t="str">
        <f aca="false">IF(OR(Z$4=0,Z183="",Z$8="",Z$7=""),"",ROUND(Z183/Z$8*Z$7*KVARDI,2))</f>
        <v/>
      </c>
      <c r="AB183" s="43"/>
      <c r="AC183" s="44" t="str">
        <f aca="false">IF(OR(AB$4=0,AB183="",AB$8="",AB$7=""),"",ROUND(AB183/AB$8*AB$7*KVARDI,2))</f>
        <v/>
      </c>
      <c r="AD183" s="43"/>
      <c r="AE183" s="44" t="str">
        <f aca="false">IF(OR(AD$4=0,AD183="",AD$8="",AD$7=""),"",ROUND(AD183/AD$8*AD$7*KVARDI,2))</f>
        <v/>
      </c>
      <c r="AF183" s="43"/>
      <c r="AG183" s="44" t="str">
        <f aca="false">IF(OR(AF$4=0,AF183="",AF$8="",AF$7=""),"",ROUND(AF183/AF$8*AF$7*KVARDI,2))</f>
        <v/>
      </c>
      <c r="AH183" s="43"/>
      <c r="AI183" s="44" t="str">
        <f aca="false">IF(OR(AH$4=0,AH183="",AH$8="",AH$7=""),"",ROUND(AH183/AH$8*AH$7*KVARDI,2))</f>
        <v/>
      </c>
      <c r="AJ183" s="43"/>
      <c r="AK183" s="44" t="str">
        <f aca="false">IF(OR(AJ$4=0,AJ183="",AJ$8="",AJ$7=""),"",ROUND(AJ183/AJ$8*AJ$7*KVARDI,2))</f>
        <v/>
      </c>
      <c r="AL183" s="43"/>
      <c r="AM183" s="44" t="str">
        <f aca="false">IF(OR(AL$4=0,AL183="",AL$8="",AL$7=""),"",ROUND(AL183/AL$8*AL$7*KVARDI,2))</f>
        <v/>
      </c>
      <c r="AN183" s="43"/>
      <c r="AO183" s="44" t="str">
        <f aca="false">IF(OR(AN$4=0,AN183="",AN$8="",AN$7=""),"",ROUND(AN183/AN$8*AN$7*KVARDI,2))</f>
        <v/>
      </c>
      <c r="AP183" s="43"/>
      <c r="AQ183" s="44" t="str">
        <f aca="false">IF(OR(AP$4=0,AP183="",AP$8="",AP$7=""),"",ROUND(AP183/AP$8*AP$7*KVARDI,2))</f>
        <v/>
      </c>
      <c r="AR183" s="43"/>
      <c r="AS183" s="44" t="str">
        <f aca="false">IF(OR(AR$4=0,AR183="",AR$8="",AR$7=""),"",ROUND(AR183/AR$8*AR$7*KVARDI,2))</f>
        <v/>
      </c>
      <c r="AT183" s="43"/>
      <c r="AU183" s="44" t="str">
        <f aca="false">IF(OR(AT$4=0,AT183="",AT$8="",AT$7=""),"",ROUND(AT183/AT$8*AT$7*KVARDI,2))</f>
        <v/>
      </c>
      <c r="AV183" s="43"/>
      <c r="AW183" s="44" t="str">
        <f aca="false">IF(OR(AV$4=0,AV183="",AV$8="",AV$7=""),"",ROUND(AV183/AV$8*AV$7*KVARDI,2))</f>
        <v/>
      </c>
      <c r="AX183" s="43"/>
      <c r="AY183" s="44" t="str">
        <f aca="false">IF(OR(AX$4=0,AX183="",AX$8="",AX$7=""),"",ROUND(AX183/AX$8*AX$7*KVARDI,2))</f>
        <v/>
      </c>
      <c r="AZ183" s="43"/>
      <c r="BA183" s="44" t="str">
        <f aca="false">IF(OR(AZ$4=0,AZ183="",AZ$8="",AZ$7=""),"",ROUND(AZ183/AZ$8*AZ$7*KVARDI,2))</f>
        <v/>
      </c>
      <c r="BB183" s="43"/>
      <c r="BC183" s="44" t="str">
        <f aca="false">IF(OR(BB$4=0,BB183="",BB$8="",BB$7=""),"",ROUND(BB183/BB$8*BB$7*KVARDI,2))</f>
        <v/>
      </c>
    </row>
    <row r="184" customFormat="false" ht="15" hidden="false" customHeight="true" outlineLevel="0" collapsed="false">
      <c r="A184" s="45" t="n">
        <f aca="false">ROW()-10</f>
        <v>174</v>
      </c>
      <c r="B184" s="41" t="str">
        <f aca="false">IF(INDEX(Launagögn!$B$6:$B$10005,$A184)="","",INDEX(Launagögn!$B$6:$B$10005,$A184))</f>
        <v/>
      </c>
      <c r="C184" s="41" t="str">
        <f aca="false">IF(INDEX(Launagögn!$C$6:$C$10005,$A184)="","",INDEX(Launagögn!$C$6:$C$10005,$A184))</f>
        <v/>
      </c>
      <c r="D184" s="42" t="n">
        <f aca="false">IFERROR(SUMIF($F$10:$BC$10,"Stig",$F184:$BC184),0)</f>
        <v>0</v>
      </c>
      <c r="F184" s="43"/>
      <c r="G184" s="44" t="str">
        <f aca="false">IF(OR(F$4=0,F184="",F$8="",F$7=""),"",ROUND(F184/F$8*F$7*KVARDI,2))</f>
        <v/>
      </c>
      <c r="H184" s="43"/>
      <c r="I184" s="44" t="str">
        <f aca="false">IF(OR(H$4=0,H184="",H$8="",H$7=""),"",ROUND(H184/H$8*H$7*KVARDI,2))</f>
        <v/>
      </c>
      <c r="J184" s="43"/>
      <c r="K184" s="44" t="str">
        <f aca="false">IF(OR(J$4=0,J184="",J$8="",J$7=""),"",ROUND(J184/J$8*J$7*KVARDI,2))</f>
        <v/>
      </c>
      <c r="L184" s="43"/>
      <c r="M184" s="44" t="str">
        <f aca="false">IF(OR(L$4=0,L184="",L$8="",L$7=""),"",ROUND(L184/L$8*L$7*KVARDI,2))</f>
        <v/>
      </c>
      <c r="N184" s="43"/>
      <c r="O184" s="44" t="str">
        <f aca="false">IF(OR(N$4=0,N184="",N$8="",N$7=""),"",ROUND(N184/N$8*N$7*KVARDI,2))</f>
        <v/>
      </c>
      <c r="P184" s="43"/>
      <c r="Q184" s="44" t="str">
        <f aca="false">IF(OR(P$4=0,P184="",P$8="",P$7=""),"",ROUND(P184/P$8*P$7*KVARDI,2))</f>
        <v/>
      </c>
      <c r="R184" s="43"/>
      <c r="S184" s="44" t="str">
        <f aca="false">IF(OR(R$4=0,R184="",R$8="",R$7=""),"",ROUND(R184/R$8*R$7*KVARDI,2))</f>
        <v/>
      </c>
      <c r="T184" s="43"/>
      <c r="U184" s="44" t="str">
        <f aca="false">IF(OR(T$4=0,T184="",T$8="",T$7=""),"",ROUND(T184/T$8*T$7*KVARDI,2))</f>
        <v/>
      </c>
      <c r="V184" s="43"/>
      <c r="W184" s="44" t="str">
        <f aca="false">IF(OR(V$4=0,V184="",V$8="",V$7=""),"",ROUND(V184/V$8*V$7*KVARDI,2))</f>
        <v/>
      </c>
      <c r="X184" s="43"/>
      <c r="Y184" s="44" t="str">
        <f aca="false">IF(OR(X$4=0,X184="",X$8="",X$7=""),"",ROUND(X184/X$8*X$7*KVARDI,2))</f>
        <v/>
      </c>
      <c r="Z184" s="43"/>
      <c r="AA184" s="44" t="str">
        <f aca="false">IF(OR(Z$4=0,Z184="",Z$8="",Z$7=""),"",ROUND(Z184/Z$8*Z$7*KVARDI,2))</f>
        <v/>
      </c>
      <c r="AB184" s="43"/>
      <c r="AC184" s="44" t="str">
        <f aca="false">IF(OR(AB$4=0,AB184="",AB$8="",AB$7=""),"",ROUND(AB184/AB$8*AB$7*KVARDI,2))</f>
        <v/>
      </c>
      <c r="AD184" s="43"/>
      <c r="AE184" s="44" t="str">
        <f aca="false">IF(OR(AD$4=0,AD184="",AD$8="",AD$7=""),"",ROUND(AD184/AD$8*AD$7*KVARDI,2))</f>
        <v/>
      </c>
      <c r="AF184" s="43"/>
      <c r="AG184" s="44" t="str">
        <f aca="false">IF(OR(AF$4=0,AF184="",AF$8="",AF$7=""),"",ROUND(AF184/AF$8*AF$7*KVARDI,2))</f>
        <v/>
      </c>
      <c r="AH184" s="43"/>
      <c r="AI184" s="44" t="str">
        <f aca="false">IF(OR(AH$4=0,AH184="",AH$8="",AH$7=""),"",ROUND(AH184/AH$8*AH$7*KVARDI,2))</f>
        <v/>
      </c>
      <c r="AJ184" s="43"/>
      <c r="AK184" s="44" t="str">
        <f aca="false">IF(OR(AJ$4=0,AJ184="",AJ$8="",AJ$7=""),"",ROUND(AJ184/AJ$8*AJ$7*KVARDI,2))</f>
        <v/>
      </c>
      <c r="AL184" s="43"/>
      <c r="AM184" s="44" t="str">
        <f aca="false">IF(OR(AL$4=0,AL184="",AL$8="",AL$7=""),"",ROUND(AL184/AL$8*AL$7*KVARDI,2))</f>
        <v/>
      </c>
      <c r="AN184" s="43"/>
      <c r="AO184" s="44" t="str">
        <f aca="false">IF(OR(AN$4=0,AN184="",AN$8="",AN$7=""),"",ROUND(AN184/AN$8*AN$7*KVARDI,2))</f>
        <v/>
      </c>
      <c r="AP184" s="43"/>
      <c r="AQ184" s="44" t="str">
        <f aca="false">IF(OR(AP$4=0,AP184="",AP$8="",AP$7=""),"",ROUND(AP184/AP$8*AP$7*KVARDI,2))</f>
        <v/>
      </c>
      <c r="AR184" s="43"/>
      <c r="AS184" s="44" t="str">
        <f aca="false">IF(OR(AR$4=0,AR184="",AR$8="",AR$7=""),"",ROUND(AR184/AR$8*AR$7*KVARDI,2))</f>
        <v/>
      </c>
      <c r="AT184" s="43"/>
      <c r="AU184" s="44" t="str">
        <f aca="false">IF(OR(AT$4=0,AT184="",AT$8="",AT$7=""),"",ROUND(AT184/AT$8*AT$7*KVARDI,2))</f>
        <v/>
      </c>
      <c r="AV184" s="43"/>
      <c r="AW184" s="44" t="str">
        <f aca="false">IF(OR(AV$4=0,AV184="",AV$8="",AV$7=""),"",ROUND(AV184/AV$8*AV$7*KVARDI,2))</f>
        <v/>
      </c>
      <c r="AX184" s="43"/>
      <c r="AY184" s="44" t="str">
        <f aca="false">IF(OR(AX$4=0,AX184="",AX$8="",AX$7=""),"",ROUND(AX184/AX$8*AX$7*KVARDI,2))</f>
        <v/>
      </c>
      <c r="AZ184" s="43"/>
      <c r="BA184" s="44" t="str">
        <f aca="false">IF(OR(AZ$4=0,AZ184="",AZ$8="",AZ$7=""),"",ROUND(AZ184/AZ$8*AZ$7*KVARDI,2))</f>
        <v/>
      </c>
      <c r="BB184" s="43"/>
      <c r="BC184" s="44" t="str">
        <f aca="false">IF(OR(BB$4=0,BB184="",BB$8="",BB$7=""),"",ROUND(BB184/BB$8*BB$7*KVARDI,2))</f>
        <v/>
      </c>
    </row>
    <row r="185" customFormat="false" ht="15" hidden="false" customHeight="true" outlineLevel="0" collapsed="false">
      <c r="A185" s="45" t="n">
        <f aca="false">ROW()-10</f>
        <v>175</v>
      </c>
      <c r="B185" s="41" t="str">
        <f aca="false">IF(INDEX(Launagögn!$B$6:$B$10005,$A185)="","",INDEX(Launagögn!$B$6:$B$10005,$A185))</f>
        <v/>
      </c>
      <c r="C185" s="41" t="str">
        <f aca="false">IF(INDEX(Launagögn!$C$6:$C$10005,$A185)="","",INDEX(Launagögn!$C$6:$C$10005,$A185))</f>
        <v/>
      </c>
      <c r="D185" s="42" t="n">
        <f aca="false">IFERROR(SUMIF($F$10:$BC$10,"Stig",$F185:$BC185),0)</f>
        <v>0</v>
      </c>
      <c r="F185" s="43"/>
      <c r="G185" s="44" t="str">
        <f aca="false">IF(OR(F$4=0,F185="",F$8="",F$7=""),"",ROUND(F185/F$8*F$7*KVARDI,2))</f>
        <v/>
      </c>
      <c r="H185" s="43"/>
      <c r="I185" s="44" t="str">
        <f aca="false">IF(OR(H$4=0,H185="",H$8="",H$7=""),"",ROUND(H185/H$8*H$7*KVARDI,2))</f>
        <v/>
      </c>
      <c r="J185" s="43"/>
      <c r="K185" s="44" t="str">
        <f aca="false">IF(OR(J$4=0,J185="",J$8="",J$7=""),"",ROUND(J185/J$8*J$7*KVARDI,2))</f>
        <v/>
      </c>
      <c r="L185" s="43"/>
      <c r="M185" s="44" t="str">
        <f aca="false">IF(OR(L$4=0,L185="",L$8="",L$7=""),"",ROUND(L185/L$8*L$7*KVARDI,2))</f>
        <v/>
      </c>
      <c r="N185" s="43"/>
      <c r="O185" s="44" t="str">
        <f aca="false">IF(OR(N$4=0,N185="",N$8="",N$7=""),"",ROUND(N185/N$8*N$7*KVARDI,2))</f>
        <v/>
      </c>
      <c r="P185" s="43"/>
      <c r="Q185" s="44" t="str">
        <f aca="false">IF(OR(P$4=0,P185="",P$8="",P$7=""),"",ROUND(P185/P$8*P$7*KVARDI,2))</f>
        <v/>
      </c>
      <c r="R185" s="43"/>
      <c r="S185" s="44" t="str">
        <f aca="false">IF(OR(R$4=0,R185="",R$8="",R$7=""),"",ROUND(R185/R$8*R$7*KVARDI,2))</f>
        <v/>
      </c>
      <c r="T185" s="43"/>
      <c r="U185" s="44" t="str">
        <f aca="false">IF(OR(T$4=0,T185="",T$8="",T$7=""),"",ROUND(T185/T$8*T$7*KVARDI,2))</f>
        <v/>
      </c>
      <c r="V185" s="43"/>
      <c r="W185" s="44" t="str">
        <f aca="false">IF(OR(V$4=0,V185="",V$8="",V$7=""),"",ROUND(V185/V$8*V$7*KVARDI,2))</f>
        <v/>
      </c>
      <c r="X185" s="43"/>
      <c r="Y185" s="44" t="str">
        <f aca="false">IF(OR(X$4=0,X185="",X$8="",X$7=""),"",ROUND(X185/X$8*X$7*KVARDI,2))</f>
        <v/>
      </c>
      <c r="Z185" s="43"/>
      <c r="AA185" s="44" t="str">
        <f aca="false">IF(OR(Z$4=0,Z185="",Z$8="",Z$7=""),"",ROUND(Z185/Z$8*Z$7*KVARDI,2))</f>
        <v/>
      </c>
      <c r="AB185" s="43"/>
      <c r="AC185" s="44" t="str">
        <f aca="false">IF(OR(AB$4=0,AB185="",AB$8="",AB$7=""),"",ROUND(AB185/AB$8*AB$7*KVARDI,2))</f>
        <v/>
      </c>
      <c r="AD185" s="43"/>
      <c r="AE185" s="44" t="str">
        <f aca="false">IF(OR(AD$4=0,AD185="",AD$8="",AD$7=""),"",ROUND(AD185/AD$8*AD$7*KVARDI,2))</f>
        <v/>
      </c>
      <c r="AF185" s="43"/>
      <c r="AG185" s="44" t="str">
        <f aca="false">IF(OR(AF$4=0,AF185="",AF$8="",AF$7=""),"",ROUND(AF185/AF$8*AF$7*KVARDI,2))</f>
        <v/>
      </c>
      <c r="AH185" s="43"/>
      <c r="AI185" s="44" t="str">
        <f aca="false">IF(OR(AH$4=0,AH185="",AH$8="",AH$7=""),"",ROUND(AH185/AH$8*AH$7*KVARDI,2))</f>
        <v/>
      </c>
      <c r="AJ185" s="43"/>
      <c r="AK185" s="44" t="str">
        <f aca="false">IF(OR(AJ$4=0,AJ185="",AJ$8="",AJ$7=""),"",ROUND(AJ185/AJ$8*AJ$7*KVARDI,2))</f>
        <v/>
      </c>
      <c r="AL185" s="43"/>
      <c r="AM185" s="44" t="str">
        <f aca="false">IF(OR(AL$4=0,AL185="",AL$8="",AL$7=""),"",ROUND(AL185/AL$8*AL$7*KVARDI,2))</f>
        <v/>
      </c>
      <c r="AN185" s="43"/>
      <c r="AO185" s="44" t="str">
        <f aca="false">IF(OR(AN$4=0,AN185="",AN$8="",AN$7=""),"",ROUND(AN185/AN$8*AN$7*KVARDI,2))</f>
        <v/>
      </c>
      <c r="AP185" s="43"/>
      <c r="AQ185" s="44" t="str">
        <f aca="false">IF(OR(AP$4=0,AP185="",AP$8="",AP$7=""),"",ROUND(AP185/AP$8*AP$7*KVARDI,2))</f>
        <v/>
      </c>
      <c r="AR185" s="43"/>
      <c r="AS185" s="44" t="str">
        <f aca="false">IF(OR(AR$4=0,AR185="",AR$8="",AR$7=""),"",ROUND(AR185/AR$8*AR$7*KVARDI,2))</f>
        <v/>
      </c>
      <c r="AT185" s="43"/>
      <c r="AU185" s="44" t="str">
        <f aca="false">IF(OR(AT$4=0,AT185="",AT$8="",AT$7=""),"",ROUND(AT185/AT$8*AT$7*KVARDI,2))</f>
        <v/>
      </c>
      <c r="AV185" s="43"/>
      <c r="AW185" s="44" t="str">
        <f aca="false">IF(OR(AV$4=0,AV185="",AV$8="",AV$7=""),"",ROUND(AV185/AV$8*AV$7*KVARDI,2))</f>
        <v/>
      </c>
      <c r="AX185" s="43"/>
      <c r="AY185" s="44" t="str">
        <f aca="false">IF(OR(AX$4=0,AX185="",AX$8="",AX$7=""),"",ROUND(AX185/AX$8*AX$7*KVARDI,2))</f>
        <v/>
      </c>
      <c r="AZ185" s="43"/>
      <c r="BA185" s="44" t="str">
        <f aca="false">IF(OR(AZ$4=0,AZ185="",AZ$8="",AZ$7=""),"",ROUND(AZ185/AZ$8*AZ$7*KVARDI,2))</f>
        <v/>
      </c>
      <c r="BB185" s="43"/>
      <c r="BC185" s="44" t="str">
        <f aca="false">IF(OR(BB$4=0,BB185="",BB$8="",BB$7=""),"",ROUND(BB185/BB$8*BB$7*KVARDI,2))</f>
        <v/>
      </c>
    </row>
    <row r="186" customFormat="false" ht="15" hidden="false" customHeight="true" outlineLevel="0" collapsed="false">
      <c r="A186" s="45" t="n">
        <f aca="false">ROW()-10</f>
        <v>176</v>
      </c>
      <c r="B186" s="41" t="str">
        <f aca="false">IF(INDEX(Launagögn!$B$6:$B$10005,$A186)="","",INDEX(Launagögn!$B$6:$B$10005,$A186))</f>
        <v/>
      </c>
      <c r="C186" s="41" t="str">
        <f aca="false">IF(INDEX(Launagögn!$C$6:$C$10005,$A186)="","",INDEX(Launagögn!$C$6:$C$10005,$A186))</f>
        <v/>
      </c>
      <c r="D186" s="42" t="n">
        <f aca="false">IFERROR(SUMIF($F$10:$BC$10,"Stig",$F186:$BC186),0)</f>
        <v>0</v>
      </c>
      <c r="F186" s="43"/>
      <c r="G186" s="44" t="str">
        <f aca="false">IF(OR(F$4=0,F186="",F$8="",F$7=""),"",ROUND(F186/F$8*F$7*KVARDI,2))</f>
        <v/>
      </c>
      <c r="H186" s="43"/>
      <c r="I186" s="44" t="str">
        <f aca="false">IF(OR(H$4=0,H186="",H$8="",H$7=""),"",ROUND(H186/H$8*H$7*KVARDI,2))</f>
        <v/>
      </c>
      <c r="J186" s="43"/>
      <c r="K186" s="44" t="str">
        <f aca="false">IF(OR(J$4=0,J186="",J$8="",J$7=""),"",ROUND(J186/J$8*J$7*KVARDI,2))</f>
        <v/>
      </c>
      <c r="L186" s="43"/>
      <c r="M186" s="44" t="str">
        <f aca="false">IF(OR(L$4=0,L186="",L$8="",L$7=""),"",ROUND(L186/L$8*L$7*KVARDI,2))</f>
        <v/>
      </c>
      <c r="N186" s="43"/>
      <c r="O186" s="44" t="str">
        <f aca="false">IF(OR(N$4=0,N186="",N$8="",N$7=""),"",ROUND(N186/N$8*N$7*KVARDI,2))</f>
        <v/>
      </c>
      <c r="P186" s="43"/>
      <c r="Q186" s="44" t="str">
        <f aca="false">IF(OR(P$4=0,P186="",P$8="",P$7=""),"",ROUND(P186/P$8*P$7*KVARDI,2))</f>
        <v/>
      </c>
      <c r="R186" s="43"/>
      <c r="S186" s="44" t="str">
        <f aca="false">IF(OR(R$4=0,R186="",R$8="",R$7=""),"",ROUND(R186/R$8*R$7*KVARDI,2))</f>
        <v/>
      </c>
      <c r="T186" s="43"/>
      <c r="U186" s="44" t="str">
        <f aca="false">IF(OR(T$4=0,T186="",T$8="",T$7=""),"",ROUND(T186/T$8*T$7*KVARDI,2))</f>
        <v/>
      </c>
      <c r="V186" s="43"/>
      <c r="W186" s="44" t="str">
        <f aca="false">IF(OR(V$4=0,V186="",V$8="",V$7=""),"",ROUND(V186/V$8*V$7*KVARDI,2))</f>
        <v/>
      </c>
      <c r="X186" s="43"/>
      <c r="Y186" s="44" t="str">
        <f aca="false">IF(OR(X$4=0,X186="",X$8="",X$7=""),"",ROUND(X186/X$8*X$7*KVARDI,2))</f>
        <v/>
      </c>
      <c r="Z186" s="43"/>
      <c r="AA186" s="44" t="str">
        <f aca="false">IF(OR(Z$4=0,Z186="",Z$8="",Z$7=""),"",ROUND(Z186/Z$8*Z$7*KVARDI,2))</f>
        <v/>
      </c>
      <c r="AB186" s="43"/>
      <c r="AC186" s="44" t="str">
        <f aca="false">IF(OR(AB$4=0,AB186="",AB$8="",AB$7=""),"",ROUND(AB186/AB$8*AB$7*KVARDI,2))</f>
        <v/>
      </c>
      <c r="AD186" s="43"/>
      <c r="AE186" s="44" t="str">
        <f aca="false">IF(OR(AD$4=0,AD186="",AD$8="",AD$7=""),"",ROUND(AD186/AD$8*AD$7*KVARDI,2))</f>
        <v/>
      </c>
      <c r="AF186" s="43"/>
      <c r="AG186" s="44" t="str">
        <f aca="false">IF(OR(AF$4=0,AF186="",AF$8="",AF$7=""),"",ROUND(AF186/AF$8*AF$7*KVARDI,2))</f>
        <v/>
      </c>
      <c r="AH186" s="43"/>
      <c r="AI186" s="44" t="str">
        <f aca="false">IF(OR(AH$4=0,AH186="",AH$8="",AH$7=""),"",ROUND(AH186/AH$8*AH$7*KVARDI,2))</f>
        <v/>
      </c>
      <c r="AJ186" s="43"/>
      <c r="AK186" s="44" t="str">
        <f aca="false">IF(OR(AJ$4=0,AJ186="",AJ$8="",AJ$7=""),"",ROUND(AJ186/AJ$8*AJ$7*KVARDI,2))</f>
        <v/>
      </c>
      <c r="AL186" s="43"/>
      <c r="AM186" s="44" t="str">
        <f aca="false">IF(OR(AL$4=0,AL186="",AL$8="",AL$7=""),"",ROUND(AL186/AL$8*AL$7*KVARDI,2))</f>
        <v/>
      </c>
      <c r="AN186" s="43"/>
      <c r="AO186" s="44" t="str">
        <f aca="false">IF(OR(AN$4=0,AN186="",AN$8="",AN$7=""),"",ROUND(AN186/AN$8*AN$7*KVARDI,2))</f>
        <v/>
      </c>
      <c r="AP186" s="43"/>
      <c r="AQ186" s="44" t="str">
        <f aca="false">IF(OR(AP$4=0,AP186="",AP$8="",AP$7=""),"",ROUND(AP186/AP$8*AP$7*KVARDI,2))</f>
        <v/>
      </c>
      <c r="AR186" s="43"/>
      <c r="AS186" s="44" t="str">
        <f aca="false">IF(OR(AR$4=0,AR186="",AR$8="",AR$7=""),"",ROUND(AR186/AR$8*AR$7*KVARDI,2))</f>
        <v/>
      </c>
      <c r="AT186" s="43"/>
      <c r="AU186" s="44" t="str">
        <f aca="false">IF(OR(AT$4=0,AT186="",AT$8="",AT$7=""),"",ROUND(AT186/AT$8*AT$7*KVARDI,2))</f>
        <v/>
      </c>
      <c r="AV186" s="43"/>
      <c r="AW186" s="44" t="str">
        <f aca="false">IF(OR(AV$4=0,AV186="",AV$8="",AV$7=""),"",ROUND(AV186/AV$8*AV$7*KVARDI,2))</f>
        <v/>
      </c>
      <c r="AX186" s="43"/>
      <c r="AY186" s="44" t="str">
        <f aca="false">IF(OR(AX$4=0,AX186="",AX$8="",AX$7=""),"",ROUND(AX186/AX$8*AX$7*KVARDI,2))</f>
        <v/>
      </c>
      <c r="AZ186" s="43"/>
      <c r="BA186" s="44" t="str">
        <f aca="false">IF(OR(AZ$4=0,AZ186="",AZ$8="",AZ$7=""),"",ROUND(AZ186/AZ$8*AZ$7*KVARDI,2))</f>
        <v/>
      </c>
      <c r="BB186" s="43"/>
      <c r="BC186" s="44" t="str">
        <f aca="false">IF(OR(BB$4=0,BB186="",BB$8="",BB$7=""),"",ROUND(BB186/BB$8*BB$7*KVARDI,2))</f>
        <v/>
      </c>
    </row>
    <row r="187" customFormat="false" ht="15" hidden="false" customHeight="true" outlineLevel="0" collapsed="false">
      <c r="A187" s="45" t="n">
        <f aca="false">ROW()-10</f>
        <v>177</v>
      </c>
      <c r="B187" s="41" t="str">
        <f aca="false">IF(INDEX(Launagögn!$B$6:$B$10005,$A187)="","",INDEX(Launagögn!$B$6:$B$10005,$A187))</f>
        <v/>
      </c>
      <c r="C187" s="41" t="str">
        <f aca="false">IF(INDEX(Launagögn!$C$6:$C$10005,$A187)="","",INDEX(Launagögn!$C$6:$C$10005,$A187))</f>
        <v/>
      </c>
      <c r="D187" s="42" t="n">
        <f aca="false">IFERROR(SUMIF($F$10:$BC$10,"Stig",$F187:$BC187),0)</f>
        <v>0</v>
      </c>
      <c r="F187" s="43"/>
      <c r="G187" s="44" t="str">
        <f aca="false">IF(OR(F$4=0,F187="",F$8="",F$7=""),"",ROUND(F187/F$8*F$7*KVARDI,2))</f>
        <v/>
      </c>
      <c r="H187" s="43"/>
      <c r="I187" s="44" t="str">
        <f aca="false">IF(OR(H$4=0,H187="",H$8="",H$7=""),"",ROUND(H187/H$8*H$7*KVARDI,2))</f>
        <v/>
      </c>
      <c r="J187" s="43"/>
      <c r="K187" s="44" t="str">
        <f aca="false">IF(OR(J$4=0,J187="",J$8="",J$7=""),"",ROUND(J187/J$8*J$7*KVARDI,2))</f>
        <v/>
      </c>
      <c r="L187" s="43"/>
      <c r="M187" s="44" t="str">
        <f aca="false">IF(OR(L$4=0,L187="",L$8="",L$7=""),"",ROUND(L187/L$8*L$7*KVARDI,2))</f>
        <v/>
      </c>
      <c r="N187" s="43"/>
      <c r="O187" s="44" t="str">
        <f aca="false">IF(OR(N$4=0,N187="",N$8="",N$7=""),"",ROUND(N187/N$8*N$7*KVARDI,2))</f>
        <v/>
      </c>
      <c r="P187" s="43"/>
      <c r="Q187" s="44" t="str">
        <f aca="false">IF(OR(P$4=0,P187="",P$8="",P$7=""),"",ROUND(P187/P$8*P$7*KVARDI,2))</f>
        <v/>
      </c>
      <c r="R187" s="43"/>
      <c r="S187" s="44" t="str">
        <f aca="false">IF(OR(R$4=0,R187="",R$8="",R$7=""),"",ROUND(R187/R$8*R$7*KVARDI,2))</f>
        <v/>
      </c>
      <c r="T187" s="43"/>
      <c r="U187" s="44" t="str">
        <f aca="false">IF(OR(T$4=0,T187="",T$8="",T$7=""),"",ROUND(T187/T$8*T$7*KVARDI,2))</f>
        <v/>
      </c>
      <c r="V187" s="43"/>
      <c r="W187" s="44" t="str">
        <f aca="false">IF(OR(V$4=0,V187="",V$8="",V$7=""),"",ROUND(V187/V$8*V$7*KVARDI,2))</f>
        <v/>
      </c>
      <c r="X187" s="43"/>
      <c r="Y187" s="44" t="str">
        <f aca="false">IF(OR(X$4=0,X187="",X$8="",X$7=""),"",ROUND(X187/X$8*X$7*KVARDI,2))</f>
        <v/>
      </c>
      <c r="Z187" s="43"/>
      <c r="AA187" s="44" t="str">
        <f aca="false">IF(OR(Z$4=0,Z187="",Z$8="",Z$7=""),"",ROUND(Z187/Z$8*Z$7*KVARDI,2))</f>
        <v/>
      </c>
      <c r="AB187" s="43"/>
      <c r="AC187" s="44" t="str">
        <f aca="false">IF(OR(AB$4=0,AB187="",AB$8="",AB$7=""),"",ROUND(AB187/AB$8*AB$7*KVARDI,2))</f>
        <v/>
      </c>
      <c r="AD187" s="43"/>
      <c r="AE187" s="44" t="str">
        <f aca="false">IF(OR(AD$4=0,AD187="",AD$8="",AD$7=""),"",ROUND(AD187/AD$8*AD$7*KVARDI,2))</f>
        <v/>
      </c>
      <c r="AF187" s="43"/>
      <c r="AG187" s="44" t="str">
        <f aca="false">IF(OR(AF$4=0,AF187="",AF$8="",AF$7=""),"",ROUND(AF187/AF$8*AF$7*KVARDI,2))</f>
        <v/>
      </c>
      <c r="AH187" s="43"/>
      <c r="AI187" s="44" t="str">
        <f aca="false">IF(OR(AH$4=0,AH187="",AH$8="",AH$7=""),"",ROUND(AH187/AH$8*AH$7*KVARDI,2))</f>
        <v/>
      </c>
      <c r="AJ187" s="43"/>
      <c r="AK187" s="44" t="str">
        <f aca="false">IF(OR(AJ$4=0,AJ187="",AJ$8="",AJ$7=""),"",ROUND(AJ187/AJ$8*AJ$7*KVARDI,2))</f>
        <v/>
      </c>
      <c r="AL187" s="43"/>
      <c r="AM187" s="44" t="str">
        <f aca="false">IF(OR(AL$4=0,AL187="",AL$8="",AL$7=""),"",ROUND(AL187/AL$8*AL$7*KVARDI,2))</f>
        <v/>
      </c>
      <c r="AN187" s="43"/>
      <c r="AO187" s="44" t="str">
        <f aca="false">IF(OR(AN$4=0,AN187="",AN$8="",AN$7=""),"",ROUND(AN187/AN$8*AN$7*KVARDI,2))</f>
        <v/>
      </c>
      <c r="AP187" s="43"/>
      <c r="AQ187" s="44" t="str">
        <f aca="false">IF(OR(AP$4=0,AP187="",AP$8="",AP$7=""),"",ROUND(AP187/AP$8*AP$7*KVARDI,2))</f>
        <v/>
      </c>
      <c r="AR187" s="43"/>
      <c r="AS187" s="44" t="str">
        <f aca="false">IF(OR(AR$4=0,AR187="",AR$8="",AR$7=""),"",ROUND(AR187/AR$8*AR$7*KVARDI,2))</f>
        <v/>
      </c>
      <c r="AT187" s="43"/>
      <c r="AU187" s="44" t="str">
        <f aca="false">IF(OR(AT$4=0,AT187="",AT$8="",AT$7=""),"",ROUND(AT187/AT$8*AT$7*KVARDI,2))</f>
        <v/>
      </c>
      <c r="AV187" s="43"/>
      <c r="AW187" s="44" t="str">
        <f aca="false">IF(OR(AV$4=0,AV187="",AV$8="",AV$7=""),"",ROUND(AV187/AV$8*AV$7*KVARDI,2))</f>
        <v/>
      </c>
      <c r="AX187" s="43"/>
      <c r="AY187" s="44" t="str">
        <f aca="false">IF(OR(AX$4=0,AX187="",AX$8="",AX$7=""),"",ROUND(AX187/AX$8*AX$7*KVARDI,2))</f>
        <v/>
      </c>
      <c r="AZ187" s="43"/>
      <c r="BA187" s="44" t="str">
        <f aca="false">IF(OR(AZ$4=0,AZ187="",AZ$8="",AZ$7=""),"",ROUND(AZ187/AZ$8*AZ$7*KVARDI,2))</f>
        <v/>
      </c>
      <c r="BB187" s="43"/>
      <c r="BC187" s="44" t="str">
        <f aca="false">IF(OR(BB$4=0,BB187="",BB$8="",BB$7=""),"",ROUND(BB187/BB$8*BB$7*KVARDI,2))</f>
        <v/>
      </c>
    </row>
    <row r="188" customFormat="false" ht="15" hidden="false" customHeight="true" outlineLevel="0" collapsed="false">
      <c r="A188" s="45" t="n">
        <f aca="false">ROW()-10</f>
        <v>178</v>
      </c>
      <c r="B188" s="41" t="str">
        <f aca="false">IF(INDEX(Launagögn!$B$6:$B$10005,$A188)="","",INDEX(Launagögn!$B$6:$B$10005,$A188))</f>
        <v/>
      </c>
      <c r="C188" s="41" t="str">
        <f aca="false">IF(INDEX(Launagögn!$C$6:$C$10005,$A188)="","",INDEX(Launagögn!$C$6:$C$10005,$A188))</f>
        <v/>
      </c>
      <c r="D188" s="42" t="n">
        <f aca="false">IFERROR(SUMIF($F$10:$BC$10,"Stig",$F188:$BC188),0)</f>
        <v>0</v>
      </c>
      <c r="F188" s="43"/>
      <c r="G188" s="44" t="str">
        <f aca="false">IF(OR(F$4=0,F188="",F$8="",F$7=""),"",ROUND(F188/F$8*F$7*KVARDI,2))</f>
        <v/>
      </c>
      <c r="H188" s="43"/>
      <c r="I188" s="44" t="str">
        <f aca="false">IF(OR(H$4=0,H188="",H$8="",H$7=""),"",ROUND(H188/H$8*H$7*KVARDI,2))</f>
        <v/>
      </c>
      <c r="J188" s="43"/>
      <c r="K188" s="44" t="str">
        <f aca="false">IF(OR(J$4=0,J188="",J$8="",J$7=""),"",ROUND(J188/J$8*J$7*KVARDI,2))</f>
        <v/>
      </c>
      <c r="L188" s="43"/>
      <c r="M188" s="44" t="str">
        <f aca="false">IF(OR(L$4=0,L188="",L$8="",L$7=""),"",ROUND(L188/L$8*L$7*KVARDI,2))</f>
        <v/>
      </c>
      <c r="N188" s="43"/>
      <c r="O188" s="44" t="str">
        <f aca="false">IF(OR(N$4=0,N188="",N$8="",N$7=""),"",ROUND(N188/N$8*N$7*KVARDI,2))</f>
        <v/>
      </c>
      <c r="P188" s="43"/>
      <c r="Q188" s="44" t="str">
        <f aca="false">IF(OR(P$4=0,P188="",P$8="",P$7=""),"",ROUND(P188/P$8*P$7*KVARDI,2))</f>
        <v/>
      </c>
      <c r="R188" s="43"/>
      <c r="S188" s="44" t="str">
        <f aca="false">IF(OR(R$4=0,R188="",R$8="",R$7=""),"",ROUND(R188/R$8*R$7*KVARDI,2))</f>
        <v/>
      </c>
      <c r="T188" s="43"/>
      <c r="U188" s="44" t="str">
        <f aca="false">IF(OR(T$4=0,T188="",T$8="",T$7=""),"",ROUND(T188/T$8*T$7*KVARDI,2))</f>
        <v/>
      </c>
      <c r="V188" s="43"/>
      <c r="W188" s="44" t="str">
        <f aca="false">IF(OR(V$4=0,V188="",V$8="",V$7=""),"",ROUND(V188/V$8*V$7*KVARDI,2))</f>
        <v/>
      </c>
      <c r="X188" s="43"/>
      <c r="Y188" s="44" t="str">
        <f aca="false">IF(OR(X$4=0,X188="",X$8="",X$7=""),"",ROUND(X188/X$8*X$7*KVARDI,2))</f>
        <v/>
      </c>
      <c r="Z188" s="43"/>
      <c r="AA188" s="44" t="str">
        <f aca="false">IF(OR(Z$4=0,Z188="",Z$8="",Z$7=""),"",ROUND(Z188/Z$8*Z$7*KVARDI,2))</f>
        <v/>
      </c>
      <c r="AB188" s="43"/>
      <c r="AC188" s="44" t="str">
        <f aca="false">IF(OR(AB$4=0,AB188="",AB$8="",AB$7=""),"",ROUND(AB188/AB$8*AB$7*KVARDI,2))</f>
        <v/>
      </c>
      <c r="AD188" s="43"/>
      <c r="AE188" s="44" t="str">
        <f aca="false">IF(OR(AD$4=0,AD188="",AD$8="",AD$7=""),"",ROUND(AD188/AD$8*AD$7*KVARDI,2))</f>
        <v/>
      </c>
      <c r="AF188" s="43"/>
      <c r="AG188" s="44" t="str">
        <f aca="false">IF(OR(AF$4=0,AF188="",AF$8="",AF$7=""),"",ROUND(AF188/AF$8*AF$7*KVARDI,2))</f>
        <v/>
      </c>
      <c r="AH188" s="43"/>
      <c r="AI188" s="44" t="str">
        <f aca="false">IF(OR(AH$4=0,AH188="",AH$8="",AH$7=""),"",ROUND(AH188/AH$8*AH$7*KVARDI,2))</f>
        <v/>
      </c>
      <c r="AJ188" s="43"/>
      <c r="AK188" s="44" t="str">
        <f aca="false">IF(OR(AJ$4=0,AJ188="",AJ$8="",AJ$7=""),"",ROUND(AJ188/AJ$8*AJ$7*KVARDI,2))</f>
        <v/>
      </c>
      <c r="AL188" s="43"/>
      <c r="AM188" s="44" t="str">
        <f aca="false">IF(OR(AL$4=0,AL188="",AL$8="",AL$7=""),"",ROUND(AL188/AL$8*AL$7*KVARDI,2))</f>
        <v/>
      </c>
      <c r="AN188" s="43"/>
      <c r="AO188" s="44" t="str">
        <f aca="false">IF(OR(AN$4=0,AN188="",AN$8="",AN$7=""),"",ROUND(AN188/AN$8*AN$7*KVARDI,2))</f>
        <v/>
      </c>
      <c r="AP188" s="43"/>
      <c r="AQ188" s="44" t="str">
        <f aca="false">IF(OR(AP$4=0,AP188="",AP$8="",AP$7=""),"",ROUND(AP188/AP$8*AP$7*KVARDI,2))</f>
        <v/>
      </c>
      <c r="AR188" s="43"/>
      <c r="AS188" s="44" t="str">
        <f aca="false">IF(OR(AR$4=0,AR188="",AR$8="",AR$7=""),"",ROUND(AR188/AR$8*AR$7*KVARDI,2))</f>
        <v/>
      </c>
      <c r="AT188" s="43"/>
      <c r="AU188" s="44" t="str">
        <f aca="false">IF(OR(AT$4=0,AT188="",AT$8="",AT$7=""),"",ROUND(AT188/AT$8*AT$7*KVARDI,2))</f>
        <v/>
      </c>
      <c r="AV188" s="43"/>
      <c r="AW188" s="44" t="str">
        <f aca="false">IF(OR(AV$4=0,AV188="",AV$8="",AV$7=""),"",ROUND(AV188/AV$8*AV$7*KVARDI,2))</f>
        <v/>
      </c>
      <c r="AX188" s="43"/>
      <c r="AY188" s="44" t="str">
        <f aca="false">IF(OR(AX$4=0,AX188="",AX$8="",AX$7=""),"",ROUND(AX188/AX$8*AX$7*KVARDI,2))</f>
        <v/>
      </c>
      <c r="AZ188" s="43"/>
      <c r="BA188" s="44" t="str">
        <f aca="false">IF(OR(AZ$4=0,AZ188="",AZ$8="",AZ$7=""),"",ROUND(AZ188/AZ$8*AZ$7*KVARDI,2))</f>
        <v/>
      </c>
      <c r="BB188" s="43"/>
      <c r="BC188" s="44" t="str">
        <f aca="false">IF(OR(BB$4=0,BB188="",BB$8="",BB$7=""),"",ROUND(BB188/BB$8*BB$7*KVARDI,2))</f>
        <v/>
      </c>
    </row>
    <row r="189" customFormat="false" ht="15" hidden="false" customHeight="true" outlineLevel="0" collapsed="false">
      <c r="A189" s="45" t="n">
        <f aca="false">ROW()-10</f>
        <v>179</v>
      </c>
      <c r="B189" s="41" t="str">
        <f aca="false">IF(INDEX(Launagögn!$B$6:$B$10005,$A189)="","",INDEX(Launagögn!$B$6:$B$10005,$A189))</f>
        <v/>
      </c>
      <c r="C189" s="41" t="str">
        <f aca="false">IF(INDEX(Launagögn!$C$6:$C$10005,$A189)="","",INDEX(Launagögn!$C$6:$C$10005,$A189))</f>
        <v/>
      </c>
      <c r="D189" s="42" t="n">
        <f aca="false">IFERROR(SUMIF($F$10:$BC$10,"Stig",$F189:$BC189),0)</f>
        <v>0</v>
      </c>
      <c r="F189" s="43"/>
      <c r="G189" s="44" t="str">
        <f aca="false">IF(OR(F$4=0,F189="",F$8="",F$7=""),"",ROUND(F189/F$8*F$7*KVARDI,2))</f>
        <v/>
      </c>
      <c r="H189" s="43"/>
      <c r="I189" s="44" t="str">
        <f aca="false">IF(OR(H$4=0,H189="",H$8="",H$7=""),"",ROUND(H189/H$8*H$7*KVARDI,2))</f>
        <v/>
      </c>
      <c r="J189" s="43"/>
      <c r="K189" s="44" t="str">
        <f aca="false">IF(OR(J$4=0,J189="",J$8="",J$7=""),"",ROUND(J189/J$8*J$7*KVARDI,2))</f>
        <v/>
      </c>
      <c r="L189" s="43"/>
      <c r="M189" s="44" t="str">
        <f aca="false">IF(OR(L$4=0,L189="",L$8="",L$7=""),"",ROUND(L189/L$8*L$7*KVARDI,2))</f>
        <v/>
      </c>
      <c r="N189" s="43"/>
      <c r="O189" s="44" t="str">
        <f aca="false">IF(OR(N$4=0,N189="",N$8="",N$7=""),"",ROUND(N189/N$8*N$7*KVARDI,2))</f>
        <v/>
      </c>
      <c r="P189" s="43"/>
      <c r="Q189" s="44" t="str">
        <f aca="false">IF(OR(P$4=0,P189="",P$8="",P$7=""),"",ROUND(P189/P$8*P$7*KVARDI,2))</f>
        <v/>
      </c>
      <c r="R189" s="43"/>
      <c r="S189" s="44" t="str">
        <f aca="false">IF(OR(R$4=0,R189="",R$8="",R$7=""),"",ROUND(R189/R$8*R$7*KVARDI,2))</f>
        <v/>
      </c>
      <c r="T189" s="43"/>
      <c r="U189" s="44" t="str">
        <f aca="false">IF(OR(T$4=0,T189="",T$8="",T$7=""),"",ROUND(T189/T$8*T$7*KVARDI,2))</f>
        <v/>
      </c>
      <c r="V189" s="43"/>
      <c r="W189" s="44" t="str">
        <f aca="false">IF(OR(V$4=0,V189="",V$8="",V$7=""),"",ROUND(V189/V$8*V$7*KVARDI,2))</f>
        <v/>
      </c>
      <c r="X189" s="43"/>
      <c r="Y189" s="44" t="str">
        <f aca="false">IF(OR(X$4=0,X189="",X$8="",X$7=""),"",ROUND(X189/X$8*X$7*KVARDI,2))</f>
        <v/>
      </c>
      <c r="Z189" s="43"/>
      <c r="AA189" s="44" t="str">
        <f aca="false">IF(OR(Z$4=0,Z189="",Z$8="",Z$7=""),"",ROUND(Z189/Z$8*Z$7*KVARDI,2))</f>
        <v/>
      </c>
      <c r="AB189" s="43"/>
      <c r="AC189" s="44" t="str">
        <f aca="false">IF(OR(AB$4=0,AB189="",AB$8="",AB$7=""),"",ROUND(AB189/AB$8*AB$7*KVARDI,2))</f>
        <v/>
      </c>
      <c r="AD189" s="43"/>
      <c r="AE189" s="44" t="str">
        <f aca="false">IF(OR(AD$4=0,AD189="",AD$8="",AD$7=""),"",ROUND(AD189/AD$8*AD$7*KVARDI,2))</f>
        <v/>
      </c>
      <c r="AF189" s="43"/>
      <c r="AG189" s="44" t="str">
        <f aca="false">IF(OR(AF$4=0,AF189="",AF$8="",AF$7=""),"",ROUND(AF189/AF$8*AF$7*KVARDI,2))</f>
        <v/>
      </c>
      <c r="AH189" s="43"/>
      <c r="AI189" s="44" t="str">
        <f aca="false">IF(OR(AH$4=0,AH189="",AH$8="",AH$7=""),"",ROUND(AH189/AH$8*AH$7*KVARDI,2))</f>
        <v/>
      </c>
      <c r="AJ189" s="43"/>
      <c r="AK189" s="44" t="str">
        <f aca="false">IF(OR(AJ$4=0,AJ189="",AJ$8="",AJ$7=""),"",ROUND(AJ189/AJ$8*AJ$7*KVARDI,2))</f>
        <v/>
      </c>
      <c r="AL189" s="43"/>
      <c r="AM189" s="44" t="str">
        <f aca="false">IF(OR(AL$4=0,AL189="",AL$8="",AL$7=""),"",ROUND(AL189/AL$8*AL$7*KVARDI,2))</f>
        <v/>
      </c>
      <c r="AN189" s="43"/>
      <c r="AO189" s="44" t="str">
        <f aca="false">IF(OR(AN$4=0,AN189="",AN$8="",AN$7=""),"",ROUND(AN189/AN$8*AN$7*KVARDI,2))</f>
        <v/>
      </c>
      <c r="AP189" s="43"/>
      <c r="AQ189" s="44" t="str">
        <f aca="false">IF(OR(AP$4=0,AP189="",AP$8="",AP$7=""),"",ROUND(AP189/AP$8*AP$7*KVARDI,2))</f>
        <v/>
      </c>
      <c r="AR189" s="43"/>
      <c r="AS189" s="44" t="str">
        <f aca="false">IF(OR(AR$4=0,AR189="",AR$8="",AR$7=""),"",ROUND(AR189/AR$8*AR$7*KVARDI,2))</f>
        <v/>
      </c>
      <c r="AT189" s="43"/>
      <c r="AU189" s="44" t="str">
        <f aca="false">IF(OR(AT$4=0,AT189="",AT$8="",AT$7=""),"",ROUND(AT189/AT$8*AT$7*KVARDI,2))</f>
        <v/>
      </c>
      <c r="AV189" s="43"/>
      <c r="AW189" s="44" t="str">
        <f aca="false">IF(OR(AV$4=0,AV189="",AV$8="",AV$7=""),"",ROUND(AV189/AV$8*AV$7*KVARDI,2))</f>
        <v/>
      </c>
      <c r="AX189" s="43"/>
      <c r="AY189" s="44" t="str">
        <f aca="false">IF(OR(AX$4=0,AX189="",AX$8="",AX$7=""),"",ROUND(AX189/AX$8*AX$7*KVARDI,2))</f>
        <v/>
      </c>
      <c r="AZ189" s="43"/>
      <c r="BA189" s="44" t="str">
        <f aca="false">IF(OR(AZ$4=0,AZ189="",AZ$8="",AZ$7=""),"",ROUND(AZ189/AZ$8*AZ$7*KVARDI,2))</f>
        <v/>
      </c>
      <c r="BB189" s="43"/>
      <c r="BC189" s="44" t="str">
        <f aca="false">IF(OR(BB$4=0,BB189="",BB$8="",BB$7=""),"",ROUND(BB189/BB$8*BB$7*KVARDI,2))</f>
        <v/>
      </c>
    </row>
    <row r="190" customFormat="false" ht="15" hidden="false" customHeight="true" outlineLevel="0" collapsed="false">
      <c r="A190" s="45" t="n">
        <f aca="false">ROW()-10</f>
        <v>180</v>
      </c>
      <c r="B190" s="41" t="str">
        <f aca="false">IF(INDEX(Launagögn!$B$6:$B$10005,$A190)="","",INDEX(Launagögn!$B$6:$B$10005,$A190))</f>
        <v/>
      </c>
      <c r="C190" s="41" t="str">
        <f aca="false">IF(INDEX(Launagögn!$C$6:$C$10005,$A190)="","",INDEX(Launagögn!$C$6:$C$10005,$A190))</f>
        <v/>
      </c>
      <c r="D190" s="42" t="n">
        <f aca="false">IFERROR(SUMIF($F$10:$BC$10,"Stig",$F190:$BC190),0)</f>
        <v>0</v>
      </c>
      <c r="F190" s="43"/>
      <c r="G190" s="44" t="str">
        <f aca="false">IF(OR(F$4=0,F190="",F$8="",F$7=""),"",ROUND(F190/F$8*F$7*KVARDI,2))</f>
        <v/>
      </c>
      <c r="H190" s="43"/>
      <c r="I190" s="44" t="str">
        <f aca="false">IF(OR(H$4=0,H190="",H$8="",H$7=""),"",ROUND(H190/H$8*H$7*KVARDI,2))</f>
        <v/>
      </c>
      <c r="J190" s="43"/>
      <c r="K190" s="44" t="str">
        <f aca="false">IF(OR(J$4=0,J190="",J$8="",J$7=""),"",ROUND(J190/J$8*J$7*KVARDI,2))</f>
        <v/>
      </c>
      <c r="L190" s="43"/>
      <c r="M190" s="44" t="str">
        <f aca="false">IF(OR(L$4=0,L190="",L$8="",L$7=""),"",ROUND(L190/L$8*L$7*KVARDI,2))</f>
        <v/>
      </c>
      <c r="N190" s="43"/>
      <c r="O190" s="44" t="str">
        <f aca="false">IF(OR(N$4=0,N190="",N$8="",N$7=""),"",ROUND(N190/N$8*N$7*KVARDI,2))</f>
        <v/>
      </c>
      <c r="P190" s="43"/>
      <c r="Q190" s="44" t="str">
        <f aca="false">IF(OR(P$4=0,P190="",P$8="",P$7=""),"",ROUND(P190/P$8*P$7*KVARDI,2))</f>
        <v/>
      </c>
      <c r="R190" s="43"/>
      <c r="S190" s="44" t="str">
        <f aca="false">IF(OR(R$4=0,R190="",R$8="",R$7=""),"",ROUND(R190/R$8*R$7*KVARDI,2))</f>
        <v/>
      </c>
      <c r="T190" s="43"/>
      <c r="U190" s="44" t="str">
        <f aca="false">IF(OR(T$4=0,T190="",T$8="",T$7=""),"",ROUND(T190/T$8*T$7*KVARDI,2))</f>
        <v/>
      </c>
      <c r="V190" s="43"/>
      <c r="W190" s="44" t="str">
        <f aca="false">IF(OR(V$4=0,V190="",V$8="",V$7=""),"",ROUND(V190/V$8*V$7*KVARDI,2))</f>
        <v/>
      </c>
      <c r="X190" s="43"/>
      <c r="Y190" s="44" t="str">
        <f aca="false">IF(OR(X$4=0,X190="",X$8="",X$7=""),"",ROUND(X190/X$8*X$7*KVARDI,2))</f>
        <v/>
      </c>
      <c r="Z190" s="43"/>
      <c r="AA190" s="44" t="str">
        <f aca="false">IF(OR(Z$4=0,Z190="",Z$8="",Z$7=""),"",ROUND(Z190/Z$8*Z$7*KVARDI,2))</f>
        <v/>
      </c>
      <c r="AB190" s="43"/>
      <c r="AC190" s="44" t="str">
        <f aca="false">IF(OR(AB$4=0,AB190="",AB$8="",AB$7=""),"",ROUND(AB190/AB$8*AB$7*KVARDI,2))</f>
        <v/>
      </c>
      <c r="AD190" s="43"/>
      <c r="AE190" s="44" t="str">
        <f aca="false">IF(OR(AD$4=0,AD190="",AD$8="",AD$7=""),"",ROUND(AD190/AD$8*AD$7*KVARDI,2))</f>
        <v/>
      </c>
      <c r="AF190" s="43"/>
      <c r="AG190" s="44" t="str">
        <f aca="false">IF(OR(AF$4=0,AF190="",AF$8="",AF$7=""),"",ROUND(AF190/AF$8*AF$7*KVARDI,2))</f>
        <v/>
      </c>
      <c r="AH190" s="43"/>
      <c r="AI190" s="44" t="str">
        <f aca="false">IF(OR(AH$4=0,AH190="",AH$8="",AH$7=""),"",ROUND(AH190/AH$8*AH$7*KVARDI,2))</f>
        <v/>
      </c>
      <c r="AJ190" s="43"/>
      <c r="AK190" s="44" t="str">
        <f aca="false">IF(OR(AJ$4=0,AJ190="",AJ$8="",AJ$7=""),"",ROUND(AJ190/AJ$8*AJ$7*KVARDI,2))</f>
        <v/>
      </c>
      <c r="AL190" s="43"/>
      <c r="AM190" s="44" t="str">
        <f aca="false">IF(OR(AL$4=0,AL190="",AL$8="",AL$7=""),"",ROUND(AL190/AL$8*AL$7*KVARDI,2))</f>
        <v/>
      </c>
      <c r="AN190" s="43"/>
      <c r="AO190" s="44" t="str">
        <f aca="false">IF(OR(AN$4=0,AN190="",AN$8="",AN$7=""),"",ROUND(AN190/AN$8*AN$7*KVARDI,2))</f>
        <v/>
      </c>
      <c r="AP190" s="43"/>
      <c r="AQ190" s="44" t="str">
        <f aca="false">IF(OR(AP$4=0,AP190="",AP$8="",AP$7=""),"",ROUND(AP190/AP$8*AP$7*KVARDI,2))</f>
        <v/>
      </c>
      <c r="AR190" s="43"/>
      <c r="AS190" s="44" t="str">
        <f aca="false">IF(OR(AR$4=0,AR190="",AR$8="",AR$7=""),"",ROUND(AR190/AR$8*AR$7*KVARDI,2))</f>
        <v/>
      </c>
      <c r="AT190" s="43"/>
      <c r="AU190" s="44" t="str">
        <f aca="false">IF(OR(AT$4=0,AT190="",AT$8="",AT$7=""),"",ROUND(AT190/AT$8*AT$7*KVARDI,2))</f>
        <v/>
      </c>
      <c r="AV190" s="43"/>
      <c r="AW190" s="44" t="str">
        <f aca="false">IF(OR(AV$4=0,AV190="",AV$8="",AV$7=""),"",ROUND(AV190/AV$8*AV$7*KVARDI,2))</f>
        <v/>
      </c>
      <c r="AX190" s="43"/>
      <c r="AY190" s="44" t="str">
        <f aca="false">IF(OR(AX$4=0,AX190="",AX$8="",AX$7=""),"",ROUND(AX190/AX$8*AX$7*KVARDI,2))</f>
        <v/>
      </c>
      <c r="AZ190" s="43"/>
      <c r="BA190" s="44" t="str">
        <f aca="false">IF(OR(AZ$4=0,AZ190="",AZ$8="",AZ$7=""),"",ROUND(AZ190/AZ$8*AZ$7*KVARDI,2))</f>
        <v/>
      </c>
      <c r="BB190" s="43"/>
      <c r="BC190" s="44" t="str">
        <f aca="false">IF(OR(BB$4=0,BB190="",BB$8="",BB$7=""),"",ROUND(BB190/BB$8*BB$7*KVARDI,2))</f>
        <v/>
      </c>
    </row>
    <row r="191" customFormat="false" ht="15" hidden="false" customHeight="true" outlineLevel="0" collapsed="false">
      <c r="A191" s="45" t="n">
        <f aca="false">ROW()-10</f>
        <v>181</v>
      </c>
      <c r="B191" s="41" t="str">
        <f aca="false">IF(INDEX(Launagögn!$B$6:$B$10005,$A191)="","",INDEX(Launagögn!$B$6:$B$10005,$A191))</f>
        <v/>
      </c>
      <c r="C191" s="41" t="str">
        <f aca="false">IF(INDEX(Launagögn!$C$6:$C$10005,$A191)="","",INDEX(Launagögn!$C$6:$C$10005,$A191))</f>
        <v/>
      </c>
      <c r="D191" s="42" t="n">
        <f aca="false">IFERROR(SUMIF($F$10:$BC$10,"Stig",$F191:$BC191),0)</f>
        <v>0</v>
      </c>
      <c r="F191" s="43"/>
      <c r="G191" s="44" t="str">
        <f aca="false">IF(OR(F$4=0,F191="",F$8="",F$7=""),"",ROUND(F191/F$8*F$7*KVARDI,2))</f>
        <v/>
      </c>
      <c r="H191" s="43"/>
      <c r="I191" s="44" t="str">
        <f aca="false">IF(OR(H$4=0,H191="",H$8="",H$7=""),"",ROUND(H191/H$8*H$7*KVARDI,2))</f>
        <v/>
      </c>
      <c r="J191" s="43"/>
      <c r="K191" s="44" t="str">
        <f aca="false">IF(OR(J$4=0,J191="",J$8="",J$7=""),"",ROUND(J191/J$8*J$7*KVARDI,2))</f>
        <v/>
      </c>
      <c r="L191" s="43"/>
      <c r="M191" s="44" t="str">
        <f aca="false">IF(OR(L$4=0,L191="",L$8="",L$7=""),"",ROUND(L191/L$8*L$7*KVARDI,2))</f>
        <v/>
      </c>
      <c r="N191" s="43"/>
      <c r="O191" s="44" t="str">
        <f aca="false">IF(OR(N$4=0,N191="",N$8="",N$7=""),"",ROUND(N191/N$8*N$7*KVARDI,2))</f>
        <v/>
      </c>
      <c r="P191" s="43"/>
      <c r="Q191" s="44" t="str">
        <f aca="false">IF(OR(P$4=0,P191="",P$8="",P$7=""),"",ROUND(P191/P$8*P$7*KVARDI,2))</f>
        <v/>
      </c>
      <c r="R191" s="43"/>
      <c r="S191" s="44" t="str">
        <f aca="false">IF(OR(R$4=0,R191="",R$8="",R$7=""),"",ROUND(R191/R$8*R$7*KVARDI,2))</f>
        <v/>
      </c>
      <c r="T191" s="43"/>
      <c r="U191" s="44" t="str">
        <f aca="false">IF(OR(T$4=0,T191="",T$8="",T$7=""),"",ROUND(T191/T$8*T$7*KVARDI,2))</f>
        <v/>
      </c>
      <c r="V191" s="43"/>
      <c r="W191" s="44" t="str">
        <f aca="false">IF(OR(V$4=0,V191="",V$8="",V$7=""),"",ROUND(V191/V$8*V$7*KVARDI,2))</f>
        <v/>
      </c>
      <c r="X191" s="43"/>
      <c r="Y191" s="44" t="str">
        <f aca="false">IF(OR(X$4=0,X191="",X$8="",X$7=""),"",ROUND(X191/X$8*X$7*KVARDI,2))</f>
        <v/>
      </c>
      <c r="Z191" s="43"/>
      <c r="AA191" s="44" t="str">
        <f aca="false">IF(OR(Z$4=0,Z191="",Z$8="",Z$7=""),"",ROUND(Z191/Z$8*Z$7*KVARDI,2))</f>
        <v/>
      </c>
      <c r="AB191" s="43"/>
      <c r="AC191" s="44" t="str">
        <f aca="false">IF(OR(AB$4=0,AB191="",AB$8="",AB$7=""),"",ROUND(AB191/AB$8*AB$7*KVARDI,2))</f>
        <v/>
      </c>
      <c r="AD191" s="43"/>
      <c r="AE191" s="44" t="str">
        <f aca="false">IF(OR(AD$4=0,AD191="",AD$8="",AD$7=""),"",ROUND(AD191/AD$8*AD$7*KVARDI,2))</f>
        <v/>
      </c>
      <c r="AF191" s="43"/>
      <c r="AG191" s="44" t="str">
        <f aca="false">IF(OR(AF$4=0,AF191="",AF$8="",AF$7=""),"",ROUND(AF191/AF$8*AF$7*KVARDI,2))</f>
        <v/>
      </c>
      <c r="AH191" s="43"/>
      <c r="AI191" s="44" t="str">
        <f aca="false">IF(OR(AH$4=0,AH191="",AH$8="",AH$7=""),"",ROUND(AH191/AH$8*AH$7*KVARDI,2))</f>
        <v/>
      </c>
      <c r="AJ191" s="43"/>
      <c r="AK191" s="44" t="str">
        <f aca="false">IF(OR(AJ$4=0,AJ191="",AJ$8="",AJ$7=""),"",ROUND(AJ191/AJ$8*AJ$7*KVARDI,2))</f>
        <v/>
      </c>
      <c r="AL191" s="43"/>
      <c r="AM191" s="44" t="str">
        <f aca="false">IF(OR(AL$4=0,AL191="",AL$8="",AL$7=""),"",ROUND(AL191/AL$8*AL$7*KVARDI,2))</f>
        <v/>
      </c>
      <c r="AN191" s="43"/>
      <c r="AO191" s="44" t="str">
        <f aca="false">IF(OR(AN$4=0,AN191="",AN$8="",AN$7=""),"",ROUND(AN191/AN$8*AN$7*KVARDI,2))</f>
        <v/>
      </c>
      <c r="AP191" s="43"/>
      <c r="AQ191" s="44" t="str">
        <f aca="false">IF(OR(AP$4=0,AP191="",AP$8="",AP$7=""),"",ROUND(AP191/AP$8*AP$7*KVARDI,2))</f>
        <v/>
      </c>
      <c r="AR191" s="43"/>
      <c r="AS191" s="44" t="str">
        <f aca="false">IF(OR(AR$4=0,AR191="",AR$8="",AR$7=""),"",ROUND(AR191/AR$8*AR$7*KVARDI,2))</f>
        <v/>
      </c>
      <c r="AT191" s="43"/>
      <c r="AU191" s="44" t="str">
        <f aca="false">IF(OR(AT$4=0,AT191="",AT$8="",AT$7=""),"",ROUND(AT191/AT$8*AT$7*KVARDI,2))</f>
        <v/>
      </c>
      <c r="AV191" s="43"/>
      <c r="AW191" s="44" t="str">
        <f aca="false">IF(OR(AV$4=0,AV191="",AV$8="",AV$7=""),"",ROUND(AV191/AV$8*AV$7*KVARDI,2))</f>
        <v/>
      </c>
      <c r="AX191" s="43"/>
      <c r="AY191" s="44" t="str">
        <f aca="false">IF(OR(AX$4=0,AX191="",AX$8="",AX$7=""),"",ROUND(AX191/AX$8*AX$7*KVARDI,2))</f>
        <v/>
      </c>
      <c r="AZ191" s="43"/>
      <c r="BA191" s="44" t="str">
        <f aca="false">IF(OR(AZ$4=0,AZ191="",AZ$8="",AZ$7=""),"",ROUND(AZ191/AZ$8*AZ$7*KVARDI,2))</f>
        <v/>
      </c>
      <c r="BB191" s="43"/>
      <c r="BC191" s="44" t="str">
        <f aca="false">IF(OR(BB$4=0,BB191="",BB$8="",BB$7=""),"",ROUND(BB191/BB$8*BB$7*KVARDI,2))</f>
        <v/>
      </c>
    </row>
    <row r="192" customFormat="false" ht="15" hidden="false" customHeight="true" outlineLevel="0" collapsed="false">
      <c r="A192" s="45" t="n">
        <f aca="false">ROW()-10</f>
        <v>182</v>
      </c>
      <c r="B192" s="41" t="str">
        <f aca="false">IF(INDEX(Launagögn!$B$6:$B$10005,$A192)="","",INDEX(Launagögn!$B$6:$B$10005,$A192))</f>
        <v/>
      </c>
      <c r="C192" s="41" t="str">
        <f aca="false">IF(INDEX(Launagögn!$C$6:$C$10005,$A192)="","",INDEX(Launagögn!$C$6:$C$10005,$A192))</f>
        <v/>
      </c>
      <c r="D192" s="42" t="n">
        <f aca="false">IFERROR(SUMIF($F$10:$BC$10,"Stig",$F192:$BC192),0)</f>
        <v>0</v>
      </c>
      <c r="F192" s="43"/>
      <c r="G192" s="44" t="str">
        <f aca="false">IF(OR(F$4=0,F192="",F$8="",F$7=""),"",ROUND(F192/F$8*F$7*KVARDI,2))</f>
        <v/>
      </c>
      <c r="H192" s="43"/>
      <c r="I192" s="44" t="str">
        <f aca="false">IF(OR(H$4=0,H192="",H$8="",H$7=""),"",ROUND(H192/H$8*H$7*KVARDI,2))</f>
        <v/>
      </c>
      <c r="J192" s="43"/>
      <c r="K192" s="44" t="str">
        <f aca="false">IF(OR(J$4=0,J192="",J$8="",J$7=""),"",ROUND(J192/J$8*J$7*KVARDI,2))</f>
        <v/>
      </c>
      <c r="L192" s="43"/>
      <c r="M192" s="44" t="str">
        <f aca="false">IF(OR(L$4=0,L192="",L$8="",L$7=""),"",ROUND(L192/L$8*L$7*KVARDI,2))</f>
        <v/>
      </c>
      <c r="N192" s="43"/>
      <c r="O192" s="44" t="str">
        <f aca="false">IF(OR(N$4=0,N192="",N$8="",N$7=""),"",ROUND(N192/N$8*N$7*KVARDI,2))</f>
        <v/>
      </c>
      <c r="P192" s="43"/>
      <c r="Q192" s="44" t="str">
        <f aca="false">IF(OR(P$4=0,P192="",P$8="",P$7=""),"",ROUND(P192/P$8*P$7*KVARDI,2))</f>
        <v/>
      </c>
      <c r="R192" s="43"/>
      <c r="S192" s="44" t="str">
        <f aca="false">IF(OR(R$4=0,R192="",R$8="",R$7=""),"",ROUND(R192/R$8*R$7*KVARDI,2))</f>
        <v/>
      </c>
      <c r="T192" s="43"/>
      <c r="U192" s="44" t="str">
        <f aca="false">IF(OR(T$4=0,T192="",T$8="",T$7=""),"",ROUND(T192/T$8*T$7*KVARDI,2))</f>
        <v/>
      </c>
      <c r="V192" s="43"/>
      <c r="W192" s="44" t="str">
        <f aca="false">IF(OR(V$4=0,V192="",V$8="",V$7=""),"",ROUND(V192/V$8*V$7*KVARDI,2))</f>
        <v/>
      </c>
      <c r="X192" s="43"/>
      <c r="Y192" s="44" t="str">
        <f aca="false">IF(OR(X$4=0,X192="",X$8="",X$7=""),"",ROUND(X192/X$8*X$7*KVARDI,2))</f>
        <v/>
      </c>
      <c r="Z192" s="43"/>
      <c r="AA192" s="44" t="str">
        <f aca="false">IF(OR(Z$4=0,Z192="",Z$8="",Z$7=""),"",ROUND(Z192/Z$8*Z$7*KVARDI,2))</f>
        <v/>
      </c>
      <c r="AB192" s="43"/>
      <c r="AC192" s="44" t="str">
        <f aca="false">IF(OR(AB$4=0,AB192="",AB$8="",AB$7=""),"",ROUND(AB192/AB$8*AB$7*KVARDI,2))</f>
        <v/>
      </c>
      <c r="AD192" s="43"/>
      <c r="AE192" s="44" t="str">
        <f aca="false">IF(OR(AD$4=0,AD192="",AD$8="",AD$7=""),"",ROUND(AD192/AD$8*AD$7*KVARDI,2))</f>
        <v/>
      </c>
      <c r="AF192" s="43"/>
      <c r="AG192" s="44" t="str">
        <f aca="false">IF(OR(AF$4=0,AF192="",AF$8="",AF$7=""),"",ROUND(AF192/AF$8*AF$7*KVARDI,2))</f>
        <v/>
      </c>
      <c r="AH192" s="43"/>
      <c r="AI192" s="44" t="str">
        <f aca="false">IF(OR(AH$4=0,AH192="",AH$8="",AH$7=""),"",ROUND(AH192/AH$8*AH$7*KVARDI,2))</f>
        <v/>
      </c>
      <c r="AJ192" s="43"/>
      <c r="AK192" s="44" t="str">
        <f aca="false">IF(OR(AJ$4=0,AJ192="",AJ$8="",AJ$7=""),"",ROUND(AJ192/AJ$8*AJ$7*KVARDI,2))</f>
        <v/>
      </c>
      <c r="AL192" s="43"/>
      <c r="AM192" s="44" t="str">
        <f aca="false">IF(OR(AL$4=0,AL192="",AL$8="",AL$7=""),"",ROUND(AL192/AL$8*AL$7*KVARDI,2))</f>
        <v/>
      </c>
      <c r="AN192" s="43"/>
      <c r="AO192" s="44" t="str">
        <f aca="false">IF(OR(AN$4=0,AN192="",AN$8="",AN$7=""),"",ROUND(AN192/AN$8*AN$7*KVARDI,2))</f>
        <v/>
      </c>
      <c r="AP192" s="43"/>
      <c r="AQ192" s="44" t="str">
        <f aca="false">IF(OR(AP$4=0,AP192="",AP$8="",AP$7=""),"",ROUND(AP192/AP$8*AP$7*KVARDI,2))</f>
        <v/>
      </c>
      <c r="AR192" s="43"/>
      <c r="AS192" s="44" t="str">
        <f aca="false">IF(OR(AR$4=0,AR192="",AR$8="",AR$7=""),"",ROUND(AR192/AR$8*AR$7*KVARDI,2))</f>
        <v/>
      </c>
      <c r="AT192" s="43"/>
      <c r="AU192" s="44" t="str">
        <f aca="false">IF(OR(AT$4=0,AT192="",AT$8="",AT$7=""),"",ROUND(AT192/AT$8*AT$7*KVARDI,2))</f>
        <v/>
      </c>
      <c r="AV192" s="43"/>
      <c r="AW192" s="44" t="str">
        <f aca="false">IF(OR(AV$4=0,AV192="",AV$8="",AV$7=""),"",ROUND(AV192/AV$8*AV$7*KVARDI,2))</f>
        <v/>
      </c>
      <c r="AX192" s="43"/>
      <c r="AY192" s="44" t="str">
        <f aca="false">IF(OR(AX$4=0,AX192="",AX$8="",AX$7=""),"",ROUND(AX192/AX$8*AX$7*KVARDI,2))</f>
        <v/>
      </c>
      <c r="AZ192" s="43"/>
      <c r="BA192" s="44" t="str">
        <f aca="false">IF(OR(AZ$4=0,AZ192="",AZ$8="",AZ$7=""),"",ROUND(AZ192/AZ$8*AZ$7*KVARDI,2))</f>
        <v/>
      </c>
      <c r="BB192" s="43"/>
      <c r="BC192" s="44" t="str">
        <f aca="false">IF(OR(BB$4=0,BB192="",BB$8="",BB$7=""),"",ROUND(BB192/BB$8*BB$7*KVARDI,2))</f>
        <v/>
      </c>
    </row>
    <row r="193" customFormat="false" ht="15" hidden="false" customHeight="true" outlineLevel="0" collapsed="false">
      <c r="A193" s="45" t="n">
        <f aca="false">ROW()-10</f>
        <v>183</v>
      </c>
      <c r="B193" s="41" t="str">
        <f aca="false">IF(INDEX(Launagögn!$B$6:$B$10005,$A193)="","",INDEX(Launagögn!$B$6:$B$10005,$A193))</f>
        <v/>
      </c>
      <c r="C193" s="41" t="str">
        <f aca="false">IF(INDEX(Launagögn!$C$6:$C$10005,$A193)="","",INDEX(Launagögn!$C$6:$C$10005,$A193))</f>
        <v/>
      </c>
      <c r="D193" s="42" t="n">
        <f aca="false">IFERROR(SUMIF($F$10:$BC$10,"Stig",$F193:$BC193),0)</f>
        <v>0</v>
      </c>
      <c r="F193" s="43"/>
      <c r="G193" s="44" t="str">
        <f aca="false">IF(OR(F$4=0,F193="",F$8="",F$7=""),"",ROUND(F193/F$8*F$7*KVARDI,2))</f>
        <v/>
      </c>
      <c r="H193" s="43"/>
      <c r="I193" s="44" t="str">
        <f aca="false">IF(OR(H$4=0,H193="",H$8="",H$7=""),"",ROUND(H193/H$8*H$7*KVARDI,2))</f>
        <v/>
      </c>
      <c r="J193" s="43"/>
      <c r="K193" s="44" t="str">
        <f aca="false">IF(OR(J$4=0,J193="",J$8="",J$7=""),"",ROUND(J193/J$8*J$7*KVARDI,2))</f>
        <v/>
      </c>
      <c r="L193" s="43"/>
      <c r="M193" s="44" t="str">
        <f aca="false">IF(OR(L$4=0,L193="",L$8="",L$7=""),"",ROUND(L193/L$8*L$7*KVARDI,2))</f>
        <v/>
      </c>
      <c r="N193" s="43"/>
      <c r="O193" s="44" t="str">
        <f aca="false">IF(OR(N$4=0,N193="",N$8="",N$7=""),"",ROUND(N193/N$8*N$7*KVARDI,2))</f>
        <v/>
      </c>
      <c r="P193" s="43"/>
      <c r="Q193" s="44" t="str">
        <f aca="false">IF(OR(P$4=0,P193="",P$8="",P$7=""),"",ROUND(P193/P$8*P$7*KVARDI,2))</f>
        <v/>
      </c>
      <c r="R193" s="43"/>
      <c r="S193" s="44" t="str">
        <f aca="false">IF(OR(R$4=0,R193="",R$8="",R$7=""),"",ROUND(R193/R$8*R$7*KVARDI,2))</f>
        <v/>
      </c>
      <c r="T193" s="43"/>
      <c r="U193" s="44" t="str">
        <f aca="false">IF(OR(T$4=0,T193="",T$8="",T$7=""),"",ROUND(T193/T$8*T$7*KVARDI,2))</f>
        <v/>
      </c>
      <c r="V193" s="43"/>
      <c r="W193" s="44" t="str">
        <f aca="false">IF(OR(V$4=0,V193="",V$8="",V$7=""),"",ROUND(V193/V$8*V$7*KVARDI,2))</f>
        <v/>
      </c>
      <c r="X193" s="43"/>
      <c r="Y193" s="44" t="str">
        <f aca="false">IF(OR(X$4=0,X193="",X$8="",X$7=""),"",ROUND(X193/X$8*X$7*KVARDI,2))</f>
        <v/>
      </c>
      <c r="Z193" s="43"/>
      <c r="AA193" s="44" t="str">
        <f aca="false">IF(OR(Z$4=0,Z193="",Z$8="",Z$7=""),"",ROUND(Z193/Z$8*Z$7*KVARDI,2))</f>
        <v/>
      </c>
      <c r="AB193" s="43"/>
      <c r="AC193" s="44" t="str">
        <f aca="false">IF(OR(AB$4=0,AB193="",AB$8="",AB$7=""),"",ROUND(AB193/AB$8*AB$7*KVARDI,2))</f>
        <v/>
      </c>
      <c r="AD193" s="43"/>
      <c r="AE193" s="44" t="str">
        <f aca="false">IF(OR(AD$4=0,AD193="",AD$8="",AD$7=""),"",ROUND(AD193/AD$8*AD$7*KVARDI,2))</f>
        <v/>
      </c>
      <c r="AF193" s="43"/>
      <c r="AG193" s="44" t="str">
        <f aca="false">IF(OR(AF$4=0,AF193="",AF$8="",AF$7=""),"",ROUND(AF193/AF$8*AF$7*KVARDI,2))</f>
        <v/>
      </c>
      <c r="AH193" s="43"/>
      <c r="AI193" s="44" t="str">
        <f aca="false">IF(OR(AH$4=0,AH193="",AH$8="",AH$7=""),"",ROUND(AH193/AH$8*AH$7*KVARDI,2))</f>
        <v/>
      </c>
      <c r="AJ193" s="43"/>
      <c r="AK193" s="44" t="str">
        <f aca="false">IF(OR(AJ$4=0,AJ193="",AJ$8="",AJ$7=""),"",ROUND(AJ193/AJ$8*AJ$7*KVARDI,2))</f>
        <v/>
      </c>
      <c r="AL193" s="43"/>
      <c r="AM193" s="44" t="str">
        <f aca="false">IF(OR(AL$4=0,AL193="",AL$8="",AL$7=""),"",ROUND(AL193/AL$8*AL$7*KVARDI,2))</f>
        <v/>
      </c>
      <c r="AN193" s="43"/>
      <c r="AO193" s="44" t="str">
        <f aca="false">IF(OR(AN$4=0,AN193="",AN$8="",AN$7=""),"",ROUND(AN193/AN$8*AN$7*KVARDI,2))</f>
        <v/>
      </c>
      <c r="AP193" s="43"/>
      <c r="AQ193" s="44" t="str">
        <f aca="false">IF(OR(AP$4=0,AP193="",AP$8="",AP$7=""),"",ROUND(AP193/AP$8*AP$7*KVARDI,2))</f>
        <v/>
      </c>
      <c r="AR193" s="43"/>
      <c r="AS193" s="44" t="str">
        <f aca="false">IF(OR(AR$4=0,AR193="",AR$8="",AR$7=""),"",ROUND(AR193/AR$8*AR$7*KVARDI,2))</f>
        <v/>
      </c>
      <c r="AT193" s="43"/>
      <c r="AU193" s="44" t="str">
        <f aca="false">IF(OR(AT$4=0,AT193="",AT$8="",AT$7=""),"",ROUND(AT193/AT$8*AT$7*KVARDI,2))</f>
        <v/>
      </c>
      <c r="AV193" s="43"/>
      <c r="AW193" s="44" t="str">
        <f aca="false">IF(OR(AV$4=0,AV193="",AV$8="",AV$7=""),"",ROUND(AV193/AV$8*AV$7*KVARDI,2))</f>
        <v/>
      </c>
      <c r="AX193" s="43"/>
      <c r="AY193" s="44" t="str">
        <f aca="false">IF(OR(AX$4=0,AX193="",AX$8="",AX$7=""),"",ROUND(AX193/AX$8*AX$7*KVARDI,2))</f>
        <v/>
      </c>
      <c r="AZ193" s="43"/>
      <c r="BA193" s="44" t="str">
        <f aca="false">IF(OR(AZ$4=0,AZ193="",AZ$8="",AZ$7=""),"",ROUND(AZ193/AZ$8*AZ$7*KVARDI,2))</f>
        <v/>
      </c>
      <c r="BB193" s="43"/>
      <c r="BC193" s="44" t="str">
        <f aca="false">IF(OR(BB$4=0,BB193="",BB$8="",BB$7=""),"",ROUND(BB193/BB$8*BB$7*KVARDI,2))</f>
        <v/>
      </c>
    </row>
    <row r="194" customFormat="false" ht="15" hidden="false" customHeight="true" outlineLevel="0" collapsed="false">
      <c r="A194" s="45" t="n">
        <f aca="false">ROW()-10</f>
        <v>184</v>
      </c>
      <c r="B194" s="41" t="str">
        <f aca="false">IF(INDEX(Launagögn!$B$6:$B$10005,$A194)="","",INDEX(Launagögn!$B$6:$B$10005,$A194))</f>
        <v/>
      </c>
      <c r="C194" s="41" t="str">
        <f aca="false">IF(INDEX(Launagögn!$C$6:$C$10005,$A194)="","",INDEX(Launagögn!$C$6:$C$10005,$A194))</f>
        <v/>
      </c>
      <c r="D194" s="42" t="n">
        <f aca="false">IFERROR(SUMIF($F$10:$BC$10,"Stig",$F194:$BC194),0)</f>
        <v>0</v>
      </c>
      <c r="F194" s="43"/>
      <c r="G194" s="44" t="str">
        <f aca="false">IF(OR(F$4=0,F194="",F$8="",F$7=""),"",ROUND(F194/F$8*F$7*KVARDI,2))</f>
        <v/>
      </c>
      <c r="H194" s="43"/>
      <c r="I194" s="44" t="str">
        <f aca="false">IF(OR(H$4=0,H194="",H$8="",H$7=""),"",ROUND(H194/H$8*H$7*KVARDI,2))</f>
        <v/>
      </c>
      <c r="J194" s="43"/>
      <c r="K194" s="44" t="str">
        <f aca="false">IF(OR(J$4=0,J194="",J$8="",J$7=""),"",ROUND(J194/J$8*J$7*KVARDI,2))</f>
        <v/>
      </c>
      <c r="L194" s="43"/>
      <c r="M194" s="44" t="str">
        <f aca="false">IF(OR(L$4=0,L194="",L$8="",L$7=""),"",ROUND(L194/L$8*L$7*KVARDI,2))</f>
        <v/>
      </c>
      <c r="N194" s="43"/>
      <c r="O194" s="44" t="str">
        <f aca="false">IF(OR(N$4=0,N194="",N$8="",N$7=""),"",ROUND(N194/N$8*N$7*KVARDI,2))</f>
        <v/>
      </c>
      <c r="P194" s="43"/>
      <c r="Q194" s="44" t="str">
        <f aca="false">IF(OR(P$4=0,P194="",P$8="",P$7=""),"",ROUND(P194/P$8*P$7*KVARDI,2))</f>
        <v/>
      </c>
      <c r="R194" s="43"/>
      <c r="S194" s="44" t="str">
        <f aca="false">IF(OR(R$4=0,R194="",R$8="",R$7=""),"",ROUND(R194/R$8*R$7*KVARDI,2))</f>
        <v/>
      </c>
      <c r="T194" s="43"/>
      <c r="U194" s="44" t="str">
        <f aca="false">IF(OR(T$4=0,T194="",T$8="",T$7=""),"",ROUND(T194/T$8*T$7*KVARDI,2))</f>
        <v/>
      </c>
      <c r="V194" s="43"/>
      <c r="W194" s="44" t="str">
        <f aca="false">IF(OR(V$4=0,V194="",V$8="",V$7=""),"",ROUND(V194/V$8*V$7*KVARDI,2))</f>
        <v/>
      </c>
      <c r="X194" s="43"/>
      <c r="Y194" s="44" t="str">
        <f aca="false">IF(OR(X$4=0,X194="",X$8="",X$7=""),"",ROUND(X194/X$8*X$7*KVARDI,2))</f>
        <v/>
      </c>
      <c r="Z194" s="43"/>
      <c r="AA194" s="44" t="str">
        <f aca="false">IF(OR(Z$4=0,Z194="",Z$8="",Z$7=""),"",ROUND(Z194/Z$8*Z$7*KVARDI,2))</f>
        <v/>
      </c>
      <c r="AB194" s="43"/>
      <c r="AC194" s="44" t="str">
        <f aca="false">IF(OR(AB$4=0,AB194="",AB$8="",AB$7=""),"",ROUND(AB194/AB$8*AB$7*KVARDI,2))</f>
        <v/>
      </c>
      <c r="AD194" s="43"/>
      <c r="AE194" s="44" t="str">
        <f aca="false">IF(OR(AD$4=0,AD194="",AD$8="",AD$7=""),"",ROUND(AD194/AD$8*AD$7*KVARDI,2))</f>
        <v/>
      </c>
      <c r="AF194" s="43"/>
      <c r="AG194" s="44" t="str">
        <f aca="false">IF(OR(AF$4=0,AF194="",AF$8="",AF$7=""),"",ROUND(AF194/AF$8*AF$7*KVARDI,2))</f>
        <v/>
      </c>
      <c r="AH194" s="43"/>
      <c r="AI194" s="44" t="str">
        <f aca="false">IF(OR(AH$4=0,AH194="",AH$8="",AH$7=""),"",ROUND(AH194/AH$8*AH$7*KVARDI,2))</f>
        <v/>
      </c>
      <c r="AJ194" s="43"/>
      <c r="AK194" s="44" t="str">
        <f aca="false">IF(OR(AJ$4=0,AJ194="",AJ$8="",AJ$7=""),"",ROUND(AJ194/AJ$8*AJ$7*KVARDI,2))</f>
        <v/>
      </c>
      <c r="AL194" s="43"/>
      <c r="AM194" s="44" t="str">
        <f aca="false">IF(OR(AL$4=0,AL194="",AL$8="",AL$7=""),"",ROUND(AL194/AL$8*AL$7*KVARDI,2))</f>
        <v/>
      </c>
      <c r="AN194" s="43"/>
      <c r="AO194" s="44" t="str">
        <f aca="false">IF(OR(AN$4=0,AN194="",AN$8="",AN$7=""),"",ROUND(AN194/AN$8*AN$7*KVARDI,2))</f>
        <v/>
      </c>
      <c r="AP194" s="43"/>
      <c r="AQ194" s="44" t="str">
        <f aca="false">IF(OR(AP$4=0,AP194="",AP$8="",AP$7=""),"",ROUND(AP194/AP$8*AP$7*KVARDI,2))</f>
        <v/>
      </c>
      <c r="AR194" s="43"/>
      <c r="AS194" s="44" t="str">
        <f aca="false">IF(OR(AR$4=0,AR194="",AR$8="",AR$7=""),"",ROUND(AR194/AR$8*AR$7*KVARDI,2))</f>
        <v/>
      </c>
      <c r="AT194" s="43"/>
      <c r="AU194" s="44" t="str">
        <f aca="false">IF(OR(AT$4=0,AT194="",AT$8="",AT$7=""),"",ROUND(AT194/AT$8*AT$7*KVARDI,2))</f>
        <v/>
      </c>
      <c r="AV194" s="43"/>
      <c r="AW194" s="44" t="str">
        <f aca="false">IF(OR(AV$4=0,AV194="",AV$8="",AV$7=""),"",ROUND(AV194/AV$8*AV$7*KVARDI,2))</f>
        <v/>
      </c>
      <c r="AX194" s="43"/>
      <c r="AY194" s="44" t="str">
        <f aca="false">IF(OR(AX$4=0,AX194="",AX$8="",AX$7=""),"",ROUND(AX194/AX$8*AX$7*KVARDI,2))</f>
        <v/>
      </c>
      <c r="AZ194" s="43"/>
      <c r="BA194" s="44" t="str">
        <f aca="false">IF(OR(AZ$4=0,AZ194="",AZ$8="",AZ$7=""),"",ROUND(AZ194/AZ$8*AZ$7*KVARDI,2))</f>
        <v/>
      </c>
      <c r="BB194" s="43"/>
      <c r="BC194" s="44" t="str">
        <f aca="false">IF(OR(BB$4=0,BB194="",BB$8="",BB$7=""),"",ROUND(BB194/BB$8*BB$7*KVARDI,2))</f>
        <v/>
      </c>
    </row>
    <row r="195" customFormat="false" ht="15" hidden="false" customHeight="true" outlineLevel="0" collapsed="false">
      <c r="A195" s="45" t="n">
        <f aca="false">ROW()-10</f>
        <v>185</v>
      </c>
      <c r="B195" s="41" t="str">
        <f aca="false">IF(INDEX(Launagögn!$B$6:$B$10005,$A195)="","",INDEX(Launagögn!$B$6:$B$10005,$A195))</f>
        <v/>
      </c>
      <c r="C195" s="41" t="str">
        <f aca="false">IF(INDEX(Launagögn!$C$6:$C$10005,$A195)="","",INDEX(Launagögn!$C$6:$C$10005,$A195))</f>
        <v/>
      </c>
      <c r="D195" s="42" t="n">
        <f aca="false">IFERROR(SUMIF($F$10:$BC$10,"Stig",$F195:$BC195),0)</f>
        <v>0</v>
      </c>
      <c r="F195" s="43"/>
      <c r="G195" s="44" t="str">
        <f aca="false">IF(OR(F$4=0,F195="",F$8="",F$7=""),"",ROUND(F195/F$8*F$7*KVARDI,2))</f>
        <v/>
      </c>
      <c r="H195" s="43"/>
      <c r="I195" s="44" t="str">
        <f aca="false">IF(OR(H$4=0,H195="",H$8="",H$7=""),"",ROUND(H195/H$8*H$7*KVARDI,2))</f>
        <v/>
      </c>
      <c r="J195" s="43"/>
      <c r="K195" s="44" t="str">
        <f aca="false">IF(OR(J$4=0,J195="",J$8="",J$7=""),"",ROUND(J195/J$8*J$7*KVARDI,2))</f>
        <v/>
      </c>
      <c r="L195" s="43"/>
      <c r="M195" s="44" t="str">
        <f aca="false">IF(OR(L$4=0,L195="",L$8="",L$7=""),"",ROUND(L195/L$8*L$7*KVARDI,2))</f>
        <v/>
      </c>
      <c r="N195" s="43"/>
      <c r="O195" s="44" t="str">
        <f aca="false">IF(OR(N$4=0,N195="",N$8="",N$7=""),"",ROUND(N195/N$8*N$7*KVARDI,2))</f>
        <v/>
      </c>
      <c r="P195" s="43"/>
      <c r="Q195" s="44" t="str">
        <f aca="false">IF(OR(P$4=0,P195="",P$8="",P$7=""),"",ROUND(P195/P$8*P$7*KVARDI,2))</f>
        <v/>
      </c>
      <c r="R195" s="43"/>
      <c r="S195" s="44" t="str">
        <f aca="false">IF(OR(R$4=0,R195="",R$8="",R$7=""),"",ROUND(R195/R$8*R$7*KVARDI,2))</f>
        <v/>
      </c>
      <c r="T195" s="43"/>
      <c r="U195" s="44" t="str">
        <f aca="false">IF(OR(T$4=0,T195="",T$8="",T$7=""),"",ROUND(T195/T$8*T$7*KVARDI,2))</f>
        <v/>
      </c>
      <c r="V195" s="43"/>
      <c r="W195" s="44" t="str">
        <f aca="false">IF(OR(V$4=0,V195="",V$8="",V$7=""),"",ROUND(V195/V$8*V$7*KVARDI,2))</f>
        <v/>
      </c>
      <c r="X195" s="43"/>
      <c r="Y195" s="44" t="str">
        <f aca="false">IF(OR(X$4=0,X195="",X$8="",X$7=""),"",ROUND(X195/X$8*X$7*KVARDI,2))</f>
        <v/>
      </c>
      <c r="Z195" s="43"/>
      <c r="AA195" s="44" t="str">
        <f aca="false">IF(OR(Z$4=0,Z195="",Z$8="",Z$7=""),"",ROUND(Z195/Z$8*Z$7*KVARDI,2))</f>
        <v/>
      </c>
      <c r="AB195" s="43"/>
      <c r="AC195" s="44" t="str">
        <f aca="false">IF(OR(AB$4=0,AB195="",AB$8="",AB$7=""),"",ROUND(AB195/AB$8*AB$7*KVARDI,2))</f>
        <v/>
      </c>
      <c r="AD195" s="43"/>
      <c r="AE195" s="44" t="str">
        <f aca="false">IF(OR(AD$4=0,AD195="",AD$8="",AD$7=""),"",ROUND(AD195/AD$8*AD$7*KVARDI,2))</f>
        <v/>
      </c>
      <c r="AF195" s="43"/>
      <c r="AG195" s="44" t="str">
        <f aca="false">IF(OR(AF$4=0,AF195="",AF$8="",AF$7=""),"",ROUND(AF195/AF$8*AF$7*KVARDI,2))</f>
        <v/>
      </c>
      <c r="AH195" s="43"/>
      <c r="AI195" s="44" t="str">
        <f aca="false">IF(OR(AH$4=0,AH195="",AH$8="",AH$7=""),"",ROUND(AH195/AH$8*AH$7*KVARDI,2))</f>
        <v/>
      </c>
      <c r="AJ195" s="43"/>
      <c r="AK195" s="44" t="str">
        <f aca="false">IF(OR(AJ$4=0,AJ195="",AJ$8="",AJ$7=""),"",ROUND(AJ195/AJ$8*AJ$7*KVARDI,2))</f>
        <v/>
      </c>
      <c r="AL195" s="43"/>
      <c r="AM195" s="44" t="str">
        <f aca="false">IF(OR(AL$4=0,AL195="",AL$8="",AL$7=""),"",ROUND(AL195/AL$8*AL$7*KVARDI,2))</f>
        <v/>
      </c>
      <c r="AN195" s="43"/>
      <c r="AO195" s="44" t="str">
        <f aca="false">IF(OR(AN$4=0,AN195="",AN$8="",AN$7=""),"",ROUND(AN195/AN$8*AN$7*KVARDI,2))</f>
        <v/>
      </c>
      <c r="AP195" s="43"/>
      <c r="AQ195" s="44" t="str">
        <f aca="false">IF(OR(AP$4=0,AP195="",AP$8="",AP$7=""),"",ROUND(AP195/AP$8*AP$7*KVARDI,2))</f>
        <v/>
      </c>
      <c r="AR195" s="43"/>
      <c r="AS195" s="44" t="str">
        <f aca="false">IF(OR(AR$4=0,AR195="",AR$8="",AR$7=""),"",ROUND(AR195/AR$8*AR$7*KVARDI,2))</f>
        <v/>
      </c>
      <c r="AT195" s="43"/>
      <c r="AU195" s="44" t="str">
        <f aca="false">IF(OR(AT$4=0,AT195="",AT$8="",AT$7=""),"",ROUND(AT195/AT$8*AT$7*KVARDI,2))</f>
        <v/>
      </c>
      <c r="AV195" s="43"/>
      <c r="AW195" s="44" t="str">
        <f aca="false">IF(OR(AV$4=0,AV195="",AV$8="",AV$7=""),"",ROUND(AV195/AV$8*AV$7*KVARDI,2))</f>
        <v/>
      </c>
      <c r="AX195" s="43"/>
      <c r="AY195" s="44" t="str">
        <f aca="false">IF(OR(AX$4=0,AX195="",AX$8="",AX$7=""),"",ROUND(AX195/AX$8*AX$7*KVARDI,2))</f>
        <v/>
      </c>
      <c r="AZ195" s="43"/>
      <c r="BA195" s="44" t="str">
        <f aca="false">IF(OR(AZ$4=0,AZ195="",AZ$8="",AZ$7=""),"",ROUND(AZ195/AZ$8*AZ$7*KVARDI,2))</f>
        <v/>
      </c>
      <c r="BB195" s="43"/>
      <c r="BC195" s="44" t="str">
        <f aca="false">IF(OR(BB$4=0,BB195="",BB$8="",BB$7=""),"",ROUND(BB195/BB$8*BB$7*KVARDI,2))</f>
        <v/>
      </c>
    </row>
    <row r="196" customFormat="false" ht="15" hidden="false" customHeight="true" outlineLevel="0" collapsed="false">
      <c r="A196" s="45" t="n">
        <f aca="false">ROW()-10</f>
        <v>186</v>
      </c>
      <c r="B196" s="41" t="str">
        <f aca="false">IF(INDEX(Launagögn!$B$6:$B$10005,$A196)="","",INDEX(Launagögn!$B$6:$B$10005,$A196))</f>
        <v/>
      </c>
      <c r="C196" s="41" t="str">
        <f aca="false">IF(INDEX(Launagögn!$C$6:$C$10005,$A196)="","",INDEX(Launagögn!$C$6:$C$10005,$A196))</f>
        <v/>
      </c>
      <c r="D196" s="42" t="n">
        <f aca="false">IFERROR(SUMIF($F$10:$BC$10,"Stig",$F196:$BC196),0)</f>
        <v>0</v>
      </c>
      <c r="F196" s="43"/>
      <c r="G196" s="44" t="str">
        <f aca="false">IF(OR(F$4=0,F196="",F$8="",F$7=""),"",ROUND(F196/F$8*F$7*KVARDI,2))</f>
        <v/>
      </c>
      <c r="H196" s="43"/>
      <c r="I196" s="44" t="str">
        <f aca="false">IF(OR(H$4=0,H196="",H$8="",H$7=""),"",ROUND(H196/H$8*H$7*KVARDI,2))</f>
        <v/>
      </c>
      <c r="J196" s="43"/>
      <c r="K196" s="44" t="str">
        <f aca="false">IF(OR(J$4=0,J196="",J$8="",J$7=""),"",ROUND(J196/J$8*J$7*KVARDI,2))</f>
        <v/>
      </c>
      <c r="L196" s="43"/>
      <c r="M196" s="44" t="str">
        <f aca="false">IF(OR(L$4=0,L196="",L$8="",L$7=""),"",ROUND(L196/L$8*L$7*KVARDI,2))</f>
        <v/>
      </c>
      <c r="N196" s="43"/>
      <c r="O196" s="44" t="str">
        <f aca="false">IF(OR(N$4=0,N196="",N$8="",N$7=""),"",ROUND(N196/N$8*N$7*KVARDI,2))</f>
        <v/>
      </c>
      <c r="P196" s="43"/>
      <c r="Q196" s="44" t="str">
        <f aca="false">IF(OR(P$4=0,P196="",P$8="",P$7=""),"",ROUND(P196/P$8*P$7*KVARDI,2))</f>
        <v/>
      </c>
      <c r="R196" s="43"/>
      <c r="S196" s="44" t="str">
        <f aca="false">IF(OR(R$4=0,R196="",R$8="",R$7=""),"",ROUND(R196/R$8*R$7*KVARDI,2))</f>
        <v/>
      </c>
      <c r="T196" s="43"/>
      <c r="U196" s="44" t="str">
        <f aca="false">IF(OR(T$4=0,T196="",T$8="",T$7=""),"",ROUND(T196/T$8*T$7*KVARDI,2))</f>
        <v/>
      </c>
      <c r="V196" s="43"/>
      <c r="W196" s="44" t="str">
        <f aca="false">IF(OR(V$4=0,V196="",V$8="",V$7=""),"",ROUND(V196/V$8*V$7*KVARDI,2))</f>
        <v/>
      </c>
      <c r="X196" s="43"/>
      <c r="Y196" s="44" t="str">
        <f aca="false">IF(OR(X$4=0,X196="",X$8="",X$7=""),"",ROUND(X196/X$8*X$7*KVARDI,2))</f>
        <v/>
      </c>
      <c r="Z196" s="43"/>
      <c r="AA196" s="44" t="str">
        <f aca="false">IF(OR(Z$4=0,Z196="",Z$8="",Z$7=""),"",ROUND(Z196/Z$8*Z$7*KVARDI,2))</f>
        <v/>
      </c>
      <c r="AB196" s="43"/>
      <c r="AC196" s="44" t="str">
        <f aca="false">IF(OR(AB$4=0,AB196="",AB$8="",AB$7=""),"",ROUND(AB196/AB$8*AB$7*KVARDI,2))</f>
        <v/>
      </c>
      <c r="AD196" s="43"/>
      <c r="AE196" s="44" t="str">
        <f aca="false">IF(OR(AD$4=0,AD196="",AD$8="",AD$7=""),"",ROUND(AD196/AD$8*AD$7*KVARDI,2))</f>
        <v/>
      </c>
      <c r="AF196" s="43"/>
      <c r="AG196" s="44" t="str">
        <f aca="false">IF(OR(AF$4=0,AF196="",AF$8="",AF$7=""),"",ROUND(AF196/AF$8*AF$7*KVARDI,2))</f>
        <v/>
      </c>
      <c r="AH196" s="43"/>
      <c r="AI196" s="44" t="str">
        <f aca="false">IF(OR(AH$4=0,AH196="",AH$8="",AH$7=""),"",ROUND(AH196/AH$8*AH$7*KVARDI,2))</f>
        <v/>
      </c>
      <c r="AJ196" s="43"/>
      <c r="AK196" s="44" t="str">
        <f aca="false">IF(OR(AJ$4=0,AJ196="",AJ$8="",AJ$7=""),"",ROUND(AJ196/AJ$8*AJ$7*KVARDI,2))</f>
        <v/>
      </c>
      <c r="AL196" s="43"/>
      <c r="AM196" s="44" t="str">
        <f aca="false">IF(OR(AL$4=0,AL196="",AL$8="",AL$7=""),"",ROUND(AL196/AL$8*AL$7*KVARDI,2))</f>
        <v/>
      </c>
      <c r="AN196" s="43"/>
      <c r="AO196" s="44" t="str">
        <f aca="false">IF(OR(AN$4=0,AN196="",AN$8="",AN$7=""),"",ROUND(AN196/AN$8*AN$7*KVARDI,2))</f>
        <v/>
      </c>
      <c r="AP196" s="43"/>
      <c r="AQ196" s="44" t="str">
        <f aca="false">IF(OR(AP$4=0,AP196="",AP$8="",AP$7=""),"",ROUND(AP196/AP$8*AP$7*KVARDI,2))</f>
        <v/>
      </c>
      <c r="AR196" s="43"/>
      <c r="AS196" s="44" t="str">
        <f aca="false">IF(OR(AR$4=0,AR196="",AR$8="",AR$7=""),"",ROUND(AR196/AR$8*AR$7*KVARDI,2))</f>
        <v/>
      </c>
      <c r="AT196" s="43"/>
      <c r="AU196" s="44" t="str">
        <f aca="false">IF(OR(AT$4=0,AT196="",AT$8="",AT$7=""),"",ROUND(AT196/AT$8*AT$7*KVARDI,2))</f>
        <v/>
      </c>
      <c r="AV196" s="43"/>
      <c r="AW196" s="44" t="str">
        <f aca="false">IF(OR(AV$4=0,AV196="",AV$8="",AV$7=""),"",ROUND(AV196/AV$8*AV$7*KVARDI,2))</f>
        <v/>
      </c>
      <c r="AX196" s="43"/>
      <c r="AY196" s="44" t="str">
        <f aca="false">IF(OR(AX$4=0,AX196="",AX$8="",AX$7=""),"",ROUND(AX196/AX$8*AX$7*KVARDI,2))</f>
        <v/>
      </c>
      <c r="AZ196" s="43"/>
      <c r="BA196" s="44" t="str">
        <f aca="false">IF(OR(AZ$4=0,AZ196="",AZ$8="",AZ$7=""),"",ROUND(AZ196/AZ$8*AZ$7*KVARDI,2))</f>
        <v/>
      </c>
      <c r="BB196" s="43"/>
      <c r="BC196" s="44" t="str">
        <f aca="false">IF(OR(BB$4=0,BB196="",BB$8="",BB$7=""),"",ROUND(BB196/BB$8*BB$7*KVARDI,2))</f>
        <v/>
      </c>
    </row>
    <row r="197" customFormat="false" ht="15" hidden="false" customHeight="true" outlineLevel="0" collapsed="false">
      <c r="A197" s="45" t="n">
        <f aca="false">ROW()-10</f>
        <v>187</v>
      </c>
      <c r="B197" s="41" t="str">
        <f aca="false">IF(INDEX(Launagögn!$B$6:$B$10005,$A197)="","",INDEX(Launagögn!$B$6:$B$10005,$A197))</f>
        <v/>
      </c>
      <c r="C197" s="41" t="str">
        <f aca="false">IF(INDEX(Launagögn!$C$6:$C$10005,$A197)="","",INDEX(Launagögn!$C$6:$C$10005,$A197))</f>
        <v/>
      </c>
      <c r="D197" s="42" t="n">
        <f aca="false">IFERROR(SUMIF($F$10:$BC$10,"Stig",$F197:$BC197),0)</f>
        <v>0</v>
      </c>
      <c r="F197" s="43"/>
      <c r="G197" s="44" t="str">
        <f aca="false">IF(OR(F$4=0,F197="",F$8="",F$7=""),"",ROUND(F197/F$8*F$7*KVARDI,2))</f>
        <v/>
      </c>
      <c r="H197" s="43"/>
      <c r="I197" s="44" t="str">
        <f aca="false">IF(OR(H$4=0,H197="",H$8="",H$7=""),"",ROUND(H197/H$8*H$7*KVARDI,2))</f>
        <v/>
      </c>
      <c r="J197" s="43"/>
      <c r="K197" s="44" t="str">
        <f aca="false">IF(OR(J$4=0,J197="",J$8="",J$7=""),"",ROUND(J197/J$8*J$7*KVARDI,2))</f>
        <v/>
      </c>
      <c r="L197" s="43"/>
      <c r="M197" s="44" t="str">
        <f aca="false">IF(OR(L$4=0,L197="",L$8="",L$7=""),"",ROUND(L197/L$8*L$7*KVARDI,2))</f>
        <v/>
      </c>
      <c r="N197" s="43"/>
      <c r="O197" s="44" t="str">
        <f aca="false">IF(OR(N$4=0,N197="",N$8="",N$7=""),"",ROUND(N197/N$8*N$7*KVARDI,2))</f>
        <v/>
      </c>
      <c r="P197" s="43"/>
      <c r="Q197" s="44" t="str">
        <f aca="false">IF(OR(P$4=0,P197="",P$8="",P$7=""),"",ROUND(P197/P$8*P$7*KVARDI,2))</f>
        <v/>
      </c>
      <c r="R197" s="43"/>
      <c r="S197" s="44" t="str">
        <f aca="false">IF(OR(R$4=0,R197="",R$8="",R$7=""),"",ROUND(R197/R$8*R$7*KVARDI,2))</f>
        <v/>
      </c>
      <c r="T197" s="43"/>
      <c r="U197" s="44" t="str">
        <f aca="false">IF(OR(T$4=0,T197="",T$8="",T$7=""),"",ROUND(T197/T$8*T$7*KVARDI,2))</f>
        <v/>
      </c>
      <c r="V197" s="43"/>
      <c r="W197" s="44" t="str">
        <f aca="false">IF(OR(V$4=0,V197="",V$8="",V$7=""),"",ROUND(V197/V$8*V$7*KVARDI,2))</f>
        <v/>
      </c>
      <c r="X197" s="43"/>
      <c r="Y197" s="44" t="str">
        <f aca="false">IF(OR(X$4=0,X197="",X$8="",X$7=""),"",ROUND(X197/X$8*X$7*KVARDI,2))</f>
        <v/>
      </c>
      <c r="Z197" s="43"/>
      <c r="AA197" s="44" t="str">
        <f aca="false">IF(OR(Z$4=0,Z197="",Z$8="",Z$7=""),"",ROUND(Z197/Z$8*Z$7*KVARDI,2))</f>
        <v/>
      </c>
      <c r="AB197" s="43"/>
      <c r="AC197" s="44" t="str">
        <f aca="false">IF(OR(AB$4=0,AB197="",AB$8="",AB$7=""),"",ROUND(AB197/AB$8*AB$7*KVARDI,2))</f>
        <v/>
      </c>
      <c r="AD197" s="43"/>
      <c r="AE197" s="44" t="str">
        <f aca="false">IF(OR(AD$4=0,AD197="",AD$8="",AD$7=""),"",ROUND(AD197/AD$8*AD$7*KVARDI,2))</f>
        <v/>
      </c>
      <c r="AF197" s="43"/>
      <c r="AG197" s="44" t="str">
        <f aca="false">IF(OR(AF$4=0,AF197="",AF$8="",AF$7=""),"",ROUND(AF197/AF$8*AF$7*KVARDI,2))</f>
        <v/>
      </c>
      <c r="AH197" s="43"/>
      <c r="AI197" s="44" t="str">
        <f aca="false">IF(OR(AH$4=0,AH197="",AH$8="",AH$7=""),"",ROUND(AH197/AH$8*AH$7*KVARDI,2))</f>
        <v/>
      </c>
      <c r="AJ197" s="43"/>
      <c r="AK197" s="44" t="str">
        <f aca="false">IF(OR(AJ$4=0,AJ197="",AJ$8="",AJ$7=""),"",ROUND(AJ197/AJ$8*AJ$7*KVARDI,2))</f>
        <v/>
      </c>
      <c r="AL197" s="43"/>
      <c r="AM197" s="44" t="str">
        <f aca="false">IF(OR(AL$4=0,AL197="",AL$8="",AL$7=""),"",ROUND(AL197/AL$8*AL$7*KVARDI,2))</f>
        <v/>
      </c>
      <c r="AN197" s="43"/>
      <c r="AO197" s="44" t="str">
        <f aca="false">IF(OR(AN$4=0,AN197="",AN$8="",AN$7=""),"",ROUND(AN197/AN$8*AN$7*KVARDI,2))</f>
        <v/>
      </c>
      <c r="AP197" s="43"/>
      <c r="AQ197" s="44" t="str">
        <f aca="false">IF(OR(AP$4=0,AP197="",AP$8="",AP$7=""),"",ROUND(AP197/AP$8*AP$7*KVARDI,2))</f>
        <v/>
      </c>
      <c r="AR197" s="43"/>
      <c r="AS197" s="44" t="str">
        <f aca="false">IF(OR(AR$4=0,AR197="",AR$8="",AR$7=""),"",ROUND(AR197/AR$8*AR$7*KVARDI,2))</f>
        <v/>
      </c>
      <c r="AT197" s="43"/>
      <c r="AU197" s="44" t="str">
        <f aca="false">IF(OR(AT$4=0,AT197="",AT$8="",AT$7=""),"",ROUND(AT197/AT$8*AT$7*KVARDI,2))</f>
        <v/>
      </c>
      <c r="AV197" s="43"/>
      <c r="AW197" s="44" t="str">
        <f aca="false">IF(OR(AV$4=0,AV197="",AV$8="",AV$7=""),"",ROUND(AV197/AV$8*AV$7*KVARDI,2))</f>
        <v/>
      </c>
      <c r="AX197" s="43"/>
      <c r="AY197" s="44" t="str">
        <f aca="false">IF(OR(AX$4=0,AX197="",AX$8="",AX$7=""),"",ROUND(AX197/AX$8*AX$7*KVARDI,2))</f>
        <v/>
      </c>
      <c r="AZ197" s="43"/>
      <c r="BA197" s="44" t="str">
        <f aca="false">IF(OR(AZ$4=0,AZ197="",AZ$8="",AZ$7=""),"",ROUND(AZ197/AZ$8*AZ$7*KVARDI,2))</f>
        <v/>
      </c>
      <c r="BB197" s="43"/>
      <c r="BC197" s="44" t="str">
        <f aca="false">IF(OR(BB$4=0,BB197="",BB$8="",BB$7=""),"",ROUND(BB197/BB$8*BB$7*KVARDI,2))</f>
        <v/>
      </c>
    </row>
    <row r="198" customFormat="false" ht="15" hidden="false" customHeight="true" outlineLevel="0" collapsed="false">
      <c r="A198" s="45" t="n">
        <f aca="false">ROW()-10</f>
        <v>188</v>
      </c>
      <c r="B198" s="41" t="str">
        <f aca="false">IF(INDEX(Launagögn!$B$6:$B$10005,$A198)="","",INDEX(Launagögn!$B$6:$B$10005,$A198))</f>
        <v/>
      </c>
      <c r="C198" s="41" t="str">
        <f aca="false">IF(INDEX(Launagögn!$C$6:$C$10005,$A198)="","",INDEX(Launagögn!$C$6:$C$10005,$A198))</f>
        <v/>
      </c>
      <c r="D198" s="42" t="n">
        <f aca="false">IFERROR(SUMIF($F$10:$BC$10,"Stig",$F198:$BC198),0)</f>
        <v>0</v>
      </c>
      <c r="F198" s="43"/>
      <c r="G198" s="44" t="str">
        <f aca="false">IF(OR(F$4=0,F198="",F$8="",F$7=""),"",ROUND(F198/F$8*F$7*KVARDI,2))</f>
        <v/>
      </c>
      <c r="H198" s="43"/>
      <c r="I198" s="44" t="str">
        <f aca="false">IF(OR(H$4=0,H198="",H$8="",H$7=""),"",ROUND(H198/H$8*H$7*KVARDI,2))</f>
        <v/>
      </c>
      <c r="J198" s="43"/>
      <c r="K198" s="44" t="str">
        <f aca="false">IF(OR(J$4=0,J198="",J$8="",J$7=""),"",ROUND(J198/J$8*J$7*KVARDI,2))</f>
        <v/>
      </c>
      <c r="L198" s="43"/>
      <c r="M198" s="44" t="str">
        <f aca="false">IF(OR(L$4=0,L198="",L$8="",L$7=""),"",ROUND(L198/L$8*L$7*KVARDI,2))</f>
        <v/>
      </c>
      <c r="N198" s="43"/>
      <c r="O198" s="44" t="str">
        <f aca="false">IF(OR(N$4=0,N198="",N$8="",N$7=""),"",ROUND(N198/N$8*N$7*KVARDI,2))</f>
        <v/>
      </c>
      <c r="P198" s="43"/>
      <c r="Q198" s="44" t="str">
        <f aca="false">IF(OR(P$4=0,P198="",P$8="",P$7=""),"",ROUND(P198/P$8*P$7*KVARDI,2))</f>
        <v/>
      </c>
      <c r="R198" s="43"/>
      <c r="S198" s="44" t="str">
        <f aca="false">IF(OR(R$4=0,R198="",R$8="",R$7=""),"",ROUND(R198/R$8*R$7*KVARDI,2))</f>
        <v/>
      </c>
      <c r="T198" s="43"/>
      <c r="U198" s="44" t="str">
        <f aca="false">IF(OR(T$4=0,T198="",T$8="",T$7=""),"",ROUND(T198/T$8*T$7*KVARDI,2))</f>
        <v/>
      </c>
      <c r="V198" s="43"/>
      <c r="W198" s="44" t="str">
        <f aca="false">IF(OR(V$4=0,V198="",V$8="",V$7=""),"",ROUND(V198/V$8*V$7*KVARDI,2))</f>
        <v/>
      </c>
      <c r="X198" s="43"/>
      <c r="Y198" s="44" t="str">
        <f aca="false">IF(OR(X$4=0,X198="",X$8="",X$7=""),"",ROUND(X198/X$8*X$7*KVARDI,2))</f>
        <v/>
      </c>
      <c r="Z198" s="43"/>
      <c r="AA198" s="44" t="str">
        <f aca="false">IF(OR(Z$4=0,Z198="",Z$8="",Z$7=""),"",ROUND(Z198/Z$8*Z$7*KVARDI,2))</f>
        <v/>
      </c>
      <c r="AB198" s="43"/>
      <c r="AC198" s="44" t="str">
        <f aca="false">IF(OR(AB$4=0,AB198="",AB$8="",AB$7=""),"",ROUND(AB198/AB$8*AB$7*KVARDI,2))</f>
        <v/>
      </c>
      <c r="AD198" s="43"/>
      <c r="AE198" s="44" t="str">
        <f aca="false">IF(OR(AD$4=0,AD198="",AD$8="",AD$7=""),"",ROUND(AD198/AD$8*AD$7*KVARDI,2))</f>
        <v/>
      </c>
      <c r="AF198" s="43"/>
      <c r="AG198" s="44" t="str">
        <f aca="false">IF(OR(AF$4=0,AF198="",AF$8="",AF$7=""),"",ROUND(AF198/AF$8*AF$7*KVARDI,2))</f>
        <v/>
      </c>
      <c r="AH198" s="43"/>
      <c r="AI198" s="44" t="str">
        <f aca="false">IF(OR(AH$4=0,AH198="",AH$8="",AH$7=""),"",ROUND(AH198/AH$8*AH$7*KVARDI,2))</f>
        <v/>
      </c>
      <c r="AJ198" s="43"/>
      <c r="AK198" s="44" t="str">
        <f aca="false">IF(OR(AJ$4=0,AJ198="",AJ$8="",AJ$7=""),"",ROUND(AJ198/AJ$8*AJ$7*KVARDI,2))</f>
        <v/>
      </c>
      <c r="AL198" s="43"/>
      <c r="AM198" s="44" t="str">
        <f aca="false">IF(OR(AL$4=0,AL198="",AL$8="",AL$7=""),"",ROUND(AL198/AL$8*AL$7*KVARDI,2))</f>
        <v/>
      </c>
      <c r="AN198" s="43"/>
      <c r="AO198" s="44" t="str">
        <f aca="false">IF(OR(AN$4=0,AN198="",AN$8="",AN$7=""),"",ROUND(AN198/AN$8*AN$7*KVARDI,2))</f>
        <v/>
      </c>
      <c r="AP198" s="43"/>
      <c r="AQ198" s="44" t="str">
        <f aca="false">IF(OR(AP$4=0,AP198="",AP$8="",AP$7=""),"",ROUND(AP198/AP$8*AP$7*KVARDI,2))</f>
        <v/>
      </c>
      <c r="AR198" s="43"/>
      <c r="AS198" s="44" t="str">
        <f aca="false">IF(OR(AR$4=0,AR198="",AR$8="",AR$7=""),"",ROUND(AR198/AR$8*AR$7*KVARDI,2))</f>
        <v/>
      </c>
      <c r="AT198" s="43"/>
      <c r="AU198" s="44" t="str">
        <f aca="false">IF(OR(AT$4=0,AT198="",AT$8="",AT$7=""),"",ROUND(AT198/AT$8*AT$7*KVARDI,2))</f>
        <v/>
      </c>
      <c r="AV198" s="43"/>
      <c r="AW198" s="44" t="str">
        <f aca="false">IF(OR(AV$4=0,AV198="",AV$8="",AV$7=""),"",ROUND(AV198/AV$8*AV$7*KVARDI,2))</f>
        <v/>
      </c>
      <c r="AX198" s="43"/>
      <c r="AY198" s="44" t="str">
        <f aca="false">IF(OR(AX$4=0,AX198="",AX$8="",AX$7=""),"",ROUND(AX198/AX$8*AX$7*KVARDI,2))</f>
        <v/>
      </c>
      <c r="AZ198" s="43"/>
      <c r="BA198" s="44" t="str">
        <f aca="false">IF(OR(AZ$4=0,AZ198="",AZ$8="",AZ$7=""),"",ROUND(AZ198/AZ$8*AZ$7*KVARDI,2))</f>
        <v/>
      </c>
      <c r="BB198" s="43"/>
      <c r="BC198" s="44" t="str">
        <f aca="false">IF(OR(BB$4=0,BB198="",BB$8="",BB$7=""),"",ROUND(BB198/BB$8*BB$7*KVARDI,2))</f>
        <v/>
      </c>
    </row>
    <row r="199" customFormat="false" ht="15" hidden="false" customHeight="true" outlineLevel="0" collapsed="false">
      <c r="A199" s="45" t="n">
        <f aca="false">ROW()-10</f>
        <v>189</v>
      </c>
      <c r="B199" s="41" t="str">
        <f aca="false">IF(INDEX(Launagögn!$B$6:$B$10005,$A199)="","",INDEX(Launagögn!$B$6:$B$10005,$A199))</f>
        <v/>
      </c>
      <c r="C199" s="41" t="str">
        <f aca="false">IF(INDEX(Launagögn!$C$6:$C$10005,$A199)="","",INDEX(Launagögn!$C$6:$C$10005,$A199))</f>
        <v/>
      </c>
      <c r="D199" s="42" t="n">
        <f aca="false">IFERROR(SUMIF($F$10:$BC$10,"Stig",$F199:$BC199),0)</f>
        <v>0</v>
      </c>
      <c r="F199" s="43"/>
      <c r="G199" s="44" t="str">
        <f aca="false">IF(OR(F$4=0,F199="",F$8="",F$7=""),"",ROUND(F199/F$8*F$7*KVARDI,2))</f>
        <v/>
      </c>
      <c r="H199" s="43"/>
      <c r="I199" s="44" t="str">
        <f aca="false">IF(OR(H$4=0,H199="",H$8="",H$7=""),"",ROUND(H199/H$8*H$7*KVARDI,2))</f>
        <v/>
      </c>
      <c r="J199" s="43"/>
      <c r="K199" s="44" t="str">
        <f aca="false">IF(OR(J$4=0,J199="",J$8="",J$7=""),"",ROUND(J199/J$8*J$7*KVARDI,2))</f>
        <v/>
      </c>
      <c r="L199" s="43"/>
      <c r="M199" s="44" t="str">
        <f aca="false">IF(OR(L$4=0,L199="",L$8="",L$7=""),"",ROUND(L199/L$8*L$7*KVARDI,2))</f>
        <v/>
      </c>
      <c r="N199" s="43"/>
      <c r="O199" s="44" t="str">
        <f aca="false">IF(OR(N$4=0,N199="",N$8="",N$7=""),"",ROUND(N199/N$8*N$7*KVARDI,2))</f>
        <v/>
      </c>
      <c r="P199" s="43"/>
      <c r="Q199" s="44" t="str">
        <f aca="false">IF(OR(P$4=0,P199="",P$8="",P$7=""),"",ROUND(P199/P$8*P$7*KVARDI,2))</f>
        <v/>
      </c>
      <c r="R199" s="43"/>
      <c r="S199" s="44" t="str">
        <f aca="false">IF(OR(R$4=0,R199="",R$8="",R$7=""),"",ROUND(R199/R$8*R$7*KVARDI,2))</f>
        <v/>
      </c>
      <c r="T199" s="43"/>
      <c r="U199" s="44" t="str">
        <f aca="false">IF(OR(T$4=0,T199="",T$8="",T$7=""),"",ROUND(T199/T$8*T$7*KVARDI,2))</f>
        <v/>
      </c>
      <c r="V199" s="43"/>
      <c r="W199" s="44" t="str">
        <f aca="false">IF(OR(V$4=0,V199="",V$8="",V$7=""),"",ROUND(V199/V$8*V$7*KVARDI,2))</f>
        <v/>
      </c>
      <c r="X199" s="43"/>
      <c r="Y199" s="44" t="str">
        <f aca="false">IF(OR(X$4=0,X199="",X$8="",X$7=""),"",ROUND(X199/X$8*X$7*KVARDI,2))</f>
        <v/>
      </c>
      <c r="Z199" s="43"/>
      <c r="AA199" s="44" t="str">
        <f aca="false">IF(OR(Z$4=0,Z199="",Z$8="",Z$7=""),"",ROUND(Z199/Z$8*Z$7*KVARDI,2))</f>
        <v/>
      </c>
      <c r="AB199" s="43"/>
      <c r="AC199" s="44" t="str">
        <f aca="false">IF(OR(AB$4=0,AB199="",AB$8="",AB$7=""),"",ROUND(AB199/AB$8*AB$7*KVARDI,2))</f>
        <v/>
      </c>
      <c r="AD199" s="43"/>
      <c r="AE199" s="44" t="str">
        <f aca="false">IF(OR(AD$4=0,AD199="",AD$8="",AD$7=""),"",ROUND(AD199/AD$8*AD$7*KVARDI,2))</f>
        <v/>
      </c>
      <c r="AF199" s="43"/>
      <c r="AG199" s="44" t="str">
        <f aca="false">IF(OR(AF$4=0,AF199="",AF$8="",AF$7=""),"",ROUND(AF199/AF$8*AF$7*KVARDI,2))</f>
        <v/>
      </c>
      <c r="AH199" s="43"/>
      <c r="AI199" s="44" t="str">
        <f aca="false">IF(OR(AH$4=0,AH199="",AH$8="",AH$7=""),"",ROUND(AH199/AH$8*AH$7*KVARDI,2))</f>
        <v/>
      </c>
      <c r="AJ199" s="43"/>
      <c r="AK199" s="44" t="str">
        <f aca="false">IF(OR(AJ$4=0,AJ199="",AJ$8="",AJ$7=""),"",ROUND(AJ199/AJ$8*AJ$7*KVARDI,2))</f>
        <v/>
      </c>
      <c r="AL199" s="43"/>
      <c r="AM199" s="44" t="str">
        <f aca="false">IF(OR(AL$4=0,AL199="",AL$8="",AL$7=""),"",ROUND(AL199/AL$8*AL$7*KVARDI,2))</f>
        <v/>
      </c>
      <c r="AN199" s="43"/>
      <c r="AO199" s="44" t="str">
        <f aca="false">IF(OR(AN$4=0,AN199="",AN$8="",AN$7=""),"",ROUND(AN199/AN$8*AN$7*KVARDI,2))</f>
        <v/>
      </c>
      <c r="AP199" s="43"/>
      <c r="AQ199" s="44" t="str">
        <f aca="false">IF(OR(AP$4=0,AP199="",AP$8="",AP$7=""),"",ROUND(AP199/AP$8*AP$7*KVARDI,2))</f>
        <v/>
      </c>
      <c r="AR199" s="43"/>
      <c r="AS199" s="44" t="str">
        <f aca="false">IF(OR(AR$4=0,AR199="",AR$8="",AR$7=""),"",ROUND(AR199/AR$8*AR$7*KVARDI,2))</f>
        <v/>
      </c>
      <c r="AT199" s="43"/>
      <c r="AU199" s="44" t="str">
        <f aca="false">IF(OR(AT$4=0,AT199="",AT$8="",AT$7=""),"",ROUND(AT199/AT$8*AT$7*KVARDI,2))</f>
        <v/>
      </c>
      <c r="AV199" s="43"/>
      <c r="AW199" s="44" t="str">
        <f aca="false">IF(OR(AV$4=0,AV199="",AV$8="",AV$7=""),"",ROUND(AV199/AV$8*AV$7*KVARDI,2))</f>
        <v/>
      </c>
      <c r="AX199" s="43"/>
      <c r="AY199" s="44" t="str">
        <f aca="false">IF(OR(AX$4=0,AX199="",AX$8="",AX$7=""),"",ROUND(AX199/AX$8*AX$7*KVARDI,2))</f>
        <v/>
      </c>
      <c r="AZ199" s="43"/>
      <c r="BA199" s="44" t="str">
        <f aca="false">IF(OR(AZ$4=0,AZ199="",AZ$8="",AZ$7=""),"",ROUND(AZ199/AZ$8*AZ$7*KVARDI,2))</f>
        <v/>
      </c>
      <c r="BB199" s="43"/>
      <c r="BC199" s="44" t="str">
        <f aca="false">IF(OR(BB$4=0,BB199="",BB$8="",BB$7=""),"",ROUND(BB199/BB$8*BB$7*KVARDI,2))</f>
        <v/>
      </c>
    </row>
    <row r="200" customFormat="false" ht="15" hidden="false" customHeight="true" outlineLevel="0" collapsed="false">
      <c r="A200" s="45" t="n">
        <f aca="false">ROW()-10</f>
        <v>190</v>
      </c>
      <c r="B200" s="41" t="str">
        <f aca="false">IF(INDEX(Launagögn!$B$6:$B$10005,$A200)="","",INDEX(Launagögn!$B$6:$B$10005,$A200))</f>
        <v/>
      </c>
      <c r="C200" s="41" t="str">
        <f aca="false">IF(INDEX(Launagögn!$C$6:$C$10005,$A200)="","",INDEX(Launagögn!$C$6:$C$10005,$A200))</f>
        <v/>
      </c>
      <c r="D200" s="42" t="n">
        <f aca="false">IFERROR(SUMIF($F$10:$BC$10,"Stig",$F200:$BC200),0)</f>
        <v>0</v>
      </c>
      <c r="F200" s="43"/>
      <c r="G200" s="44" t="str">
        <f aca="false">IF(OR(F$4=0,F200="",F$8="",F$7=""),"",ROUND(F200/F$8*F$7*KVARDI,2))</f>
        <v/>
      </c>
      <c r="H200" s="43"/>
      <c r="I200" s="44" t="str">
        <f aca="false">IF(OR(H$4=0,H200="",H$8="",H$7=""),"",ROUND(H200/H$8*H$7*KVARDI,2))</f>
        <v/>
      </c>
      <c r="J200" s="43"/>
      <c r="K200" s="44" t="str">
        <f aca="false">IF(OR(J$4=0,J200="",J$8="",J$7=""),"",ROUND(J200/J$8*J$7*KVARDI,2))</f>
        <v/>
      </c>
      <c r="L200" s="43"/>
      <c r="M200" s="44" t="str">
        <f aca="false">IF(OR(L$4=0,L200="",L$8="",L$7=""),"",ROUND(L200/L$8*L$7*KVARDI,2))</f>
        <v/>
      </c>
      <c r="N200" s="43"/>
      <c r="O200" s="44" t="str">
        <f aca="false">IF(OR(N$4=0,N200="",N$8="",N$7=""),"",ROUND(N200/N$8*N$7*KVARDI,2))</f>
        <v/>
      </c>
      <c r="P200" s="43"/>
      <c r="Q200" s="44" t="str">
        <f aca="false">IF(OR(P$4=0,P200="",P$8="",P$7=""),"",ROUND(P200/P$8*P$7*KVARDI,2))</f>
        <v/>
      </c>
      <c r="R200" s="43"/>
      <c r="S200" s="44" t="str">
        <f aca="false">IF(OR(R$4=0,R200="",R$8="",R$7=""),"",ROUND(R200/R$8*R$7*KVARDI,2))</f>
        <v/>
      </c>
      <c r="T200" s="43"/>
      <c r="U200" s="44" t="str">
        <f aca="false">IF(OR(T$4=0,T200="",T$8="",T$7=""),"",ROUND(T200/T$8*T$7*KVARDI,2))</f>
        <v/>
      </c>
      <c r="V200" s="43"/>
      <c r="W200" s="44" t="str">
        <f aca="false">IF(OR(V$4=0,V200="",V$8="",V$7=""),"",ROUND(V200/V$8*V$7*KVARDI,2))</f>
        <v/>
      </c>
      <c r="X200" s="43"/>
      <c r="Y200" s="44" t="str">
        <f aca="false">IF(OR(X$4=0,X200="",X$8="",X$7=""),"",ROUND(X200/X$8*X$7*KVARDI,2))</f>
        <v/>
      </c>
      <c r="Z200" s="43"/>
      <c r="AA200" s="44" t="str">
        <f aca="false">IF(OR(Z$4=0,Z200="",Z$8="",Z$7=""),"",ROUND(Z200/Z$8*Z$7*KVARDI,2))</f>
        <v/>
      </c>
      <c r="AB200" s="43"/>
      <c r="AC200" s="44" t="str">
        <f aca="false">IF(OR(AB$4=0,AB200="",AB$8="",AB$7=""),"",ROUND(AB200/AB$8*AB$7*KVARDI,2))</f>
        <v/>
      </c>
      <c r="AD200" s="43"/>
      <c r="AE200" s="44" t="str">
        <f aca="false">IF(OR(AD$4=0,AD200="",AD$8="",AD$7=""),"",ROUND(AD200/AD$8*AD$7*KVARDI,2))</f>
        <v/>
      </c>
      <c r="AF200" s="43"/>
      <c r="AG200" s="44" t="str">
        <f aca="false">IF(OR(AF$4=0,AF200="",AF$8="",AF$7=""),"",ROUND(AF200/AF$8*AF$7*KVARDI,2))</f>
        <v/>
      </c>
      <c r="AH200" s="43"/>
      <c r="AI200" s="44" t="str">
        <f aca="false">IF(OR(AH$4=0,AH200="",AH$8="",AH$7=""),"",ROUND(AH200/AH$8*AH$7*KVARDI,2))</f>
        <v/>
      </c>
      <c r="AJ200" s="43"/>
      <c r="AK200" s="44" t="str">
        <f aca="false">IF(OR(AJ$4=0,AJ200="",AJ$8="",AJ$7=""),"",ROUND(AJ200/AJ$8*AJ$7*KVARDI,2))</f>
        <v/>
      </c>
      <c r="AL200" s="43"/>
      <c r="AM200" s="44" t="str">
        <f aca="false">IF(OR(AL$4=0,AL200="",AL$8="",AL$7=""),"",ROUND(AL200/AL$8*AL$7*KVARDI,2))</f>
        <v/>
      </c>
      <c r="AN200" s="43"/>
      <c r="AO200" s="44" t="str">
        <f aca="false">IF(OR(AN$4=0,AN200="",AN$8="",AN$7=""),"",ROUND(AN200/AN$8*AN$7*KVARDI,2))</f>
        <v/>
      </c>
      <c r="AP200" s="43"/>
      <c r="AQ200" s="44" t="str">
        <f aca="false">IF(OR(AP$4=0,AP200="",AP$8="",AP$7=""),"",ROUND(AP200/AP$8*AP$7*KVARDI,2))</f>
        <v/>
      </c>
      <c r="AR200" s="43"/>
      <c r="AS200" s="44" t="str">
        <f aca="false">IF(OR(AR$4=0,AR200="",AR$8="",AR$7=""),"",ROUND(AR200/AR$8*AR$7*KVARDI,2))</f>
        <v/>
      </c>
      <c r="AT200" s="43"/>
      <c r="AU200" s="44" t="str">
        <f aca="false">IF(OR(AT$4=0,AT200="",AT$8="",AT$7=""),"",ROUND(AT200/AT$8*AT$7*KVARDI,2))</f>
        <v/>
      </c>
      <c r="AV200" s="43"/>
      <c r="AW200" s="44" t="str">
        <f aca="false">IF(OR(AV$4=0,AV200="",AV$8="",AV$7=""),"",ROUND(AV200/AV$8*AV$7*KVARDI,2))</f>
        <v/>
      </c>
      <c r="AX200" s="43"/>
      <c r="AY200" s="44" t="str">
        <f aca="false">IF(OR(AX$4=0,AX200="",AX$8="",AX$7=""),"",ROUND(AX200/AX$8*AX$7*KVARDI,2))</f>
        <v/>
      </c>
      <c r="AZ200" s="43"/>
      <c r="BA200" s="44" t="str">
        <f aca="false">IF(OR(AZ$4=0,AZ200="",AZ$8="",AZ$7=""),"",ROUND(AZ200/AZ$8*AZ$7*KVARDI,2))</f>
        <v/>
      </c>
      <c r="BB200" s="43"/>
      <c r="BC200" s="44" t="str">
        <f aca="false">IF(OR(BB$4=0,BB200="",BB$8="",BB$7=""),"",ROUND(BB200/BB$8*BB$7*KVARDI,2))</f>
        <v/>
      </c>
    </row>
    <row r="201" customFormat="false" ht="15" hidden="false" customHeight="true" outlineLevel="0" collapsed="false">
      <c r="A201" s="45" t="n">
        <f aca="false">ROW()-10</f>
        <v>191</v>
      </c>
      <c r="B201" s="41" t="str">
        <f aca="false">IF(INDEX(Launagögn!$B$6:$B$10005,$A201)="","",INDEX(Launagögn!$B$6:$B$10005,$A201))</f>
        <v/>
      </c>
      <c r="C201" s="41" t="str">
        <f aca="false">IF(INDEX(Launagögn!$C$6:$C$10005,$A201)="","",INDEX(Launagögn!$C$6:$C$10005,$A201))</f>
        <v/>
      </c>
      <c r="D201" s="42" t="n">
        <f aca="false">IFERROR(SUMIF($F$10:$BC$10,"Stig",$F201:$BC201),0)</f>
        <v>0</v>
      </c>
      <c r="F201" s="43"/>
      <c r="G201" s="44" t="str">
        <f aca="false">IF(OR(F$4=0,F201="",F$8="",F$7=""),"",ROUND(F201/F$8*F$7*KVARDI,2))</f>
        <v/>
      </c>
      <c r="H201" s="43"/>
      <c r="I201" s="44" t="str">
        <f aca="false">IF(OR(H$4=0,H201="",H$8="",H$7=""),"",ROUND(H201/H$8*H$7*KVARDI,2))</f>
        <v/>
      </c>
      <c r="J201" s="43"/>
      <c r="K201" s="44" t="str">
        <f aca="false">IF(OR(J$4=0,J201="",J$8="",J$7=""),"",ROUND(J201/J$8*J$7*KVARDI,2))</f>
        <v/>
      </c>
      <c r="L201" s="43"/>
      <c r="M201" s="44" t="str">
        <f aca="false">IF(OR(L$4=0,L201="",L$8="",L$7=""),"",ROUND(L201/L$8*L$7*KVARDI,2))</f>
        <v/>
      </c>
      <c r="N201" s="43"/>
      <c r="O201" s="44" t="str">
        <f aca="false">IF(OR(N$4=0,N201="",N$8="",N$7=""),"",ROUND(N201/N$8*N$7*KVARDI,2))</f>
        <v/>
      </c>
      <c r="P201" s="43"/>
      <c r="Q201" s="44" t="str">
        <f aca="false">IF(OR(P$4=0,P201="",P$8="",P$7=""),"",ROUND(P201/P$8*P$7*KVARDI,2))</f>
        <v/>
      </c>
      <c r="R201" s="43"/>
      <c r="S201" s="44" t="str">
        <f aca="false">IF(OR(R$4=0,R201="",R$8="",R$7=""),"",ROUND(R201/R$8*R$7*KVARDI,2))</f>
        <v/>
      </c>
      <c r="T201" s="43"/>
      <c r="U201" s="44" t="str">
        <f aca="false">IF(OR(T$4=0,T201="",T$8="",T$7=""),"",ROUND(T201/T$8*T$7*KVARDI,2))</f>
        <v/>
      </c>
      <c r="V201" s="43"/>
      <c r="W201" s="44" t="str">
        <f aca="false">IF(OR(V$4=0,V201="",V$8="",V$7=""),"",ROUND(V201/V$8*V$7*KVARDI,2))</f>
        <v/>
      </c>
      <c r="X201" s="43"/>
      <c r="Y201" s="44" t="str">
        <f aca="false">IF(OR(X$4=0,X201="",X$8="",X$7=""),"",ROUND(X201/X$8*X$7*KVARDI,2))</f>
        <v/>
      </c>
      <c r="Z201" s="43"/>
      <c r="AA201" s="44" t="str">
        <f aca="false">IF(OR(Z$4=0,Z201="",Z$8="",Z$7=""),"",ROUND(Z201/Z$8*Z$7*KVARDI,2))</f>
        <v/>
      </c>
      <c r="AB201" s="43"/>
      <c r="AC201" s="44" t="str">
        <f aca="false">IF(OR(AB$4=0,AB201="",AB$8="",AB$7=""),"",ROUND(AB201/AB$8*AB$7*KVARDI,2))</f>
        <v/>
      </c>
      <c r="AD201" s="43"/>
      <c r="AE201" s="44" t="str">
        <f aca="false">IF(OR(AD$4=0,AD201="",AD$8="",AD$7=""),"",ROUND(AD201/AD$8*AD$7*KVARDI,2))</f>
        <v/>
      </c>
      <c r="AF201" s="43"/>
      <c r="AG201" s="44" t="str">
        <f aca="false">IF(OR(AF$4=0,AF201="",AF$8="",AF$7=""),"",ROUND(AF201/AF$8*AF$7*KVARDI,2))</f>
        <v/>
      </c>
      <c r="AH201" s="43"/>
      <c r="AI201" s="44" t="str">
        <f aca="false">IF(OR(AH$4=0,AH201="",AH$8="",AH$7=""),"",ROUND(AH201/AH$8*AH$7*KVARDI,2))</f>
        <v/>
      </c>
      <c r="AJ201" s="43"/>
      <c r="AK201" s="44" t="str">
        <f aca="false">IF(OR(AJ$4=0,AJ201="",AJ$8="",AJ$7=""),"",ROUND(AJ201/AJ$8*AJ$7*KVARDI,2))</f>
        <v/>
      </c>
      <c r="AL201" s="43"/>
      <c r="AM201" s="44" t="str">
        <f aca="false">IF(OR(AL$4=0,AL201="",AL$8="",AL$7=""),"",ROUND(AL201/AL$8*AL$7*KVARDI,2))</f>
        <v/>
      </c>
      <c r="AN201" s="43"/>
      <c r="AO201" s="44" t="str">
        <f aca="false">IF(OR(AN$4=0,AN201="",AN$8="",AN$7=""),"",ROUND(AN201/AN$8*AN$7*KVARDI,2))</f>
        <v/>
      </c>
      <c r="AP201" s="43"/>
      <c r="AQ201" s="44" t="str">
        <f aca="false">IF(OR(AP$4=0,AP201="",AP$8="",AP$7=""),"",ROUND(AP201/AP$8*AP$7*KVARDI,2))</f>
        <v/>
      </c>
      <c r="AR201" s="43"/>
      <c r="AS201" s="44" t="str">
        <f aca="false">IF(OR(AR$4=0,AR201="",AR$8="",AR$7=""),"",ROUND(AR201/AR$8*AR$7*KVARDI,2))</f>
        <v/>
      </c>
      <c r="AT201" s="43"/>
      <c r="AU201" s="44" t="str">
        <f aca="false">IF(OR(AT$4=0,AT201="",AT$8="",AT$7=""),"",ROUND(AT201/AT$8*AT$7*KVARDI,2))</f>
        <v/>
      </c>
      <c r="AV201" s="43"/>
      <c r="AW201" s="44" t="str">
        <f aca="false">IF(OR(AV$4=0,AV201="",AV$8="",AV$7=""),"",ROUND(AV201/AV$8*AV$7*KVARDI,2))</f>
        <v/>
      </c>
      <c r="AX201" s="43"/>
      <c r="AY201" s="44" t="str">
        <f aca="false">IF(OR(AX$4=0,AX201="",AX$8="",AX$7=""),"",ROUND(AX201/AX$8*AX$7*KVARDI,2))</f>
        <v/>
      </c>
      <c r="AZ201" s="43"/>
      <c r="BA201" s="44" t="str">
        <f aca="false">IF(OR(AZ$4=0,AZ201="",AZ$8="",AZ$7=""),"",ROUND(AZ201/AZ$8*AZ$7*KVARDI,2))</f>
        <v/>
      </c>
      <c r="BB201" s="43"/>
      <c r="BC201" s="44" t="str">
        <f aca="false">IF(OR(BB$4=0,BB201="",BB$8="",BB$7=""),"",ROUND(BB201/BB$8*BB$7*KVARDI,2))</f>
        <v/>
      </c>
    </row>
    <row r="202" customFormat="false" ht="15" hidden="false" customHeight="true" outlineLevel="0" collapsed="false">
      <c r="A202" s="45" t="n">
        <f aca="false">ROW()-10</f>
        <v>192</v>
      </c>
      <c r="B202" s="41" t="str">
        <f aca="false">IF(INDEX(Launagögn!$B$6:$B$10005,$A202)="","",INDEX(Launagögn!$B$6:$B$10005,$A202))</f>
        <v/>
      </c>
      <c r="C202" s="41" t="str">
        <f aca="false">IF(INDEX(Launagögn!$C$6:$C$10005,$A202)="","",INDEX(Launagögn!$C$6:$C$10005,$A202))</f>
        <v/>
      </c>
      <c r="D202" s="42" t="n">
        <f aca="false">IFERROR(SUMIF($F$10:$BC$10,"Stig",$F202:$BC202),0)</f>
        <v>0</v>
      </c>
      <c r="F202" s="43"/>
      <c r="G202" s="44" t="str">
        <f aca="false">IF(OR(F$4=0,F202="",F$8="",F$7=""),"",ROUND(F202/F$8*F$7*KVARDI,2))</f>
        <v/>
      </c>
      <c r="H202" s="43"/>
      <c r="I202" s="44" t="str">
        <f aca="false">IF(OR(H$4=0,H202="",H$8="",H$7=""),"",ROUND(H202/H$8*H$7*KVARDI,2))</f>
        <v/>
      </c>
      <c r="J202" s="43"/>
      <c r="K202" s="44" t="str">
        <f aca="false">IF(OR(J$4=0,J202="",J$8="",J$7=""),"",ROUND(J202/J$8*J$7*KVARDI,2))</f>
        <v/>
      </c>
      <c r="L202" s="43"/>
      <c r="M202" s="44" t="str">
        <f aca="false">IF(OR(L$4=0,L202="",L$8="",L$7=""),"",ROUND(L202/L$8*L$7*KVARDI,2))</f>
        <v/>
      </c>
      <c r="N202" s="43"/>
      <c r="O202" s="44" t="str">
        <f aca="false">IF(OR(N$4=0,N202="",N$8="",N$7=""),"",ROUND(N202/N$8*N$7*KVARDI,2))</f>
        <v/>
      </c>
      <c r="P202" s="43"/>
      <c r="Q202" s="44" t="str">
        <f aca="false">IF(OR(P$4=0,P202="",P$8="",P$7=""),"",ROUND(P202/P$8*P$7*KVARDI,2))</f>
        <v/>
      </c>
      <c r="R202" s="43"/>
      <c r="S202" s="44" t="str">
        <f aca="false">IF(OR(R$4=0,R202="",R$8="",R$7=""),"",ROUND(R202/R$8*R$7*KVARDI,2))</f>
        <v/>
      </c>
      <c r="T202" s="43"/>
      <c r="U202" s="44" t="str">
        <f aca="false">IF(OR(T$4=0,T202="",T$8="",T$7=""),"",ROUND(T202/T$8*T$7*KVARDI,2))</f>
        <v/>
      </c>
      <c r="V202" s="43"/>
      <c r="W202" s="44" t="str">
        <f aca="false">IF(OR(V$4=0,V202="",V$8="",V$7=""),"",ROUND(V202/V$8*V$7*KVARDI,2))</f>
        <v/>
      </c>
      <c r="X202" s="43"/>
      <c r="Y202" s="44" t="str">
        <f aca="false">IF(OR(X$4=0,X202="",X$8="",X$7=""),"",ROUND(X202/X$8*X$7*KVARDI,2))</f>
        <v/>
      </c>
      <c r="Z202" s="43"/>
      <c r="AA202" s="44" t="str">
        <f aca="false">IF(OR(Z$4=0,Z202="",Z$8="",Z$7=""),"",ROUND(Z202/Z$8*Z$7*KVARDI,2))</f>
        <v/>
      </c>
      <c r="AB202" s="43"/>
      <c r="AC202" s="44" t="str">
        <f aca="false">IF(OR(AB$4=0,AB202="",AB$8="",AB$7=""),"",ROUND(AB202/AB$8*AB$7*KVARDI,2))</f>
        <v/>
      </c>
      <c r="AD202" s="43"/>
      <c r="AE202" s="44" t="str">
        <f aca="false">IF(OR(AD$4=0,AD202="",AD$8="",AD$7=""),"",ROUND(AD202/AD$8*AD$7*KVARDI,2))</f>
        <v/>
      </c>
      <c r="AF202" s="43"/>
      <c r="AG202" s="44" t="str">
        <f aca="false">IF(OR(AF$4=0,AF202="",AF$8="",AF$7=""),"",ROUND(AF202/AF$8*AF$7*KVARDI,2))</f>
        <v/>
      </c>
      <c r="AH202" s="43"/>
      <c r="AI202" s="44" t="str">
        <f aca="false">IF(OR(AH$4=0,AH202="",AH$8="",AH$7=""),"",ROUND(AH202/AH$8*AH$7*KVARDI,2))</f>
        <v/>
      </c>
      <c r="AJ202" s="43"/>
      <c r="AK202" s="44" t="str">
        <f aca="false">IF(OR(AJ$4=0,AJ202="",AJ$8="",AJ$7=""),"",ROUND(AJ202/AJ$8*AJ$7*KVARDI,2))</f>
        <v/>
      </c>
      <c r="AL202" s="43"/>
      <c r="AM202" s="44" t="str">
        <f aca="false">IF(OR(AL$4=0,AL202="",AL$8="",AL$7=""),"",ROUND(AL202/AL$8*AL$7*KVARDI,2))</f>
        <v/>
      </c>
      <c r="AN202" s="43"/>
      <c r="AO202" s="44" t="str">
        <f aca="false">IF(OR(AN$4=0,AN202="",AN$8="",AN$7=""),"",ROUND(AN202/AN$8*AN$7*KVARDI,2))</f>
        <v/>
      </c>
      <c r="AP202" s="43"/>
      <c r="AQ202" s="44" t="str">
        <f aca="false">IF(OR(AP$4=0,AP202="",AP$8="",AP$7=""),"",ROUND(AP202/AP$8*AP$7*KVARDI,2))</f>
        <v/>
      </c>
      <c r="AR202" s="43"/>
      <c r="AS202" s="44" t="str">
        <f aca="false">IF(OR(AR$4=0,AR202="",AR$8="",AR$7=""),"",ROUND(AR202/AR$8*AR$7*KVARDI,2))</f>
        <v/>
      </c>
      <c r="AT202" s="43"/>
      <c r="AU202" s="44" t="str">
        <f aca="false">IF(OR(AT$4=0,AT202="",AT$8="",AT$7=""),"",ROUND(AT202/AT$8*AT$7*KVARDI,2))</f>
        <v/>
      </c>
      <c r="AV202" s="43"/>
      <c r="AW202" s="44" t="str">
        <f aca="false">IF(OR(AV$4=0,AV202="",AV$8="",AV$7=""),"",ROUND(AV202/AV$8*AV$7*KVARDI,2))</f>
        <v/>
      </c>
      <c r="AX202" s="43"/>
      <c r="AY202" s="44" t="str">
        <f aca="false">IF(OR(AX$4=0,AX202="",AX$8="",AX$7=""),"",ROUND(AX202/AX$8*AX$7*KVARDI,2))</f>
        <v/>
      </c>
      <c r="AZ202" s="43"/>
      <c r="BA202" s="44" t="str">
        <f aca="false">IF(OR(AZ$4=0,AZ202="",AZ$8="",AZ$7=""),"",ROUND(AZ202/AZ$8*AZ$7*KVARDI,2))</f>
        <v/>
      </c>
      <c r="BB202" s="43"/>
      <c r="BC202" s="44" t="str">
        <f aca="false">IF(OR(BB$4=0,BB202="",BB$8="",BB$7=""),"",ROUND(BB202/BB$8*BB$7*KVARDI,2))</f>
        <v/>
      </c>
    </row>
    <row r="203" customFormat="false" ht="15" hidden="false" customHeight="true" outlineLevel="0" collapsed="false">
      <c r="A203" s="45" t="n">
        <f aca="false">ROW()-10</f>
        <v>193</v>
      </c>
      <c r="B203" s="41" t="str">
        <f aca="false">IF(INDEX(Launagögn!$B$6:$B$10005,$A203)="","",INDEX(Launagögn!$B$6:$B$10005,$A203))</f>
        <v/>
      </c>
      <c r="C203" s="41" t="str">
        <f aca="false">IF(INDEX(Launagögn!$C$6:$C$10005,$A203)="","",INDEX(Launagögn!$C$6:$C$10005,$A203))</f>
        <v/>
      </c>
      <c r="D203" s="42" t="n">
        <f aca="false">IFERROR(SUMIF($F$10:$BC$10,"Stig",$F203:$BC203),0)</f>
        <v>0</v>
      </c>
      <c r="F203" s="43"/>
      <c r="G203" s="44" t="str">
        <f aca="false">IF(OR(F$4=0,F203="",F$8="",F$7=""),"",ROUND(F203/F$8*F$7*KVARDI,2))</f>
        <v/>
      </c>
      <c r="H203" s="43"/>
      <c r="I203" s="44" t="str">
        <f aca="false">IF(OR(H$4=0,H203="",H$8="",H$7=""),"",ROUND(H203/H$8*H$7*KVARDI,2))</f>
        <v/>
      </c>
      <c r="J203" s="43"/>
      <c r="K203" s="44" t="str">
        <f aca="false">IF(OR(J$4=0,J203="",J$8="",J$7=""),"",ROUND(J203/J$8*J$7*KVARDI,2))</f>
        <v/>
      </c>
      <c r="L203" s="43"/>
      <c r="M203" s="44" t="str">
        <f aca="false">IF(OR(L$4=0,L203="",L$8="",L$7=""),"",ROUND(L203/L$8*L$7*KVARDI,2))</f>
        <v/>
      </c>
      <c r="N203" s="43"/>
      <c r="O203" s="44" t="str">
        <f aca="false">IF(OR(N$4=0,N203="",N$8="",N$7=""),"",ROUND(N203/N$8*N$7*KVARDI,2))</f>
        <v/>
      </c>
      <c r="P203" s="43"/>
      <c r="Q203" s="44" t="str">
        <f aca="false">IF(OR(P$4=0,P203="",P$8="",P$7=""),"",ROUND(P203/P$8*P$7*KVARDI,2))</f>
        <v/>
      </c>
      <c r="R203" s="43"/>
      <c r="S203" s="44" t="str">
        <f aca="false">IF(OR(R$4=0,R203="",R$8="",R$7=""),"",ROUND(R203/R$8*R$7*KVARDI,2))</f>
        <v/>
      </c>
      <c r="T203" s="43"/>
      <c r="U203" s="44" t="str">
        <f aca="false">IF(OR(T$4=0,T203="",T$8="",T$7=""),"",ROUND(T203/T$8*T$7*KVARDI,2))</f>
        <v/>
      </c>
      <c r="V203" s="43"/>
      <c r="W203" s="44" t="str">
        <f aca="false">IF(OR(V$4=0,V203="",V$8="",V$7=""),"",ROUND(V203/V$8*V$7*KVARDI,2))</f>
        <v/>
      </c>
      <c r="X203" s="43"/>
      <c r="Y203" s="44" t="str">
        <f aca="false">IF(OR(X$4=0,X203="",X$8="",X$7=""),"",ROUND(X203/X$8*X$7*KVARDI,2))</f>
        <v/>
      </c>
      <c r="Z203" s="43"/>
      <c r="AA203" s="44" t="str">
        <f aca="false">IF(OR(Z$4=0,Z203="",Z$8="",Z$7=""),"",ROUND(Z203/Z$8*Z$7*KVARDI,2))</f>
        <v/>
      </c>
      <c r="AB203" s="43"/>
      <c r="AC203" s="44" t="str">
        <f aca="false">IF(OR(AB$4=0,AB203="",AB$8="",AB$7=""),"",ROUND(AB203/AB$8*AB$7*KVARDI,2))</f>
        <v/>
      </c>
      <c r="AD203" s="43"/>
      <c r="AE203" s="44" t="str">
        <f aca="false">IF(OR(AD$4=0,AD203="",AD$8="",AD$7=""),"",ROUND(AD203/AD$8*AD$7*KVARDI,2))</f>
        <v/>
      </c>
      <c r="AF203" s="43"/>
      <c r="AG203" s="44" t="str">
        <f aca="false">IF(OR(AF$4=0,AF203="",AF$8="",AF$7=""),"",ROUND(AF203/AF$8*AF$7*KVARDI,2))</f>
        <v/>
      </c>
      <c r="AH203" s="43"/>
      <c r="AI203" s="44" t="str">
        <f aca="false">IF(OR(AH$4=0,AH203="",AH$8="",AH$7=""),"",ROUND(AH203/AH$8*AH$7*KVARDI,2))</f>
        <v/>
      </c>
      <c r="AJ203" s="43"/>
      <c r="AK203" s="44" t="str">
        <f aca="false">IF(OR(AJ$4=0,AJ203="",AJ$8="",AJ$7=""),"",ROUND(AJ203/AJ$8*AJ$7*KVARDI,2))</f>
        <v/>
      </c>
      <c r="AL203" s="43"/>
      <c r="AM203" s="44" t="str">
        <f aca="false">IF(OR(AL$4=0,AL203="",AL$8="",AL$7=""),"",ROUND(AL203/AL$8*AL$7*KVARDI,2))</f>
        <v/>
      </c>
      <c r="AN203" s="43"/>
      <c r="AO203" s="44" t="str">
        <f aca="false">IF(OR(AN$4=0,AN203="",AN$8="",AN$7=""),"",ROUND(AN203/AN$8*AN$7*KVARDI,2))</f>
        <v/>
      </c>
      <c r="AP203" s="43"/>
      <c r="AQ203" s="44" t="str">
        <f aca="false">IF(OR(AP$4=0,AP203="",AP$8="",AP$7=""),"",ROUND(AP203/AP$8*AP$7*KVARDI,2))</f>
        <v/>
      </c>
      <c r="AR203" s="43"/>
      <c r="AS203" s="44" t="str">
        <f aca="false">IF(OR(AR$4=0,AR203="",AR$8="",AR$7=""),"",ROUND(AR203/AR$8*AR$7*KVARDI,2))</f>
        <v/>
      </c>
      <c r="AT203" s="43"/>
      <c r="AU203" s="44" t="str">
        <f aca="false">IF(OR(AT$4=0,AT203="",AT$8="",AT$7=""),"",ROUND(AT203/AT$8*AT$7*KVARDI,2))</f>
        <v/>
      </c>
      <c r="AV203" s="43"/>
      <c r="AW203" s="44" t="str">
        <f aca="false">IF(OR(AV$4=0,AV203="",AV$8="",AV$7=""),"",ROUND(AV203/AV$8*AV$7*KVARDI,2))</f>
        <v/>
      </c>
      <c r="AX203" s="43"/>
      <c r="AY203" s="44" t="str">
        <f aca="false">IF(OR(AX$4=0,AX203="",AX$8="",AX$7=""),"",ROUND(AX203/AX$8*AX$7*KVARDI,2))</f>
        <v/>
      </c>
      <c r="AZ203" s="43"/>
      <c r="BA203" s="44" t="str">
        <f aca="false">IF(OR(AZ$4=0,AZ203="",AZ$8="",AZ$7=""),"",ROUND(AZ203/AZ$8*AZ$7*KVARDI,2))</f>
        <v/>
      </c>
      <c r="BB203" s="43"/>
      <c r="BC203" s="44" t="str">
        <f aca="false">IF(OR(BB$4=0,BB203="",BB$8="",BB$7=""),"",ROUND(BB203/BB$8*BB$7*KVARDI,2))</f>
        <v/>
      </c>
    </row>
    <row r="204" customFormat="false" ht="15" hidden="false" customHeight="true" outlineLevel="0" collapsed="false">
      <c r="A204" s="45" t="n">
        <f aca="false">ROW()-10</f>
        <v>194</v>
      </c>
      <c r="B204" s="41" t="str">
        <f aca="false">IF(INDEX(Launagögn!$B$6:$B$10005,$A204)="","",INDEX(Launagögn!$B$6:$B$10005,$A204))</f>
        <v/>
      </c>
      <c r="C204" s="41" t="str">
        <f aca="false">IF(INDEX(Launagögn!$C$6:$C$10005,$A204)="","",INDEX(Launagögn!$C$6:$C$10005,$A204))</f>
        <v/>
      </c>
      <c r="D204" s="42" t="n">
        <f aca="false">IFERROR(SUMIF($F$10:$BC$10,"Stig",$F204:$BC204),0)</f>
        <v>0</v>
      </c>
      <c r="F204" s="43"/>
      <c r="G204" s="44" t="str">
        <f aca="false">IF(OR(F$4=0,F204="",F$8="",F$7=""),"",ROUND(F204/F$8*F$7*KVARDI,2))</f>
        <v/>
      </c>
      <c r="H204" s="43"/>
      <c r="I204" s="44" t="str">
        <f aca="false">IF(OR(H$4=0,H204="",H$8="",H$7=""),"",ROUND(H204/H$8*H$7*KVARDI,2))</f>
        <v/>
      </c>
      <c r="J204" s="43"/>
      <c r="K204" s="44" t="str">
        <f aca="false">IF(OR(J$4=0,J204="",J$8="",J$7=""),"",ROUND(J204/J$8*J$7*KVARDI,2))</f>
        <v/>
      </c>
      <c r="L204" s="43"/>
      <c r="M204" s="44" t="str">
        <f aca="false">IF(OR(L$4=0,L204="",L$8="",L$7=""),"",ROUND(L204/L$8*L$7*KVARDI,2))</f>
        <v/>
      </c>
      <c r="N204" s="43"/>
      <c r="O204" s="44" t="str">
        <f aca="false">IF(OR(N$4=0,N204="",N$8="",N$7=""),"",ROUND(N204/N$8*N$7*KVARDI,2))</f>
        <v/>
      </c>
      <c r="P204" s="43"/>
      <c r="Q204" s="44" t="str">
        <f aca="false">IF(OR(P$4=0,P204="",P$8="",P$7=""),"",ROUND(P204/P$8*P$7*KVARDI,2))</f>
        <v/>
      </c>
      <c r="R204" s="43"/>
      <c r="S204" s="44" t="str">
        <f aca="false">IF(OR(R$4=0,R204="",R$8="",R$7=""),"",ROUND(R204/R$8*R$7*KVARDI,2))</f>
        <v/>
      </c>
      <c r="T204" s="43"/>
      <c r="U204" s="44" t="str">
        <f aca="false">IF(OR(T$4=0,T204="",T$8="",T$7=""),"",ROUND(T204/T$8*T$7*KVARDI,2))</f>
        <v/>
      </c>
      <c r="V204" s="43"/>
      <c r="W204" s="44" t="str">
        <f aca="false">IF(OR(V$4=0,V204="",V$8="",V$7=""),"",ROUND(V204/V$8*V$7*KVARDI,2))</f>
        <v/>
      </c>
      <c r="X204" s="43"/>
      <c r="Y204" s="44" t="str">
        <f aca="false">IF(OR(X$4=0,X204="",X$8="",X$7=""),"",ROUND(X204/X$8*X$7*KVARDI,2))</f>
        <v/>
      </c>
      <c r="Z204" s="43"/>
      <c r="AA204" s="44" t="str">
        <f aca="false">IF(OR(Z$4=0,Z204="",Z$8="",Z$7=""),"",ROUND(Z204/Z$8*Z$7*KVARDI,2))</f>
        <v/>
      </c>
      <c r="AB204" s="43"/>
      <c r="AC204" s="44" t="str">
        <f aca="false">IF(OR(AB$4=0,AB204="",AB$8="",AB$7=""),"",ROUND(AB204/AB$8*AB$7*KVARDI,2))</f>
        <v/>
      </c>
      <c r="AD204" s="43"/>
      <c r="AE204" s="44" t="str">
        <f aca="false">IF(OR(AD$4=0,AD204="",AD$8="",AD$7=""),"",ROUND(AD204/AD$8*AD$7*KVARDI,2))</f>
        <v/>
      </c>
      <c r="AF204" s="43"/>
      <c r="AG204" s="44" t="str">
        <f aca="false">IF(OR(AF$4=0,AF204="",AF$8="",AF$7=""),"",ROUND(AF204/AF$8*AF$7*KVARDI,2))</f>
        <v/>
      </c>
      <c r="AH204" s="43"/>
      <c r="AI204" s="44" t="str">
        <f aca="false">IF(OR(AH$4=0,AH204="",AH$8="",AH$7=""),"",ROUND(AH204/AH$8*AH$7*KVARDI,2))</f>
        <v/>
      </c>
      <c r="AJ204" s="43"/>
      <c r="AK204" s="44" t="str">
        <f aca="false">IF(OR(AJ$4=0,AJ204="",AJ$8="",AJ$7=""),"",ROUND(AJ204/AJ$8*AJ$7*KVARDI,2))</f>
        <v/>
      </c>
      <c r="AL204" s="43"/>
      <c r="AM204" s="44" t="str">
        <f aca="false">IF(OR(AL$4=0,AL204="",AL$8="",AL$7=""),"",ROUND(AL204/AL$8*AL$7*KVARDI,2))</f>
        <v/>
      </c>
      <c r="AN204" s="43"/>
      <c r="AO204" s="44" t="str">
        <f aca="false">IF(OR(AN$4=0,AN204="",AN$8="",AN$7=""),"",ROUND(AN204/AN$8*AN$7*KVARDI,2))</f>
        <v/>
      </c>
      <c r="AP204" s="43"/>
      <c r="AQ204" s="44" t="str">
        <f aca="false">IF(OR(AP$4=0,AP204="",AP$8="",AP$7=""),"",ROUND(AP204/AP$8*AP$7*KVARDI,2))</f>
        <v/>
      </c>
      <c r="AR204" s="43"/>
      <c r="AS204" s="44" t="str">
        <f aca="false">IF(OR(AR$4=0,AR204="",AR$8="",AR$7=""),"",ROUND(AR204/AR$8*AR$7*KVARDI,2))</f>
        <v/>
      </c>
      <c r="AT204" s="43"/>
      <c r="AU204" s="44" t="str">
        <f aca="false">IF(OR(AT$4=0,AT204="",AT$8="",AT$7=""),"",ROUND(AT204/AT$8*AT$7*KVARDI,2))</f>
        <v/>
      </c>
      <c r="AV204" s="43"/>
      <c r="AW204" s="44" t="str">
        <f aca="false">IF(OR(AV$4=0,AV204="",AV$8="",AV$7=""),"",ROUND(AV204/AV$8*AV$7*KVARDI,2))</f>
        <v/>
      </c>
      <c r="AX204" s="43"/>
      <c r="AY204" s="44" t="str">
        <f aca="false">IF(OR(AX$4=0,AX204="",AX$8="",AX$7=""),"",ROUND(AX204/AX$8*AX$7*KVARDI,2))</f>
        <v/>
      </c>
      <c r="AZ204" s="43"/>
      <c r="BA204" s="44" t="str">
        <f aca="false">IF(OR(AZ$4=0,AZ204="",AZ$8="",AZ$7=""),"",ROUND(AZ204/AZ$8*AZ$7*KVARDI,2))</f>
        <v/>
      </c>
      <c r="BB204" s="43"/>
      <c r="BC204" s="44" t="str">
        <f aca="false">IF(OR(BB$4=0,BB204="",BB$8="",BB$7=""),"",ROUND(BB204/BB$8*BB$7*KVARDI,2))</f>
        <v/>
      </c>
    </row>
    <row r="205" customFormat="false" ht="15" hidden="false" customHeight="true" outlineLevel="0" collapsed="false">
      <c r="A205" s="45" t="n">
        <f aca="false">ROW()-10</f>
        <v>195</v>
      </c>
      <c r="B205" s="41" t="str">
        <f aca="false">IF(INDEX(Launagögn!$B$6:$B$10005,$A205)="","",INDEX(Launagögn!$B$6:$B$10005,$A205))</f>
        <v/>
      </c>
      <c r="C205" s="41" t="str">
        <f aca="false">IF(INDEX(Launagögn!$C$6:$C$10005,$A205)="","",INDEX(Launagögn!$C$6:$C$10005,$A205))</f>
        <v/>
      </c>
      <c r="D205" s="42" t="n">
        <f aca="false">IFERROR(SUMIF($F$10:$BC$10,"Stig",$F205:$BC205),0)</f>
        <v>0</v>
      </c>
      <c r="F205" s="43"/>
      <c r="G205" s="44" t="str">
        <f aca="false">IF(OR(F$4=0,F205="",F$8="",F$7=""),"",ROUND(F205/F$8*F$7*KVARDI,2))</f>
        <v/>
      </c>
      <c r="H205" s="43"/>
      <c r="I205" s="44" t="str">
        <f aca="false">IF(OR(H$4=0,H205="",H$8="",H$7=""),"",ROUND(H205/H$8*H$7*KVARDI,2))</f>
        <v/>
      </c>
      <c r="J205" s="43"/>
      <c r="K205" s="44" t="str">
        <f aca="false">IF(OR(J$4=0,J205="",J$8="",J$7=""),"",ROUND(J205/J$8*J$7*KVARDI,2))</f>
        <v/>
      </c>
      <c r="L205" s="43"/>
      <c r="M205" s="44" t="str">
        <f aca="false">IF(OR(L$4=0,L205="",L$8="",L$7=""),"",ROUND(L205/L$8*L$7*KVARDI,2))</f>
        <v/>
      </c>
      <c r="N205" s="43"/>
      <c r="O205" s="44" t="str">
        <f aca="false">IF(OR(N$4=0,N205="",N$8="",N$7=""),"",ROUND(N205/N$8*N$7*KVARDI,2))</f>
        <v/>
      </c>
      <c r="P205" s="43"/>
      <c r="Q205" s="44" t="str">
        <f aca="false">IF(OR(P$4=0,P205="",P$8="",P$7=""),"",ROUND(P205/P$8*P$7*KVARDI,2))</f>
        <v/>
      </c>
      <c r="R205" s="43"/>
      <c r="S205" s="44" t="str">
        <f aca="false">IF(OR(R$4=0,R205="",R$8="",R$7=""),"",ROUND(R205/R$8*R$7*KVARDI,2))</f>
        <v/>
      </c>
      <c r="T205" s="43"/>
      <c r="U205" s="44" t="str">
        <f aca="false">IF(OR(T$4=0,T205="",T$8="",T$7=""),"",ROUND(T205/T$8*T$7*KVARDI,2))</f>
        <v/>
      </c>
      <c r="V205" s="43"/>
      <c r="W205" s="44" t="str">
        <f aca="false">IF(OR(V$4=0,V205="",V$8="",V$7=""),"",ROUND(V205/V$8*V$7*KVARDI,2))</f>
        <v/>
      </c>
      <c r="X205" s="43"/>
      <c r="Y205" s="44" t="str">
        <f aca="false">IF(OR(X$4=0,X205="",X$8="",X$7=""),"",ROUND(X205/X$8*X$7*KVARDI,2))</f>
        <v/>
      </c>
      <c r="Z205" s="43"/>
      <c r="AA205" s="44" t="str">
        <f aca="false">IF(OR(Z$4=0,Z205="",Z$8="",Z$7=""),"",ROUND(Z205/Z$8*Z$7*KVARDI,2))</f>
        <v/>
      </c>
      <c r="AB205" s="43"/>
      <c r="AC205" s="44" t="str">
        <f aca="false">IF(OR(AB$4=0,AB205="",AB$8="",AB$7=""),"",ROUND(AB205/AB$8*AB$7*KVARDI,2))</f>
        <v/>
      </c>
      <c r="AD205" s="43"/>
      <c r="AE205" s="44" t="str">
        <f aca="false">IF(OR(AD$4=0,AD205="",AD$8="",AD$7=""),"",ROUND(AD205/AD$8*AD$7*KVARDI,2))</f>
        <v/>
      </c>
      <c r="AF205" s="43"/>
      <c r="AG205" s="44" t="str">
        <f aca="false">IF(OR(AF$4=0,AF205="",AF$8="",AF$7=""),"",ROUND(AF205/AF$8*AF$7*KVARDI,2))</f>
        <v/>
      </c>
      <c r="AH205" s="43"/>
      <c r="AI205" s="44" t="str">
        <f aca="false">IF(OR(AH$4=0,AH205="",AH$8="",AH$7=""),"",ROUND(AH205/AH$8*AH$7*KVARDI,2))</f>
        <v/>
      </c>
      <c r="AJ205" s="43"/>
      <c r="AK205" s="44" t="str">
        <f aca="false">IF(OR(AJ$4=0,AJ205="",AJ$8="",AJ$7=""),"",ROUND(AJ205/AJ$8*AJ$7*KVARDI,2))</f>
        <v/>
      </c>
      <c r="AL205" s="43"/>
      <c r="AM205" s="44" t="str">
        <f aca="false">IF(OR(AL$4=0,AL205="",AL$8="",AL$7=""),"",ROUND(AL205/AL$8*AL$7*KVARDI,2))</f>
        <v/>
      </c>
      <c r="AN205" s="43"/>
      <c r="AO205" s="44" t="str">
        <f aca="false">IF(OR(AN$4=0,AN205="",AN$8="",AN$7=""),"",ROUND(AN205/AN$8*AN$7*KVARDI,2))</f>
        <v/>
      </c>
      <c r="AP205" s="43"/>
      <c r="AQ205" s="44" t="str">
        <f aca="false">IF(OR(AP$4=0,AP205="",AP$8="",AP$7=""),"",ROUND(AP205/AP$8*AP$7*KVARDI,2))</f>
        <v/>
      </c>
      <c r="AR205" s="43"/>
      <c r="AS205" s="44" t="str">
        <f aca="false">IF(OR(AR$4=0,AR205="",AR$8="",AR$7=""),"",ROUND(AR205/AR$8*AR$7*KVARDI,2))</f>
        <v/>
      </c>
      <c r="AT205" s="43"/>
      <c r="AU205" s="44" t="str">
        <f aca="false">IF(OR(AT$4=0,AT205="",AT$8="",AT$7=""),"",ROUND(AT205/AT$8*AT$7*KVARDI,2))</f>
        <v/>
      </c>
      <c r="AV205" s="43"/>
      <c r="AW205" s="44" t="str">
        <f aca="false">IF(OR(AV$4=0,AV205="",AV$8="",AV$7=""),"",ROUND(AV205/AV$8*AV$7*KVARDI,2))</f>
        <v/>
      </c>
      <c r="AX205" s="43"/>
      <c r="AY205" s="44" t="str">
        <f aca="false">IF(OR(AX$4=0,AX205="",AX$8="",AX$7=""),"",ROUND(AX205/AX$8*AX$7*KVARDI,2))</f>
        <v/>
      </c>
      <c r="AZ205" s="43"/>
      <c r="BA205" s="44" t="str">
        <f aca="false">IF(OR(AZ$4=0,AZ205="",AZ$8="",AZ$7=""),"",ROUND(AZ205/AZ$8*AZ$7*KVARDI,2))</f>
        <v/>
      </c>
      <c r="BB205" s="43"/>
      <c r="BC205" s="44" t="str">
        <f aca="false">IF(OR(BB$4=0,BB205="",BB$8="",BB$7=""),"",ROUND(BB205/BB$8*BB$7*KVARDI,2))</f>
        <v/>
      </c>
    </row>
    <row r="206" customFormat="false" ht="15" hidden="false" customHeight="true" outlineLevel="0" collapsed="false">
      <c r="A206" s="45" t="n">
        <f aca="false">ROW()-10</f>
        <v>196</v>
      </c>
      <c r="B206" s="41" t="str">
        <f aca="false">IF(INDEX(Launagögn!$B$6:$B$10005,$A206)="","",INDEX(Launagögn!$B$6:$B$10005,$A206))</f>
        <v/>
      </c>
      <c r="C206" s="41" t="str">
        <f aca="false">IF(INDEX(Launagögn!$C$6:$C$10005,$A206)="","",INDEX(Launagögn!$C$6:$C$10005,$A206))</f>
        <v/>
      </c>
      <c r="D206" s="42" t="n">
        <f aca="false">IFERROR(SUMIF($F$10:$BC$10,"Stig",$F206:$BC206),0)</f>
        <v>0</v>
      </c>
      <c r="F206" s="43"/>
      <c r="G206" s="44" t="str">
        <f aca="false">IF(OR(F$4=0,F206="",F$8="",F$7=""),"",ROUND(F206/F$8*F$7*KVARDI,2))</f>
        <v/>
      </c>
      <c r="H206" s="43"/>
      <c r="I206" s="44" t="str">
        <f aca="false">IF(OR(H$4=0,H206="",H$8="",H$7=""),"",ROUND(H206/H$8*H$7*KVARDI,2))</f>
        <v/>
      </c>
      <c r="J206" s="43"/>
      <c r="K206" s="44" t="str">
        <f aca="false">IF(OR(J$4=0,J206="",J$8="",J$7=""),"",ROUND(J206/J$8*J$7*KVARDI,2))</f>
        <v/>
      </c>
      <c r="L206" s="43"/>
      <c r="M206" s="44" t="str">
        <f aca="false">IF(OR(L$4=0,L206="",L$8="",L$7=""),"",ROUND(L206/L$8*L$7*KVARDI,2))</f>
        <v/>
      </c>
      <c r="N206" s="43"/>
      <c r="O206" s="44" t="str">
        <f aca="false">IF(OR(N$4=0,N206="",N$8="",N$7=""),"",ROUND(N206/N$8*N$7*KVARDI,2))</f>
        <v/>
      </c>
      <c r="P206" s="43"/>
      <c r="Q206" s="44" t="str">
        <f aca="false">IF(OR(P$4=0,P206="",P$8="",P$7=""),"",ROUND(P206/P$8*P$7*KVARDI,2))</f>
        <v/>
      </c>
      <c r="R206" s="43"/>
      <c r="S206" s="44" t="str">
        <f aca="false">IF(OR(R$4=0,R206="",R$8="",R$7=""),"",ROUND(R206/R$8*R$7*KVARDI,2))</f>
        <v/>
      </c>
      <c r="T206" s="43"/>
      <c r="U206" s="44" t="str">
        <f aca="false">IF(OR(T$4=0,T206="",T$8="",T$7=""),"",ROUND(T206/T$8*T$7*KVARDI,2))</f>
        <v/>
      </c>
      <c r="V206" s="43"/>
      <c r="W206" s="44" t="str">
        <f aca="false">IF(OR(V$4=0,V206="",V$8="",V$7=""),"",ROUND(V206/V$8*V$7*KVARDI,2))</f>
        <v/>
      </c>
      <c r="X206" s="43"/>
      <c r="Y206" s="44" t="str">
        <f aca="false">IF(OR(X$4=0,X206="",X$8="",X$7=""),"",ROUND(X206/X$8*X$7*KVARDI,2))</f>
        <v/>
      </c>
      <c r="Z206" s="43"/>
      <c r="AA206" s="44" t="str">
        <f aca="false">IF(OR(Z$4=0,Z206="",Z$8="",Z$7=""),"",ROUND(Z206/Z$8*Z$7*KVARDI,2))</f>
        <v/>
      </c>
      <c r="AB206" s="43"/>
      <c r="AC206" s="44" t="str">
        <f aca="false">IF(OR(AB$4=0,AB206="",AB$8="",AB$7=""),"",ROUND(AB206/AB$8*AB$7*KVARDI,2))</f>
        <v/>
      </c>
      <c r="AD206" s="43"/>
      <c r="AE206" s="44" t="str">
        <f aca="false">IF(OR(AD$4=0,AD206="",AD$8="",AD$7=""),"",ROUND(AD206/AD$8*AD$7*KVARDI,2))</f>
        <v/>
      </c>
      <c r="AF206" s="43"/>
      <c r="AG206" s="44" t="str">
        <f aca="false">IF(OR(AF$4=0,AF206="",AF$8="",AF$7=""),"",ROUND(AF206/AF$8*AF$7*KVARDI,2))</f>
        <v/>
      </c>
      <c r="AH206" s="43"/>
      <c r="AI206" s="44" t="str">
        <f aca="false">IF(OR(AH$4=0,AH206="",AH$8="",AH$7=""),"",ROUND(AH206/AH$8*AH$7*KVARDI,2))</f>
        <v/>
      </c>
      <c r="AJ206" s="43"/>
      <c r="AK206" s="44" t="str">
        <f aca="false">IF(OR(AJ$4=0,AJ206="",AJ$8="",AJ$7=""),"",ROUND(AJ206/AJ$8*AJ$7*KVARDI,2))</f>
        <v/>
      </c>
      <c r="AL206" s="43"/>
      <c r="AM206" s="44" t="str">
        <f aca="false">IF(OR(AL$4=0,AL206="",AL$8="",AL$7=""),"",ROUND(AL206/AL$8*AL$7*KVARDI,2))</f>
        <v/>
      </c>
      <c r="AN206" s="43"/>
      <c r="AO206" s="44" t="str">
        <f aca="false">IF(OR(AN$4=0,AN206="",AN$8="",AN$7=""),"",ROUND(AN206/AN$8*AN$7*KVARDI,2))</f>
        <v/>
      </c>
      <c r="AP206" s="43"/>
      <c r="AQ206" s="44" t="str">
        <f aca="false">IF(OR(AP$4=0,AP206="",AP$8="",AP$7=""),"",ROUND(AP206/AP$8*AP$7*KVARDI,2))</f>
        <v/>
      </c>
      <c r="AR206" s="43"/>
      <c r="AS206" s="44" t="str">
        <f aca="false">IF(OR(AR$4=0,AR206="",AR$8="",AR$7=""),"",ROUND(AR206/AR$8*AR$7*KVARDI,2))</f>
        <v/>
      </c>
      <c r="AT206" s="43"/>
      <c r="AU206" s="44" t="str">
        <f aca="false">IF(OR(AT$4=0,AT206="",AT$8="",AT$7=""),"",ROUND(AT206/AT$8*AT$7*KVARDI,2))</f>
        <v/>
      </c>
      <c r="AV206" s="43"/>
      <c r="AW206" s="44" t="str">
        <f aca="false">IF(OR(AV$4=0,AV206="",AV$8="",AV$7=""),"",ROUND(AV206/AV$8*AV$7*KVARDI,2))</f>
        <v/>
      </c>
      <c r="AX206" s="43"/>
      <c r="AY206" s="44" t="str">
        <f aca="false">IF(OR(AX$4=0,AX206="",AX$8="",AX$7=""),"",ROUND(AX206/AX$8*AX$7*KVARDI,2))</f>
        <v/>
      </c>
      <c r="AZ206" s="43"/>
      <c r="BA206" s="44" t="str">
        <f aca="false">IF(OR(AZ$4=0,AZ206="",AZ$8="",AZ$7=""),"",ROUND(AZ206/AZ$8*AZ$7*KVARDI,2))</f>
        <v/>
      </c>
      <c r="BB206" s="43"/>
      <c r="BC206" s="44" t="str">
        <f aca="false">IF(OR(BB$4=0,BB206="",BB$8="",BB$7=""),"",ROUND(BB206/BB$8*BB$7*KVARDI,2))</f>
        <v/>
      </c>
    </row>
    <row r="207" customFormat="false" ht="15" hidden="false" customHeight="true" outlineLevel="0" collapsed="false">
      <c r="A207" s="45" t="n">
        <f aca="false">ROW()-10</f>
        <v>197</v>
      </c>
      <c r="B207" s="41" t="str">
        <f aca="false">IF(INDEX(Launagögn!$B$6:$B$10005,$A207)="","",INDEX(Launagögn!$B$6:$B$10005,$A207))</f>
        <v/>
      </c>
      <c r="C207" s="41" t="str">
        <f aca="false">IF(INDEX(Launagögn!$C$6:$C$10005,$A207)="","",INDEX(Launagögn!$C$6:$C$10005,$A207))</f>
        <v/>
      </c>
      <c r="D207" s="42" t="n">
        <f aca="false">IFERROR(SUMIF($F$10:$BC$10,"Stig",$F207:$BC207),0)</f>
        <v>0</v>
      </c>
      <c r="F207" s="43"/>
      <c r="G207" s="44" t="str">
        <f aca="false">IF(OR(F$4=0,F207="",F$8="",F$7=""),"",ROUND(F207/F$8*F$7*KVARDI,2))</f>
        <v/>
      </c>
      <c r="H207" s="43"/>
      <c r="I207" s="44" t="str">
        <f aca="false">IF(OR(H$4=0,H207="",H$8="",H$7=""),"",ROUND(H207/H$8*H$7*KVARDI,2))</f>
        <v/>
      </c>
      <c r="J207" s="43"/>
      <c r="K207" s="44" t="str">
        <f aca="false">IF(OR(J$4=0,J207="",J$8="",J$7=""),"",ROUND(J207/J$8*J$7*KVARDI,2))</f>
        <v/>
      </c>
      <c r="L207" s="43"/>
      <c r="M207" s="44" t="str">
        <f aca="false">IF(OR(L$4=0,L207="",L$8="",L$7=""),"",ROUND(L207/L$8*L$7*KVARDI,2))</f>
        <v/>
      </c>
      <c r="N207" s="43"/>
      <c r="O207" s="44" t="str">
        <f aca="false">IF(OR(N$4=0,N207="",N$8="",N$7=""),"",ROUND(N207/N$8*N$7*KVARDI,2))</f>
        <v/>
      </c>
      <c r="P207" s="43"/>
      <c r="Q207" s="44" t="str">
        <f aca="false">IF(OR(P$4=0,P207="",P$8="",P$7=""),"",ROUND(P207/P$8*P$7*KVARDI,2))</f>
        <v/>
      </c>
      <c r="R207" s="43"/>
      <c r="S207" s="44" t="str">
        <f aca="false">IF(OR(R$4=0,R207="",R$8="",R$7=""),"",ROUND(R207/R$8*R$7*KVARDI,2))</f>
        <v/>
      </c>
      <c r="T207" s="43"/>
      <c r="U207" s="44" t="str">
        <f aca="false">IF(OR(T$4=0,T207="",T$8="",T$7=""),"",ROUND(T207/T$8*T$7*KVARDI,2))</f>
        <v/>
      </c>
      <c r="V207" s="43"/>
      <c r="W207" s="44" t="str">
        <f aca="false">IF(OR(V$4=0,V207="",V$8="",V$7=""),"",ROUND(V207/V$8*V$7*KVARDI,2))</f>
        <v/>
      </c>
      <c r="X207" s="43"/>
      <c r="Y207" s="44" t="str">
        <f aca="false">IF(OR(X$4=0,X207="",X$8="",X$7=""),"",ROUND(X207/X$8*X$7*KVARDI,2))</f>
        <v/>
      </c>
      <c r="Z207" s="43"/>
      <c r="AA207" s="44" t="str">
        <f aca="false">IF(OR(Z$4=0,Z207="",Z$8="",Z$7=""),"",ROUND(Z207/Z$8*Z$7*KVARDI,2))</f>
        <v/>
      </c>
      <c r="AB207" s="43"/>
      <c r="AC207" s="44" t="str">
        <f aca="false">IF(OR(AB$4=0,AB207="",AB$8="",AB$7=""),"",ROUND(AB207/AB$8*AB$7*KVARDI,2))</f>
        <v/>
      </c>
      <c r="AD207" s="43"/>
      <c r="AE207" s="44" t="str">
        <f aca="false">IF(OR(AD$4=0,AD207="",AD$8="",AD$7=""),"",ROUND(AD207/AD$8*AD$7*KVARDI,2))</f>
        <v/>
      </c>
      <c r="AF207" s="43"/>
      <c r="AG207" s="44" t="str">
        <f aca="false">IF(OR(AF$4=0,AF207="",AF$8="",AF$7=""),"",ROUND(AF207/AF$8*AF$7*KVARDI,2))</f>
        <v/>
      </c>
      <c r="AH207" s="43"/>
      <c r="AI207" s="44" t="str">
        <f aca="false">IF(OR(AH$4=0,AH207="",AH$8="",AH$7=""),"",ROUND(AH207/AH$8*AH$7*KVARDI,2))</f>
        <v/>
      </c>
      <c r="AJ207" s="43"/>
      <c r="AK207" s="44" t="str">
        <f aca="false">IF(OR(AJ$4=0,AJ207="",AJ$8="",AJ$7=""),"",ROUND(AJ207/AJ$8*AJ$7*KVARDI,2))</f>
        <v/>
      </c>
      <c r="AL207" s="43"/>
      <c r="AM207" s="44" t="str">
        <f aca="false">IF(OR(AL$4=0,AL207="",AL$8="",AL$7=""),"",ROUND(AL207/AL$8*AL$7*KVARDI,2))</f>
        <v/>
      </c>
      <c r="AN207" s="43"/>
      <c r="AO207" s="44" t="str">
        <f aca="false">IF(OR(AN$4=0,AN207="",AN$8="",AN$7=""),"",ROUND(AN207/AN$8*AN$7*KVARDI,2))</f>
        <v/>
      </c>
      <c r="AP207" s="43"/>
      <c r="AQ207" s="44" t="str">
        <f aca="false">IF(OR(AP$4=0,AP207="",AP$8="",AP$7=""),"",ROUND(AP207/AP$8*AP$7*KVARDI,2))</f>
        <v/>
      </c>
      <c r="AR207" s="43"/>
      <c r="AS207" s="44" t="str">
        <f aca="false">IF(OR(AR$4=0,AR207="",AR$8="",AR$7=""),"",ROUND(AR207/AR$8*AR$7*KVARDI,2))</f>
        <v/>
      </c>
      <c r="AT207" s="43"/>
      <c r="AU207" s="44" t="str">
        <f aca="false">IF(OR(AT$4=0,AT207="",AT$8="",AT$7=""),"",ROUND(AT207/AT$8*AT$7*KVARDI,2))</f>
        <v/>
      </c>
      <c r="AV207" s="43"/>
      <c r="AW207" s="44" t="str">
        <f aca="false">IF(OR(AV$4=0,AV207="",AV$8="",AV$7=""),"",ROUND(AV207/AV$8*AV$7*KVARDI,2))</f>
        <v/>
      </c>
      <c r="AX207" s="43"/>
      <c r="AY207" s="44" t="str">
        <f aca="false">IF(OR(AX$4=0,AX207="",AX$8="",AX$7=""),"",ROUND(AX207/AX$8*AX$7*KVARDI,2))</f>
        <v/>
      </c>
      <c r="AZ207" s="43"/>
      <c r="BA207" s="44" t="str">
        <f aca="false">IF(OR(AZ$4=0,AZ207="",AZ$8="",AZ$7=""),"",ROUND(AZ207/AZ$8*AZ$7*KVARDI,2))</f>
        <v/>
      </c>
      <c r="BB207" s="43"/>
      <c r="BC207" s="44" t="str">
        <f aca="false">IF(OR(BB$4=0,BB207="",BB$8="",BB$7=""),"",ROUND(BB207/BB$8*BB$7*KVARDI,2))</f>
        <v/>
      </c>
    </row>
    <row r="208" customFormat="false" ht="15" hidden="false" customHeight="true" outlineLevel="0" collapsed="false">
      <c r="A208" s="45" t="n">
        <f aca="false">ROW()-10</f>
        <v>198</v>
      </c>
      <c r="B208" s="41" t="str">
        <f aca="false">IF(INDEX(Launagögn!$B$6:$B$10005,$A208)="","",INDEX(Launagögn!$B$6:$B$10005,$A208))</f>
        <v/>
      </c>
      <c r="C208" s="41" t="str">
        <f aca="false">IF(INDEX(Launagögn!$C$6:$C$10005,$A208)="","",INDEX(Launagögn!$C$6:$C$10005,$A208))</f>
        <v/>
      </c>
      <c r="D208" s="42" t="n">
        <f aca="false">IFERROR(SUMIF($F$10:$BC$10,"Stig",$F208:$BC208),0)</f>
        <v>0</v>
      </c>
      <c r="F208" s="43"/>
      <c r="G208" s="44" t="str">
        <f aca="false">IF(OR(F$4=0,F208="",F$8="",F$7=""),"",ROUND(F208/F$8*F$7*KVARDI,2))</f>
        <v/>
      </c>
      <c r="H208" s="43"/>
      <c r="I208" s="44" t="str">
        <f aca="false">IF(OR(H$4=0,H208="",H$8="",H$7=""),"",ROUND(H208/H$8*H$7*KVARDI,2))</f>
        <v/>
      </c>
      <c r="J208" s="43"/>
      <c r="K208" s="44" t="str">
        <f aca="false">IF(OR(J$4=0,J208="",J$8="",J$7=""),"",ROUND(J208/J$8*J$7*KVARDI,2))</f>
        <v/>
      </c>
      <c r="L208" s="43"/>
      <c r="M208" s="44" t="str">
        <f aca="false">IF(OR(L$4=0,L208="",L$8="",L$7=""),"",ROUND(L208/L$8*L$7*KVARDI,2))</f>
        <v/>
      </c>
      <c r="N208" s="43"/>
      <c r="O208" s="44" t="str">
        <f aca="false">IF(OR(N$4=0,N208="",N$8="",N$7=""),"",ROUND(N208/N$8*N$7*KVARDI,2))</f>
        <v/>
      </c>
      <c r="P208" s="43"/>
      <c r="Q208" s="44" t="str">
        <f aca="false">IF(OR(P$4=0,P208="",P$8="",P$7=""),"",ROUND(P208/P$8*P$7*KVARDI,2))</f>
        <v/>
      </c>
      <c r="R208" s="43"/>
      <c r="S208" s="44" t="str">
        <f aca="false">IF(OR(R$4=0,R208="",R$8="",R$7=""),"",ROUND(R208/R$8*R$7*KVARDI,2))</f>
        <v/>
      </c>
      <c r="T208" s="43"/>
      <c r="U208" s="44" t="str">
        <f aca="false">IF(OR(T$4=0,T208="",T$8="",T$7=""),"",ROUND(T208/T$8*T$7*KVARDI,2))</f>
        <v/>
      </c>
      <c r="V208" s="43"/>
      <c r="W208" s="44" t="str">
        <f aca="false">IF(OR(V$4=0,V208="",V$8="",V$7=""),"",ROUND(V208/V$8*V$7*KVARDI,2))</f>
        <v/>
      </c>
      <c r="X208" s="43"/>
      <c r="Y208" s="44" t="str">
        <f aca="false">IF(OR(X$4=0,X208="",X$8="",X$7=""),"",ROUND(X208/X$8*X$7*KVARDI,2))</f>
        <v/>
      </c>
      <c r="Z208" s="43"/>
      <c r="AA208" s="44" t="str">
        <f aca="false">IF(OR(Z$4=0,Z208="",Z$8="",Z$7=""),"",ROUND(Z208/Z$8*Z$7*KVARDI,2))</f>
        <v/>
      </c>
      <c r="AB208" s="43"/>
      <c r="AC208" s="44" t="str">
        <f aca="false">IF(OR(AB$4=0,AB208="",AB$8="",AB$7=""),"",ROUND(AB208/AB$8*AB$7*KVARDI,2))</f>
        <v/>
      </c>
      <c r="AD208" s="43"/>
      <c r="AE208" s="44" t="str">
        <f aca="false">IF(OR(AD$4=0,AD208="",AD$8="",AD$7=""),"",ROUND(AD208/AD$8*AD$7*KVARDI,2))</f>
        <v/>
      </c>
      <c r="AF208" s="43"/>
      <c r="AG208" s="44" t="str">
        <f aca="false">IF(OR(AF$4=0,AF208="",AF$8="",AF$7=""),"",ROUND(AF208/AF$8*AF$7*KVARDI,2))</f>
        <v/>
      </c>
      <c r="AH208" s="43"/>
      <c r="AI208" s="44" t="str">
        <f aca="false">IF(OR(AH$4=0,AH208="",AH$8="",AH$7=""),"",ROUND(AH208/AH$8*AH$7*KVARDI,2))</f>
        <v/>
      </c>
      <c r="AJ208" s="43"/>
      <c r="AK208" s="44" t="str">
        <f aca="false">IF(OR(AJ$4=0,AJ208="",AJ$8="",AJ$7=""),"",ROUND(AJ208/AJ$8*AJ$7*KVARDI,2))</f>
        <v/>
      </c>
      <c r="AL208" s="43"/>
      <c r="AM208" s="44" t="str">
        <f aca="false">IF(OR(AL$4=0,AL208="",AL$8="",AL$7=""),"",ROUND(AL208/AL$8*AL$7*KVARDI,2))</f>
        <v/>
      </c>
      <c r="AN208" s="43"/>
      <c r="AO208" s="44" t="str">
        <f aca="false">IF(OR(AN$4=0,AN208="",AN$8="",AN$7=""),"",ROUND(AN208/AN$8*AN$7*KVARDI,2))</f>
        <v/>
      </c>
      <c r="AP208" s="43"/>
      <c r="AQ208" s="44" t="str">
        <f aca="false">IF(OR(AP$4=0,AP208="",AP$8="",AP$7=""),"",ROUND(AP208/AP$8*AP$7*KVARDI,2))</f>
        <v/>
      </c>
      <c r="AR208" s="43"/>
      <c r="AS208" s="44" t="str">
        <f aca="false">IF(OR(AR$4=0,AR208="",AR$8="",AR$7=""),"",ROUND(AR208/AR$8*AR$7*KVARDI,2))</f>
        <v/>
      </c>
      <c r="AT208" s="43"/>
      <c r="AU208" s="44" t="str">
        <f aca="false">IF(OR(AT$4=0,AT208="",AT$8="",AT$7=""),"",ROUND(AT208/AT$8*AT$7*KVARDI,2))</f>
        <v/>
      </c>
      <c r="AV208" s="43"/>
      <c r="AW208" s="44" t="str">
        <f aca="false">IF(OR(AV$4=0,AV208="",AV$8="",AV$7=""),"",ROUND(AV208/AV$8*AV$7*KVARDI,2))</f>
        <v/>
      </c>
      <c r="AX208" s="43"/>
      <c r="AY208" s="44" t="str">
        <f aca="false">IF(OR(AX$4=0,AX208="",AX$8="",AX$7=""),"",ROUND(AX208/AX$8*AX$7*KVARDI,2))</f>
        <v/>
      </c>
      <c r="AZ208" s="43"/>
      <c r="BA208" s="44" t="str">
        <f aca="false">IF(OR(AZ$4=0,AZ208="",AZ$8="",AZ$7=""),"",ROUND(AZ208/AZ$8*AZ$7*KVARDI,2))</f>
        <v/>
      </c>
      <c r="BB208" s="43"/>
      <c r="BC208" s="44" t="str">
        <f aca="false">IF(OR(BB$4=0,BB208="",BB$8="",BB$7=""),"",ROUND(BB208/BB$8*BB$7*KVARDI,2))</f>
        <v/>
      </c>
    </row>
    <row r="209" customFormat="false" ht="15" hidden="false" customHeight="true" outlineLevel="0" collapsed="false">
      <c r="A209" s="45" t="n">
        <f aca="false">ROW()-10</f>
        <v>199</v>
      </c>
      <c r="B209" s="41" t="str">
        <f aca="false">IF(INDEX(Launagögn!$B$6:$B$10005,$A209)="","",INDEX(Launagögn!$B$6:$B$10005,$A209))</f>
        <v/>
      </c>
      <c r="C209" s="41" t="str">
        <f aca="false">IF(INDEX(Launagögn!$C$6:$C$10005,$A209)="","",INDEX(Launagögn!$C$6:$C$10005,$A209))</f>
        <v/>
      </c>
      <c r="D209" s="42" t="n">
        <f aca="false">IFERROR(SUMIF($F$10:$BC$10,"Stig",$F209:$BC209),0)</f>
        <v>0</v>
      </c>
      <c r="F209" s="43"/>
      <c r="G209" s="44" t="str">
        <f aca="false">IF(OR(F$4=0,F209="",F$8="",F$7=""),"",ROUND(F209/F$8*F$7*KVARDI,2))</f>
        <v/>
      </c>
      <c r="H209" s="43"/>
      <c r="I209" s="44" t="str">
        <f aca="false">IF(OR(H$4=0,H209="",H$8="",H$7=""),"",ROUND(H209/H$8*H$7*KVARDI,2))</f>
        <v/>
      </c>
      <c r="J209" s="43"/>
      <c r="K209" s="44" t="str">
        <f aca="false">IF(OR(J$4=0,J209="",J$8="",J$7=""),"",ROUND(J209/J$8*J$7*KVARDI,2))</f>
        <v/>
      </c>
      <c r="L209" s="43"/>
      <c r="M209" s="44" t="str">
        <f aca="false">IF(OR(L$4=0,L209="",L$8="",L$7=""),"",ROUND(L209/L$8*L$7*KVARDI,2))</f>
        <v/>
      </c>
      <c r="N209" s="43"/>
      <c r="O209" s="44" t="str">
        <f aca="false">IF(OR(N$4=0,N209="",N$8="",N$7=""),"",ROUND(N209/N$8*N$7*KVARDI,2))</f>
        <v/>
      </c>
      <c r="P209" s="43"/>
      <c r="Q209" s="44" t="str">
        <f aca="false">IF(OR(P$4=0,P209="",P$8="",P$7=""),"",ROUND(P209/P$8*P$7*KVARDI,2))</f>
        <v/>
      </c>
      <c r="R209" s="43"/>
      <c r="S209" s="44" t="str">
        <f aca="false">IF(OR(R$4=0,R209="",R$8="",R$7=""),"",ROUND(R209/R$8*R$7*KVARDI,2))</f>
        <v/>
      </c>
      <c r="T209" s="43"/>
      <c r="U209" s="44" t="str">
        <f aca="false">IF(OR(T$4=0,T209="",T$8="",T$7=""),"",ROUND(T209/T$8*T$7*KVARDI,2))</f>
        <v/>
      </c>
      <c r="V209" s="43"/>
      <c r="W209" s="44" t="str">
        <f aca="false">IF(OR(V$4=0,V209="",V$8="",V$7=""),"",ROUND(V209/V$8*V$7*KVARDI,2))</f>
        <v/>
      </c>
      <c r="X209" s="43"/>
      <c r="Y209" s="44" t="str">
        <f aca="false">IF(OR(X$4=0,X209="",X$8="",X$7=""),"",ROUND(X209/X$8*X$7*KVARDI,2))</f>
        <v/>
      </c>
      <c r="Z209" s="43"/>
      <c r="AA209" s="44" t="str">
        <f aca="false">IF(OR(Z$4=0,Z209="",Z$8="",Z$7=""),"",ROUND(Z209/Z$8*Z$7*KVARDI,2))</f>
        <v/>
      </c>
      <c r="AB209" s="43"/>
      <c r="AC209" s="44" t="str">
        <f aca="false">IF(OR(AB$4=0,AB209="",AB$8="",AB$7=""),"",ROUND(AB209/AB$8*AB$7*KVARDI,2))</f>
        <v/>
      </c>
      <c r="AD209" s="43"/>
      <c r="AE209" s="44" t="str">
        <f aca="false">IF(OR(AD$4=0,AD209="",AD$8="",AD$7=""),"",ROUND(AD209/AD$8*AD$7*KVARDI,2))</f>
        <v/>
      </c>
      <c r="AF209" s="43"/>
      <c r="AG209" s="44" t="str">
        <f aca="false">IF(OR(AF$4=0,AF209="",AF$8="",AF$7=""),"",ROUND(AF209/AF$8*AF$7*KVARDI,2))</f>
        <v/>
      </c>
      <c r="AH209" s="43"/>
      <c r="AI209" s="44" t="str">
        <f aca="false">IF(OR(AH$4=0,AH209="",AH$8="",AH$7=""),"",ROUND(AH209/AH$8*AH$7*KVARDI,2))</f>
        <v/>
      </c>
      <c r="AJ209" s="43"/>
      <c r="AK209" s="44" t="str">
        <f aca="false">IF(OR(AJ$4=0,AJ209="",AJ$8="",AJ$7=""),"",ROUND(AJ209/AJ$8*AJ$7*KVARDI,2))</f>
        <v/>
      </c>
      <c r="AL209" s="43"/>
      <c r="AM209" s="44" t="str">
        <f aca="false">IF(OR(AL$4=0,AL209="",AL$8="",AL$7=""),"",ROUND(AL209/AL$8*AL$7*KVARDI,2))</f>
        <v/>
      </c>
      <c r="AN209" s="43"/>
      <c r="AO209" s="44" t="str">
        <f aca="false">IF(OR(AN$4=0,AN209="",AN$8="",AN$7=""),"",ROUND(AN209/AN$8*AN$7*KVARDI,2))</f>
        <v/>
      </c>
      <c r="AP209" s="43"/>
      <c r="AQ209" s="44" t="str">
        <f aca="false">IF(OR(AP$4=0,AP209="",AP$8="",AP$7=""),"",ROUND(AP209/AP$8*AP$7*KVARDI,2))</f>
        <v/>
      </c>
      <c r="AR209" s="43"/>
      <c r="AS209" s="44" t="str">
        <f aca="false">IF(OR(AR$4=0,AR209="",AR$8="",AR$7=""),"",ROUND(AR209/AR$8*AR$7*KVARDI,2))</f>
        <v/>
      </c>
      <c r="AT209" s="43"/>
      <c r="AU209" s="44" t="str">
        <f aca="false">IF(OR(AT$4=0,AT209="",AT$8="",AT$7=""),"",ROUND(AT209/AT$8*AT$7*KVARDI,2))</f>
        <v/>
      </c>
      <c r="AV209" s="43"/>
      <c r="AW209" s="44" t="str">
        <f aca="false">IF(OR(AV$4=0,AV209="",AV$8="",AV$7=""),"",ROUND(AV209/AV$8*AV$7*KVARDI,2))</f>
        <v/>
      </c>
      <c r="AX209" s="43"/>
      <c r="AY209" s="44" t="str">
        <f aca="false">IF(OR(AX$4=0,AX209="",AX$8="",AX$7=""),"",ROUND(AX209/AX$8*AX$7*KVARDI,2))</f>
        <v/>
      </c>
      <c r="AZ209" s="43"/>
      <c r="BA209" s="44" t="str">
        <f aca="false">IF(OR(AZ$4=0,AZ209="",AZ$8="",AZ$7=""),"",ROUND(AZ209/AZ$8*AZ$7*KVARDI,2))</f>
        <v/>
      </c>
      <c r="BB209" s="43"/>
      <c r="BC209" s="44" t="str">
        <f aca="false">IF(OR(BB$4=0,BB209="",BB$8="",BB$7=""),"",ROUND(BB209/BB$8*BB$7*KVARDI,2))</f>
        <v/>
      </c>
    </row>
    <row r="210" customFormat="false" ht="15" hidden="false" customHeight="true" outlineLevel="0" collapsed="false">
      <c r="A210" s="45" t="n">
        <f aca="false">ROW()-10</f>
        <v>200</v>
      </c>
      <c r="B210" s="41" t="str">
        <f aca="false">IF(INDEX(Launagögn!$B$6:$B$10005,$A210)="","",INDEX(Launagögn!$B$6:$B$10005,$A210))</f>
        <v/>
      </c>
      <c r="C210" s="41" t="str">
        <f aca="false">IF(INDEX(Launagögn!$C$6:$C$10005,$A210)="","",INDEX(Launagögn!$C$6:$C$10005,$A210))</f>
        <v/>
      </c>
      <c r="D210" s="42" t="n">
        <f aca="false">IFERROR(SUMIF($F$10:$BC$10,"Stig",$F210:$BC210),0)</f>
        <v>0</v>
      </c>
      <c r="F210" s="43"/>
      <c r="G210" s="44" t="str">
        <f aca="false">IF(OR(F$4=0,F210="",F$8="",F$7=""),"",ROUND(F210/F$8*F$7*KVARDI,2))</f>
        <v/>
      </c>
      <c r="H210" s="43"/>
      <c r="I210" s="44" t="str">
        <f aca="false">IF(OR(H$4=0,H210="",H$8="",H$7=""),"",ROUND(H210/H$8*H$7*KVARDI,2))</f>
        <v/>
      </c>
      <c r="J210" s="43"/>
      <c r="K210" s="44" t="str">
        <f aca="false">IF(OR(J$4=0,J210="",J$8="",J$7=""),"",ROUND(J210/J$8*J$7*KVARDI,2))</f>
        <v/>
      </c>
      <c r="L210" s="43"/>
      <c r="M210" s="44" t="str">
        <f aca="false">IF(OR(L$4=0,L210="",L$8="",L$7=""),"",ROUND(L210/L$8*L$7*KVARDI,2))</f>
        <v/>
      </c>
      <c r="N210" s="43"/>
      <c r="O210" s="44" t="str">
        <f aca="false">IF(OR(N$4=0,N210="",N$8="",N$7=""),"",ROUND(N210/N$8*N$7*KVARDI,2))</f>
        <v/>
      </c>
      <c r="P210" s="43"/>
      <c r="Q210" s="44" t="str">
        <f aca="false">IF(OR(P$4=0,P210="",P$8="",P$7=""),"",ROUND(P210/P$8*P$7*KVARDI,2))</f>
        <v/>
      </c>
      <c r="R210" s="43"/>
      <c r="S210" s="44" t="str">
        <f aca="false">IF(OR(R$4=0,R210="",R$8="",R$7=""),"",ROUND(R210/R$8*R$7*KVARDI,2))</f>
        <v/>
      </c>
      <c r="T210" s="43"/>
      <c r="U210" s="44" t="str">
        <f aca="false">IF(OR(T$4=0,T210="",T$8="",T$7=""),"",ROUND(T210/T$8*T$7*KVARDI,2))</f>
        <v/>
      </c>
      <c r="V210" s="43"/>
      <c r="W210" s="44" t="str">
        <f aca="false">IF(OR(V$4=0,V210="",V$8="",V$7=""),"",ROUND(V210/V$8*V$7*KVARDI,2))</f>
        <v/>
      </c>
      <c r="X210" s="43"/>
      <c r="Y210" s="44" t="str">
        <f aca="false">IF(OR(X$4=0,X210="",X$8="",X$7=""),"",ROUND(X210/X$8*X$7*KVARDI,2))</f>
        <v/>
      </c>
      <c r="Z210" s="43"/>
      <c r="AA210" s="44" t="str">
        <f aca="false">IF(OR(Z$4=0,Z210="",Z$8="",Z$7=""),"",ROUND(Z210/Z$8*Z$7*KVARDI,2))</f>
        <v/>
      </c>
      <c r="AB210" s="43"/>
      <c r="AC210" s="44" t="str">
        <f aca="false">IF(OR(AB$4=0,AB210="",AB$8="",AB$7=""),"",ROUND(AB210/AB$8*AB$7*KVARDI,2))</f>
        <v/>
      </c>
      <c r="AD210" s="43"/>
      <c r="AE210" s="44" t="str">
        <f aca="false">IF(OR(AD$4=0,AD210="",AD$8="",AD$7=""),"",ROUND(AD210/AD$8*AD$7*KVARDI,2))</f>
        <v/>
      </c>
      <c r="AF210" s="43"/>
      <c r="AG210" s="44" t="str">
        <f aca="false">IF(OR(AF$4=0,AF210="",AF$8="",AF$7=""),"",ROUND(AF210/AF$8*AF$7*KVARDI,2))</f>
        <v/>
      </c>
      <c r="AH210" s="43"/>
      <c r="AI210" s="44" t="str">
        <f aca="false">IF(OR(AH$4=0,AH210="",AH$8="",AH$7=""),"",ROUND(AH210/AH$8*AH$7*KVARDI,2))</f>
        <v/>
      </c>
      <c r="AJ210" s="43"/>
      <c r="AK210" s="44" t="str">
        <f aca="false">IF(OR(AJ$4=0,AJ210="",AJ$8="",AJ$7=""),"",ROUND(AJ210/AJ$8*AJ$7*KVARDI,2))</f>
        <v/>
      </c>
      <c r="AL210" s="43"/>
      <c r="AM210" s="44" t="str">
        <f aca="false">IF(OR(AL$4=0,AL210="",AL$8="",AL$7=""),"",ROUND(AL210/AL$8*AL$7*KVARDI,2))</f>
        <v/>
      </c>
      <c r="AN210" s="43"/>
      <c r="AO210" s="44" t="str">
        <f aca="false">IF(OR(AN$4=0,AN210="",AN$8="",AN$7=""),"",ROUND(AN210/AN$8*AN$7*KVARDI,2))</f>
        <v/>
      </c>
      <c r="AP210" s="43"/>
      <c r="AQ210" s="44" t="str">
        <f aca="false">IF(OR(AP$4=0,AP210="",AP$8="",AP$7=""),"",ROUND(AP210/AP$8*AP$7*KVARDI,2))</f>
        <v/>
      </c>
      <c r="AR210" s="43"/>
      <c r="AS210" s="44" t="str">
        <f aca="false">IF(OR(AR$4=0,AR210="",AR$8="",AR$7=""),"",ROUND(AR210/AR$8*AR$7*KVARDI,2))</f>
        <v/>
      </c>
      <c r="AT210" s="43"/>
      <c r="AU210" s="44" t="str">
        <f aca="false">IF(OR(AT$4=0,AT210="",AT$8="",AT$7=""),"",ROUND(AT210/AT$8*AT$7*KVARDI,2))</f>
        <v/>
      </c>
      <c r="AV210" s="43"/>
      <c r="AW210" s="44" t="str">
        <f aca="false">IF(OR(AV$4=0,AV210="",AV$8="",AV$7=""),"",ROUND(AV210/AV$8*AV$7*KVARDI,2))</f>
        <v/>
      </c>
      <c r="AX210" s="43"/>
      <c r="AY210" s="44" t="str">
        <f aca="false">IF(OR(AX$4=0,AX210="",AX$8="",AX$7=""),"",ROUND(AX210/AX$8*AX$7*KVARDI,2))</f>
        <v/>
      </c>
      <c r="AZ210" s="43"/>
      <c r="BA210" s="44" t="str">
        <f aca="false">IF(OR(AZ$4=0,AZ210="",AZ$8="",AZ$7=""),"",ROUND(AZ210/AZ$8*AZ$7*KVARDI,2))</f>
        <v/>
      </c>
      <c r="BB210" s="43"/>
      <c r="BC210" s="44" t="str">
        <f aca="false">IF(OR(BB$4=0,BB210="",BB$8="",BB$7=""),"",ROUND(BB210/BB$8*BB$7*KVARDI,2))</f>
        <v/>
      </c>
    </row>
    <row r="211" customFormat="false" ht="15" hidden="false" customHeight="true" outlineLevel="0" collapsed="false">
      <c r="A211" s="45" t="n">
        <f aca="false">ROW()-10</f>
        <v>201</v>
      </c>
      <c r="B211" s="41" t="str">
        <f aca="false">IF(INDEX(Launagögn!$B$6:$B$10005,$A211)="","",INDEX(Launagögn!$B$6:$B$10005,$A211))</f>
        <v/>
      </c>
      <c r="C211" s="41" t="str">
        <f aca="false">IF(INDEX(Launagögn!$C$6:$C$10005,$A211)="","",INDEX(Launagögn!$C$6:$C$10005,$A211))</f>
        <v/>
      </c>
      <c r="D211" s="42" t="n">
        <f aca="false">IFERROR(SUMIF($F$10:$BC$10,"Stig",$F211:$BC211),0)</f>
        <v>0</v>
      </c>
      <c r="F211" s="43"/>
      <c r="G211" s="44" t="str">
        <f aca="false">IF(OR(F$4=0,F211="",F$8="",F$7=""),"",ROUND(F211/F$8*F$7*KVARDI,2))</f>
        <v/>
      </c>
      <c r="H211" s="43"/>
      <c r="I211" s="44" t="str">
        <f aca="false">IF(OR(H$4=0,H211="",H$8="",H$7=""),"",ROUND(H211/H$8*H$7*KVARDI,2))</f>
        <v/>
      </c>
      <c r="J211" s="43"/>
      <c r="K211" s="44" t="str">
        <f aca="false">IF(OR(J$4=0,J211="",J$8="",J$7=""),"",ROUND(J211/J$8*J$7*KVARDI,2))</f>
        <v/>
      </c>
      <c r="L211" s="43"/>
      <c r="M211" s="44" t="str">
        <f aca="false">IF(OR(L$4=0,L211="",L$8="",L$7=""),"",ROUND(L211/L$8*L$7*KVARDI,2))</f>
        <v/>
      </c>
      <c r="N211" s="43"/>
      <c r="O211" s="44" t="str">
        <f aca="false">IF(OR(N$4=0,N211="",N$8="",N$7=""),"",ROUND(N211/N$8*N$7*KVARDI,2))</f>
        <v/>
      </c>
      <c r="P211" s="43"/>
      <c r="Q211" s="44" t="str">
        <f aca="false">IF(OR(P$4=0,P211="",P$8="",P$7=""),"",ROUND(P211/P$8*P$7*KVARDI,2))</f>
        <v/>
      </c>
      <c r="R211" s="43"/>
      <c r="S211" s="44" t="str">
        <f aca="false">IF(OR(R$4=0,R211="",R$8="",R$7=""),"",ROUND(R211/R$8*R$7*KVARDI,2))</f>
        <v/>
      </c>
      <c r="T211" s="43"/>
      <c r="U211" s="44" t="str">
        <f aca="false">IF(OR(T$4=0,T211="",T$8="",T$7=""),"",ROUND(T211/T$8*T$7*KVARDI,2))</f>
        <v/>
      </c>
      <c r="V211" s="43"/>
      <c r="W211" s="44" t="str">
        <f aca="false">IF(OR(V$4=0,V211="",V$8="",V$7=""),"",ROUND(V211/V$8*V$7*KVARDI,2))</f>
        <v/>
      </c>
      <c r="X211" s="43"/>
      <c r="Y211" s="44" t="str">
        <f aca="false">IF(OR(X$4=0,X211="",X$8="",X$7=""),"",ROUND(X211/X$8*X$7*KVARDI,2))</f>
        <v/>
      </c>
      <c r="Z211" s="43"/>
      <c r="AA211" s="44" t="str">
        <f aca="false">IF(OR(Z$4=0,Z211="",Z$8="",Z$7=""),"",ROUND(Z211/Z$8*Z$7*KVARDI,2))</f>
        <v/>
      </c>
      <c r="AB211" s="43"/>
      <c r="AC211" s="44" t="str">
        <f aca="false">IF(OR(AB$4=0,AB211="",AB$8="",AB$7=""),"",ROUND(AB211/AB$8*AB$7*KVARDI,2))</f>
        <v/>
      </c>
      <c r="AD211" s="43"/>
      <c r="AE211" s="44" t="str">
        <f aca="false">IF(OR(AD$4=0,AD211="",AD$8="",AD$7=""),"",ROUND(AD211/AD$8*AD$7*KVARDI,2))</f>
        <v/>
      </c>
      <c r="AF211" s="43"/>
      <c r="AG211" s="44" t="str">
        <f aca="false">IF(OR(AF$4=0,AF211="",AF$8="",AF$7=""),"",ROUND(AF211/AF$8*AF$7*KVARDI,2))</f>
        <v/>
      </c>
      <c r="AH211" s="43"/>
      <c r="AI211" s="44" t="str">
        <f aca="false">IF(OR(AH$4=0,AH211="",AH$8="",AH$7=""),"",ROUND(AH211/AH$8*AH$7*KVARDI,2))</f>
        <v/>
      </c>
      <c r="AJ211" s="43"/>
      <c r="AK211" s="44" t="str">
        <f aca="false">IF(OR(AJ$4=0,AJ211="",AJ$8="",AJ$7=""),"",ROUND(AJ211/AJ$8*AJ$7*KVARDI,2))</f>
        <v/>
      </c>
      <c r="AL211" s="43"/>
      <c r="AM211" s="44" t="str">
        <f aca="false">IF(OR(AL$4=0,AL211="",AL$8="",AL$7=""),"",ROUND(AL211/AL$8*AL$7*KVARDI,2))</f>
        <v/>
      </c>
      <c r="AN211" s="43"/>
      <c r="AO211" s="44" t="str">
        <f aca="false">IF(OR(AN$4=0,AN211="",AN$8="",AN$7=""),"",ROUND(AN211/AN$8*AN$7*KVARDI,2))</f>
        <v/>
      </c>
      <c r="AP211" s="43"/>
      <c r="AQ211" s="44" t="str">
        <f aca="false">IF(OR(AP$4=0,AP211="",AP$8="",AP$7=""),"",ROUND(AP211/AP$8*AP$7*KVARDI,2))</f>
        <v/>
      </c>
      <c r="AR211" s="43"/>
      <c r="AS211" s="44" t="str">
        <f aca="false">IF(OR(AR$4=0,AR211="",AR$8="",AR$7=""),"",ROUND(AR211/AR$8*AR$7*KVARDI,2))</f>
        <v/>
      </c>
      <c r="AT211" s="43"/>
      <c r="AU211" s="44" t="str">
        <f aca="false">IF(OR(AT$4=0,AT211="",AT$8="",AT$7=""),"",ROUND(AT211/AT$8*AT$7*KVARDI,2))</f>
        <v/>
      </c>
      <c r="AV211" s="43"/>
      <c r="AW211" s="44" t="str">
        <f aca="false">IF(OR(AV$4=0,AV211="",AV$8="",AV$7=""),"",ROUND(AV211/AV$8*AV$7*KVARDI,2))</f>
        <v/>
      </c>
      <c r="AX211" s="43"/>
      <c r="AY211" s="44" t="str">
        <f aca="false">IF(OR(AX$4=0,AX211="",AX$8="",AX$7=""),"",ROUND(AX211/AX$8*AX$7*KVARDI,2))</f>
        <v/>
      </c>
      <c r="AZ211" s="43"/>
      <c r="BA211" s="44" t="str">
        <f aca="false">IF(OR(AZ$4=0,AZ211="",AZ$8="",AZ$7=""),"",ROUND(AZ211/AZ$8*AZ$7*KVARDI,2))</f>
        <v/>
      </c>
      <c r="BB211" s="43"/>
      <c r="BC211" s="44" t="str">
        <f aca="false">IF(OR(BB$4=0,BB211="",BB$8="",BB$7=""),"",ROUND(BB211/BB$8*BB$7*KVARDI,2))</f>
        <v/>
      </c>
    </row>
    <row r="212" customFormat="false" ht="15" hidden="false" customHeight="true" outlineLevel="0" collapsed="false">
      <c r="A212" s="45" t="n">
        <f aca="false">ROW()-10</f>
        <v>202</v>
      </c>
      <c r="B212" s="41" t="str">
        <f aca="false">IF(INDEX(Launagögn!$B$6:$B$10005,$A212)="","",INDEX(Launagögn!$B$6:$B$10005,$A212))</f>
        <v/>
      </c>
      <c r="C212" s="41" t="str">
        <f aca="false">IF(INDEX(Launagögn!$C$6:$C$10005,$A212)="","",INDEX(Launagögn!$C$6:$C$10005,$A212))</f>
        <v/>
      </c>
      <c r="D212" s="42" t="n">
        <f aca="false">IFERROR(SUMIF($F$10:$BC$10,"Stig",$F212:$BC212),0)</f>
        <v>0</v>
      </c>
      <c r="F212" s="43"/>
      <c r="G212" s="44" t="str">
        <f aca="false">IF(OR(F$4=0,F212="",F$8="",F$7=""),"",ROUND(F212/F$8*F$7*KVARDI,2))</f>
        <v/>
      </c>
      <c r="H212" s="43"/>
      <c r="I212" s="44" t="str">
        <f aca="false">IF(OR(H$4=0,H212="",H$8="",H$7=""),"",ROUND(H212/H$8*H$7*KVARDI,2))</f>
        <v/>
      </c>
      <c r="J212" s="43"/>
      <c r="K212" s="44" t="str">
        <f aca="false">IF(OR(J$4=0,J212="",J$8="",J$7=""),"",ROUND(J212/J$8*J$7*KVARDI,2))</f>
        <v/>
      </c>
      <c r="L212" s="43"/>
      <c r="M212" s="44" t="str">
        <f aca="false">IF(OR(L$4=0,L212="",L$8="",L$7=""),"",ROUND(L212/L$8*L$7*KVARDI,2))</f>
        <v/>
      </c>
      <c r="N212" s="43"/>
      <c r="O212" s="44" t="str">
        <f aca="false">IF(OR(N$4=0,N212="",N$8="",N$7=""),"",ROUND(N212/N$8*N$7*KVARDI,2))</f>
        <v/>
      </c>
      <c r="P212" s="43"/>
      <c r="Q212" s="44" t="str">
        <f aca="false">IF(OR(P$4=0,P212="",P$8="",P$7=""),"",ROUND(P212/P$8*P$7*KVARDI,2))</f>
        <v/>
      </c>
      <c r="R212" s="43"/>
      <c r="S212" s="44" t="str">
        <f aca="false">IF(OR(R$4=0,R212="",R$8="",R$7=""),"",ROUND(R212/R$8*R$7*KVARDI,2))</f>
        <v/>
      </c>
      <c r="T212" s="43"/>
      <c r="U212" s="44" t="str">
        <f aca="false">IF(OR(T$4=0,T212="",T$8="",T$7=""),"",ROUND(T212/T$8*T$7*KVARDI,2))</f>
        <v/>
      </c>
      <c r="V212" s="43"/>
      <c r="W212" s="44" t="str">
        <f aca="false">IF(OR(V$4=0,V212="",V$8="",V$7=""),"",ROUND(V212/V$8*V$7*KVARDI,2))</f>
        <v/>
      </c>
      <c r="X212" s="43"/>
      <c r="Y212" s="44" t="str">
        <f aca="false">IF(OR(X$4=0,X212="",X$8="",X$7=""),"",ROUND(X212/X$8*X$7*KVARDI,2))</f>
        <v/>
      </c>
      <c r="Z212" s="43"/>
      <c r="AA212" s="44" t="str">
        <f aca="false">IF(OR(Z$4=0,Z212="",Z$8="",Z$7=""),"",ROUND(Z212/Z$8*Z$7*KVARDI,2))</f>
        <v/>
      </c>
      <c r="AB212" s="43"/>
      <c r="AC212" s="44" t="str">
        <f aca="false">IF(OR(AB$4=0,AB212="",AB$8="",AB$7=""),"",ROUND(AB212/AB$8*AB$7*KVARDI,2))</f>
        <v/>
      </c>
      <c r="AD212" s="43"/>
      <c r="AE212" s="44" t="str">
        <f aca="false">IF(OR(AD$4=0,AD212="",AD$8="",AD$7=""),"",ROUND(AD212/AD$8*AD$7*KVARDI,2))</f>
        <v/>
      </c>
      <c r="AF212" s="43"/>
      <c r="AG212" s="44" t="str">
        <f aca="false">IF(OR(AF$4=0,AF212="",AF$8="",AF$7=""),"",ROUND(AF212/AF$8*AF$7*KVARDI,2))</f>
        <v/>
      </c>
      <c r="AH212" s="43"/>
      <c r="AI212" s="44" t="str">
        <f aca="false">IF(OR(AH$4=0,AH212="",AH$8="",AH$7=""),"",ROUND(AH212/AH$8*AH$7*KVARDI,2))</f>
        <v/>
      </c>
      <c r="AJ212" s="43"/>
      <c r="AK212" s="44" t="str">
        <f aca="false">IF(OR(AJ$4=0,AJ212="",AJ$8="",AJ$7=""),"",ROUND(AJ212/AJ$8*AJ$7*KVARDI,2))</f>
        <v/>
      </c>
      <c r="AL212" s="43"/>
      <c r="AM212" s="44" t="str">
        <f aca="false">IF(OR(AL$4=0,AL212="",AL$8="",AL$7=""),"",ROUND(AL212/AL$8*AL$7*KVARDI,2))</f>
        <v/>
      </c>
      <c r="AN212" s="43"/>
      <c r="AO212" s="44" t="str">
        <f aca="false">IF(OR(AN$4=0,AN212="",AN$8="",AN$7=""),"",ROUND(AN212/AN$8*AN$7*KVARDI,2))</f>
        <v/>
      </c>
      <c r="AP212" s="43"/>
      <c r="AQ212" s="44" t="str">
        <f aca="false">IF(OR(AP$4=0,AP212="",AP$8="",AP$7=""),"",ROUND(AP212/AP$8*AP$7*KVARDI,2))</f>
        <v/>
      </c>
      <c r="AR212" s="43"/>
      <c r="AS212" s="44" t="str">
        <f aca="false">IF(OR(AR$4=0,AR212="",AR$8="",AR$7=""),"",ROUND(AR212/AR$8*AR$7*KVARDI,2))</f>
        <v/>
      </c>
      <c r="AT212" s="43"/>
      <c r="AU212" s="44" t="str">
        <f aca="false">IF(OR(AT$4=0,AT212="",AT$8="",AT$7=""),"",ROUND(AT212/AT$8*AT$7*KVARDI,2))</f>
        <v/>
      </c>
      <c r="AV212" s="43"/>
      <c r="AW212" s="44" t="str">
        <f aca="false">IF(OR(AV$4=0,AV212="",AV$8="",AV$7=""),"",ROUND(AV212/AV$8*AV$7*KVARDI,2))</f>
        <v/>
      </c>
      <c r="AX212" s="43"/>
      <c r="AY212" s="44" t="str">
        <f aca="false">IF(OR(AX$4=0,AX212="",AX$8="",AX$7=""),"",ROUND(AX212/AX$8*AX$7*KVARDI,2))</f>
        <v/>
      </c>
      <c r="AZ212" s="43"/>
      <c r="BA212" s="44" t="str">
        <f aca="false">IF(OR(AZ$4=0,AZ212="",AZ$8="",AZ$7=""),"",ROUND(AZ212/AZ$8*AZ$7*KVARDI,2))</f>
        <v/>
      </c>
      <c r="BB212" s="43"/>
      <c r="BC212" s="44" t="str">
        <f aca="false">IF(OR(BB$4=0,BB212="",BB$8="",BB$7=""),"",ROUND(BB212/BB$8*BB$7*KVARDI,2))</f>
        <v/>
      </c>
    </row>
    <row r="213" customFormat="false" ht="15" hidden="false" customHeight="true" outlineLevel="0" collapsed="false">
      <c r="A213" s="45" t="n">
        <f aca="false">ROW()-10</f>
        <v>203</v>
      </c>
      <c r="B213" s="41" t="str">
        <f aca="false">IF(INDEX(Launagögn!$B$6:$B$10005,$A213)="","",INDEX(Launagögn!$B$6:$B$10005,$A213))</f>
        <v/>
      </c>
      <c r="C213" s="41" t="str">
        <f aca="false">IF(INDEX(Launagögn!$C$6:$C$10005,$A213)="","",INDEX(Launagögn!$C$6:$C$10005,$A213))</f>
        <v/>
      </c>
      <c r="D213" s="42" t="n">
        <f aca="false">IFERROR(SUMIF($F$10:$BC$10,"Stig",$F213:$BC213),0)</f>
        <v>0</v>
      </c>
      <c r="F213" s="43"/>
      <c r="G213" s="44" t="str">
        <f aca="false">IF(OR(F$4=0,F213="",F$8="",F$7=""),"",ROUND(F213/F$8*F$7*KVARDI,2))</f>
        <v/>
      </c>
      <c r="H213" s="43"/>
      <c r="I213" s="44" t="str">
        <f aca="false">IF(OR(H$4=0,H213="",H$8="",H$7=""),"",ROUND(H213/H$8*H$7*KVARDI,2))</f>
        <v/>
      </c>
      <c r="J213" s="43"/>
      <c r="K213" s="44" t="str">
        <f aca="false">IF(OR(J$4=0,J213="",J$8="",J$7=""),"",ROUND(J213/J$8*J$7*KVARDI,2))</f>
        <v/>
      </c>
      <c r="L213" s="43"/>
      <c r="M213" s="44" t="str">
        <f aca="false">IF(OR(L$4=0,L213="",L$8="",L$7=""),"",ROUND(L213/L$8*L$7*KVARDI,2))</f>
        <v/>
      </c>
      <c r="N213" s="43"/>
      <c r="O213" s="44" t="str">
        <f aca="false">IF(OR(N$4=0,N213="",N$8="",N$7=""),"",ROUND(N213/N$8*N$7*KVARDI,2))</f>
        <v/>
      </c>
      <c r="P213" s="43"/>
      <c r="Q213" s="44" t="str">
        <f aca="false">IF(OR(P$4=0,P213="",P$8="",P$7=""),"",ROUND(P213/P$8*P$7*KVARDI,2))</f>
        <v/>
      </c>
      <c r="R213" s="43"/>
      <c r="S213" s="44" t="str">
        <f aca="false">IF(OR(R$4=0,R213="",R$8="",R$7=""),"",ROUND(R213/R$8*R$7*KVARDI,2))</f>
        <v/>
      </c>
      <c r="T213" s="43"/>
      <c r="U213" s="44" t="str">
        <f aca="false">IF(OR(T$4=0,T213="",T$8="",T$7=""),"",ROUND(T213/T$8*T$7*KVARDI,2))</f>
        <v/>
      </c>
      <c r="V213" s="43"/>
      <c r="W213" s="44" t="str">
        <f aca="false">IF(OR(V$4=0,V213="",V$8="",V$7=""),"",ROUND(V213/V$8*V$7*KVARDI,2))</f>
        <v/>
      </c>
      <c r="X213" s="43"/>
      <c r="Y213" s="44" t="str">
        <f aca="false">IF(OR(X$4=0,X213="",X$8="",X$7=""),"",ROUND(X213/X$8*X$7*KVARDI,2))</f>
        <v/>
      </c>
      <c r="Z213" s="43"/>
      <c r="AA213" s="44" t="str">
        <f aca="false">IF(OR(Z$4=0,Z213="",Z$8="",Z$7=""),"",ROUND(Z213/Z$8*Z$7*KVARDI,2))</f>
        <v/>
      </c>
      <c r="AB213" s="43"/>
      <c r="AC213" s="44" t="str">
        <f aca="false">IF(OR(AB$4=0,AB213="",AB$8="",AB$7=""),"",ROUND(AB213/AB$8*AB$7*KVARDI,2))</f>
        <v/>
      </c>
      <c r="AD213" s="43"/>
      <c r="AE213" s="44" t="str">
        <f aca="false">IF(OR(AD$4=0,AD213="",AD$8="",AD$7=""),"",ROUND(AD213/AD$8*AD$7*KVARDI,2))</f>
        <v/>
      </c>
      <c r="AF213" s="43"/>
      <c r="AG213" s="44" t="str">
        <f aca="false">IF(OR(AF$4=0,AF213="",AF$8="",AF$7=""),"",ROUND(AF213/AF$8*AF$7*KVARDI,2))</f>
        <v/>
      </c>
      <c r="AH213" s="43"/>
      <c r="AI213" s="44" t="str">
        <f aca="false">IF(OR(AH$4=0,AH213="",AH$8="",AH$7=""),"",ROUND(AH213/AH$8*AH$7*KVARDI,2))</f>
        <v/>
      </c>
      <c r="AJ213" s="43"/>
      <c r="AK213" s="44" t="str">
        <f aca="false">IF(OR(AJ$4=0,AJ213="",AJ$8="",AJ$7=""),"",ROUND(AJ213/AJ$8*AJ$7*KVARDI,2))</f>
        <v/>
      </c>
      <c r="AL213" s="43"/>
      <c r="AM213" s="44" t="str">
        <f aca="false">IF(OR(AL$4=0,AL213="",AL$8="",AL$7=""),"",ROUND(AL213/AL$8*AL$7*KVARDI,2))</f>
        <v/>
      </c>
      <c r="AN213" s="43"/>
      <c r="AO213" s="44" t="str">
        <f aca="false">IF(OR(AN$4=0,AN213="",AN$8="",AN$7=""),"",ROUND(AN213/AN$8*AN$7*KVARDI,2))</f>
        <v/>
      </c>
      <c r="AP213" s="43"/>
      <c r="AQ213" s="44" t="str">
        <f aca="false">IF(OR(AP$4=0,AP213="",AP$8="",AP$7=""),"",ROUND(AP213/AP$8*AP$7*KVARDI,2))</f>
        <v/>
      </c>
      <c r="AR213" s="43"/>
      <c r="AS213" s="44" t="str">
        <f aca="false">IF(OR(AR$4=0,AR213="",AR$8="",AR$7=""),"",ROUND(AR213/AR$8*AR$7*KVARDI,2))</f>
        <v/>
      </c>
      <c r="AT213" s="43"/>
      <c r="AU213" s="44" t="str">
        <f aca="false">IF(OR(AT$4=0,AT213="",AT$8="",AT$7=""),"",ROUND(AT213/AT$8*AT$7*KVARDI,2))</f>
        <v/>
      </c>
      <c r="AV213" s="43"/>
      <c r="AW213" s="44" t="str">
        <f aca="false">IF(OR(AV$4=0,AV213="",AV$8="",AV$7=""),"",ROUND(AV213/AV$8*AV$7*KVARDI,2))</f>
        <v/>
      </c>
      <c r="AX213" s="43"/>
      <c r="AY213" s="44" t="str">
        <f aca="false">IF(OR(AX$4=0,AX213="",AX$8="",AX$7=""),"",ROUND(AX213/AX$8*AX$7*KVARDI,2))</f>
        <v/>
      </c>
      <c r="AZ213" s="43"/>
      <c r="BA213" s="44" t="str">
        <f aca="false">IF(OR(AZ$4=0,AZ213="",AZ$8="",AZ$7=""),"",ROUND(AZ213/AZ$8*AZ$7*KVARDI,2))</f>
        <v/>
      </c>
      <c r="BB213" s="43"/>
      <c r="BC213" s="44" t="str">
        <f aca="false">IF(OR(BB$4=0,BB213="",BB$8="",BB$7=""),"",ROUND(BB213/BB$8*BB$7*KVARDI,2))</f>
        <v/>
      </c>
    </row>
    <row r="214" customFormat="false" ht="15" hidden="false" customHeight="true" outlineLevel="0" collapsed="false">
      <c r="A214" s="45" t="n">
        <f aca="false">ROW()-10</f>
        <v>204</v>
      </c>
      <c r="B214" s="41" t="str">
        <f aca="false">IF(INDEX(Launagögn!$B$6:$B$10005,$A214)="","",INDEX(Launagögn!$B$6:$B$10005,$A214))</f>
        <v/>
      </c>
      <c r="C214" s="41" t="str">
        <f aca="false">IF(INDEX(Launagögn!$C$6:$C$10005,$A214)="","",INDEX(Launagögn!$C$6:$C$10005,$A214))</f>
        <v/>
      </c>
      <c r="D214" s="42" t="n">
        <f aca="false">IFERROR(SUMIF($F$10:$BC$10,"Stig",$F214:$BC214),0)</f>
        <v>0</v>
      </c>
      <c r="F214" s="43"/>
      <c r="G214" s="44" t="str">
        <f aca="false">IF(OR(F$4=0,F214="",F$8="",F$7=""),"",ROUND(F214/F$8*F$7*KVARDI,2))</f>
        <v/>
      </c>
      <c r="H214" s="43"/>
      <c r="I214" s="44" t="str">
        <f aca="false">IF(OR(H$4=0,H214="",H$8="",H$7=""),"",ROUND(H214/H$8*H$7*KVARDI,2))</f>
        <v/>
      </c>
      <c r="J214" s="43"/>
      <c r="K214" s="44" t="str">
        <f aca="false">IF(OR(J$4=0,J214="",J$8="",J$7=""),"",ROUND(J214/J$8*J$7*KVARDI,2))</f>
        <v/>
      </c>
      <c r="L214" s="43"/>
      <c r="M214" s="44" t="str">
        <f aca="false">IF(OR(L$4=0,L214="",L$8="",L$7=""),"",ROUND(L214/L$8*L$7*KVARDI,2))</f>
        <v/>
      </c>
      <c r="N214" s="43"/>
      <c r="O214" s="44" t="str">
        <f aca="false">IF(OR(N$4=0,N214="",N$8="",N$7=""),"",ROUND(N214/N$8*N$7*KVARDI,2))</f>
        <v/>
      </c>
      <c r="P214" s="43"/>
      <c r="Q214" s="44" t="str">
        <f aca="false">IF(OR(P$4=0,P214="",P$8="",P$7=""),"",ROUND(P214/P$8*P$7*KVARDI,2))</f>
        <v/>
      </c>
      <c r="R214" s="43"/>
      <c r="S214" s="44" t="str">
        <f aca="false">IF(OR(R$4=0,R214="",R$8="",R$7=""),"",ROUND(R214/R$8*R$7*KVARDI,2))</f>
        <v/>
      </c>
      <c r="T214" s="43"/>
      <c r="U214" s="44" t="str">
        <f aca="false">IF(OR(T$4=0,T214="",T$8="",T$7=""),"",ROUND(T214/T$8*T$7*KVARDI,2))</f>
        <v/>
      </c>
      <c r="V214" s="43"/>
      <c r="W214" s="44" t="str">
        <f aca="false">IF(OR(V$4=0,V214="",V$8="",V$7=""),"",ROUND(V214/V$8*V$7*KVARDI,2))</f>
        <v/>
      </c>
      <c r="X214" s="43"/>
      <c r="Y214" s="44" t="str">
        <f aca="false">IF(OR(X$4=0,X214="",X$8="",X$7=""),"",ROUND(X214/X$8*X$7*KVARDI,2))</f>
        <v/>
      </c>
      <c r="Z214" s="43"/>
      <c r="AA214" s="44" t="str">
        <f aca="false">IF(OR(Z$4=0,Z214="",Z$8="",Z$7=""),"",ROUND(Z214/Z$8*Z$7*KVARDI,2))</f>
        <v/>
      </c>
      <c r="AB214" s="43"/>
      <c r="AC214" s="44" t="str">
        <f aca="false">IF(OR(AB$4=0,AB214="",AB$8="",AB$7=""),"",ROUND(AB214/AB$8*AB$7*KVARDI,2))</f>
        <v/>
      </c>
      <c r="AD214" s="43"/>
      <c r="AE214" s="44" t="str">
        <f aca="false">IF(OR(AD$4=0,AD214="",AD$8="",AD$7=""),"",ROUND(AD214/AD$8*AD$7*KVARDI,2))</f>
        <v/>
      </c>
      <c r="AF214" s="43"/>
      <c r="AG214" s="44" t="str">
        <f aca="false">IF(OR(AF$4=0,AF214="",AF$8="",AF$7=""),"",ROUND(AF214/AF$8*AF$7*KVARDI,2))</f>
        <v/>
      </c>
      <c r="AH214" s="43"/>
      <c r="AI214" s="44" t="str">
        <f aca="false">IF(OR(AH$4=0,AH214="",AH$8="",AH$7=""),"",ROUND(AH214/AH$8*AH$7*KVARDI,2))</f>
        <v/>
      </c>
      <c r="AJ214" s="43"/>
      <c r="AK214" s="44" t="str">
        <f aca="false">IF(OR(AJ$4=0,AJ214="",AJ$8="",AJ$7=""),"",ROUND(AJ214/AJ$8*AJ$7*KVARDI,2))</f>
        <v/>
      </c>
      <c r="AL214" s="43"/>
      <c r="AM214" s="44" t="str">
        <f aca="false">IF(OR(AL$4=0,AL214="",AL$8="",AL$7=""),"",ROUND(AL214/AL$8*AL$7*KVARDI,2))</f>
        <v/>
      </c>
      <c r="AN214" s="43"/>
      <c r="AO214" s="44" t="str">
        <f aca="false">IF(OR(AN$4=0,AN214="",AN$8="",AN$7=""),"",ROUND(AN214/AN$8*AN$7*KVARDI,2))</f>
        <v/>
      </c>
      <c r="AP214" s="43"/>
      <c r="AQ214" s="44" t="str">
        <f aca="false">IF(OR(AP$4=0,AP214="",AP$8="",AP$7=""),"",ROUND(AP214/AP$8*AP$7*KVARDI,2))</f>
        <v/>
      </c>
      <c r="AR214" s="43"/>
      <c r="AS214" s="44" t="str">
        <f aca="false">IF(OR(AR$4=0,AR214="",AR$8="",AR$7=""),"",ROUND(AR214/AR$8*AR$7*KVARDI,2))</f>
        <v/>
      </c>
      <c r="AT214" s="43"/>
      <c r="AU214" s="44" t="str">
        <f aca="false">IF(OR(AT$4=0,AT214="",AT$8="",AT$7=""),"",ROUND(AT214/AT$8*AT$7*KVARDI,2))</f>
        <v/>
      </c>
      <c r="AV214" s="43"/>
      <c r="AW214" s="44" t="str">
        <f aca="false">IF(OR(AV$4=0,AV214="",AV$8="",AV$7=""),"",ROUND(AV214/AV$8*AV$7*KVARDI,2))</f>
        <v/>
      </c>
      <c r="AX214" s="43"/>
      <c r="AY214" s="44" t="str">
        <f aca="false">IF(OR(AX$4=0,AX214="",AX$8="",AX$7=""),"",ROUND(AX214/AX$8*AX$7*KVARDI,2))</f>
        <v/>
      </c>
      <c r="AZ214" s="43"/>
      <c r="BA214" s="44" t="str">
        <f aca="false">IF(OR(AZ$4=0,AZ214="",AZ$8="",AZ$7=""),"",ROUND(AZ214/AZ$8*AZ$7*KVARDI,2))</f>
        <v/>
      </c>
      <c r="BB214" s="43"/>
      <c r="BC214" s="44" t="str">
        <f aca="false">IF(OR(BB$4=0,BB214="",BB$8="",BB$7=""),"",ROUND(BB214/BB$8*BB$7*KVARDI,2))</f>
        <v/>
      </c>
    </row>
    <row r="215" customFormat="false" ht="15" hidden="false" customHeight="true" outlineLevel="0" collapsed="false">
      <c r="A215" s="45" t="n">
        <f aca="false">ROW()-10</f>
        <v>205</v>
      </c>
      <c r="B215" s="41" t="str">
        <f aca="false">IF(INDEX(Launagögn!$B$6:$B$10005,$A215)="","",INDEX(Launagögn!$B$6:$B$10005,$A215))</f>
        <v/>
      </c>
      <c r="C215" s="41" t="str">
        <f aca="false">IF(INDEX(Launagögn!$C$6:$C$10005,$A215)="","",INDEX(Launagögn!$C$6:$C$10005,$A215))</f>
        <v/>
      </c>
      <c r="D215" s="42" t="n">
        <f aca="false">IFERROR(SUMIF($F$10:$BC$10,"Stig",$F215:$BC215),0)</f>
        <v>0</v>
      </c>
      <c r="F215" s="43"/>
      <c r="G215" s="44" t="str">
        <f aca="false">IF(OR(F$4=0,F215="",F$8="",F$7=""),"",ROUND(F215/F$8*F$7*KVARDI,2))</f>
        <v/>
      </c>
      <c r="H215" s="43"/>
      <c r="I215" s="44" t="str">
        <f aca="false">IF(OR(H$4=0,H215="",H$8="",H$7=""),"",ROUND(H215/H$8*H$7*KVARDI,2))</f>
        <v/>
      </c>
      <c r="J215" s="43"/>
      <c r="K215" s="44" t="str">
        <f aca="false">IF(OR(J$4=0,J215="",J$8="",J$7=""),"",ROUND(J215/J$8*J$7*KVARDI,2))</f>
        <v/>
      </c>
      <c r="L215" s="43"/>
      <c r="M215" s="44" t="str">
        <f aca="false">IF(OR(L$4=0,L215="",L$8="",L$7=""),"",ROUND(L215/L$8*L$7*KVARDI,2))</f>
        <v/>
      </c>
      <c r="N215" s="43"/>
      <c r="O215" s="44" t="str">
        <f aca="false">IF(OR(N$4=0,N215="",N$8="",N$7=""),"",ROUND(N215/N$8*N$7*KVARDI,2))</f>
        <v/>
      </c>
      <c r="P215" s="43"/>
      <c r="Q215" s="44" t="str">
        <f aca="false">IF(OR(P$4=0,P215="",P$8="",P$7=""),"",ROUND(P215/P$8*P$7*KVARDI,2))</f>
        <v/>
      </c>
      <c r="R215" s="43"/>
      <c r="S215" s="44" t="str">
        <f aca="false">IF(OR(R$4=0,R215="",R$8="",R$7=""),"",ROUND(R215/R$8*R$7*KVARDI,2))</f>
        <v/>
      </c>
      <c r="T215" s="43"/>
      <c r="U215" s="44" t="str">
        <f aca="false">IF(OR(T$4=0,T215="",T$8="",T$7=""),"",ROUND(T215/T$8*T$7*KVARDI,2))</f>
        <v/>
      </c>
      <c r="V215" s="43"/>
      <c r="W215" s="44" t="str">
        <f aca="false">IF(OR(V$4=0,V215="",V$8="",V$7=""),"",ROUND(V215/V$8*V$7*KVARDI,2))</f>
        <v/>
      </c>
      <c r="X215" s="43"/>
      <c r="Y215" s="44" t="str">
        <f aca="false">IF(OR(X$4=0,X215="",X$8="",X$7=""),"",ROUND(X215/X$8*X$7*KVARDI,2))</f>
        <v/>
      </c>
      <c r="Z215" s="43"/>
      <c r="AA215" s="44" t="str">
        <f aca="false">IF(OR(Z$4=0,Z215="",Z$8="",Z$7=""),"",ROUND(Z215/Z$8*Z$7*KVARDI,2))</f>
        <v/>
      </c>
      <c r="AB215" s="43"/>
      <c r="AC215" s="44" t="str">
        <f aca="false">IF(OR(AB$4=0,AB215="",AB$8="",AB$7=""),"",ROUND(AB215/AB$8*AB$7*KVARDI,2))</f>
        <v/>
      </c>
      <c r="AD215" s="43"/>
      <c r="AE215" s="44" t="str">
        <f aca="false">IF(OR(AD$4=0,AD215="",AD$8="",AD$7=""),"",ROUND(AD215/AD$8*AD$7*KVARDI,2))</f>
        <v/>
      </c>
      <c r="AF215" s="43"/>
      <c r="AG215" s="44" t="str">
        <f aca="false">IF(OR(AF$4=0,AF215="",AF$8="",AF$7=""),"",ROUND(AF215/AF$8*AF$7*KVARDI,2))</f>
        <v/>
      </c>
      <c r="AH215" s="43"/>
      <c r="AI215" s="44" t="str">
        <f aca="false">IF(OR(AH$4=0,AH215="",AH$8="",AH$7=""),"",ROUND(AH215/AH$8*AH$7*KVARDI,2))</f>
        <v/>
      </c>
      <c r="AJ215" s="43"/>
      <c r="AK215" s="44" t="str">
        <f aca="false">IF(OR(AJ$4=0,AJ215="",AJ$8="",AJ$7=""),"",ROUND(AJ215/AJ$8*AJ$7*KVARDI,2))</f>
        <v/>
      </c>
      <c r="AL215" s="43"/>
      <c r="AM215" s="44" t="str">
        <f aca="false">IF(OR(AL$4=0,AL215="",AL$8="",AL$7=""),"",ROUND(AL215/AL$8*AL$7*KVARDI,2))</f>
        <v/>
      </c>
      <c r="AN215" s="43"/>
      <c r="AO215" s="44" t="str">
        <f aca="false">IF(OR(AN$4=0,AN215="",AN$8="",AN$7=""),"",ROUND(AN215/AN$8*AN$7*KVARDI,2))</f>
        <v/>
      </c>
      <c r="AP215" s="43"/>
      <c r="AQ215" s="44" t="str">
        <f aca="false">IF(OR(AP$4=0,AP215="",AP$8="",AP$7=""),"",ROUND(AP215/AP$8*AP$7*KVARDI,2))</f>
        <v/>
      </c>
      <c r="AR215" s="43"/>
      <c r="AS215" s="44" t="str">
        <f aca="false">IF(OR(AR$4=0,AR215="",AR$8="",AR$7=""),"",ROUND(AR215/AR$8*AR$7*KVARDI,2))</f>
        <v/>
      </c>
      <c r="AT215" s="43"/>
      <c r="AU215" s="44" t="str">
        <f aca="false">IF(OR(AT$4=0,AT215="",AT$8="",AT$7=""),"",ROUND(AT215/AT$8*AT$7*KVARDI,2))</f>
        <v/>
      </c>
      <c r="AV215" s="43"/>
      <c r="AW215" s="44" t="str">
        <f aca="false">IF(OR(AV$4=0,AV215="",AV$8="",AV$7=""),"",ROUND(AV215/AV$8*AV$7*KVARDI,2))</f>
        <v/>
      </c>
      <c r="AX215" s="43"/>
      <c r="AY215" s="44" t="str">
        <f aca="false">IF(OR(AX$4=0,AX215="",AX$8="",AX$7=""),"",ROUND(AX215/AX$8*AX$7*KVARDI,2))</f>
        <v/>
      </c>
      <c r="AZ215" s="43"/>
      <c r="BA215" s="44" t="str">
        <f aca="false">IF(OR(AZ$4=0,AZ215="",AZ$8="",AZ$7=""),"",ROUND(AZ215/AZ$8*AZ$7*KVARDI,2))</f>
        <v/>
      </c>
      <c r="BB215" s="43"/>
      <c r="BC215" s="44" t="str">
        <f aca="false">IF(OR(BB$4=0,BB215="",BB$8="",BB$7=""),"",ROUND(BB215/BB$8*BB$7*KVARDI,2))</f>
        <v/>
      </c>
    </row>
    <row r="216" customFormat="false" ht="15" hidden="false" customHeight="true" outlineLevel="0" collapsed="false">
      <c r="A216" s="45" t="n">
        <f aca="false">ROW()-10</f>
        <v>206</v>
      </c>
      <c r="B216" s="41" t="str">
        <f aca="false">IF(INDEX(Launagögn!$B$6:$B$10005,$A216)="","",INDEX(Launagögn!$B$6:$B$10005,$A216))</f>
        <v/>
      </c>
      <c r="C216" s="41" t="str">
        <f aca="false">IF(INDEX(Launagögn!$C$6:$C$10005,$A216)="","",INDEX(Launagögn!$C$6:$C$10005,$A216))</f>
        <v/>
      </c>
      <c r="D216" s="42" t="n">
        <f aca="false">IFERROR(SUMIF($F$10:$BC$10,"Stig",$F216:$BC216),0)</f>
        <v>0</v>
      </c>
      <c r="F216" s="43"/>
      <c r="G216" s="44" t="str">
        <f aca="false">IF(OR(F$4=0,F216="",F$8="",F$7=""),"",ROUND(F216/F$8*F$7*KVARDI,2))</f>
        <v/>
      </c>
      <c r="H216" s="43"/>
      <c r="I216" s="44" t="str">
        <f aca="false">IF(OR(H$4=0,H216="",H$8="",H$7=""),"",ROUND(H216/H$8*H$7*KVARDI,2))</f>
        <v/>
      </c>
      <c r="J216" s="43"/>
      <c r="K216" s="44" t="str">
        <f aca="false">IF(OR(J$4=0,J216="",J$8="",J$7=""),"",ROUND(J216/J$8*J$7*KVARDI,2))</f>
        <v/>
      </c>
      <c r="L216" s="43"/>
      <c r="M216" s="44" t="str">
        <f aca="false">IF(OR(L$4=0,L216="",L$8="",L$7=""),"",ROUND(L216/L$8*L$7*KVARDI,2))</f>
        <v/>
      </c>
      <c r="N216" s="43"/>
      <c r="O216" s="44" t="str">
        <f aca="false">IF(OR(N$4=0,N216="",N$8="",N$7=""),"",ROUND(N216/N$8*N$7*KVARDI,2))</f>
        <v/>
      </c>
      <c r="P216" s="43"/>
      <c r="Q216" s="44" t="str">
        <f aca="false">IF(OR(P$4=0,P216="",P$8="",P$7=""),"",ROUND(P216/P$8*P$7*KVARDI,2))</f>
        <v/>
      </c>
      <c r="R216" s="43"/>
      <c r="S216" s="44" t="str">
        <f aca="false">IF(OR(R$4=0,R216="",R$8="",R$7=""),"",ROUND(R216/R$8*R$7*KVARDI,2))</f>
        <v/>
      </c>
      <c r="T216" s="43"/>
      <c r="U216" s="44" t="str">
        <f aca="false">IF(OR(T$4=0,T216="",T$8="",T$7=""),"",ROUND(T216/T$8*T$7*KVARDI,2))</f>
        <v/>
      </c>
      <c r="V216" s="43"/>
      <c r="W216" s="44" t="str">
        <f aca="false">IF(OR(V$4=0,V216="",V$8="",V$7=""),"",ROUND(V216/V$8*V$7*KVARDI,2))</f>
        <v/>
      </c>
      <c r="X216" s="43"/>
      <c r="Y216" s="44" t="str">
        <f aca="false">IF(OR(X$4=0,X216="",X$8="",X$7=""),"",ROUND(X216/X$8*X$7*KVARDI,2))</f>
        <v/>
      </c>
      <c r="Z216" s="43"/>
      <c r="AA216" s="44" t="str">
        <f aca="false">IF(OR(Z$4=0,Z216="",Z$8="",Z$7=""),"",ROUND(Z216/Z$8*Z$7*KVARDI,2))</f>
        <v/>
      </c>
      <c r="AB216" s="43"/>
      <c r="AC216" s="44" t="str">
        <f aca="false">IF(OR(AB$4=0,AB216="",AB$8="",AB$7=""),"",ROUND(AB216/AB$8*AB$7*KVARDI,2))</f>
        <v/>
      </c>
      <c r="AD216" s="43"/>
      <c r="AE216" s="44" t="str">
        <f aca="false">IF(OR(AD$4=0,AD216="",AD$8="",AD$7=""),"",ROUND(AD216/AD$8*AD$7*KVARDI,2))</f>
        <v/>
      </c>
      <c r="AF216" s="43"/>
      <c r="AG216" s="44" t="str">
        <f aca="false">IF(OR(AF$4=0,AF216="",AF$8="",AF$7=""),"",ROUND(AF216/AF$8*AF$7*KVARDI,2))</f>
        <v/>
      </c>
      <c r="AH216" s="43"/>
      <c r="AI216" s="44" t="str">
        <f aca="false">IF(OR(AH$4=0,AH216="",AH$8="",AH$7=""),"",ROUND(AH216/AH$8*AH$7*KVARDI,2))</f>
        <v/>
      </c>
      <c r="AJ216" s="43"/>
      <c r="AK216" s="44" t="str">
        <f aca="false">IF(OR(AJ$4=0,AJ216="",AJ$8="",AJ$7=""),"",ROUND(AJ216/AJ$8*AJ$7*KVARDI,2))</f>
        <v/>
      </c>
      <c r="AL216" s="43"/>
      <c r="AM216" s="44" t="str">
        <f aca="false">IF(OR(AL$4=0,AL216="",AL$8="",AL$7=""),"",ROUND(AL216/AL$8*AL$7*KVARDI,2))</f>
        <v/>
      </c>
      <c r="AN216" s="43"/>
      <c r="AO216" s="44" t="str">
        <f aca="false">IF(OR(AN$4=0,AN216="",AN$8="",AN$7=""),"",ROUND(AN216/AN$8*AN$7*KVARDI,2))</f>
        <v/>
      </c>
      <c r="AP216" s="43"/>
      <c r="AQ216" s="44" t="str">
        <f aca="false">IF(OR(AP$4=0,AP216="",AP$8="",AP$7=""),"",ROUND(AP216/AP$8*AP$7*KVARDI,2))</f>
        <v/>
      </c>
      <c r="AR216" s="43"/>
      <c r="AS216" s="44" t="str">
        <f aca="false">IF(OR(AR$4=0,AR216="",AR$8="",AR$7=""),"",ROUND(AR216/AR$8*AR$7*KVARDI,2))</f>
        <v/>
      </c>
      <c r="AT216" s="43"/>
      <c r="AU216" s="44" t="str">
        <f aca="false">IF(OR(AT$4=0,AT216="",AT$8="",AT$7=""),"",ROUND(AT216/AT$8*AT$7*KVARDI,2))</f>
        <v/>
      </c>
      <c r="AV216" s="43"/>
      <c r="AW216" s="44" t="str">
        <f aca="false">IF(OR(AV$4=0,AV216="",AV$8="",AV$7=""),"",ROUND(AV216/AV$8*AV$7*KVARDI,2))</f>
        <v/>
      </c>
      <c r="AX216" s="43"/>
      <c r="AY216" s="44" t="str">
        <f aca="false">IF(OR(AX$4=0,AX216="",AX$8="",AX$7=""),"",ROUND(AX216/AX$8*AX$7*KVARDI,2))</f>
        <v/>
      </c>
      <c r="AZ216" s="43"/>
      <c r="BA216" s="44" t="str">
        <f aca="false">IF(OR(AZ$4=0,AZ216="",AZ$8="",AZ$7=""),"",ROUND(AZ216/AZ$8*AZ$7*KVARDI,2))</f>
        <v/>
      </c>
      <c r="BB216" s="43"/>
      <c r="BC216" s="44" t="str">
        <f aca="false">IF(OR(BB$4=0,BB216="",BB$8="",BB$7=""),"",ROUND(BB216/BB$8*BB$7*KVARDI,2))</f>
        <v/>
      </c>
    </row>
    <row r="217" customFormat="false" ht="15" hidden="false" customHeight="true" outlineLevel="0" collapsed="false">
      <c r="A217" s="45" t="n">
        <f aca="false">ROW()-10</f>
        <v>207</v>
      </c>
      <c r="B217" s="41" t="str">
        <f aca="false">IF(INDEX(Launagögn!$B$6:$B$10005,$A217)="","",INDEX(Launagögn!$B$6:$B$10005,$A217))</f>
        <v/>
      </c>
      <c r="C217" s="41" t="str">
        <f aca="false">IF(INDEX(Launagögn!$C$6:$C$10005,$A217)="","",INDEX(Launagögn!$C$6:$C$10005,$A217))</f>
        <v/>
      </c>
      <c r="D217" s="42" t="n">
        <f aca="false">IFERROR(SUMIF($F$10:$BC$10,"Stig",$F217:$BC217),0)</f>
        <v>0</v>
      </c>
      <c r="F217" s="43"/>
      <c r="G217" s="44" t="str">
        <f aca="false">IF(OR(F$4=0,F217="",F$8="",F$7=""),"",ROUND(F217/F$8*F$7*KVARDI,2))</f>
        <v/>
      </c>
      <c r="H217" s="43"/>
      <c r="I217" s="44" t="str">
        <f aca="false">IF(OR(H$4=0,H217="",H$8="",H$7=""),"",ROUND(H217/H$8*H$7*KVARDI,2))</f>
        <v/>
      </c>
      <c r="J217" s="43"/>
      <c r="K217" s="44" t="str">
        <f aca="false">IF(OR(J$4=0,J217="",J$8="",J$7=""),"",ROUND(J217/J$8*J$7*KVARDI,2))</f>
        <v/>
      </c>
      <c r="L217" s="43"/>
      <c r="M217" s="44" t="str">
        <f aca="false">IF(OR(L$4=0,L217="",L$8="",L$7=""),"",ROUND(L217/L$8*L$7*KVARDI,2))</f>
        <v/>
      </c>
      <c r="N217" s="43"/>
      <c r="O217" s="44" t="str">
        <f aca="false">IF(OR(N$4=0,N217="",N$8="",N$7=""),"",ROUND(N217/N$8*N$7*KVARDI,2))</f>
        <v/>
      </c>
      <c r="P217" s="43"/>
      <c r="Q217" s="44" t="str">
        <f aca="false">IF(OR(P$4=0,P217="",P$8="",P$7=""),"",ROUND(P217/P$8*P$7*KVARDI,2))</f>
        <v/>
      </c>
      <c r="R217" s="43"/>
      <c r="S217" s="44" t="str">
        <f aca="false">IF(OR(R$4=0,R217="",R$8="",R$7=""),"",ROUND(R217/R$8*R$7*KVARDI,2))</f>
        <v/>
      </c>
      <c r="T217" s="43"/>
      <c r="U217" s="44" t="str">
        <f aca="false">IF(OR(T$4=0,T217="",T$8="",T$7=""),"",ROUND(T217/T$8*T$7*KVARDI,2))</f>
        <v/>
      </c>
      <c r="V217" s="43"/>
      <c r="W217" s="44" t="str">
        <f aca="false">IF(OR(V$4=0,V217="",V$8="",V$7=""),"",ROUND(V217/V$8*V$7*KVARDI,2))</f>
        <v/>
      </c>
      <c r="X217" s="43"/>
      <c r="Y217" s="44" t="str">
        <f aca="false">IF(OR(X$4=0,X217="",X$8="",X$7=""),"",ROUND(X217/X$8*X$7*KVARDI,2))</f>
        <v/>
      </c>
      <c r="Z217" s="43"/>
      <c r="AA217" s="44" t="str">
        <f aca="false">IF(OR(Z$4=0,Z217="",Z$8="",Z$7=""),"",ROUND(Z217/Z$8*Z$7*KVARDI,2))</f>
        <v/>
      </c>
      <c r="AB217" s="43"/>
      <c r="AC217" s="44" t="str">
        <f aca="false">IF(OR(AB$4=0,AB217="",AB$8="",AB$7=""),"",ROUND(AB217/AB$8*AB$7*KVARDI,2))</f>
        <v/>
      </c>
      <c r="AD217" s="43"/>
      <c r="AE217" s="44" t="str">
        <f aca="false">IF(OR(AD$4=0,AD217="",AD$8="",AD$7=""),"",ROUND(AD217/AD$8*AD$7*KVARDI,2))</f>
        <v/>
      </c>
      <c r="AF217" s="43"/>
      <c r="AG217" s="44" t="str">
        <f aca="false">IF(OR(AF$4=0,AF217="",AF$8="",AF$7=""),"",ROUND(AF217/AF$8*AF$7*KVARDI,2))</f>
        <v/>
      </c>
      <c r="AH217" s="43"/>
      <c r="AI217" s="44" t="str">
        <f aca="false">IF(OR(AH$4=0,AH217="",AH$8="",AH$7=""),"",ROUND(AH217/AH$8*AH$7*KVARDI,2))</f>
        <v/>
      </c>
      <c r="AJ217" s="43"/>
      <c r="AK217" s="44" t="str">
        <f aca="false">IF(OR(AJ$4=0,AJ217="",AJ$8="",AJ$7=""),"",ROUND(AJ217/AJ$8*AJ$7*KVARDI,2))</f>
        <v/>
      </c>
      <c r="AL217" s="43"/>
      <c r="AM217" s="44" t="str">
        <f aca="false">IF(OR(AL$4=0,AL217="",AL$8="",AL$7=""),"",ROUND(AL217/AL$8*AL$7*KVARDI,2))</f>
        <v/>
      </c>
      <c r="AN217" s="43"/>
      <c r="AO217" s="44" t="str">
        <f aca="false">IF(OR(AN$4=0,AN217="",AN$8="",AN$7=""),"",ROUND(AN217/AN$8*AN$7*KVARDI,2))</f>
        <v/>
      </c>
      <c r="AP217" s="43"/>
      <c r="AQ217" s="44" t="str">
        <f aca="false">IF(OR(AP$4=0,AP217="",AP$8="",AP$7=""),"",ROUND(AP217/AP$8*AP$7*KVARDI,2))</f>
        <v/>
      </c>
      <c r="AR217" s="43"/>
      <c r="AS217" s="44" t="str">
        <f aca="false">IF(OR(AR$4=0,AR217="",AR$8="",AR$7=""),"",ROUND(AR217/AR$8*AR$7*KVARDI,2))</f>
        <v/>
      </c>
      <c r="AT217" s="43"/>
      <c r="AU217" s="44" t="str">
        <f aca="false">IF(OR(AT$4=0,AT217="",AT$8="",AT$7=""),"",ROUND(AT217/AT$8*AT$7*KVARDI,2))</f>
        <v/>
      </c>
      <c r="AV217" s="43"/>
      <c r="AW217" s="44" t="str">
        <f aca="false">IF(OR(AV$4=0,AV217="",AV$8="",AV$7=""),"",ROUND(AV217/AV$8*AV$7*KVARDI,2))</f>
        <v/>
      </c>
      <c r="AX217" s="43"/>
      <c r="AY217" s="44" t="str">
        <f aca="false">IF(OR(AX$4=0,AX217="",AX$8="",AX$7=""),"",ROUND(AX217/AX$8*AX$7*KVARDI,2))</f>
        <v/>
      </c>
      <c r="AZ217" s="43"/>
      <c r="BA217" s="44" t="str">
        <f aca="false">IF(OR(AZ$4=0,AZ217="",AZ$8="",AZ$7=""),"",ROUND(AZ217/AZ$8*AZ$7*KVARDI,2))</f>
        <v/>
      </c>
      <c r="BB217" s="43"/>
      <c r="BC217" s="44" t="str">
        <f aca="false">IF(OR(BB$4=0,BB217="",BB$8="",BB$7=""),"",ROUND(BB217/BB$8*BB$7*KVARDI,2))</f>
        <v/>
      </c>
    </row>
    <row r="218" customFormat="false" ht="15" hidden="false" customHeight="true" outlineLevel="0" collapsed="false">
      <c r="A218" s="45" t="n">
        <f aca="false">ROW()-10</f>
        <v>208</v>
      </c>
      <c r="B218" s="41" t="str">
        <f aca="false">IF(INDEX(Launagögn!$B$6:$B$10005,$A218)="","",INDEX(Launagögn!$B$6:$B$10005,$A218))</f>
        <v/>
      </c>
      <c r="C218" s="41" t="str">
        <f aca="false">IF(INDEX(Launagögn!$C$6:$C$10005,$A218)="","",INDEX(Launagögn!$C$6:$C$10005,$A218))</f>
        <v/>
      </c>
      <c r="D218" s="42" t="n">
        <f aca="false">IFERROR(SUMIF($F$10:$BC$10,"Stig",$F218:$BC218),0)</f>
        <v>0</v>
      </c>
      <c r="F218" s="43"/>
      <c r="G218" s="44" t="str">
        <f aca="false">IF(OR(F$4=0,F218="",F$8="",F$7=""),"",ROUND(F218/F$8*F$7*KVARDI,2))</f>
        <v/>
      </c>
      <c r="H218" s="43"/>
      <c r="I218" s="44" t="str">
        <f aca="false">IF(OR(H$4=0,H218="",H$8="",H$7=""),"",ROUND(H218/H$8*H$7*KVARDI,2))</f>
        <v/>
      </c>
      <c r="J218" s="43"/>
      <c r="K218" s="44" t="str">
        <f aca="false">IF(OR(J$4=0,J218="",J$8="",J$7=""),"",ROUND(J218/J$8*J$7*KVARDI,2))</f>
        <v/>
      </c>
      <c r="L218" s="43"/>
      <c r="M218" s="44" t="str">
        <f aca="false">IF(OR(L$4=0,L218="",L$8="",L$7=""),"",ROUND(L218/L$8*L$7*KVARDI,2))</f>
        <v/>
      </c>
      <c r="N218" s="43"/>
      <c r="O218" s="44" t="str">
        <f aca="false">IF(OR(N$4=0,N218="",N$8="",N$7=""),"",ROUND(N218/N$8*N$7*KVARDI,2))</f>
        <v/>
      </c>
      <c r="P218" s="43"/>
      <c r="Q218" s="44" t="str">
        <f aca="false">IF(OR(P$4=0,P218="",P$8="",P$7=""),"",ROUND(P218/P$8*P$7*KVARDI,2))</f>
        <v/>
      </c>
      <c r="R218" s="43"/>
      <c r="S218" s="44" t="str">
        <f aca="false">IF(OR(R$4=0,R218="",R$8="",R$7=""),"",ROUND(R218/R$8*R$7*KVARDI,2))</f>
        <v/>
      </c>
      <c r="T218" s="43"/>
      <c r="U218" s="44" t="str">
        <f aca="false">IF(OR(T$4=0,T218="",T$8="",T$7=""),"",ROUND(T218/T$8*T$7*KVARDI,2))</f>
        <v/>
      </c>
      <c r="V218" s="43"/>
      <c r="W218" s="44" t="str">
        <f aca="false">IF(OR(V$4=0,V218="",V$8="",V$7=""),"",ROUND(V218/V$8*V$7*KVARDI,2))</f>
        <v/>
      </c>
      <c r="X218" s="43"/>
      <c r="Y218" s="44" t="str">
        <f aca="false">IF(OR(X$4=0,X218="",X$8="",X$7=""),"",ROUND(X218/X$8*X$7*KVARDI,2))</f>
        <v/>
      </c>
      <c r="Z218" s="43"/>
      <c r="AA218" s="44" t="str">
        <f aca="false">IF(OR(Z$4=0,Z218="",Z$8="",Z$7=""),"",ROUND(Z218/Z$8*Z$7*KVARDI,2))</f>
        <v/>
      </c>
      <c r="AB218" s="43"/>
      <c r="AC218" s="44" t="str">
        <f aca="false">IF(OR(AB$4=0,AB218="",AB$8="",AB$7=""),"",ROUND(AB218/AB$8*AB$7*KVARDI,2))</f>
        <v/>
      </c>
      <c r="AD218" s="43"/>
      <c r="AE218" s="44" t="str">
        <f aca="false">IF(OR(AD$4=0,AD218="",AD$8="",AD$7=""),"",ROUND(AD218/AD$8*AD$7*KVARDI,2))</f>
        <v/>
      </c>
      <c r="AF218" s="43"/>
      <c r="AG218" s="44" t="str">
        <f aca="false">IF(OR(AF$4=0,AF218="",AF$8="",AF$7=""),"",ROUND(AF218/AF$8*AF$7*KVARDI,2))</f>
        <v/>
      </c>
      <c r="AH218" s="43"/>
      <c r="AI218" s="44" t="str">
        <f aca="false">IF(OR(AH$4=0,AH218="",AH$8="",AH$7=""),"",ROUND(AH218/AH$8*AH$7*KVARDI,2))</f>
        <v/>
      </c>
      <c r="AJ218" s="43"/>
      <c r="AK218" s="44" t="str">
        <f aca="false">IF(OR(AJ$4=0,AJ218="",AJ$8="",AJ$7=""),"",ROUND(AJ218/AJ$8*AJ$7*KVARDI,2))</f>
        <v/>
      </c>
      <c r="AL218" s="43"/>
      <c r="AM218" s="44" t="str">
        <f aca="false">IF(OR(AL$4=0,AL218="",AL$8="",AL$7=""),"",ROUND(AL218/AL$8*AL$7*KVARDI,2))</f>
        <v/>
      </c>
      <c r="AN218" s="43"/>
      <c r="AO218" s="44" t="str">
        <f aca="false">IF(OR(AN$4=0,AN218="",AN$8="",AN$7=""),"",ROUND(AN218/AN$8*AN$7*KVARDI,2))</f>
        <v/>
      </c>
      <c r="AP218" s="43"/>
      <c r="AQ218" s="44" t="str">
        <f aca="false">IF(OR(AP$4=0,AP218="",AP$8="",AP$7=""),"",ROUND(AP218/AP$8*AP$7*KVARDI,2))</f>
        <v/>
      </c>
      <c r="AR218" s="43"/>
      <c r="AS218" s="44" t="str">
        <f aca="false">IF(OR(AR$4=0,AR218="",AR$8="",AR$7=""),"",ROUND(AR218/AR$8*AR$7*KVARDI,2))</f>
        <v/>
      </c>
      <c r="AT218" s="43"/>
      <c r="AU218" s="44" t="str">
        <f aca="false">IF(OR(AT$4=0,AT218="",AT$8="",AT$7=""),"",ROUND(AT218/AT$8*AT$7*KVARDI,2))</f>
        <v/>
      </c>
      <c r="AV218" s="43"/>
      <c r="AW218" s="44" t="str">
        <f aca="false">IF(OR(AV$4=0,AV218="",AV$8="",AV$7=""),"",ROUND(AV218/AV$8*AV$7*KVARDI,2))</f>
        <v/>
      </c>
      <c r="AX218" s="43"/>
      <c r="AY218" s="44" t="str">
        <f aca="false">IF(OR(AX$4=0,AX218="",AX$8="",AX$7=""),"",ROUND(AX218/AX$8*AX$7*KVARDI,2))</f>
        <v/>
      </c>
      <c r="AZ218" s="43"/>
      <c r="BA218" s="44" t="str">
        <f aca="false">IF(OR(AZ$4=0,AZ218="",AZ$8="",AZ$7=""),"",ROUND(AZ218/AZ$8*AZ$7*KVARDI,2))</f>
        <v/>
      </c>
      <c r="BB218" s="43"/>
      <c r="BC218" s="44" t="str">
        <f aca="false">IF(OR(BB$4=0,BB218="",BB$8="",BB$7=""),"",ROUND(BB218/BB$8*BB$7*KVARDI,2))</f>
        <v/>
      </c>
    </row>
    <row r="219" customFormat="false" ht="15" hidden="false" customHeight="true" outlineLevel="0" collapsed="false">
      <c r="A219" s="45" t="n">
        <f aca="false">ROW()-10</f>
        <v>209</v>
      </c>
      <c r="B219" s="41" t="str">
        <f aca="false">IF(INDEX(Launagögn!$B$6:$B$10005,$A219)="","",INDEX(Launagögn!$B$6:$B$10005,$A219))</f>
        <v/>
      </c>
      <c r="C219" s="41" t="str">
        <f aca="false">IF(INDEX(Launagögn!$C$6:$C$10005,$A219)="","",INDEX(Launagögn!$C$6:$C$10005,$A219))</f>
        <v/>
      </c>
      <c r="D219" s="42" t="n">
        <f aca="false">IFERROR(SUMIF($F$10:$BC$10,"Stig",$F219:$BC219),0)</f>
        <v>0</v>
      </c>
      <c r="F219" s="43"/>
      <c r="G219" s="44" t="str">
        <f aca="false">IF(OR(F$4=0,F219="",F$8="",F$7=""),"",ROUND(F219/F$8*F$7*KVARDI,2))</f>
        <v/>
      </c>
      <c r="H219" s="43"/>
      <c r="I219" s="44" t="str">
        <f aca="false">IF(OR(H$4=0,H219="",H$8="",H$7=""),"",ROUND(H219/H$8*H$7*KVARDI,2))</f>
        <v/>
      </c>
      <c r="J219" s="43"/>
      <c r="K219" s="44" t="str">
        <f aca="false">IF(OR(J$4=0,J219="",J$8="",J$7=""),"",ROUND(J219/J$8*J$7*KVARDI,2))</f>
        <v/>
      </c>
      <c r="L219" s="43"/>
      <c r="M219" s="44" t="str">
        <f aca="false">IF(OR(L$4=0,L219="",L$8="",L$7=""),"",ROUND(L219/L$8*L$7*KVARDI,2))</f>
        <v/>
      </c>
      <c r="N219" s="43"/>
      <c r="O219" s="44" t="str">
        <f aca="false">IF(OR(N$4=0,N219="",N$8="",N$7=""),"",ROUND(N219/N$8*N$7*KVARDI,2))</f>
        <v/>
      </c>
      <c r="P219" s="43"/>
      <c r="Q219" s="44" t="str">
        <f aca="false">IF(OR(P$4=0,P219="",P$8="",P$7=""),"",ROUND(P219/P$8*P$7*KVARDI,2))</f>
        <v/>
      </c>
      <c r="R219" s="43"/>
      <c r="S219" s="44" t="str">
        <f aca="false">IF(OR(R$4=0,R219="",R$8="",R$7=""),"",ROUND(R219/R$8*R$7*KVARDI,2))</f>
        <v/>
      </c>
      <c r="T219" s="43"/>
      <c r="U219" s="44" t="str">
        <f aca="false">IF(OR(T$4=0,T219="",T$8="",T$7=""),"",ROUND(T219/T$8*T$7*KVARDI,2))</f>
        <v/>
      </c>
      <c r="V219" s="43"/>
      <c r="W219" s="44" t="str">
        <f aca="false">IF(OR(V$4=0,V219="",V$8="",V$7=""),"",ROUND(V219/V$8*V$7*KVARDI,2))</f>
        <v/>
      </c>
      <c r="X219" s="43"/>
      <c r="Y219" s="44" t="str">
        <f aca="false">IF(OR(X$4=0,X219="",X$8="",X$7=""),"",ROUND(X219/X$8*X$7*KVARDI,2))</f>
        <v/>
      </c>
      <c r="Z219" s="43"/>
      <c r="AA219" s="44" t="str">
        <f aca="false">IF(OR(Z$4=0,Z219="",Z$8="",Z$7=""),"",ROUND(Z219/Z$8*Z$7*KVARDI,2))</f>
        <v/>
      </c>
      <c r="AB219" s="43"/>
      <c r="AC219" s="44" t="str">
        <f aca="false">IF(OR(AB$4=0,AB219="",AB$8="",AB$7=""),"",ROUND(AB219/AB$8*AB$7*KVARDI,2))</f>
        <v/>
      </c>
      <c r="AD219" s="43"/>
      <c r="AE219" s="44" t="str">
        <f aca="false">IF(OR(AD$4=0,AD219="",AD$8="",AD$7=""),"",ROUND(AD219/AD$8*AD$7*KVARDI,2))</f>
        <v/>
      </c>
      <c r="AF219" s="43"/>
      <c r="AG219" s="44" t="str">
        <f aca="false">IF(OR(AF$4=0,AF219="",AF$8="",AF$7=""),"",ROUND(AF219/AF$8*AF$7*KVARDI,2))</f>
        <v/>
      </c>
      <c r="AH219" s="43"/>
      <c r="AI219" s="44" t="str">
        <f aca="false">IF(OR(AH$4=0,AH219="",AH$8="",AH$7=""),"",ROUND(AH219/AH$8*AH$7*KVARDI,2))</f>
        <v/>
      </c>
      <c r="AJ219" s="43"/>
      <c r="AK219" s="44" t="str">
        <f aca="false">IF(OR(AJ$4=0,AJ219="",AJ$8="",AJ$7=""),"",ROUND(AJ219/AJ$8*AJ$7*KVARDI,2))</f>
        <v/>
      </c>
      <c r="AL219" s="43"/>
      <c r="AM219" s="44" t="str">
        <f aca="false">IF(OR(AL$4=0,AL219="",AL$8="",AL$7=""),"",ROUND(AL219/AL$8*AL$7*KVARDI,2))</f>
        <v/>
      </c>
      <c r="AN219" s="43"/>
      <c r="AO219" s="44" t="str">
        <f aca="false">IF(OR(AN$4=0,AN219="",AN$8="",AN$7=""),"",ROUND(AN219/AN$8*AN$7*KVARDI,2))</f>
        <v/>
      </c>
      <c r="AP219" s="43"/>
      <c r="AQ219" s="44" t="str">
        <f aca="false">IF(OR(AP$4=0,AP219="",AP$8="",AP$7=""),"",ROUND(AP219/AP$8*AP$7*KVARDI,2))</f>
        <v/>
      </c>
      <c r="AR219" s="43"/>
      <c r="AS219" s="44" t="str">
        <f aca="false">IF(OR(AR$4=0,AR219="",AR$8="",AR$7=""),"",ROUND(AR219/AR$8*AR$7*KVARDI,2))</f>
        <v/>
      </c>
      <c r="AT219" s="43"/>
      <c r="AU219" s="44" t="str">
        <f aca="false">IF(OR(AT$4=0,AT219="",AT$8="",AT$7=""),"",ROUND(AT219/AT$8*AT$7*KVARDI,2))</f>
        <v/>
      </c>
      <c r="AV219" s="43"/>
      <c r="AW219" s="44" t="str">
        <f aca="false">IF(OR(AV$4=0,AV219="",AV$8="",AV$7=""),"",ROUND(AV219/AV$8*AV$7*KVARDI,2))</f>
        <v/>
      </c>
      <c r="AX219" s="43"/>
      <c r="AY219" s="44" t="str">
        <f aca="false">IF(OR(AX$4=0,AX219="",AX$8="",AX$7=""),"",ROUND(AX219/AX$8*AX$7*KVARDI,2))</f>
        <v/>
      </c>
      <c r="AZ219" s="43"/>
      <c r="BA219" s="44" t="str">
        <f aca="false">IF(OR(AZ$4=0,AZ219="",AZ$8="",AZ$7=""),"",ROUND(AZ219/AZ$8*AZ$7*KVARDI,2))</f>
        <v/>
      </c>
      <c r="BB219" s="43"/>
      <c r="BC219" s="44" t="str">
        <f aca="false">IF(OR(BB$4=0,BB219="",BB$8="",BB$7=""),"",ROUND(BB219/BB$8*BB$7*KVARDI,2))</f>
        <v/>
      </c>
    </row>
    <row r="220" customFormat="false" ht="15" hidden="false" customHeight="true" outlineLevel="0" collapsed="false">
      <c r="A220" s="45" t="n">
        <f aca="false">ROW()-10</f>
        <v>210</v>
      </c>
      <c r="B220" s="41" t="str">
        <f aca="false">IF(INDEX(Launagögn!$B$6:$B$10005,$A220)="","",INDEX(Launagögn!$B$6:$B$10005,$A220))</f>
        <v/>
      </c>
      <c r="C220" s="41" t="str">
        <f aca="false">IF(INDEX(Launagögn!$C$6:$C$10005,$A220)="","",INDEX(Launagögn!$C$6:$C$10005,$A220))</f>
        <v/>
      </c>
      <c r="D220" s="42" t="n">
        <f aca="false">IFERROR(SUMIF($F$10:$BC$10,"Stig",$F220:$BC220),0)</f>
        <v>0</v>
      </c>
      <c r="F220" s="43"/>
      <c r="G220" s="44" t="str">
        <f aca="false">IF(OR(F$4=0,F220="",F$8="",F$7=""),"",ROUND(F220/F$8*F$7*KVARDI,2))</f>
        <v/>
      </c>
      <c r="H220" s="43"/>
      <c r="I220" s="44" t="str">
        <f aca="false">IF(OR(H$4=0,H220="",H$8="",H$7=""),"",ROUND(H220/H$8*H$7*KVARDI,2))</f>
        <v/>
      </c>
      <c r="J220" s="43"/>
      <c r="K220" s="44" t="str">
        <f aca="false">IF(OR(J$4=0,J220="",J$8="",J$7=""),"",ROUND(J220/J$8*J$7*KVARDI,2))</f>
        <v/>
      </c>
      <c r="L220" s="43"/>
      <c r="M220" s="44" t="str">
        <f aca="false">IF(OR(L$4=0,L220="",L$8="",L$7=""),"",ROUND(L220/L$8*L$7*KVARDI,2))</f>
        <v/>
      </c>
      <c r="N220" s="43"/>
      <c r="O220" s="44" t="str">
        <f aca="false">IF(OR(N$4=0,N220="",N$8="",N$7=""),"",ROUND(N220/N$8*N$7*KVARDI,2))</f>
        <v/>
      </c>
      <c r="P220" s="43"/>
      <c r="Q220" s="44" t="str">
        <f aca="false">IF(OR(P$4=0,P220="",P$8="",P$7=""),"",ROUND(P220/P$8*P$7*KVARDI,2))</f>
        <v/>
      </c>
      <c r="R220" s="43"/>
      <c r="S220" s="44" t="str">
        <f aca="false">IF(OR(R$4=0,R220="",R$8="",R$7=""),"",ROUND(R220/R$8*R$7*KVARDI,2))</f>
        <v/>
      </c>
      <c r="T220" s="43"/>
      <c r="U220" s="44" t="str">
        <f aca="false">IF(OR(T$4=0,T220="",T$8="",T$7=""),"",ROUND(T220/T$8*T$7*KVARDI,2))</f>
        <v/>
      </c>
      <c r="V220" s="43"/>
      <c r="W220" s="44" t="str">
        <f aca="false">IF(OR(V$4=0,V220="",V$8="",V$7=""),"",ROUND(V220/V$8*V$7*KVARDI,2))</f>
        <v/>
      </c>
      <c r="X220" s="43"/>
      <c r="Y220" s="44" t="str">
        <f aca="false">IF(OR(X$4=0,X220="",X$8="",X$7=""),"",ROUND(X220/X$8*X$7*KVARDI,2))</f>
        <v/>
      </c>
      <c r="Z220" s="43"/>
      <c r="AA220" s="44" t="str">
        <f aca="false">IF(OR(Z$4=0,Z220="",Z$8="",Z$7=""),"",ROUND(Z220/Z$8*Z$7*KVARDI,2))</f>
        <v/>
      </c>
      <c r="AB220" s="43"/>
      <c r="AC220" s="44" t="str">
        <f aca="false">IF(OR(AB$4=0,AB220="",AB$8="",AB$7=""),"",ROUND(AB220/AB$8*AB$7*KVARDI,2))</f>
        <v/>
      </c>
      <c r="AD220" s="43"/>
      <c r="AE220" s="44" t="str">
        <f aca="false">IF(OR(AD$4=0,AD220="",AD$8="",AD$7=""),"",ROUND(AD220/AD$8*AD$7*KVARDI,2))</f>
        <v/>
      </c>
      <c r="AF220" s="43"/>
      <c r="AG220" s="44" t="str">
        <f aca="false">IF(OR(AF$4=0,AF220="",AF$8="",AF$7=""),"",ROUND(AF220/AF$8*AF$7*KVARDI,2))</f>
        <v/>
      </c>
      <c r="AH220" s="43"/>
      <c r="AI220" s="44" t="str">
        <f aca="false">IF(OR(AH$4=0,AH220="",AH$8="",AH$7=""),"",ROUND(AH220/AH$8*AH$7*KVARDI,2))</f>
        <v/>
      </c>
      <c r="AJ220" s="43"/>
      <c r="AK220" s="44" t="str">
        <f aca="false">IF(OR(AJ$4=0,AJ220="",AJ$8="",AJ$7=""),"",ROUND(AJ220/AJ$8*AJ$7*KVARDI,2))</f>
        <v/>
      </c>
      <c r="AL220" s="43"/>
      <c r="AM220" s="44" t="str">
        <f aca="false">IF(OR(AL$4=0,AL220="",AL$8="",AL$7=""),"",ROUND(AL220/AL$8*AL$7*KVARDI,2))</f>
        <v/>
      </c>
      <c r="AN220" s="43"/>
      <c r="AO220" s="44" t="str">
        <f aca="false">IF(OR(AN$4=0,AN220="",AN$8="",AN$7=""),"",ROUND(AN220/AN$8*AN$7*KVARDI,2))</f>
        <v/>
      </c>
      <c r="AP220" s="43"/>
      <c r="AQ220" s="44" t="str">
        <f aca="false">IF(OR(AP$4=0,AP220="",AP$8="",AP$7=""),"",ROUND(AP220/AP$8*AP$7*KVARDI,2))</f>
        <v/>
      </c>
      <c r="AR220" s="43"/>
      <c r="AS220" s="44" t="str">
        <f aca="false">IF(OR(AR$4=0,AR220="",AR$8="",AR$7=""),"",ROUND(AR220/AR$8*AR$7*KVARDI,2))</f>
        <v/>
      </c>
      <c r="AT220" s="43"/>
      <c r="AU220" s="44" t="str">
        <f aca="false">IF(OR(AT$4=0,AT220="",AT$8="",AT$7=""),"",ROUND(AT220/AT$8*AT$7*KVARDI,2))</f>
        <v/>
      </c>
      <c r="AV220" s="43"/>
      <c r="AW220" s="44" t="str">
        <f aca="false">IF(OR(AV$4=0,AV220="",AV$8="",AV$7=""),"",ROUND(AV220/AV$8*AV$7*KVARDI,2))</f>
        <v/>
      </c>
      <c r="AX220" s="43"/>
      <c r="AY220" s="44" t="str">
        <f aca="false">IF(OR(AX$4=0,AX220="",AX$8="",AX$7=""),"",ROUND(AX220/AX$8*AX$7*KVARDI,2))</f>
        <v/>
      </c>
      <c r="AZ220" s="43"/>
      <c r="BA220" s="44" t="str">
        <f aca="false">IF(OR(AZ$4=0,AZ220="",AZ$8="",AZ$7=""),"",ROUND(AZ220/AZ$8*AZ$7*KVARDI,2))</f>
        <v/>
      </c>
      <c r="BB220" s="43"/>
      <c r="BC220" s="44" t="str">
        <f aca="false">IF(OR(BB$4=0,BB220="",BB$8="",BB$7=""),"",ROUND(BB220/BB$8*BB$7*KVARDI,2))</f>
        <v/>
      </c>
    </row>
    <row r="221" customFormat="false" ht="15" hidden="false" customHeight="true" outlineLevel="0" collapsed="false">
      <c r="A221" s="45" t="n">
        <f aca="false">ROW()-10</f>
        <v>211</v>
      </c>
      <c r="B221" s="41" t="str">
        <f aca="false">IF(INDEX(Launagögn!$B$6:$B$10005,$A221)="","",INDEX(Launagögn!$B$6:$B$10005,$A221))</f>
        <v/>
      </c>
      <c r="C221" s="41" t="str">
        <f aca="false">IF(INDEX(Launagögn!$C$6:$C$10005,$A221)="","",INDEX(Launagögn!$C$6:$C$10005,$A221))</f>
        <v/>
      </c>
      <c r="D221" s="42" t="n">
        <f aca="false">IFERROR(SUMIF($F$10:$BC$10,"Stig",$F221:$BC221),0)</f>
        <v>0</v>
      </c>
      <c r="F221" s="43"/>
      <c r="G221" s="44" t="str">
        <f aca="false">IF(OR(F$4=0,F221="",F$8="",F$7=""),"",ROUND(F221/F$8*F$7*KVARDI,2))</f>
        <v/>
      </c>
      <c r="H221" s="43"/>
      <c r="I221" s="44" t="str">
        <f aca="false">IF(OR(H$4=0,H221="",H$8="",H$7=""),"",ROUND(H221/H$8*H$7*KVARDI,2))</f>
        <v/>
      </c>
      <c r="J221" s="43"/>
      <c r="K221" s="44" t="str">
        <f aca="false">IF(OR(J$4=0,J221="",J$8="",J$7=""),"",ROUND(J221/J$8*J$7*KVARDI,2))</f>
        <v/>
      </c>
      <c r="L221" s="43"/>
      <c r="M221" s="44" t="str">
        <f aca="false">IF(OR(L$4=0,L221="",L$8="",L$7=""),"",ROUND(L221/L$8*L$7*KVARDI,2))</f>
        <v/>
      </c>
      <c r="N221" s="43"/>
      <c r="O221" s="44" t="str">
        <f aca="false">IF(OR(N$4=0,N221="",N$8="",N$7=""),"",ROUND(N221/N$8*N$7*KVARDI,2))</f>
        <v/>
      </c>
      <c r="P221" s="43"/>
      <c r="Q221" s="44" t="str">
        <f aca="false">IF(OR(P$4=0,P221="",P$8="",P$7=""),"",ROUND(P221/P$8*P$7*KVARDI,2))</f>
        <v/>
      </c>
      <c r="R221" s="43"/>
      <c r="S221" s="44" t="str">
        <f aca="false">IF(OR(R$4=0,R221="",R$8="",R$7=""),"",ROUND(R221/R$8*R$7*KVARDI,2))</f>
        <v/>
      </c>
      <c r="T221" s="43"/>
      <c r="U221" s="44" t="str">
        <f aca="false">IF(OR(T$4=0,T221="",T$8="",T$7=""),"",ROUND(T221/T$8*T$7*KVARDI,2))</f>
        <v/>
      </c>
      <c r="V221" s="43"/>
      <c r="W221" s="44" t="str">
        <f aca="false">IF(OR(V$4=0,V221="",V$8="",V$7=""),"",ROUND(V221/V$8*V$7*KVARDI,2))</f>
        <v/>
      </c>
      <c r="X221" s="43"/>
      <c r="Y221" s="44" t="str">
        <f aca="false">IF(OR(X$4=0,X221="",X$8="",X$7=""),"",ROUND(X221/X$8*X$7*KVARDI,2))</f>
        <v/>
      </c>
      <c r="Z221" s="43"/>
      <c r="AA221" s="44" t="str">
        <f aca="false">IF(OR(Z$4=0,Z221="",Z$8="",Z$7=""),"",ROUND(Z221/Z$8*Z$7*KVARDI,2))</f>
        <v/>
      </c>
      <c r="AB221" s="43"/>
      <c r="AC221" s="44" t="str">
        <f aca="false">IF(OR(AB$4=0,AB221="",AB$8="",AB$7=""),"",ROUND(AB221/AB$8*AB$7*KVARDI,2))</f>
        <v/>
      </c>
      <c r="AD221" s="43"/>
      <c r="AE221" s="44" t="str">
        <f aca="false">IF(OR(AD$4=0,AD221="",AD$8="",AD$7=""),"",ROUND(AD221/AD$8*AD$7*KVARDI,2))</f>
        <v/>
      </c>
      <c r="AF221" s="43"/>
      <c r="AG221" s="44" t="str">
        <f aca="false">IF(OR(AF$4=0,AF221="",AF$8="",AF$7=""),"",ROUND(AF221/AF$8*AF$7*KVARDI,2))</f>
        <v/>
      </c>
      <c r="AH221" s="43"/>
      <c r="AI221" s="44" t="str">
        <f aca="false">IF(OR(AH$4=0,AH221="",AH$8="",AH$7=""),"",ROUND(AH221/AH$8*AH$7*KVARDI,2))</f>
        <v/>
      </c>
      <c r="AJ221" s="43"/>
      <c r="AK221" s="44" t="str">
        <f aca="false">IF(OR(AJ$4=0,AJ221="",AJ$8="",AJ$7=""),"",ROUND(AJ221/AJ$8*AJ$7*KVARDI,2))</f>
        <v/>
      </c>
      <c r="AL221" s="43"/>
      <c r="AM221" s="44" t="str">
        <f aca="false">IF(OR(AL$4=0,AL221="",AL$8="",AL$7=""),"",ROUND(AL221/AL$8*AL$7*KVARDI,2))</f>
        <v/>
      </c>
      <c r="AN221" s="43"/>
      <c r="AO221" s="44" t="str">
        <f aca="false">IF(OR(AN$4=0,AN221="",AN$8="",AN$7=""),"",ROUND(AN221/AN$8*AN$7*KVARDI,2))</f>
        <v/>
      </c>
      <c r="AP221" s="43"/>
      <c r="AQ221" s="44" t="str">
        <f aca="false">IF(OR(AP$4=0,AP221="",AP$8="",AP$7=""),"",ROUND(AP221/AP$8*AP$7*KVARDI,2))</f>
        <v/>
      </c>
      <c r="AR221" s="43"/>
      <c r="AS221" s="44" t="str">
        <f aca="false">IF(OR(AR$4=0,AR221="",AR$8="",AR$7=""),"",ROUND(AR221/AR$8*AR$7*KVARDI,2))</f>
        <v/>
      </c>
      <c r="AT221" s="43"/>
      <c r="AU221" s="44" t="str">
        <f aca="false">IF(OR(AT$4=0,AT221="",AT$8="",AT$7=""),"",ROUND(AT221/AT$8*AT$7*KVARDI,2))</f>
        <v/>
      </c>
      <c r="AV221" s="43"/>
      <c r="AW221" s="44" t="str">
        <f aca="false">IF(OR(AV$4=0,AV221="",AV$8="",AV$7=""),"",ROUND(AV221/AV$8*AV$7*KVARDI,2))</f>
        <v/>
      </c>
      <c r="AX221" s="43"/>
      <c r="AY221" s="44" t="str">
        <f aca="false">IF(OR(AX$4=0,AX221="",AX$8="",AX$7=""),"",ROUND(AX221/AX$8*AX$7*KVARDI,2))</f>
        <v/>
      </c>
      <c r="AZ221" s="43"/>
      <c r="BA221" s="44" t="str">
        <f aca="false">IF(OR(AZ$4=0,AZ221="",AZ$8="",AZ$7=""),"",ROUND(AZ221/AZ$8*AZ$7*KVARDI,2))</f>
        <v/>
      </c>
      <c r="BB221" s="43"/>
      <c r="BC221" s="44" t="str">
        <f aca="false">IF(OR(BB$4=0,BB221="",BB$8="",BB$7=""),"",ROUND(BB221/BB$8*BB$7*KVARDI,2))</f>
        <v/>
      </c>
    </row>
    <row r="222" customFormat="false" ht="15" hidden="false" customHeight="true" outlineLevel="0" collapsed="false">
      <c r="A222" s="45" t="n">
        <f aca="false">ROW()-10</f>
        <v>212</v>
      </c>
      <c r="B222" s="41" t="str">
        <f aca="false">IF(INDEX(Launagögn!$B$6:$B$10005,$A222)="","",INDEX(Launagögn!$B$6:$B$10005,$A222))</f>
        <v/>
      </c>
      <c r="C222" s="41" t="str">
        <f aca="false">IF(INDEX(Launagögn!$C$6:$C$10005,$A222)="","",INDEX(Launagögn!$C$6:$C$10005,$A222))</f>
        <v/>
      </c>
      <c r="D222" s="42" t="n">
        <f aca="false">IFERROR(SUMIF($F$10:$BC$10,"Stig",$F222:$BC222),0)</f>
        <v>0</v>
      </c>
      <c r="F222" s="43"/>
      <c r="G222" s="44" t="str">
        <f aca="false">IF(OR(F$4=0,F222="",F$8="",F$7=""),"",ROUND(F222/F$8*F$7*KVARDI,2))</f>
        <v/>
      </c>
      <c r="H222" s="43"/>
      <c r="I222" s="44" t="str">
        <f aca="false">IF(OR(H$4=0,H222="",H$8="",H$7=""),"",ROUND(H222/H$8*H$7*KVARDI,2))</f>
        <v/>
      </c>
      <c r="J222" s="43"/>
      <c r="K222" s="44" t="str">
        <f aca="false">IF(OR(J$4=0,J222="",J$8="",J$7=""),"",ROUND(J222/J$8*J$7*KVARDI,2))</f>
        <v/>
      </c>
      <c r="L222" s="43"/>
      <c r="M222" s="44" t="str">
        <f aca="false">IF(OR(L$4=0,L222="",L$8="",L$7=""),"",ROUND(L222/L$8*L$7*KVARDI,2))</f>
        <v/>
      </c>
      <c r="N222" s="43"/>
      <c r="O222" s="44" t="str">
        <f aca="false">IF(OR(N$4=0,N222="",N$8="",N$7=""),"",ROUND(N222/N$8*N$7*KVARDI,2))</f>
        <v/>
      </c>
      <c r="P222" s="43"/>
      <c r="Q222" s="44" t="str">
        <f aca="false">IF(OR(P$4=0,P222="",P$8="",P$7=""),"",ROUND(P222/P$8*P$7*KVARDI,2))</f>
        <v/>
      </c>
      <c r="R222" s="43"/>
      <c r="S222" s="44" t="str">
        <f aca="false">IF(OR(R$4=0,R222="",R$8="",R$7=""),"",ROUND(R222/R$8*R$7*KVARDI,2))</f>
        <v/>
      </c>
      <c r="T222" s="43"/>
      <c r="U222" s="44" t="str">
        <f aca="false">IF(OR(T$4=0,T222="",T$8="",T$7=""),"",ROUND(T222/T$8*T$7*KVARDI,2))</f>
        <v/>
      </c>
      <c r="V222" s="43"/>
      <c r="W222" s="44" t="str">
        <f aca="false">IF(OR(V$4=0,V222="",V$8="",V$7=""),"",ROUND(V222/V$8*V$7*KVARDI,2))</f>
        <v/>
      </c>
      <c r="X222" s="43"/>
      <c r="Y222" s="44" t="str">
        <f aca="false">IF(OR(X$4=0,X222="",X$8="",X$7=""),"",ROUND(X222/X$8*X$7*KVARDI,2))</f>
        <v/>
      </c>
      <c r="Z222" s="43"/>
      <c r="AA222" s="44" t="str">
        <f aca="false">IF(OR(Z$4=0,Z222="",Z$8="",Z$7=""),"",ROUND(Z222/Z$8*Z$7*KVARDI,2))</f>
        <v/>
      </c>
      <c r="AB222" s="43"/>
      <c r="AC222" s="44" t="str">
        <f aca="false">IF(OR(AB$4=0,AB222="",AB$8="",AB$7=""),"",ROUND(AB222/AB$8*AB$7*KVARDI,2))</f>
        <v/>
      </c>
      <c r="AD222" s="43"/>
      <c r="AE222" s="44" t="str">
        <f aca="false">IF(OR(AD$4=0,AD222="",AD$8="",AD$7=""),"",ROUND(AD222/AD$8*AD$7*KVARDI,2))</f>
        <v/>
      </c>
      <c r="AF222" s="43"/>
      <c r="AG222" s="44" t="str">
        <f aca="false">IF(OR(AF$4=0,AF222="",AF$8="",AF$7=""),"",ROUND(AF222/AF$8*AF$7*KVARDI,2))</f>
        <v/>
      </c>
      <c r="AH222" s="43"/>
      <c r="AI222" s="44" t="str">
        <f aca="false">IF(OR(AH$4=0,AH222="",AH$8="",AH$7=""),"",ROUND(AH222/AH$8*AH$7*KVARDI,2))</f>
        <v/>
      </c>
      <c r="AJ222" s="43"/>
      <c r="AK222" s="44" t="str">
        <f aca="false">IF(OR(AJ$4=0,AJ222="",AJ$8="",AJ$7=""),"",ROUND(AJ222/AJ$8*AJ$7*KVARDI,2))</f>
        <v/>
      </c>
      <c r="AL222" s="43"/>
      <c r="AM222" s="44" t="str">
        <f aca="false">IF(OR(AL$4=0,AL222="",AL$8="",AL$7=""),"",ROUND(AL222/AL$8*AL$7*KVARDI,2))</f>
        <v/>
      </c>
      <c r="AN222" s="43"/>
      <c r="AO222" s="44" t="str">
        <f aca="false">IF(OR(AN$4=0,AN222="",AN$8="",AN$7=""),"",ROUND(AN222/AN$8*AN$7*KVARDI,2))</f>
        <v/>
      </c>
      <c r="AP222" s="43"/>
      <c r="AQ222" s="44" t="str">
        <f aca="false">IF(OR(AP$4=0,AP222="",AP$8="",AP$7=""),"",ROUND(AP222/AP$8*AP$7*KVARDI,2))</f>
        <v/>
      </c>
      <c r="AR222" s="43"/>
      <c r="AS222" s="44" t="str">
        <f aca="false">IF(OR(AR$4=0,AR222="",AR$8="",AR$7=""),"",ROUND(AR222/AR$8*AR$7*KVARDI,2))</f>
        <v/>
      </c>
      <c r="AT222" s="43"/>
      <c r="AU222" s="44" t="str">
        <f aca="false">IF(OR(AT$4=0,AT222="",AT$8="",AT$7=""),"",ROUND(AT222/AT$8*AT$7*KVARDI,2))</f>
        <v/>
      </c>
      <c r="AV222" s="43"/>
      <c r="AW222" s="44" t="str">
        <f aca="false">IF(OR(AV$4=0,AV222="",AV$8="",AV$7=""),"",ROUND(AV222/AV$8*AV$7*KVARDI,2))</f>
        <v/>
      </c>
      <c r="AX222" s="43"/>
      <c r="AY222" s="44" t="str">
        <f aca="false">IF(OR(AX$4=0,AX222="",AX$8="",AX$7=""),"",ROUND(AX222/AX$8*AX$7*KVARDI,2))</f>
        <v/>
      </c>
      <c r="AZ222" s="43"/>
      <c r="BA222" s="44" t="str">
        <f aca="false">IF(OR(AZ$4=0,AZ222="",AZ$8="",AZ$7=""),"",ROUND(AZ222/AZ$8*AZ$7*KVARDI,2))</f>
        <v/>
      </c>
      <c r="BB222" s="43"/>
      <c r="BC222" s="44" t="str">
        <f aca="false">IF(OR(BB$4=0,BB222="",BB$8="",BB$7=""),"",ROUND(BB222/BB$8*BB$7*KVARDI,2))</f>
        <v/>
      </c>
    </row>
    <row r="223" customFormat="false" ht="15" hidden="false" customHeight="true" outlineLevel="0" collapsed="false">
      <c r="A223" s="45" t="n">
        <f aca="false">ROW()-10</f>
        <v>213</v>
      </c>
      <c r="B223" s="41" t="str">
        <f aca="false">IF(INDEX(Launagögn!$B$6:$B$10005,$A223)="","",INDEX(Launagögn!$B$6:$B$10005,$A223))</f>
        <v/>
      </c>
      <c r="C223" s="41" t="str">
        <f aca="false">IF(INDEX(Launagögn!$C$6:$C$10005,$A223)="","",INDEX(Launagögn!$C$6:$C$10005,$A223))</f>
        <v/>
      </c>
      <c r="D223" s="42" t="n">
        <f aca="false">IFERROR(SUMIF($F$10:$BC$10,"Stig",$F223:$BC223),0)</f>
        <v>0</v>
      </c>
      <c r="F223" s="43"/>
      <c r="G223" s="44" t="str">
        <f aca="false">IF(OR(F$4=0,F223="",F$8="",F$7=""),"",ROUND(F223/F$8*F$7*KVARDI,2))</f>
        <v/>
      </c>
      <c r="H223" s="43"/>
      <c r="I223" s="44" t="str">
        <f aca="false">IF(OR(H$4=0,H223="",H$8="",H$7=""),"",ROUND(H223/H$8*H$7*KVARDI,2))</f>
        <v/>
      </c>
      <c r="J223" s="43"/>
      <c r="K223" s="44" t="str">
        <f aca="false">IF(OR(J$4=0,J223="",J$8="",J$7=""),"",ROUND(J223/J$8*J$7*KVARDI,2))</f>
        <v/>
      </c>
      <c r="L223" s="43"/>
      <c r="M223" s="44" t="str">
        <f aca="false">IF(OR(L$4=0,L223="",L$8="",L$7=""),"",ROUND(L223/L$8*L$7*KVARDI,2))</f>
        <v/>
      </c>
      <c r="N223" s="43"/>
      <c r="O223" s="44" t="str">
        <f aca="false">IF(OR(N$4=0,N223="",N$8="",N$7=""),"",ROUND(N223/N$8*N$7*KVARDI,2))</f>
        <v/>
      </c>
      <c r="P223" s="43"/>
      <c r="Q223" s="44" t="str">
        <f aca="false">IF(OR(P$4=0,P223="",P$8="",P$7=""),"",ROUND(P223/P$8*P$7*KVARDI,2))</f>
        <v/>
      </c>
      <c r="R223" s="43"/>
      <c r="S223" s="44" t="str">
        <f aca="false">IF(OR(R$4=0,R223="",R$8="",R$7=""),"",ROUND(R223/R$8*R$7*KVARDI,2))</f>
        <v/>
      </c>
      <c r="T223" s="43"/>
      <c r="U223" s="44" t="str">
        <f aca="false">IF(OR(T$4=0,T223="",T$8="",T$7=""),"",ROUND(T223/T$8*T$7*KVARDI,2))</f>
        <v/>
      </c>
      <c r="V223" s="43"/>
      <c r="W223" s="44" t="str">
        <f aca="false">IF(OR(V$4=0,V223="",V$8="",V$7=""),"",ROUND(V223/V$8*V$7*KVARDI,2))</f>
        <v/>
      </c>
      <c r="X223" s="43"/>
      <c r="Y223" s="44" t="str">
        <f aca="false">IF(OR(X$4=0,X223="",X$8="",X$7=""),"",ROUND(X223/X$8*X$7*KVARDI,2))</f>
        <v/>
      </c>
      <c r="Z223" s="43"/>
      <c r="AA223" s="44" t="str">
        <f aca="false">IF(OR(Z$4=0,Z223="",Z$8="",Z$7=""),"",ROUND(Z223/Z$8*Z$7*KVARDI,2))</f>
        <v/>
      </c>
      <c r="AB223" s="43"/>
      <c r="AC223" s="44" t="str">
        <f aca="false">IF(OR(AB$4=0,AB223="",AB$8="",AB$7=""),"",ROUND(AB223/AB$8*AB$7*KVARDI,2))</f>
        <v/>
      </c>
      <c r="AD223" s="43"/>
      <c r="AE223" s="44" t="str">
        <f aca="false">IF(OR(AD$4=0,AD223="",AD$8="",AD$7=""),"",ROUND(AD223/AD$8*AD$7*KVARDI,2))</f>
        <v/>
      </c>
      <c r="AF223" s="43"/>
      <c r="AG223" s="44" t="str">
        <f aca="false">IF(OR(AF$4=0,AF223="",AF$8="",AF$7=""),"",ROUND(AF223/AF$8*AF$7*KVARDI,2))</f>
        <v/>
      </c>
      <c r="AH223" s="43"/>
      <c r="AI223" s="44" t="str">
        <f aca="false">IF(OR(AH$4=0,AH223="",AH$8="",AH$7=""),"",ROUND(AH223/AH$8*AH$7*KVARDI,2))</f>
        <v/>
      </c>
      <c r="AJ223" s="43"/>
      <c r="AK223" s="44" t="str">
        <f aca="false">IF(OR(AJ$4=0,AJ223="",AJ$8="",AJ$7=""),"",ROUND(AJ223/AJ$8*AJ$7*KVARDI,2))</f>
        <v/>
      </c>
      <c r="AL223" s="43"/>
      <c r="AM223" s="44" t="str">
        <f aca="false">IF(OR(AL$4=0,AL223="",AL$8="",AL$7=""),"",ROUND(AL223/AL$8*AL$7*KVARDI,2))</f>
        <v/>
      </c>
      <c r="AN223" s="43"/>
      <c r="AO223" s="44" t="str">
        <f aca="false">IF(OR(AN$4=0,AN223="",AN$8="",AN$7=""),"",ROUND(AN223/AN$8*AN$7*KVARDI,2))</f>
        <v/>
      </c>
      <c r="AP223" s="43"/>
      <c r="AQ223" s="44" t="str">
        <f aca="false">IF(OR(AP$4=0,AP223="",AP$8="",AP$7=""),"",ROUND(AP223/AP$8*AP$7*KVARDI,2))</f>
        <v/>
      </c>
      <c r="AR223" s="43"/>
      <c r="AS223" s="44" t="str">
        <f aca="false">IF(OR(AR$4=0,AR223="",AR$8="",AR$7=""),"",ROUND(AR223/AR$8*AR$7*KVARDI,2))</f>
        <v/>
      </c>
      <c r="AT223" s="43"/>
      <c r="AU223" s="44" t="str">
        <f aca="false">IF(OR(AT$4=0,AT223="",AT$8="",AT$7=""),"",ROUND(AT223/AT$8*AT$7*KVARDI,2))</f>
        <v/>
      </c>
      <c r="AV223" s="43"/>
      <c r="AW223" s="44" t="str">
        <f aca="false">IF(OR(AV$4=0,AV223="",AV$8="",AV$7=""),"",ROUND(AV223/AV$8*AV$7*KVARDI,2))</f>
        <v/>
      </c>
      <c r="AX223" s="43"/>
      <c r="AY223" s="44" t="str">
        <f aca="false">IF(OR(AX$4=0,AX223="",AX$8="",AX$7=""),"",ROUND(AX223/AX$8*AX$7*KVARDI,2))</f>
        <v/>
      </c>
      <c r="AZ223" s="43"/>
      <c r="BA223" s="44" t="str">
        <f aca="false">IF(OR(AZ$4=0,AZ223="",AZ$8="",AZ$7=""),"",ROUND(AZ223/AZ$8*AZ$7*KVARDI,2))</f>
        <v/>
      </c>
      <c r="BB223" s="43"/>
      <c r="BC223" s="44" t="str">
        <f aca="false">IF(OR(BB$4=0,BB223="",BB$8="",BB$7=""),"",ROUND(BB223/BB$8*BB$7*KVARDI,2))</f>
        <v/>
      </c>
    </row>
    <row r="224" customFormat="false" ht="15" hidden="false" customHeight="true" outlineLevel="0" collapsed="false">
      <c r="A224" s="45" t="n">
        <f aca="false">ROW()-10</f>
        <v>214</v>
      </c>
      <c r="B224" s="41" t="str">
        <f aca="false">IF(INDEX(Launagögn!$B$6:$B$10005,$A224)="","",INDEX(Launagögn!$B$6:$B$10005,$A224))</f>
        <v/>
      </c>
      <c r="C224" s="41" t="str">
        <f aca="false">IF(INDEX(Launagögn!$C$6:$C$10005,$A224)="","",INDEX(Launagögn!$C$6:$C$10005,$A224))</f>
        <v/>
      </c>
      <c r="D224" s="42" t="n">
        <f aca="false">IFERROR(SUMIF($F$10:$BC$10,"Stig",$F224:$BC224),0)</f>
        <v>0</v>
      </c>
      <c r="F224" s="43"/>
      <c r="G224" s="44" t="str">
        <f aca="false">IF(OR(F$4=0,F224="",F$8="",F$7=""),"",ROUND(F224/F$8*F$7*KVARDI,2))</f>
        <v/>
      </c>
      <c r="H224" s="43"/>
      <c r="I224" s="44" t="str">
        <f aca="false">IF(OR(H$4=0,H224="",H$8="",H$7=""),"",ROUND(H224/H$8*H$7*KVARDI,2))</f>
        <v/>
      </c>
      <c r="J224" s="43"/>
      <c r="K224" s="44" t="str">
        <f aca="false">IF(OR(J$4=0,J224="",J$8="",J$7=""),"",ROUND(J224/J$8*J$7*KVARDI,2))</f>
        <v/>
      </c>
      <c r="L224" s="43"/>
      <c r="M224" s="44" t="str">
        <f aca="false">IF(OR(L$4=0,L224="",L$8="",L$7=""),"",ROUND(L224/L$8*L$7*KVARDI,2))</f>
        <v/>
      </c>
      <c r="N224" s="43"/>
      <c r="O224" s="44" t="str">
        <f aca="false">IF(OR(N$4=0,N224="",N$8="",N$7=""),"",ROUND(N224/N$8*N$7*KVARDI,2))</f>
        <v/>
      </c>
      <c r="P224" s="43"/>
      <c r="Q224" s="44" t="str">
        <f aca="false">IF(OR(P$4=0,P224="",P$8="",P$7=""),"",ROUND(P224/P$8*P$7*KVARDI,2))</f>
        <v/>
      </c>
      <c r="R224" s="43"/>
      <c r="S224" s="44" t="str">
        <f aca="false">IF(OR(R$4=0,R224="",R$8="",R$7=""),"",ROUND(R224/R$8*R$7*KVARDI,2))</f>
        <v/>
      </c>
      <c r="T224" s="43"/>
      <c r="U224" s="44" t="str">
        <f aca="false">IF(OR(T$4=0,T224="",T$8="",T$7=""),"",ROUND(T224/T$8*T$7*KVARDI,2))</f>
        <v/>
      </c>
      <c r="V224" s="43"/>
      <c r="W224" s="44" t="str">
        <f aca="false">IF(OR(V$4=0,V224="",V$8="",V$7=""),"",ROUND(V224/V$8*V$7*KVARDI,2))</f>
        <v/>
      </c>
      <c r="X224" s="43"/>
      <c r="Y224" s="44" t="str">
        <f aca="false">IF(OR(X$4=0,X224="",X$8="",X$7=""),"",ROUND(X224/X$8*X$7*KVARDI,2))</f>
        <v/>
      </c>
      <c r="Z224" s="43"/>
      <c r="AA224" s="44" t="str">
        <f aca="false">IF(OR(Z$4=0,Z224="",Z$8="",Z$7=""),"",ROUND(Z224/Z$8*Z$7*KVARDI,2))</f>
        <v/>
      </c>
      <c r="AB224" s="43"/>
      <c r="AC224" s="44" t="str">
        <f aca="false">IF(OR(AB$4=0,AB224="",AB$8="",AB$7=""),"",ROUND(AB224/AB$8*AB$7*KVARDI,2))</f>
        <v/>
      </c>
      <c r="AD224" s="43"/>
      <c r="AE224" s="44" t="str">
        <f aca="false">IF(OR(AD$4=0,AD224="",AD$8="",AD$7=""),"",ROUND(AD224/AD$8*AD$7*KVARDI,2))</f>
        <v/>
      </c>
      <c r="AF224" s="43"/>
      <c r="AG224" s="44" t="str">
        <f aca="false">IF(OR(AF$4=0,AF224="",AF$8="",AF$7=""),"",ROUND(AF224/AF$8*AF$7*KVARDI,2))</f>
        <v/>
      </c>
      <c r="AH224" s="43"/>
      <c r="AI224" s="44" t="str">
        <f aca="false">IF(OR(AH$4=0,AH224="",AH$8="",AH$7=""),"",ROUND(AH224/AH$8*AH$7*KVARDI,2))</f>
        <v/>
      </c>
      <c r="AJ224" s="43"/>
      <c r="AK224" s="44" t="str">
        <f aca="false">IF(OR(AJ$4=0,AJ224="",AJ$8="",AJ$7=""),"",ROUND(AJ224/AJ$8*AJ$7*KVARDI,2))</f>
        <v/>
      </c>
      <c r="AL224" s="43"/>
      <c r="AM224" s="44" t="str">
        <f aca="false">IF(OR(AL$4=0,AL224="",AL$8="",AL$7=""),"",ROUND(AL224/AL$8*AL$7*KVARDI,2))</f>
        <v/>
      </c>
      <c r="AN224" s="43"/>
      <c r="AO224" s="44" t="str">
        <f aca="false">IF(OR(AN$4=0,AN224="",AN$8="",AN$7=""),"",ROUND(AN224/AN$8*AN$7*KVARDI,2))</f>
        <v/>
      </c>
      <c r="AP224" s="43"/>
      <c r="AQ224" s="44" t="str">
        <f aca="false">IF(OR(AP$4=0,AP224="",AP$8="",AP$7=""),"",ROUND(AP224/AP$8*AP$7*KVARDI,2))</f>
        <v/>
      </c>
      <c r="AR224" s="43"/>
      <c r="AS224" s="44" t="str">
        <f aca="false">IF(OR(AR$4=0,AR224="",AR$8="",AR$7=""),"",ROUND(AR224/AR$8*AR$7*KVARDI,2))</f>
        <v/>
      </c>
      <c r="AT224" s="43"/>
      <c r="AU224" s="44" t="str">
        <f aca="false">IF(OR(AT$4=0,AT224="",AT$8="",AT$7=""),"",ROUND(AT224/AT$8*AT$7*KVARDI,2))</f>
        <v/>
      </c>
      <c r="AV224" s="43"/>
      <c r="AW224" s="44" t="str">
        <f aca="false">IF(OR(AV$4=0,AV224="",AV$8="",AV$7=""),"",ROUND(AV224/AV$8*AV$7*KVARDI,2))</f>
        <v/>
      </c>
      <c r="AX224" s="43"/>
      <c r="AY224" s="44" t="str">
        <f aca="false">IF(OR(AX$4=0,AX224="",AX$8="",AX$7=""),"",ROUND(AX224/AX$8*AX$7*KVARDI,2))</f>
        <v/>
      </c>
      <c r="AZ224" s="43"/>
      <c r="BA224" s="44" t="str">
        <f aca="false">IF(OR(AZ$4=0,AZ224="",AZ$8="",AZ$7=""),"",ROUND(AZ224/AZ$8*AZ$7*KVARDI,2))</f>
        <v/>
      </c>
      <c r="BB224" s="43"/>
      <c r="BC224" s="44" t="str">
        <f aca="false">IF(OR(BB$4=0,BB224="",BB$8="",BB$7=""),"",ROUND(BB224/BB$8*BB$7*KVARDI,2))</f>
        <v/>
      </c>
    </row>
    <row r="225" customFormat="false" ht="15" hidden="false" customHeight="true" outlineLevel="0" collapsed="false">
      <c r="A225" s="45" t="n">
        <f aca="false">ROW()-10</f>
        <v>215</v>
      </c>
      <c r="B225" s="41" t="str">
        <f aca="false">IF(INDEX(Launagögn!$B$6:$B$10005,$A225)="","",INDEX(Launagögn!$B$6:$B$10005,$A225))</f>
        <v/>
      </c>
      <c r="C225" s="41" t="str">
        <f aca="false">IF(INDEX(Launagögn!$C$6:$C$10005,$A225)="","",INDEX(Launagögn!$C$6:$C$10005,$A225))</f>
        <v/>
      </c>
      <c r="D225" s="42" t="n">
        <f aca="false">IFERROR(SUMIF($F$10:$BC$10,"Stig",$F225:$BC225),0)</f>
        <v>0</v>
      </c>
      <c r="F225" s="43"/>
      <c r="G225" s="44" t="str">
        <f aca="false">IF(OR(F$4=0,F225="",F$8="",F$7=""),"",ROUND(F225/F$8*F$7*KVARDI,2))</f>
        <v/>
      </c>
      <c r="H225" s="43"/>
      <c r="I225" s="44" t="str">
        <f aca="false">IF(OR(H$4=0,H225="",H$8="",H$7=""),"",ROUND(H225/H$8*H$7*KVARDI,2))</f>
        <v/>
      </c>
      <c r="J225" s="43"/>
      <c r="K225" s="44" t="str">
        <f aca="false">IF(OR(J$4=0,J225="",J$8="",J$7=""),"",ROUND(J225/J$8*J$7*KVARDI,2))</f>
        <v/>
      </c>
      <c r="L225" s="43"/>
      <c r="M225" s="44" t="str">
        <f aca="false">IF(OR(L$4=0,L225="",L$8="",L$7=""),"",ROUND(L225/L$8*L$7*KVARDI,2))</f>
        <v/>
      </c>
      <c r="N225" s="43"/>
      <c r="O225" s="44" t="str">
        <f aca="false">IF(OR(N$4=0,N225="",N$8="",N$7=""),"",ROUND(N225/N$8*N$7*KVARDI,2))</f>
        <v/>
      </c>
      <c r="P225" s="43"/>
      <c r="Q225" s="44" t="str">
        <f aca="false">IF(OR(P$4=0,P225="",P$8="",P$7=""),"",ROUND(P225/P$8*P$7*KVARDI,2))</f>
        <v/>
      </c>
      <c r="R225" s="43"/>
      <c r="S225" s="44" t="str">
        <f aca="false">IF(OR(R$4=0,R225="",R$8="",R$7=""),"",ROUND(R225/R$8*R$7*KVARDI,2))</f>
        <v/>
      </c>
      <c r="T225" s="43"/>
      <c r="U225" s="44" t="str">
        <f aca="false">IF(OR(T$4=0,T225="",T$8="",T$7=""),"",ROUND(T225/T$8*T$7*KVARDI,2))</f>
        <v/>
      </c>
      <c r="V225" s="43"/>
      <c r="W225" s="44" t="str">
        <f aca="false">IF(OR(V$4=0,V225="",V$8="",V$7=""),"",ROUND(V225/V$8*V$7*KVARDI,2))</f>
        <v/>
      </c>
      <c r="X225" s="43"/>
      <c r="Y225" s="44" t="str">
        <f aca="false">IF(OR(X$4=0,X225="",X$8="",X$7=""),"",ROUND(X225/X$8*X$7*KVARDI,2))</f>
        <v/>
      </c>
      <c r="Z225" s="43"/>
      <c r="AA225" s="44" t="str">
        <f aca="false">IF(OR(Z$4=0,Z225="",Z$8="",Z$7=""),"",ROUND(Z225/Z$8*Z$7*KVARDI,2))</f>
        <v/>
      </c>
      <c r="AB225" s="43"/>
      <c r="AC225" s="44" t="str">
        <f aca="false">IF(OR(AB$4=0,AB225="",AB$8="",AB$7=""),"",ROUND(AB225/AB$8*AB$7*KVARDI,2))</f>
        <v/>
      </c>
      <c r="AD225" s="43"/>
      <c r="AE225" s="44" t="str">
        <f aca="false">IF(OR(AD$4=0,AD225="",AD$8="",AD$7=""),"",ROUND(AD225/AD$8*AD$7*KVARDI,2))</f>
        <v/>
      </c>
      <c r="AF225" s="43"/>
      <c r="AG225" s="44" t="str">
        <f aca="false">IF(OR(AF$4=0,AF225="",AF$8="",AF$7=""),"",ROUND(AF225/AF$8*AF$7*KVARDI,2))</f>
        <v/>
      </c>
      <c r="AH225" s="43"/>
      <c r="AI225" s="44" t="str">
        <f aca="false">IF(OR(AH$4=0,AH225="",AH$8="",AH$7=""),"",ROUND(AH225/AH$8*AH$7*KVARDI,2))</f>
        <v/>
      </c>
      <c r="AJ225" s="43"/>
      <c r="AK225" s="44" t="str">
        <f aca="false">IF(OR(AJ$4=0,AJ225="",AJ$8="",AJ$7=""),"",ROUND(AJ225/AJ$8*AJ$7*KVARDI,2))</f>
        <v/>
      </c>
      <c r="AL225" s="43"/>
      <c r="AM225" s="44" t="str">
        <f aca="false">IF(OR(AL$4=0,AL225="",AL$8="",AL$7=""),"",ROUND(AL225/AL$8*AL$7*KVARDI,2))</f>
        <v/>
      </c>
      <c r="AN225" s="43"/>
      <c r="AO225" s="44" t="str">
        <f aca="false">IF(OR(AN$4=0,AN225="",AN$8="",AN$7=""),"",ROUND(AN225/AN$8*AN$7*KVARDI,2))</f>
        <v/>
      </c>
      <c r="AP225" s="43"/>
      <c r="AQ225" s="44" t="str">
        <f aca="false">IF(OR(AP$4=0,AP225="",AP$8="",AP$7=""),"",ROUND(AP225/AP$8*AP$7*KVARDI,2))</f>
        <v/>
      </c>
      <c r="AR225" s="43"/>
      <c r="AS225" s="44" t="str">
        <f aca="false">IF(OR(AR$4=0,AR225="",AR$8="",AR$7=""),"",ROUND(AR225/AR$8*AR$7*KVARDI,2))</f>
        <v/>
      </c>
      <c r="AT225" s="43"/>
      <c r="AU225" s="44" t="str">
        <f aca="false">IF(OR(AT$4=0,AT225="",AT$8="",AT$7=""),"",ROUND(AT225/AT$8*AT$7*KVARDI,2))</f>
        <v/>
      </c>
      <c r="AV225" s="43"/>
      <c r="AW225" s="44" t="str">
        <f aca="false">IF(OR(AV$4=0,AV225="",AV$8="",AV$7=""),"",ROUND(AV225/AV$8*AV$7*KVARDI,2))</f>
        <v/>
      </c>
      <c r="AX225" s="43"/>
      <c r="AY225" s="44" t="str">
        <f aca="false">IF(OR(AX$4=0,AX225="",AX$8="",AX$7=""),"",ROUND(AX225/AX$8*AX$7*KVARDI,2))</f>
        <v/>
      </c>
      <c r="AZ225" s="43"/>
      <c r="BA225" s="44" t="str">
        <f aca="false">IF(OR(AZ$4=0,AZ225="",AZ$8="",AZ$7=""),"",ROUND(AZ225/AZ$8*AZ$7*KVARDI,2))</f>
        <v/>
      </c>
      <c r="BB225" s="43"/>
      <c r="BC225" s="44" t="str">
        <f aca="false">IF(OR(BB$4=0,BB225="",BB$8="",BB$7=""),"",ROUND(BB225/BB$8*BB$7*KVARDI,2))</f>
        <v/>
      </c>
    </row>
    <row r="226" customFormat="false" ht="15" hidden="false" customHeight="true" outlineLevel="0" collapsed="false">
      <c r="A226" s="45" t="n">
        <f aca="false">ROW()-10</f>
        <v>216</v>
      </c>
      <c r="B226" s="41" t="str">
        <f aca="false">IF(INDEX(Launagögn!$B$6:$B$10005,$A226)="","",INDEX(Launagögn!$B$6:$B$10005,$A226))</f>
        <v/>
      </c>
      <c r="C226" s="41" t="str">
        <f aca="false">IF(INDEX(Launagögn!$C$6:$C$10005,$A226)="","",INDEX(Launagögn!$C$6:$C$10005,$A226))</f>
        <v/>
      </c>
      <c r="D226" s="42" t="n">
        <f aca="false">IFERROR(SUMIF($F$10:$BC$10,"Stig",$F226:$BC226),0)</f>
        <v>0</v>
      </c>
      <c r="F226" s="43"/>
      <c r="G226" s="44" t="str">
        <f aca="false">IF(OR(F$4=0,F226="",F$8="",F$7=""),"",ROUND(F226/F$8*F$7*KVARDI,2))</f>
        <v/>
      </c>
      <c r="H226" s="43"/>
      <c r="I226" s="44" t="str">
        <f aca="false">IF(OR(H$4=0,H226="",H$8="",H$7=""),"",ROUND(H226/H$8*H$7*KVARDI,2))</f>
        <v/>
      </c>
      <c r="J226" s="43"/>
      <c r="K226" s="44" t="str">
        <f aca="false">IF(OR(J$4=0,J226="",J$8="",J$7=""),"",ROUND(J226/J$8*J$7*KVARDI,2))</f>
        <v/>
      </c>
      <c r="L226" s="43"/>
      <c r="M226" s="44" t="str">
        <f aca="false">IF(OR(L$4=0,L226="",L$8="",L$7=""),"",ROUND(L226/L$8*L$7*KVARDI,2))</f>
        <v/>
      </c>
      <c r="N226" s="43"/>
      <c r="O226" s="44" t="str">
        <f aca="false">IF(OR(N$4=0,N226="",N$8="",N$7=""),"",ROUND(N226/N$8*N$7*KVARDI,2))</f>
        <v/>
      </c>
      <c r="P226" s="43"/>
      <c r="Q226" s="44" t="str">
        <f aca="false">IF(OR(P$4=0,P226="",P$8="",P$7=""),"",ROUND(P226/P$8*P$7*KVARDI,2))</f>
        <v/>
      </c>
      <c r="R226" s="43"/>
      <c r="S226" s="44" t="str">
        <f aca="false">IF(OR(R$4=0,R226="",R$8="",R$7=""),"",ROUND(R226/R$8*R$7*KVARDI,2))</f>
        <v/>
      </c>
      <c r="T226" s="43"/>
      <c r="U226" s="44" t="str">
        <f aca="false">IF(OR(T$4=0,T226="",T$8="",T$7=""),"",ROUND(T226/T$8*T$7*KVARDI,2))</f>
        <v/>
      </c>
      <c r="V226" s="43"/>
      <c r="W226" s="44" t="str">
        <f aca="false">IF(OR(V$4=0,V226="",V$8="",V$7=""),"",ROUND(V226/V$8*V$7*KVARDI,2))</f>
        <v/>
      </c>
      <c r="X226" s="43"/>
      <c r="Y226" s="44" t="str">
        <f aca="false">IF(OR(X$4=0,X226="",X$8="",X$7=""),"",ROUND(X226/X$8*X$7*KVARDI,2))</f>
        <v/>
      </c>
      <c r="Z226" s="43"/>
      <c r="AA226" s="44" t="str">
        <f aca="false">IF(OR(Z$4=0,Z226="",Z$8="",Z$7=""),"",ROUND(Z226/Z$8*Z$7*KVARDI,2))</f>
        <v/>
      </c>
      <c r="AB226" s="43"/>
      <c r="AC226" s="44" t="str">
        <f aca="false">IF(OR(AB$4=0,AB226="",AB$8="",AB$7=""),"",ROUND(AB226/AB$8*AB$7*KVARDI,2))</f>
        <v/>
      </c>
      <c r="AD226" s="43"/>
      <c r="AE226" s="44" t="str">
        <f aca="false">IF(OR(AD$4=0,AD226="",AD$8="",AD$7=""),"",ROUND(AD226/AD$8*AD$7*KVARDI,2))</f>
        <v/>
      </c>
      <c r="AF226" s="43"/>
      <c r="AG226" s="44" t="str">
        <f aca="false">IF(OR(AF$4=0,AF226="",AF$8="",AF$7=""),"",ROUND(AF226/AF$8*AF$7*KVARDI,2))</f>
        <v/>
      </c>
      <c r="AH226" s="43"/>
      <c r="AI226" s="44" t="str">
        <f aca="false">IF(OR(AH$4=0,AH226="",AH$8="",AH$7=""),"",ROUND(AH226/AH$8*AH$7*KVARDI,2))</f>
        <v/>
      </c>
      <c r="AJ226" s="43"/>
      <c r="AK226" s="44" t="str">
        <f aca="false">IF(OR(AJ$4=0,AJ226="",AJ$8="",AJ$7=""),"",ROUND(AJ226/AJ$8*AJ$7*KVARDI,2))</f>
        <v/>
      </c>
      <c r="AL226" s="43"/>
      <c r="AM226" s="44" t="str">
        <f aca="false">IF(OR(AL$4=0,AL226="",AL$8="",AL$7=""),"",ROUND(AL226/AL$8*AL$7*KVARDI,2))</f>
        <v/>
      </c>
      <c r="AN226" s="43"/>
      <c r="AO226" s="44" t="str">
        <f aca="false">IF(OR(AN$4=0,AN226="",AN$8="",AN$7=""),"",ROUND(AN226/AN$8*AN$7*KVARDI,2))</f>
        <v/>
      </c>
      <c r="AP226" s="43"/>
      <c r="AQ226" s="44" t="str">
        <f aca="false">IF(OR(AP$4=0,AP226="",AP$8="",AP$7=""),"",ROUND(AP226/AP$8*AP$7*KVARDI,2))</f>
        <v/>
      </c>
      <c r="AR226" s="43"/>
      <c r="AS226" s="44" t="str">
        <f aca="false">IF(OR(AR$4=0,AR226="",AR$8="",AR$7=""),"",ROUND(AR226/AR$8*AR$7*KVARDI,2))</f>
        <v/>
      </c>
      <c r="AT226" s="43"/>
      <c r="AU226" s="44" t="str">
        <f aca="false">IF(OR(AT$4=0,AT226="",AT$8="",AT$7=""),"",ROUND(AT226/AT$8*AT$7*KVARDI,2))</f>
        <v/>
      </c>
      <c r="AV226" s="43"/>
      <c r="AW226" s="44" t="str">
        <f aca="false">IF(OR(AV$4=0,AV226="",AV$8="",AV$7=""),"",ROUND(AV226/AV$8*AV$7*KVARDI,2))</f>
        <v/>
      </c>
      <c r="AX226" s="43"/>
      <c r="AY226" s="44" t="str">
        <f aca="false">IF(OR(AX$4=0,AX226="",AX$8="",AX$7=""),"",ROUND(AX226/AX$8*AX$7*KVARDI,2))</f>
        <v/>
      </c>
      <c r="AZ226" s="43"/>
      <c r="BA226" s="44" t="str">
        <f aca="false">IF(OR(AZ$4=0,AZ226="",AZ$8="",AZ$7=""),"",ROUND(AZ226/AZ$8*AZ$7*KVARDI,2))</f>
        <v/>
      </c>
      <c r="BB226" s="43"/>
      <c r="BC226" s="44" t="str">
        <f aca="false">IF(OR(BB$4=0,BB226="",BB$8="",BB$7=""),"",ROUND(BB226/BB$8*BB$7*KVARDI,2))</f>
        <v/>
      </c>
    </row>
    <row r="227" customFormat="false" ht="15" hidden="false" customHeight="true" outlineLevel="0" collapsed="false">
      <c r="A227" s="45" t="n">
        <f aca="false">ROW()-10</f>
        <v>217</v>
      </c>
      <c r="B227" s="41" t="str">
        <f aca="false">IF(INDEX(Launagögn!$B$6:$B$10005,$A227)="","",INDEX(Launagögn!$B$6:$B$10005,$A227))</f>
        <v/>
      </c>
      <c r="C227" s="41" t="str">
        <f aca="false">IF(INDEX(Launagögn!$C$6:$C$10005,$A227)="","",INDEX(Launagögn!$C$6:$C$10005,$A227))</f>
        <v/>
      </c>
      <c r="D227" s="42" t="n">
        <f aca="false">IFERROR(SUMIF($F$10:$BC$10,"Stig",$F227:$BC227),0)</f>
        <v>0</v>
      </c>
      <c r="F227" s="43"/>
      <c r="G227" s="44" t="str">
        <f aca="false">IF(OR(F$4=0,F227="",F$8="",F$7=""),"",ROUND(F227/F$8*F$7*KVARDI,2))</f>
        <v/>
      </c>
      <c r="H227" s="43"/>
      <c r="I227" s="44" t="str">
        <f aca="false">IF(OR(H$4=0,H227="",H$8="",H$7=""),"",ROUND(H227/H$8*H$7*KVARDI,2))</f>
        <v/>
      </c>
      <c r="J227" s="43"/>
      <c r="K227" s="44" t="str">
        <f aca="false">IF(OR(J$4=0,J227="",J$8="",J$7=""),"",ROUND(J227/J$8*J$7*KVARDI,2))</f>
        <v/>
      </c>
      <c r="L227" s="43"/>
      <c r="M227" s="44" t="str">
        <f aca="false">IF(OR(L$4=0,L227="",L$8="",L$7=""),"",ROUND(L227/L$8*L$7*KVARDI,2))</f>
        <v/>
      </c>
      <c r="N227" s="43"/>
      <c r="O227" s="44" t="str">
        <f aca="false">IF(OR(N$4=0,N227="",N$8="",N$7=""),"",ROUND(N227/N$8*N$7*KVARDI,2))</f>
        <v/>
      </c>
      <c r="P227" s="43"/>
      <c r="Q227" s="44" t="str">
        <f aca="false">IF(OR(P$4=0,P227="",P$8="",P$7=""),"",ROUND(P227/P$8*P$7*KVARDI,2))</f>
        <v/>
      </c>
      <c r="R227" s="43"/>
      <c r="S227" s="44" t="str">
        <f aca="false">IF(OR(R$4=0,R227="",R$8="",R$7=""),"",ROUND(R227/R$8*R$7*KVARDI,2))</f>
        <v/>
      </c>
      <c r="T227" s="43"/>
      <c r="U227" s="44" t="str">
        <f aca="false">IF(OR(T$4=0,T227="",T$8="",T$7=""),"",ROUND(T227/T$8*T$7*KVARDI,2))</f>
        <v/>
      </c>
      <c r="V227" s="43"/>
      <c r="W227" s="44" t="str">
        <f aca="false">IF(OR(V$4=0,V227="",V$8="",V$7=""),"",ROUND(V227/V$8*V$7*KVARDI,2))</f>
        <v/>
      </c>
      <c r="X227" s="43"/>
      <c r="Y227" s="44" t="str">
        <f aca="false">IF(OR(X$4=0,X227="",X$8="",X$7=""),"",ROUND(X227/X$8*X$7*KVARDI,2))</f>
        <v/>
      </c>
      <c r="Z227" s="43"/>
      <c r="AA227" s="44" t="str">
        <f aca="false">IF(OR(Z$4=0,Z227="",Z$8="",Z$7=""),"",ROUND(Z227/Z$8*Z$7*KVARDI,2))</f>
        <v/>
      </c>
      <c r="AB227" s="43"/>
      <c r="AC227" s="44" t="str">
        <f aca="false">IF(OR(AB$4=0,AB227="",AB$8="",AB$7=""),"",ROUND(AB227/AB$8*AB$7*KVARDI,2))</f>
        <v/>
      </c>
      <c r="AD227" s="43"/>
      <c r="AE227" s="44" t="str">
        <f aca="false">IF(OR(AD$4=0,AD227="",AD$8="",AD$7=""),"",ROUND(AD227/AD$8*AD$7*KVARDI,2))</f>
        <v/>
      </c>
      <c r="AF227" s="43"/>
      <c r="AG227" s="44" t="str">
        <f aca="false">IF(OR(AF$4=0,AF227="",AF$8="",AF$7=""),"",ROUND(AF227/AF$8*AF$7*KVARDI,2))</f>
        <v/>
      </c>
      <c r="AH227" s="43"/>
      <c r="AI227" s="44" t="str">
        <f aca="false">IF(OR(AH$4=0,AH227="",AH$8="",AH$7=""),"",ROUND(AH227/AH$8*AH$7*KVARDI,2))</f>
        <v/>
      </c>
      <c r="AJ227" s="43"/>
      <c r="AK227" s="44" t="str">
        <f aca="false">IF(OR(AJ$4=0,AJ227="",AJ$8="",AJ$7=""),"",ROUND(AJ227/AJ$8*AJ$7*KVARDI,2))</f>
        <v/>
      </c>
      <c r="AL227" s="43"/>
      <c r="AM227" s="44" t="str">
        <f aca="false">IF(OR(AL$4=0,AL227="",AL$8="",AL$7=""),"",ROUND(AL227/AL$8*AL$7*KVARDI,2))</f>
        <v/>
      </c>
      <c r="AN227" s="43"/>
      <c r="AO227" s="44" t="str">
        <f aca="false">IF(OR(AN$4=0,AN227="",AN$8="",AN$7=""),"",ROUND(AN227/AN$8*AN$7*KVARDI,2))</f>
        <v/>
      </c>
      <c r="AP227" s="43"/>
      <c r="AQ227" s="44" t="str">
        <f aca="false">IF(OR(AP$4=0,AP227="",AP$8="",AP$7=""),"",ROUND(AP227/AP$8*AP$7*KVARDI,2))</f>
        <v/>
      </c>
      <c r="AR227" s="43"/>
      <c r="AS227" s="44" t="str">
        <f aca="false">IF(OR(AR$4=0,AR227="",AR$8="",AR$7=""),"",ROUND(AR227/AR$8*AR$7*KVARDI,2))</f>
        <v/>
      </c>
      <c r="AT227" s="43"/>
      <c r="AU227" s="44" t="str">
        <f aca="false">IF(OR(AT$4=0,AT227="",AT$8="",AT$7=""),"",ROUND(AT227/AT$8*AT$7*KVARDI,2))</f>
        <v/>
      </c>
      <c r="AV227" s="43"/>
      <c r="AW227" s="44" t="str">
        <f aca="false">IF(OR(AV$4=0,AV227="",AV$8="",AV$7=""),"",ROUND(AV227/AV$8*AV$7*KVARDI,2))</f>
        <v/>
      </c>
      <c r="AX227" s="43"/>
      <c r="AY227" s="44" t="str">
        <f aca="false">IF(OR(AX$4=0,AX227="",AX$8="",AX$7=""),"",ROUND(AX227/AX$8*AX$7*KVARDI,2))</f>
        <v/>
      </c>
      <c r="AZ227" s="43"/>
      <c r="BA227" s="44" t="str">
        <f aca="false">IF(OR(AZ$4=0,AZ227="",AZ$8="",AZ$7=""),"",ROUND(AZ227/AZ$8*AZ$7*KVARDI,2))</f>
        <v/>
      </c>
      <c r="BB227" s="43"/>
      <c r="BC227" s="44" t="str">
        <f aca="false">IF(OR(BB$4=0,BB227="",BB$8="",BB$7=""),"",ROUND(BB227/BB$8*BB$7*KVARDI,2))</f>
        <v/>
      </c>
    </row>
    <row r="228" customFormat="false" ht="15" hidden="false" customHeight="true" outlineLevel="0" collapsed="false">
      <c r="A228" s="45" t="n">
        <f aca="false">ROW()-10</f>
        <v>218</v>
      </c>
      <c r="B228" s="41" t="str">
        <f aca="false">IF(INDEX(Launagögn!$B$6:$B$10005,$A228)="","",INDEX(Launagögn!$B$6:$B$10005,$A228))</f>
        <v/>
      </c>
      <c r="C228" s="41" t="str">
        <f aca="false">IF(INDEX(Launagögn!$C$6:$C$10005,$A228)="","",INDEX(Launagögn!$C$6:$C$10005,$A228))</f>
        <v/>
      </c>
      <c r="D228" s="42" t="n">
        <f aca="false">IFERROR(SUMIF($F$10:$BC$10,"Stig",$F228:$BC228),0)</f>
        <v>0</v>
      </c>
      <c r="F228" s="43"/>
      <c r="G228" s="44" t="str">
        <f aca="false">IF(OR(F$4=0,F228="",F$8="",F$7=""),"",ROUND(F228/F$8*F$7*KVARDI,2))</f>
        <v/>
      </c>
      <c r="H228" s="43"/>
      <c r="I228" s="44" t="str">
        <f aca="false">IF(OR(H$4=0,H228="",H$8="",H$7=""),"",ROUND(H228/H$8*H$7*KVARDI,2))</f>
        <v/>
      </c>
      <c r="J228" s="43"/>
      <c r="K228" s="44" t="str">
        <f aca="false">IF(OR(J$4=0,J228="",J$8="",J$7=""),"",ROUND(J228/J$8*J$7*KVARDI,2))</f>
        <v/>
      </c>
      <c r="L228" s="43"/>
      <c r="M228" s="44" t="str">
        <f aca="false">IF(OR(L$4=0,L228="",L$8="",L$7=""),"",ROUND(L228/L$8*L$7*KVARDI,2))</f>
        <v/>
      </c>
      <c r="N228" s="43"/>
      <c r="O228" s="44" t="str">
        <f aca="false">IF(OR(N$4=0,N228="",N$8="",N$7=""),"",ROUND(N228/N$8*N$7*KVARDI,2))</f>
        <v/>
      </c>
      <c r="P228" s="43"/>
      <c r="Q228" s="44" t="str">
        <f aca="false">IF(OR(P$4=0,P228="",P$8="",P$7=""),"",ROUND(P228/P$8*P$7*KVARDI,2))</f>
        <v/>
      </c>
      <c r="R228" s="43"/>
      <c r="S228" s="44" t="str">
        <f aca="false">IF(OR(R$4=0,R228="",R$8="",R$7=""),"",ROUND(R228/R$8*R$7*KVARDI,2))</f>
        <v/>
      </c>
      <c r="T228" s="43"/>
      <c r="U228" s="44" t="str">
        <f aca="false">IF(OR(T$4=0,T228="",T$8="",T$7=""),"",ROUND(T228/T$8*T$7*KVARDI,2))</f>
        <v/>
      </c>
      <c r="V228" s="43"/>
      <c r="W228" s="44" t="str">
        <f aca="false">IF(OR(V$4=0,V228="",V$8="",V$7=""),"",ROUND(V228/V$8*V$7*KVARDI,2))</f>
        <v/>
      </c>
      <c r="X228" s="43"/>
      <c r="Y228" s="44" t="str">
        <f aca="false">IF(OR(X$4=0,X228="",X$8="",X$7=""),"",ROUND(X228/X$8*X$7*KVARDI,2))</f>
        <v/>
      </c>
      <c r="Z228" s="43"/>
      <c r="AA228" s="44" t="str">
        <f aca="false">IF(OR(Z$4=0,Z228="",Z$8="",Z$7=""),"",ROUND(Z228/Z$8*Z$7*KVARDI,2))</f>
        <v/>
      </c>
      <c r="AB228" s="43"/>
      <c r="AC228" s="44" t="str">
        <f aca="false">IF(OR(AB$4=0,AB228="",AB$8="",AB$7=""),"",ROUND(AB228/AB$8*AB$7*KVARDI,2))</f>
        <v/>
      </c>
      <c r="AD228" s="43"/>
      <c r="AE228" s="44" t="str">
        <f aca="false">IF(OR(AD$4=0,AD228="",AD$8="",AD$7=""),"",ROUND(AD228/AD$8*AD$7*KVARDI,2))</f>
        <v/>
      </c>
      <c r="AF228" s="43"/>
      <c r="AG228" s="44" t="str">
        <f aca="false">IF(OR(AF$4=0,AF228="",AF$8="",AF$7=""),"",ROUND(AF228/AF$8*AF$7*KVARDI,2))</f>
        <v/>
      </c>
      <c r="AH228" s="43"/>
      <c r="AI228" s="44" t="str">
        <f aca="false">IF(OR(AH$4=0,AH228="",AH$8="",AH$7=""),"",ROUND(AH228/AH$8*AH$7*KVARDI,2))</f>
        <v/>
      </c>
      <c r="AJ228" s="43"/>
      <c r="AK228" s="44" t="str">
        <f aca="false">IF(OR(AJ$4=0,AJ228="",AJ$8="",AJ$7=""),"",ROUND(AJ228/AJ$8*AJ$7*KVARDI,2))</f>
        <v/>
      </c>
      <c r="AL228" s="43"/>
      <c r="AM228" s="44" t="str">
        <f aca="false">IF(OR(AL$4=0,AL228="",AL$8="",AL$7=""),"",ROUND(AL228/AL$8*AL$7*KVARDI,2))</f>
        <v/>
      </c>
      <c r="AN228" s="43"/>
      <c r="AO228" s="44" t="str">
        <f aca="false">IF(OR(AN$4=0,AN228="",AN$8="",AN$7=""),"",ROUND(AN228/AN$8*AN$7*KVARDI,2))</f>
        <v/>
      </c>
      <c r="AP228" s="43"/>
      <c r="AQ228" s="44" t="str">
        <f aca="false">IF(OR(AP$4=0,AP228="",AP$8="",AP$7=""),"",ROUND(AP228/AP$8*AP$7*KVARDI,2))</f>
        <v/>
      </c>
      <c r="AR228" s="43"/>
      <c r="AS228" s="44" t="str">
        <f aca="false">IF(OR(AR$4=0,AR228="",AR$8="",AR$7=""),"",ROUND(AR228/AR$8*AR$7*KVARDI,2))</f>
        <v/>
      </c>
      <c r="AT228" s="43"/>
      <c r="AU228" s="44" t="str">
        <f aca="false">IF(OR(AT$4=0,AT228="",AT$8="",AT$7=""),"",ROUND(AT228/AT$8*AT$7*KVARDI,2))</f>
        <v/>
      </c>
      <c r="AV228" s="43"/>
      <c r="AW228" s="44" t="str">
        <f aca="false">IF(OR(AV$4=0,AV228="",AV$8="",AV$7=""),"",ROUND(AV228/AV$8*AV$7*KVARDI,2))</f>
        <v/>
      </c>
      <c r="AX228" s="43"/>
      <c r="AY228" s="44" t="str">
        <f aca="false">IF(OR(AX$4=0,AX228="",AX$8="",AX$7=""),"",ROUND(AX228/AX$8*AX$7*KVARDI,2))</f>
        <v/>
      </c>
      <c r="AZ228" s="43"/>
      <c r="BA228" s="44" t="str">
        <f aca="false">IF(OR(AZ$4=0,AZ228="",AZ$8="",AZ$7=""),"",ROUND(AZ228/AZ$8*AZ$7*KVARDI,2))</f>
        <v/>
      </c>
      <c r="BB228" s="43"/>
      <c r="BC228" s="44" t="str">
        <f aca="false">IF(OR(BB$4=0,BB228="",BB$8="",BB$7=""),"",ROUND(BB228/BB$8*BB$7*KVARDI,2))</f>
        <v/>
      </c>
    </row>
    <row r="229" customFormat="false" ht="15" hidden="false" customHeight="true" outlineLevel="0" collapsed="false">
      <c r="A229" s="45" t="n">
        <f aca="false">ROW()-10</f>
        <v>219</v>
      </c>
      <c r="B229" s="41" t="str">
        <f aca="false">IF(INDEX(Launagögn!$B$6:$B$10005,$A229)="","",INDEX(Launagögn!$B$6:$B$10005,$A229))</f>
        <v/>
      </c>
      <c r="C229" s="41" t="str">
        <f aca="false">IF(INDEX(Launagögn!$C$6:$C$10005,$A229)="","",INDEX(Launagögn!$C$6:$C$10005,$A229))</f>
        <v/>
      </c>
      <c r="D229" s="42" t="n">
        <f aca="false">IFERROR(SUMIF($F$10:$BC$10,"Stig",$F229:$BC229),0)</f>
        <v>0</v>
      </c>
      <c r="F229" s="43"/>
      <c r="G229" s="44" t="str">
        <f aca="false">IF(OR(F$4=0,F229="",F$8="",F$7=""),"",ROUND(F229/F$8*F$7*KVARDI,2))</f>
        <v/>
      </c>
      <c r="H229" s="43"/>
      <c r="I229" s="44" t="str">
        <f aca="false">IF(OR(H$4=0,H229="",H$8="",H$7=""),"",ROUND(H229/H$8*H$7*KVARDI,2))</f>
        <v/>
      </c>
      <c r="J229" s="43"/>
      <c r="K229" s="44" t="str">
        <f aca="false">IF(OR(J$4=0,J229="",J$8="",J$7=""),"",ROUND(J229/J$8*J$7*KVARDI,2))</f>
        <v/>
      </c>
      <c r="L229" s="43"/>
      <c r="M229" s="44" t="str">
        <f aca="false">IF(OR(L$4=0,L229="",L$8="",L$7=""),"",ROUND(L229/L$8*L$7*KVARDI,2))</f>
        <v/>
      </c>
      <c r="N229" s="43"/>
      <c r="O229" s="44" t="str">
        <f aca="false">IF(OR(N$4=0,N229="",N$8="",N$7=""),"",ROUND(N229/N$8*N$7*KVARDI,2))</f>
        <v/>
      </c>
      <c r="P229" s="43"/>
      <c r="Q229" s="44" t="str">
        <f aca="false">IF(OR(P$4=0,P229="",P$8="",P$7=""),"",ROUND(P229/P$8*P$7*KVARDI,2))</f>
        <v/>
      </c>
      <c r="R229" s="43"/>
      <c r="S229" s="44" t="str">
        <f aca="false">IF(OR(R$4=0,R229="",R$8="",R$7=""),"",ROUND(R229/R$8*R$7*KVARDI,2))</f>
        <v/>
      </c>
      <c r="T229" s="43"/>
      <c r="U229" s="44" t="str">
        <f aca="false">IF(OR(T$4=0,T229="",T$8="",T$7=""),"",ROUND(T229/T$8*T$7*KVARDI,2))</f>
        <v/>
      </c>
      <c r="V229" s="43"/>
      <c r="W229" s="44" t="str">
        <f aca="false">IF(OR(V$4=0,V229="",V$8="",V$7=""),"",ROUND(V229/V$8*V$7*KVARDI,2))</f>
        <v/>
      </c>
      <c r="X229" s="43"/>
      <c r="Y229" s="44" t="str">
        <f aca="false">IF(OR(X$4=0,X229="",X$8="",X$7=""),"",ROUND(X229/X$8*X$7*KVARDI,2))</f>
        <v/>
      </c>
      <c r="Z229" s="43"/>
      <c r="AA229" s="44" t="str">
        <f aca="false">IF(OR(Z$4=0,Z229="",Z$8="",Z$7=""),"",ROUND(Z229/Z$8*Z$7*KVARDI,2))</f>
        <v/>
      </c>
      <c r="AB229" s="43"/>
      <c r="AC229" s="44" t="str">
        <f aca="false">IF(OR(AB$4=0,AB229="",AB$8="",AB$7=""),"",ROUND(AB229/AB$8*AB$7*KVARDI,2))</f>
        <v/>
      </c>
      <c r="AD229" s="43"/>
      <c r="AE229" s="44" t="str">
        <f aca="false">IF(OR(AD$4=0,AD229="",AD$8="",AD$7=""),"",ROUND(AD229/AD$8*AD$7*KVARDI,2))</f>
        <v/>
      </c>
      <c r="AF229" s="43"/>
      <c r="AG229" s="44" t="str">
        <f aca="false">IF(OR(AF$4=0,AF229="",AF$8="",AF$7=""),"",ROUND(AF229/AF$8*AF$7*KVARDI,2))</f>
        <v/>
      </c>
      <c r="AH229" s="43"/>
      <c r="AI229" s="44" t="str">
        <f aca="false">IF(OR(AH$4=0,AH229="",AH$8="",AH$7=""),"",ROUND(AH229/AH$8*AH$7*KVARDI,2))</f>
        <v/>
      </c>
      <c r="AJ229" s="43"/>
      <c r="AK229" s="44" t="str">
        <f aca="false">IF(OR(AJ$4=0,AJ229="",AJ$8="",AJ$7=""),"",ROUND(AJ229/AJ$8*AJ$7*KVARDI,2))</f>
        <v/>
      </c>
      <c r="AL229" s="43"/>
      <c r="AM229" s="44" t="str">
        <f aca="false">IF(OR(AL$4=0,AL229="",AL$8="",AL$7=""),"",ROUND(AL229/AL$8*AL$7*KVARDI,2))</f>
        <v/>
      </c>
      <c r="AN229" s="43"/>
      <c r="AO229" s="44" t="str">
        <f aca="false">IF(OR(AN$4=0,AN229="",AN$8="",AN$7=""),"",ROUND(AN229/AN$8*AN$7*KVARDI,2))</f>
        <v/>
      </c>
      <c r="AP229" s="43"/>
      <c r="AQ229" s="44" t="str">
        <f aca="false">IF(OR(AP$4=0,AP229="",AP$8="",AP$7=""),"",ROUND(AP229/AP$8*AP$7*KVARDI,2))</f>
        <v/>
      </c>
      <c r="AR229" s="43"/>
      <c r="AS229" s="44" t="str">
        <f aca="false">IF(OR(AR$4=0,AR229="",AR$8="",AR$7=""),"",ROUND(AR229/AR$8*AR$7*KVARDI,2))</f>
        <v/>
      </c>
      <c r="AT229" s="43"/>
      <c r="AU229" s="44" t="str">
        <f aca="false">IF(OR(AT$4=0,AT229="",AT$8="",AT$7=""),"",ROUND(AT229/AT$8*AT$7*KVARDI,2))</f>
        <v/>
      </c>
      <c r="AV229" s="43"/>
      <c r="AW229" s="44" t="str">
        <f aca="false">IF(OR(AV$4=0,AV229="",AV$8="",AV$7=""),"",ROUND(AV229/AV$8*AV$7*KVARDI,2))</f>
        <v/>
      </c>
      <c r="AX229" s="43"/>
      <c r="AY229" s="44" t="str">
        <f aca="false">IF(OR(AX$4=0,AX229="",AX$8="",AX$7=""),"",ROUND(AX229/AX$8*AX$7*KVARDI,2))</f>
        <v/>
      </c>
      <c r="AZ229" s="43"/>
      <c r="BA229" s="44" t="str">
        <f aca="false">IF(OR(AZ$4=0,AZ229="",AZ$8="",AZ$7=""),"",ROUND(AZ229/AZ$8*AZ$7*KVARDI,2))</f>
        <v/>
      </c>
      <c r="BB229" s="43"/>
      <c r="BC229" s="44" t="str">
        <f aca="false">IF(OR(BB$4=0,BB229="",BB$8="",BB$7=""),"",ROUND(BB229/BB$8*BB$7*KVARDI,2))</f>
        <v/>
      </c>
    </row>
    <row r="230" customFormat="false" ht="15" hidden="false" customHeight="true" outlineLevel="0" collapsed="false">
      <c r="A230" s="45" t="n">
        <f aca="false">ROW()-10</f>
        <v>220</v>
      </c>
      <c r="B230" s="41" t="str">
        <f aca="false">IF(INDEX(Launagögn!$B$6:$B$10005,$A230)="","",INDEX(Launagögn!$B$6:$B$10005,$A230))</f>
        <v/>
      </c>
      <c r="C230" s="41" t="str">
        <f aca="false">IF(INDEX(Launagögn!$C$6:$C$10005,$A230)="","",INDEX(Launagögn!$C$6:$C$10005,$A230))</f>
        <v/>
      </c>
      <c r="D230" s="42" t="n">
        <f aca="false">IFERROR(SUMIF($F$10:$BC$10,"Stig",$F230:$BC230),0)</f>
        <v>0</v>
      </c>
      <c r="F230" s="43"/>
      <c r="G230" s="44" t="str">
        <f aca="false">IF(OR(F$4=0,F230="",F$8="",F$7=""),"",ROUND(F230/F$8*F$7*KVARDI,2))</f>
        <v/>
      </c>
      <c r="H230" s="43"/>
      <c r="I230" s="44" t="str">
        <f aca="false">IF(OR(H$4=0,H230="",H$8="",H$7=""),"",ROUND(H230/H$8*H$7*KVARDI,2))</f>
        <v/>
      </c>
      <c r="J230" s="43"/>
      <c r="K230" s="44" t="str">
        <f aca="false">IF(OR(J$4=0,J230="",J$8="",J$7=""),"",ROUND(J230/J$8*J$7*KVARDI,2))</f>
        <v/>
      </c>
      <c r="L230" s="43"/>
      <c r="M230" s="44" t="str">
        <f aca="false">IF(OR(L$4=0,L230="",L$8="",L$7=""),"",ROUND(L230/L$8*L$7*KVARDI,2))</f>
        <v/>
      </c>
      <c r="N230" s="43"/>
      <c r="O230" s="44" t="str">
        <f aca="false">IF(OR(N$4=0,N230="",N$8="",N$7=""),"",ROUND(N230/N$8*N$7*KVARDI,2))</f>
        <v/>
      </c>
      <c r="P230" s="43"/>
      <c r="Q230" s="44" t="str">
        <f aca="false">IF(OR(P$4=0,P230="",P$8="",P$7=""),"",ROUND(P230/P$8*P$7*KVARDI,2))</f>
        <v/>
      </c>
      <c r="R230" s="43"/>
      <c r="S230" s="44" t="str">
        <f aca="false">IF(OR(R$4=0,R230="",R$8="",R$7=""),"",ROUND(R230/R$8*R$7*KVARDI,2))</f>
        <v/>
      </c>
      <c r="T230" s="43"/>
      <c r="U230" s="44" t="str">
        <f aca="false">IF(OR(T$4=0,T230="",T$8="",T$7=""),"",ROUND(T230/T$8*T$7*KVARDI,2))</f>
        <v/>
      </c>
      <c r="V230" s="43"/>
      <c r="W230" s="44" t="str">
        <f aca="false">IF(OR(V$4=0,V230="",V$8="",V$7=""),"",ROUND(V230/V$8*V$7*KVARDI,2))</f>
        <v/>
      </c>
      <c r="X230" s="43"/>
      <c r="Y230" s="44" t="str">
        <f aca="false">IF(OR(X$4=0,X230="",X$8="",X$7=""),"",ROUND(X230/X$8*X$7*KVARDI,2))</f>
        <v/>
      </c>
      <c r="Z230" s="43"/>
      <c r="AA230" s="44" t="str">
        <f aca="false">IF(OR(Z$4=0,Z230="",Z$8="",Z$7=""),"",ROUND(Z230/Z$8*Z$7*KVARDI,2))</f>
        <v/>
      </c>
      <c r="AB230" s="43"/>
      <c r="AC230" s="44" t="str">
        <f aca="false">IF(OR(AB$4=0,AB230="",AB$8="",AB$7=""),"",ROUND(AB230/AB$8*AB$7*KVARDI,2))</f>
        <v/>
      </c>
      <c r="AD230" s="43"/>
      <c r="AE230" s="44" t="str">
        <f aca="false">IF(OR(AD$4=0,AD230="",AD$8="",AD$7=""),"",ROUND(AD230/AD$8*AD$7*KVARDI,2))</f>
        <v/>
      </c>
      <c r="AF230" s="43"/>
      <c r="AG230" s="44" t="str">
        <f aca="false">IF(OR(AF$4=0,AF230="",AF$8="",AF$7=""),"",ROUND(AF230/AF$8*AF$7*KVARDI,2))</f>
        <v/>
      </c>
      <c r="AH230" s="43"/>
      <c r="AI230" s="44" t="str">
        <f aca="false">IF(OR(AH$4=0,AH230="",AH$8="",AH$7=""),"",ROUND(AH230/AH$8*AH$7*KVARDI,2))</f>
        <v/>
      </c>
      <c r="AJ230" s="43"/>
      <c r="AK230" s="44" t="str">
        <f aca="false">IF(OR(AJ$4=0,AJ230="",AJ$8="",AJ$7=""),"",ROUND(AJ230/AJ$8*AJ$7*KVARDI,2))</f>
        <v/>
      </c>
      <c r="AL230" s="43"/>
      <c r="AM230" s="44" t="str">
        <f aca="false">IF(OR(AL$4=0,AL230="",AL$8="",AL$7=""),"",ROUND(AL230/AL$8*AL$7*KVARDI,2))</f>
        <v/>
      </c>
      <c r="AN230" s="43"/>
      <c r="AO230" s="44" t="str">
        <f aca="false">IF(OR(AN$4=0,AN230="",AN$8="",AN$7=""),"",ROUND(AN230/AN$8*AN$7*KVARDI,2))</f>
        <v/>
      </c>
      <c r="AP230" s="43"/>
      <c r="AQ230" s="44" t="str">
        <f aca="false">IF(OR(AP$4=0,AP230="",AP$8="",AP$7=""),"",ROUND(AP230/AP$8*AP$7*KVARDI,2))</f>
        <v/>
      </c>
      <c r="AR230" s="43"/>
      <c r="AS230" s="44" t="str">
        <f aca="false">IF(OR(AR$4=0,AR230="",AR$8="",AR$7=""),"",ROUND(AR230/AR$8*AR$7*KVARDI,2))</f>
        <v/>
      </c>
      <c r="AT230" s="43"/>
      <c r="AU230" s="44" t="str">
        <f aca="false">IF(OR(AT$4=0,AT230="",AT$8="",AT$7=""),"",ROUND(AT230/AT$8*AT$7*KVARDI,2))</f>
        <v/>
      </c>
      <c r="AV230" s="43"/>
      <c r="AW230" s="44" t="str">
        <f aca="false">IF(OR(AV$4=0,AV230="",AV$8="",AV$7=""),"",ROUND(AV230/AV$8*AV$7*KVARDI,2))</f>
        <v/>
      </c>
      <c r="AX230" s="43"/>
      <c r="AY230" s="44" t="str">
        <f aca="false">IF(OR(AX$4=0,AX230="",AX$8="",AX$7=""),"",ROUND(AX230/AX$8*AX$7*KVARDI,2))</f>
        <v/>
      </c>
      <c r="AZ230" s="43"/>
      <c r="BA230" s="44" t="str">
        <f aca="false">IF(OR(AZ$4=0,AZ230="",AZ$8="",AZ$7=""),"",ROUND(AZ230/AZ$8*AZ$7*KVARDI,2))</f>
        <v/>
      </c>
      <c r="BB230" s="43"/>
      <c r="BC230" s="44" t="str">
        <f aca="false">IF(OR(BB$4=0,BB230="",BB$8="",BB$7=""),"",ROUND(BB230/BB$8*BB$7*KVARDI,2))</f>
        <v/>
      </c>
    </row>
    <row r="231" customFormat="false" ht="15" hidden="false" customHeight="true" outlineLevel="0" collapsed="false">
      <c r="A231" s="45" t="n">
        <f aca="false">ROW()-10</f>
        <v>221</v>
      </c>
      <c r="B231" s="41" t="str">
        <f aca="false">IF(INDEX(Launagögn!$B$6:$B$10005,$A231)="","",INDEX(Launagögn!$B$6:$B$10005,$A231))</f>
        <v/>
      </c>
      <c r="C231" s="41" t="str">
        <f aca="false">IF(INDEX(Launagögn!$C$6:$C$10005,$A231)="","",INDEX(Launagögn!$C$6:$C$10005,$A231))</f>
        <v/>
      </c>
      <c r="D231" s="42" t="n">
        <f aca="false">IFERROR(SUMIF($F$10:$BC$10,"Stig",$F231:$BC231),0)</f>
        <v>0</v>
      </c>
      <c r="F231" s="43"/>
      <c r="G231" s="44" t="str">
        <f aca="false">IF(OR(F$4=0,F231="",F$8="",F$7=""),"",ROUND(F231/F$8*F$7*KVARDI,2))</f>
        <v/>
      </c>
      <c r="H231" s="43"/>
      <c r="I231" s="44" t="str">
        <f aca="false">IF(OR(H$4=0,H231="",H$8="",H$7=""),"",ROUND(H231/H$8*H$7*KVARDI,2))</f>
        <v/>
      </c>
      <c r="J231" s="43"/>
      <c r="K231" s="44" t="str">
        <f aca="false">IF(OR(J$4=0,J231="",J$8="",J$7=""),"",ROUND(J231/J$8*J$7*KVARDI,2))</f>
        <v/>
      </c>
      <c r="L231" s="43"/>
      <c r="M231" s="44" t="str">
        <f aca="false">IF(OR(L$4=0,L231="",L$8="",L$7=""),"",ROUND(L231/L$8*L$7*KVARDI,2))</f>
        <v/>
      </c>
      <c r="N231" s="43"/>
      <c r="O231" s="44" t="str">
        <f aca="false">IF(OR(N$4=0,N231="",N$8="",N$7=""),"",ROUND(N231/N$8*N$7*KVARDI,2))</f>
        <v/>
      </c>
      <c r="P231" s="43"/>
      <c r="Q231" s="44" t="str">
        <f aca="false">IF(OR(P$4=0,P231="",P$8="",P$7=""),"",ROUND(P231/P$8*P$7*KVARDI,2))</f>
        <v/>
      </c>
      <c r="R231" s="43"/>
      <c r="S231" s="44" t="str">
        <f aca="false">IF(OR(R$4=0,R231="",R$8="",R$7=""),"",ROUND(R231/R$8*R$7*KVARDI,2))</f>
        <v/>
      </c>
      <c r="T231" s="43"/>
      <c r="U231" s="44" t="str">
        <f aca="false">IF(OR(T$4=0,T231="",T$8="",T$7=""),"",ROUND(T231/T$8*T$7*KVARDI,2))</f>
        <v/>
      </c>
      <c r="V231" s="43"/>
      <c r="W231" s="44" t="str">
        <f aca="false">IF(OR(V$4=0,V231="",V$8="",V$7=""),"",ROUND(V231/V$8*V$7*KVARDI,2))</f>
        <v/>
      </c>
      <c r="X231" s="43"/>
      <c r="Y231" s="44" t="str">
        <f aca="false">IF(OR(X$4=0,X231="",X$8="",X$7=""),"",ROUND(X231/X$8*X$7*KVARDI,2))</f>
        <v/>
      </c>
      <c r="Z231" s="43"/>
      <c r="AA231" s="44" t="str">
        <f aca="false">IF(OR(Z$4=0,Z231="",Z$8="",Z$7=""),"",ROUND(Z231/Z$8*Z$7*KVARDI,2))</f>
        <v/>
      </c>
      <c r="AB231" s="43"/>
      <c r="AC231" s="44" t="str">
        <f aca="false">IF(OR(AB$4=0,AB231="",AB$8="",AB$7=""),"",ROUND(AB231/AB$8*AB$7*KVARDI,2))</f>
        <v/>
      </c>
      <c r="AD231" s="43"/>
      <c r="AE231" s="44" t="str">
        <f aca="false">IF(OR(AD$4=0,AD231="",AD$8="",AD$7=""),"",ROUND(AD231/AD$8*AD$7*KVARDI,2))</f>
        <v/>
      </c>
      <c r="AF231" s="43"/>
      <c r="AG231" s="44" t="str">
        <f aca="false">IF(OR(AF$4=0,AF231="",AF$8="",AF$7=""),"",ROUND(AF231/AF$8*AF$7*KVARDI,2))</f>
        <v/>
      </c>
      <c r="AH231" s="43"/>
      <c r="AI231" s="44" t="str">
        <f aca="false">IF(OR(AH$4=0,AH231="",AH$8="",AH$7=""),"",ROUND(AH231/AH$8*AH$7*KVARDI,2))</f>
        <v/>
      </c>
      <c r="AJ231" s="43"/>
      <c r="AK231" s="44" t="str">
        <f aca="false">IF(OR(AJ$4=0,AJ231="",AJ$8="",AJ$7=""),"",ROUND(AJ231/AJ$8*AJ$7*KVARDI,2))</f>
        <v/>
      </c>
      <c r="AL231" s="43"/>
      <c r="AM231" s="44" t="str">
        <f aca="false">IF(OR(AL$4=0,AL231="",AL$8="",AL$7=""),"",ROUND(AL231/AL$8*AL$7*KVARDI,2))</f>
        <v/>
      </c>
      <c r="AN231" s="43"/>
      <c r="AO231" s="44" t="str">
        <f aca="false">IF(OR(AN$4=0,AN231="",AN$8="",AN$7=""),"",ROUND(AN231/AN$8*AN$7*KVARDI,2))</f>
        <v/>
      </c>
      <c r="AP231" s="43"/>
      <c r="AQ231" s="44" t="str">
        <f aca="false">IF(OR(AP$4=0,AP231="",AP$8="",AP$7=""),"",ROUND(AP231/AP$8*AP$7*KVARDI,2))</f>
        <v/>
      </c>
      <c r="AR231" s="43"/>
      <c r="AS231" s="44" t="str">
        <f aca="false">IF(OR(AR$4=0,AR231="",AR$8="",AR$7=""),"",ROUND(AR231/AR$8*AR$7*KVARDI,2))</f>
        <v/>
      </c>
      <c r="AT231" s="43"/>
      <c r="AU231" s="44" t="str">
        <f aca="false">IF(OR(AT$4=0,AT231="",AT$8="",AT$7=""),"",ROUND(AT231/AT$8*AT$7*KVARDI,2))</f>
        <v/>
      </c>
      <c r="AV231" s="43"/>
      <c r="AW231" s="44" t="str">
        <f aca="false">IF(OR(AV$4=0,AV231="",AV$8="",AV$7=""),"",ROUND(AV231/AV$8*AV$7*KVARDI,2))</f>
        <v/>
      </c>
      <c r="AX231" s="43"/>
      <c r="AY231" s="44" t="str">
        <f aca="false">IF(OR(AX$4=0,AX231="",AX$8="",AX$7=""),"",ROUND(AX231/AX$8*AX$7*KVARDI,2))</f>
        <v/>
      </c>
      <c r="AZ231" s="43"/>
      <c r="BA231" s="44" t="str">
        <f aca="false">IF(OR(AZ$4=0,AZ231="",AZ$8="",AZ$7=""),"",ROUND(AZ231/AZ$8*AZ$7*KVARDI,2))</f>
        <v/>
      </c>
      <c r="BB231" s="43"/>
      <c r="BC231" s="44" t="str">
        <f aca="false">IF(OR(BB$4=0,BB231="",BB$8="",BB$7=""),"",ROUND(BB231/BB$8*BB$7*KVARDI,2))</f>
        <v/>
      </c>
    </row>
    <row r="232" customFormat="false" ht="15" hidden="false" customHeight="true" outlineLevel="0" collapsed="false">
      <c r="A232" s="45" t="n">
        <f aca="false">ROW()-10</f>
        <v>222</v>
      </c>
      <c r="B232" s="41" t="str">
        <f aca="false">IF(INDEX(Launagögn!$B$6:$B$10005,$A232)="","",INDEX(Launagögn!$B$6:$B$10005,$A232))</f>
        <v/>
      </c>
      <c r="C232" s="41" t="str">
        <f aca="false">IF(INDEX(Launagögn!$C$6:$C$10005,$A232)="","",INDEX(Launagögn!$C$6:$C$10005,$A232))</f>
        <v/>
      </c>
      <c r="D232" s="42" t="n">
        <f aca="false">IFERROR(SUMIF($F$10:$BC$10,"Stig",$F232:$BC232),0)</f>
        <v>0</v>
      </c>
      <c r="F232" s="43"/>
      <c r="G232" s="44" t="str">
        <f aca="false">IF(OR(F$4=0,F232="",F$8="",F$7=""),"",ROUND(F232/F$8*F$7*KVARDI,2))</f>
        <v/>
      </c>
      <c r="H232" s="43"/>
      <c r="I232" s="44" t="str">
        <f aca="false">IF(OR(H$4=0,H232="",H$8="",H$7=""),"",ROUND(H232/H$8*H$7*KVARDI,2))</f>
        <v/>
      </c>
      <c r="J232" s="43"/>
      <c r="K232" s="44" t="str">
        <f aca="false">IF(OR(J$4=0,J232="",J$8="",J$7=""),"",ROUND(J232/J$8*J$7*KVARDI,2))</f>
        <v/>
      </c>
      <c r="L232" s="43"/>
      <c r="M232" s="44" t="str">
        <f aca="false">IF(OR(L$4=0,L232="",L$8="",L$7=""),"",ROUND(L232/L$8*L$7*KVARDI,2))</f>
        <v/>
      </c>
      <c r="N232" s="43"/>
      <c r="O232" s="44" t="str">
        <f aca="false">IF(OR(N$4=0,N232="",N$8="",N$7=""),"",ROUND(N232/N$8*N$7*KVARDI,2))</f>
        <v/>
      </c>
      <c r="P232" s="43"/>
      <c r="Q232" s="44" t="str">
        <f aca="false">IF(OR(P$4=0,P232="",P$8="",P$7=""),"",ROUND(P232/P$8*P$7*KVARDI,2))</f>
        <v/>
      </c>
      <c r="R232" s="43"/>
      <c r="S232" s="44" t="str">
        <f aca="false">IF(OR(R$4=0,R232="",R$8="",R$7=""),"",ROUND(R232/R$8*R$7*KVARDI,2))</f>
        <v/>
      </c>
      <c r="T232" s="43"/>
      <c r="U232" s="44" t="str">
        <f aca="false">IF(OR(T$4=0,T232="",T$8="",T$7=""),"",ROUND(T232/T$8*T$7*KVARDI,2))</f>
        <v/>
      </c>
      <c r="V232" s="43"/>
      <c r="W232" s="44" t="str">
        <f aca="false">IF(OR(V$4=0,V232="",V$8="",V$7=""),"",ROUND(V232/V$8*V$7*KVARDI,2))</f>
        <v/>
      </c>
      <c r="X232" s="43"/>
      <c r="Y232" s="44" t="str">
        <f aca="false">IF(OR(X$4=0,X232="",X$8="",X$7=""),"",ROUND(X232/X$8*X$7*KVARDI,2))</f>
        <v/>
      </c>
      <c r="Z232" s="43"/>
      <c r="AA232" s="44" t="str">
        <f aca="false">IF(OR(Z$4=0,Z232="",Z$8="",Z$7=""),"",ROUND(Z232/Z$8*Z$7*KVARDI,2))</f>
        <v/>
      </c>
      <c r="AB232" s="43"/>
      <c r="AC232" s="44" t="str">
        <f aca="false">IF(OR(AB$4=0,AB232="",AB$8="",AB$7=""),"",ROUND(AB232/AB$8*AB$7*KVARDI,2))</f>
        <v/>
      </c>
      <c r="AD232" s="43"/>
      <c r="AE232" s="44" t="str">
        <f aca="false">IF(OR(AD$4=0,AD232="",AD$8="",AD$7=""),"",ROUND(AD232/AD$8*AD$7*KVARDI,2))</f>
        <v/>
      </c>
      <c r="AF232" s="43"/>
      <c r="AG232" s="44" t="str">
        <f aca="false">IF(OR(AF$4=0,AF232="",AF$8="",AF$7=""),"",ROUND(AF232/AF$8*AF$7*KVARDI,2))</f>
        <v/>
      </c>
      <c r="AH232" s="43"/>
      <c r="AI232" s="44" t="str">
        <f aca="false">IF(OR(AH$4=0,AH232="",AH$8="",AH$7=""),"",ROUND(AH232/AH$8*AH$7*KVARDI,2))</f>
        <v/>
      </c>
      <c r="AJ232" s="43"/>
      <c r="AK232" s="44" t="str">
        <f aca="false">IF(OR(AJ$4=0,AJ232="",AJ$8="",AJ$7=""),"",ROUND(AJ232/AJ$8*AJ$7*KVARDI,2))</f>
        <v/>
      </c>
      <c r="AL232" s="43"/>
      <c r="AM232" s="44" t="str">
        <f aca="false">IF(OR(AL$4=0,AL232="",AL$8="",AL$7=""),"",ROUND(AL232/AL$8*AL$7*KVARDI,2))</f>
        <v/>
      </c>
      <c r="AN232" s="43"/>
      <c r="AO232" s="44" t="str">
        <f aca="false">IF(OR(AN$4=0,AN232="",AN$8="",AN$7=""),"",ROUND(AN232/AN$8*AN$7*KVARDI,2))</f>
        <v/>
      </c>
      <c r="AP232" s="43"/>
      <c r="AQ232" s="44" t="str">
        <f aca="false">IF(OR(AP$4=0,AP232="",AP$8="",AP$7=""),"",ROUND(AP232/AP$8*AP$7*KVARDI,2))</f>
        <v/>
      </c>
      <c r="AR232" s="43"/>
      <c r="AS232" s="44" t="str">
        <f aca="false">IF(OR(AR$4=0,AR232="",AR$8="",AR$7=""),"",ROUND(AR232/AR$8*AR$7*KVARDI,2))</f>
        <v/>
      </c>
      <c r="AT232" s="43"/>
      <c r="AU232" s="44" t="str">
        <f aca="false">IF(OR(AT$4=0,AT232="",AT$8="",AT$7=""),"",ROUND(AT232/AT$8*AT$7*KVARDI,2))</f>
        <v/>
      </c>
      <c r="AV232" s="43"/>
      <c r="AW232" s="44" t="str">
        <f aca="false">IF(OR(AV$4=0,AV232="",AV$8="",AV$7=""),"",ROUND(AV232/AV$8*AV$7*KVARDI,2))</f>
        <v/>
      </c>
      <c r="AX232" s="43"/>
      <c r="AY232" s="44" t="str">
        <f aca="false">IF(OR(AX$4=0,AX232="",AX$8="",AX$7=""),"",ROUND(AX232/AX$8*AX$7*KVARDI,2))</f>
        <v/>
      </c>
      <c r="AZ232" s="43"/>
      <c r="BA232" s="44" t="str">
        <f aca="false">IF(OR(AZ$4=0,AZ232="",AZ$8="",AZ$7=""),"",ROUND(AZ232/AZ$8*AZ$7*KVARDI,2))</f>
        <v/>
      </c>
      <c r="BB232" s="43"/>
      <c r="BC232" s="44" t="str">
        <f aca="false">IF(OR(BB$4=0,BB232="",BB$8="",BB$7=""),"",ROUND(BB232/BB$8*BB$7*KVARDI,2))</f>
        <v/>
      </c>
    </row>
    <row r="233" customFormat="false" ht="15" hidden="false" customHeight="true" outlineLevel="0" collapsed="false">
      <c r="A233" s="45" t="n">
        <f aca="false">ROW()-10</f>
        <v>223</v>
      </c>
      <c r="B233" s="41" t="str">
        <f aca="false">IF(INDEX(Launagögn!$B$6:$B$10005,$A233)="","",INDEX(Launagögn!$B$6:$B$10005,$A233))</f>
        <v/>
      </c>
      <c r="C233" s="41" t="str">
        <f aca="false">IF(INDEX(Launagögn!$C$6:$C$10005,$A233)="","",INDEX(Launagögn!$C$6:$C$10005,$A233))</f>
        <v/>
      </c>
      <c r="D233" s="42" t="n">
        <f aca="false">IFERROR(SUMIF($F$10:$BC$10,"Stig",$F233:$BC233),0)</f>
        <v>0</v>
      </c>
      <c r="F233" s="43"/>
      <c r="G233" s="44" t="str">
        <f aca="false">IF(OR(F$4=0,F233="",F$8="",F$7=""),"",ROUND(F233/F$8*F$7*KVARDI,2))</f>
        <v/>
      </c>
      <c r="H233" s="43"/>
      <c r="I233" s="44" t="str">
        <f aca="false">IF(OR(H$4=0,H233="",H$8="",H$7=""),"",ROUND(H233/H$8*H$7*KVARDI,2))</f>
        <v/>
      </c>
      <c r="J233" s="43"/>
      <c r="K233" s="44" t="str">
        <f aca="false">IF(OR(J$4=0,J233="",J$8="",J$7=""),"",ROUND(J233/J$8*J$7*KVARDI,2))</f>
        <v/>
      </c>
      <c r="L233" s="43"/>
      <c r="M233" s="44" t="str">
        <f aca="false">IF(OR(L$4=0,L233="",L$8="",L$7=""),"",ROUND(L233/L$8*L$7*KVARDI,2))</f>
        <v/>
      </c>
      <c r="N233" s="43"/>
      <c r="O233" s="44" t="str">
        <f aca="false">IF(OR(N$4=0,N233="",N$8="",N$7=""),"",ROUND(N233/N$8*N$7*KVARDI,2))</f>
        <v/>
      </c>
      <c r="P233" s="43"/>
      <c r="Q233" s="44" t="str">
        <f aca="false">IF(OR(P$4=0,P233="",P$8="",P$7=""),"",ROUND(P233/P$8*P$7*KVARDI,2))</f>
        <v/>
      </c>
      <c r="R233" s="43"/>
      <c r="S233" s="44" t="str">
        <f aca="false">IF(OR(R$4=0,R233="",R$8="",R$7=""),"",ROUND(R233/R$8*R$7*KVARDI,2))</f>
        <v/>
      </c>
      <c r="T233" s="43"/>
      <c r="U233" s="44" t="str">
        <f aca="false">IF(OR(T$4=0,T233="",T$8="",T$7=""),"",ROUND(T233/T$8*T$7*KVARDI,2))</f>
        <v/>
      </c>
      <c r="V233" s="43"/>
      <c r="W233" s="44" t="str">
        <f aca="false">IF(OR(V$4=0,V233="",V$8="",V$7=""),"",ROUND(V233/V$8*V$7*KVARDI,2))</f>
        <v/>
      </c>
      <c r="X233" s="43"/>
      <c r="Y233" s="44" t="str">
        <f aca="false">IF(OR(X$4=0,X233="",X$8="",X$7=""),"",ROUND(X233/X$8*X$7*KVARDI,2))</f>
        <v/>
      </c>
      <c r="Z233" s="43"/>
      <c r="AA233" s="44" t="str">
        <f aca="false">IF(OR(Z$4=0,Z233="",Z$8="",Z$7=""),"",ROUND(Z233/Z$8*Z$7*KVARDI,2))</f>
        <v/>
      </c>
      <c r="AB233" s="43"/>
      <c r="AC233" s="44" t="str">
        <f aca="false">IF(OR(AB$4=0,AB233="",AB$8="",AB$7=""),"",ROUND(AB233/AB$8*AB$7*KVARDI,2))</f>
        <v/>
      </c>
      <c r="AD233" s="43"/>
      <c r="AE233" s="44" t="str">
        <f aca="false">IF(OR(AD$4=0,AD233="",AD$8="",AD$7=""),"",ROUND(AD233/AD$8*AD$7*KVARDI,2))</f>
        <v/>
      </c>
      <c r="AF233" s="43"/>
      <c r="AG233" s="44" t="str">
        <f aca="false">IF(OR(AF$4=0,AF233="",AF$8="",AF$7=""),"",ROUND(AF233/AF$8*AF$7*KVARDI,2))</f>
        <v/>
      </c>
      <c r="AH233" s="43"/>
      <c r="AI233" s="44" t="str">
        <f aca="false">IF(OR(AH$4=0,AH233="",AH$8="",AH$7=""),"",ROUND(AH233/AH$8*AH$7*KVARDI,2))</f>
        <v/>
      </c>
      <c r="AJ233" s="43"/>
      <c r="AK233" s="44" t="str">
        <f aca="false">IF(OR(AJ$4=0,AJ233="",AJ$8="",AJ$7=""),"",ROUND(AJ233/AJ$8*AJ$7*KVARDI,2))</f>
        <v/>
      </c>
      <c r="AL233" s="43"/>
      <c r="AM233" s="44" t="str">
        <f aca="false">IF(OR(AL$4=0,AL233="",AL$8="",AL$7=""),"",ROUND(AL233/AL$8*AL$7*KVARDI,2))</f>
        <v/>
      </c>
      <c r="AN233" s="43"/>
      <c r="AO233" s="44" t="str">
        <f aca="false">IF(OR(AN$4=0,AN233="",AN$8="",AN$7=""),"",ROUND(AN233/AN$8*AN$7*KVARDI,2))</f>
        <v/>
      </c>
      <c r="AP233" s="43"/>
      <c r="AQ233" s="44" t="str">
        <f aca="false">IF(OR(AP$4=0,AP233="",AP$8="",AP$7=""),"",ROUND(AP233/AP$8*AP$7*KVARDI,2))</f>
        <v/>
      </c>
      <c r="AR233" s="43"/>
      <c r="AS233" s="44" t="str">
        <f aca="false">IF(OR(AR$4=0,AR233="",AR$8="",AR$7=""),"",ROUND(AR233/AR$8*AR$7*KVARDI,2))</f>
        <v/>
      </c>
      <c r="AT233" s="43"/>
      <c r="AU233" s="44" t="str">
        <f aca="false">IF(OR(AT$4=0,AT233="",AT$8="",AT$7=""),"",ROUND(AT233/AT$8*AT$7*KVARDI,2))</f>
        <v/>
      </c>
      <c r="AV233" s="43"/>
      <c r="AW233" s="44" t="str">
        <f aca="false">IF(OR(AV$4=0,AV233="",AV$8="",AV$7=""),"",ROUND(AV233/AV$8*AV$7*KVARDI,2))</f>
        <v/>
      </c>
      <c r="AX233" s="43"/>
      <c r="AY233" s="44" t="str">
        <f aca="false">IF(OR(AX$4=0,AX233="",AX$8="",AX$7=""),"",ROUND(AX233/AX$8*AX$7*KVARDI,2))</f>
        <v/>
      </c>
      <c r="AZ233" s="43"/>
      <c r="BA233" s="44" t="str">
        <f aca="false">IF(OR(AZ$4=0,AZ233="",AZ$8="",AZ$7=""),"",ROUND(AZ233/AZ$8*AZ$7*KVARDI,2))</f>
        <v/>
      </c>
      <c r="BB233" s="43"/>
      <c r="BC233" s="44" t="str">
        <f aca="false">IF(OR(BB$4=0,BB233="",BB$8="",BB$7=""),"",ROUND(BB233/BB$8*BB$7*KVARDI,2))</f>
        <v/>
      </c>
    </row>
    <row r="234" customFormat="false" ht="15" hidden="false" customHeight="true" outlineLevel="0" collapsed="false">
      <c r="A234" s="45" t="n">
        <f aca="false">ROW()-10</f>
        <v>224</v>
      </c>
      <c r="B234" s="41" t="str">
        <f aca="false">IF(INDEX(Launagögn!$B$6:$B$10005,$A234)="","",INDEX(Launagögn!$B$6:$B$10005,$A234))</f>
        <v/>
      </c>
      <c r="C234" s="41" t="str">
        <f aca="false">IF(INDEX(Launagögn!$C$6:$C$10005,$A234)="","",INDEX(Launagögn!$C$6:$C$10005,$A234))</f>
        <v/>
      </c>
      <c r="D234" s="42" t="n">
        <f aca="false">IFERROR(SUMIF($F$10:$BC$10,"Stig",$F234:$BC234),0)</f>
        <v>0</v>
      </c>
      <c r="F234" s="43"/>
      <c r="G234" s="44" t="str">
        <f aca="false">IF(OR(F$4=0,F234="",F$8="",F$7=""),"",ROUND(F234/F$8*F$7*KVARDI,2))</f>
        <v/>
      </c>
      <c r="H234" s="43"/>
      <c r="I234" s="44" t="str">
        <f aca="false">IF(OR(H$4=0,H234="",H$8="",H$7=""),"",ROUND(H234/H$8*H$7*KVARDI,2))</f>
        <v/>
      </c>
      <c r="J234" s="43"/>
      <c r="K234" s="44" t="str">
        <f aca="false">IF(OR(J$4=0,J234="",J$8="",J$7=""),"",ROUND(J234/J$8*J$7*KVARDI,2))</f>
        <v/>
      </c>
      <c r="L234" s="43"/>
      <c r="M234" s="44" t="str">
        <f aca="false">IF(OR(L$4=0,L234="",L$8="",L$7=""),"",ROUND(L234/L$8*L$7*KVARDI,2))</f>
        <v/>
      </c>
      <c r="N234" s="43"/>
      <c r="O234" s="44" t="str">
        <f aca="false">IF(OR(N$4=0,N234="",N$8="",N$7=""),"",ROUND(N234/N$8*N$7*KVARDI,2))</f>
        <v/>
      </c>
      <c r="P234" s="43"/>
      <c r="Q234" s="44" t="str">
        <f aca="false">IF(OR(P$4=0,P234="",P$8="",P$7=""),"",ROUND(P234/P$8*P$7*KVARDI,2))</f>
        <v/>
      </c>
      <c r="R234" s="43"/>
      <c r="S234" s="44" t="str">
        <f aca="false">IF(OR(R$4=0,R234="",R$8="",R$7=""),"",ROUND(R234/R$8*R$7*KVARDI,2))</f>
        <v/>
      </c>
      <c r="T234" s="43"/>
      <c r="U234" s="44" t="str">
        <f aca="false">IF(OR(T$4=0,T234="",T$8="",T$7=""),"",ROUND(T234/T$8*T$7*KVARDI,2))</f>
        <v/>
      </c>
      <c r="V234" s="43"/>
      <c r="W234" s="44" t="str">
        <f aca="false">IF(OR(V$4=0,V234="",V$8="",V$7=""),"",ROUND(V234/V$8*V$7*KVARDI,2))</f>
        <v/>
      </c>
      <c r="X234" s="43"/>
      <c r="Y234" s="44" t="str">
        <f aca="false">IF(OR(X$4=0,X234="",X$8="",X$7=""),"",ROUND(X234/X$8*X$7*KVARDI,2))</f>
        <v/>
      </c>
      <c r="Z234" s="43"/>
      <c r="AA234" s="44" t="str">
        <f aca="false">IF(OR(Z$4=0,Z234="",Z$8="",Z$7=""),"",ROUND(Z234/Z$8*Z$7*KVARDI,2))</f>
        <v/>
      </c>
      <c r="AB234" s="43"/>
      <c r="AC234" s="44" t="str">
        <f aca="false">IF(OR(AB$4=0,AB234="",AB$8="",AB$7=""),"",ROUND(AB234/AB$8*AB$7*KVARDI,2))</f>
        <v/>
      </c>
      <c r="AD234" s="43"/>
      <c r="AE234" s="44" t="str">
        <f aca="false">IF(OR(AD$4=0,AD234="",AD$8="",AD$7=""),"",ROUND(AD234/AD$8*AD$7*KVARDI,2))</f>
        <v/>
      </c>
      <c r="AF234" s="43"/>
      <c r="AG234" s="44" t="str">
        <f aca="false">IF(OR(AF$4=0,AF234="",AF$8="",AF$7=""),"",ROUND(AF234/AF$8*AF$7*KVARDI,2))</f>
        <v/>
      </c>
      <c r="AH234" s="43"/>
      <c r="AI234" s="44" t="str">
        <f aca="false">IF(OR(AH$4=0,AH234="",AH$8="",AH$7=""),"",ROUND(AH234/AH$8*AH$7*KVARDI,2))</f>
        <v/>
      </c>
      <c r="AJ234" s="43"/>
      <c r="AK234" s="44" t="str">
        <f aca="false">IF(OR(AJ$4=0,AJ234="",AJ$8="",AJ$7=""),"",ROUND(AJ234/AJ$8*AJ$7*KVARDI,2))</f>
        <v/>
      </c>
      <c r="AL234" s="43"/>
      <c r="AM234" s="44" t="str">
        <f aca="false">IF(OR(AL$4=0,AL234="",AL$8="",AL$7=""),"",ROUND(AL234/AL$8*AL$7*KVARDI,2))</f>
        <v/>
      </c>
      <c r="AN234" s="43"/>
      <c r="AO234" s="44" t="str">
        <f aca="false">IF(OR(AN$4=0,AN234="",AN$8="",AN$7=""),"",ROUND(AN234/AN$8*AN$7*KVARDI,2))</f>
        <v/>
      </c>
      <c r="AP234" s="43"/>
      <c r="AQ234" s="44" t="str">
        <f aca="false">IF(OR(AP$4=0,AP234="",AP$8="",AP$7=""),"",ROUND(AP234/AP$8*AP$7*KVARDI,2))</f>
        <v/>
      </c>
      <c r="AR234" s="43"/>
      <c r="AS234" s="44" t="str">
        <f aca="false">IF(OR(AR$4=0,AR234="",AR$8="",AR$7=""),"",ROUND(AR234/AR$8*AR$7*KVARDI,2))</f>
        <v/>
      </c>
      <c r="AT234" s="43"/>
      <c r="AU234" s="44" t="str">
        <f aca="false">IF(OR(AT$4=0,AT234="",AT$8="",AT$7=""),"",ROUND(AT234/AT$8*AT$7*KVARDI,2))</f>
        <v/>
      </c>
      <c r="AV234" s="43"/>
      <c r="AW234" s="44" t="str">
        <f aca="false">IF(OR(AV$4=0,AV234="",AV$8="",AV$7=""),"",ROUND(AV234/AV$8*AV$7*KVARDI,2))</f>
        <v/>
      </c>
      <c r="AX234" s="43"/>
      <c r="AY234" s="44" t="str">
        <f aca="false">IF(OR(AX$4=0,AX234="",AX$8="",AX$7=""),"",ROUND(AX234/AX$8*AX$7*KVARDI,2))</f>
        <v/>
      </c>
      <c r="AZ234" s="43"/>
      <c r="BA234" s="44" t="str">
        <f aca="false">IF(OR(AZ$4=0,AZ234="",AZ$8="",AZ$7=""),"",ROUND(AZ234/AZ$8*AZ$7*KVARDI,2))</f>
        <v/>
      </c>
      <c r="BB234" s="43"/>
      <c r="BC234" s="44" t="str">
        <f aca="false">IF(OR(BB$4=0,BB234="",BB$8="",BB$7=""),"",ROUND(BB234/BB$8*BB$7*KVARDI,2))</f>
        <v/>
      </c>
    </row>
    <row r="235" customFormat="false" ht="15" hidden="false" customHeight="true" outlineLevel="0" collapsed="false">
      <c r="A235" s="45" t="n">
        <f aca="false">ROW()-10</f>
        <v>225</v>
      </c>
      <c r="B235" s="41" t="str">
        <f aca="false">IF(INDEX(Launagögn!$B$6:$B$10005,$A235)="","",INDEX(Launagögn!$B$6:$B$10005,$A235))</f>
        <v/>
      </c>
      <c r="C235" s="41" t="str">
        <f aca="false">IF(INDEX(Launagögn!$C$6:$C$10005,$A235)="","",INDEX(Launagögn!$C$6:$C$10005,$A235))</f>
        <v/>
      </c>
      <c r="D235" s="42" t="n">
        <f aca="false">IFERROR(SUMIF($F$10:$BC$10,"Stig",$F235:$BC235),0)</f>
        <v>0</v>
      </c>
      <c r="F235" s="43"/>
      <c r="G235" s="44" t="str">
        <f aca="false">IF(OR(F$4=0,F235="",F$8="",F$7=""),"",ROUND(F235/F$8*F$7*KVARDI,2))</f>
        <v/>
      </c>
      <c r="H235" s="43"/>
      <c r="I235" s="44" t="str">
        <f aca="false">IF(OR(H$4=0,H235="",H$8="",H$7=""),"",ROUND(H235/H$8*H$7*KVARDI,2))</f>
        <v/>
      </c>
      <c r="J235" s="43"/>
      <c r="K235" s="44" t="str">
        <f aca="false">IF(OR(J$4=0,J235="",J$8="",J$7=""),"",ROUND(J235/J$8*J$7*KVARDI,2))</f>
        <v/>
      </c>
      <c r="L235" s="43"/>
      <c r="M235" s="44" t="str">
        <f aca="false">IF(OR(L$4=0,L235="",L$8="",L$7=""),"",ROUND(L235/L$8*L$7*KVARDI,2))</f>
        <v/>
      </c>
      <c r="N235" s="43"/>
      <c r="O235" s="44" t="str">
        <f aca="false">IF(OR(N$4=0,N235="",N$8="",N$7=""),"",ROUND(N235/N$8*N$7*KVARDI,2))</f>
        <v/>
      </c>
      <c r="P235" s="43"/>
      <c r="Q235" s="44" t="str">
        <f aca="false">IF(OR(P$4=0,P235="",P$8="",P$7=""),"",ROUND(P235/P$8*P$7*KVARDI,2))</f>
        <v/>
      </c>
      <c r="R235" s="43"/>
      <c r="S235" s="44" t="str">
        <f aca="false">IF(OR(R$4=0,R235="",R$8="",R$7=""),"",ROUND(R235/R$8*R$7*KVARDI,2))</f>
        <v/>
      </c>
      <c r="T235" s="43"/>
      <c r="U235" s="44" t="str">
        <f aca="false">IF(OR(T$4=0,T235="",T$8="",T$7=""),"",ROUND(T235/T$8*T$7*KVARDI,2))</f>
        <v/>
      </c>
      <c r="V235" s="43"/>
      <c r="W235" s="44" t="str">
        <f aca="false">IF(OR(V$4=0,V235="",V$8="",V$7=""),"",ROUND(V235/V$8*V$7*KVARDI,2))</f>
        <v/>
      </c>
      <c r="X235" s="43"/>
      <c r="Y235" s="44" t="str">
        <f aca="false">IF(OR(X$4=0,X235="",X$8="",X$7=""),"",ROUND(X235/X$8*X$7*KVARDI,2))</f>
        <v/>
      </c>
      <c r="Z235" s="43"/>
      <c r="AA235" s="44" t="str">
        <f aca="false">IF(OR(Z$4=0,Z235="",Z$8="",Z$7=""),"",ROUND(Z235/Z$8*Z$7*KVARDI,2))</f>
        <v/>
      </c>
      <c r="AB235" s="43"/>
      <c r="AC235" s="44" t="str">
        <f aca="false">IF(OR(AB$4=0,AB235="",AB$8="",AB$7=""),"",ROUND(AB235/AB$8*AB$7*KVARDI,2))</f>
        <v/>
      </c>
      <c r="AD235" s="43"/>
      <c r="AE235" s="44" t="str">
        <f aca="false">IF(OR(AD$4=0,AD235="",AD$8="",AD$7=""),"",ROUND(AD235/AD$8*AD$7*KVARDI,2))</f>
        <v/>
      </c>
      <c r="AF235" s="43"/>
      <c r="AG235" s="44" t="str">
        <f aca="false">IF(OR(AF$4=0,AF235="",AF$8="",AF$7=""),"",ROUND(AF235/AF$8*AF$7*KVARDI,2))</f>
        <v/>
      </c>
      <c r="AH235" s="43"/>
      <c r="AI235" s="44" t="str">
        <f aca="false">IF(OR(AH$4=0,AH235="",AH$8="",AH$7=""),"",ROUND(AH235/AH$8*AH$7*KVARDI,2))</f>
        <v/>
      </c>
      <c r="AJ235" s="43"/>
      <c r="AK235" s="44" t="str">
        <f aca="false">IF(OR(AJ$4=0,AJ235="",AJ$8="",AJ$7=""),"",ROUND(AJ235/AJ$8*AJ$7*KVARDI,2))</f>
        <v/>
      </c>
      <c r="AL235" s="43"/>
      <c r="AM235" s="44" t="str">
        <f aca="false">IF(OR(AL$4=0,AL235="",AL$8="",AL$7=""),"",ROUND(AL235/AL$8*AL$7*KVARDI,2))</f>
        <v/>
      </c>
      <c r="AN235" s="43"/>
      <c r="AO235" s="44" t="str">
        <f aca="false">IF(OR(AN$4=0,AN235="",AN$8="",AN$7=""),"",ROUND(AN235/AN$8*AN$7*KVARDI,2))</f>
        <v/>
      </c>
      <c r="AP235" s="43"/>
      <c r="AQ235" s="44" t="str">
        <f aca="false">IF(OR(AP$4=0,AP235="",AP$8="",AP$7=""),"",ROUND(AP235/AP$8*AP$7*KVARDI,2))</f>
        <v/>
      </c>
      <c r="AR235" s="43"/>
      <c r="AS235" s="44" t="str">
        <f aca="false">IF(OR(AR$4=0,AR235="",AR$8="",AR$7=""),"",ROUND(AR235/AR$8*AR$7*KVARDI,2))</f>
        <v/>
      </c>
      <c r="AT235" s="43"/>
      <c r="AU235" s="44" t="str">
        <f aca="false">IF(OR(AT$4=0,AT235="",AT$8="",AT$7=""),"",ROUND(AT235/AT$8*AT$7*KVARDI,2))</f>
        <v/>
      </c>
      <c r="AV235" s="43"/>
      <c r="AW235" s="44" t="str">
        <f aca="false">IF(OR(AV$4=0,AV235="",AV$8="",AV$7=""),"",ROUND(AV235/AV$8*AV$7*KVARDI,2))</f>
        <v/>
      </c>
      <c r="AX235" s="43"/>
      <c r="AY235" s="44" t="str">
        <f aca="false">IF(OR(AX$4=0,AX235="",AX$8="",AX$7=""),"",ROUND(AX235/AX$8*AX$7*KVARDI,2))</f>
        <v/>
      </c>
      <c r="AZ235" s="43"/>
      <c r="BA235" s="44" t="str">
        <f aca="false">IF(OR(AZ$4=0,AZ235="",AZ$8="",AZ$7=""),"",ROUND(AZ235/AZ$8*AZ$7*KVARDI,2))</f>
        <v/>
      </c>
      <c r="BB235" s="43"/>
      <c r="BC235" s="44" t="str">
        <f aca="false">IF(OR(BB$4=0,BB235="",BB$8="",BB$7=""),"",ROUND(BB235/BB$8*BB$7*KVARDI,2))</f>
        <v/>
      </c>
    </row>
    <row r="236" customFormat="false" ht="15" hidden="false" customHeight="true" outlineLevel="0" collapsed="false">
      <c r="A236" s="45" t="n">
        <f aca="false">ROW()-10</f>
        <v>226</v>
      </c>
      <c r="B236" s="41" t="str">
        <f aca="false">IF(INDEX(Launagögn!$B$6:$B$10005,$A236)="","",INDEX(Launagögn!$B$6:$B$10005,$A236))</f>
        <v/>
      </c>
      <c r="C236" s="41" t="str">
        <f aca="false">IF(INDEX(Launagögn!$C$6:$C$10005,$A236)="","",INDEX(Launagögn!$C$6:$C$10005,$A236))</f>
        <v/>
      </c>
      <c r="D236" s="42" t="n">
        <f aca="false">IFERROR(SUMIF($F$10:$BC$10,"Stig",$F236:$BC236),0)</f>
        <v>0</v>
      </c>
      <c r="F236" s="43"/>
      <c r="G236" s="44" t="str">
        <f aca="false">IF(OR(F$4=0,F236="",F$8="",F$7=""),"",ROUND(F236/F$8*F$7*KVARDI,2))</f>
        <v/>
      </c>
      <c r="H236" s="43"/>
      <c r="I236" s="44" t="str">
        <f aca="false">IF(OR(H$4=0,H236="",H$8="",H$7=""),"",ROUND(H236/H$8*H$7*KVARDI,2))</f>
        <v/>
      </c>
      <c r="J236" s="43"/>
      <c r="K236" s="44" t="str">
        <f aca="false">IF(OR(J$4=0,J236="",J$8="",J$7=""),"",ROUND(J236/J$8*J$7*KVARDI,2))</f>
        <v/>
      </c>
      <c r="L236" s="43"/>
      <c r="M236" s="44" t="str">
        <f aca="false">IF(OR(L$4=0,L236="",L$8="",L$7=""),"",ROUND(L236/L$8*L$7*KVARDI,2))</f>
        <v/>
      </c>
      <c r="N236" s="43"/>
      <c r="O236" s="44" t="str">
        <f aca="false">IF(OR(N$4=0,N236="",N$8="",N$7=""),"",ROUND(N236/N$8*N$7*KVARDI,2))</f>
        <v/>
      </c>
      <c r="P236" s="43"/>
      <c r="Q236" s="44" t="str">
        <f aca="false">IF(OR(P$4=0,P236="",P$8="",P$7=""),"",ROUND(P236/P$8*P$7*KVARDI,2))</f>
        <v/>
      </c>
      <c r="R236" s="43"/>
      <c r="S236" s="44" t="str">
        <f aca="false">IF(OR(R$4=0,R236="",R$8="",R$7=""),"",ROUND(R236/R$8*R$7*KVARDI,2))</f>
        <v/>
      </c>
      <c r="T236" s="43"/>
      <c r="U236" s="44" t="str">
        <f aca="false">IF(OR(T$4=0,T236="",T$8="",T$7=""),"",ROUND(T236/T$8*T$7*KVARDI,2))</f>
        <v/>
      </c>
      <c r="V236" s="43"/>
      <c r="W236" s="44" t="str">
        <f aca="false">IF(OR(V$4=0,V236="",V$8="",V$7=""),"",ROUND(V236/V$8*V$7*KVARDI,2))</f>
        <v/>
      </c>
      <c r="X236" s="43"/>
      <c r="Y236" s="44" t="str">
        <f aca="false">IF(OR(X$4=0,X236="",X$8="",X$7=""),"",ROUND(X236/X$8*X$7*KVARDI,2))</f>
        <v/>
      </c>
      <c r="Z236" s="43"/>
      <c r="AA236" s="44" t="str">
        <f aca="false">IF(OR(Z$4=0,Z236="",Z$8="",Z$7=""),"",ROUND(Z236/Z$8*Z$7*KVARDI,2))</f>
        <v/>
      </c>
      <c r="AB236" s="43"/>
      <c r="AC236" s="44" t="str">
        <f aca="false">IF(OR(AB$4=0,AB236="",AB$8="",AB$7=""),"",ROUND(AB236/AB$8*AB$7*KVARDI,2))</f>
        <v/>
      </c>
      <c r="AD236" s="43"/>
      <c r="AE236" s="44" t="str">
        <f aca="false">IF(OR(AD$4=0,AD236="",AD$8="",AD$7=""),"",ROUND(AD236/AD$8*AD$7*KVARDI,2))</f>
        <v/>
      </c>
      <c r="AF236" s="43"/>
      <c r="AG236" s="44" t="str">
        <f aca="false">IF(OR(AF$4=0,AF236="",AF$8="",AF$7=""),"",ROUND(AF236/AF$8*AF$7*KVARDI,2))</f>
        <v/>
      </c>
      <c r="AH236" s="43"/>
      <c r="AI236" s="44" t="str">
        <f aca="false">IF(OR(AH$4=0,AH236="",AH$8="",AH$7=""),"",ROUND(AH236/AH$8*AH$7*KVARDI,2))</f>
        <v/>
      </c>
      <c r="AJ236" s="43"/>
      <c r="AK236" s="44" t="str">
        <f aca="false">IF(OR(AJ$4=0,AJ236="",AJ$8="",AJ$7=""),"",ROUND(AJ236/AJ$8*AJ$7*KVARDI,2))</f>
        <v/>
      </c>
      <c r="AL236" s="43"/>
      <c r="AM236" s="44" t="str">
        <f aca="false">IF(OR(AL$4=0,AL236="",AL$8="",AL$7=""),"",ROUND(AL236/AL$8*AL$7*KVARDI,2))</f>
        <v/>
      </c>
      <c r="AN236" s="43"/>
      <c r="AO236" s="44" t="str">
        <f aca="false">IF(OR(AN$4=0,AN236="",AN$8="",AN$7=""),"",ROUND(AN236/AN$8*AN$7*KVARDI,2))</f>
        <v/>
      </c>
      <c r="AP236" s="43"/>
      <c r="AQ236" s="44" t="str">
        <f aca="false">IF(OR(AP$4=0,AP236="",AP$8="",AP$7=""),"",ROUND(AP236/AP$8*AP$7*KVARDI,2))</f>
        <v/>
      </c>
      <c r="AR236" s="43"/>
      <c r="AS236" s="44" t="str">
        <f aca="false">IF(OR(AR$4=0,AR236="",AR$8="",AR$7=""),"",ROUND(AR236/AR$8*AR$7*KVARDI,2))</f>
        <v/>
      </c>
      <c r="AT236" s="43"/>
      <c r="AU236" s="44" t="str">
        <f aca="false">IF(OR(AT$4=0,AT236="",AT$8="",AT$7=""),"",ROUND(AT236/AT$8*AT$7*KVARDI,2))</f>
        <v/>
      </c>
      <c r="AV236" s="43"/>
      <c r="AW236" s="44" t="str">
        <f aca="false">IF(OR(AV$4=0,AV236="",AV$8="",AV$7=""),"",ROUND(AV236/AV$8*AV$7*KVARDI,2))</f>
        <v/>
      </c>
      <c r="AX236" s="43"/>
      <c r="AY236" s="44" t="str">
        <f aca="false">IF(OR(AX$4=0,AX236="",AX$8="",AX$7=""),"",ROUND(AX236/AX$8*AX$7*KVARDI,2))</f>
        <v/>
      </c>
      <c r="AZ236" s="43"/>
      <c r="BA236" s="44" t="str">
        <f aca="false">IF(OR(AZ$4=0,AZ236="",AZ$8="",AZ$7=""),"",ROUND(AZ236/AZ$8*AZ$7*KVARDI,2))</f>
        <v/>
      </c>
      <c r="BB236" s="43"/>
      <c r="BC236" s="44" t="str">
        <f aca="false">IF(OR(BB$4=0,BB236="",BB$8="",BB$7=""),"",ROUND(BB236/BB$8*BB$7*KVARDI,2))</f>
        <v/>
      </c>
    </row>
    <row r="237" customFormat="false" ht="15" hidden="false" customHeight="true" outlineLevel="0" collapsed="false">
      <c r="A237" s="45" t="n">
        <f aca="false">ROW()-10</f>
        <v>227</v>
      </c>
      <c r="B237" s="41" t="str">
        <f aca="false">IF(INDEX(Launagögn!$B$6:$B$10005,$A237)="","",INDEX(Launagögn!$B$6:$B$10005,$A237))</f>
        <v/>
      </c>
      <c r="C237" s="41" t="str">
        <f aca="false">IF(INDEX(Launagögn!$C$6:$C$10005,$A237)="","",INDEX(Launagögn!$C$6:$C$10005,$A237))</f>
        <v/>
      </c>
      <c r="D237" s="42" t="n">
        <f aca="false">IFERROR(SUMIF($F$10:$BC$10,"Stig",$F237:$BC237),0)</f>
        <v>0</v>
      </c>
      <c r="F237" s="43"/>
      <c r="G237" s="44" t="str">
        <f aca="false">IF(OR(F$4=0,F237="",F$8="",F$7=""),"",ROUND(F237/F$8*F$7*KVARDI,2))</f>
        <v/>
      </c>
      <c r="H237" s="43"/>
      <c r="I237" s="44" t="str">
        <f aca="false">IF(OR(H$4=0,H237="",H$8="",H$7=""),"",ROUND(H237/H$8*H$7*KVARDI,2))</f>
        <v/>
      </c>
      <c r="J237" s="43"/>
      <c r="K237" s="44" t="str">
        <f aca="false">IF(OR(J$4=0,J237="",J$8="",J$7=""),"",ROUND(J237/J$8*J$7*KVARDI,2))</f>
        <v/>
      </c>
      <c r="L237" s="43"/>
      <c r="M237" s="44" t="str">
        <f aca="false">IF(OR(L$4=0,L237="",L$8="",L$7=""),"",ROUND(L237/L$8*L$7*KVARDI,2))</f>
        <v/>
      </c>
      <c r="N237" s="43"/>
      <c r="O237" s="44" t="str">
        <f aca="false">IF(OR(N$4=0,N237="",N$8="",N$7=""),"",ROUND(N237/N$8*N$7*KVARDI,2))</f>
        <v/>
      </c>
      <c r="P237" s="43"/>
      <c r="Q237" s="44" t="str">
        <f aca="false">IF(OR(P$4=0,P237="",P$8="",P$7=""),"",ROUND(P237/P$8*P$7*KVARDI,2))</f>
        <v/>
      </c>
      <c r="R237" s="43"/>
      <c r="S237" s="44" t="str">
        <f aca="false">IF(OR(R$4=0,R237="",R$8="",R$7=""),"",ROUND(R237/R$8*R$7*KVARDI,2))</f>
        <v/>
      </c>
      <c r="T237" s="43"/>
      <c r="U237" s="44" t="str">
        <f aca="false">IF(OR(T$4=0,T237="",T$8="",T$7=""),"",ROUND(T237/T$8*T$7*KVARDI,2))</f>
        <v/>
      </c>
      <c r="V237" s="43"/>
      <c r="W237" s="44" t="str">
        <f aca="false">IF(OR(V$4=0,V237="",V$8="",V$7=""),"",ROUND(V237/V$8*V$7*KVARDI,2))</f>
        <v/>
      </c>
      <c r="X237" s="43"/>
      <c r="Y237" s="44" t="str">
        <f aca="false">IF(OR(X$4=0,X237="",X$8="",X$7=""),"",ROUND(X237/X$8*X$7*KVARDI,2))</f>
        <v/>
      </c>
      <c r="Z237" s="43"/>
      <c r="AA237" s="44" t="str">
        <f aca="false">IF(OR(Z$4=0,Z237="",Z$8="",Z$7=""),"",ROUND(Z237/Z$8*Z$7*KVARDI,2))</f>
        <v/>
      </c>
      <c r="AB237" s="43"/>
      <c r="AC237" s="44" t="str">
        <f aca="false">IF(OR(AB$4=0,AB237="",AB$8="",AB$7=""),"",ROUND(AB237/AB$8*AB$7*KVARDI,2))</f>
        <v/>
      </c>
      <c r="AD237" s="43"/>
      <c r="AE237" s="44" t="str">
        <f aca="false">IF(OR(AD$4=0,AD237="",AD$8="",AD$7=""),"",ROUND(AD237/AD$8*AD$7*KVARDI,2))</f>
        <v/>
      </c>
      <c r="AF237" s="43"/>
      <c r="AG237" s="44" t="str">
        <f aca="false">IF(OR(AF$4=0,AF237="",AF$8="",AF$7=""),"",ROUND(AF237/AF$8*AF$7*KVARDI,2))</f>
        <v/>
      </c>
      <c r="AH237" s="43"/>
      <c r="AI237" s="44" t="str">
        <f aca="false">IF(OR(AH$4=0,AH237="",AH$8="",AH$7=""),"",ROUND(AH237/AH$8*AH$7*KVARDI,2))</f>
        <v/>
      </c>
      <c r="AJ237" s="43"/>
      <c r="AK237" s="44" t="str">
        <f aca="false">IF(OR(AJ$4=0,AJ237="",AJ$8="",AJ$7=""),"",ROUND(AJ237/AJ$8*AJ$7*KVARDI,2))</f>
        <v/>
      </c>
      <c r="AL237" s="43"/>
      <c r="AM237" s="44" t="str">
        <f aca="false">IF(OR(AL$4=0,AL237="",AL$8="",AL$7=""),"",ROUND(AL237/AL$8*AL$7*KVARDI,2))</f>
        <v/>
      </c>
      <c r="AN237" s="43"/>
      <c r="AO237" s="44" t="str">
        <f aca="false">IF(OR(AN$4=0,AN237="",AN$8="",AN$7=""),"",ROUND(AN237/AN$8*AN$7*KVARDI,2))</f>
        <v/>
      </c>
      <c r="AP237" s="43"/>
      <c r="AQ237" s="44" t="str">
        <f aca="false">IF(OR(AP$4=0,AP237="",AP$8="",AP$7=""),"",ROUND(AP237/AP$8*AP$7*KVARDI,2))</f>
        <v/>
      </c>
      <c r="AR237" s="43"/>
      <c r="AS237" s="44" t="str">
        <f aca="false">IF(OR(AR$4=0,AR237="",AR$8="",AR$7=""),"",ROUND(AR237/AR$8*AR$7*KVARDI,2))</f>
        <v/>
      </c>
      <c r="AT237" s="43"/>
      <c r="AU237" s="44" t="str">
        <f aca="false">IF(OR(AT$4=0,AT237="",AT$8="",AT$7=""),"",ROUND(AT237/AT$8*AT$7*KVARDI,2))</f>
        <v/>
      </c>
      <c r="AV237" s="43"/>
      <c r="AW237" s="44" t="str">
        <f aca="false">IF(OR(AV$4=0,AV237="",AV$8="",AV$7=""),"",ROUND(AV237/AV$8*AV$7*KVARDI,2))</f>
        <v/>
      </c>
      <c r="AX237" s="43"/>
      <c r="AY237" s="44" t="str">
        <f aca="false">IF(OR(AX$4=0,AX237="",AX$8="",AX$7=""),"",ROUND(AX237/AX$8*AX$7*KVARDI,2))</f>
        <v/>
      </c>
      <c r="AZ237" s="43"/>
      <c r="BA237" s="44" t="str">
        <f aca="false">IF(OR(AZ$4=0,AZ237="",AZ$8="",AZ$7=""),"",ROUND(AZ237/AZ$8*AZ$7*KVARDI,2))</f>
        <v/>
      </c>
      <c r="BB237" s="43"/>
      <c r="BC237" s="44" t="str">
        <f aca="false">IF(OR(BB$4=0,BB237="",BB$8="",BB$7=""),"",ROUND(BB237/BB$8*BB$7*KVARDI,2))</f>
        <v/>
      </c>
    </row>
    <row r="238" customFormat="false" ht="15" hidden="false" customHeight="true" outlineLevel="0" collapsed="false">
      <c r="A238" s="45" t="n">
        <f aca="false">ROW()-10</f>
        <v>228</v>
      </c>
      <c r="B238" s="41" t="str">
        <f aca="false">IF(INDEX(Launagögn!$B$6:$B$10005,$A238)="","",INDEX(Launagögn!$B$6:$B$10005,$A238))</f>
        <v/>
      </c>
      <c r="C238" s="41" t="str">
        <f aca="false">IF(INDEX(Launagögn!$C$6:$C$10005,$A238)="","",INDEX(Launagögn!$C$6:$C$10005,$A238))</f>
        <v/>
      </c>
      <c r="D238" s="42" t="n">
        <f aca="false">IFERROR(SUMIF($F$10:$BC$10,"Stig",$F238:$BC238),0)</f>
        <v>0</v>
      </c>
      <c r="F238" s="43"/>
      <c r="G238" s="44" t="str">
        <f aca="false">IF(OR(F$4=0,F238="",F$8="",F$7=""),"",ROUND(F238/F$8*F$7*KVARDI,2))</f>
        <v/>
      </c>
      <c r="H238" s="43"/>
      <c r="I238" s="44" t="str">
        <f aca="false">IF(OR(H$4=0,H238="",H$8="",H$7=""),"",ROUND(H238/H$8*H$7*KVARDI,2))</f>
        <v/>
      </c>
      <c r="J238" s="43"/>
      <c r="K238" s="44" t="str">
        <f aca="false">IF(OR(J$4=0,J238="",J$8="",J$7=""),"",ROUND(J238/J$8*J$7*KVARDI,2))</f>
        <v/>
      </c>
      <c r="L238" s="43"/>
      <c r="M238" s="44" t="str">
        <f aca="false">IF(OR(L$4=0,L238="",L$8="",L$7=""),"",ROUND(L238/L$8*L$7*KVARDI,2))</f>
        <v/>
      </c>
      <c r="N238" s="43"/>
      <c r="O238" s="44" t="str">
        <f aca="false">IF(OR(N$4=0,N238="",N$8="",N$7=""),"",ROUND(N238/N$8*N$7*KVARDI,2))</f>
        <v/>
      </c>
      <c r="P238" s="43"/>
      <c r="Q238" s="44" t="str">
        <f aca="false">IF(OR(P$4=0,P238="",P$8="",P$7=""),"",ROUND(P238/P$8*P$7*KVARDI,2))</f>
        <v/>
      </c>
      <c r="R238" s="43"/>
      <c r="S238" s="44" t="str">
        <f aca="false">IF(OR(R$4=0,R238="",R$8="",R$7=""),"",ROUND(R238/R$8*R$7*KVARDI,2))</f>
        <v/>
      </c>
      <c r="T238" s="43"/>
      <c r="U238" s="44" t="str">
        <f aca="false">IF(OR(T$4=0,T238="",T$8="",T$7=""),"",ROUND(T238/T$8*T$7*KVARDI,2))</f>
        <v/>
      </c>
      <c r="V238" s="43"/>
      <c r="W238" s="44" t="str">
        <f aca="false">IF(OR(V$4=0,V238="",V$8="",V$7=""),"",ROUND(V238/V$8*V$7*KVARDI,2))</f>
        <v/>
      </c>
      <c r="X238" s="43"/>
      <c r="Y238" s="44" t="str">
        <f aca="false">IF(OR(X$4=0,X238="",X$8="",X$7=""),"",ROUND(X238/X$8*X$7*KVARDI,2))</f>
        <v/>
      </c>
      <c r="Z238" s="43"/>
      <c r="AA238" s="44" t="str">
        <f aca="false">IF(OR(Z$4=0,Z238="",Z$8="",Z$7=""),"",ROUND(Z238/Z$8*Z$7*KVARDI,2))</f>
        <v/>
      </c>
      <c r="AB238" s="43"/>
      <c r="AC238" s="44" t="str">
        <f aca="false">IF(OR(AB$4=0,AB238="",AB$8="",AB$7=""),"",ROUND(AB238/AB$8*AB$7*KVARDI,2))</f>
        <v/>
      </c>
      <c r="AD238" s="43"/>
      <c r="AE238" s="44" t="str">
        <f aca="false">IF(OR(AD$4=0,AD238="",AD$8="",AD$7=""),"",ROUND(AD238/AD$8*AD$7*KVARDI,2))</f>
        <v/>
      </c>
      <c r="AF238" s="43"/>
      <c r="AG238" s="44" t="str">
        <f aca="false">IF(OR(AF$4=0,AF238="",AF$8="",AF$7=""),"",ROUND(AF238/AF$8*AF$7*KVARDI,2))</f>
        <v/>
      </c>
      <c r="AH238" s="43"/>
      <c r="AI238" s="44" t="str">
        <f aca="false">IF(OR(AH$4=0,AH238="",AH$8="",AH$7=""),"",ROUND(AH238/AH$8*AH$7*KVARDI,2))</f>
        <v/>
      </c>
      <c r="AJ238" s="43"/>
      <c r="AK238" s="44" t="str">
        <f aca="false">IF(OR(AJ$4=0,AJ238="",AJ$8="",AJ$7=""),"",ROUND(AJ238/AJ$8*AJ$7*KVARDI,2))</f>
        <v/>
      </c>
      <c r="AL238" s="43"/>
      <c r="AM238" s="44" t="str">
        <f aca="false">IF(OR(AL$4=0,AL238="",AL$8="",AL$7=""),"",ROUND(AL238/AL$8*AL$7*KVARDI,2))</f>
        <v/>
      </c>
      <c r="AN238" s="43"/>
      <c r="AO238" s="44" t="str">
        <f aca="false">IF(OR(AN$4=0,AN238="",AN$8="",AN$7=""),"",ROUND(AN238/AN$8*AN$7*KVARDI,2))</f>
        <v/>
      </c>
      <c r="AP238" s="43"/>
      <c r="AQ238" s="44" t="str">
        <f aca="false">IF(OR(AP$4=0,AP238="",AP$8="",AP$7=""),"",ROUND(AP238/AP$8*AP$7*KVARDI,2))</f>
        <v/>
      </c>
      <c r="AR238" s="43"/>
      <c r="AS238" s="44" t="str">
        <f aca="false">IF(OR(AR$4=0,AR238="",AR$8="",AR$7=""),"",ROUND(AR238/AR$8*AR$7*KVARDI,2))</f>
        <v/>
      </c>
      <c r="AT238" s="43"/>
      <c r="AU238" s="44" t="str">
        <f aca="false">IF(OR(AT$4=0,AT238="",AT$8="",AT$7=""),"",ROUND(AT238/AT$8*AT$7*KVARDI,2))</f>
        <v/>
      </c>
      <c r="AV238" s="43"/>
      <c r="AW238" s="44" t="str">
        <f aca="false">IF(OR(AV$4=0,AV238="",AV$8="",AV$7=""),"",ROUND(AV238/AV$8*AV$7*KVARDI,2))</f>
        <v/>
      </c>
      <c r="AX238" s="43"/>
      <c r="AY238" s="44" t="str">
        <f aca="false">IF(OR(AX$4=0,AX238="",AX$8="",AX$7=""),"",ROUND(AX238/AX$8*AX$7*KVARDI,2))</f>
        <v/>
      </c>
      <c r="AZ238" s="43"/>
      <c r="BA238" s="44" t="str">
        <f aca="false">IF(OR(AZ$4=0,AZ238="",AZ$8="",AZ$7=""),"",ROUND(AZ238/AZ$8*AZ$7*KVARDI,2))</f>
        <v/>
      </c>
      <c r="BB238" s="43"/>
      <c r="BC238" s="44" t="str">
        <f aca="false">IF(OR(BB$4=0,BB238="",BB$8="",BB$7=""),"",ROUND(BB238/BB$8*BB$7*KVARDI,2))</f>
        <v/>
      </c>
    </row>
    <row r="239" customFormat="false" ht="15" hidden="false" customHeight="true" outlineLevel="0" collapsed="false">
      <c r="A239" s="45" t="n">
        <f aca="false">ROW()-10</f>
        <v>229</v>
      </c>
      <c r="B239" s="41" t="str">
        <f aca="false">IF(INDEX(Launagögn!$B$6:$B$10005,$A239)="","",INDEX(Launagögn!$B$6:$B$10005,$A239))</f>
        <v/>
      </c>
      <c r="C239" s="41" t="str">
        <f aca="false">IF(INDEX(Launagögn!$C$6:$C$10005,$A239)="","",INDEX(Launagögn!$C$6:$C$10005,$A239))</f>
        <v/>
      </c>
      <c r="D239" s="42" t="n">
        <f aca="false">IFERROR(SUMIF($F$10:$BC$10,"Stig",$F239:$BC239),0)</f>
        <v>0</v>
      </c>
      <c r="F239" s="43"/>
      <c r="G239" s="44" t="str">
        <f aca="false">IF(OR(F$4=0,F239="",F$8="",F$7=""),"",ROUND(F239/F$8*F$7*KVARDI,2))</f>
        <v/>
      </c>
      <c r="H239" s="43"/>
      <c r="I239" s="44" t="str">
        <f aca="false">IF(OR(H$4=0,H239="",H$8="",H$7=""),"",ROUND(H239/H$8*H$7*KVARDI,2))</f>
        <v/>
      </c>
      <c r="J239" s="43"/>
      <c r="K239" s="44" t="str">
        <f aca="false">IF(OR(J$4=0,J239="",J$8="",J$7=""),"",ROUND(J239/J$8*J$7*KVARDI,2))</f>
        <v/>
      </c>
      <c r="L239" s="43"/>
      <c r="M239" s="44" t="str">
        <f aca="false">IF(OR(L$4=0,L239="",L$8="",L$7=""),"",ROUND(L239/L$8*L$7*KVARDI,2))</f>
        <v/>
      </c>
      <c r="N239" s="43"/>
      <c r="O239" s="44" t="str">
        <f aca="false">IF(OR(N$4=0,N239="",N$8="",N$7=""),"",ROUND(N239/N$8*N$7*KVARDI,2))</f>
        <v/>
      </c>
      <c r="P239" s="43"/>
      <c r="Q239" s="44" t="str">
        <f aca="false">IF(OR(P$4=0,P239="",P$8="",P$7=""),"",ROUND(P239/P$8*P$7*KVARDI,2))</f>
        <v/>
      </c>
      <c r="R239" s="43"/>
      <c r="S239" s="44" t="str">
        <f aca="false">IF(OR(R$4=0,R239="",R$8="",R$7=""),"",ROUND(R239/R$8*R$7*KVARDI,2))</f>
        <v/>
      </c>
      <c r="T239" s="43"/>
      <c r="U239" s="44" t="str">
        <f aca="false">IF(OR(T$4=0,T239="",T$8="",T$7=""),"",ROUND(T239/T$8*T$7*KVARDI,2))</f>
        <v/>
      </c>
      <c r="V239" s="43"/>
      <c r="W239" s="44" t="str">
        <f aca="false">IF(OR(V$4=0,V239="",V$8="",V$7=""),"",ROUND(V239/V$8*V$7*KVARDI,2))</f>
        <v/>
      </c>
      <c r="X239" s="43"/>
      <c r="Y239" s="44" t="str">
        <f aca="false">IF(OR(X$4=0,X239="",X$8="",X$7=""),"",ROUND(X239/X$8*X$7*KVARDI,2))</f>
        <v/>
      </c>
      <c r="Z239" s="43"/>
      <c r="AA239" s="44" t="str">
        <f aca="false">IF(OR(Z$4=0,Z239="",Z$8="",Z$7=""),"",ROUND(Z239/Z$8*Z$7*KVARDI,2))</f>
        <v/>
      </c>
      <c r="AB239" s="43"/>
      <c r="AC239" s="44" t="str">
        <f aca="false">IF(OR(AB$4=0,AB239="",AB$8="",AB$7=""),"",ROUND(AB239/AB$8*AB$7*KVARDI,2))</f>
        <v/>
      </c>
      <c r="AD239" s="43"/>
      <c r="AE239" s="44" t="str">
        <f aca="false">IF(OR(AD$4=0,AD239="",AD$8="",AD$7=""),"",ROUND(AD239/AD$8*AD$7*KVARDI,2))</f>
        <v/>
      </c>
      <c r="AF239" s="43"/>
      <c r="AG239" s="44" t="str">
        <f aca="false">IF(OR(AF$4=0,AF239="",AF$8="",AF$7=""),"",ROUND(AF239/AF$8*AF$7*KVARDI,2))</f>
        <v/>
      </c>
      <c r="AH239" s="43"/>
      <c r="AI239" s="44" t="str">
        <f aca="false">IF(OR(AH$4=0,AH239="",AH$8="",AH$7=""),"",ROUND(AH239/AH$8*AH$7*KVARDI,2))</f>
        <v/>
      </c>
      <c r="AJ239" s="43"/>
      <c r="AK239" s="44" t="str">
        <f aca="false">IF(OR(AJ$4=0,AJ239="",AJ$8="",AJ$7=""),"",ROUND(AJ239/AJ$8*AJ$7*KVARDI,2))</f>
        <v/>
      </c>
      <c r="AL239" s="43"/>
      <c r="AM239" s="44" t="str">
        <f aca="false">IF(OR(AL$4=0,AL239="",AL$8="",AL$7=""),"",ROUND(AL239/AL$8*AL$7*KVARDI,2))</f>
        <v/>
      </c>
      <c r="AN239" s="43"/>
      <c r="AO239" s="44" t="str">
        <f aca="false">IF(OR(AN$4=0,AN239="",AN$8="",AN$7=""),"",ROUND(AN239/AN$8*AN$7*KVARDI,2))</f>
        <v/>
      </c>
      <c r="AP239" s="43"/>
      <c r="AQ239" s="44" t="str">
        <f aca="false">IF(OR(AP$4=0,AP239="",AP$8="",AP$7=""),"",ROUND(AP239/AP$8*AP$7*KVARDI,2))</f>
        <v/>
      </c>
      <c r="AR239" s="43"/>
      <c r="AS239" s="44" t="str">
        <f aca="false">IF(OR(AR$4=0,AR239="",AR$8="",AR$7=""),"",ROUND(AR239/AR$8*AR$7*KVARDI,2))</f>
        <v/>
      </c>
      <c r="AT239" s="43"/>
      <c r="AU239" s="44" t="str">
        <f aca="false">IF(OR(AT$4=0,AT239="",AT$8="",AT$7=""),"",ROUND(AT239/AT$8*AT$7*KVARDI,2))</f>
        <v/>
      </c>
      <c r="AV239" s="43"/>
      <c r="AW239" s="44" t="str">
        <f aca="false">IF(OR(AV$4=0,AV239="",AV$8="",AV$7=""),"",ROUND(AV239/AV$8*AV$7*KVARDI,2))</f>
        <v/>
      </c>
      <c r="AX239" s="43"/>
      <c r="AY239" s="44" t="str">
        <f aca="false">IF(OR(AX$4=0,AX239="",AX$8="",AX$7=""),"",ROUND(AX239/AX$8*AX$7*KVARDI,2))</f>
        <v/>
      </c>
      <c r="AZ239" s="43"/>
      <c r="BA239" s="44" t="str">
        <f aca="false">IF(OR(AZ$4=0,AZ239="",AZ$8="",AZ$7=""),"",ROUND(AZ239/AZ$8*AZ$7*KVARDI,2))</f>
        <v/>
      </c>
      <c r="BB239" s="43"/>
      <c r="BC239" s="44" t="str">
        <f aca="false">IF(OR(BB$4=0,BB239="",BB$8="",BB$7=""),"",ROUND(BB239/BB$8*BB$7*KVARDI,2))</f>
        <v/>
      </c>
    </row>
    <row r="240" customFormat="false" ht="15" hidden="false" customHeight="true" outlineLevel="0" collapsed="false">
      <c r="A240" s="45" t="n">
        <f aca="false">ROW()-10</f>
        <v>230</v>
      </c>
      <c r="B240" s="41" t="str">
        <f aca="false">IF(INDEX(Launagögn!$B$6:$B$10005,$A240)="","",INDEX(Launagögn!$B$6:$B$10005,$A240))</f>
        <v/>
      </c>
      <c r="C240" s="41" t="str">
        <f aca="false">IF(INDEX(Launagögn!$C$6:$C$10005,$A240)="","",INDEX(Launagögn!$C$6:$C$10005,$A240))</f>
        <v/>
      </c>
      <c r="D240" s="42" t="n">
        <f aca="false">IFERROR(SUMIF($F$10:$BC$10,"Stig",$F240:$BC240),0)</f>
        <v>0</v>
      </c>
      <c r="F240" s="43"/>
      <c r="G240" s="44" t="str">
        <f aca="false">IF(OR(F$4=0,F240="",F$8="",F$7=""),"",ROUND(F240/F$8*F$7*KVARDI,2))</f>
        <v/>
      </c>
      <c r="H240" s="43"/>
      <c r="I240" s="44" t="str">
        <f aca="false">IF(OR(H$4=0,H240="",H$8="",H$7=""),"",ROUND(H240/H$8*H$7*KVARDI,2))</f>
        <v/>
      </c>
      <c r="J240" s="43"/>
      <c r="K240" s="44" t="str">
        <f aca="false">IF(OR(J$4=0,J240="",J$8="",J$7=""),"",ROUND(J240/J$8*J$7*KVARDI,2))</f>
        <v/>
      </c>
      <c r="L240" s="43"/>
      <c r="M240" s="44" t="str">
        <f aca="false">IF(OR(L$4=0,L240="",L$8="",L$7=""),"",ROUND(L240/L$8*L$7*KVARDI,2))</f>
        <v/>
      </c>
      <c r="N240" s="43"/>
      <c r="O240" s="44" t="str">
        <f aca="false">IF(OR(N$4=0,N240="",N$8="",N$7=""),"",ROUND(N240/N$8*N$7*KVARDI,2))</f>
        <v/>
      </c>
      <c r="P240" s="43"/>
      <c r="Q240" s="44" t="str">
        <f aca="false">IF(OR(P$4=0,P240="",P$8="",P$7=""),"",ROUND(P240/P$8*P$7*KVARDI,2))</f>
        <v/>
      </c>
      <c r="R240" s="43"/>
      <c r="S240" s="44" t="str">
        <f aca="false">IF(OR(R$4=0,R240="",R$8="",R$7=""),"",ROUND(R240/R$8*R$7*KVARDI,2))</f>
        <v/>
      </c>
      <c r="T240" s="43"/>
      <c r="U240" s="44" t="str">
        <f aca="false">IF(OR(T$4=0,T240="",T$8="",T$7=""),"",ROUND(T240/T$8*T$7*KVARDI,2))</f>
        <v/>
      </c>
      <c r="V240" s="43"/>
      <c r="W240" s="44" t="str">
        <f aca="false">IF(OR(V$4=0,V240="",V$8="",V$7=""),"",ROUND(V240/V$8*V$7*KVARDI,2))</f>
        <v/>
      </c>
      <c r="X240" s="43"/>
      <c r="Y240" s="44" t="str">
        <f aca="false">IF(OR(X$4=0,X240="",X$8="",X$7=""),"",ROUND(X240/X$8*X$7*KVARDI,2))</f>
        <v/>
      </c>
      <c r="Z240" s="43"/>
      <c r="AA240" s="44" t="str">
        <f aca="false">IF(OR(Z$4=0,Z240="",Z$8="",Z$7=""),"",ROUND(Z240/Z$8*Z$7*KVARDI,2))</f>
        <v/>
      </c>
      <c r="AB240" s="43"/>
      <c r="AC240" s="44" t="str">
        <f aca="false">IF(OR(AB$4=0,AB240="",AB$8="",AB$7=""),"",ROUND(AB240/AB$8*AB$7*KVARDI,2))</f>
        <v/>
      </c>
      <c r="AD240" s="43"/>
      <c r="AE240" s="44" t="str">
        <f aca="false">IF(OR(AD$4=0,AD240="",AD$8="",AD$7=""),"",ROUND(AD240/AD$8*AD$7*KVARDI,2))</f>
        <v/>
      </c>
      <c r="AF240" s="43"/>
      <c r="AG240" s="44" t="str">
        <f aca="false">IF(OR(AF$4=0,AF240="",AF$8="",AF$7=""),"",ROUND(AF240/AF$8*AF$7*KVARDI,2))</f>
        <v/>
      </c>
      <c r="AH240" s="43"/>
      <c r="AI240" s="44" t="str">
        <f aca="false">IF(OR(AH$4=0,AH240="",AH$8="",AH$7=""),"",ROUND(AH240/AH$8*AH$7*KVARDI,2))</f>
        <v/>
      </c>
      <c r="AJ240" s="43"/>
      <c r="AK240" s="44" t="str">
        <f aca="false">IF(OR(AJ$4=0,AJ240="",AJ$8="",AJ$7=""),"",ROUND(AJ240/AJ$8*AJ$7*KVARDI,2))</f>
        <v/>
      </c>
      <c r="AL240" s="43"/>
      <c r="AM240" s="44" t="str">
        <f aca="false">IF(OR(AL$4=0,AL240="",AL$8="",AL$7=""),"",ROUND(AL240/AL$8*AL$7*KVARDI,2))</f>
        <v/>
      </c>
      <c r="AN240" s="43"/>
      <c r="AO240" s="44" t="str">
        <f aca="false">IF(OR(AN$4=0,AN240="",AN$8="",AN$7=""),"",ROUND(AN240/AN$8*AN$7*KVARDI,2))</f>
        <v/>
      </c>
      <c r="AP240" s="43"/>
      <c r="AQ240" s="44" t="str">
        <f aca="false">IF(OR(AP$4=0,AP240="",AP$8="",AP$7=""),"",ROUND(AP240/AP$8*AP$7*KVARDI,2))</f>
        <v/>
      </c>
      <c r="AR240" s="43"/>
      <c r="AS240" s="44" t="str">
        <f aca="false">IF(OR(AR$4=0,AR240="",AR$8="",AR$7=""),"",ROUND(AR240/AR$8*AR$7*KVARDI,2))</f>
        <v/>
      </c>
      <c r="AT240" s="43"/>
      <c r="AU240" s="44" t="str">
        <f aca="false">IF(OR(AT$4=0,AT240="",AT$8="",AT$7=""),"",ROUND(AT240/AT$8*AT$7*KVARDI,2))</f>
        <v/>
      </c>
      <c r="AV240" s="43"/>
      <c r="AW240" s="44" t="str">
        <f aca="false">IF(OR(AV$4=0,AV240="",AV$8="",AV$7=""),"",ROUND(AV240/AV$8*AV$7*KVARDI,2))</f>
        <v/>
      </c>
      <c r="AX240" s="43"/>
      <c r="AY240" s="44" t="str">
        <f aca="false">IF(OR(AX$4=0,AX240="",AX$8="",AX$7=""),"",ROUND(AX240/AX$8*AX$7*KVARDI,2))</f>
        <v/>
      </c>
      <c r="AZ240" s="43"/>
      <c r="BA240" s="44" t="str">
        <f aca="false">IF(OR(AZ$4=0,AZ240="",AZ$8="",AZ$7=""),"",ROUND(AZ240/AZ$8*AZ$7*KVARDI,2))</f>
        <v/>
      </c>
      <c r="BB240" s="43"/>
      <c r="BC240" s="44" t="str">
        <f aca="false">IF(OR(BB$4=0,BB240="",BB$8="",BB$7=""),"",ROUND(BB240/BB$8*BB$7*KVARDI,2))</f>
        <v/>
      </c>
    </row>
    <row r="241" customFormat="false" ht="15" hidden="false" customHeight="true" outlineLevel="0" collapsed="false">
      <c r="A241" s="45" t="n">
        <f aca="false">ROW()-10</f>
        <v>231</v>
      </c>
      <c r="B241" s="41" t="str">
        <f aca="false">IF(INDEX(Launagögn!$B$6:$B$10005,$A241)="","",INDEX(Launagögn!$B$6:$B$10005,$A241))</f>
        <v/>
      </c>
      <c r="C241" s="41" t="str">
        <f aca="false">IF(INDEX(Launagögn!$C$6:$C$10005,$A241)="","",INDEX(Launagögn!$C$6:$C$10005,$A241))</f>
        <v/>
      </c>
      <c r="D241" s="42" t="n">
        <f aca="false">IFERROR(SUMIF($F$10:$BC$10,"Stig",$F241:$BC241),0)</f>
        <v>0</v>
      </c>
      <c r="F241" s="43"/>
      <c r="G241" s="44" t="str">
        <f aca="false">IF(OR(F$4=0,F241="",F$8="",F$7=""),"",ROUND(F241/F$8*F$7*KVARDI,2))</f>
        <v/>
      </c>
      <c r="H241" s="43"/>
      <c r="I241" s="44" t="str">
        <f aca="false">IF(OR(H$4=0,H241="",H$8="",H$7=""),"",ROUND(H241/H$8*H$7*KVARDI,2))</f>
        <v/>
      </c>
      <c r="J241" s="43"/>
      <c r="K241" s="44" t="str">
        <f aca="false">IF(OR(J$4=0,J241="",J$8="",J$7=""),"",ROUND(J241/J$8*J$7*KVARDI,2))</f>
        <v/>
      </c>
      <c r="L241" s="43"/>
      <c r="M241" s="44" t="str">
        <f aca="false">IF(OR(L$4=0,L241="",L$8="",L$7=""),"",ROUND(L241/L$8*L$7*KVARDI,2))</f>
        <v/>
      </c>
      <c r="N241" s="43"/>
      <c r="O241" s="44" t="str">
        <f aca="false">IF(OR(N$4=0,N241="",N$8="",N$7=""),"",ROUND(N241/N$8*N$7*KVARDI,2))</f>
        <v/>
      </c>
      <c r="P241" s="43"/>
      <c r="Q241" s="44" t="str">
        <f aca="false">IF(OR(P$4=0,P241="",P$8="",P$7=""),"",ROUND(P241/P$8*P$7*KVARDI,2))</f>
        <v/>
      </c>
      <c r="R241" s="43"/>
      <c r="S241" s="44" t="str">
        <f aca="false">IF(OR(R$4=0,R241="",R$8="",R$7=""),"",ROUND(R241/R$8*R$7*KVARDI,2))</f>
        <v/>
      </c>
      <c r="T241" s="43"/>
      <c r="U241" s="44" t="str">
        <f aca="false">IF(OR(T$4=0,T241="",T$8="",T$7=""),"",ROUND(T241/T$8*T$7*KVARDI,2))</f>
        <v/>
      </c>
      <c r="V241" s="43"/>
      <c r="W241" s="44" t="str">
        <f aca="false">IF(OR(V$4=0,V241="",V$8="",V$7=""),"",ROUND(V241/V$8*V$7*KVARDI,2))</f>
        <v/>
      </c>
      <c r="X241" s="43"/>
      <c r="Y241" s="44" t="str">
        <f aca="false">IF(OR(X$4=0,X241="",X$8="",X$7=""),"",ROUND(X241/X$8*X$7*KVARDI,2))</f>
        <v/>
      </c>
      <c r="Z241" s="43"/>
      <c r="AA241" s="44" t="str">
        <f aca="false">IF(OR(Z$4=0,Z241="",Z$8="",Z$7=""),"",ROUND(Z241/Z$8*Z$7*KVARDI,2))</f>
        <v/>
      </c>
      <c r="AB241" s="43"/>
      <c r="AC241" s="44" t="str">
        <f aca="false">IF(OR(AB$4=0,AB241="",AB$8="",AB$7=""),"",ROUND(AB241/AB$8*AB$7*KVARDI,2))</f>
        <v/>
      </c>
      <c r="AD241" s="43"/>
      <c r="AE241" s="44" t="str">
        <f aca="false">IF(OR(AD$4=0,AD241="",AD$8="",AD$7=""),"",ROUND(AD241/AD$8*AD$7*KVARDI,2))</f>
        <v/>
      </c>
      <c r="AF241" s="43"/>
      <c r="AG241" s="44" t="str">
        <f aca="false">IF(OR(AF$4=0,AF241="",AF$8="",AF$7=""),"",ROUND(AF241/AF$8*AF$7*KVARDI,2))</f>
        <v/>
      </c>
      <c r="AH241" s="43"/>
      <c r="AI241" s="44" t="str">
        <f aca="false">IF(OR(AH$4=0,AH241="",AH$8="",AH$7=""),"",ROUND(AH241/AH$8*AH$7*KVARDI,2))</f>
        <v/>
      </c>
      <c r="AJ241" s="43"/>
      <c r="AK241" s="44" t="str">
        <f aca="false">IF(OR(AJ$4=0,AJ241="",AJ$8="",AJ$7=""),"",ROUND(AJ241/AJ$8*AJ$7*KVARDI,2))</f>
        <v/>
      </c>
      <c r="AL241" s="43"/>
      <c r="AM241" s="44" t="str">
        <f aca="false">IF(OR(AL$4=0,AL241="",AL$8="",AL$7=""),"",ROUND(AL241/AL$8*AL$7*KVARDI,2))</f>
        <v/>
      </c>
      <c r="AN241" s="43"/>
      <c r="AO241" s="44" t="str">
        <f aca="false">IF(OR(AN$4=0,AN241="",AN$8="",AN$7=""),"",ROUND(AN241/AN$8*AN$7*KVARDI,2))</f>
        <v/>
      </c>
      <c r="AP241" s="43"/>
      <c r="AQ241" s="44" t="str">
        <f aca="false">IF(OR(AP$4=0,AP241="",AP$8="",AP$7=""),"",ROUND(AP241/AP$8*AP$7*KVARDI,2))</f>
        <v/>
      </c>
      <c r="AR241" s="43"/>
      <c r="AS241" s="44" t="str">
        <f aca="false">IF(OR(AR$4=0,AR241="",AR$8="",AR$7=""),"",ROUND(AR241/AR$8*AR$7*KVARDI,2))</f>
        <v/>
      </c>
      <c r="AT241" s="43"/>
      <c r="AU241" s="44" t="str">
        <f aca="false">IF(OR(AT$4=0,AT241="",AT$8="",AT$7=""),"",ROUND(AT241/AT$8*AT$7*KVARDI,2))</f>
        <v/>
      </c>
      <c r="AV241" s="43"/>
      <c r="AW241" s="44" t="str">
        <f aca="false">IF(OR(AV$4=0,AV241="",AV$8="",AV$7=""),"",ROUND(AV241/AV$8*AV$7*KVARDI,2))</f>
        <v/>
      </c>
      <c r="AX241" s="43"/>
      <c r="AY241" s="44" t="str">
        <f aca="false">IF(OR(AX$4=0,AX241="",AX$8="",AX$7=""),"",ROUND(AX241/AX$8*AX$7*KVARDI,2))</f>
        <v/>
      </c>
      <c r="AZ241" s="43"/>
      <c r="BA241" s="44" t="str">
        <f aca="false">IF(OR(AZ$4=0,AZ241="",AZ$8="",AZ$7=""),"",ROUND(AZ241/AZ$8*AZ$7*KVARDI,2))</f>
        <v/>
      </c>
      <c r="BB241" s="43"/>
      <c r="BC241" s="44" t="str">
        <f aca="false">IF(OR(BB$4=0,BB241="",BB$8="",BB$7=""),"",ROUND(BB241/BB$8*BB$7*KVARDI,2))</f>
        <v/>
      </c>
    </row>
    <row r="242" customFormat="false" ht="15" hidden="false" customHeight="true" outlineLevel="0" collapsed="false">
      <c r="A242" s="45" t="n">
        <f aca="false">ROW()-10</f>
        <v>232</v>
      </c>
      <c r="B242" s="41" t="str">
        <f aca="false">IF(INDEX(Launagögn!$B$6:$B$10005,$A242)="","",INDEX(Launagögn!$B$6:$B$10005,$A242))</f>
        <v/>
      </c>
      <c r="C242" s="41" t="str">
        <f aca="false">IF(INDEX(Launagögn!$C$6:$C$10005,$A242)="","",INDEX(Launagögn!$C$6:$C$10005,$A242))</f>
        <v/>
      </c>
      <c r="D242" s="42" t="n">
        <f aca="false">IFERROR(SUMIF($F$10:$BC$10,"Stig",$F242:$BC242),0)</f>
        <v>0</v>
      </c>
      <c r="F242" s="43"/>
      <c r="G242" s="44" t="str">
        <f aca="false">IF(OR(F$4=0,F242="",F$8="",F$7=""),"",ROUND(F242/F$8*F$7*KVARDI,2))</f>
        <v/>
      </c>
      <c r="H242" s="43"/>
      <c r="I242" s="44" t="str">
        <f aca="false">IF(OR(H$4=0,H242="",H$8="",H$7=""),"",ROUND(H242/H$8*H$7*KVARDI,2))</f>
        <v/>
      </c>
      <c r="J242" s="43"/>
      <c r="K242" s="44" t="str">
        <f aca="false">IF(OR(J$4=0,J242="",J$8="",J$7=""),"",ROUND(J242/J$8*J$7*KVARDI,2))</f>
        <v/>
      </c>
      <c r="L242" s="43"/>
      <c r="M242" s="44" t="str">
        <f aca="false">IF(OR(L$4=0,L242="",L$8="",L$7=""),"",ROUND(L242/L$8*L$7*KVARDI,2))</f>
        <v/>
      </c>
      <c r="N242" s="43"/>
      <c r="O242" s="44" t="str">
        <f aca="false">IF(OR(N$4=0,N242="",N$8="",N$7=""),"",ROUND(N242/N$8*N$7*KVARDI,2))</f>
        <v/>
      </c>
      <c r="P242" s="43"/>
      <c r="Q242" s="44" t="str">
        <f aca="false">IF(OR(P$4=0,P242="",P$8="",P$7=""),"",ROUND(P242/P$8*P$7*KVARDI,2))</f>
        <v/>
      </c>
      <c r="R242" s="43"/>
      <c r="S242" s="44" t="str">
        <f aca="false">IF(OR(R$4=0,R242="",R$8="",R$7=""),"",ROUND(R242/R$8*R$7*KVARDI,2))</f>
        <v/>
      </c>
      <c r="T242" s="43"/>
      <c r="U242" s="44" t="str">
        <f aca="false">IF(OR(T$4=0,T242="",T$8="",T$7=""),"",ROUND(T242/T$8*T$7*KVARDI,2))</f>
        <v/>
      </c>
      <c r="V242" s="43"/>
      <c r="W242" s="44" t="str">
        <f aca="false">IF(OR(V$4=0,V242="",V$8="",V$7=""),"",ROUND(V242/V$8*V$7*KVARDI,2))</f>
        <v/>
      </c>
      <c r="X242" s="43"/>
      <c r="Y242" s="44" t="str">
        <f aca="false">IF(OR(X$4=0,X242="",X$8="",X$7=""),"",ROUND(X242/X$8*X$7*KVARDI,2))</f>
        <v/>
      </c>
      <c r="Z242" s="43"/>
      <c r="AA242" s="44" t="str">
        <f aca="false">IF(OR(Z$4=0,Z242="",Z$8="",Z$7=""),"",ROUND(Z242/Z$8*Z$7*KVARDI,2))</f>
        <v/>
      </c>
      <c r="AB242" s="43"/>
      <c r="AC242" s="44" t="str">
        <f aca="false">IF(OR(AB$4=0,AB242="",AB$8="",AB$7=""),"",ROUND(AB242/AB$8*AB$7*KVARDI,2))</f>
        <v/>
      </c>
      <c r="AD242" s="43"/>
      <c r="AE242" s="44" t="str">
        <f aca="false">IF(OR(AD$4=0,AD242="",AD$8="",AD$7=""),"",ROUND(AD242/AD$8*AD$7*KVARDI,2))</f>
        <v/>
      </c>
      <c r="AF242" s="43"/>
      <c r="AG242" s="44" t="str">
        <f aca="false">IF(OR(AF$4=0,AF242="",AF$8="",AF$7=""),"",ROUND(AF242/AF$8*AF$7*KVARDI,2))</f>
        <v/>
      </c>
      <c r="AH242" s="43"/>
      <c r="AI242" s="44" t="str">
        <f aca="false">IF(OR(AH$4=0,AH242="",AH$8="",AH$7=""),"",ROUND(AH242/AH$8*AH$7*KVARDI,2))</f>
        <v/>
      </c>
      <c r="AJ242" s="43"/>
      <c r="AK242" s="44" t="str">
        <f aca="false">IF(OR(AJ$4=0,AJ242="",AJ$8="",AJ$7=""),"",ROUND(AJ242/AJ$8*AJ$7*KVARDI,2))</f>
        <v/>
      </c>
      <c r="AL242" s="43"/>
      <c r="AM242" s="44" t="str">
        <f aca="false">IF(OR(AL$4=0,AL242="",AL$8="",AL$7=""),"",ROUND(AL242/AL$8*AL$7*KVARDI,2))</f>
        <v/>
      </c>
      <c r="AN242" s="43"/>
      <c r="AO242" s="44" t="str">
        <f aca="false">IF(OR(AN$4=0,AN242="",AN$8="",AN$7=""),"",ROUND(AN242/AN$8*AN$7*KVARDI,2))</f>
        <v/>
      </c>
      <c r="AP242" s="43"/>
      <c r="AQ242" s="44" t="str">
        <f aca="false">IF(OR(AP$4=0,AP242="",AP$8="",AP$7=""),"",ROUND(AP242/AP$8*AP$7*KVARDI,2))</f>
        <v/>
      </c>
      <c r="AR242" s="43"/>
      <c r="AS242" s="44" t="str">
        <f aca="false">IF(OR(AR$4=0,AR242="",AR$8="",AR$7=""),"",ROUND(AR242/AR$8*AR$7*KVARDI,2))</f>
        <v/>
      </c>
      <c r="AT242" s="43"/>
      <c r="AU242" s="44" t="str">
        <f aca="false">IF(OR(AT$4=0,AT242="",AT$8="",AT$7=""),"",ROUND(AT242/AT$8*AT$7*KVARDI,2))</f>
        <v/>
      </c>
      <c r="AV242" s="43"/>
      <c r="AW242" s="44" t="str">
        <f aca="false">IF(OR(AV$4=0,AV242="",AV$8="",AV$7=""),"",ROUND(AV242/AV$8*AV$7*KVARDI,2))</f>
        <v/>
      </c>
      <c r="AX242" s="43"/>
      <c r="AY242" s="44" t="str">
        <f aca="false">IF(OR(AX$4=0,AX242="",AX$8="",AX$7=""),"",ROUND(AX242/AX$8*AX$7*KVARDI,2))</f>
        <v/>
      </c>
      <c r="AZ242" s="43"/>
      <c r="BA242" s="44" t="str">
        <f aca="false">IF(OR(AZ$4=0,AZ242="",AZ$8="",AZ$7=""),"",ROUND(AZ242/AZ$8*AZ$7*KVARDI,2))</f>
        <v/>
      </c>
      <c r="BB242" s="43"/>
      <c r="BC242" s="44" t="str">
        <f aca="false">IF(OR(BB$4=0,BB242="",BB$8="",BB$7=""),"",ROUND(BB242/BB$8*BB$7*KVARDI,2))</f>
        <v/>
      </c>
    </row>
    <row r="243" customFormat="false" ht="15" hidden="false" customHeight="true" outlineLevel="0" collapsed="false">
      <c r="A243" s="45" t="n">
        <f aca="false">ROW()-10</f>
        <v>233</v>
      </c>
      <c r="B243" s="41" t="str">
        <f aca="false">IF(INDEX(Launagögn!$B$6:$B$10005,$A243)="","",INDEX(Launagögn!$B$6:$B$10005,$A243))</f>
        <v/>
      </c>
      <c r="C243" s="41" t="str">
        <f aca="false">IF(INDEX(Launagögn!$C$6:$C$10005,$A243)="","",INDEX(Launagögn!$C$6:$C$10005,$A243))</f>
        <v/>
      </c>
      <c r="D243" s="42" t="n">
        <f aca="false">IFERROR(SUMIF($F$10:$BC$10,"Stig",$F243:$BC243),0)</f>
        <v>0</v>
      </c>
      <c r="F243" s="43"/>
      <c r="G243" s="44" t="str">
        <f aca="false">IF(OR(F$4=0,F243="",F$8="",F$7=""),"",ROUND(F243/F$8*F$7*KVARDI,2))</f>
        <v/>
      </c>
      <c r="H243" s="43"/>
      <c r="I243" s="44" t="str">
        <f aca="false">IF(OR(H$4=0,H243="",H$8="",H$7=""),"",ROUND(H243/H$8*H$7*KVARDI,2))</f>
        <v/>
      </c>
      <c r="J243" s="43"/>
      <c r="K243" s="44" t="str">
        <f aca="false">IF(OR(J$4=0,J243="",J$8="",J$7=""),"",ROUND(J243/J$8*J$7*KVARDI,2))</f>
        <v/>
      </c>
      <c r="L243" s="43"/>
      <c r="M243" s="44" t="str">
        <f aca="false">IF(OR(L$4=0,L243="",L$8="",L$7=""),"",ROUND(L243/L$8*L$7*KVARDI,2))</f>
        <v/>
      </c>
      <c r="N243" s="43"/>
      <c r="O243" s="44" t="str">
        <f aca="false">IF(OR(N$4=0,N243="",N$8="",N$7=""),"",ROUND(N243/N$8*N$7*KVARDI,2))</f>
        <v/>
      </c>
      <c r="P243" s="43"/>
      <c r="Q243" s="44" t="str">
        <f aca="false">IF(OR(P$4=0,P243="",P$8="",P$7=""),"",ROUND(P243/P$8*P$7*KVARDI,2))</f>
        <v/>
      </c>
      <c r="R243" s="43"/>
      <c r="S243" s="44" t="str">
        <f aca="false">IF(OR(R$4=0,R243="",R$8="",R$7=""),"",ROUND(R243/R$8*R$7*KVARDI,2))</f>
        <v/>
      </c>
      <c r="T243" s="43"/>
      <c r="U243" s="44" t="str">
        <f aca="false">IF(OR(T$4=0,T243="",T$8="",T$7=""),"",ROUND(T243/T$8*T$7*KVARDI,2))</f>
        <v/>
      </c>
      <c r="V243" s="43"/>
      <c r="W243" s="44" t="str">
        <f aca="false">IF(OR(V$4=0,V243="",V$8="",V$7=""),"",ROUND(V243/V$8*V$7*KVARDI,2))</f>
        <v/>
      </c>
      <c r="X243" s="43"/>
      <c r="Y243" s="44" t="str">
        <f aca="false">IF(OR(X$4=0,X243="",X$8="",X$7=""),"",ROUND(X243/X$8*X$7*KVARDI,2))</f>
        <v/>
      </c>
      <c r="Z243" s="43"/>
      <c r="AA243" s="44" t="str">
        <f aca="false">IF(OR(Z$4=0,Z243="",Z$8="",Z$7=""),"",ROUND(Z243/Z$8*Z$7*KVARDI,2))</f>
        <v/>
      </c>
      <c r="AB243" s="43"/>
      <c r="AC243" s="44" t="str">
        <f aca="false">IF(OR(AB$4=0,AB243="",AB$8="",AB$7=""),"",ROUND(AB243/AB$8*AB$7*KVARDI,2))</f>
        <v/>
      </c>
      <c r="AD243" s="43"/>
      <c r="AE243" s="44" t="str">
        <f aca="false">IF(OR(AD$4=0,AD243="",AD$8="",AD$7=""),"",ROUND(AD243/AD$8*AD$7*KVARDI,2))</f>
        <v/>
      </c>
      <c r="AF243" s="43"/>
      <c r="AG243" s="44" t="str">
        <f aca="false">IF(OR(AF$4=0,AF243="",AF$8="",AF$7=""),"",ROUND(AF243/AF$8*AF$7*KVARDI,2))</f>
        <v/>
      </c>
      <c r="AH243" s="43"/>
      <c r="AI243" s="44" t="str">
        <f aca="false">IF(OR(AH$4=0,AH243="",AH$8="",AH$7=""),"",ROUND(AH243/AH$8*AH$7*KVARDI,2))</f>
        <v/>
      </c>
      <c r="AJ243" s="43"/>
      <c r="AK243" s="44" t="str">
        <f aca="false">IF(OR(AJ$4=0,AJ243="",AJ$8="",AJ$7=""),"",ROUND(AJ243/AJ$8*AJ$7*KVARDI,2))</f>
        <v/>
      </c>
      <c r="AL243" s="43"/>
      <c r="AM243" s="44" t="str">
        <f aca="false">IF(OR(AL$4=0,AL243="",AL$8="",AL$7=""),"",ROUND(AL243/AL$8*AL$7*KVARDI,2))</f>
        <v/>
      </c>
      <c r="AN243" s="43"/>
      <c r="AO243" s="44" t="str">
        <f aca="false">IF(OR(AN$4=0,AN243="",AN$8="",AN$7=""),"",ROUND(AN243/AN$8*AN$7*KVARDI,2))</f>
        <v/>
      </c>
      <c r="AP243" s="43"/>
      <c r="AQ243" s="44" t="str">
        <f aca="false">IF(OR(AP$4=0,AP243="",AP$8="",AP$7=""),"",ROUND(AP243/AP$8*AP$7*KVARDI,2))</f>
        <v/>
      </c>
      <c r="AR243" s="43"/>
      <c r="AS243" s="44" t="str">
        <f aca="false">IF(OR(AR$4=0,AR243="",AR$8="",AR$7=""),"",ROUND(AR243/AR$8*AR$7*KVARDI,2))</f>
        <v/>
      </c>
      <c r="AT243" s="43"/>
      <c r="AU243" s="44" t="str">
        <f aca="false">IF(OR(AT$4=0,AT243="",AT$8="",AT$7=""),"",ROUND(AT243/AT$8*AT$7*KVARDI,2))</f>
        <v/>
      </c>
      <c r="AV243" s="43"/>
      <c r="AW243" s="44" t="str">
        <f aca="false">IF(OR(AV$4=0,AV243="",AV$8="",AV$7=""),"",ROUND(AV243/AV$8*AV$7*KVARDI,2))</f>
        <v/>
      </c>
      <c r="AX243" s="43"/>
      <c r="AY243" s="44" t="str">
        <f aca="false">IF(OR(AX$4=0,AX243="",AX$8="",AX$7=""),"",ROUND(AX243/AX$8*AX$7*KVARDI,2))</f>
        <v/>
      </c>
      <c r="AZ243" s="43"/>
      <c r="BA243" s="44" t="str">
        <f aca="false">IF(OR(AZ$4=0,AZ243="",AZ$8="",AZ$7=""),"",ROUND(AZ243/AZ$8*AZ$7*KVARDI,2))</f>
        <v/>
      </c>
      <c r="BB243" s="43"/>
      <c r="BC243" s="44" t="str">
        <f aca="false">IF(OR(BB$4=0,BB243="",BB$8="",BB$7=""),"",ROUND(BB243/BB$8*BB$7*KVARDI,2))</f>
        <v/>
      </c>
    </row>
    <row r="244" customFormat="false" ht="15" hidden="false" customHeight="true" outlineLevel="0" collapsed="false">
      <c r="A244" s="45" t="n">
        <f aca="false">ROW()-10</f>
        <v>234</v>
      </c>
      <c r="B244" s="41" t="str">
        <f aca="false">IF(INDEX(Launagögn!$B$6:$B$10005,$A244)="","",INDEX(Launagögn!$B$6:$B$10005,$A244))</f>
        <v/>
      </c>
      <c r="C244" s="41" t="str">
        <f aca="false">IF(INDEX(Launagögn!$C$6:$C$10005,$A244)="","",INDEX(Launagögn!$C$6:$C$10005,$A244))</f>
        <v/>
      </c>
      <c r="D244" s="42" t="n">
        <f aca="false">IFERROR(SUMIF($F$10:$BC$10,"Stig",$F244:$BC244),0)</f>
        <v>0</v>
      </c>
      <c r="F244" s="43"/>
      <c r="G244" s="44" t="str">
        <f aca="false">IF(OR(F$4=0,F244="",F$8="",F$7=""),"",ROUND(F244/F$8*F$7*KVARDI,2))</f>
        <v/>
      </c>
      <c r="H244" s="43"/>
      <c r="I244" s="44" t="str">
        <f aca="false">IF(OR(H$4=0,H244="",H$8="",H$7=""),"",ROUND(H244/H$8*H$7*KVARDI,2))</f>
        <v/>
      </c>
      <c r="J244" s="43"/>
      <c r="K244" s="44" t="str">
        <f aca="false">IF(OR(J$4=0,J244="",J$8="",J$7=""),"",ROUND(J244/J$8*J$7*KVARDI,2))</f>
        <v/>
      </c>
      <c r="L244" s="43"/>
      <c r="M244" s="44" t="str">
        <f aca="false">IF(OR(L$4=0,L244="",L$8="",L$7=""),"",ROUND(L244/L$8*L$7*KVARDI,2))</f>
        <v/>
      </c>
      <c r="N244" s="43"/>
      <c r="O244" s="44" t="str">
        <f aca="false">IF(OR(N$4=0,N244="",N$8="",N$7=""),"",ROUND(N244/N$8*N$7*KVARDI,2))</f>
        <v/>
      </c>
      <c r="P244" s="43"/>
      <c r="Q244" s="44" t="str">
        <f aca="false">IF(OR(P$4=0,P244="",P$8="",P$7=""),"",ROUND(P244/P$8*P$7*KVARDI,2))</f>
        <v/>
      </c>
      <c r="R244" s="43"/>
      <c r="S244" s="44" t="str">
        <f aca="false">IF(OR(R$4=0,R244="",R$8="",R$7=""),"",ROUND(R244/R$8*R$7*KVARDI,2))</f>
        <v/>
      </c>
      <c r="T244" s="43"/>
      <c r="U244" s="44" t="str">
        <f aca="false">IF(OR(T$4=0,T244="",T$8="",T$7=""),"",ROUND(T244/T$8*T$7*KVARDI,2))</f>
        <v/>
      </c>
      <c r="V244" s="43"/>
      <c r="W244" s="44" t="str">
        <f aca="false">IF(OR(V$4=0,V244="",V$8="",V$7=""),"",ROUND(V244/V$8*V$7*KVARDI,2))</f>
        <v/>
      </c>
      <c r="X244" s="43"/>
      <c r="Y244" s="44" t="str">
        <f aca="false">IF(OR(X$4=0,X244="",X$8="",X$7=""),"",ROUND(X244/X$8*X$7*KVARDI,2))</f>
        <v/>
      </c>
      <c r="Z244" s="43"/>
      <c r="AA244" s="44" t="str">
        <f aca="false">IF(OR(Z$4=0,Z244="",Z$8="",Z$7=""),"",ROUND(Z244/Z$8*Z$7*KVARDI,2))</f>
        <v/>
      </c>
      <c r="AB244" s="43"/>
      <c r="AC244" s="44" t="str">
        <f aca="false">IF(OR(AB$4=0,AB244="",AB$8="",AB$7=""),"",ROUND(AB244/AB$8*AB$7*KVARDI,2))</f>
        <v/>
      </c>
      <c r="AD244" s="43"/>
      <c r="AE244" s="44" t="str">
        <f aca="false">IF(OR(AD$4=0,AD244="",AD$8="",AD$7=""),"",ROUND(AD244/AD$8*AD$7*KVARDI,2))</f>
        <v/>
      </c>
      <c r="AF244" s="43"/>
      <c r="AG244" s="44" t="str">
        <f aca="false">IF(OR(AF$4=0,AF244="",AF$8="",AF$7=""),"",ROUND(AF244/AF$8*AF$7*KVARDI,2))</f>
        <v/>
      </c>
      <c r="AH244" s="43"/>
      <c r="AI244" s="44" t="str">
        <f aca="false">IF(OR(AH$4=0,AH244="",AH$8="",AH$7=""),"",ROUND(AH244/AH$8*AH$7*KVARDI,2))</f>
        <v/>
      </c>
      <c r="AJ244" s="43"/>
      <c r="AK244" s="44" t="str">
        <f aca="false">IF(OR(AJ$4=0,AJ244="",AJ$8="",AJ$7=""),"",ROUND(AJ244/AJ$8*AJ$7*KVARDI,2))</f>
        <v/>
      </c>
      <c r="AL244" s="43"/>
      <c r="AM244" s="44" t="str">
        <f aca="false">IF(OR(AL$4=0,AL244="",AL$8="",AL$7=""),"",ROUND(AL244/AL$8*AL$7*KVARDI,2))</f>
        <v/>
      </c>
      <c r="AN244" s="43"/>
      <c r="AO244" s="44" t="str">
        <f aca="false">IF(OR(AN$4=0,AN244="",AN$8="",AN$7=""),"",ROUND(AN244/AN$8*AN$7*KVARDI,2))</f>
        <v/>
      </c>
      <c r="AP244" s="43"/>
      <c r="AQ244" s="44" t="str">
        <f aca="false">IF(OR(AP$4=0,AP244="",AP$8="",AP$7=""),"",ROUND(AP244/AP$8*AP$7*KVARDI,2))</f>
        <v/>
      </c>
      <c r="AR244" s="43"/>
      <c r="AS244" s="44" t="str">
        <f aca="false">IF(OR(AR$4=0,AR244="",AR$8="",AR$7=""),"",ROUND(AR244/AR$8*AR$7*KVARDI,2))</f>
        <v/>
      </c>
      <c r="AT244" s="43"/>
      <c r="AU244" s="44" t="str">
        <f aca="false">IF(OR(AT$4=0,AT244="",AT$8="",AT$7=""),"",ROUND(AT244/AT$8*AT$7*KVARDI,2))</f>
        <v/>
      </c>
      <c r="AV244" s="43"/>
      <c r="AW244" s="44" t="str">
        <f aca="false">IF(OR(AV$4=0,AV244="",AV$8="",AV$7=""),"",ROUND(AV244/AV$8*AV$7*KVARDI,2))</f>
        <v/>
      </c>
      <c r="AX244" s="43"/>
      <c r="AY244" s="44" t="str">
        <f aca="false">IF(OR(AX$4=0,AX244="",AX$8="",AX$7=""),"",ROUND(AX244/AX$8*AX$7*KVARDI,2))</f>
        <v/>
      </c>
      <c r="AZ244" s="43"/>
      <c r="BA244" s="44" t="str">
        <f aca="false">IF(OR(AZ$4=0,AZ244="",AZ$8="",AZ$7=""),"",ROUND(AZ244/AZ$8*AZ$7*KVARDI,2))</f>
        <v/>
      </c>
      <c r="BB244" s="43"/>
      <c r="BC244" s="44" t="str">
        <f aca="false">IF(OR(BB$4=0,BB244="",BB$8="",BB$7=""),"",ROUND(BB244/BB$8*BB$7*KVARDI,2))</f>
        <v/>
      </c>
    </row>
    <row r="245" customFormat="false" ht="15" hidden="false" customHeight="true" outlineLevel="0" collapsed="false">
      <c r="A245" s="45" t="n">
        <f aca="false">ROW()-10</f>
        <v>235</v>
      </c>
      <c r="B245" s="41" t="str">
        <f aca="false">IF(INDEX(Launagögn!$B$6:$B$10005,$A245)="","",INDEX(Launagögn!$B$6:$B$10005,$A245))</f>
        <v/>
      </c>
      <c r="C245" s="41" t="str">
        <f aca="false">IF(INDEX(Launagögn!$C$6:$C$10005,$A245)="","",INDEX(Launagögn!$C$6:$C$10005,$A245))</f>
        <v/>
      </c>
      <c r="D245" s="42" t="n">
        <f aca="false">IFERROR(SUMIF($F$10:$BC$10,"Stig",$F245:$BC245),0)</f>
        <v>0</v>
      </c>
      <c r="F245" s="43"/>
      <c r="G245" s="44" t="str">
        <f aca="false">IF(OR(F$4=0,F245="",F$8="",F$7=""),"",ROUND(F245/F$8*F$7*KVARDI,2))</f>
        <v/>
      </c>
      <c r="H245" s="43"/>
      <c r="I245" s="44" t="str">
        <f aca="false">IF(OR(H$4=0,H245="",H$8="",H$7=""),"",ROUND(H245/H$8*H$7*KVARDI,2))</f>
        <v/>
      </c>
      <c r="J245" s="43"/>
      <c r="K245" s="44" t="str">
        <f aca="false">IF(OR(J$4=0,J245="",J$8="",J$7=""),"",ROUND(J245/J$8*J$7*KVARDI,2))</f>
        <v/>
      </c>
      <c r="L245" s="43"/>
      <c r="M245" s="44" t="str">
        <f aca="false">IF(OR(L$4=0,L245="",L$8="",L$7=""),"",ROUND(L245/L$8*L$7*KVARDI,2))</f>
        <v/>
      </c>
      <c r="N245" s="43"/>
      <c r="O245" s="44" t="str">
        <f aca="false">IF(OR(N$4=0,N245="",N$8="",N$7=""),"",ROUND(N245/N$8*N$7*KVARDI,2))</f>
        <v/>
      </c>
      <c r="P245" s="43"/>
      <c r="Q245" s="44" t="str">
        <f aca="false">IF(OR(P$4=0,P245="",P$8="",P$7=""),"",ROUND(P245/P$8*P$7*KVARDI,2))</f>
        <v/>
      </c>
      <c r="R245" s="43"/>
      <c r="S245" s="44" t="str">
        <f aca="false">IF(OR(R$4=0,R245="",R$8="",R$7=""),"",ROUND(R245/R$8*R$7*KVARDI,2))</f>
        <v/>
      </c>
      <c r="T245" s="43"/>
      <c r="U245" s="44" t="str">
        <f aca="false">IF(OR(T$4=0,T245="",T$8="",T$7=""),"",ROUND(T245/T$8*T$7*KVARDI,2))</f>
        <v/>
      </c>
      <c r="V245" s="43"/>
      <c r="W245" s="44" t="str">
        <f aca="false">IF(OR(V$4=0,V245="",V$8="",V$7=""),"",ROUND(V245/V$8*V$7*KVARDI,2))</f>
        <v/>
      </c>
      <c r="X245" s="43"/>
      <c r="Y245" s="44" t="str">
        <f aca="false">IF(OR(X$4=0,X245="",X$8="",X$7=""),"",ROUND(X245/X$8*X$7*KVARDI,2))</f>
        <v/>
      </c>
      <c r="Z245" s="43"/>
      <c r="AA245" s="44" t="str">
        <f aca="false">IF(OR(Z$4=0,Z245="",Z$8="",Z$7=""),"",ROUND(Z245/Z$8*Z$7*KVARDI,2))</f>
        <v/>
      </c>
      <c r="AB245" s="43"/>
      <c r="AC245" s="44" t="str">
        <f aca="false">IF(OR(AB$4=0,AB245="",AB$8="",AB$7=""),"",ROUND(AB245/AB$8*AB$7*KVARDI,2))</f>
        <v/>
      </c>
      <c r="AD245" s="43"/>
      <c r="AE245" s="44" t="str">
        <f aca="false">IF(OR(AD$4=0,AD245="",AD$8="",AD$7=""),"",ROUND(AD245/AD$8*AD$7*KVARDI,2))</f>
        <v/>
      </c>
      <c r="AF245" s="43"/>
      <c r="AG245" s="44" t="str">
        <f aca="false">IF(OR(AF$4=0,AF245="",AF$8="",AF$7=""),"",ROUND(AF245/AF$8*AF$7*KVARDI,2))</f>
        <v/>
      </c>
      <c r="AH245" s="43"/>
      <c r="AI245" s="44" t="str">
        <f aca="false">IF(OR(AH$4=0,AH245="",AH$8="",AH$7=""),"",ROUND(AH245/AH$8*AH$7*KVARDI,2))</f>
        <v/>
      </c>
      <c r="AJ245" s="43"/>
      <c r="AK245" s="44" t="str">
        <f aca="false">IF(OR(AJ$4=0,AJ245="",AJ$8="",AJ$7=""),"",ROUND(AJ245/AJ$8*AJ$7*KVARDI,2))</f>
        <v/>
      </c>
      <c r="AL245" s="43"/>
      <c r="AM245" s="44" t="str">
        <f aca="false">IF(OR(AL$4=0,AL245="",AL$8="",AL$7=""),"",ROUND(AL245/AL$8*AL$7*KVARDI,2))</f>
        <v/>
      </c>
      <c r="AN245" s="43"/>
      <c r="AO245" s="44" t="str">
        <f aca="false">IF(OR(AN$4=0,AN245="",AN$8="",AN$7=""),"",ROUND(AN245/AN$8*AN$7*KVARDI,2))</f>
        <v/>
      </c>
      <c r="AP245" s="43"/>
      <c r="AQ245" s="44" t="str">
        <f aca="false">IF(OR(AP$4=0,AP245="",AP$8="",AP$7=""),"",ROUND(AP245/AP$8*AP$7*KVARDI,2))</f>
        <v/>
      </c>
      <c r="AR245" s="43"/>
      <c r="AS245" s="44" t="str">
        <f aca="false">IF(OR(AR$4=0,AR245="",AR$8="",AR$7=""),"",ROUND(AR245/AR$8*AR$7*KVARDI,2))</f>
        <v/>
      </c>
      <c r="AT245" s="43"/>
      <c r="AU245" s="44" t="str">
        <f aca="false">IF(OR(AT$4=0,AT245="",AT$8="",AT$7=""),"",ROUND(AT245/AT$8*AT$7*KVARDI,2))</f>
        <v/>
      </c>
      <c r="AV245" s="43"/>
      <c r="AW245" s="44" t="str">
        <f aca="false">IF(OR(AV$4=0,AV245="",AV$8="",AV$7=""),"",ROUND(AV245/AV$8*AV$7*KVARDI,2))</f>
        <v/>
      </c>
      <c r="AX245" s="43"/>
      <c r="AY245" s="44" t="str">
        <f aca="false">IF(OR(AX$4=0,AX245="",AX$8="",AX$7=""),"",ROUND(AX245/AX$8*AX$7*KVARDI,2))</f>
        <v/>
      </c>
      <c r="AZ245" s="43"/>
      <c r="BA245" s="44" t="str">
        <f aca="false">IF(OR(AZ$4=0,AZ245="",AZ$8="",AZ$7=""),"",ROUND(AZ245/AZ$8*AZ$7*KVARDI,2))</f>
        <v/>
      </c>
      <c r="BB245" s="43"/>
      <c r="BC245" s="44" t="str">
        <f aca="false">IF(OR(BB$4=0,BB245="",BB$8="",BB$7=""),"",ROUND(BB245/BB$8*BB$7*KVARDI,2))</f>
        <v/>
      </c>
    </row>
    <row r="246" customFormat="false" ht="15" hidden="false" customHeight="true" outlineLevel="0" collapsed="false">
      <c r="A246" s="45" t="n">
        <f aca="false">ROW()-10</f>
        <v>236</v>
      </c>
      <c r="B246" s="41" t="str">
        <f aca="false">IF(INDEX(Launagögn!$B$6:$B$10005,$A246)="","",INDEX(Launagögn!$B$6:$B$10005,$A246))</f>
        <v/>
      </c>
      <c r="C246" s="41" t="str">
        <f aca="false">IF(INDEX(Launagögn!$C$6:$C$10005,$A246)="","",INDEX(Launagögn!$C$6:$C$10005,$A246))</f>
        <v/>
      </c>
      <c r="D246" s="42" t="n">
        <f aca="false">IFERROR(SUMIF($F$10:$BC$10,"Stig",$F246:$BC246),0)</f>
        <v>0</v>
      </c>
      <c r="F246" s="43"/>
      <c r="G246" s="44" t="str">
        <f aca="false">IF(OR(F$4=0,F246="",F$8="",F$7=""),"",ROUND(F246/F$8*F$7*KVARDI,2))</f>
        <v/>
      </c>
      <c r="H246" s="43"/>
      <c r="I246" s="44" t="str">
        <f aca="false">IF(OR(H$4=0,H246="",H$8="",H$7=""),"",ROUND(H246/H$8*H$7*KVARDI,2))</f>
        <v/>
      </c>
      <c r="J246" s="43"/>
      <c r="K246" s="44" t="str">
        <f aca="false">IF(OR(J$4=0,J246="",J$8="",J$7=""),"",ROUND(J246/J$8*J$7*KVARDI,2))</f>
        <v/>
      </c>
      <c r="L246" s="43"/>
      <c r="M246" s="44" t="str">
        <f aca="false">IF(OR(L$4=0,L246="",L$8="",L$7=""),"",ROUND(L246/L$8*L$7*KVARDI,2))</f>
        <v/>
      </c>
      <c r="N246" s="43"/>
      <c r="O246" s="44" t="str">
        <f aca="false">IF(OR(N$4=0,N246="",N$8="",N$7=""),"",ROUND(N246/N$8*N$7*KVARDI,2))</f>
        <v/>
      </c>
      <c r="P246" s="43"/>
      <c r="Q246" s="44" t="str">
        <f aca="false">IF(OR(P$4=0,P246="",P$8="",P$7=""),"",ROUND(P246/P$8*P$7*KVARDI,2))</f>
        <v/>
      </c>
      <c r="R246" s="43"/>
      <c r="S246" s="44" t="str">
        <f aca="false">IF(OR(R$4=0,R246="",R$8="",R$7=""),"",ROUND(R246/R$8*R$7*KVARDI,2))</f>
        <v/>
      </c>
      <c r="T246" s="43"/>
      <c r="U246" s="44" t="str">
        <f aca="false">IF(OR(T$4=0,T246="",T$8="",T$7=""),"",ROUND(T246/T$8*T$7*KVARDI,2))</f>
        <v/>
      </c>
      <c r="V246" s="43"/>
      <c r="W246" s="44" t="str">
        <f aca="false">IF(OR(V$4=0,V246="",V$8="",V$7=""),"",ROUND(V246/V$8*V$7*KVARDI,2))</f>
        <v/>
      </c>
      <c r="X246" s="43"/>
      <c r="Y246" s="44" t="str">
        <f aca="false">IF(OR(X$4=0,X246="",X$8="",X$7=""),"",ROUND(X246/X$8*X$7*KVARDI,2))</f>
        <v/>
      </c>
      <c r="Z246" s="43"/>
      <c r="AA246" s="44" t="str">
        <f aca="false">IF(OR(Z$4=0,Z246="",Z$8="",Z$7=""),"",ROUND(Z246/Z$8*Z$7*KVARDI,2))</f>
        <v/>
      </c>
      <c r="AB246" s="43"/>
      <c r="AC246" s="44" t="str">
        <f aca="false">IF(OR(AB$4=0,AB246="",AB$8="",AB$7=""),"",ROUND(AB246/AB$8*AB$7*KVARDI,2))</f>
        <v/>
      </c>
      <c r="AD246" s="43"/>
      <c r="AE246" s="44" t="str">
        <f aca="false">IF(OR(AD$4=0,AD246="",AD$8="",AD$7=""),"",ROUND(AD246/AD$8*AD$7*KVARDI,2))</f>
        <v/>
      </c>
      <c r="AF246" s="43"/>
      <c r="AG246" s="44" t="str">
        <f aca="false">IF(OR(AF$4=0,AF246="",AF$8="",AF$7=""),"",ROUND(AF246/AF$8*AF$7*KVARDI,2))</f>
        <v/>
      </c>
      <c r="AH246" s="43"/>
      <c r="AI246" s="44" t="str">
        <f aca="false">IF(OR(AH$4=0,AH246="",AH$8="",AH$7=""),"",ROUND(AH246/AH$8*AH$7*KVARDI,2))</f>
        <v/>
      </c>
      <c r="AJ246" s="43"/>
      <c r="AK246" s="44" t="str">
        <f aca="false">IF(OR(AJ$4=0,AJ246="",AJ$8="",AJ$7=""),"",ROUND(AJ246/AJ$8*AJ$7*KVARDI,2))</f>
        <v/>
      </c>
      <c r="AL246" s="43"/>
      <c r="AM246" s="44" t="str">
        <f aca="false">IF(OR(AL$4=0,AL246="",AL$8="",AL$7=""),"",ROUND(AL246/AL$8*AL$7*KVARDI,2))</f>
        <v/>
      </c>
      <c r="AN246" s="43"/>
      <c r="AO246" s="44" t="str">
        <f aca="false">IF(OR(AN$4=0,AN246="",AN$8="",AN$7=""),"",ROUND(AN246/AN$8*AN$7*KVARDI,2))</f>
        <v/>
      </c>
      <c r="AP246" s="43"/>
      <c r="AQ246" s="44" t="str">
        <f aca="false">IF(OR(AP$4=0,AP246="",AP$8="",AP$7=""),"",ROUND(AP246/AP$8*AP$7*KVARDI,2))</f>
        <v/>
      </c>
      <c r="AR246" s="43"/>
      <c r="AS246" s="44" t="str">
        <f aca="false">IF(OR(AR$4=0,AR246="",AR$8="",AR$7=""),"",ROUND(AR246/AR$8*AR$7*KVARDI,2))</f>
        <v/>
      </c>
      <c r="AT246" s="43"/>
      <c r="AU246" s="44" t="str">
        <f aca="false">IF(OR(AT$4=0,AT246="",AT$8="",AT$7=""),"",ROUND(AT246/AT$8*AT$7*KVARDI,2))</f>
        <v/>
      </c>
      <c r="AV246" s="43"/>
      <c r="AW246" s="44" t="str">
        <f aca="false">IF(OR(AV$4=0,AV246="",AV$8="",AV$7=""),"",ROUND(AV246/AV$8*AV$7*KVARDI,2))</f>
        <v/>
      </c>
      <c r="AX246" s="43"/>
      <c r="AY246" s="44" t="str">
        <f aca="false">IF(OR(AX$4=0,AX246="",AX$8="",AX$7=""),"",ROUND(AX246/AX$8*AX$7*KVARDI,2))</f>
        <v/>
      </c>
      <c r="AZ246" s="43"/>
      <c r="BA246" s="44" t="str">
        <f aca="false">IF(OR(AZ$4=0,AZ246="",AZ$8="",AZ$7=""),"",ROUND(AZ246/AZ$8*AZ$7*KVARDI,2))</f>
        <v/>
      </c>
      <c r="BB246" s="43"/>
      <c r="BC246" s="44" t="str">
        <f aca="false">IF(OR(BB$4=0,BB246="",BB$8="",BB$7=""),"",ROUND(BB246/BB$8*BB$7*KVARDI,2))</f>
        <v/>
      </c>
    </row>
    <row r="247" customFormat="false" ht="15" hidden="false" customHeight="true" outlineLevel="0" collapsed="false">
      <c r="A247" s="45" t="n">
        <f aca="false">ROW()-10</f>
        <v>237</v>
      </c>
      <c r="B247" s="41" t="str">
        <f aca="false">IF(INDEX(Launagögn!$B$6:$B$10005,$A247)="","",INDEX(Launagögn!$B$6:$B$10005,$A247))</f>
        <v/>
      </c>
      <c r="C247" s="41" t="str">
        <f aca="false">IF(INDEX(Launagögn!$C$6:$C$10005,$A247)="","",INDEX(Launagögn!$C$6:$C$10005,$A247))</f>
        <v/>
      </c>
      <c r="D247" s="42" t="n">
        <f aca="false">IFERROR(SUMIF($F$10:$BC$10,"Stig",$F247:$BC247),0)</f>
        <v>0</v>
      </c>
      <c r="F247" s="43"/>
      <c r="G247" s="44" t="str">
        <f aca="false">IF(OR(F$4=0,F247="",F$8="",F$7=""),"",ROUND(F247/F$8*F$7*KVARDI,2))</f>
        <v/>
      </c>
      <c r="H247" s="43"/>
      <c r="I247" s="44" t="str">
        <f aca="false">IF(OR(H$4=0,H247="",H$8="",H$7=""),"",ROUND(H247/H$8*H$7*KVARDI,2))</f>
        <v/>
      </c>
      <c r="J247" s="43"/>
      <c r="K247" s="44" t="str">
        <f aca="false">IF(OR(J$4=0,J247="",J$8="",J$7=""),"",ROUND(J247/J$8*J$7*KVARDI,2))</f>
        <v/>
      </c>
      <c r="L247" s="43"/>
      <c r="M247" s="44" t="str">
        <f aca="false">IF(OR(L$4=0,L247="",L$8="",L$7=""),"",ROUND(L247/L$8*L$7*KVARDI,2))</f>
        <v/>
      </c>
      <c r="N247" s="43"/>
      <c r="O247" s="44" t="str">
        <f aca="false">IF(OR(N$4=0,N247="",N$8="",N$7=""),"",ROUND(N247/N$8*N$7*KVARDI,2))</f>
        <v/>
      </c>
      <c r="P247" s="43"/>
      <c r="Q247" s="44" t="str">
        <f aca="false">IF(OR(P$4=0,P247="",P$8="",P$7=""),"",ROUND(P247/P$8*P$7*KVARDI,2))</f>
        <v/>
      </c>
      <c r="R247" s="43"/>
      <c r="S247" s="44" t="str">
        <f aca="false">IF(OR(R$4=0,R247="",R$8="",R$7=""),"",ROUND(R247/R$8*R$7*KVARDI,2))</f>
        <v/>
      </c>
      <c r="T247" s="43"/>
      <c r="U247" s="44" t="str">
        <f aca="false">IF(OR(T$4=0,T247="",T$8="",T$7=""),"",ROUND(T247/T$8*T$7*KVARDI,2))</f>
        <v/>
      </c>
      <c r="V247" s="43"/>
      <c r="W247" s="44" t="str">
        <f aca="false">IF(OR(V$4=0,V247="",V$8="",V$7=""),"",ROUND(V247/V$8*V$7*KVARDI,2))</f>
        <v/>
      </c>
      <c r="X247" s="43"/>
      <c r="Y247" s="44" t="str">
        <f aca="false">IF(OR(X$4=0,X247="",X$8="",X$7=""),"",ROUND(X247/X$8*X$7*KVARDI,2))</f>
        <v/>
      </c>
      <c r="Z247" s="43"/>
      <c r="AA247" s="44" t="str">
        <f aca="false">IF(OR(Z$4=0,Z247="",Z$8="",Z$7=""),"",ROUND(Z247/Z$8*Z$7*KVARDI,2))</f>
        <v/>
      </c>
      <c r="AB247" s="43"/>
      <c r="AC247" s="44" t="str">
        <f aca="false">IF(OR(AB$4=0,AB247="",AB$8="",AB$7=""),"",ROUND(AB247/AB$8*AB$7*KVARDI,2))</f>
        <v/>
      </c>
      <c r="AD247" s="43"/>
      <c r="AE247" s="44" t="str">
        <f aca="false">IF(OR(AD$4=0,AD247="",AD$8="",AD$7=""),"",ROUND(AD247/AD$8*AD$7*KVARDI,2))</f>
        <v/>
      </c>
      <c r="AF247" s="43"/>
      <c r="AG247" s="44" t="str">
        <f aca="false">IF(OR(AF$4=0,AF247="",AF$8="",AF$7=""),"",ROUND(AF247/AF$8*AF$7*KVARDI,2))</f>
        <v/>
      </c>
      <c r="AH247" s="43"/>
      <c r="AI247" s="44" t="str">
        <f aca="false">IF(OR(AH$4=0,AH247="",AH$8="",AH$7=""),"",ROUND(AH247/AH$8*AH$7*KVARDI,2))</f>
        <v/>
      </c>
      <c r="AJ247" s="43"/>
      <c r="AK247" s="44" t="str">
        <f aca="false">IF(OR(AJ$4=0,AJ247="",AJ$8="",AJ$7=""),"",ROUND(AJ247/AJ$8*AJ$7*KVARDI,2))</f>
        <v/>
      </c>
      <c r="AL247" s="43"/>
      <c r="AM247" s="44" t="str">
        <f aca="false">IF(OR(AL$4=0,AL247="",AL$8="",AL$7=""),"",ROUND(AL247/AL$8*AL$7*KVARDI,2))</f>
        <v/>
      </c>
      <c r="AN247" s="43"/>
      <c r="AO247" s="44" t="str">
        <f aca="false">IF(OR(AN$4=0,AN247="",AN$8="",AN$7=""),"",ROUND(AN247/AN$8*AN$7*KVARDI,2))</f>
        <v/>
      </c>
      <c r="AP247" s="43"/>
      <c r="AQ247" s="44" t="str">
        <f aca="false">IF(OR(AP$4=0,AP247="",AP$8="",AP$7=""),"",ROUND(AP247/AP$8*AP$7*KVARDI,2))</f>
        <v/>
      </c>
      <c r="AR247" s="43"/>
      <c r="AS247" s="44" t="str">
        <f aca="false">IF(OR(AR$4=0,AR247="",AR$8="",AR$7=""),"",ROUND(AR247/AR$8*AR$7*KVARDI,2))</f>
        <v/>
      </c>
      <c r="AT247" s="43"/>
      <c r="AU247" s="44" t="str">
        <f aca="false">IF(OR(AT$4=0,AT247="",AT$8="",AT$7=""),"",ROUND(AT247/AT$8*AT$7*KVARDI,2))</f>
        <v/>
      </c>
      <c r="AV247" s="43"/>
      <c r="AW247" s="44" t="str">
        <f aca="false">IF(OR(AV$4=0,AV247="",AV$8="",AV$7=""),"",ROUND(AV247/AV$8*AV$7*KVARDI,2))</f>
        <v/>
      </c>
      <c r="AX247" s="43"/>
      <c r="AY247" s="44" t="str">
        <f aca="false">IF(OR(AX$4=0,AX247="",AX$8="",AX$7=""),"",ROUND(AX247/AX$8*AX$7*KVARDI,2))</f>
        <v/>
      </c>
      <c r="AZ247" s="43"/>
      <c r="BA247" s="44" t="str">
        <f aca="false">IF(OR(AZ$4=0,AZ247="",AZ$8="",AZ$7=""),"",ROUND(AZ247/AZ$8*AZ$7*KVARDI,2))</f>
        <v/>
      </c>
      <c r="BB247" s="43"/>
      <c r="BC247" s="44" t="str">
        <f aca="false">IF(OR(BB$4=0,BB247="",BB$8="",BB$7=""),"",ROUND(BB247/BB$8*BB$7*KVARDI,2))</f>
        <v/>
      </c>
    </row>
    <row r="248" customFormat="false" ht="15" hidden="false" customHeight="true" outlineLevel="0" collapsed="false">
      <c r="A248" s="45" t="n">
        <f aca="false">ROW()-10</f>
        <v>238</v>
      </c>
      <c r="B248" s="41" t="str">
        <f aca="false">IF(INDEX(Launagögn!$B$6:$B$10005,$A248)="","",INDEX(Launagögn!$B$6:$B$10005,$A248))</f>
        <v/>
      </c>
      <c r="C248" s="41" t="str">
        <f aca="false">IF(INDEX(Launagögn!$C$6:$C$10005,$A248)="","",INDEX(Launagögn!$C$6:$C$10005,$A248))</f>
        <v/>
      </c>
      <c r="D248" s="42" t="n">
        <f aca="false">IFERROR(SUMIF($F$10:$BC$10,"Stig",$F248:$BC248),0)</f>
        <v>0</v>
      </c>
      <c r="F248" s="43"/>
      <c r="G248" s="44" t="str">
        <f aca="false">IF(OR(F$4=0,F248="",F$8="",F$7=""),"",ROUND(F248/F$8*F$7*KVARDI,2))</f>
        <v/>
      </c>
      <c r="H248" s="43"/>
      <c r="I248" s="44" t="str">
        <f aca="false">IF(OR(H$4=0,H248="",H$8="",H$7=""),"",ROUND(H248/H$8*H$7*KVARDI,2))</f>
        <v/>
      </c>
      <c r="J248" s="43"/>
      <c r="K248" s="44" t="str">
        <f aca="false">IF(OR(J$4=0,J248="",J$8="",J$7=""),"",ROUND(J248/J$8*J$7*KVARDI,2))</f>
        <v/>
      </c>
      <c r="L248" s="43"/>
      <c r="M248" s="44" t="str">
        <f aca="false">IF(OR(L$4=0,L248="",L$8="",L$7=""),"",ROUND(L248/L$8*L$7*KVARDI,2))</f>
        <v/>
      </c>
      <c r="N248" s="43"/>
      <c r="O248" s="44" t="str">
        <f aca="false">IF(OR(N$4=0,N248="",N$8="",N$7=""),"",ROUND(N248/N$8*N$7*KVARDI,2))</f>
        <v/>
      </c>
      <c r="P248" s="43"/>
      <c r="Q248" s="44" t="str">
        <f aca="false">IF(OR(P$4=0,P248="",P$8="",P$7=""),"",ROUND(P248/P$8*P$7*KVARDI,2))</f>
        <v/>
      </c>
      <c r="R248" s="43"/>
      <c r="S248" s="44" t="str">
        <f aca="false">IF(OR(R$4=0,R248="",R$8="",R$7=""),"",ROUND(R248/R$8*R$7*KVARDI,2))</f>
        <v/>
      </c>
      <c r="T248" s="43"/>
      <c r="U248" s="44" t="str">
        <f aca="false">IF(OR(T$4=0,T248="",T$8="",T$7=""),"",ROUND(T248/T$8*T$7*KVARDI,2))</f>
        <v/>
      </c>
      <c r="V248" s="43"/>
      <c r="W248" s="44" t="str">
        <f aca="false">IF(OR(V$4=0,V248="",V$8="",V$7=""),"",ROUND(V248/V$8*V$7*KVARDI,2))</f>
        <v/>
      </c>
      <c r="X248" s="43"/>
      <c r="Y248" s="44" t="str">
        <f aca="false">IF(OR(X$4=0,X248="",X$8="",X$7=""),"",ROUND(X248/X$8*X$7*KVARDI,2))</f>
        <v/>
      </c>
      <c r="Z248" s="43"/>
      <c r="AA248" s="44" t="str">
        <f aca="false">IF(OR(Z$4=0,Z248="",Z$8="",Z$7=""),"",ROUND(Z248/Z$8*Z$7*KVARDI,2))</f>
        <v/>
      </c>
      <c r="AB248" s="43"/>
      <c r="AC248" s="44" t="str">
        <f aca="false">IF(OR(AB$4=0,AB248="",AB$8="",AB$7=""),"",ROUND(AB248/AB$8*AB$7*KVARDI,2))</f>
        <v/>
      </c>
      <c r="AD248" s="43"/>
      <c r="AE248" s="44" t="str">
        <f aca="false">IF(OR(AD$4=0,AD248="",AD$8="",AD$7=""),"",ROUND(AD248/AD$8*AD$7*KVARDI,2))</f>
        <v/>
      </c>
      <c r="AF248" s="43"/>
      <c r="AG248" s="44" t="str">
        <f aca="false">IF(OR(AF$4=0,AF248="",AF$8="",AF$7=""),"",ROUND(AF248/AF$8*AF$7*KVARDI,2))</f>
        <v/>
      </c>
      <c r="AH248" s="43"/>
      <c r="AI248" s="44" t="str">
        <f aca="false">IF(OR(AH$4=0,AH248="",AH$8="",AH$7=""),"",ROUND(AH248/AH$8*AH$7*KVARDI,2))</f>
        <v/>
      </c>
      <c r="AJ248" s="43"/>
      <c r="AK248" s="44" t="str">
        <f aca="false">IF(OR(AJ$4=0,AJ248="",AJ$8="",AJ$7=""),"",ROUND(AJ248/AJ$8*AJ$7*KVARDI,2))</f>
        <v/>
      </c>
      <c r="AL248" s="43"/>
      <c r="AM248" s="44" t="str">
        <f aca="false">IF(OR(AL$4=0,AL248="",AL$8="",AL$7=""),"",ROUND(AL248/AL$8*AL$7*KVARDI,2))</f>
        <v/>
      </c>
      <c r="AN248" s="43"/>
      <c r="AO248" s="44" t="str">
        <f aca="false">IF(OR(AN$4=0,AN248="",AN$8="",AN$7=""),"",ROUND(AN248/AN$8*AN$7*KVARDI,2))</f>
        <v/>
      </c>
      <c r="AP248" s="43"/>
      <c r="AQ248" s="44" t="str">
        <f aca="false">IF(OR(AP$4=0,AP248="",AP$8="",AP$7=""),"",ROUND(AP248/AP$8*AP$7*KVARDI,2))</f>
        <v/>
      </c>
      <c r="AR248" s="43"/>
      <c r="AS248" s="44" t="str">
        <f aca="false">IF(OR(AR$4=0,AR248="",AR$8="",AR$7=""),"",ROUND(AR248/AR$8*AR$7*KVARDI,2))</f>
        <v/>
      </c>
      <c r="AT248" s="43"/>
      <c r="AU248" s="44" t="str">
        <f aca="false">IF(OR(AT$4=0,AT248="",AT$8="",AT$7=""),"",ROUND(AT248/AT$8*AT$7*KVARDI,2))</f>
        <v/>
      </c>
      <c r="AV248" s="43"/>
      <c r="AW248" s="44" t="str">
        <f aca="false">IF(OR(AV$4=0,AV248="",AV$8="",AV$7=""),"",ROUND(AV248/AV$8*AV$7*KVARDI,2))</f>
        <v/>
      </c>
      <c r="AX248" s="43"/>
      <c r="AY248" s="44" t="str">
        <f aca="false">IF(OR(AX$4=0,AX248="",AX$8="",AX$7=""),"",ROUND(AX248/AX$8*AX$7*KVARDI,2))</f>
        <v/>
      </c>
      <c r="AZ248" s="43"/>
      <c r="BA248" s="44" t="str">
        <f aca="false">IF(OR(AZ$4=0,AZ248="",AZ$8="",AZ$7=""),"",ROUND(AZ248/AZ$8*AZ$7*KVARDI,2))</f>
        <v/>
      </c>
      <c r="BB248" s="43"/>
      <c r="BC248" s="44" t="str">
        <f aca="false">IF(OR(BB$4=0,BB248="",BB$8="",BB$7=""),"",ROUND(BB248/BB$8*BB$7*KVARDI,2))</f>
        <v/>
      </c>
    </row>
    <row r="249" customFormat="false" ht="15" hidden="false" customHeight="true" outlineLevel="0" collapsed="false">
      <c r="A249" s="45" t="n">
        <f aca="false">ROW()-10</f>
        <v>239</v>
      </c>
      <c r="B249" s="41" t="str">
        <f aca="false">IF(INDEX(Launagögn!$B$6:$B$10005,$A249)="","",INDEX(Launagögn!$B$6:$B$10005,$A249))</f>
        <v/>
      </c>
      <c r="C249" s="41" t="str">
        <f aca="false">IF(INDEX(Launagögn!$C$6:$C$10005,$A249)="","",INDEX(Launagögn!$C$6:$C$10005,$A249))</f>
        <v/>
      </c>
      <c r="D249" s="42" t="n">
        <f aca="false">IFERROR(SUMIF($F$10:$BC$10,"Stig",$F249:$BC249),0)</f>
        <v>0</v>
      </c>
      <c r="F249" s="43"/>
      <c r="G249" s="44" t="str">
        <f aca="false">IF(OR(F$4=0,F249="",F$8="",F$7=""),"",ROUND(F249/F$8*F$7*KVARDI,2))</f>
        <v/>
      </c>
      <c r="H249" s="43"/>
      <c r="I249" s="44" t="str">
        <f aca="false">IF(OR(H$4=0,H249="",H$8="",H$7=""),"",ROUND(H249/H$8*H$7*KVARDI,2))</f>
        <v/>
      </c>
      <c r="J249" s="43"/>
      <c r="K249" s="44" t="str">
        <f aca="false">IF(OR(J$4=0,J249="",J$8="",J$7=""),"",ROUND(J249/J$8*J$7*KVARDI,2))</f>
        <v/>
      </c>
      <c r="L249" s="43"/>
      <c r="M249" s="44" t="str">
        <f aca="false">IF(OR(L$4=0,L249="",L$8="",L$7=""),"",ROUND(L249/L$8*L$7*KVARDI,2))</f>
        <v/>
      </c>
      <c r="N249" s="43"/>
      <c r="O249" s="44" t="str">
        <f aca="false">IF(OR(N$4=0,N249="",N$8="",N$7=""),"",ROUND(N249/N$8*N$7*KVARDI,2))</f>
        <v/>
      </c>
      <c r="P249" s="43"/>
      <c r="Q249" s="44" t="str">
        <f aca="false">IF(OR(P$4=0,P249="",P$8="",P$7=""),"",ROUND(P249/P$8*P$7*KVARDI,2))</f>
        <v/>
      </c>
      <c r="R249" s="43"/>
      <c r="S249" s="44" t="str">
        <f aca="false">IF(OR(R$4=0,R249="",R$8="",R$7=""),"",ROUND(R249/R$8*R$7*KVARDI,2))</f>
        <v/>
      </c>
      <c r="T249" s="43"/>
      <c r="U249" s="44" t="str">
        <f aca="false">IF(OR(T$4=0,T249="",T$8="",T$7=""),"",ROUND(T249/T$8*T$7*KVARDI,2))</f>
        <v/>
      </c>
      <c r="V249" s="43"/>
      <c r="W249" s="44" t="str">
        <f aca="false">IF(OR(V$4=0,V249="",V$8="",V$7=""),"",ROUND(V249/V$8*V$7*KVARDI,2))</f>
        <v/>
      </c>
      <c r="X249" s="43"/>
      <c r="Y249" s="44" t="str">
        <f aca="false">IF(OR(X$4=0,X249="",X$8="",X$7=""),"",ROUND(X249/X$8*X$7*KVARDI,2))</f>
        <v/>
      </c>
      <c r="Z249" s="43"/>
      <c r="AA249" s="44" t="str">
        <f aca="false">IF(OR(Z$4=0,Z249="",Z$8="",Z$7=""),"",ROUND(Z249/Z$8*Z$7*KVARDI,2))</f>
        <v/>
      </c>
      <c r="AB249" s="43"/>
      <c r="AC249" s="44" t="str">
        <f aca="false">IF(OR(AB$4=0,AB249="",AB$8="",AB$7=""),"",ROUND(AB249/AB$8*AB$7*KVARDI,2))</f>
        <v/>
      </c>
      <c r="AD249" s="43"/>
      <c r="AE249" s="44" t="str">
        <f aca="false">IF(OR(AD$4=0,AD249="",AD$8="",AD$7=""),"",ROUND(AD249/AD$8*AD$7*KVARDI,2))</f>
        <v/>
      </c>
      <c r="AF249" s="43"/>
      <c r="AG249" s="44" t="str">
        <f aca="false">IF(OR(AF$4=0,AF249="",AF$8="",AF$7=""),"",ROUND(AF249/AF$8*AF$7*KVARDI,2))</f>
        <v/>
      </c>
      <c r="AH249" s="43"/>
      <c r="AI249" s="44" t="str">
        <f aca="false">IF(OR(AH$4=0,AH249="",AH$8="",AH$7=""),"",ROUND(AH249/AH$8*AH$7*KVARDI,2))</f>
        <v/>
      </c>
      <c r="AJ249" s="43"/>
      <c r="AK249" s="44" t="str">
        <f aca="false">IF(OR(AJ$4=0,AJ249="",AJ$8="",AJ$7=""),"",ROUND(AJ249/AJ$8*AJ$7*KVARDI,2))</f>
        <v/>
      </c>
      <c r="AL249" s="43"/>
      <c r="AM249" s="44" t="str">
        <f aca="false">IF(OR(AL$4=0,AL249="",AL$8="",AL$7=""),"",ROUND(AL249/AL$8*AL$7*KVARDI,2))</f>
        <v/>
      </c>
      <c r="AN249" s="43"/>
      <c r="AO249" s="44" t="str">
        <f aca="false">IF(OR(AN$4=0,AN249="",AN$8="",AN$7=""),"",ROUND(AN249/AN$8*AN$7*KVARDI,2))</f>
        <v/>
      </c>
      <c r="AP249" s="43"/>
      <c r="AQ249" s="44" t="str">
        <f aca="false">IF(OR(AP$4=0,AP249="",AP$8="",AP$7=""),"",ROUND(AP249/AP$8*AP$7*KVARDI,2))</f>
        <v/>
      </c>
      <c r="AR249" s="43"/>
      <c r="AS249" s="44" t="str">
        <f aca="false">IF(OR(AR$4=0,AR249="",AR$8="",AR$7=""),"",ROUND(AR249/AR$8*AR$7*KVARDI,2))</f>
        <v/>
      </c>
      <c r="AT249" s="43"/>
      <c r="AU249" s="44" t="str">
        <f aca="false">IF(OR(AT$4=0,AT249="",AT$8="",AT$7=""),"",ROUND(AT249/AT$8*AT$7*KVARDI,2))</f>
        <v/>
      </c>
      <c r="AV249" s="43"/>
      <c r="AW249" s="44" t="str">
        <f aca="false">IF(OR(AV$4=0,AV249="",AV$8="",AV$7=""),"",ROUND(AV249/AV$8*AV$7*KVARDI,2))</f>
        <v/>
      </c>
      <c r="AX249" s="43"/>
      <c r="AY249" s="44" t="str">
        <f aca="false">IF(OR(AX$4=0,AX249="",AX$8="",AX$7=""),"",ROUND(AX249/AX$8*AX$7*KVARDI,2))</f>
        <v/>
      </c>
      <c r="AZ249" s="43"/>
      <c r="BA249" s="44" t="str">
        <f aca="false">IF(OR(AZ$4=0,AZ249="",AZ$8="",AZ$7=""),"",ROUND(AZ249/AZ$8*AZ$7*KVARDI,2))</f>
        <v/>
      </c>
      <c r="BB249" s="43"/>
      <c r="BC249" s="44" t="str">
        <f aca="false">IF(OR(BB$4=0,BB249="",BB$8="",BB$7=""),"",ROUND(BB249/BB$8*BB$7*KVARDI,2))</f>
        <v/>
      </c>
    </row>
    <row r="250" customFormat="false" ht="15" hidden="false" customHeight="true" outlineLevel="0" collapsed="false">
      <c r="A250" s="45" t="n">
        <f aca="false">ROW()-10</f>
        <v>240</v>
      </c>
      <c r="B250" s="41" t="str">
        <f aca="false">IF(INDEX(Launagögn!$B$6:$B$10005,$A250)="","",INDEX(Launagögn!$B$6:$B$10005,$A250))</f>
        <v/>
      </c>
      <c r="C250" s="41" t="str">
        <f aca="false">IF(INDEX(Launagögn!$C$6:$C$10005,$A250)="","",INDEX(Launagögn!$C$6:$C$10005,$A250))</f>
        <v/>
      </c>
      <c r="D250" s="42" t="n">
        <f aca="false">IFERROR(SUMIF($F$10:$BC$10,"Stig",$F250:$BC250),0)</f>
        <v>0</v>
      </c>
      <c r="F250" s="43"/>
      <c r="G250" s="44" t="str">
        <f aca="false">IF(OR(F$4=0,F250="",F$8="",F$7=""),"",ROUND(F250/F$8*F$7*KVARDI,2))</f>
        <v/>
      </c>
      <c r="H250" s="43"/>
      <c r="I250" s="44" t="str">
        <f aca="false">IF(OR(H$4=0,H250="",H$8="",H$7=""),"",ROUND(H250/H$8*H$7*KVARDI,2))</f>
        <v/>
      </c>
      <c r="J250" s="43"/>
      <c r="K250" s="44" t="str">
        <f aca="false">IF(OR(J$4=0,J250="",J$8="",J$7=""),"",ROUND(J250/J$8*J$7*KVARDI,2))</f>
        <v/>
      </c>
      <c r="L250" s="43"/>
      <c r="M250" s="44" t="str">
        <f aca="false">IF(OR(L$4=0,L250="",L$8="",L$7=""),"",ROUND(L250/L$8*L$7*KVARDI,2))</f>
        <v/>
      </c>
      <c r="N250" s="43"/>
      <c r="O250" s="44" t="str">
        <f aca="false">IF(OR(N$4=0,N250="",N$8="",N$7=""),"",ROUND(N250/N$8*N$7*KVARDI,2))</f>
        <v/>
      </c>
      <c r="P250" s="43"/>
      <c r="Q250" s="44" t="str">
        <f aca="false">IF(OR(P$4=0,P250="",P$8="",P$7=""),"",ROUND(P250/P$8*P$7*KVARDI,2))</f>
        <v/>
      </c>
      <c r="R250" s="43"/>
      <c r="S250" s="44" t="str">
        <f aca="false">IF(OR(R$4=0,R250="",R$8="",R$7=""),"",ROUND(R250/R$8*R$7*KVARDI,2))</f>
        <v/>
      </c>
      <c r="T250" s="43"/>
      <c r="U250" s="44" t="str">
        <f aca="false">IF(OR(T$4=0,T250="",T$8="",T$7=""),"",ROUND(T250/T$8*T$7*KVARDI,2))</f>
        <v/>
      </c>
      <c r="V250" s="43"/>
      <c r="W250" s="44" t="str">
        <f aca="false">IF(OR(V$4=0,V250="",V$8="",V$7=""),"",ROUND(V250/V$8*V$7*KVARDI,2))</f>
        <v/>
      </c>
      <c r="X250" s="43"/>
      <c r="Y250" s="44" t="str">
        <f aca="false">IF(OR(X$4=0,X250="",X$8="",X$7=""),"",ROUND(X250/X$8*X$7*KVARDI,2))</f>
        <v/>
      </c>
      <c r="Z250" s="43"/>
      <c r="AA250" s="44" t="str">
        <f aca="false">IF(OR(Z$4=0,Z250="",Z$8="",Z$7=""),"",ROUND(Z250/Z$8*Z$7*KVARDI,2))</f>
        <v/>
      </c>
      <c r="AB250" s="43"/>
      <c r="AC250" s="44" t="str">
        <f aca="false">IF(OR(AB$4=0,AB250="",AB$8="",AB$7=""),"",ROUND(AB250/AB$8*AB$7*KVARDI,2))</f>
        <v/>
      </c>
      <c r="AD250" s="43"/>
      <c r="AE250" s="44" t="str">
        <f aca="false">IF(OR(AD$4=0,AD250="",AD$8="",AD$7=""),"",ROUND(AD250/AD$8*AD$7*KVARDI,2))</f>
        <v/>
      </c>
      <c r="AF250" s="43"/>
      <c r="AG250" s="44" t="str">
        <f aca="false">IF(OR(AF$4=0,AF250="",AF$8="",AF$7=""),"",ROUND(AF250/AF$8*AF$7*KVARDI,2))</f>
        <v/>
      </c>
      <c r="AH250" s="43"/>
      <c r="AI250" s="44" t="str">
        <f aca="false">IF(OR(AH$4=0,AH250="",AH$8="",AH$7=""),"",ROUND(AH250/AH$8*AH$7*KVARDI,2))</f>
        <v/>
      </c>
      <c r="AJ250" s="43"/>
      <c r="AK250" s="44" t="str">
        <f aca="false">IF(OR(AJ$4=0,AJ250="",AJ$8="",AJ$7=""),"",ROUND(AJ250/AJ$8*AJ$7*KVARDI,2))</f>
        <v/>
      </c>
      <c r="AL250" s="43"/>
      <c r="AM250" s="44" t="str">
        <f aca="false">IF(OR(AL$4=0,AL250="",AL$8="",AL$7=""),"",ROUND(AL250/AL$8*AL$7*KVARDI,2))</f>
        <v/>
      </c>
      <c r="AN250" s="43"/>
      <c r="AO250" s="44" t="str">
        <f aca="false">IF(OR(AN$4=0,AN250="",AN$8="",AN$7=""),"",ROUND(AN250/AN$8*AN$7*KVARDI,2))</f>
        <v/>
      </c>
      <c r="AP250" s="43"/>
      <c r="AQ250" s="44" t="str">
        <f aca="false">IF(OR(AP$4=0,AP250="",AP$8="",AP$7=""),"",ROUND(AP250/AP$8*AP$7*KVARDI,2))</f>
        <v/>
      </c>
      <c r="AR250" s="43"/>
      <c r="AS250" s="44" t="str">
        <f aca="false">IF(OR(AR$4=0,AR250="",AR$8="",AR$7=""),"",ROUND(AR250/AR$8*AR$7*KVARDI,2))</f>
        <v/>
      </c>
      <c r="AT250" s="43"/>
      <c r="AU250" s="44" t="str">
        <f aca="false">IF(OR(AT$4=0,AT250="",AT$8="",AT$7=""),"",ROUND(AT250/AT$8*AT$7*KVARDI,2))</f>
        <v/>
      </c>
      <c r="AV250" s="43"/>
      <c r="AW250" s="44" t="str">
        <f aca="false">IF(OR(AV$4=0,AV250="",AV$8="",AV$7=""),"",ROUND(AV250/AV$8*AV$7*KVARDI,2))</f>
        <v/>
      </c>
      <c r="AX250" s="43"/>
      <c r="AY250" s="44" t="str">
        <f aca="false">IF(OR(AX$4=0,AX250="",AX$8="",AX$7=""),"",ROUND(AX250/AX$8*AX$7*KVARDI,2))</f>
        <v/>
      </c>
      <c r="AZ250" s="43"/>
      <c r="BA250" s="44" t="str">
        <f aca="false">IF(OR(AZ$4=0,AZ250="",AZ$8="",AZ$7=""),"",ROUND(AZ250/AZ$8*AZ$7*KVARDI,2))</f>
        <v/>
      </c>
      <c r="BB250" s="43"/>
      <c r="BC250" s="44" t="str">
        <f aca="false">IF(OR(BB$4=0,BB250="",BB$8="",BB$7=""),"",ROUND(BB250/BB$8*BB$7*KVARDI,2))</f>
        <v/>
      </c>
    </row>
    <row r="251" customFormat="false" ht="15" hidden="false" customHeight="true" outlineLevel="0" collapsed="false">
      <c r="A251" s="45" t="n">
        <f aca="false">ROW()-10</f>
        <v>241</v>
      </c>
      <c r="B251" s="41" t="str">
        <f aca="false">IF(INDEX(Launagögn!$B$6:$B$10005,$A251)="","",INDEX(Launagögn!$B$6:$B$10005,$A251))</f>
        <v/>
      </c>
      <c r="C251" s="41" t="str">
        <f aca="false">IF(INDEX(Launagögn!$C$6:$C$10005,$A251)="","",INDEX(Launagögn!$C$6:$C$10005,$A251))</f>
        <v/>
      </c>
      <c r="D251" s="42" t="n">
        <f aca="false">IFERROR(SUMIF($F$10:$BC$10,"Stig",$F251:$BC251),0)</f>
        <v>0</v>
      </c>
      <c r="F251" s="43"/>
      <c r="G251" s="44" t="str">
        <f aca="false">IF(OR(F$4=0,F251="",F$8="",F$7=""),"",ROUND(F251/F$8*F$7*KVARDI,2))</f>
        <v/>
      </c>
      <c r="H251" s="43"/>
      <c r="I251" s="44" t="str">
        <f aca="false">IF(OR(H$4=0,H251="",H$8="",H$7=""),"",ROUND(H251/H$8*H$7*KVARDI,2))</f>
        <v/>
      </c>
      <c r="J251" s="43"/>
      <c r="K251" s="44" t="str">
        <f aca="false">IF(OR(J$4=0,J251="",J$8="",J$7=""),"",ROUND(J251/J$8*J$7*KVARDI,2))</f>
        <v/>
      </c>
      <c r="L251" s="43"/>
      <c r="M251" s="44" t="str">
        <f aca="false">IF(OR(L$4=0,L251="",L$8="",L$7=""),"",ROUND(L251/L$8*L$7*KVARDI,2))</f>
        <v/>
      </c>
      <c r="N251" s="43"/>
      <c r="O251" s="44" t="str">
        <f aca="false">IF(OR(N$4=0,N251="",N$8="",N$7=""),"",ROUND(N251/N$8*N$7*KVARDI,2))</f>
        <v/>
      </c>
      <c r="P251" s="43"/>
      <c r="Q251" s="44" t="str">
        <f aca="false">IF(OR(P$4=0,P251="",P$8="",P$7=""),"",ROUND(P251/P$8*P$7*KVARDI,2))</f>
        <v/>
      </c>
      <c r="R251" s="43"/>
      <c r="S251" s="44" t="str">
        <f aca="false">IF(OR(R$4=0,R251="",R$8="",R$7=""),"",ROUND(R251/R$8*R$7*KVARDI,2))</f>
        <v/>
      </c>
      <c r="T251" s="43"/>
      <c r="U251" s="44" t="str">
        <f aca="false">IF(OR(T$4=0,T251="",T$8="",T$7=""),"",ROUND(T251/T$8*T$7*KVARDI,2))</f>
        <v/>
      </c>
      <c r="V251" s="43"/>
      <c r="W251" s="44" t="str">
        <f aca="false">IF(OR(V$4=0,V251="",V$8="",V$7=""),"",ROUND(V251/V$8*V$7*KVARDI,2))</f>
        <v/>
      </c>
      <c r="X251" s="43"/>
      <c r="Y251" s="44" t="str">
        <f aca="false">IF(OR(X$4=0,X251="",X$8="",X$7=""),"",ROUND(X251/X$8*X$7*KVARDI,2))</f>
        <v/>
      </c>
      <c r="Z251" s="43"/>
      <c r="AA251" s="44" t="str">
        <f aca="false">IF(OR(Z$4=0,Z251="",Z$8="",Z$7=""),"",ROUND(Z251/Z$8*Z$7*KVARDI,2))</f>
        <v/>
      </c>
      <c r="AB251" s="43"/>
      <c r="AC251" s="44" t="str">
        <f aca="false">IF(OR(AB$4=0,AB251="",AB$8="",AB$7=""),"",ROUND(AB251/AB$8*AB$7*KVARDI,2))</f>
        <v/>
      </c>
      <c r="AD251" s="43"/>
      <c r="AE251" s="44" t="str">
        <f aca="false">IF(OR(AD$4=0,AD251="",AD$8="",AD$7=""),"",ROUND(AD251/AD$8*AD$7*KVARDI,2))</f>
        <v/>
      </c>
      <c r="AF251" s="43"/>
      <c r="AG251" s="44" t="str">
        <f aca="false">IF(OR(AF$4=0,AF251="",AF$8="",AF$7=""),"",ROUND(AF251/AF$8*AF$7*KVARDI,2))</f>
        <v/>
      </c>
      <c r="AH251" s="43"/>
      <c r="AI251" s="44" t="str">
        <f aca="false">IF(OR(AH$4=0,AH251="",AH$8="",AH$7=""),"",ROUND(AH251/AH$8*AH$7*KVARDI,2))</f>
        <v/>
      </c>
      <c r="AJ251" s="43"/>
      <c r="AK251" s="44" t="str">
        <f aca="false">IF(OR(AJ$4=0,AJ251="",AJ$8="",AJ$7=""),"",ROUND(AJ251/AJ$8*AJ$7*KVARDI,2))</f>
        <v/>
      </c>
      <c r="AL251" s="43"/>
      <c r="AM251" s="44" t="str">
        <f aca="false">IF(OR(AL$4=0,AL251="",AL$8="",AL$7=""),"",ROUND(AL251/AL$8*AL$7*KVARDI,2))</f>
        <v/>
      </c>
      <c r="AN251" s="43"/>
      <c r="AO251" s="44" t="str">
        <f aca="false">IF(OR(AN$4=0,AN251="",AN$8="",AN$7=""),"",ROUND(AN251/AN$8*AN$7*KVARDI,2))</f>
        <v/>
      </c>
      <c r="AP251" s="43"/>
      <c r="AQ251" s="44" t="str">
        <f aca="false">IF(OR(AP$4=0,AP251="",AP$8="",AP$7=""),"",ROUND(AP251/AP$8*AP$7*KVARDI,2))</f>
        <v/>
      </c>
      <c r="AR251" s="43"/>
      <c r="AS251" s="44" t="str">
        <f aca="false">IF(OR(AR$4=0,AR251="",AR$8="",AR$7=""),"",ROUND(AR251/AR$8*AR$7*KVARDI,2))</f>
        <v/>
      </c>
      <c r="AT251" s="43"/>
      <c r="AU251" s="44" t="str">
        <f aca="false">IF(OR(AT$4=0,AT251="",AT$8="",AT$7=""),"",ROUND(AT251/AT$8*AT$7*KVARDI,2))</f>
        <v/>
      </c>
      <c r="AV251" s="43"/>
      <c r="AW251" s="44" t="str">
        <f aca="false">IF(OR(AV$4=0,AV251="",AV$8="",AV$7=""),"",ROUND(AV251/AV$8*AV$7*KVARDI,2))</f>
        <v/>
      </c>
      <c r="AX251" s="43"/>
      <c r="AY251" s="44" t="str">
        <f aca="false">IF(OR(AX$4=0,AX251="",AX$8="",AX$7=""),"",ROUND(AX251/AX$8*AX$7*KVARDI,2))</f>
        <v/>
      </c>
      <c r="AZ251" s="43"/>
      <c r="BA251" s="44" t="str">
        <f aca="false">IF(OR(AZ$4=0,AZ251="",AZ$8="",AZ$7=""),"",ROUND(AZ251/AZ$8*AZ$7*KVARDI,2))</f>
        <v/>
      </c>
      <c r="BB251" s="43"/>
      <c r="BC251" s="44" t="str">
        <f aca="false">IF(OR(BB$4=0,BB251="",BB$8="",BB$7=""),"",ROUND(BB251/BB$8*BB$7*KVARDI,2))</f>
        <v/>
      </c>
    </row>
    <row r="252" customFormat="false" ht="15" hidden="false" customHeight="true" outlineLevel="0" collapsed="false">
      <c r="A252" s="45" t="n">
        <f aca="false">ROW()-10</f>
        <v>242</v>
      </c>
      <c r="B252" s="41" t="str">
        <f aca="false">IF(INDEX(Launagögn!$B$6:$B$10005,$A252)="","",INDEX(Launagögn!$B$6:$B$10005,$A252))</f>
        <v/>
      </c>
      <c r="C252" s="41" t="str">
        <f aca="false">IF(INDEX(Launagögn!$C$6:$C$10005,$A252)="","",INDEX(Launagögn!$C$6:$C$10005,$A252))</f>
        <v/>
      </c>
      <c r="D252" s="42" t="n">
        <f aca="false">IFERROR(SUMIF($F$10:$BC$10,"Stig",$F252:$BC252),0)</f>
        <v>0</v>
      </c>
      <c r="F252" s="43"/>
      <c r="G252" s="44" t="str">
        <f aca="false">IF(OR(F$4=0,F252="",F$8="",F$7=""),"",ROUND(F252/F$8*F$7*KVARDI,2))</f>
        <v/>
      </c>
      <c r="H252" s="43"/>
      <c r="I252" s="44" t="str">
        <f aca="false">IF(OR(H$4=0,H252="",H$8="",H$7=""),"",ROUND(H252/H$8*H$7*KVARDI,2))</f>
        <v/>
      </c>
      <c r="J252" s="43"/>
      <c r="K252" s="44" t="str">
        <f aca="false">IF(OR(J$4=0,J252="",J$8="",J$7=""),"",ROUND(J252/J$8*J$7*KVARDI,2))</f>
        <v/>
      </c>
      <c r="L252" s="43"/>
      <c r="M252" s="44" t="str">
        <f aca="false">IF(OR(L$4=0,L252="",L$8="",L$7=""),"",ROUND(L252/L$8*L$7*KVARDI,2))</f>
        <v/>
      </c>
      <c r="N252" s="43"/>
      <c r="O252" s="44" t="str">
        <f aca="false">IF(OR(N$4=0,N252="",N$8="",N$7=""),"",ROUND(N252/N$8*N$7*KVARDI,2))</f>
        <v/>
      </c>
      <c r="P252" s="43"/>
      <c r="Q252" s="44" t="str">
        <f aca="false">IF(OR(P$4=0,P252="",P$8="",P$7=""),"",ROUND(P252/P$8*P$7*KVARDI,2))</f>
        <v/>
      </c>
      <c r="R252" s="43"/>
      <c r="S252" s="44" t="str">
        <f aca="false">IF(OR(R$4=0,R252="",R$8="",R$7=""),"",ROUND(R252/R$8*R$7*KVARDI,2))</f>
        <v/>
      </c>
      <c r="T252" s="43"/>
      <c r="U252" s="44" t="str">
        <f aca="false">IF(OR(T$4=0,T252="",T$8="",T$7=""),"",ROUND(T252/T$8*T$7*KVARDI,2))</f>
        <v/>
      </c>
      <c r="V252" s="43"/>
      <c r="W252" s="44" t="str">
        <f aca="false">IF(OR(V$4=0,V252="",V$8="",V$7=""),"",ROUND(V252/V$8*V$7*KVARDI,2))</f>
        <v/>
      </c>
      <c r="X252" s="43"/>
      <c r="Y252" s="44" t="str">
        <f aca="false">IF(OR(X$4=0,X252="",X$8="",X$7=""),"",ROUND(X252/X$8*X$7*KVARDI,2))</f>
        <v/>
      </c>
      <c r="Z252" s="43"/>
      <c r="AA252" s="44" t="str">
        <f aca="false">IF(OR(Z$4=0,Z252="",Z$8="",Z$7=""),"",ROUND(Z252/Z$8*Z$7*KVARDI,2))</f>
        <v/>
      </c>
      <c r="AB252" s="43"/>
      <c r="AC252" s="44" t="str">
        <f aca="false">IF(OR(AB$4=0,AB252="",AB$8="",AB$7=""),"",ROUND(AB252/AB$8*AB$7*KVARDI,2))</f>
        <v/>
      </c>
      <c r="AD252" s="43"/>
      <c r="AE252" s="44" t="str">
        <f aca="false">IF(OR(AD$4=0,AD252="",AD$8="",AD$7=""),"",ROUND(AD252/AD$8*AD$7*KVARDI,2))</f>
        <v/>
      </c>
      <c r="AF252" s="43"/>
      <c r="AG252" s="44" t="str">
        <f aca="false">IF(OR(AF$4=0,AF252="",AF$8="",AF$7=""),"",ROUND(AF252/AF$8*AF$7*KVARDI,2))</f>
        <v/>
      </c>
      <c r="AH252" s="43"/>
      <c r="AI252" s="44" t="str">
        <f aca="false">IF(OR(AH$4=0,AH252="",AH$8="",AH$7=""),"",ROUND(AH252/AH$8*AH$7*KVARDI,2))</f>
        <v/>
      </c>
      <c r="AJ252" s="43"/>
      <c r="AK252" s="44" t="str">
        <f aca="false">IF(OR(AJ$4=0,AJ252="",AJ$8="",AJ$7=""),"",ROUND(AJ252/AJ$8*AJ$7*KVARDI,2))</f>
        <v/>
      </c>
      <c r="AL252" s="43"/>
      <c r="AM252" s="44" t="str">
        <f aca="false">IF(OR(AL$4=0,AL252="",AL$8="",AL$7=""),"",ROUND(AL252/AL$8*AL$7*KVARDI,2))</f>
        <v/>
      </c>
      <c r="AN252" s="43"/>
      <c r="AO252" s="44" t="str">
        <f aca="false">IF(OR(AN$4=0,AN252="",AN$8="",AN$7=""),"",ROUND(AN252/AN$8*AN$7*KVARDI,2))</f>
        <v/>
      </c>
      <c r="AP252" s="43"/>
      <c r="AQ252" s="44" t="str">
        <f aca="false">IF(OR(AP$4=0,AP252="",AP$8="",AP$7=""),"",ROUND(AP252/AP$8*AP$7*KVARDI,2))</f>
        <v/>
      </c>
      <c r="AR252" s="43"/>
      <c r="AS252" s="44" t="str">
        <f aca="false">IF(OR(AR$4=0,AR252="",AR$8="",AR$7=""),"",ROUND(AR252/AR$8*AR$7*KVARDI,2))</f>
        <v/>
      </c>
      <c r="AT252" s="43"/>
      <c r="AU252" s="44" t="str">
        <f aca="false">IF(OR(AT$4=0,AT252="",AT$8="",AT$7=""),"",ROUND(AT252/AT$8*AT$7*KVARDI,2))</f>
        <v/>
      </c>
      <c r="AV252" s="43"/>
      <c r="AW252" s="44" t="str">
        <f aca="false">IF(OR(AV$4=0,AV252="",AV$8="",AV$7=""),"",ROUND(AV252/AV$8*AV$7*KVARDI,2))</f>
        <v/>
      </c>
      <c r="AX252" s="43"/>
      <c r="AY252" s="44" t="str">
        <f aca="false">IF(OR(AX$4=0,AX252="",AX$8="",AX$7=""),"",ROUND(AX252/AX$8*AX$7*KVARDI,2))</f>
        <v/>
      </c>
      <c r="AZ252" s="43"/>
      <c r="BA252" s="44" t="str">
        <f aca="false">IF(OR(AZ$4=0,AZ252="",AZ$8="",AZ$7=""),"",ROUND(AZ252/AZ$8*AZ$7*KVARDI,2))</f>
        <v/>
      </c>
      <c r="BB252" s="43"/>
      <c r="BC252" s="44" t="str">
        <f aca="false">IF(OR(BB$4=0,BB252="",BB$8="",BB$7=""),"",ROUND(BB252/BB$8*BB$7*KVARDI,2))</f>
        <v/>
      </c>
    </row>
    <row r="253" customFormat="false" ht="15" hidden="false" customHeight="true" outlineLevel="0" collapsed="false">
      <c r="A253" s="45" t="n">
        <f aca="false">ROW()-10</f>
        <v>243</v>
      </c>
      <c r="B253" s="41" t="str">
        <f aca="false">IF(INDEX(Launagögn!$B$6:$B$10005,$A253)="","",INDEX(Launagögn!$B$6:$B$10005,$A253))</f>
        <v/>
      </c>
      <c r="C253" s="41" t="str">
        <f aca="false">IF(INDEX(Launagögn!$C$6:$C$10005,$A253)="","",INDEX(Launagögn!$C$6:$C$10005,$A253))</f>
        <v/>
      </c>
      <c r="D253" s="42" t="n">
        <f aca="false">IFERROR(SUMIF($F$10:$BC$10,"Stig",$F253:$BC253),0)</f>
        <v>0</v>
      </c>
      <c r="F253" s="43"/>
      <c r="G253" s="44" t="str">
        <f aca="false">IF(OR(F$4=0,F253="",F$8="",F$7=""),"",ROUND(F253/F$8*F$7*KVARDI,2))</f>
        <v/>
      </c>
      <c r="H253" s="43"/>
      <c r="I253" s="44" t="str">
        <f aca="false">IF(OR(H$4=0,H253="",H$8="",H$7=""),"",ROUND(H253/H$8*H$7*KVARDI,2))</f>
        <v/>
      </c>
      <c r="J253" s="43"/>
      <c r="K253" s="44" t="str">
        <f aca="false">IF(OR(J$4=0,J253="",J$8="",J$7=""),"",ROUND(J253/J$8*J$7*KVARDI,2))</f>
        <v/>
      </c>
      <c r="L253" s="43"/>
      <c r="M253" s="44" t="str">
        <f aca="false">IF(OR(L$4=0,L253="",L$8="",L$7=""),"",ROUND(L253/L$8*L$7*KVARDI,2))</f>
        <v/>
      </c>
      <c r="N253" s="43"/>
      <c r="O253" s="44" t="str">
        <f aca="false">IF(OR(N$4=0,N253="",N$8="",N$7=""),"",ROUND(N253/N$8*N$7*KVARDI,2))</f>
        <v/>
      </c>
      <c r="P253" s="43"/>
      <c r="Q253" s="44" t="str">
        <f aca="false">IF(OR(P$4=0,P253="",P$8="",P$7=""),"",ROUND(P253/P$8*P$7*KVARDI,2))</f>
        <v/>
      </c>
      <c r="R253" s="43"/>
      <c r="S253" s="44" t="str">
        <f aca="false">IF(OR(R$4=0,R253="",R$8="",R$7=""),"",ROUND(R253/R$8*R$7*KVARDI,2))</f>
        <v/>
      </c>
      <c r="T253" s="43"/>
      <c r="U253" s="44" t="str">
        <f aca="false">IF(OR(T$4=0,T253="",T$8="",T$7=""),"",ROUND(T253/T$8*T$7*KVARDI,2))</f>
        <v/>
      </c>
      <c r="V253" s="43"/>
      <c r="W253" s="44" t="str">
        <f aca="false">IF(OR(V$4=0,V253="",V$8="",V$7=""),"",ROUND(V253/V$8*V$7*KVARDI,2))</f>
        <v/>
      </c>
      <c r="X253" s="43"/>
      <c r="Y253" s="44" t="str">
        <f aca="false">IF(OR(X$4=0,X253="",X$8="",X$7=""),"",ROUND(X253/X$8*X$7*KVARDI,2))</f>
        <v/>
      </c>
      <c r="Z253" s="43"/>
      <c r="AA253" s="44" t="str">
        <f aca="false">IF(OR(Z$4=0,Z253="",Z$8="",Z$7=""),"",ROUND(Z253/Z$8*Z$7*KVARDI,2))</f>
        <v/>
      </c>
      <c r="AB253" s="43"/>
      <c r="AC253" s="44" t="str">
        <f aca="false">IF(OR(AB$4=0,AB253="",AB$8="",AB$7=""),"",ROUND(AB253/AB$8*AB$7*KVARDI,2))</f>
        <v/>
      </c>
      <c r="AD253" s="43"/>
      <c r="AE253" s="44" t="str">
        <f aca="false">IF(OR(AD$4=0,AD253="",AD$8="",AD$7=""),"",ROUND(AD253/AD$8*AD$7*KVARDI,2))</f>
        <v/>
      </c>
      <c r="AF253" s="43"/>
      <c r="AG253" s="44" t="str">
        <f aca="false">IF(OR(AF$4=0,AF253="",AF$8="",AF$7=""),"",ROUND(AF253/AF$8*AF$7*KVARDI,2))</f>
        <v/>
      </c>
      <c r="AH253" s="43"/>
      <c r="AI253" s="44" t="str">
        <f aca="false">IF(OR(AH$4=0,AH253="",AH$8="",AH$7=""),"",ROUND(AH253/AH$8*AH$7*KVARDI,2))</f>
        <v/>
      </c>
      <c r="AJ253" s="43"/>
      <c r="AK253" s="44" t="str">
        <f aca="false">IF(OR(AJ$4=0,AJ253="",AJ$8="",AJ$7=""),"",ROUND(AJ253/AJ$8*AJ$7*KVARDI,2))</f>
        <v/>
      </c>
      <c r="AL253" s="43"/>
      <c r="AM253" s="44" t="str">
        <f aca="false">IF(OR(AL$4=0,AL253="",AL$8="",AL$7=""),"",ROUND(AL253/AL$8*AL$7*KVARDI,2))</f>
        <v/>
      </c>
      <c r="AN253" s="43"/>
      <c r="AO253" s="44" t="str">
        <f aca="false">IF(OR(AN$4=0,AN253="",AN$8="",AN$7=""),"",ROUND(AN253/AN$8*AN$7*KVARDI,2))</f>
        <v/>
      </c>
      <c r="AP253" s="43"/>
      <c r="AQ253" s="44" t="str">
        <f aca="false">IF(OR(AP$4=0,AP253="",AP$8="",AP$7=""),"",ROUND(AP253/AP$8*AP$7*KVARDI,2))</f>
        <v/>
      </c>
      <c r="AR253" s="43"/>
      <c r="AS253" s="44" t="str">
        <f aca="false">IF(OR(AR$4=0,AR253="",AR$8="",AR$7=""),"",ROUND(AR253/AR$8*AR$7*KVARDI,2))</f>
        <v/>
      </c>
      <c r="AT253" s="43"/>
      <c r="AU253" s="44" t="str">
        <f aca="false">IF(OR(AT$4=0,AT253="",AT$8="",AT$7=""),"",ROUND(AT253/AT$8*AT$7*KVARDI,2))</f>
        <v/>
      </c>
      <c r="AV253" s="43"/>
      <c r="AW253" s="44" t="str">
        <f aca="false">IF(OR(AV$4=0,AV253="",AV$8="",AV$7=""),"",ROUND(AV253/AV$8*AV$7*KVARDI,2))</f>
        <v/>
      </c>
      <c r="AX253" s="43"/>
      <c r="AY253" s="44" t="str">
        <f aca="false">IF(OR(AX$4=0,AX253="",AX$8="",AX$7=""),"",ROUND(AX253/AX$8*AX$7*KVARDI,2))</f>
        <v/>
      </c>
      <c r="AZ253" s="43"/>
      <c r="BA253" s="44" t="str">
        <f aca="false">IF(OR(AZ$4=0,AZ253="",AZ$8="",AZ$7=""),"",ROUND(AZ253/AZ$8*AZ$7*KVARDI,2))</f>
        <v/>
      </c>
      <c r="BB253" s="43"/>
      <c r="BC253" s="44" t="str">
        <f aca="false">IF(OR(BB$4=0,BB253="",BB$8="",BB$7=""),"",ROUND(BB253/BB$8*BB$7*KVARDI,2))</f>
        <v/>
      </c>
    </row>
    <row r="254" customFormat="false" ht="15" hidden="false" customHeight="true" outlineLevel="0" collapsed="false">
      <c r="A254" s="45" t="n">
        <f aca="false">ROW()-10</f>
        <v>244</v>
      </c>
      <c r="B254" s="41" t="str">
        <f aca="false">IF(INDEX(Launagögn!$B$6:$B$10005,$A254)="","",INDEX(Launagögn!$B$6:$B$10005,$A254))</f>
        <v/>
      </c>
      <c r="C254" s="41" t="str">
        <f aca="false">IF(INDEX(Launagögn!$C$6:$C$10005,$A254)="","",INDEX(Launagögn!$C$6:$C$10005,$A254))</f>
        <v/>
      </c>
      <c r="D254" s="42" t="n">
        <f aca="false">IFERROR(SUMIF($F$10:$BC$10,"Stig",$F254:$BC254),0)</f>
        <v>0</v>
      </c>
      <c r="F254" s="43"/>
      <c r="G254" s="44" t="str">
        <f aca="false">IF(OR(F$4=0,F254="",F$8="",F$7=""),"",ROUND(F254/F$8*F$7*KVARDI,2))</f>
        <v/>
      </c>
      <c r="H254" s="43"/>
      <c r="I254" s="44" t="str">
        <f aca="false">IF(OR(H$4=0,H254="",H$8="",H$7=""),"",ROUND(H254/H$8*H$7*KVARDI,2))</f>
        <v/>
      </c>
      <c r="J254" s="43"/>
      <c r="K254" s="44" t="str">
        <f aca="false">IF(OR(J$4=0,J254="",J$8="",J$7=""),"",ROUND(J254/J$8*J$7*KVARDI,2))</f>
        <v/>
      </c>
      <c r="L254" s="43"/>
      <c r="M254" s="44" t="str">
        <f aca="false">IF(OR(L$4=0,L254="",L$8="",L$7=""),"",ROUND(L254/L$8*L$7*KVARDI,2))</f>
        <v/>
      </c>
      <c r="N254" s="43"/>
      <c r="O254" s="44" t="str">
        <f aca="false">IF(OR(N$4=0,N254="",N$8="",N$7=""),"",ROUND(N254/N$8*N$7*KVARDI,2))</f>
        <v/>
      </c>
      <c r="P254" s="43"/>
      <c r="Q254" s="44" t="str">
        <f aca="false">IF(OR(P$4=0,P254="",P$8="",P$7=""),"",ROUND(P254/P$8*P$7*KVARDI,2))</f>
        <v/>
      </c>
      <c r="R254" s="43"/>
      <c r="S254" s="44" t="str">
        <f aca="false">IF(OR(R$4=0,R254="",R$8="",R$7=""),"",ROUND(R254/R$8*R$7*KVARDI,2))</f>
        <v/>
      </c>
      <c r="T254" s="43"/>
      <c r="U254" s="44" t="str">
        <f aca="false">IF(OR(T$4=0,T254="",T$8="",T$7=""),"",ROUND(T254/T$8*T$7*KVARDI,2))</f>
        <v/>
      </c>
      <c r="V254" s="43"/>
      <c r="W254" s="44" t="str">
        <f aca="false">IF(OR(V$4=0,V254="",V$8="",V$7=""),"",ROUND(V254/V$8*V$7*KVARDI,2))</f>
        <v/>
      </c>
      <c r="X254" s="43"/>
      <c r="Y254" s="44" t="str">
        <f aca="false">IF(OR(X$4=0,X254="",X$8="",X$7=""),"",ROUND(X254/X$8*X$7*KVARDI,2))</f>
        <v/>
      </c>
      <c r="Z254" s="43"/>
      <c r="AA254" s="44" t="str">
        <f aca="false">IF(OR(Z$4=0,Z254="",Z$8="",Z$7=""),"",ROUND(Z254/Z$8*Z$7*KVARDI,2))</f>
        <v/>
      </c>
      <c r="AB254" s="43"/>
      <c r="AC254" s="44" t="str">
        <f aca="false">IF(OR(AB$4=0,AB254="",AB$8="",AB$7=""),"",ROUND(AB254/AB$8*AB$7*KVARDI,2))</f>
        <v/>
      </c>
      <c r="AD254" s="43"/>
      <c r="AE254" s="44" t="str">
        <f aca="false">IF(OR(AD$4=0,AD254="",AD$8="",AD$7=""),"",ROUND(AD254/AD$8*AD$7*KVARDI,2))</f>
        <v/>
      </c>
      <c r="AF254" s="43"/>
      <c r="AG254" s="44" t="str">
        <f aca="false">IF(OR(AF$4=0,AF254="",AF$8="",AF$7=""),"",ROUND(AF254/AF$8*AF$7*KVARDI,2))</f>
        <v/>
      </c>
      <c r="AH254" s="43"/>
      <c r="AI254" s="44" t="str">
        <f aca="false">IF(OR(AH$4=0,AH254="",AH$8="",AH$7=""),"",ROUND(AH254/AH$8*AH$7*KVARDI,2))</f>
        <v/>
      </c>
      <c r="AJ254" s="43"/>
      <c r="AK254" s="44" t="str">
        <f aca="false">IF(OR(AJ$4=0,AJ254="",AJ$8="",AJ$7=""),"",ROUND(AJ254/AJ$8*AJ$7*KVARDI,2))</f>
        <v/>
      </c>
      <c r="AL254" s="43"/>
      <c r="AM254" s="44" t="str">
        <f aca="false">IF(OR(AL$4=0,AL254="",AL$8="",AL$7=""),"",ROUND(AL254/AL$8*AL$7*KVARDI,2))</f>
        <v/>
      </c>
      <c r="AN254" s="43"/>
      <c r="AO254" s="44" t="str">
        <f aca="false">IF(OR(AN$4=0,AN254="",AN$8="",AN$7=""),"",ROUND(AN254/AN$8*AN$7*KVARDI,2))</f>
        <v/>
      </c>
      <c r="AP254" s="43"/>
      <c r="AQ254" s="44" t="str">
        <f aca="false">IF(OR(AP$4=0,AP254="",AP$8="",AP$7=""),"",ROUND(AP254/AP$8*AP$7*KVARDI,2))</f>
        <v/>
      </c>
      <c r="AR254" s="43"/>
      <c r="AS254" s="44" t="str">
        <f aca="false">IF(OR(AR$4=0,AR254="",AR$8="",AR$7=""),"",ROUND(AR254/AR$8*AR$7*KVARDI,2))</f>
        <v/>
      </c>
      <c r="AT254" s="43"/>
      <c r="AU254" s="44" t="str">
        <f aca="false">IF(OR(AT$4=0,AT254="",AT$8="",AT$7=""),"",ROUND(AT254/AT$8*AT$7*KVARDI,2))</f>
        <v/>
      </c>
      <c r="AV254" s="43"/>
      <c r="AW254" s="44" t="str">
        <f aca="false">IF(OR(AV$4=0,AV254="",AV$8="",AV$7=""),"",ROUND(AV254/AV$8*AV$7*KVARDI,2))</f>
        <v/>
      </c>
      <c r="AX254" s="43"/>
      <c r="AY254" s="44" t="str">
        <f aca="false">IF(OR(AX$4=0,AX254="",AX$8="",AX$7=""),"",ROUND(AX254/AX$8*AX$7*KVARDI,2))</f>
        <v/>
      </c>
      <c r="AZ254" s="43"/>
      <c r="BA254" s="44" t="str">
        <f aca="false">IF(OR(AZ$4=0,AZ254="",AZ$8="",AZ$7=""),"",ROUND(AZ254/AZ$8*AZ$7*KVARDI,2))</f>
        <v/>
      </c>
      <c r="BB254" s="43"/>
      <c r="BC254" s="44" t="str">
        <f aca="false">IF(OR(BB$4=0,BB254="",BB$8="",BB$7=""),"",ROUND(BB254/BB$8*BB$7*KVARDI,2))</f>
        <v/>
      </c>
    </row>
    <row r="255" customFormat="false" ht="15" hidden="false" customHeight="true" outlineLevel="0" collapsed="false">
      <c r="A255" s="45" t="n">
        <f aca="false">ROW()-10</f>
        <v>245</v>
      </c>
      <c r="B255" s="41" t="str">
        <f aca="false">IF(INDEX(Launagögn!$B$6:$B$10005,$A255)="","",INDEX(Launagögn!$B$6:$B$10005,$A255))</f>
        <v/>
      </c>
      <c r="C255" s="41" t="str">
        <f aca="false">IF(INDEX(Launagögn!$C$6:$C$10005,$A255)="","",INDEX(Launagögn!$C$6:$C$10005,$A255))</f>
        <v/>
      </c>
      <c r="D255" s="42" t="n">
        <f aca="false">IFERROR(SUMIF($F$10:$BC$10,"Stig",$F255:$BC255),0)</f>
        <v>0</v>
      </c>
      <c r="F255" s="43"/>
      <c r="G255" s="44" t="str">
        <f aca="false">IF(OR(F$4=0,F255="",F$8="",F$7=""),"",ROUND(F255/F$8*F$7*KVARDI,2))</f>
        <v/>
      </c>
      <c r="H255" s="43"/>
      <c r="I255" s="44" t="str">
        <f aca="false">IF(OR(H$4=0,H255="",H$8="",H$7=""),"",ROUND(H255/H$8*H$7*KVARDI,2))</f>
        <v/>
      </c>
      <c r="J255" s="43"/>
      <c r="K255" s="44" t="str">
        <f aca="false">IF(OR(J$4=0,J255="",J$8="",J$7=""),"",ROUND(J255/J$8*J$7*KVARDI,2))</f>
        <v/>
      </c>
      <c r="L255" s="43"/>
      <c r="M255" s="44" t="str">
        <f aca="false">IF(OR(L$4=0,L255="",L$8="",L$7=""),"",ROUND(L255/L$8*L$7*KVARDI,2))</f>
        <v/>
      </c>
      <c r="N255" s="43"/>
      <c r="O255" s="44" t="str">
        <f aca="false">IF(OR(N$4=0,N255="",N$8="",N$7=""),"",ROUND(N255/N$8*N$7*KVARDI,2))</f>
        <v/>
      </c>
      <c r="P255" s="43"/>
      <c r="Q255" s="44" t="str">
        <f aca="false">IF(OR(P$4=0,P255="",P$8="",P$7=""),"",ROUND(P255/P$8*P$7*KVARDI,2))</f>
        <v/>
      </c>
      <c r="R255" s="43"/>
      <c r="S255" s="44" t="str">
        <f aca="false">IF(OR(R$4=0,R255="",R$8="",R$7=""),"",ROUND(R255/R$8*R$7*KVARDI,2))</f>
        <v/>
      </c>
      <c r="T255" s="43"/>
      <c r="U255" s="44" t="str">
        <f aca="false">IF(OR(T$4=0,T255="",T$8="",T$7=""),"",ROUND(T255/T$8*T$7*KVARDI,2))</f>
        <v/>
      </c>
      <c r="V255" s="43"/>
      <c r="W255" s="44" t="str">
        <f aca="false">IF(OR(V$4=0,V255="",V$8="",V$7=""),"",ROUND(V255/V$8*V$7*KVARDI,2))</f>
        <v/>
      </c>
      <c r="X255" s="43"/>
      <c r="Y255" s="44" t="str">
        <f aca="false">IF(OR(X$4=0,X255="",X$8="",X$7=""),"",ROUND(X255/X$8*X$7*KVARDI,2))</f>
        <v/>
      </c>
      <c r="Z255" s="43"/>
      <c r="AA255" s="44" t="str">
        <f aca="false">IF(OR(Z$4=0,Z255="",Z$8="",Z$7=""),"",ROUND(Z255/Z$8*Z$7*KVARDI,2))</f>
        <v/>
      </c>
      <c r="AB255" s="43"/>
      <c r="AC255" s="44" t="str">
        <f aca="false">IF(OR(AB$4=0,AB255="",AB$8="",AB$7=""),"",ROUND(AB255/AB$8*AB$7*KVARDI,2))</f>
        <v/>
      </c>
      <c r="AD255" s="43"/>
      <c r="AE255" s="44" t="str">
        <f aca="false">IF(OR(AD$4=0,AD255="",AD$8="",AD$7=""),"",ROUND(AD255/AD$8*AD$7*KVARDI,2))</f>
        <v/>
      </c>
      <c r="AF255" s="43"/>
      <c r="AG255" s="44" t="str">
        <f aca="false">IF(OR(AF$4=0,AF255="",AF$8="",AF$7=""),"",ROUND(AF255/AF$8*AF$7*KVARDI,2))</f>
        <v/>
      </c>
      <c r="AH255" s="43"/>
      <c r="AI255" s="44" t="str">
        <f aca="false">IF(OR(AH$4=0,AH255="",AH$8="",AH$7=""),"",ROUND(AH255/AH$8*AH$7*KVARDI,2))</f>
        <v/>
      </c>
      <c r="AJ255" s="43"/>
      <c r="AK255" s="44" t="str">
        <f aca="false">IF(OR(AJ$4=0,AJ255="",AJ$8="",AJ$7=""),"",ROUND(AJ255/AJ$8*AJ$7*KVARDI,2))</f>
        <v/>
      </c>
      <c r="AL255" s="43"/>
      <c r="AM255" s="44" t="str">
        <f aca="false">IF(OR(AL$4=0,AL255="",AL$8="",AL$7=""),"",ROUND(AL255/AL$8*AL$7*KVARDI,2))</f>
        <v/>
      </c>
      <c r="AN255" s="43"/>
      <c r="AO255" s="44" t="str">
        <f aca="false">IF(OR(AN$4=0,AN255="",AN$8="",AN$7=""),"",ROUND(AN255/AN$8*AN$7*KVARDI,2))</f>
        <v/>
      </c>
      <c r="AP255" s="43"/>
      <c r="AQ255" s="44" t="str">
        <f aca="false">IF(OR(AP$4=0,AP255="",AP$8="",AP$7=""),"",ROUND(AP255/AP$8*AP$7*KVARDI,2))</f>
        <v/>
      </c>
      <c r="AR255" s="43"/>
      <c r="AS255" s="44" t="str">
        <f aca="false">IF(OR(AR$4=0,AR255="",AR$8="",AR$7=""),"",ROUND(AR255/AR$8*AR$7*KVARDI,2))</f>
        <v/>
      </c>
      <c r="AT255" s="43"/>
      <c r="AU255" s="44" t="str">
        <f aca="false">IF(OR(AT$4=0,AT255="",AT$8="",AT$7=""),"",ROUND(AT255/AT$8*AT$7*KVARDI,2))</f>
        <v/>
      </c>
      <c r="AV255" s="43"/>
      <c r="AW255" s="44" t="str">
        <f aca="false">IF(OR(AV$4=0,AV255="",AV$8="",AV$7=""),"",ROUND(AV255/AV$8*AV$7*KVARDI,2))</f>
        <v/>
      </c>
      <c r="AX255" s="43"/>
      <c r="AY255" s="44" t="str">
        <f aca="false">IF(OR(AX$4=0,AX255="",AX$8="",AX$7=""),"",ROUND(AX255/AX$8*AX$7*KVARDI,2))</f>
        <v/>
      </c>
      <c r="AZ255" s="43"/>
      <c r="BA255" s="44" t="str">
        <f aca="false">IF(OR(AZ$4=0,AZ255="",AZ$8="",AZ$7=""),"",ROUND(AZ255/AZ$8*AZ$7*KVARDI,2))</f>
        <v/>
      </c>
      <c r="BB255" s="43"/>
      <c r="BC255" s="44" t="str">
        <f aca="false">IF(OR(BB$4=0,BB255="",BB$8="",BB$7=""),"",ROUND(BB255/BB$8*BB$7*KVARDI,2))</f>
        <v/>
      </c>
    </row>
    <row r="256" customFormat="false" ht="15" hidden="false" customHeight="true" outlineLevel="0" collapsed="false">
      <c r="A256" s="45" t="n">
        <f aca="false">ROW()-10</f>
        <v>246</v>
      </c>
      <c r="B256" s="41" t="str">
        <f aca="false">IF(INDEX(Launagögn!$B$6:$B$10005,$A256)="","",INDEX(Launagögn!$B$6:$B$10005,$A256))</f>
        <v/>
      </c>
      <c r="C256" s="41" t="str">
        <f aca="false">IF(INDEX(Launagögn!$C$6:$C$10005,$A256)="","",INDEX(Launagögn!$C$6:$C$10005,$A256))</f>
        <v/>
      </c>
      <c r="D256" s="42" t="n">
        <f aca="false">IFERROR(SUMIF($F$10:$BC$10,"Stig",$F256:$BC256),0)</f>
        <v>0</v>
      </c>
      <c r="F256" s="43"/>
      <c r="G256" s="44" t="str">
        <f aca="false">IF(OR(F$4=0,F256="",F$8="",F$7=""),"",ROUND(F256/F$8*F$7*KVARDI,2))</f>
        <v/>
      </c>
      <c r="H256" s="43"/>
      <c r="I256" s="44" t="str">
        <f aca="false">IF(OR(H$4=0,H256="",H$8="",H$7=""),"",ROUND(H256/H$8*H$7*KVARDI,2))</f>
        <v/>
      </c>
      <c r="J256" s="43"/>
      <c r="K256" s="44" t="str">
        <f aca="false">IF(OR(J$4=0,J256="",J$8="",J$7=""),"",ROUND(J256/J$8*J$7*KVARDI,2))</f>
        <v/>
      </c>
      <c r="L256" s="43"/>
      <c r="M256" s="44" t="str">
        <f aca="false">IF(OR(L$4=0,L256="",L$8="",L$7=""),"",ROUND(L256/L$8*L$7*KVARDI,2))</f>
        <v/>
      </c>
      <c r="N256" s="43"/>
      <c r="O256" s="44" t="str">
        <f aca="false">IF(OR(N$4=0,N256="",N$8="",N$7=""),"",ROUND(N256/N$8*N$7*KVARDI,2))</f>
        <v/>
      </c>
      <c r="P256" s="43"/>
      <c r="Q256" s="44" t="str">
        <f aca="false">IF(OR(P$4=0,P256="",P$8="",P$7=""),"",ROUND(P256/P$8*P$7*KVARDI,2))</f>
        <v/>
      </c>
      <c r="R256" s="43"/>
      <c r="S256" s="44" t="str">
        <f aca="false">IF(OR(R$4=0,R256="",R$8="",R$7=""),"",ROUND(R256/R$8*R$7*KVARDI,2))</f>
        <v/>
      </c>
      <c r="T256" s="43"/>
      <c r="U256" s="44" t="str">
        <f aca="false">IF(OR(T$4=0,T256="",T$8="",T$7=""),"",ROUND(T256/T$8*T$7*KVARDI,2))</f>
        <v/>
      </c>
      <c r="V256" s="43"/>
      <c r="W256" s="44" t="str">
        <f aca="false">IF(OR(V$4=0,V256="",V$8="",V$7=""),"",ROUND(V256/V$8*V$7*KVARDI,2))</f>
        <v/>
      </c>
      <c r="X256" s="43"/>
      <c r="Y256" s="44" t="str">
        <f aca="false">IF(OR(X$4=0,X256="",X$8="",X$7=""),"",ROUND(X256/X$8*X$7*KVARDI,2))</f>
        <v/>
      </c>
      <c r="Z256" s="43"/>
      <c r="AA256" s="44" t="str">
        <f aca="false">IF(OR(Z$4=0,Z256="",Z$8="",Z$7=""),"",ROUND(Z256/Z$8*Z$7*KVARDI,2))</f>
        <v/>
      </c>
      <c r="AB256" s="43"/>
      <c r="AC256" s="44" t="str">
        <f aca="false">IF(OR(AB$4=0,AB256="",AB$8="",AB$7=""),"",ROUND(AB256/AB$8*AB$7*KVARDI,2))</f>
        <v/>
      </c>
      <c r="AD256" s="43"/>
      <c r="AE256" s="44" t="str">
        <f aca="false">IF(OR(AD$4=0,AD256="",AD$8="",AD$7=""),"",ROUND(AD256/AD$8*AD$7*KVARDI,2))</f>
        <v/>
      </c>
      <c r="AF256" s="43"/>
      <c r="AG256" s="44" t="str">
        <f aca="false">IF(OR(AF$4=0,AF256="",AF$8="",AF$7=""),"",ROUND(AF256/AF$8*AF$7*KVARDI,2))</f>
        <v/>
      </c>
      <c r="AH256" s="43"/>
      <c r="AI256" s="44" t="str">
        <f aca="false">IF(OR(AH$4=0,AH256="",AH$8="",AH$7=""),"",ROUND(AH256/AH$8*AH$7*KVARDI,2))</f>
        <v/>
      </c>
      <c r="AJ256" s="43"/>
      <c r="AK256" s="44" t="str">
        <f aca="false">IF(OR(AJ$4=0,AJ256="",AJ$8="",AJ$7=""),"",ROUND(AJ256/AJ$8*AJ$7*KVARDI,2))</f>
        <v/>
      </c>
      <c r="AL256" s="43"/>
      <c r="AM256" s="44" t="str">
        <f aca="false">IF(OR(AL$4=0,AL256="",AL$8="",AL$7=""),"",ROUND(AL256/AL$8*AL$7*KVARDI,2))</f>
        <v/>
      </c>
      <c r="AN256" s="43"/>
      <c r="AO256" s="44" t="str">
        <f aca="false">IF(OR(AN$4=0,AN256="",AN$8="",AN$7=""),"",ROUND(AN256/AN$8*AN$7*KVARDI,2))</f>
        <v/>
      </c>
      <c r="AP256" s="43"/>
      <c r="AQ256" s="44" t="str">
        <f aca="false">IF(OR(AP$4=0,AP256="",AP$8="",AP$7=""),"",ROUND(AP256/AP$8*AP$7*KVARDI,2))</f>
        <v/>
      </c>
      <c r="AR256" s="43"/>
      <c r="AS256" s="44" t="str">
        <f aca="false">IF(OR(AR$4=0,AR256="",AR$8="",AR$7=""),"",ROUND(AR256/AR$8*AR$7*KVARDI,2))</f>
        <v/>
      </c>
      <c r="AT256" s="43"/>
      <c r="AU256" s="44" t="str">
        <f aca="false">IF(OR(AT$4=0,AT256="",AT$8="",AT$7=""),"",ROUND(AT256/AT$8*AT$7*KVARDI,2))</f>
        <v/>
      </c>
      <c r="AV256" s="43"/>
      <c r="AW256" s="44" t="str">
        <f aca="false">IF(OR(AV$4=0,AV256="",AV$8="",AV$7=""),"",ROUND(AV256/AV$8*AV$7*KVARDI,2))</f>
        <v/>
      </c>
      <c r="AX256" s="43"/>
      <c r="AY256" s="44" t="str">
        <f aca="false">IF(OR(AX$4=0,AX256="",AX$8="",AX$7=""),"",ROUND(AX256/AX$8*AX$7*KVARDI,2))</f>
        <v/>
      </c>
      <c r="AZ256" s="43"/>
      <c r="BA256" s="44" t="str">
        <f aca="false">IF(OR(AZ$4=0,AZ256="",AZ$8="",AZ$7=""),"",ROUND(AZ256/AZ$8*AZ$7*KVARDI,2))</f>
        <v/>
      </c>
      <c r="BB256" s="43"/>
      <c r="BC256" s="44" t="str">
        <f aca="false">IF(OR(BB$4=0,BB256="",BB$8="",BB$7=""),"",ROUND(BB256/BB$8*BB$7*KVARDI,2))</f>
        <v/>
      </c>
    </row>
    <row r="257" customFormat="false" ht="15" hidden="false" customHeight="true" outlineLevel="0" collapsed="false">
      <c r="A257" s="45" t="n">
        <f aca="false">ROW()-10</f>
        <v>247</v>
      </c>
      <c r="B257" s="41" t="str">
        <f aca="false">IF(INDEX(Launagögn!$B$6:$B$10005,$A257)="","",INDEX(Launagögn!$B$6:$B$10005,$A257))</f>
        <v/>
      </c>
      <c r="C257" s="41" t="str">
        <f aca="false">IF(INDEX(Launagögn!$C$6:$C$10005,$A257)="","",INDEX(Launagögn!$C$6:$C$10005,$A257))</f>
        <v/>
      </c>
      <c r="D257" s="42" t="n">
        <f aca="false">IFERROR(SUMIF($F$10:$BC$10,"Stig",$F257:$BC257),0)</f>
        <v>0</v>
      </c>
      <c r="F257" s="43"/>
      <c r="G257" s="44" t="str">
        <f aca="false">IF(OR(F$4=0,F257="",F$8="",F$7=""),"",ROUND(F257/F$8*F$7*KVARDI,2))</f>
        <v/>
      </c>
      <c r="H257" s="43"/>
      <c r="I257" s="44" t="str">
        <f aca="false">IF(OR(H$4=0,H257="",H$8="",H$7=""),"",ROUND(H257/H$8*H$7*KVARDI,2))</f>
        <v/>
      </c>
      <c r="J257" s="43"/>
      <c r="K257" s="44" t="str">
        <f aca="false">IF(OR(J$4=0,J257="",J$8="",J$7=""),"",ROUND(J257/J$8*J$7*KVARDI,2))</f>
        <v/>
      </c>
      <c r="L257" s="43"/>
      <c r="M257" s="44" t="str">
        <f aca="false">IF(OR(L$4=0,L257="",L$8="",L$7=""),"",ROUND(L257/L$8*L$7*KVARDI,2))</f>
        <v/>
      </c>
      <c r="N257" s="43"/>
      <c r="O257" s="44" t="str">
        <f aca="false">IF(OR(N$4=0,N257="",N$8="",N$7=""),"",ROUND(N257/N$8*N$7*KVARDI,2))</f>
        <v/>
      </c>
      <c r="P257" s="43"/>
      <c r="Q257" s="44" t="str">
        <f aca="false">IF(OR(P$4=0,P257="",P$8="",P$7=""),"",ROUND(P257/P$8*P$7*KVARDI,2))</f>
        <v/>
      </c>
      <c r="R257" s="43"/>
      <c r="S257" s="44" t="str">
        <f aca="false">IF(OR(R$4=0,R257="",R$8="",R$7=""),"",ROUND(R257/R$8*R$7*KVARDI,2))</f>
        <v/>
      </c>
      <c r="T257" s="43"/>
      <c r="U257" s="44" t="str">
        <f aca="false">IF(OR(T$4=0,T257="",T$8="",T$7=""),"",ROUND(T257/T$8*T$7*KVARDI,2))</f>
        <v/>
      </c>
      <c r="V257" s="43"/>
      <c r="W257" s="44" t="str">
        <f aca="false">IF(OR(V$4=0,V257="",V$8="",V$7=""),"",ROUND(V257/V$8*V$7*KVARDI,2))</f>
        <v/>
      </c>
      <c r="X257" s="43"/>
      <c r="Y257" s="44" t="str">
        <f aca="false">IF(OR(X$4=0,X257="",X$8="",X$7=""),"",ROUND(X257/X$8*X$7*KVARDI,2))</f>
        <v/>
      </c>
      <c r="Z257" s="43"/>
      <c r="AA257" s="44" t="str">
        <f aca="false">IF(OR(Z$4=0,Z257="",Z$8="",Z$7=""),"",ROUND(Z257/Z$8*Z$7*KVARDI,2))</f>
        <v/>
      </c>
      <c r="AB257" s="43"/>
      <c r="AC257" s="44" t="str">
        <f aca="false">IF(OR(AB$4=0,AB257="",AB$8="",AB$7=""),"",ROUND(AB257/AB$8*AB$7*KVARDI,2))</f>
        <v/>
      </c>
      <c r="AD257" s="43"/>
      <c r="AE257" s="44" t="str">
        <f aca="false">IF(OR(AD$4=0,AD257="",AD$8="",AD$7=""),"",ROUND(AD257/AD$8*AD$7*KVARDI,2))</f>
        <v/>
      </c>
      <c r="AF257" s="43"/>
      <c r="AG257" s="44" t="str">
        <f aca="false">IF(OR(AF$4=0,AF257="",AF$8="",AF$7=""),"",ROUND(AF257/AF$8*AF$7*KVARDI,2))</f>
        <v/>
      </c>
      <c r="AH257" s="43"/>
      <c r="AI257" s="44" t="str">
        <f aca="false">IF(OR(AH$4=0,AH257="",AH$8="",AH$7=""),"",ROUND(AH257/AH$8*AH$7*KVARDI,2))</f>
        <v/>
      </c>
      <c r="AJ257" s="43"/>
      <c r="AK257" s="44" t="str">
        <f aca="false">IF(OR(AJ$4=0,AJ257="",AJ$8="",AJ$7=""),"",ROUND(AJ257/AJ$8*AJ$7*KVARDI,2))</f>
        <v/>
      </c>
      <c r="AL257" s="43"/>
      <c r="AM257" s="44" t="str">
        <f aca="false">IF(OR(AL$4=0,AL257="",AL$8="",AL$7=""),"",ROUND(AL257/AL$8*AL$7*KVARDI,2))</f>
        <v/>
      </c>
      <c r="AN257" s="43"/>
      <c r="AO257" s="44" t="str">
        <f aca="false">IF(OR(AN$4=0,AN257="",AN$8="",AN$7=""),"",ROUND(AN257/AN$8*AN$7*KVARDI,2))</f>
        <v/>
      </c>
      <c r="AP257" s="43"/>
      <c r="AQ257" s="44" t="str">
        <f aca="false">IF(OR(AP$4=0,AP257="",AP$8="",AP$7=""),"",ROUND(AP257/AP$8*AP$7*KVARDI,2))</f>
        <v/>
      </c>
      <c r="AR257" s="43"/>
      <c r="AS257" s="44" t="str">
        <f aca="false">IF(OR(AR$4=0,AR257="",AR$8="",AR$7=""),"",ROUND(AR257/AR$8*AR$7*KVARDI,2))</f>
        <v/>
      </c>
      <c r="AT257" s="43"/>
      <c r="AU257" s="44" t="str">
        <f aca="false">IF(OR(AT$4=0,AT257="",AT$8="",AT$7=""),"",ROUND(AT257/AT$8*AT$7*KVARDI,2))</f>
        <v/>
      </c>
      <c r="AV257" s="43"/>
      <c r="AW257" s="44" t="str">
        <f aca="false">IF(OR(AV$4=0,AV257="",AV$8="",AV$7=""),"",ROUND(AV257/AV$8*AV$7*KVARDI,2))</f>
        <v/>
      </c>
      <c r="AX257" s="43"/>
      <c r="AY257" s="44" t="str">
        <f aca="false">IF(OR(AX$4=0,AX257="",AX$8="",AX$7=""),"",ROUND(AX257/AX$8*AX$7*KVARDI,2))</f>
        <v/>
      </c>
      <c r="AZ257" s="43"/>
      <c r="BA257" s="44" t="str">
        <f aca="false">IF(OR(AZ$4=0,AZ257="",AZ$8="",AZ$7=""),"",ROUND(AZ257/AZ$8*AZ$7*KVARDI,2))</f>
        <v/>
      </c>
      <c r="BB257" s="43"/>
      <c r="BC257" s="44" t="str">
        <f aca="false">IF(OR(BB$4=0,BB257="",BB$8="",BB$7=""),"",ROUND(BB257/BB$8*BB$7*KVARDI,2))</f>
        <v/>
      </c>
    </row>
    <row r="258" customFormat="false" ht="15" hidden="false" customHeight="true" outlineLevel="0" collapsed="false">
      <c r="A258" s="45" t="n">
        <f aca="false">ROW()-10</f>
        <v>248</v>
      </c>
      <c r="B258" s="41" t="str">
        <f aca="false">IF(INDEX(Launagögn!$B$6:$B$10005,$A258)="","",INDEX(Launagögn!$B$6:$B$10005,$A258))</f>
        <v/>
      </c>
      <c r="C258" s="41" t="str">
        <f aca="false">IF(INDEX(Launagögn!$C$6:$C$10005,$A258)="","",INDEX(Launagögn!$C$6:$C$10005,$A258))</f>
        <v/>
      </c>
      <c r="D258" s="42" t="n">
        <f aca="false">IFERROR(SUMIF($F$10:$BC$10,"Stig",$F258:$BC258),0)</f>
        <v>0</v>
      </c>
      <c r="F258" s="43"/>
      <c r="G258" s="44" t="str">
        <f aca="false">IF(OR(F$4=0,F258="",F$8="",F$7=""),"",ROUND(F258/F$8*F$7*KVARDI,2))</f>
        <v/>
      </c>
      <c r="H258" s="43"/>
      <c r="I258" s="44" t="str">
        <f aca="false">IF(OR(H$4=0,H258="",H$8="",H$7=""),"",ROUND(H258/H$8*H$7*KVARDI,2))</f>
        <v/>
      </c>
      <c r="J258" s="43"/>
      <c r="K258" s="44" t="str">
        <f aca="false">IF(OR(J$4=0,J258="",J$8="",J$7=""),"",ROUND(J258/J$8*J$7*KVARDI,2))</f>
        <v/>
      </c>
      <c r="L258" s="43"/>
      <c r="M258" s="44" t="str">
        <f aca="false">IF(OR(L$4=0,L258="",L$8="",L$7=""),"",ROUND(L258/L$8*L$7*KVARDI,2))</f>
        <v/>
      </c>
      <c r="N258" s="43"/>
      <c r="O258" s="44" t="str">
        <f aca="false">IF(OR(N$4=0,N258="",N$8="",N$7=""),"",ROUND(N258/N$8*N$7*KVARDI,2))</f>
        <v/>
      </c>
      <c r="P258" s="43"/>
      <c r="Q258" s="44" t="str">
        <f aca="false">IF(OR(P$4=0,P258="",P$8="",P$7=""),"",ROUND(P258/P$8*P$7*KVARDI,2))</f>
        <v/>
      </c>
      <c r="R258" s="43"/>
      <c r="S258" s="44" t="str">
        <f aca="false">IF(OR(R$4=0,R258="",R$8="",R$7=""),"",ROUND(R258/R$8*R$7*KVARDI,2))</f>
        <v/>
      </c>
      <c r="T258" s="43"/>
      <c r="U258" s="44" t="str">
        <f aca="false">IF(OR(T$4=0,T258="",T$8="",T$7=""),"",ROUND(T258/T$8*T$7*KVARDI,2))</f>
        <v/>
      </c>
      <c r="V258" s="43"/>
      <c r="W258" s="44" t="str">
        <f aca="false">IF(OR(V$4=0,V258="",V$8="",V$7=""),"",ROUND(V258/V$8*V$7*KVARDI,2))</f>
        <v/>
      </c>
      <c r="X258" s="43"/>
      <c r="Y258" s="44" t="str">
        <f aca="false">IF(OR(X$4=0,X258="",X$8="",X$7=""),"",ROUND(X258/X$8*X$7*KVARDI,2))</f>
        <v/>
      </c>
      <c r="Z258" s="43"/>
      <c r="AA258" s="44" t="str">
        <f aca="false">IF(OR(Z$4=0,Z258="",Z$8="",Z$7=""),"",ROUND(Z258/Z$8*Z$7*KVARDI,2))</f>
        <v/>
      </c>
      <c r="AB258" s="43"/>
      <c r="AC258" s="44" t="str">
        <f aca="false">IF(OR(AB$4=0,AB258="",AB$8="",AB$7=""),"",ROUND(AB258/AB$8*AB$7*KVARDI,2))</f>
        <v/>
      </c>
      <c r="AD258" s="43"/>
      <c r="AE258" s="44" t="str">
        <f aca="false">IF(OR(AD$4=0,AD258="",AD$8="",AD$7=""),"",ROUND(AD258/AD$8*AD$7*KVARDI,2))</f>
        <v/>
      </c>
      <c r="AF258" s="43"/>
      <c r="AG258" s="44" t="str">
        <f aca="false">IF(OR(AF$4=0,AF258="",AF$8="",AF$7=""),"",ROUND(AF258/AF$8*AF$7*KVARDI,2))</f>
        <v/>
      </c>
      <c r="AH258" s="43"/>
      <c r="AI258" s="44" t="str">
        <f aca="false">IF(OR(AH$4=0,AH258="",AH$8="",AH$7=""),"",ROUND(AH258/AH$8*AH$7*KVARDI,2))</f>
        <v/>
      </c>
      <c r="AJ258" s="43"/>
      <c r="AK258" s="44" t="str">
        <f aca="false">IF(OR(AJ$4=0,AJ258="",AJ$8="",AJ$7=""),"",ROUND(AJ258/AJ$8*AJ$7*KVARDI,2))</f>
        <v/>
      </c>
      <c r="AL258" s="43"/>
      <c r="AM258" s="44" t="str">
        <f aca="false">IF(OR(AL$4=0,AL258="",AL$8="",AL$7=""),"",ROUND(AL258/AL$8*AL$7*KVARDI,2))</f>
        <v/>
      </c>
      <c r="AN258" s="43"/>
      <c r="AO258" s="44" t="str">
        <f aca="false">IF(OR(AN$4=0,AN258="",AN$8="",AN$7=""),"",ROUND(AN258/AN$8*AN$7*KVARDI,2))</f>
        <v/>
      </c>
      <c r="AP258" s="43"/>
      <c r="AQ258" s="44" t="str">
        <f aca="false">IF(OR(AP$4=0,AP258="",AP$8="",AP$7=""),"",ROUND(AP258/AP$8*AP$7*KVARDI,2))</f>
        <v/>
      </c>
      <c r="AR258" s="43"/>
      <c r="AS258" s="44" t="str">
        <f aca="false">IF(OR(AR$4=0,AR258="",AR$8="",AR$7=""),"",ROUND(AR258/AR$8*AR$7*KVARDI,2))</f>
        <v/>
      </c>
      <c r="AT258" s="43"/>
      <c r="AU258" s="44" t="str">
        <f aca="false">IF(OR(AT$4=0,AT258="",AT$8="",AT$7=""),"",ROUND(AT258/AT$8*AT$7*KVARDI,2))</f>
        <v/>
      </c>
      <c r="AV258" s="43"/>
      <c r="AW258" s="44" t="str">
        <f aca="false">IF(OR(AV$4=0,AV258="",AV$8="",AV$7=""),"",ROUND(AV258/AV$8*AV$7*KVARDI,2))</f>
        <v/>
      </c>
      <c r="AX258" s="43"/>
      <c r="AY258" s="44" t="str">
        <f aca="false">IF(OR(AX$4=0,AX258="",AX$8="",AX$7=""),"",ROUND(AX258/AX$8*AX$7*KVARDI,2))</f>
        <v/>
      </c>
      <c r="AZ258" s="43"/>
      <c r="BA258" s="44" t="str">
        <f aca="false">IF(OR(AZ$4=0,AZ258="",AZ$8="",AZ$7=""),"",ROUND(AZ258/AZ$8*AZ$7*KVARDI,2))</f>
        <v/>
      </c>
      <c r="BB258" s="43"/>
      <c r="BC258" s="44" t="str">
        <f aca="false">IF(OR(BB$4=0,BB258="",BB$8="",BB$7=""),"",ROUND(BB258/BB$8*BB$7*KVARDI,2))</f>
        <v/>
      </c>
    </row>
    <row r="259" customFormat="false" ht="15" hidden="false" customHeight="true" outlineLevel="0" collapsed="false">
      <c r="A259" s="45" t="n">
        <f aca="false">ROW()-10</f>
        <v>249</v>
      </c>
      <c r="B259" s="41" t="str">
        <f aca="false">IF(INDEX(Launagögn!$B$6:$B$10005,$A259)="","",INDEX(Launagögn!$B$6:$B$10005,$A259))</f>
        <v/>
      </c>
      <c r="C259" s="41" t="str">
        <f aca="false">IF(INDEX(Launagögn!$C$6:$C$10005,$A259)="","",INDEX(Launagögn!$C$6:$C$10005,$A259))</f>
        <v/>
      </c>
      <c r="D259" s="42" t="n">
        <f aca="false">IFERROR(SUMIF($F$10:$BC$10,"Stig",$F259:$BC259),0)</f>
        <v>0</v>
      </c>
      <c r="F259" s="43"/>
      <c r="G259" s="44" t="str">
        <f aca="false">IF(OR(F$4=0,F259="",F$8="",F$7=""),"",ROUND(F259/F$8*F$7*KVARDI,2))</f>
        <v/>
      </c>
      <c r="H259" s="43"/>
      <c r="I259" s="44" t="str">
        <f aca="false">IF(OR(H$4=0,H259="",H$8="",H$7=""),"",ROUND(H259/H$8*H$7*KVARDI,2))</f>
        <v/>
      </c>
      <c r="J259" s="43"/>
      <c r="K259" s="44" t="str">
        <f aca="false">IF(OR(J$4=0,J259="",J$8="",J$7=""),"",ROUND(J259/J$8*J$7*KVARDI,2))</f>
        <v/>
      </c>
      <c r="L259" s="43"/>
      <c r="M259" s="44" t="str">
        <f aca="false">IF(OR(L$4=0,L259="",L$8="",L$7=""),"",ROUND(L259/L$8*L$7*KVARDI,2))</f>
        <v/>
      </c>
      <c r="N259" s="43"/>
      <c r="O259" s="44" t="str">
        <f aca="false">IF(OR(N$4=0,N259="",N$8="",N$7=""),"",ROUND(N259/N$8*N$7*KVARDI,2))</f>
        <v/>
      </c>
      <c r="P259" s="43"/>
      <c r="Q259" s="44" t="str">
        <f aca="false">IF(OR(P$4=0,P259="",P$8="",P$7=""),"",ROUND(P259/P$8*P$7*KVARDI,2))</f>
        <v/>
      </c>
      <c r="R259" s="43"/>
      <c r="S259" s="44" t="str">
        <f aca="false">IF(OR(R$4=0,R259="",R$8="",R$7=""),"",ROUND(R259/R$8*R$7*KVARDI,2))</f>
        <v/>
      </c>
      <c r="T259" s="43"/>
      <c r="U259" s="44" t="str">
        <f aca="false">IF(OR(T$4=0,T259="",T$8="",T$7=""),"",ROUND(T259/T$8*T$7*KVARDI,2))</f>
        <v/>
      </c>
      <c r="V259" s="43"/>
      <c r="W259" s="44" t="str">
        <f aca="false">IF(OR(V$4=0,V259="",V$8="",V$7=""),"",ROUND(V259/V$8*V$7*KVARDI,2))</f>
        <v/>
      </c>
      <c r="X259" s="43"/>
      <c r="Y259" s="44" t="str">
        <f aca="false">IF(OR(X$4=0,X259="",X$8="",X$7=""),"",ROUND(X259/X$8*X$7*KVARDI,2))</f>
        <v/>
      </c>
      <c r="Z259" s="43"/>
      <c r="AA259" s="44" t="str">
        <f aca="false">IF(OR(Z$4=0,Z259="",Z$8="",Z$7=""),"",ROUND(Z259/Z$8*Z$7*KVARDI,2))</f>
        <v/>
      </c>
      <c r="AB259" s="43"/>
      <c r="AC259" s="44" t="str">
        <f aca="false">IF(OR(AB$4=0,AB259="",AB$8="",AB$7=""),"",ROUND(AB259/AB$8*AB$7*KVARDI,2))</f>
        <v/>
      </c>
      <c r="AD259" s="43"/>
      <c r="AE259" s="44" t="str">
        <f aca="false">IF(OR(AD$4=0,AD259="",AD$8="",AD$7=""),"",ROUND(AD259/AD$8*AD$7*KVARDI,2))</f>
        <v/>
      </c>
      <c r="AF259" s="43"/>
      <c r="AG259" s="44" t="str">
        <f aca="false">IF(OR(AF$4=0,AF259="",AF$8="",AF$7=""),"",ROUND(AF259/AF$8*AF$7*KVARDI,2))</f>
        <v/>
      </c>
      <c r="AH259" s="43"/>
      <c r="AI259" s="44" t="str">
        <f aca="false">IF(OR(AH$4=0,AH259="",AH$8="",AH$7=""),"",ROUND(AH259/AH$8*AH$7*KVARDI,2))</f>
        <v/>
      </c>
      <c r="AJ259" s="43"/>
      <c r="AK259" s="44" t="str">
        <f aca="false">IF(OR(AJ$4=0,AJ259="",AJ$8="",AJ$7=""),"",ROUND(AJ259/AJ$8*AJ$7*KVARDI,2))</f>
        <v/>
      </c>
      <c r="AL259" s="43"/>
      <c r="AM259" s="44" t="str">
        <f aca="false">IF(OR(AL$4=0,AL259="",AL$8="",AL$7=""),"",ROUND(AL259/AL$8*AL$7*KVARDI,2))</f>
        <v/>
      </c>
      <c r="AN259" s="43"/>
      <c r="AO259" s="44" t="str">
        <f aca="false">IF(OR(AN$4=0,AN259="",AN$8="",AN$7=""),"",ROUND(AN259/AN$8*AN$7*KVARDI,2))</f>
        <v/>
      </c>
      <c r="AP259" s="43"/>
      <c r="AQ259" s="44" t="str">
        <f aca="false">IF(OR(AP$4=0,AP259="",AP$8="",AP$7=""),"",ROUND(AP259/AP$8*AP$7*KVARDI,2))</f>
        <v/>
      </c>
      <c r="AR259" s="43"/>
      <c r="AS259" s="44" t="str">
        <f aca="false">IF(OR(AR$4=0,AR259="",AR$8="",AR$7=""),"",ROUND(AR259/AR$8*AR$7*KVARDI,2))</f>
        <v/>
      </c>
      <c r="AT259" s="43"/>
      <c r="AU259" s="44" t="str">
        <f aca="false">IF(OR(AT$4=0,AT259="",AT$8="",AT$7=""),"",ROUND(AT259/AT$8*AT$7*KVARDI,2))</f>
        <v/>
      </c>
      <c r="AV259" s="43"/>
      <c r="AW259" s="44" t="str">
        <f aca="false">IF(OR(AV$4=0,AV259="",AV$8="",AV$7=""),"",ROUND(AV259/AV$8*AV$7*KVARDI,2))</f>
        <v/>
      </c>
      <c r="AX259" s="43"/>
      <c r="AY259" s="44" t="str">
        <f aca="false">IF(OR(AX$4=0,AX259="",AX$8="",AX$7=""),"",ROUND(AX259/AX$8*AX$7*KVARDI,2))</f>
        <v/>
      </c>
      <c r="AZ259" s="43"/>
      <c r="BA259" s="44" t="str">
        <f aca="false">IF(OR(AZ$4=0,AZ259="",AZ$8="",AZ$7=""),"",ROUND(AZ259/AZ$8*AZ$7*KVARDI,2))</f>
        <v/>
      </c>
      <c r="BB259" s="43"/>
      <c r="BC259" s="44" t="str">
        <f aca="false">IF(OR(BB$4=0,BB259="",BB$8="",BB$7=""),"",ROUND(BB259/BB$8*BB$7*KVARDI,2))</f>
        <v/>
      </c>
    </row>
    <row r="260" customFormat="false" ht="15" hidden="false" customHeight="true" outlineLevel="0" collapsed="false">
      <c r="A260" s="45" t="n">
        <f aca="false">ROW()-10</f>
        <v>250</v>
      </c>
      <c r="B260" s="41" t="str">
        <f aca="false">IF(INDEX(Launagögn!$B$6:$B$10005,$A260)="","",INDEX(Launagögn!$B$6:$B$10005,$A260))</f>
        <v/>
      </c>
      <c r="C260" s="41" t="str">
        <f aca="false">IF(INDEX(Launagögn!$C$6:$C$10005,$A260)="","",INDEX(Launagögn!$C$6:$C$10005,$A260))</f>
        <v/>
      </c>
      <c r="D260" s="42" t="n">
        <f aca="false">IFERROR(SUMIF($F$10:$BC$10,"Stig",$F260:$BC260),0)</f>
        <v>0</v>
      </c>
      <c r="F260" s="43"/>
      <c r="G260" s="44" t="str">
        <f aca="false">IF(OR(F$4=0,F260="",F$8="",F$7=""),"",ROUND(F260/F$8*F$7*KVARDI,2))</f>
        <v/>
      </c>
      <c r="H260" s="43"/>
      <c r="I260" s="44" t="str">
        <f aca="false">IF(OR(H$4=0,H260="",H$8="",H$7=""),"",ROUND(H260/H$8*H$7*KVARDI,2))</f>
        <v/>
      </c>
      <c r="J260" s="43"/>
      <c r="K260" s="44" t="str">
        <f aca="false">IF(OR(J$4=0,J260="",J$8="",J$7=""),"",ROUND(J260/J$8*J$7*KVARDI,2))</f>
        <v/>
      </c>
      <c r="L260" s="43"/>
      <c r="M260" s="44" t="str">
        <f aca="false">IF(OR(L$4=0,L260="",L$8="",L$7=""),"",ROUND(L260/L$8*L$7*KVARDI,2))</f>
        <v/>
      </c>
      <c r="N260" s="43"/>
      <c r="O260" s="44" t="str">
        <f aca="false">IF(OR(N$4=0,N260="",N$8="",N$7=""),"",ROUND(N260/N$8*N$7*KVARDI,2))</f>
        <v/>
      </c>
      <c r="P260" s="43"/>
      <c r="Q260" s="44" t="str">
        <f aca="false">IF(OR(P$4=0,P260="",P$8="",P$7=""),"",ROUND(P260/P$8*P$7*KVARDI,2))</f>
        <v/>
      </c>
      <c r="R260" s="43"/>
      <c r="S260" s="44" t="str">
        <f aca="false">IF(OR(R$4=0,R260="",R$8="",R$7=""),"",ROUND(R260/R$8*R$7*KVARDI,2))</f>
        <v/>
      </c>
      <c r="T260" s="43"/>
      <c r="U260" s="44" t="str">
        <f aca="false">IF(OR(T$4=0,T260="",T$8="",T$7=""),"",ROUND(T260/T$8*T$7*KVARDI,2))</f>
        <v/>
      </c>
      <c r="V260" s="43"/>
      <c r="W260" s="44" t="str">
        <f aca="false">IF(OR(V$4=0,V260="",V$8="",V$7=""),"",ROUND(V260/V$8*V$7*KVARDI,2))</f>
        <v/>
      </c>
      <c r="X260" s="43"/>
      <c r="Y260" s="44" t="str">
        <f aca="false">IF(OR(X$4=0,X260="",X$8="",X$7=""),"",ROUND(X260/X$8*X$7*KVARDI,2))</f>
        <v/>
      </c>
      <c r="Z260" s="43"/>
      <c r="AA260" s="44" t="str">
        <f aca="false">IF(OR(Z$4=0,Z260="",Z$8="",Z$7=""),"",ROUND(Z260/Z$8*Z$7*KVARDI,2))</f>
        <v/>
      </c>
      <c r="AB260" s="43"/>
      <c r="AC260" s="44" t="str">
        <f aca="false">IF(OR(AB$4=0,AB260="",AB$8="",AB$7=""),"",ROUND(AB260/AB$8*AB$7*KVARDI,2))</f>
        <v/>
      </c>
      <c r="AD260" s="43"/>
      <c r="AE260" s="44" t="str">
        <f aca="false">IF(OR(AD$4=0,AD260="",AD$8="",AD$7=""),"",ROUND(AD260/AD$8*AD$7*KVARDI,2))</f>
        <v/>
      </c>
      <c r="AF260" s="43"/>
      <c r="AG260" s="44" t="str">
        <f aca="false">IF(OR(AF$4=0,AF260="",AF$8="",AF$7=""),"",ROUND(AF260/AF$8*AF$7*KVARDI,2))</f>
        <v/>
      </c>
      <c r="AH260" s="43"/>
      <c r="AI260" s="44" t="str">
        <f aca="false">IF(OR(AH$4=0,AH260="",AH$8="",AH$7=""),"",ROUND(AH260/AH$8*AH$7*KVARDI,2))</f>
        <v/>
      </c>
      <c r="AJ260" s="43"/>
      <c r="AK260" s="44" t="str">
        <f aca="false">IF(OR(AJ$4=0,AJ260="",AJ$8="",AJ$7=""),"",ROUND(AJ260/AJ$8*AJ$7*KVARDI,2))</f>
        <v/>
      </c>
      <c r="AL260" s="43"/>
      <c r="AM260" s="44" t="str">
        <f aca="false">IF(OR(AL$4=0,AL260="",AL$8="",AL$7=""),"",ROUND(AL260/AL$8*AL$7*KVARDI,2))</f>
        <v/>
      </c>
      <c r="AN260" s="43"/>
      <c r="AO260" s="44" t="str">
        <f aca="false">IF(OR(AN$4=0,AN260="",AN$8="",AN$7=""),"",ROUND(AN260/AN$8*AN$7*KVARDI,2))</f>
        <v/>
      </c>
      <c r="AP260" s="43"/>
      <c r="AQ260" s="44" t="str">
        <f aca="false">IF(OR(AP$4=0,AP260="",AP$8="",AP$7=""),"",ROUND(AP260/AP$8*AP$7*KVARDI,2))</f>
        <v/>
      </c>
      <c r="AR260" s="43"/>
      <c r="AS260" s="44" t="str">
        <f aca="false">IF(OR(AR$4=0,AR260="",AR$8="",AR$7=""),"",ROUND(AR260/AR$8*AR$7*KVARDI,2))</f>
        <v/>
      </c>
      <c r="AT260" s="43"/>
      <c r="AU260" s="44" t="str">
        <f aca="false">IF(OR(AT$4=0,AT260="",AT$8="",AT$7=""),"",ROUND(AT260/AT$8*AT$7*KVARDI,2))</f>
        <v/>
      </c>
      <c r="AV260" s="43"/>
      <c r="AW260" s="44" t="str">
        <f aca="false">IF(OR(AV$4=0,AV260="",AV$8="",AV$7=""),"",ROUND(AV260/AV$8*AV$7*KVARDI,2))</f>
        <v/>
      </c>
      <c r="AX260" s="43"/>
      <c r="AY260" s="44" t="str">
        <f aca="false">IF(OR(AX$4=0,AX260="",AX$8="",AX$7=""),"",ROUND(AX260/AX$8*AX$7*KVARDI,2))</f>
        <v/>
      </c>
      <c r="AZ260" s="43"/>
      <c r="BA260" s="44" t="str">
        <f aca="false">IF(OR(AZ$4=0,AZ260="",AZ$8="",AZ$7=""),"",ROUND(AZ260/AZ$8*AZ$7*KVARDI,2))</f>
        <v/>
      </c>
      <c r="BB260" s="43"/>
      <c r="BC260" s="44" t="str">
        <f aca="false">IF(OR(BB$4=0,BB260="",BB$8="",BB$7=""),"",ROUND(BB260/BB$8*BB$7*KVARDI,2))</f>
        <v/>
      </c>
    </row>
    <row r="261" customFormat="false" ht="15" hidden="false" customHeight="true" outlineLevel="0" collapsed="false">
      <c r="A261" s="45" t="n">
        <f aca="false">ROW()-10</f>
        <v>251</v>
      </c>
      <c r="B261" s="41" t="str">
        <f aca="false">IF(INDEX(Launagögn!$B$6:$B$10005,$A261)="","",INDEX(Launagögn!$B$6:$B$10005,$A261))</f>
        <v/>
      </c>
      <c r="C261" s="41" t="str">
        <f aca="false">IF(INDEX(Launagögn!$C$6:$C$10005,$A261)="","",INDEX(Launagögn!$C$6:$C$10005,$A261))</f>
        <v/>
      </c>
      <c r="D261" s="42" t="n">
        <f aca="false">IFERROR(SUMIF($F$10:$BC$10,"Stig",$F261:$BC261),0)</f>
        <v>0</v>
      </c>
      <c r="F261" s="43"/>
      <c r="G261" s="44" t="str">
        <f aca="false">IF(OR(F$4=0,F261="",F$8="",F$7=""),"",ROUND(F261/F$8*F$7*KVARDI,2))</f>
        <v/>
      </c>
      <c r="H261" s="43"/>
      <c r="I261" s="44" t="str">
        <f aca="false">IF(OR(H$4=0,H261="",H$8="",H$7=""),"",ROUND(H261/H$8*H$7*KVARDI,2))</f>
        <v/>
      </c>
      <c r="J261" s="43"/>
      <c r="K261" s="44" t="str">
        <f aca="false">IF(OR(J$4=0,J261="",J$8="",J$7=""),"",ROUND(J261/J$8*J$7*KVARDI,2))</f>
        <v/>
      </c>
      <c r="L261" s="43"/>
      <c r="M261" s="44" t="str">
        <f aca="false">IF(OR(L$4=0,L261="",L$8="",L$7=""),"",ROUND(L261/L$8*L$7*KVARDI,2))</f>
        <v/>
      </c>
      <c r="N261" s="43"/>
      <c r="O261" s="44" t="str">
        <f aca="false">IF(OR(N$4=0,N261="",N$8="",N$7=""),"",ROUND(N261/N$8*N$7*KVARDI,2))</f>
        <v/>
      </c>
      <c r="P261" s="43"/>
      <c r="Q261" s="44" t="str">
        <f aca="false">IF(OR(P$4=0,P261="",P$8="",P$7=""),"",ROUND(P261/P$8*P$7*KVARDI,2))</f>
        <v/>
      </c>
      <c r="R261" s="43"/>
      <c r="S261" s="44" t="str">
        <f aca="false">IF(OR(R$4=0,R261="",R$8="",R$7=""),"",ROUND(R261/R$8*R$7*KVARDI,2))</f>
        <v/>
      </c>
      <c r="T261" s="43"/>
      <c r="U261" s="44" t="str">
        <f aca="false">IF(OR(T$4=0,T261="",T$8="",T$7=""),"",ROUND(T261/T$8*T$7*KVARDI,2))</f>
        <v/>
      </c>
      <c r="V261" s="43"/>
      <c r="W261" s="44" t="str">
        <f aca="false">IF(OR(V$4=0,V261="",V$8="",V$7=""),"",ROUND(V261/V$8*V$7*KVARDI,2))</f>
        <v/>
      </c>
      <c r="X261" s="43"/>
      <c r="Y261" s="44" t="str">
        <f aca="false">IF(OR(X$4=0,X261="",X$8="",X$7=""),"",ROUND(X261/X$8*X$7*KVARDI,2))</f>
        <v/>
      </c>
      <c r="Z261" s="43"/>
      <c r="AA261" s="44" t="str">
        <f aca="false">IF(OR(Z$4=0,Z261="",Z$8="",Z$7=""),"",ROUND(Z261/Z$8*Z$7*KVARDI,2))</f>
        <v/>
      </c>
      <c r="AB261" s="43"/>
      <c r="AC261" s="44" t="str">
        <f aca="false">IF(OR(AB$4=0,AB261="",AB$8="",AB$7=""),"",ROUND(AB261/AB$8*AB$7*KVARDI,2))</f>
        <v/>
      </c>
      <c r="AD261" s="43"/>
      <c r="AE261" s="44" t="str">
        <f aca="false">IF(OR(AD$4=0,AD261="",AD$8="",AD$7=""),"",ROUND(AD261/AD$8*AD$7*KVARDI,2))</f>
        <v/>
      </c>
      <c r="AF261" s="43"/>
      <c r="AG261" s="44" t="str">
        <f aca="false">IF(OR(AF$4=0,AF261="",AF$8="",AF$7=""),"",ROUND(AF261/AF$8*AF$7*KVARDI,2))</f>
        <v/>
      </c>
      <c r="AH261" s="43"/>
      <c r="AI261" s="44" t="str">
        <f aca="false">IF(OR(AH$4=0,AH261="",AH$8="",AH$7=""),"",ROUND(AH261/AH$8*AH$7*KVARDI,2))</f>
        <v/>
      </c>
      <c r="AJ261" s="43"/>
      <c r="AK261" s="44" t="str">
        <f aca="false">IF(OR(AJ$4=0,AJ261="",AJ$8="",AJ$7=""),"",ROUND(AJ261/AJ$8*AJ$7*KVARDI,2))</f>
        <v/>
      </c>
      <c r="AL261" s="43"/>
      <c r="AM261" s="44" t="str">
        <f aca="false">IF(OR(AL$4=0,AL261="",AL$8="",AL$7=""),"",ROUND(AL261/AL$8*AL$7*KVARDI,2))</f>
        <v/>
      </c>
      <c r="AN261" s="43"/>
      <c r="AO261" s="44" t="str">
        <f aca="false">IF(OR(AN$4=0,AN261="",AN$8="",AN$7=""),"",ROUND(AN261/AN$8*AN$7*KVARDI,2))</f>
        <v/>
      </c>
      <c r="AP261" s="43"/>
      <c r="AQ261" s="44" t="str">
        <f aca="false">IF(OR(AP$4=0,AP261="",AP$8="",AP$7=""),"",ROUND(AP261/AP$8*AP$7*KVARDI,2))</f>
        <v/>
      </c>
      <c r="AR261" s="43"/>
      <c r="AS261" s="44" t="str">
        <f aca="false">IF(OR(AR$4=0,AR261="",AR$8="",AR$7=""),"",ROUND(AR261/AR$8*AR$7*KVARDI,2))</f>
        <v/>
      </c>
      <c r="AT261" s="43"/>
      <c r="AU261" s="44" t="str">
        <f aca="false">IF(OR(AT$4=0,AT261="",AT$8="",AT$7=""),"",ROUND(AT261/AT$8*AT$7*KVARDI,2))</f>
        <v/>
      </c>
      <c r="AV261" s="43"/>
      <c r="AW261" s="44" t="str">
        <f aca="false">IF(OR(AV$4=0,AV261="",AV$8="",AV$7=""),"",ROUND(AV261/AV$8*AV$7*KVARDI,2))</f>
        <v/>
      </c>
      <c r="AX261" s="43"/>
      <c r="AY261" s="44" t="str">
        <f aca="false">IF(OR(AX$4=0,AX261="",AX$8="",AX$7=""),"",ROUND(AX261/AX$8*AX$7*KVARDI,2))</f>
        <v/>
      </c>
      <c r="AZ261" s="43"/>
      <c r="BA261" s="44" t="str">
        <f aca="false">IF(OR(AZ$4=0,AZ261="",AZ$8="",AZ$7=""),"",ROUND(AZ261/AZ$8*AZ$7*KVARDI,2))</f>
        <v/>
      </c>
      <c r="BB261" s="43"/>
      <c r="BC261" s="44" t="str">
        <f aca="false">IF(OR(BB$4=0,BB261="",BB$8="",BB$7=""),"",ROUND(BB261/BB$8*BB$7*KVARDI,2))</f>
        <v/>
      </c>
    </row>
    <row r="262" customFormat="false" ht="15" hidden="false" customHeight="true" outlineLevel="0" collapsed="false">
      <c r="A262" s="45" t="n">
        <f aca="false">ROW()-10</f>
        <v>252</v>
      </c>
      <c r="B262" s="41" t="str">
        <f aca="false">IF(INDEX(Launagögn!$B$6:$B$10005,$A262)="","",INDEX(Launagögn!$B$6:$B$10005,$A262))</f>
        <v/>
      </c>
      <c r="C262" s="41" t="str">
        <f aca="false">IF(INDEX(Launagögn!$C$6:$C$10005,$A262)="","",INDEX(Launagögn!$C$6:$C$10005,$A262))</f>
        <v/>
      </c>
      <c r="D262" s="42" t="n">
        <f aca="false">IFERROR(SUMIF($F$10:$BC$10,"Stig",$F262:$BC262),0)</f>
        <v>0</v>
      </c>
      <c r="F262" s="43"/>
      <c r="G262" s="44" t="str">
        <f aca="false">IF(OR(F$4=0,F262="",F$8="",F$7=""),"",ROUND(F262/F$8*F$7*KVARDI,2))</f>
        <v/>
      </c>
      <c r="H262" s="43"/>
      <c r="I262" s="44" t="str">
        <f aca="false">IF(OR(H$4=0,H262="",H$8="",H$7=""),"",ROUND(H262/H$8*H$7*KVARDI,2))</f>
        <v/>
      </c>
      <c r="J262" s="43"/>
      <c r="K262" s="44" t="str">
        <f aca="false">IF(OR(J$4=0,J262="",J$8="",J$7=""),"",ROUND(J262/J$8*J$7*KVARDI,2))</f>
        <v/>
      </c>
      <c r="L262" s="43"/>
      <c r="M262" s="44" t="str">
        <f aca="false">IF(OR(L$4=0,L262="",L$8="",L$7=""),"",ROUND(L262/L$8*L$7*KVARDI,2))</f>
        <v/>
      </c>
      <c r="N262" s="43"/>
      <c r="O262" s="44" t="str">
        <f aca="false">IF(OR(N$4=0,N262="",N$8="",N$7=""),"",ROUND(N262/N$8*N$7*KVARDI,2))</f>
        <v/>
      </c>
      <c r="P262" s="43"/>
      <c r="Q262" s="44" t="str">
        <f aca="false">IF(OR(P$4=0,P262="",P$8="",P$7=""),"",ROUND(P262/P$8*P$7*KVARDI,2))</f>
        <v/>
      </c>
      <c r="R262" s="43"/>
      <c r="S262" s="44" t="str">
        <f aca="false">IF(OR(R$4=0,R262="",R$8="",R$7=""),"",ROUND(R262/R$8*R$7*KVARDI,2))</f>
        <v/>
      </c>
      <c r="T262" s="43"/>
      <c r="U262" s="44" t="str">
        <f aca="false">IF(OR(T$4=0,T262="",T$8="",T$7=""),"",ROUND(T262/T$8*T$7*KVARDI,2))</f>
        <v/>
      </c>
      <c r="V262" s="43"/>
      <c r="W262" s="44" t="str">
        <f aca="false">IF(OR(V$4=0,V262="",V$8="",V$7=""),"",ROUND(V262/V$8*V$7*KVARDI,2))</f>
        <v/>
      </c>
      <c r="X262" s="43"/>
      <c r="Y262" s="44" t="str">
        <f aca="false">IF(OR(X$4=0,X262="",X$8="",X$7=""),"",ROUND(X262/X$8*X$7*KVARDI,2))</f>
        <v/>
      </c>
      <c r="Z262" s="43"/>
      <c r="AA262" s="44" t="str">
        <f aca="false">IF(OR(Z$4=0,Z262="",Z$8="",Z$7=""),"",ROUND(Z262/Z$8*Z$7*KVARDI,2))</f>
        <v/>
      </c>
      <c r="AB262" s="43"/>
      <c r="AC262" s="44" t="str">
        <f aca="false">IF(OR(AB$4=0,AB262="",AB$8="",AB$7=""),"",ROUND(AB262/AB$8*AB$7*KVARDI,2))</f>
        <v/>
      </c>
      <c r="AD262" s="43"/>
      <c r="AE262" s="44" t="str">
        <f aca="false">IF(OR(AD$4=0,AD262="",AD$8="",AD$7=""),"",ROUND(AD262/AD$8*AD$7*KVARDI,2))</f>
        <v/>
      </c>
      <c r="AF262" s="43"/>
      <c r="AG262" s="44" t="str">
        <f aca="false">IF(OR(AF$4=0,AF262="",AF$8="",AF$7=""),"",ROUND(AF262/AF$8*AF$7*KVARDI,2))</f>
        <v/>
      </c>
      <c r="AH262" s="43"/>
      <c r="AI262" s="44" t="str">
        <f aca="false">IF(OR(AH$4=0,AH262="",AH$8="",AH$7=""),"",ROUND(AH262/AH$8*AH$7*KVARDI,2))</f>
        <v/>
      </c>
      <c r="AJ262" s="43"/>
      <c r="AK262" s="44" t="str">
        <f aca="false">IF(OR(AJ$4=0,AJ262="",AJ$8="",AJ$7=""),"",ROUND(AJ262/AJ$8*AJ$7*KVARDI,2))</f>
        <v/>
      </c>
      <c r="AL262" s="43"/>
      <c r="AM262" s="44" t="str">
        <f aca="false">IF(OR(AL$4=0,AL262="",AL$8="",AL$7=""),"",ROUND(AL262/AL$8*AL$7*KVARDI,2))</f>
        <v/>
      </c>
      <c r="AN262" s="43"/>
      <c r="AO262" s="44" t="str">
        <f aca="false">IF(OR(AN$4=0,AN262="",AN$8="",AN$7=""),"",ROUND(AN262/AN$8*AN$7*KVARDI,2))</f>
        <v/>
      </c>
      <c r="AP262" s="43"/>
      <c r="AQ262" s="44" t="str">
        <f aca="false">IF(OR(AP$4=0,AP262="",AP$8="",AP$7=""),"",ROUND(AP262/AP$8*AP$7*KVARDI,2))</f>
        <v/>
      </c>
      <c r="AR262" s="43"/>
      <c r="AS262" s="44" t="str">
        <f aca="false">IF(OR(AR$4=0,AR262="",AR$8="",AR$7=""),"",ROUND(AR262/AR$8*AR$7*KVARDI,2))</f>
        <v/>
      </c>
      <c r="AT262" s="43"/>
      <c r="AU262" s="44" t="str">
        <f aca="false">IF(OR(AT$4=0,AT262="",AT$8="",AT$7=""),"",ROUND(AT262/AT$8*AT$7*KVARDI,2))</f>
        <v/>
      </c>
      <c r="AV262" s="43"/>
      <c r="AW262" s="44" t="str">
        <f aca="false">IF(OR(AV$4=0,AV262="",AV$8="",AV$7=""),"",ROUND(AV262/AV$8*AV$7*KVARDI,2))</f>
        <v/>
      </c>
      <c r="AX262" s="43"/>
      <c r="AY262" s="44" t="str">
        <f aca="false">IF(OR(AX$4=0,AX262="",AX$8="",AX$7=""),"",ROUND(AX262/AX$8*AX$7*KVARDI,2))</f>
        <v/>
      </c>
      <c r="AZ262" s="43"/>
      <c r="BA262" s="44" t="str">
        <f aca="false">IF(OR(AZ$4=0,AZ262="",AZ$8="",AZ$7=""),"",ROUND(AZ262/AZ$8*AZ$7*KVARDI,2))</f>
        <v/>
      </c>
      <c r="BB262" s="43"/>
      <c r="BC262" s="44" t="str">
        <f aca="false">IF(OR(BB$4=0,BB262="",BB$8="",BB$7=""),"",ROUND(BB262/BB$8*BB$7*KVARDI,2))</f>
        <v/>
      </c>
    </row>
    <row r="263" customFormat="false" ht="15" hidden="false" customHeight="true" outlineLevel="0" collapsed="false">
      <c r="A263" s="45" t="n">
        <f aca="false">ROW()-10</f>
        <v>253</v>
      </c>
      <c r="B263" s="41" t="str">
        <f aca="false">IF(INDEX(Launagögn!$B$6:$B$10005,$A263)="","",INDEX(Launagögn!$B$6:$B$10005,$A263))</f>
        <v/>
      </c>
      <c r="C263" s="41" t="str">
        <f aca="false">IF(INDEX(Launagögn!$C$6:$C$10005,$A263)="","",INDEX(Launagögn!$C$6:$C$10005,$A263))</f>
        <v/>
      </c>
      <c r="D263" s="42" t="n">
        <f aca="false">IFERROR(SUMIF($F$10:$BC$10,"Stig",$F263:$BC263),0)</f>
        <v>0</v>
      </c>
      <c r="F263" s="43"/>
      <c r="G263" s="44" t="str">
        <f aca="false">IF(OR(F$4=0,F263="",F$8="",F$7=""),"",ROUND(F263/F$8*F$7*KVARDI,2))</f>
        <v/>
      </c>
      <c r="H263" s="43"/>
      <c r="I263" s="44" t="str">
        <f aca="false">IF(OR(H$4=0,H263="",H$8="",H$7=""),"",ROUND(H263/H$8*H$7*KVARDI,2))</f>
        <v/>
      </c>
      <c r="J263" s="43"/>
      <c r="K263" s="44" t="str">
        <f aca="false">IF(OR(J$4=0,J263="",J$8="",J$7=""),"",ROUND(J263/J$8*J$7*KVARDI,2))</f>
        <v/>
      </c>
      <c r="L263" s="43"/>
      <c r="M263" s="44" t="str">
        <f aca="false">IF(OR(L$4=0,L263="",L$8="",L$7=""),"",ROUND(L263/L$8*L$7*KVARDI,2))</f>
        <v/>
      </c>
      <c r="N263" s="43"/>
      <c r="O263" s="44" t="str">
        <f aca="false">IF(OR(N$4=0,N263="",N$8="",N$7=""),"",ROUND(N263/N$8*N$7*KVARDI,2))</f>
        <v/>
      </c>
      <c r="P263" s="43"/>
      <c r="Q263" s="44" t="str">
        <f aca="false">IF(OR(P$4=0,P263="",P$8="",P$7=""),"",ROUND(P263/P$8*P$7*KVARDI,2))</f>
        <v/>
      </c>
      <c r="R263" s="43"/>
      <c r="S263" s="44" t="str">
        <f aca="false">IF(OR(R$4=0,R263="",R$8="",R$7=""),"",ROUND(R263/R$8*R$7*KVARDI,2))</f>
        <v/>
      </c>
      <c r="T263" s="43"/>
      <c r="U263" s="44" t="str">
        <f aca="false">IF(OR(T$4=0,T263="",T$8="",T$7=""),"",ROUND(T263/T$8*T$7*KVARDI,2))</f>
        <v/>
      </c>
      <c r="V263" s="43"/>
      <c r="W263" s="44" t="str">
        <f aca="false">IF(OR(V$4=0,V263="",V$8="",V$7=""),"",ROUND(V263/V$8*V$7*KVARDI,2))</f>
        <v/>
      </c>
      <c r="X263" s="43"/>
      <c r="Y263" s="44" t="str">
        <f aca="false">IF(OR(X$4=0,X263="",X$8="",X$7=""),"",ROUND(X263/X$8*X$7*KVARDI,2))</f>
        <v/>
      </c>
      <c r="Z263" s="43"/>
      <c r="AA263" s="44" t="str">
        <f aca="false">IF(OR(Z$4=0,Z263="",Z$8="",Z$7=""),"",ROUND(Z263/Z$8*Z$7*KVARDI,2))</f>
        <v/>
      </c>
      <c r="AB263" s="43"/>
      <c r="AC263" s="44" t="str">
        <f aca="false">IF(OR(AB$4=0,AB263="",AB$8="",AB$7=""),"",ROUND(AB263/AB$8*AB$7*KVARDI,2))</f>
        <v/>
      </c>
      <c r="AD263" s="43"/>
      <c r="AE263" s="44" t="str">
        <f aca="false">IF(OR(AD$4=0,AD263="",AD$8="",AD$7=""),"",ROUND(AD263/AD$8*AD$7*KVARDI,2))</f>
        <v/>
      </c>
      <c r="AF263" s="43"/>
      <c r="AG263" s="44" t="str">
        <f aca="false">IF(OR(AF$4=0,AF263="",AF$8="",AF$7=""),"",ROUND(AF263/AF$8*AF$7*KVARDI,2))</f>
        <v/>
      </c>
      <c r="AH263" s="43"/>
      <c r="AI263" s="44" t="str">
        <f aca="false">IF(OR(AH$4=0,AH263="",AH$8="",AH$7=""),"",ROUND(AH263/AH$8*AH$7*KVARDI,2))</f>
        <v/>
      </c>
      <c r="AJ263" s="43"/>
      <c r="AK263" s="44" t="str">
        <f aca="false">IF(OR(AJ$4=0,AJ263="",AJ$8="",AJ$7=""),"",ROUND(AJ263/AJ$8*AJ$7*KVARDI,2))</f>
        <v/>
      </c>
      <c r="AL263" s="43"/>
      <c r="AM263" s="44" t="str">
        <f aca="false">IF(OR(AL$4=0,AL263="",AL$8="",AL$7=""),"",ROUND(AL263/AL$8*AL$7*KVARDI,2))</f>
        <v/>
      </c>
      <c r="AN263" s="43"/>
      <c r="AO263" s="44" t="str">
        <f aca="false">IF(OR(AN$4=0,AN263="",AN$8="",AN$7=""),"",ROUND(AN263/AN$8*AN$7*KVARDI,2))</f>
        <v/>
      </c>
      <c r="AP263" s="43"/>
      <c r="AQ263" s="44" t="str">
        <f aca="false">IF(OR(AP$4=0,AP263="",AP$8="",AP$7=""),"",ROUND(AP263/AP$8*AP$7*KVARDI,2))</f>
        <v/>
      </c>
      <c r="AR263" s="43"/>
      <c r="AS263" s="44" t="str">
        <f aca="false">IF(OR(AR$4=0,AR263="",AR$8="",AR$7=""),"",ROUND(AR263/AR$8*AR$7*KVARDI,2))</f>
        <v/>
      </c>
      <c r="AT263" s="43"/>
      <c r="AU263" s="44" t="str">
        <f aca="false">IF(OR(AT$4=0,AT263="",AT$8="",AT$7=""),"",ROUND(AT263/AT$8*AT$7*KVARDI,2))</f>
        <v/>
      </c>
      <c r="AV263" s="43"/>
      <c r="AW263" s="44" t="str">
        <f aca="false">IF(OR(AV$4=0,AV263="",AV$8="",AV$7=""),"",ROUND(AV263/AV$8*AV$7*KVARDI,2))</f>
        <v/>
      </c>
      <c r="AX263" s="43"/>
      <c r="AY263" s="44" t="str">
        <f aca="false">IF(OR(AX$4=0,AX263="",AX$8="",AX$7=""),"",ROUND(AX263/AX$8*AX$7*KVARDI,2))</f>
        <v/>
      </c>
      <c r="AZ263" s="43"/>
      <c r="BA263" s="44" t="str">
        <f aca="false">IF(OR(AZ$4=0,AZ263="",AZ$8="",AZ$7=""),"",ROUND(AZ263/AZ$8*AZ$7*KVARDI,2))</f>
        <v/>
      </c>
      <c r="BB263" s="43"/>
      <c r="BC263" s="44" t="str">
        <f aca="false">IF(OR(BB$4=0,BB263="",BB$8="",BB$7=""),"",ROUND(BB263/BB$8*BB$7*KVARDI,2))</f>
        <v/>
      </c>
    </row>
    <row r="264" customFormat="false" ht="15" hidden="false" customHeight="true" outlineLevel="0" collapsed="false">
      <c r="A264" s="45" t="n">
        <f aca="false">ROW()-10</f>
        <v>254</v>
      </c>
      <c r="B264" s="41" t="str">
        <f aca="false">IF(INDEX(Launagögn!$B$6:$B$10005,$A264)="","",INDEX(Launagögn!$B$6:$B$10005,$A264))</f>
        <v/>
      </c>
      <c r="C264" s="41" t="str">
        <f aca="false">IF(INDEX(Launagögn!$C$6:$C$10005,$A264)="","",INDEX(Launagögn!$C$6:$C$10005,$A264))</f>
        <v/>
      </c>
      <c r="D264" s="42" t="n">
        <f aca="false">IFERROR(SUMIF($F$10:$BC$10,"Stig",$F264:$BC264),0)</f>
        <v>0</v>
      </c>
      <c r="F264" s="43"/>
      <c r="G264" s="44" t="str">
        <f aca="false">IF(OR(F$4=0,F264="",F$8="",F$7=""),"",ROUND(F264/F$8*F$7*KVARDI,2))</f>
        <v/>
      </c>
      <c r="H264" s="43"/>
      <c r="I264" s="44" t="str">
        <f aca="false">IF(OR(H$4=0,H264="",H$8="",H$7=""),"",ROUND(H264/H$8*H$7*KVARDI,2))</f>
        <v/>
      </c>
      <c r="J264" s="43"/>
      <c r="K264" s="44" t="str">
        <f aca="false">IF(OR(J$4=0,J264="",J$8="",J$7=""),"",ROUND(J264/J$8*J$7*KVARDI,2))</f>
        <v/>
      </c>
      <c r="L264" s="43"/>
      <c r="M264" s="44" t="str">
        <f aca="false">IF(OR(L$4=0,L264="",L$8="",L$7=""),"",ROUND(L264/L$8*L$7*KVARDI,2))</f>
        <v/>
      </c>
      <c r="N264" s="43"/>
      <c r="O264" s="44" t="str">
        <f aca="false">IF(OR(N$4=0,N264="",N$8="",N$7=""),"",ROUND(N264/N$8*N$7*KVARDI,2))</f>
        <v/>
      </c>
      <c r="P264" s="43"/>
      <c r="Q264" s="44" t="str">
        <f aca="false">IF(OR(P$4=0,P264="",P$8="",P$7=""),"",ROUND(P264/P$8*P$7*KVARDI,2))</f>
        <v/>
      </c>
      <c r="R264" s="43"/>
      <c r="S264" s="44" t="str">
        <f aca="false">IF(OR(R$4=0,R264="",R$8="",R$7=""),"",ROUND(R264/R$8*R$7*KVARDI,2))</f>
        <v/>
      </c>
      <c r="T264" s="43"/>
      <c r="U264" s="44" t="str">
        <f aca="false">IF(OR(T$4=0,T264="",T$8="",T$7=""),"",ROUND(T264/T$8*T$7*KVARDI,2))</f>
        <v/>
      </c>
      <c r="V264" s="43"/>
      <c r="W264" s="44" t="str">
        <f aca="false">IF(OR(V$4=0,V264="",V$8="",V$7=""),"",ROUND(V264/V$8*V$7*KVARDI,2))</f>
        <v/>
      </c>
      <c r="X264" s="43"/>
      <c r="Y264" s="44" t="str">
        <f aca="false">IF(OR(X$4=0,X264="",X$8="",X$7=""),"",ROUND(X264/X$8*X$7*KVARDI,2))</f>
        <v/>
      </c>
      <c r="Z264" s="43"/>
      <c r="AA264" s="44" t="str">
        <f aca="false">IF(OR(Z$4=0,Z264="",Z$8="",Z$7=""),"",ROUND(Z264/Z$8*Z$7*KVARDI,2))</f>
        <v/>
      </c>
      <c r="AB264" s="43"/>
      <c r="AC264" s="44" t="str">
        <f aca="false">IF(OR(AB$4=0,AB264="",AB$8="",AB$7=""),"",ROUND(AB264/AB$8*AB$7*KVARDI,2))</f>
        <v/>
      </c>
      <c r="AD264" s="43"/>
      <c r="AE264" s="44" t="str">
        <f aca="false">IF(OR(AD$4=0,AD264="",AD$8="",AD$7=""),"",ROUND(AD264/AD$8*AD$7*KVARDI,2))</f>
        <v/>
      </c>
      <c r="AF264" s="43"/>
      <c r="AG264" s="44" t="str">
        <f aca="false">IF(OR(AF$4=0,AF264="",AF$8="",AF$7=""),"",ROUND(AF264/AF$8*AF$7*KVARDI,2))</f>
        <v/>
      </c>
      <c r="AH264" s="43"/>
      <c r="AI264" s="44" t="str">
        <f aca="false">IF(OR(AH$4=0,AH264="",AH$8="",AH$7=""),"",ROUND(AH264/AH$8*AH$7*KVARDI,2))</f>
        <v/>
      </c>
      <c r="AJ264" s="43"/>
      <c r="AK264" s="44" t="str">
        <f aca="false">IF(OR(AJ$4=0,AJ264="",AJ$8="",AJ$7=""),"",ROUND(AJ264/AJ$8*AJ$7*KVARDI,2))</f>
        <v/>
      </c>
      <c r="AL264" s="43"/>
      <c r="AM264" s="44" t="str">
        <f aca="false">IF(OR(AL$4=0,AL264="",AL$8="",AL$7=""),"",ROUND(AL264/AL$8*AL$7*KVARDI,2))</f>
        <v/>
      </c>
      <c r="AN264" s="43"/>
      <c r="AO264" s="44" t="str">
        <f aca="false">IF(OR(AN$4=0,AN264="",AN$8="",AN$7=""),"",ROUND(AN264/AN$8*AN$7*KVARDI,2))</f>
        <v/>
      </c>
      <c r="AP264" s="43"/>
      <c r="AQ264" s="44" t="str">
        <f aca="false">IF(OR(AP$4=0,AP264="",AP$8="",AP$7=""),"",ROUND(AP264/AP$8*AP$7*KVARDI,2))</f>
        <v/>
      </c>
      <c r="AR264" s="43"/>
      <c r="AS264" s="44" t="str">
        <f aca="false">IF(OR(AR$4=0,AR264="",AR$8="",AR$7=""),"",ROUND(AR264/AR$8*AR$7*KVARDI,2))</f>
        <v/>
      </c>
      <c r="AT264" s="43"/>
      <c r="AU264" s="44" t="str">
        <f aca="false">IF(OR(AT$4=0,AT264="",AT$8="",AT$7=""),"",ROUND(AT264/AT$8*AT$7*KVARDI,2))</f>
        <v/>
      </c>
      <c r="AV264" s="43"/>
      <c r="AW264" s="44" t="str">
        <f aca="false">IF(OR(AV$4=0,AV264="",AV$8="",AV$7=""),"",ROUND(AV264/AV$8*AV$7*KVARDI,2))</f>
        <v/>
      </c>
      <c r="AX264" s="43"/>
      <c r="AY264" s="44" t="str">
        <f aca="false">IF(OR(AX$4=0,AX264="",AX$8="",AX$7=""),"",ROUND(AX264/AX$8*AX$7*KVARDI,2))</f>
        <v/>
      </c>
      <c r="AZ264" s="43"/>
      <c r="BA264" s="44" t="str">
        <f aca="false">IF(OR(AZ$4=0,AZ264="",AZ$8="",AZ$7=""),"",ROUND(AZ264/AZ$8*AZ$7*KVARDI,2))</f>
        <v/>
      </c>
      <c r="BB264" s="43"/>
      <c r="BC264" s="44" t="str">
        <f aca="false">IF(OR(BB$4=0,BB264="",BB$8="",BB$7=""),"",ROUND(BB264/BB$8*BB$7*KVARDI,2))</f>
        <v/>
      </c>
    </row>
    <row r="265" customFormat="false" ht="15" hidden="false" customHeight="true" outlineLevel="0" collapsed="false">
      <c r="A265" s="45" t="n">
        <f aca="false">ROW()-10</f>
        <v>255</v>
      </c>
      <c r="B265" s="41" t="str">
        <f aca="false">IF(INDEX(Launagögn!$B$6:$B$10005,$A265)="","",INDEX(Launagögn!$B$6:$B$10005,$A265))</f>
        <v/>
      </c>
      <c r="C265" s="41" t="str">
        <f aca="false">IF(INDEX(Launagögn!$C$6:$C$10005,$A265)="","",INDEX(Launagögn!$C$6:$C$10005,$A265))</f>
        <v/>
      </c>
      <c r="D265" s="42" t="n">
        <f aca="false">IFERROR(SUMIF($F$10:$BC$10,"Stig",$F265:$BC265),0)</f>
        <v>0</v>
      </c>
      <c r="F265" s="43"/>
      <c r="G265" s="44" t="str">
        <f aca="false">IF(OR(F$4=0,F265="",F$8="",F$7=""),"",ROUND(F265/F$8*F$7*KVARDI,2))</f>
        <v/>
      </c>
      <c r="H265" s="43"/>
      <c r="I265" s="44" t="str">
        <f aca="false">IF(OR(H$4=0,H265="",H$8="",H$7=""),"",ROUND(H265/H$8*H$7*KVARDI,2))</f>
        <v/>
      </c>
      <c r="J265" s="43"/>
      <c r="K265" s="44" t="str">
        <f aca="false">IF(OR(J$4=0,J265="",J$8="",J$7=""),"",ROUND(J265/J$8*J$7*KVARDI,2))</f>
        <v/>
      </c>
      <c r="L265" s="43"/>
      <c r="M265" s="44" t="str">
        <f aca="false">IF(OR(L$4=0,L265="",L$8="",L$7=""),"",ROUND(L265/L$8*L$7*KVARDI,2))</f>
        <v/>
      </c>
      <c r="N265" s="43"/>
      <c r="O265" s="44" t="str">
        <f aca="false">IF(OR(N$4=0,N265="",N$8="",N$7=""),"",ROUND(N265/N$8*N$7*KVARDI,2))</f>
        <v/>
      </c>
      <c r="P265" s="43"/>
      <c r="Q265" s="44" t="str">
        <f aca="false">IF(OR(P$4=0,P265="",P$8="",P$7=""),"",ROUND(P265/P$8*P$7*KVARDI,2))</f>
        <v/>
      </c>
      <c r="R265" s="43"/>
      <c r="S265" s="44" t="str">
        <f aca="false">IF(OR(R$4=0,R265="",R$8="",R$7=""),"",ROUND(R265/R$8*R$7*KVARDI,2))</f>
        <v/>
      </c>
      <c r="T265" s="43"/>
      <c r="U265" s="44" t="str">
        <f aca="false">IF(OR(T$4=0,T265="",T$8="",T$7=""),"",ROUND(T265/T$8*T$7*KVARDI,2))</f>
        <v/>
      </c>
      <c r="V265" s="43"/>
      <c r="W265" s="44" t="str">
        <f aca="false">IF(OR(V$4=0,V265="",V$8="",V$7=""),"",ROUND(V265/V$8*V$7*KVARDI,2))</f>
        <v/>
      </c>
      <c r="X265" s="43"/>
      <c r="Y265" s="44" t="str">
        <f aca="false">IF(OR(X$4=0,X265="",X$8="",X$7=""),"",ROUND(X265/X$8*X$7*KVARDI,2))</f>
        <v/>
      </c>
      <c r="Z265" s="43"/>
      <c r="AA265" s="44" t="str">
        <f aca="false">IF(OR(Z$4=0,Z265="",Z$8="",Z$7=""),"",ROUND(Z265/Z$8*Z$7*KVARDI,2))</f>
        <v/>
      </c>
      <c r="AB265" s="43"/>
      <c r="AC265" s="44" t="str">
        <f aca="false">IF(OR(AB$4=0,AB265="",AB$8="",AB$7=""),"",ROUND(AB265/AB$8*AB$7*KVARDI,2))</f>
        <v/>
      </c>
      <c r="AD265" s="43"/>
      <c r="AE265" s="44" t="str">
        <f aca="false">IF(OR(AD$4=0,AD265="",AD$8="",AD$7=""),"",ROUND(AD265/AD$8*AD$7*KVARDI,2))</f>
        <v/>
      </c>
      <c r="AF265" s="43"/>
      <c r="AG265" s="44" t="str">
        <f aca="false">IF(OR(AF$4=0,AF265="",AF$8="",AF$7=""),"",ROUND(AF265/AF$8*AF$7*KVARDI,2))</f>
        <v/>
      </c>
      <c r="AH265" s="43"/>
      <c r="AI265" s="44" t="str">
        <f aca="false">IF(OR(AH$4=0,AH265="",AH$8="",AH$7=""),"",ROUND(AH265/AH$8*AH$7*KVARDI,2))</f>
        <v/>
      </c>
      <c r="AJ265" s="43"/>
      <c r="AK265" s="44" t="str">
        <f aca="false">IF(OR(AJ$4=0,AJ265="",AJ$8="",AJ$7=""),"",ROUND(AJ265/AJ$8*AJ$7*KVARDI,2))</f>
        <v/>
      </c>
      <c r="AL265" s="43"/>
      <c r="AM265" s="44" t="str">
        <f aca="false">IF(OR(AL$4=0,AL265="",AL$8="",AL$7=""),"",ROUND(AL265/AL$8*AL$7*KVARDI,2))</f>
        <v/>
      </c>
      <c r="AN265" s="43"/>
      <c r="AO265" s="44" t="str">
        <f aca="false">IF(OR(AN$4=0,AN265="",AN$8="",AN$7=""),"",ROUND(AN265/AN$8*AN$7*KVARDI,2))</f>
        <v/>
      </c>
      <c r="AP265" s="43"/>
      <c r="AQ265" s="44" t="str">
        <f aca="false">IF(OR(AP$4=0,AP265="",AP$8="",AP$7=""),"",ROUND(AP265/AP$8*AP$7*KVARDI,2))</f>
        <v/>
      </c>
      <c r="AR265" s="43"/>
      <c r="AS265" s="44" t="str">
        <f aca="false">IF(OR(AR$4=0,AR265="",AR$8="",AR$7=""),"",ROUND(AR265/AR$8*AR$7*KVARDI,2))</f>
        <v/>
      </c>
      <c r="AT265" s="43"/>
      <c r="AU265" s="44" t="str">
        <f aca="false">IF(OR(AT$4=0,AT265="",AT$8="",AT$7=""),"",ROUND(AT265/AT$8*AT$7*KVARDI,2))</f>
        <v/>
      </c>
      <c r="AV265" s="43"/>
      <c r="AW265" s="44" t="str">
        <f aca="false">IF(OR(AV$4=0,AV265="",AV$8="",AV$7=""),"",ROUND(AV265/AV$8*AV$7*KVARDI,2))</f>
        <v/>
      </c>
      <c r="AX265" s="43"/>
      <c r="AY265" s="44" t="str">
        <f aca="false">IF(OR(AX$4=0,AX265="",AX$8="",AX$7=""),"",ROUND(AX265/AX$8*AX$7*KVARDI,2))</f>
        <v/>
      </c>
      <c r="AZ265" s="43"/>
      <c r="BA265" s="44" t="str">
        <f aca="false">IF(OR(AZ$4=0,AZ265="",AZ$8="",AZ$7=""),"",ROUND(AZ265/AZ$8*AZ$7*KVARDI,2))</f>
        <v/>
      </c>
      <c r="BB265" s="43"/>
      <c r="BC265" s="44" t="str">
        <f aca="false">IF(OR(BB$4=0,BB265="",BB$8="",BB$7=""),"",ROUND(BB265/BB$8*BB$7*KVARDI,2))</f>
        <v/>
      </c>
    </row>
    <row r="266" customFormat="false" ht="15" hidden="false" customHeight="true" outlineLevel="0" collapsed="false">
      <c r="A266" s="45" t="n">
        <f aca="false">ROW()-10</f>
        <v>256</v>
      </c>
      <c r="B266" s="41" t="str">
        <f aca="false">IF(INDEX(Launagögn!$B$6:$B$10005,$A266)="","",INDEX(Launagögn!$B$6:$B$10005,$A266))</f>
        <v/>
      </c>
      <c r="C266" s="41" t="str">
        <f aca="false">IF(INDEX(Launagögn!$C$6:$C$10005,$A266)="","",INDEX(Launagögn!$C$6:$C$10005,$A266))</f>
        <v/>
      </c>
      <c r="D266" s="42" t="n">
        <f aca="false">IFERROR(SUMIF($F$10:$BC$10,"Stig",$F266:$BC266),0)</f>
        <v>0</v>
      </c>
      <c r="F266" s="43"/>
      <c r="G266" s="44" t="str">
        <f aca="false">IF(OR(F$4=0,F266="",F$8="",F$7=""),"",ROUND(F266/F$8*F$7*KVARDI,2))</f>
        <v/>
      </c>
      <c r="H266" s="43"/>
      <c r="I266" s="44" t="str">
        <f aca="false">IF(OR(H$4=0,H266="",H$8="",H$7=""),"",ROUND(H266/H$8*H$7*KVARDI,2))</f>
        <v/>
      </c>
      <c r="J266" s="43"/>
      <c r="K266" s="44" t="str">
        <f aca="false">IF(OR(J$4=0,J266="",J$8="",J$7=""),"",ROUND(J266/J$8*J$7*KVARDI,2))</f>
        <v/>
      </c>
      <c r="L266" s="43"/>
      <c r="M266" s="44" t="str">
        <f aca="false">IF(OR(L$4=0,L266="",L$8="",L$7=""),"",ROUND(L266/L$8*L$7*KVARDI,2))</f>
        <v/>
      </c>
      <c r="N266" s="43"/>
      <c r="O266" s="44" t="str">
        <f aca="false">IF(OR(N$4=0,N266="",N$8="",N$7=""),"",ROUND(N266/N$8*N$7*KVARDI,2))</f>
        <v/>
      </c>
      <c r="P266" s="43"/>
      <c r="Q266" s="44" t="str">
        <f aca="false">IF(OR(P$4=0,P266="",P$8="",P$7=""),"",ROUND(P266/P$8*P$7*KVARDI,2))</f>
        <v/>
      </c>
      <c r="R266" s="43"/>
      <c r="S266" s="44" t="str">
        <f aca="false">IF(OR(R$4=0,R266="",R$8="",R$7=""),"",ROUND(R266/R$8*R$7*KVARDI,2))</f>
        <v/>
      </c>
      <c r="T266" s="43"/>
      <c r="U266" s="44" t="str">
        <f aca="false">IF(OR(T$4=0,T266="",T$8="",T$7=""),"",ROUND(T266/T$8*T$7*KVARDI,2))</f>
        <v/>
      </c>
      <c r="V266" s="43"/>
      <c r="W266" s="44" t="str">
        <f aca="false">IF(OR(V$4=0,V266="",V$8="",V$7=""),"",ROUND(V266/V$8*V$7*KVARDI,2))</f>
        <v/>
      </c>
      <c r="X266" s="43"/>
      <c r="Y266" s="44" t="str">
        <f aca="false">IF(OR(X$4=0,X266="",X$8="",X$7=""),"",ROUND(X266/X$8*X$7*KVARDI,2))</f>
        <v/>
      </c>
      <c r="Z266" s="43"/>
      <c r="AA266" s="44" t="str">
        <f aca="false">IF(OR(Z$4=0,Z266="",Z$8="",Z$7=""),"",ROUND(Z266/Z$8*Z$7*KVARDI,2))</f>
        <v/>
      </c>
      <c r="AB266" s="43"/>
      <c r="AC266" s="44" t="str">
        <f aca="false">IF(OR(AB$4=0,AB266="",AB$8="",AB$7=""),"",ROUND(AB266/AB$8*AB$7*KVARDI,2))</f>
        <v/>
      </c>
      <c r="AD266" s="43"/>
      <c r="AE266" s="44" t="str">
        <f aca="false">IF(OR(AD$4=0,AD266="",AD$8="",AD$7=""),"",ROUND(AD266/AD$8*AD$7*KVARDI,2))</f>
        <v/>
      </c>
      <c r="AF266" s="43"/>
      <c r="AG266" s="44" t="str">
        <f aca="false">IF(OR(AF$4=0,AF266="",AF$8="",AF$7=""),"",ROUND(AF266/AF$8*AF$7*KVARDI,2))</f>
        <v/>
      </c>
      <c r="AH266" s="43"/>
      <c r="AI266" s="44" t="str">
        <f aca="false">IF(OR(AH$4=0,AH266="",AH$8="",AH$7=""),"",ROUND(AH266/AH$8*AH$7*KVARDI,2))</f>
        <v/>
      </c>
      <c r="AJ266" s="43"/>
      <c r="AK266" s="44" t="str">
        <f aca="false">IF(OR(AJ$4=0,AJ266="",AJ$8="",AJ$7=""),"",ROUND(AJ266/AJ$8*AJ$7*KVARDI,2))</f>
        <v/>
      </c>
      <c r="AL266" s="43"/>
      <c r="AM266" s="44" t="str">
        <f aca="false">IF(OR(AL$4=0,AL266="",AL$8="",AL$7=""),"",ROUND(AL266/AL$8*AL$7*KVARDI,2))</f>
        <v/>
      </c>
      <c r="AN266" s="43"/>
      <c r="AO266" s="44" t="str">
        <f aca="false">IF(OR(AN$4=0,AN266="",AN$8="",AN$7=""),"",ROUND(AN266/AN$8*AN$7*KVARDI,2))</f>
        <v/>
      </c>
      <c r="AP266" s="43"/>
      <c r="AQ266" s="44" t="str">
        <f aca="false">IF(OR(AP$4=0,AP266="",AP$8="",AP$7=""),"",ROUND(AP266/AP$8*AP$7*KVARDI,2))</f>
        <v/>
      </c>
      <c r="AR266" s="43"/>
      <c r="AS266" s="44" t="str">
        <f aca="false">IF(OR(AR$4=0,AR266="",AR$8="",AR$7=""),"",ROUND(AR266/AR$8*AR$7*KVARDI,2))</f>
        <v/>
      </c>
      <c r="AT266" s="43"/>
      <c r="AU266" s="44" t="str">
        <f aca="false">IF(OR(AT$4=0,AT266="",AT$8="",AT$7=""),"",ROUND(AT266/AT$8*AT$7*KVARDI,2))</f>
        <v/>
      </c>
      <c r="AV266" s="43"/>
      <c r="AW266" s="44" t="str">
        <f aca="false">IF(OR(AV$4=0,AV266="",AV$8="",AV$7=""),"",ROUND(AV266/AV$8*AV$7*KVARDI,2))</f>
        <v/>
      </c>
      <c r="AX266" s="43"/>
      <c r="AY266" s="44" t="str">
        <f aca="false">IF(OR(AX$4=0,AX266="",AX$8="",AX$7=""),"",ROUND(AX266/AX$8*AX$7*KVARDI,2))</f>
        <v/>
      </c>
      <c r="AZ266" s="43"/>
      <c r="BA266" s="44" t="str">
        <f aca="false">IF(OR(AZ$4=0,AZ266="",AZ$8="",AZ$7=""),"",ROUND(AZ266/AZ$8*AZ$7*KVARDI,2))</f>
        <v/>
      </c>
      <c r="BB266" s="43"/>
      <c r="BC266" s="44" t="str">
        <f aca="false">IF(OR(BB$4=0,BB266="",BB$8="",BB$7=""),"",ROUND(BB266/BB$8*BB$7*KVARDI,2))</f>
        <v/>
      </c>
    </row>
    <row r="267" customFormat="false" ht="15" hidden="false" customHeight="true" outlineLevel="0" collapsed="false">
      <c r="A267" s="45" t="n">
        <f aca="false">ROW()-10</f>
        <v>257</v>
      </c>
      <c r="B267" s="41" t="str">
        <f aca="false">IF(INDEX(Launagögn!$B$6:$B$10005,$A267)="","",INDEX(Launagögn!$B$6:$B$10005,$A267))</f>
        <v/>
      </c>
      <c r="C267" s="41" t="str">
        <f aca="false">IF(INDEX(Launagögn!$C$6:$C$10005,$A267)="","",INDEX(Launagögn!$C$6:$C$10005,$A267))</f>
        <v/>
      </c>
      <c r="D267" s="42" t="n">
        <f aca="false">IFERROR(SUMIF($F$10:$BC$10,"Stig",$F267:$BC267),0)</f>
        <v>0</v>
      </c>
      <c r="F267" s="43"/>
      <c r="G267" s="44" t="str">
        <f aca="false">IF(OR(F$4=0,F267="",F$8="",F$7=""),"",ROUND(F267/F$8*F$7*KVARDI,2))</f>
        <v/>
      </c>
      <c r="H267" s="43"/>
      <c r="I267" s="44" t="str">
        <f aca="false">IF(OR(H$4=0,H267="",H$8="",H$7=""),"",ROUND(H267/H$8*H$7*KVARDI,2))</f>
        <v/>
      </c>
      <c r="J267" s="43"/>
      <c r="K267" s="44" t="str">
        <f aca="false">IF(OR(J$4=0,J267="",J$8="",J$7=""),"",ROUND(J267/J$8*J$7*KVARDI,2))</f>
        <v/>
      </c>
      <c r="L267" s="43"/>
      <c r="M267" s="44" t="str">
        <f aca="false">IF(OR(L$4=0,L267="",L$8="",L$7=""),"",ROUND(L267/L$8*L$7*KVARDI,2))</f>
        <v/>
      </c>
      <c r="N267" s="43"/>
      <c r="O267" s="44" t="str">
        <f aca="false">IF(OR(N$4=0,N267="",N$8="",N$7=""),"",ROUND(N267/N$8*N$7*KVARDI,2))</f>
        <v/>
      </c>
      <c r="P267" s="43"/>
      <c r="Q267" s="44" t="str">
        <f aca="false">IF(OR(P$4=0,P267="",P$8="",P$7=""),"",ROUND(P267/P$8*P$7*KVARDI,2))</f>
        <v/>
      </c>
      <c r="R267" s="43"/>
      <c r="S267" s="44" t="str">
        <f aca="false">IF(OR(R$4=0,R267="",R$8="",R$7=""),"",ROUND(R267/R$8*R$7*KVARDI,2))</f>
        <v/>
      </c>
      <c r="T267" s="43"/>
      <c r="U267" s="44" t="str">
        <f aca="false">IF(OR(T$4=0,T267="",T$8="",T$7=""),"",ROUND(T267/T$8*T$7*KVARDI,2))</f>
        <v/>
      </c>
      <c r="V267" s="43"/>
      <c r="W267" s="44" t="str">
        <f aca="false">IF(OR(V$4=0,V267="",V$8="",V$7=""),"",ROUND(V267/V$8*V$7*KVARDI,2))</f>
        <v/>
      </c>
      <c r="X267" s="43"/>
      <c r="Y267" s="44" t="str">
        <f aca="false">IF(OR(X$4=0,X267="",X$8="",X$7=""),"",ROUND(X267/X$8*X$7*KVARDI,2))</f>
        <v/>
      </c>
      <c r="Z267" s="43"/>
      <c r="AA267" s="44" t="str">
        <f aca="false">IF(OR(Z$4=0,Z267="",Z$8="",Z$7=""),"",ROUND(Z267/Z$8*Z$7*KVARDI,2))</f>
        <v/>
      </c>
      <c r="AB267" s="43"/>
      <c r="AC267" s="44" t="str">
        <f aca="false">IF(OR(AB$4=0,AB267="",AB$8="",AB$7=""),"",ROUND(AB267/AB$8*AB$7*KVARDI,2))</f>
        <v/>
      </c>
      <c r="AD267" s="43"/>
      <c r="AE267" s="44" t="str">
        <f aca="false">IF(OR(AD$4=0,AD267="",AD$8="",AD$7=""),"",ROUND(AD267/AD$8*AD$7*KVARDI,2))</f>
        <v/>
      </c>
      <c r="AF267" s="43"/>
      <c r="AG267" s="44" t="str">
        <f aca="false">IF(OR(AF$4=0,AF267="",AF$8="",AF$7=""),"",ROUND(AF267/AF$8*AF$7*KVARDI,2))</f>
        <v/>
      </c>
      <c r="AH267" s="43"/>
      <c r="AI267" s="44" t="str">
        <f aca="false">IF(OR(AH$4=0,AH267="",AH$8="",AH$7=""),"",ROUND(AH267/AH$8*AH$7*KVARDI,2))</f>
        <v/>
      </c>
      <c r="AJ267" s="43"/>
      <c r="AK267" s="44" t="str">
        <f aca="false">IF(OR(AJ$4=0,AJ267="",AJ$8="",AJ$7=""),"",ROUND(AJ267/AJ$8*AJ$7*KVARDI,2))</f>
        <v/>
      </c>
      <c r="AL267" s="43"/>
      <c r="AM267" s="44" t="str">
        <f aca="false">IF(OR(AL$4=0,AL267="",AL$8="",AL$7=""),"",ROUND(AL267/AL$8*AL$7*KVARDI,2))</f>
        <v/>
      </c>
      <c r="AN267" s="43"/>
      <c r="AO267" s="44" t="str">
        <f aca="false">IF(OR(AN$4=0,AN267="",AN$8="",AN$7=""),"",ROUND(AN267/AN$8*AN$7*KVARDI,2))</f>
        <v/>
      </c>
      <c r="AP267" s="43"/>
      <c r="AQ267" s="44" t="str">
        <f aca="false">IF(OR(AP$4=0,AP267="",AP$8="",AP$7=""),"",ROUND(AP267/AP$8*AP$7*KVARDI,2))</f>
        <v/>
      </c>
      <c r="AR267" s="43"/>
      <c r="AS267" s="44" t="str">
        <f aca="false">IF(OR(AR$4=0,AR267="",AR$8="",AR$7=""),"",ROUND(AR267/AR$8*AR$7*KVARDI,2))</f>
        <v/>
      </c>
      <c r="AT267" s="43"/>
      <c r="AU267" s="44" t="str">
        <f aca="false">IF(OR(AT$4=0,AT267="",AT$8="",AT$7=""),"",ROUND(AT267/AT$8*AT$7*KVARDI,2))</f>
        <v/>
      </c>
      <c r="AV267" s="43"/>
      <c r="AW267" s="44" t="str">
        <f aca="false">IF(OR(AV$4=0,AV267="",AV$8="",AV$7=""),"",ROUND(AV267/AV$8*AV$7*KVARDI,2))</f>
        <v/>
      </c>
      <c r="AX267" s="43"/>
      <c r="AY267" s="44" t="str">
        <f aca="false">IF(OR(AX$4=0,AX267="",AX$8="",AX$7=""),"",ROUND(AX267/AX$8*AX$7*KVARDI,2))</f>
        <v/>
      </c>
      <c r="AZ267" s="43"/>
      <c r="BA267" s="44" t="str">
        <f aca="false">IF(OR(AZ$4=0,AZ267="",AZ$8="",AZ$7=""),"",ROUND(AZ267/AZ$8*AZ$7*KVARDI,2))</f>
        <v/>
      </c>
      <c r="BB267" s="43"/>
      <c r="BC267" s="44" t="str">
        <f aca="false">IF(OR(BB$4=0,BB267="",BB$8="",BB$7=""),"",ROUND(BB267/BB$8*BB$7*KVARDI,2))</f>
        <v/>
      </c>
    </row>
    <row r="268" customFormat="false" ht="15" hidden="false" customHeight="true" outlineLevel="0" collapsed="false">
      <c r="A268" s="45" t="n">
        <f aca="false">ROW()-10</f>
        <v>258</v>
      </c>
      <c r="B268" s="41" t="str">
        <f aca="false">IF(INDEX(Launagögn!$B$6:$B$10005,$A268)="","",INDEX(Launagögn!$B$6:$B$10005,$A268))</f>
        <v/>
      </c>
      <c r="C268" s="41" t="str">
        <f aca="false">IF(INDEX(Launagögn!$C$6:$C$10005,$A268)="","",INDEX(Launagögn!$C$6:$C$10005,$A268))</f>
        <v/>
      </c>
      <c r="D268" s="42" t="n">
        <f aca="false">IFERROR(SUMIF($F$10:$BC$10,"Stig",$F268:$BC268),0)</f>
        <v>0</v>
      </c>
      <c r="F268" s="43"/>
      <c r="G268" s="44" t="str">
        <f aca="false">IF(OR(F$4=0,F268="",F$8="",F$7=""),"",ROUND(F268/F$8*F$7*KVARDI,2))</f>
        <v/>
      </c>
      <c r="H268" s="43"/>
      <c r="I268" s="44" t="str">
        <f aca="false">IF(OR(H$4=0,H268="",H$8="",H$7=""),"",ROUND(H268/H$8*H$7*KVARDI,2))</f>
        <v/>
      </c>
      <c r="J268" s="43"/>
      <c r="K268" s="44" t="str">
        <f aca="false">IF(OR(J$4=0,J268="",J$8="",J$7=""),"",ROUND(J268/J$8*J$7*KVARDI,2))</f>
        <v/>
      </c>
      <c r="L268" s="43"/>
      <c r="M268" s="44" t="str">
        <f aca="false">IF(OR(L$4=0,L268="",L$8="",L$7=""),"",ROUND(L268/L$8*L$7*KVARDI,2))</f>
        <v/>
      </c>
      <c r="N268" s="43"/>
      <c r="O268" s="44" t="str">
        <f aca="false">IF(OR(N$4=0,N268="",N$8="",N$7=""),"",ROUND(N268/N$8*N$7*KVARDI,2))</f>
        <v/>
      </c>
      <c r="P268" s="43"/>
      <c r="Q268" s="44" t="str">
        <f aca="false">IF(OR(P$4=0,P268="",P$8="",P$7=""),"",ROUND(P268/P$8*P$7*KVARDI,2))</f>
        <v/>
      </c>
      <c r="R268" s="43"/>
      <c r="S268" s="44" t="str">
        <f aca="false">IF(OR(R$4=0,R268="",R$8="",R$7=""),"",ROUND(R268/R$8*R$7*KVARDI,2))</f>
        <v/>
      </c>
      <c r="T268" s="43"/>
      <c r="U268" s="44" t="str">
        <f aca="false">IF(OR(T$4=0,T268="",T$8="",T$7=""),"",ROUND(T268/T$8*T$7*KVARDI,2))</f>
        <v/>
      </c>
      <c r="V268" s="43"/>
      <c r="W268" s="44" t="str">
        <f aca="false">IF(OR(V$4=0,V268="",V$8="",V$7=""),"",ROUND(V268/V$8*V$7*KVARDI,2))</f>
        <v/>
      </c>
      <c r="X268" s="43"/>
      <c r="Y268" s="44" t="str">
        <f aca="false">IF(OR(X$4=0,X268="",X$8="",X$7=""),"",ROUND(X268/X$8*X$7*KVARDI,2))</f>
        <v/>
      </c>
      <c r="Z268" s="43"/>
      <c r="AA268" s="44" t="str">
        <f aca="false">IF(OR(Z$4=0,Z268="",Z$8="",Z$7=""),"",ROUND(Z268/Z$8*Z$7*KVARDI,2))</f>
        <v/>
      </c>
      <c r="AB268" s="43"/>
      <c r="AC268" s="44" t="str">
        <f aca="false">IF(OR(AB$4=0,AB268="",AB$8="",AB$7=""),"",ROUND(AB268/AB$8*AB$7*KVARDI,2))</f>
        <v/>
      </c>
      <c r="AD268" s="43"/>
      <c r="AE268" s="44" t="str">
        <f aca="false">IF(OR(AD$4=0,AD268="",AD$8="",AD$7=""),"",ROUND(AD268/AD$8*AD$7*KVARDI,2))</f>
        <v/>
      </c>
      <c r="AF268" s="43"/>
      <c r="AG268" s="44" t="str">
        <f aca="false">IF(OR(AF$4=0,AF268="",AF$8="",AF$7=""),"",ROUND(AF268/AF$8*AF$7*KVARDI,2))</f>
        <v/>
      </c>
      <c r="AH268" s="43"/>
      <c r="AI268" s="44" t="str">
        <f aca="false">IF(OR(AH$4=0,AH268="",AH$8="",AH$7=""),"",ROUND(AH268/AH$8*AH$7*KVARDI,2))</f>
        <v/>
      </c>
      <c r="AJ268" s="43"/>
      <c r="AK268" s="44" t="str">
        <f aca="false">IF(OR(AJ$4=0,AJ268="",AJ$8="",AJ$7=""),"",ROUND(AJ268/AJ$8*AJ$7*KVARDI,2))</f>
        <v/>
      </c>
      <c r="AL268" s="43"/>
      <c r="AM268" s="44" t="str">
        <f aca="false">IF(OR(AL$4=0,AL268="",AL$8="",AL$7=""),"",ROUND(AL268/AL$8*AL$7*KVARDI,2))</f>
        <v/>
      </c>
      <c r="AN268" s="43"/>
      <c r="AO268" s="44" t="str">
        <f aca="false">IF(OR(AN$4=0,AN268="",AN$8="",AN$7=""),"",ROUND(AN268/AN$8*AN$7*KVARDI,2))</f>
        <v/>
      </c>
      <c r="AP268" s="43"/>
      <c r="AQ268" s="44" t="str">
        <f aca="false">IF(OR(AP$4=0,AP268="",AP$8="",AP$7=""),"",ROUND(AP268/AP$8*AP$7*KVARDI,2))</f>
        <v/>
      </c>
      <c r="AR268" s="43"/>
      <c r="AS268" s="44" t="str">
        <f aca="false">IF(OR(AR$4=0,AR268="",AR$8="",AR$7=""),"",ROUND(AR268/AR$8*AR$7*KVARDI,2))</f>
        <v/>
      </c>
      <c r="AT268" s="43"/>
      <c r="AU268" s="44" t="str">
        <f aca="false">IF(OR(AT$4=0,AT268="",AT$8="",AT$7=""),"",ROUND(AT268/AT$8*AT$7*KVARDI,2))</f>
        <v/>
      </c>
      <c r="AV268" s="43"/>
      <c r="AW268" s="44" t="str">
        <f aca="false">IF(OR(AV$4=0,AV268="",AV$8="",AV$7=""),"",ROUND(AV268/AV$8*AV$7*KVARDI,2))</f>
        <v/>
      </c>
      <c r="AX268" s="43"/>
      <c r="AY268" s="44" t="str">
        <f aca="false">IF(OR(AX$4=0,AX268="",AX$8="",AX$7=""),"",ROUND(AX268/AX$8*AX$7*KVARDI,2))</f>
        <v/>
      </c>
      <c r="AZ268" s="43"/>
      <c r="BA268" s="44" t="str">
        <f aca="false">IF(OR(AZ$4=0,AZ268="",AZ$8="",AZ$7=""),"",ROUND(AZ268/AZ$8*AZ$7*KVARDI,2))</f>
        <v/>
      </c>
      <c r="BB268" s="43"/>
      <c r="BC268" s="44" t="str">
        <f aca="false">IF(OR(BB$4=0,BB268="",BB$8="",BB$7=""),"",ROUND(BB268/BB$8*BB$7*KVARDI,2))</f>
        <v/>
      </c>
    </row>
    <row r="269" customFormat="false" ht="15" hidden="false" customHeight="true" outlineLevel="0" collapsed="false">
      <c r="A269" s="45" t="n">
        <f aca="false">ROW()-10</f>
        <v>259</v>
      </c>
      <c r="B269" s="41" t="str">
        <f aca="false">IF(INDEX(Launagögn!$B$6:$B$10005,$A269)="","",INDEX(Launagögn!$B$6:$B$10005,$A269))</f>
        <v/>
      </c>
      <c r="C269" s="41" t="str">
        <f aca="false">IF(INDEX(Launagögn!$C$6:$C$10005,$A269)="","",INDEX(Launagögn!$C$6:$C$10005,$A269))</f>
        <v/>
      </c>
      <c r="D269" s="42" t="n">
        <f aca="false">IFERROR(SUMIF($F$10:$BC$10,"Stig",$F269:$BC269),0)</f>
        <v>0</v>
      </c>
      <c r="F269" s="43"/>
      <c r="G269" s="44" t="str">
        <f aca="false">IF(OR(F$4=0,F269="",F$8="",F$7=""),"",ROUND(F269/F$8*F$7*KVARDI,2))</f>
        <v/>
      </c>
      <c r="H269" s="43"/>
      <c r="I269" s="44" t="str">
        <f aca="false">IF(OR(H$4=0,H269="",H$8="",H$7=""),"",ROUND(H269/H$8*H$7*KVARDI,2))</f>
        <v/>
      </c>
      <c r="J269" s="43"/>
      <c r="K269" s="44" t="str">
        <f aca="false">IF(OR(J$4=0,J269="",J$8="",J$7=""),"",ROUND(J269/J$8*J$7*KVARDI,2))</f>
        <v/>
      </c>
      <c r="L269" s="43"/>
      <c r="M269" s="44" t="str">
        <f aca="false">IF(OR(L$4=0,L269="",L$8="",L$7=""),"",ROUND(L269/L$8*L$7*KVARDI,2))</f>
        <v/>
      </c>
      <c r="N269" s="43"/>
      <c r="O269" s="44" t="str">
        <f aca="false">IF(OR(N$4=0,N269="",N$8="",N$7=""),"",ROUND(N269/N$8*N$7*KVARDI,2))</f>
        <v/>
      </c>
      <c r="P269" s="43"/>
      <c r="Q269" s="44" t="str">
        <f aca="false">IF(OR(P$4=0,P269="",P$8="",P$7=""),"",ROUND(P269/P$8*P$7*KVARDI,2))</f>
        <v/>
      </c>
      <c r="R269" s="43"/>
      <c r="S269" s="44" t="str">
        <f aca="false">IF(OR(R$4=0,R269="",R$8="",R$7=""),"",ROUND(R269/R$8*R$7*KVARDI,2))</f>
        <v/>
      </c>
      <c r="T269" s="43"/>
      <c r="U269" s="44" t="str">
        <f aca="false">IF(OR(T$4=0,T269="",T$8="",T$7=""),"",ROUND(T269/T$8*T$7*KVARDI,2))</f>
        <v/>
      </c>
      <c r="V269" s="43"/>
      <c r="W269" s="44" t="str">
        <f aca="false">IF(OR(V$4=0,V269="",V$8="",V$7=""),"",ROUND(V269/V$8*V$7*KVARDI,2))</f>
        <v/>
      </c>
      <c r="X269" s="43"/>
      <c r="Y269" s="44" t="str">
        <f aca="false">IF(OR(X$4=0,X269="",X$8="",X$7=""),"",ROUND(X269/X$8*X$7*KVARDI,2))</f>
        <v/>
      </c>
      <c r="Z269" s="43"/>
      <c r="AA269" s="44" t="str">
        <f aca="false">IF(OR(Z$4=0,Z269="",Z$8="",Z$7=""),"",ROUND(Z269/Z$8*Z$7*KVARDI,2))</f>
        <v/>
      </c>
      <c r="AB269" s="43"/>
      <c r="AC269" s="44" t="str">
        <f aca="false">IF(OR(AB$4=0,AB269="",AB$8="",AB$7=""),"",ROUND(AB269/AB$8*AB$7*KVARDI,2))</f>
        <v/>
      </c>
      <c r="AD269" s="43"/>
      <c r="AE269" s="44" t="str">
        <f aca="false">IF(OR(AD$4=0,AD269="",AD$8="",AD$7=""),"",ROUND(AD269/AD$8*AD$7*KVARDI,2))</f>
        <v/>
      </c>
      <c r="AF269" s="43"/>
      <c r="AG269" s="44" t="str">
        <f aca="false">IF(OR(AF$4=0,AF269="",AF$8="",AF$7=""),"",ROUND(AF269/AF$8*AF$7*KVARDI,2))</f>
        <v/>
      </c>
      <c r="AH269" s="43"/>
      <c r="AI269" s="44" t="str">
        <f aca="false">IF(OR(AH$4=0,AH269="",AH$8="",AH$7=""),"",ROUND(AH269/AH$8*AH$7*KVARDI,2))</f>
        <v/>
      </c>
      <c r="AJ269" s="43"/>
      <c r="AK269" s="44" t="str">
        <f aca="false">IF(OR(AJ$4=0,AJ269="",AJ$8="",AJ$7=""),"",ROUND(AJ269/AJ$8*AJ$7*KVARDI,2))</f>
        <v/>
      </c>
      <c r="AL269" s="43"/>
      <c r="AM269" s="44" t="str">
        <f aca="false">IF(OR(AL$4=0,AL269="",AL$8="",AL$7=""),"",ROUND(AL269/AL$8*AL$7*KVARDI,2))</f>
        <v/>
      </c>
      <c r="AN269" s="43"/>
      <c r="AO269" s="44" t="str">
        <f aca="false">IF(OR(AN$4=0,AN269="",AN$8="",AN$7=""),"",ROUND(AN269/AN$8*AN$7*KVARDI,2))</f>
        <v/>
      </c>
      <c r="AP269" s="43"/>
      <c r="AQ269" s="44" t="str">
        <f aca="false">IF(OR(AP$4=0,AP269="",AP$8="",AP$7=""),"",ROUND(AP269/AP$8*AP$7*KVARDI,2))</f>
        <v/>
      </c>
      <c r="AR269" s="43"/>
      <c r="AS269" s="44" t="str">
        <f aca="false">IF(OR(AR$4=0,AR269="",AR$8="",AR$7=""),"",ROUND(AR269/AR$8*AR$7*KVARDI,2))</f>
        <v/>
      </c>
      <c r="AT269" s="43"/>
      <c r="AU269" s="44" t="str">
        <f aca="false">IF(OR(AT$4=0,AT269="",AT$8="",AT$7=""),"",ROUND(AT269/AT$8*AT$7*KVARDI,2))</f>
        <v/>
      </c>
      <c r="AV269" s="43"/>
      <c r="AW269" s="44" t="str">
        <f aca="false">IF(OR(AV$4=0,AV269="",AV$8="",AV$7=""),"",ROUND(AV269/AV$8*AV$7*KVARDI,2))</f>
        <v/>
      </c>
      <c r="AX269" s="43"/>
      <c r="AY269" s="44" t="str">
        <f aca="false">IF(OR(AX$4=0,AX269="",AX$8="",AX$7=""),"",ROUND(AX269/AX$8*AX$7*KVARDI,2))</f>
        <v/>
      </c>
      <c r="AZ269" s="43"/>
      <c r="BA269" s="44" t="str">
        <f aca="false">IF(OR(AZ$4=0,AZ269="",AZ$8="",AZ$7=""),"",ROUND(AZ269/AZ$8*AZ$7*KVARDI,2))</f>
        <v/>
      </c>
      <c r="BB269" s="43"/>
      <c r="BC269" s="44" t="str">
        <f aca="false">IF(OR(BB$4=0,BB269="",BB$8="",BB$7=""),"",ROUND(BB269/BB$8*BB$7*KVARDI,2))</f>
        <v/>
      </c>
    </row>
    <row r="270" customFormat="false" ht="15" hidden="false" customHeight="true" outlineLevel="0" collapsed="false">
      <c r="A270" s="45" t="n">
        <f aca="false">ROW()-10</f>
        <v>260</v>
      </c>
      <c r="B270" s="41" t="str">
        <f aca="false">IF(INDEX(Launagögn!$B$6:$B$10005,$A270)="","",INDEX(Launagögn!$B$6:$B$10005,$A270))</f>
        <v/>
      </c>
      <c r="C270" s="41" t="str">
        <f aca="false">IF(INDEX(Launagögn!$C$6:$C$10005,$A270)="","",INDEX(Launagögn!$C$6:$C$10005,$A270))</f>
        <v/>
      </c>
      <c r="D270" s="42" t="n">
        <f aca="false">IFERROR(SUMIF($F$10:$BC$10,"Stig",$F270:$BC270),0)</f>
        <v>0</v>
      </c>
      <c r="F270" s="43"/>
      <c r="G270" s="44" t="str">
        <f aca="false">IF(OR(F$4=0,F270="",F$8="",F$7=""),"",ROUND(F270/F$8*F$7*KVARDI,2))</f>
        <v/>
      </c>
      <c r="H270" s="43"/>
      <c r="I270" s="44" t="str">
        <f aca="false">IF(OR(H$4=0,H270="",H$8="",H$7=""),"",ROUND(H270/H$8*H$7*KVARDI,2))</f>
        <v/>
      </c>
      <c r="J270" s="43"/>
      <c r="K270" s="44" t="str">
        <f aca="false">IF(OR(J$4=0,J270="",J$8="",J$7=""),"",ROUND(J270/J$8*J$7*KVARDI,2))</f>
        <v/>
      </c>
      <c r="L270" s="43"/>
      <c r="M270" s="44" t="str">
        <f aca="false">IF(OR(L$4=0,L270="",L$8="",L$7=""),"",ROUND(L270/L$8*L$7*KVARDI,2))</f>
        <v/>
      </c>
      <c r="N270" s="43"/>
      <c r="O270" s="44" t="str">
        <f aca="false">IF(OR(N$4=0,N270="",N$8="",N$7=""),"",ROUND(N270/N$8*N$7*KVARDI,2))</f>
        <v/>
      </c>
      <c r="P270" s="43"/>
      <c r="Q270" s="44" t="str">
        <f aca="false">IF(OR(P$4=0,P270="",P$8="",P$7=""),"",ROUND(P270/P$8*P$7*KVARDI,2))</f>
        <v/>
      </c>
      <c r="R270" s="43"/>
      <c r="S270" s="44" t="str">
        <f aca="false">IF(OR(R$4=0,R270="",R$8="",R$7=""),"",ROUND(R270/R$8*R$7*KVARDI,2))</f>
        <v/>
      </c>
      <c r="T270" s="43"/>
      <c r="U270" s="44" t="str">
        <f aca="false">IF(OR(T$4=0,T270="",T$8="",T$7=""),"",ROUND(T270/T$8*T$7*KVARDI,2))</f>
        <v/>
      </c>
      <c r="V270" s="43"/>
      <c r="W270" s="44" t="str">
        <f aca="false">IF(OR(V$4=0,V270="",V$8="",V$7=""),"",ROUND(V270/V$8*V$7*KVARDI,2))</f>
        <v/>
      </c>
      <c r="X270" s="43"/>
      <c r="Y270" s="44" t="str">
        <f aca="false">IF(OR(X$4=0,X270="",X$8="",X$7=""),"",ROUND(X270/X$8*X$7*KVARDI,2))</f>
        <v/>
      </c>
      <c r="Z270" s="43"/>
      <c r="AA270" s="44" t="str">
        <f aca="false">IF(OR(Z$4=0,Z270="",Z$8="",Z$7=""),"",ROUND(Z270/Z$8*Z$7*KVARDI,2))</f>
        <v/>
      </c>
      <c r="AB270" s="43"/>
      <c r="AC270" s="44" t="str">
        <f aca="false">IF(OR(AB$4=0,AB270="",AB$8="",AB$7=""),"",ROUND(AB270/AB$8*AB$7*KVARDI,2))</f>
        <v/>
      </c>
      <c r="AD270" s="43"/>
      <c r="AE270" s="44" t="str">
        <f aca="false">IF(OR(AD$4=0,AD270="",AD$8="",AD$7=""),"",ROUND(AD270/AD$8*AD$7*KVARDI,2))</f>
        <v/>
      </c>
      <c r="AF270" s="43"/>
      <c r="AG270" s="44" t="str">
        <f aca="false">IF(OR(AF$4=0,AF270="",AF$8="",AF$7=""),"",ROUND(AF270/AF$8*AF$7*KVARDI,2))</f>
        <v/>
      </c>
      <c r="AH270" s="43"/>
      <c r="AI270" s="44" t="str">
        <f aca="false">IF(OR(AH$4=0,AH270="",AH$8="",AH$7=""),"",ROUND(AH270/AH$8*AH$7*KVARDI,2))</f>
        <v/>
      </c>
      <c r="AJ270" s="43"/>
      <c r="AK270" s="44" t="str">
        <f aca="false">IF(OR(AJ$4=0,AJ270="",AJ$8="",AJ$7=""),"",ROUND(AJ270/AJ$8*AJ$7*KVARDI,2))</f>
        <v/>
      </c>
      <c r="AL270" s="43"/>
      <c r="AM270" s="44" t="str">
        <f aca="false">IF(OR(AL$4=0,AL270="",AL$8="",AL$7=""),"",ROUND(AL270/AL$8*AL$7*KVARDI,2))</f>
        <v/>
      </c>
      <c r="AN270" s="43"/>
      <c r="AO270" s="44" t="str">
        <f aca="false">IF(OR(AN$4=0,AN270="",AN$8="",AN$7=""),"",ROUND(AN270/AN$8*AN$7*KVARDI,2))</f>
        <v/>
      </c>
      <c r="AP270" s="43"/>
      <c r="AQ270" s="44" t="str">
        <f aca="false">IF(OR(AP$4=0,AP270="",AP$8="",AP$7=""),"",ROUND(AP270/AP$8*AP$7*KVARDI,2))</f>
        <v/>
      </c>
      <c r="AR270" s="43"/>
      <c r="AS270" s="44" t="str">
        <f aca="false">IF(OR(AR$4=0,AR270="",AR$8="",AR$7=""),"",ROUND(AR270/AR$8*AR$7*KVARDI,2))</f>
        <v/>
      </c>
      <c r="AT270" s="43"/>
      <c r="AU270" s="44" t="str">
        <f aca="false">IF(OR(AT$4=0,AT270="",AT$8="",AT$7=""),"",ROUND(AT270/AT$8*AT$7*KVARDI,2))</f>
        <v/>
      </c>
      <c r="AV270" s="43"/>
      <c r="AW270" s="44" t="str">
        <f aca="false">IF(OR(AV$4=0,AV270="",AV$8="",AV$7=""),"",ROUND(AV270/AV$8*AV$7*KVARDI,2))</f>
        <v/>
      </c>
      <c r="AX270" s="43"/>
      <c r="AY270" s="44" t="str">
        <f aca="false">IF(OR(AX$4=0,AX270="",AX$8="",AX$7=""),"",ROUND(AX270/AX$8*AX$7*KVARDI,2))</f>
        <v/>
      </c>
      <c r="AZ270" s="43"/>
      <c r="BA270" s="44" t="str">
        <f aca="false">IF(OR(AZ$4=0,AZ270="",AZ$8="",AZ$7=""),"",ROUND(AZ270/AZ$8*AZ$7*KVARDI,2))</f>
        <v/>
      </c>
      <c r="BB270" s="43"/>
      <c r="BC270" s="44" t="str">
        <f aca="false">IF(OR(BB$4=0,BB270="",BB$8="",BB$7=""),"",ROUND(BB270/BB$8*BB$7*KVARDI,2))</f>
        <v/>
      </c>
    </row>
    <row r="271" customFormat="false" ht="15" hidden="false" customHeight="true" outlineLevel="0" collapsed="false">
      <c r="A271" s="45" t="n">
        <f aca="false">ROW()-10</f>
        <v>261</v>
      </c>
      <c r="B271" s="41" t="str">
        <f aca="false">IF(INDEX(Launagögn!$B$6:$B$10005,$A271)="","",INDEX(Launagögn!$B$6:$B$10005,$A271))</f>
        <v/>
      </c>
      <c r="C271" s="41" t="str">
        <f aca="false">IF(INDEX(Launagögn!$C$6:$C$10005,$A271)="","",INDEX(Launagögn!$C$6:$C$10005,$A271))</f>
        <v/>
      </c>
      <c r="D271" s="42" t="n">
        <f aca="false">IFERROR(SUMIF($F$10:$BC$10,"Stig",$F271:$BC271),0)</f>
        <v>0</v>
      </c>
      <c r="F271" s="43"/>
      <c r="G271" s="44" t="str">
        <f aca="false">IF(OR(F$4=0,F271="",F$8="",F$7=""),"",ROUND(F271/F$8*F$7*KVARDI,2))</f>
        <v/>
      </c>
      <c r="H271" s="43"/>
      <c r="I271" s="44" t="str">
        <f aca="false">IF(OR(H$4=0,H271="",H$8="",H$7=""),"",ROUND(H271/H$8*H$7*KVARDI,2))</f>
        <v/>
      </c>
      <c r="J271" s="43"/>
      <c r="K271" s="44" t="str">
        <f aca="false">IF(OR(J$4=0,J271="",J$8="",J$7=""),"",ROUND(J271/J$8*J$7*KVARDI,2))</f>
        <v/>
      </c>
      <c r="L271" s="43"/>
      <c r="M271" s="44" t="str">
        <f aca="false">IF(OR(L$4=0,L271="",L$8="",L$7=""),"",ROUND(L271/L$8*L$7*KVARDI,2))</f>
        <v/>
      </c>
      <c r="N271" s="43"/>
      <c r="O271" s="44" t="str">
        <f aca="false">IF(OR(N$4=0,N271="",N$8="",N$7=""),"",ROUND(N271/N$8*N$7*KVARDI,2))</f>
        <v/>
      </c>
      <c r="P271" s="43"/>
      <c r="Q271" s="44" t="str">
        <f aca="false">IF(OR(P$4=0,P271="",P$8="",P$7=""),"",ROUND(P271/P$8*P$7*KVARDI,2))</f>
        <v/>
      </c>
      <c r="R271" s="43"/>
      <c r="S271" s="44" t="str">
        <f aca="false">IF(OR(R$4=0,R271="",R$8="",R$7=""),"",ROUND(R271/R$8*R$7*KVARDI,2))</f>
        <v/>
      </c>
      <c r="T271" s="43"/>
      <c r="U271" s="44" t="str">
        <f aca="false">IF(OR(T$4=0,T271="",T$8="",T$7=""),"",ROUND(T271/T$8*T$7*KVARDI,2))</f>
        <v/>
      </c>
      <c r="V271" s="43"/>
      <c r="W271" s="44" t="str">
        <f aca="false">IF(OR(V$4=0,V271="",V$8="",V$7=""),"",ROUND(V271/V$8*V$7*KVARDI,2))</f>
        <v/>
      </c>
      <c r="X271" s="43"/>
      <c r="Y271" s="44" t="str">
        <f aca="false">IF(OR(X$4=0,X271="",X$8="",X$7=""),"",ROUND(X271/X$8*X$7*KVARDI,2))</f>
        <v/>
      </c>
      <c r="Z271" s="43"/>
      <c r="AA271" s="44" t="str">
        <f aca="false">IF(OR(Z$4=0,Z271="",Z$8="",Z$7=""),"",ROUND(Z271/Z$8*Z$7*KVARDI,2))</f>
        <v/>
      </c>
      <c r="AB271" s="43"/>
      <c r="AC271" s="44" t="str">
        <f aca="false">IF(OR(AB$4=0,AB271="",AB$8="",AB$7=""),"",ROUND(AB271/AB$8*AB$7*KVARDI,2))</f>
        <v/>
      </c>
      <c r="AD271" s="43"/>
      <c r="AE271" s="44" t="str">
        <f aca="false">IF(OR(AD$4=0,AD271="",AD$8="",AD$7=""),"",ROUND(AD271/AD$8*AD$7*KVARDI,2))</f>
        <v/>
      </c>
      <c r="AF271" s="43"/>
      <c r="AG271" s="44" t="str">
        <f aca="false">IF(OR(AF$4=0,AF271="",AF$8="",AF$7=""),"",ROUND(AF271/AF$8*AF$7*KVARDI,2))</f>
        <v/>
      </c>
      <c r="AH271" s="43"/>
      <c r="AI271" s="44" t="str">
        <f aca="false">IF(OR(AH$4=0,AH271="",AH$8="",AH$7=""),"",ROUND(AH271/AH$8*AH$7*KVARDI,2))</f>
        <v/>
      </c>
      <c r="AJ271" s="43"/>
      <c r="AK271" s="44" t="str">
        <f aca="false">IF(OR(AJ$4=0,AJ271="",AJ$8="",AJ$7=""),"",ROUND(AJ271/AJ$8*AJ$7*KVARDI,2))</f>
        <v/>
      </c>
      <c r="AL271" s="43"/>
      <c r="AM271" s="44" t="str">
        <f aca="false">IF(OR(AL$4=0,AL271="",AL$8="",AL$7=""),"",ROUND(AL271/AL$8*AL$7*KVARDI,2))</f>
        <v/>
      </c>
      <c r="AN271" s="43"/>
      <c r="AO271" s="44" t="str">
        <f aca="false">IF(OR(AN$4=0,AN271="",AN$8="",AN$7=""),"",ROUND(AN271/AN$8*AN$7*KVARDI,2))</f>
        <v/>
      </c>
      <c r="AP271" s="43"/>
      <c r="AQ271" s="44" t="str">
        <f aca="false">IF(OR(AP$4=0,AP271="",AP$8="",AP$7=""),"",ROUND(AP271/AP$8*AP$7*KVARDI,2))</f>
        <v/>
      </c>
      <c r="AR271" s="43"/>
      <c r="AS271" s="44" t="str">
        <f aca="false">IF(OR(AR$4=0,AR271="",AR$8="",AR$7=""),"",ROUND(AR271/AR$8*AR$7*KVARDI,2))</f>
        <v/>
      </c>
      <c r="AT271" s="43"/>
      <c r="AU271" s="44" t="str">
        <f aca="false">IF(OR(AT$4=0,AT271="",AT$8="",AT$7=""),"",ROUND(AT271/AT$8*AT$7*KVARDI,2))</f>
        <v/>
      </c>
      <c r="AV271" s="43"/>
      <c r="AW271" s="44" t="str">
        <f aca="false">IF(OR(AV$4=0,AV271="",AV$8="",AV$7=""),"",ROUND(AV271/AV$8*AV$7*KVARDI,2))</f>
        <v/>
      </c>
      <c r="AX271" s="43"/>
      <c r="AY271" s="44" t="str">
        <f aca="false">IF(OR(AX$4=0,AX271="",AX$8="",AX$7=""),"",ROUND(AX271/AX$8*AX$7*KVARDI,2))</f>
        <v/>
      </c>
      <c r="AZ271" s="43"/>
      <c r="BA271" s="44" t="str">
        <f aca="false">IF(OR(AZ$4=0,AZ271="",AZ$8="",AZ$7=""),"",ROUND(AZ271/AZ$8*AZ$7*KVARDI,2))</f>
        <v/>
      </c>
      <c r="BB271" s="43"/>
      <c r="BC271" s="44" t="str">
        <f aca="false">IF(OR(BB$4=0,BB271="",BB$8="",BB$7=""),"",ROUND(BB271/BB$8*BB$7*KVARDI,2))</f>
        <v/>
      </c>
    </row>
    <row r="272" customFormat="false" ht="15" hidden="false" customHeight="true" outlineLevel="0" collapsed="false">
      <c r="A272" s="45" t="n">
        <f aca="false">ROW()-10</f>
        <v>262</v>
      </c>
      <c r="B272" s="41" t="str">
        <f aca="false">IF(INDEX(Launagögn!$B$6:$B$10005,$A272)="","",INDEX(Launagögn!$B$6:$B$10005,$A272))</f>
        <v/>
      </c>
      <c r="C272" s="41" t="str">
        <f aca="false">IF(INDEX(Launagögn!$C$6:$C$10005,$A272)="","",INDEX(Launagögn!$C$6:$C$10005,$A272))</f>
        <v/>
      </c>
      <c r="D272" s="42" t="n">
        <f aca="false">IFERROR(SUMIF($F$10:$BC$10,"Stig",$F272:$BC272),0)</f>
        <v>0</v>
      </c>
      <c r="F272" s="43"/>
      <c r="G272" s="44" t="str">
        <f aca="false">IF(OR(F$4=0,F272="",F$8="",F$7=""),"",ROUND(F272/F$8*F$7*KVARDI,2))</f>
        <v/>
      </c>
      <c r="H272" s="43"/>
      <c r="I272" s="44" t="str">
        <f aca="false">IF(OR(H$4=0,H272="",H$8="",H$7=""),"",ROUND(H272/H$8*H$7*KVARDI,2))</f>
        <v/>
      </c>
      <c r="J272" s="43"/>
      <c r="K272" s="44" t="str">
        <f aca="false">IF(OR(J$4=0,J272="",J$8="",J$7=""),"",ROUND(J272/J$8*J$7*KVARDI,2))</f>
        <v/>
      </c>
      <c r="L272" s="43"/>
      <c r="M272" s="44" t="str">
        <f aca="false">IF(OR(L$4=0,L272="",L$8="",L$7=""),"",ROUND(L272/L$8*L$7*KVARDI,2))</f>
        <v/>
      </c>
      <c r="N272" s="43"/>
      <c r="O272" s="44" t="str">
        <f aca="false">IF(OR(N$4=0,N272="",N$8="",N$7=""),"",ROUND(N272/N$8*N$7*KVARDI,2))</f>
        <v/>
      </c>
      <c r="P272" s="43"/>
      <c r="Q272" s="44" t="str">
        <f aca="false">IF(OR(P$4=0,P272="",P$8="",P$7=""),"",ROUND(P272/P$8*P$7*KVARDI,2))</f>
        <v/>
      </c>
      <c r="R272" s="43"/>
      <c r="S272" s="44" t="str">
        <f aca="false">IF(OR(R$4=0,R272="",R$8="",R$7=""),"",ROUND(R272/R$8*R$7*KVARDI,2))</f>
        <v/>
      </c>
      <c r="T272" s="43"/>
      <c r="U272" s="44" t="str">
        <f aca="false">IF(OR(T$4=0,T272="",T$8="",T$7=""),"",ROUND(T272/T$8*T$7*KVARDI,2))</f>
        <v/>
      </c>
      <c r="V272" s="43"/>
      <c r="W272" s="44" t="str">
        <f aca="false">IF(OR(V$4=0,V272="",V$8="",V$7=""),"",ROUND(V272/V$8*V$7*KVARDI,2))</f>
        <v/>
      </c>
      <c r="X272" s="43"/>
      <c r="Y272" s="44" t="str">
        <f aca="false">IF(OR(X$4=0,X272="",X$8="",X$7=""),"",ROUND(X272/X$8*X$7*KVARDI,2))</f>
        <v/>
      </c>
      <c r="Z272" s="43"/>
      <c r="AA272" s="44" t="str">
        <f aca="false">IF(OR(Z$4=0,Z272="",Z$8="",Z$7=""),"",ROUND(Z272/Z$8*Z$7*KVARDI,2))</f>
        <v/>
      </c>
      <c r="AB272" s="43"/>
      <c r="AC272" s="44" t="str">
        <f aca="false">IF(OR(AB$4=0,AB272="",AB$8="",AB$7=""),"",ROUND(AB272/AB$8*AB$7*KVARDI,2))</f>
        <v/>
      </c>
      <c r="AD272" s="43"/>
      <c r="AE272" s="44" t="str">
        <f aca="false">IF(OR(AD$4=0,AD272="",AD$8="",AD$7=""),"",ROUND(AD272/AD$8*AD$7*KVARDI,2))</f>
        <v/>
      </c>
      <c r="AF272" s="43"/>
      <c r="AG272" s="44" t="str">
        <f aca="false">IF(OR(AF$4=0,AF272="",AF$8="",AF$7=""),"",ROUND(AF272/AF$8*AF$7*KVARDI,2))</f>
        <v/>
      </c>
      <c r="AH272" s="43"/>
      <c r="AI272" s="44" t="str">
        <f aca="false">IF(OR(AH$4=0,AH272="",AH$8="",AH$7=""),"",ROUND(AH272/AH$8*AH$7*KVARDI,2))</f>
        <v/>
      </c>
      <c r="AJ272" s="43"/>
      <c r="AK272" s="44" t="str">
        <f aca="false">IF(OR(AJ$4=0,AJ272="",AJ$8="",AJ$7=""),"",ROUND(AJ272/AJ$8*AJ$7*KVARDI,2))</f>
        <v/>
      </c>
      <c r="AL272" s="43"/>
      <c r="AM272" s="44" t="str">
        <f aca="false">IF(OR(AL$4=0,AL272="",AL$8="",AL$7=""),"",ROUND(AL272/AL$8*AL$7*KVARDI,2))</f>
        <v/>
      </c>
      <c r="AN272" s="43"/>
      <c r="AO272" s="44" t="str">
        <f aca="false">IF(OR(AN$4=0,AN272="",AN$8="",AN$7=""),"",ROUND(AN272/AN$8*AN$7*KVARDI,2))</f>
        <v/>
      </c>
      <c r="AP272" s="43"/>
      <c r="AQ272" s="44" t="str">
        <f aca="false">IF(OR(AP$4=0,AP272="",AP$8="",AP$7=""),"",ROUND(AP272/AP$8*AP$7*KVARDI,2))</f>
        <v/>
      </c>
      <c r="AR272" s="43"/>
      <c r="AS272" s="44" t="str">
        <f aca="false">IF(OR(AR$4=0,AR272="",AR$8="",AR$7=""),"",ROUND(AR272/AR$8*AR$7*KVARDI,2))</f>
        <v/>
      </c>
      <c r="AT272" s="43"/>
      <c r="AU272" s="44" t="str">
        <f aca="false">IF(OR(AT$4=0,AT272="",AT$8="",AT$7=""),"",ROUND(AT272/AT$8*AT$7*KVARDI,2))</f>
        <v/>
      </c>
      <c r="AV272" s="43"/>
      <c r="AW272" s="44" t="str">
        <f aca="false">IF(OR(AV$4=0,AV272="",AV$8="",AV$7=""),"",ROUND(AV272/AV$8*AV$7*KVARDI,2))</f>
        <v/>
      </c>
      <c r="AX272" s="43"/>
      <c r="AY272" s="44" t="str">
        <f aca="false">IF(OR(AX$4=0,AX272="",AX$8="",AX$7=""),"",ROUND(AX272/AX$8*AX$7*KVARDI,2))</f>
        <v/>
      </c>
      <c r="AZ272" s="43"/>
      <c r="BA272" s="44" t="str">
        <f aca="false">IF(OR(AZ$4=0,AZ272="",AZ$8="",AZ$7=""),"",ROUND(AZ272/AZ$8*AZ$7*KVARDI,2))</f>
        <v/>
      </c>
      <c r="BB272" s="43"/>
      <c r="BC272" s="44" t="str">
        <f aca="false">IF(OR(BB$4=0,BB272="",BB$8="",BB$7=""),"",ROUND(BB272/BB$8*BB$7*KVARDI,2))</f>
        <v/>
      </c>
    </row>
    <row r="273" customFormat="false" ht="15" hidden="false" customHeight="true" outlineLevel="0" collapsed="false">
      <c r="A273" s="45" t="n">
        <f aca="false">ROW()-10</f>
        <v>263</v>
      </c>
      <c r="B273" s="41" t="str">
        <f aca="false">IF(INDEX(Launagögn!$B$6:$B$10005,$A273)="","",INDEX(Launagögn!$B$6:$B$10005,$A273))</f>
        <v/>
      </c>
      <c r="C273" s="41" t="str">
        <f aca="false">IF(INDEX(Launagögn!$C$6:$C$10005,$A273)="","",INDEX(Launagögn!$C$6:$C$10005,$A273))</f>
        <v/>
      </c>
      <c r="D273" s="42" t="n">
        <f aca="false">IFERROR(SUMIF($F$10:$BC$10,"Stig",$F273:$BC273),0)</f>
        <v>0</v>
      </c>
      <c r="F273" s="43"/>
      <c r="G273" s="44" t="str">
        <f aca="false">IF(OR(F$4=0,F273="",F$8="",F$7=""),"",ROUND(F273/F$8*F$7*KVARDI,2))</f>
        <v/>
      </c>
      <c r="H273" s="43"/>
      <c r="I273" s="44" t="str">
        <f aca="false">IF(OR(H$4=0,H273="",H$8="",H$7=""),"",ROUND(H273/H$8*H$7*KVARDI,2))</f>
        <v/>
      </c>
      <c r="J273" s="43"/>
      <c r="K273" s="44" t="str">
        <f aca="false">IF(OR(J$4=0,J273="",J$8="",J$7=""),"",ROUND(J273/J$8*J$7*KVARDI,2))</f>
        <v/>
      </c>
      <c r="L273" s="43"/>
      <c r="M273" s="44" t="str">
        <f aca="false">IF(OR(L$4=0,L273="",L$8="",L$7=""),"",ROUND(L273/L$8*L$7*KVARDI,2))</f>
        <v/>
      </c>
      <c r="N273" s="43"/>
      <c r="O273" s="44" t="str">
        <f aca="false">IF(OR(N$4=0,N273="",N$8="",N$7=""),"",ROUND(N273/N$8*N$7*KVARDI,2))</f>
        <v/>
      </c>
      <c r="P273" s="43"/>
      <c r="Q273" s="44" t="str">
        <f aca="false">IF(OR(P$4=0,P273="",P$8="",P$7=""),"",ROUND(P273/P$8*P$7*KVARDI,2))</f>
        <v/>
      </c>
      <c r="R273" s="43"/>
      <c r="S273" s="44" t="str">
        <f aca="false">IF(OR(R$4=0,R273="",R$8="",R$7=""),"",ROUND(R273/R$8*R$7*KVARDI,2))</f>
        <v/>
      </c>
      <c r="T273" s="43"/>
      <c r="U273" s="44" t="str">
        <f aca="false">IF(OR(T$4=0,T273="",T$8="",T$7=""),"",ROUND(T273/T$8*T$7*KVARDI,2))</f>
        <v/>
      </c>
      <c r="V273" s="43"/>
      <c r="W273" s="44" t="str">
        <f aca="false">IF(OR(V$4=0,V273="",V$8="",V$7=""),"",ROUND(V273/V$8*V$7*KVARDI,2))</f>
        <v/>
      </c>
      <c r="X273" s="43"/>
      <c r="Y273" s="44" t="str">
        <f aca="false">IF(OR(X$4=0,X273="",X$8="",X$7=""),"",ROUND(X273/X$8*X$7*KVARDI,2))</f>
        <v/>
      </c>
      <c r="Z273" s="43"/>
      <c r="AA273" s="44" t="str">
        <f aca="false">IF(OR(Z$4=0,Z273="",Z$8="",Z$7=""),"",ROUND(Z273/Z$8*Z$7*KVARDI,2))</f>
        <v/>
      </c>
      <c r="AB273" s="43"/>
      <c r="AC273" s="44" t="str">
        <f aca="false">IF(OR(AB$4=0,AB273="",AB$8="",AB$7=""),"",ROUND(AB273/AB$8*AB$7*KVARDI,2))</f>
        <v/>
      </c>
      <c r="AD273" s="43"/>
      <c r="AE273" s="44" t="str">
        <f aca="false">IF(OR(AD$4=0,AD273="",AD$8="",AD$7=""),"",ROUND(AD273/AD$8*AD$7*KVARDI,2))</f>
        <v/>
      </c>
      <c r="AF273" s="43"/>
      <c r="AG273" s="44" t="str">
        <f aca="false">IF(OR(AF$4=0,AF273="",AF$8="",AF$7=""),"",ROUND(AF273/AF$8*AF$7*KVARDI,2))</f>
        <v/>
      </c>
      <c r="AH273" s="43"/>
      <c r="AI273" s="44" t="str">
        <f aca="false">IF(OR(AH$4=0,AH273="",AH$8="",AH$7=""),"",ROUND(AH273/AH$8*AH$7*KVARDI,2))</f>
        <v/>
      </c>
      <c r="AJ273" s="43"/>
      <c r="AK273" s="44" t="str">
        <f aca="false">IF(OR(AJ$4=0,AJ273="",AJ$8="",AJ$7=""),"",ROUND(AJ273/AJ$8*AJ$7*KVARDI,2))</f>
        <v/>
      </c>
      <c r="AL273" s="43"/>
      <c r="AM273" s="44" t="str">
        <f aca="false">IF(OR(AL$4=0,AL273="",AL$8="",AL$7=""),"",ROUND(AL273/AL$8*AL$7*KVARDI,2))</f>
        <v/>
      </c>
      <c r="AN273" s="43"/>
      <c r="AO273" s="44" t="str">
        <f aca="false">IF(OR(AN$4=0,AN273="",AN$8="",AN$7=""),"",ROUND(AN273/AN$8*AN$7*KVARDI,2))</f>
        <v/>
      </c>
      <c r="AP273" s="43"/>
      <c r="AQ273" s="44" t="str">
        <f aca="false">IF(OR(AP$4=0,AP273="",AP$8="",AP$7=""),"",ROUND(AP273/AP$8*AP$7*KVARDI,2))</f>
        <v/>
      </c>
      <c r="AR273" s="43"/>
      <c r="AS273" s="44" t="str">
        <f aca="false">IF(OR(AR$4=0,AR273="",AR$8="",AR$7=""),"",ROUND(AR273/AR$8*AR$7*KVARDI,2))</f>
        <v/>
      </c>
      <c r="AT273" s="43"/>
      <c r="AU273" s="44" t="str">
        <f aca="false">IF(OR(AT$4=0,AT273="",AT$8="",AT$7=""),"",ROUND(AT273/AT$8*AT$7*KVARDI,2))</f>
        <v/>
      </c>
      <c r="AV273" s="43"/>
      <c r="AW273" s="44" t="str">
        <f aca="false">IF(OR(AV$4=0,AV273="",AV$8="",AV$7=""),"",ROUND(AV273/AV$8*AV$7*KVARDI,2))</f>
        <v/>
      </c>
      <c r="AX273" s="43"/>
      <c r="AY273" s="44" t="str">
        <f aca="false">IF(OR(AX$4=0,AX273="",AX$8="",AX$7=""),"",ROUND(AX273/AX$8*AX$7*KVARDI,2))</f>
        <v/>
      </c>
      <c r="AZ273" s="43"/>
      <c r="BA273" s="44" t="str">
        <f aca="false">IF(OR(AZ$4=0,AZ273="",AZ$8="",AZ$7=""),"",ROUND(AZ273/AZ$8*AZ$7*KVARDI,2))</f>
        <v/>
      </c>
      <c r="BB273" s="43"/>
      <c r="BC273" s="44" t="str">
        <f aca="false">IF(OR(BB$4=0,BB273="",BB$8="",BB$7=""),"",ROUND(BB273/BB$8*BB$7*KVARDI,2))</f>
        <v/>
      </c>
    </row>
    <row r="274" customFormat="false" ht="15" hidden="false" customHeight="true" outlineLevel="0" collapsed="false">
      <c r="A274" s="45" t="n">
        <f aca="false">ROW()-10</f>
        <v>264</v>
      </c>
      <c r="B274" s="41" t="str">
        <f aca="false">IF(INDEX(Launagögn!$B$6:$B$10005,$A274)="","",INDEX(Launagögn!$B$6:$B$10005,$A274))</f>
        <v/>
      </c>
      <c r="C274" s="41" t="str">
        <f aca="false">IF(INDEX(Launagögn!$C$6:$C$10005,$A274)="","",INDEX(Launagögn!$C$6:$C$10005,$A274))</f>
        <v/>
      </c>
      <c r="D274" s="42" t="n">
        <f aca="false">IFERROR(SUMIF($F$10:$BC$10,"Stig",$F274:$BC274),0)</f>
        <v>0</v>
      </c>
      <c r="F274" s="43"/>
      <c r="G274" s="44" t="str">
        <f aca="false">IF(OR(F$4=0,F274="",F$8="",F$7=""),"",ROUND(F274/F$8*F$7*KVARDI,2))</f>
        <v/>
      </c>
      <c r="H274" s="43"/>
      <c r="I274" s="44" t="str">
        <f aca="false">IF(OR(H$4=0,H274="",H$8="",H$7=""),"",ROUND(H274/H$8*H$7*KVARDI,2))</f>
        <v/>
      </c>
      <c r="J274" s="43"/>
      <c r="K274" s="44" t="str">
        <f aca="false">IF(OR(J$4=0,J274="",J$8="",J$7=""),"",ROUND(J274/J$8*J$7*KVARDI,2))</f>
        <v/>
      </c>
      <c r="L274" s="43"/>
      <c r="M274" s="44" t="str">
        <f aca="false">IF(OR(L$4=0,L274="",L$8="",L$7=""),"",ROUND(L274/L$8*L$7*KVARDI,2))</f>
        <v/>
      </c>
      <c r="N274" s="43"/>
      <c r="O274" s="44" t="str">
        <f aca="false">IF(OR(N$4=0,N274="",N$8="",N$7=""),"",ROUND(N274/N$8*N$7*KVARDI,2))</f>
        <v/>
      </c>
      <c r="P274" s="43"/>
      <c r="Q274" s="44" t="str">
        <f aca="false">IF(OR(P$4=0,P274="",P$8="",P$7=""),"",ROUND(P274/P$8*P$7*KVARDI,2))</f>
        <v/>
      </c>
      <c r="R274" s="43"/>
      <c r="S274" s="44" t="str">
        <f aca="false">IF(OR(R$4=0,R274="",R$8="",R$7=""),"",ROUND(R274/R$8*R$7*KVARDI,2))</f>
        <v/>
      </c>
      <c r="T274" s="43"/>
      <c r="U274" s="44" t="str">
        <f aca="false">IF(OR(T$4=0,T274="",T$8="",T$7=""),"",ROUND(T274/T$8*T$7*KVARDI,2))</f>
        <v/>
      </c>
      <c r="V274" s="43"/>
      <c r="W274" s="44" t="str">
        <f aca="false">IF(OR(V$4=0,V274="",V$8="",V$7=""),"",ROUND(V274/V$8*V$7*KVARDI,2))</f>
        <v/>
      </c>
      <c r="X274" s="43"/>
      <c r="Y274" s="44" t="str">
        <f aca="false">IF(OR(X$4=0,X274="",X$8="",X$7=""),"",ROUND(X274/X$8*X$7*KVARDI,2))</f>
        <v/>
      </c>
      <c r="Z274" s="43"/>
      <c r="AA274" s="44" t="str">
        <f aca="false">IF(OR(Z$4=0,Z274="",Z$8="",Z$7=""),"",ROUND(Z274/Z$8*Z$7*KVARDI,2))</f>
        <v/>
      </c>
      <c r="AB274" s="43"/>
      <c r="AC274" s="44" t="str">
        <f aca="false">IF(OR(AB$4=0,AB274="",AB$8="",AB$7=""),"",ROUND(AB274/AB$8*AB$7*KVARDI,2))</f>
        <v/>
      </c>
      <c r="AD274" s="43"/>
      <c r="AE274" s="44" t="str">
        <f aca="false">IF(OR(AD$4=0,AD274="",AD$8="",AD$7=""),"",ROUND(AD274/AD$8*AD$7*KVARDI,2))</f>
        <v/>
      </c>
      <c r="AF274" s="43"/>
      <c r="AG274" s="44" t="str">
        <f aca="false">IF(OR(AF$4=0,AF274="",AF$8="",AF$7=""),"",ROUND(AF274/AF$8*AF$7*KVARDI,2))</f>
        <v/>
      </c>
      <c r="AH274" s="43"/>
      <c r="AI274" s="44" t="str">
        <f aca="false">IF(OR(AH$4=0,AH274="",AH$8="",AH$7=""),"",ROUND(AH274/AH$8*AH$7*KVARDI,2))</f>
        <v/>
      </c>
      <c r="AJ274" s="43"/>
      <c r="AK274" s="44" t="str">
        <f aca="false">IF(OR(AJ$4=0,AJ274="",AJ$8="",AJ$7=""),"",ROUND(AJ274/AJ$8*AJ$7*KVARDI,2))</f>
        <v/>
      </c>
      <c r="AL274" s="43"/>
      <c r="AM274" s="44" t="str">
        <f aca="false">IF(OR(AL$4=0,AL274="",AL$8="",AL$7=""),"",ROUND(AL274/AL$8*AL$7*KVARDI,2))</f>
        <v/>
      </c>
      <c r="AN274" s="43"/>
      <c r="AO274" s="44" t="str">
        <f aca="false">IF(OR(AN$4=0,AN274="",AN$8="",AN$7=""),"",ROUND(AN274/AN$8*AN$7*KVARDI,2))</f>
        <v/>
      </c>
      <c r="AP274" s="43"/>
      <c r="AQ274" s="44" t="str">
        <f aca="false">IF(OR(AP$4=0,AP274="",AP$8="",AP$7=""),"",ROUND(AP274/AP$8*AP$7*KVARDI,2))</f>
        <v/>
      </c>
      <c r="AR274" s="43"/>
      <c r="AS274" s="44" t="str">
        <f aca="false">IF(OR(AR$4=0,AR274="",AR$8="",AR$7=""),"",ROUND(AR274/AR$8*AR$7*KVARDI,2))</f>
        <v/>
      </c>
      <c r="AT274" s="43"/>
      <c r="AU274" s="44" t="str">
        <f aca="false">IF(OR(AT$4=0,AT274="",AT$8="",AT$7=""),"",ROUND(AT274/AT$8*AT$7*KVARDI,2))</f>
        <v/>
      </c>
      <c r="AV274" s="43"/>
      <c r="AW274" s="44" t="str">
        <f aca="false">IF(OR(AV$4=0,AV274="",AV$8="",AV$7=""),"",ROUND(AV274/AV$8*AV$7*KVARDI,2))</f>
        <v/>
      </c>
      <c r="AX274" s="43"/>
      <c r="AY274" s="44" t="str">
        <f aca="false">IF(OR(AX$4=0,AX274="",AX$8="",AX$7=""),"",ROUND(AX274/AX$8*AX$7*KVARDI,2))</f>
        <v/>
      </c>
      <c r="AZ274" s="43"/>
      <c r="BA274" s="44" t="str">
        <f aca="false">IF(OR(AZ$4=0,AZ274="",AZ$8="",AZ$7=""),"",ROUND(AZ274/AZ$8*AZ$7*KVARDI,2))</f>
        <v/>
      </c>
      <c r="BB274" s="43"/>
      <c r="BC274" s="44" t="str">
        <f aca="false">IF(OR(BB$4=0,BB274="",BB$8="",BB$7=""),"",ROUND(BB274/BB$8*BB$7*KVARDI,2))</f>
        <v/>
      </c>
    </row>
    <row r="275" customFormat="false" ht="15" hidden="false" customHeight="true" outlineLevel="0" collapsed="false">
      <c r="A275" s="45" t="n">
        <f aca="false">ROW()-10</f>
        <v>265</v>
      </c>
      <c r="B275" s="41" t="str">
        <f aca="false">IF(INDEX(Launagögn!$B$6:$B$10005,$A275)="","",INDEX(Launagögn!$B$6:$B$10005,$A275))</f>
        <v/>
      </c>
      <c r="C275" s="41" t="str">
        <f aca="false">IF(INDEX(Launagögn!$C$6:$C$10005,$A275)="","",INDEX(Launagögn!$C$6:$C$10005,$A275))</f>
        <v/>
      </c>
      <c r="D275" s="42" t="n">
        <f aca="false">IFERROR(SUMIF($F$10:$BC$10,"Stig",$F275:$BC275),0)</f>
        <v>0</v>
      </c>
      <c r="F275" s="43"/>
      <c r="G275" s="44" t="str">
        <f aca="false">IF(OR(F$4=0,F275="",F$8="",F$7=""),"",ROUND(F275/F$8*F$7*KVARDI,2))</f>
        <v/>
      </c>
      <c r="H275" s="43"/>
      <c r="I275" s="44" t="str">
        <f aca="false">IF(OR(H$4=0,H275="",H$8="",H$7=""),"",ROUND(H275/H$8*H$7*KVARDI,2))</f>
        <v/>
      </c>
      <c r="J275" s="43"/>
      <c r="K275" s="44" t="str">
        <f aca="false">IF(OR(J$4=0,J275="",J$8="",J$7=""),"",ROUND(J275/J$8*J$7*KVARDI,2))</f>
        <v/>
      </c>
      <c r="L275" s="43"/>
      <c r="M275" s="44" t="str">
        <f aca="false">IF(OR(L$4=0,L275="",L$8="",L$7=""),"",ROUND(L275/L$8*L$7*KVARDI,2))</f>
        <v/>
      </c>
      <c r="N275" s="43"/>
      <c r="O275" s="44" t="str">
        <f aca="false">IF(OR(N$4=0,N275="",N$8="",N$7=""),"",ROUND(N275/N$8*N$7*KVARDI,2))</f>
        <v/>
      </c>
      <c r="P275" s="43"/>
      <c r="Q275" s="44" t="str">
        <f aca="false">IF(OR(P$4=0,P275="",P$8="",P$7=""),"",ROUND(P275/P$8*P$7*KVARDI,2))</f>
        <v/>
      </c>
      <c r="R275" s="43"/>
      <c r="S275" s="44" t="str">
        <f aca="false">IF(OR(R$4=0,R275="",R$8="",R$7=""),"",ROUND(R275/R$8*R$7*KVARDI,2))</f>
        <v/>
      </c>
      <c r="T275" s="43"/>
      <c r="U275" s="44" t="str">
        <f aca="false">IF(OR(T$4=0,T275="",T$8="",T$7=""),"",ROUND(T275/T$8*T$7*KVARDI,2))</f>
        <v/>
      </c>
      <c r="V275" s="43"/>
      <c r="W275" s="44" t="str">
        <f aca="false">IF(OR(V$4=0,V275="",V$8="",V$7=""),"",ROUND(V275/V$8*V$7*KVARDI,2))</f>
        <v/>
      </c>
      <c r="X275" s="43"/>
      <c r="Y275" s="44" t="str">
        <f aca="false">IF(OR(X$4=0,X275="",X$8="",X$7=""),"",ROUND(X275/X$8*X$7*KVARDI,2))</f>
        <v/>
      </c>
      <c r="Z275" s="43"/>
      <c r="AA275" s="44" t="str">
        <f aca="false">IF(OR(Z$4=0,Z275="",Z$8="",Z$7=""),"",ROUND(Z275/Z$8*Z$7*KVARDI,2))</f>
        <v/>
      </c>
      <c r="AB275" s="43"/>
      <c r="AC275" s="44" t="str">
        <f aca="false">IF(OR(AB$4=0,AB275="",AB$8="",AB$7=""),"",ROUND(AB275/AB$8*AB$7*KVARDI,2))</f>
        <v/>
      </c>
      <c r="AD275" s="43"/>
      <c r="AE275" s="44" t="str">
        <f aca="false">IF(OR(AD$4=0,AD275="",AD$8="",AD$7=""),"",ROUND(AD275/AD$8*AD$7*KVARDI,2))</f>
        <v/>
      </c>
      <c r="AF275" s="43"/>
      <c r="AG275" s="44" t="str">
        <f aca="false">IF(OR(AF$4=0,AF275="",AF$8="",AF$7=""),"",ROUND(AF275/AF$8*AF$7*KVARDI,2))</f>
        <v/>
      </c>
      <c r="AH275" s="43"/>
      <c r="AI275" s="44" t="str">
        <f aca="false">IF(OR(AH$4=0,AH275="",AH$8="",AH$7=""),"",ROUND(AH275/AH$8*AH$7*KVARDI,2))</f>
        <v/>
      </c>
      <c r="AJ275" s="43"/>
      <c r="AK275" s="44" t="str">
        <f aca="false">IF(OR(AJ$4=0,AJ275="",AJ$8="",AJ$7=""),"",ROUND(AJ275/AJ$8*AJ$7*KVARDI,2))</f>
        <v/>
      </c>
      <c r="AL275" s="43"/>
      <c r="AM275" s="44" t="str">
        <f aca="false">IF(OR(AL$4=0,AL275="",AL$8="",AL$7=""),"",ROUND(AL275/AL$8*AL$7*KVARDI,2))</f>
        <v/>
      </c>
      <c r="AN275" s="43"/>
      <c r="AO275" s="44" t="str">
        <f aca="false">IF(OR(AN$4=0,AN275="",AN$8="",AN$7=""),"",ROUND(AN275/AN$8*AN$7*KVARDI,2))</f>
        <v/>
      </c>
      <c r="AP275" s="43"/>
      <c r="AQ275" s="44" t="str">
        <f aca="false">IF(OR(AP$4=0,AP275="",AP$8="",AP$7=""),"",ROUND(AP275/AP$8*AP$7*KVARDI,2))</f>
        <v/>
      </c>
      <c r="AR275" s="43"/>
      <c r="AS275" s="44" t="str">
        <f aca="false">IF(OR(AR$4=0,AR275="",AR$8="",AR$7=""),"",ROUND(AR275/AR$8*AR$7*KVARDI,2))</f>
        <v/>
      </c>
      <c r="AT275" s="43"/>
      <c r="AU275" s="44" t="str">
        <f aca="false">IF(OR(AT$4=0,AT275="",AT$8="",AT$7=""),"",ROUND(AT275/AT$8*AT$7*KVARDI,2))</f>
        <v/>
      </c>
      <c r="AV275" s="43"/>
      <c r="AW275" s="44" t="str">
        <f aca="false">IF(OR(AV$4=0,AV275="",AV$8="",AV$7=""),"",ROUND(AV275/AV$8*AV$7*KVARDI,2))</f>
        <v/>
      </c>
      <c r="AX275" s="43"/>
      <c r="AY275" s="44" t="str">
        <f aca="false">IF(OR(AX$4=0,AX275="",AX$8="",AX$7=""),"",ROUND(AX275/AX$8*AX$7*KVARDI,2))</f>
        <v/>
      </c>
      <c r="AZ275" s="43"/>
      <c r="BA275" s="44" t="str">
        <f aca="false">IF(OR(AZ$4=0,AZ275="",AZ$8="",AZ$7=""),"",ROUND(AZ275/AZ$8*AZ$7*KVARDI,2))</f>
        <v/>
      </c>
      <c r="BB275" s="43"/>
      <c r="BC275" s="44" t="str">
        <f aca="false">IF(OR(BB$4=0,BB275="",BB$8="",BB$7=""),"",ROUND(BB275/BB$8*BB$7*KVARDI,2))</f>
        <v/>
      </c>
    </row>
    <row r="276" customFormat="false" ht="15" hidden="false" customHeight="true" outlineLevel="0" collapsed="false">
      <c r="A276" s="45" t="n">
        <f aca="false">ROW()-10</f>
        <v>266</v>
      </c>
      <c r="B276" s="41" t="str">
        <f aca="false">IF(INDEX(Launagögn!$B$6:$B$10005,$A276)="","",INDEX(Launagögn!$B$6:$B$10005,$A276))</f>
        <v/>
      </c>
      <c r="C276" s="41" t="str">
        <f aca="false">IF(INDEX(Launagögn!$C$6:$C$10005,$A276)="","",INDEX(Launagögn!$C$6:$C$10005,$A276))</f>
        <v/>
      </c>
      <c r="D276" s="42" t="n">
        <f aca="false">IFERROR(SUMIF($F$10:$BC$10,"Stig",$F276:$BC276),0)</f>
        <v>0</v>
      </c>
      <c r="F276" s="43"/>
      <c r="G276" s="44" t="str">
        <f aca="false">IF(OR(F$4=0,F276="",F$8="",F$7=""),"",ROUND(F276/F$8*F$7*KVARDI,2))</f>
        <v/>
      </c>
      <c r="H276" s="43"/>
      <c r="I276" s="44" t="str">
        <f aca="false">IF(OR(H$4=0,H276="",H$8="",H$7=""),"",ROUND(H276/H$8*H$7*KVARDI,2))</f>
        <v/>
      </c>
      <c r="J276" s="43"/>
      <c r="K276" s="44" t="str">
        <f aca="false">IF(OR(J$4=0,J276="",J$8="",J$7=""),"",ROUND(J276/J$8*J$7*KVARDI,2))</f>
        <v/>
      </c>
      <c r="L276" s="43"/>
      <c r="M276" s="44" t="str">
        <f aca="false">IF(OR(L$4=0,L276="",L$8="",L$7=""),"",ROUND(L276/L$8*L$7*KVARDI,2))</f>
        <v/>
      </c>
      <c r="N276" s="43"/>
      <c r="O276" s="44" t="str">
        <f aca="false">IF(OR(N$4=0,N276="",N$8="",N$7=""),"",ROUND(N276/N$8*N$7*KVARDI,2))</f>
        <v/>
      </c>
      <c r="P276" s="43"/>
      <c r="Q276" s="44" t="str">
        <f aca="false">IF(OR(P$4=0,P276="",P$8="",P$7=""),"",ROUND(P276/P$8*P$7*KVARDI,2))</f>
        <v/>
      </c>
      <c r="R276" s="43"/>
      <c r="S276" s="44" t="str">
        <f aca="false">IF(OR(R$4=0,R276="",R$8="",R$7=""),"",ROUND(R276/R$8*R$7*KVARDI,2))</f>
        <v/>
      </c>
      <c r="T276" s="43"/>
      <c r="U276" s="44" t="str">
        <f aca="false">IF(OR(T$4=0,T276="",T$8="",T$7=""),"",ROUND(T276/T$8*T$7*KVARDI,2))</f>
        <v/>
      </c>
      <c r="V276" s="43"/>
      <c r="W276" s="44" t="str">
        <f aca="false">IF(OR(V$4=0,V276="",V$8="",V$7=""),"",ROUND(V276/V$8*V$7*KVARDI,2))</f>
        <v/>
      </c>
      <c r="X276" s="43"/>
      <c r="Y276" s="44" t="str">
        <f aca="false">IF(OR(X$4=0,X276="",X$8="",X$7=""),"",ROUND(X276/X$8*X$7*KVARDI,2))</f>
        <v/>
      </c>
      <c r="Z276" s="43"/>
      <c r="AA276" s="44" t="str">
        <f aca="false">IF(OR(Z$4=0,Z276="",Z$8="",Z$7=""),"",ROUND(Z276/Z$8*Z$7*KVARDI,2))</f>
        <v/>
      </c>
      <c r="AB276" s="43"/>
      <c r="AC276" s="44" t="str">
        <f aca="false">IF(OR(AB$4=0,AB276="",AB$8="",AB$7=""),"",ROUND(AB276/AB$8*AB$7*KVARDI,2))</f>
        <v/>
      </c>
      <c r="AD276" s="43"/>
      <c r="AE276" s="44" t="str">
        <f aca="false">IF(OR(AD$4=0,AD276="",AD$8="",AD$7=""),"",ROUND(AD276/AD$8*AD$7*KVARDI,2))</f>
        <v/>
      </c>
      <c r="AF276" s="43"/>
      <c r="AG276" s="44" t="str">
        <f aca="false">IF(OR(AF$4=0,AF276="",AF$8="",AF$7=""),"",ROUND(AF276/AF$8*AF$7*KVARDI,2))</f>
        <v/>
      </c>
      <c r="AH276" s="43"/>
      <c r="AI276" s="44" t="str">
        <f aca="false">IF(OR(AH$4=0,AH276="",AH$8="",AH$7=""),"",ROUND(AH276/AH$8*AH$7*KVARDI,2))</f>
        <v/>
      </c>
      <c r="AJ276" s="43"/>
      <c r="AK276" s="44" t="str">
        <f aca="false">IF(OR(AJ$4=0,AJ276="",AJ$8="",AJ$7=""),"",ROUND(AJ276/AJ$8*AJ$7*KVARDI,2))</f>
        <v/>
      </c>
      <c r="AL276" s="43"/>
      <c r="AM276" s="44" t="str">
        <f aca="false">IF(OR(AL$4=0,AL276="",AL$8="",AL$7=""),"",ROUND(AL276/AL$8*AL$7*KVARDI,2))</f>
        <v/>
      </c>
      <c r="AN276" s="43"/>
      <c r="AO276" s="44" t="str">
        <f aca="false">IF(OR(AN$4=0,AN276="",AN$8="",AN$7=""),"",ROUND(AN276/AN$8*AN$7*KVARDI,2))</f>
        <v/>
      </c>
      <c r="AP276" s="43"/>
      <c r="AQ276" s="44" t="str">
        <f aca="false">IF(OR(AP$4=0,AP276="",AP$8="",AP$7=""),"",ROUND(AP276/AP$8*AP$7*KVARDI,2))</f>
        <v/>
      </c>
      <c r="AR276" s="43"/>
      <c r="AS276" s="44" t="str">
        <f aca="false">IF(OR(AR$4=0,AR276="",AR$8="",AR$7=""),"",ROUND(AR276/AR$8*AR$7*KVARDI,2))</f>
        <v/>
      </c>
      <c r="AT276" s="43"/>
      <c r="AU276" s="44" t="str">
        <f aca="false">IF(OR(AT$4=0,AT276="",AT$8="",AT$7=""),"",ROUND(AT276/AT$8*AT$7*KVARDI,2))</f>
        <v/>
      </c>
      <c r="AV276" s="43"/>
      <c r="AW276" s="44" t="str">
        <f aca="false">IF(OR(AV$4=0,AV276="",AV$8="",AV$7=""),"",ROUND(AV276/AV$8*AV$7*KVARDI,2))</f>
        <v/>
      </c>
      <c r="AX276" s="43"/>
      <c r="AY276" s="44" t="str">
        <f aca="false">IF(OR(AX$4=0,AX276="",AX$8="",AX$7=""),"",ROUND(AX276/AX$8*AX$7*KVARDI,2))</f>
        <v/>
      </c>
      <c r="AZ276" s="43"/>
      <c r="BA276" s="44" t="str">
        <f aca="false">IF(OR(AZ$4=0,AZ276="",AZ$8="",AZ$7=""),"",ROUND(AZ276/AZ$8*AZ$7*KVARDI,2))</f>
        <v/>
      </c>
      <c r="BB276" s="43"/>
      <c r="BC276" s="44" t="str">
        <f aca="false">IF(OR(BB$4=0,BB276="",BB$8="",BB$7=""),"",ROUND(BB276/BB$8*BB$7*KVARDI,2))</f>
        <v/>
      </c>
    </row>
    <row r="277" customFormat="false" ht="15" hidden="false" customHeight="true" outlineLevel="0" collapsed="false">
      <c r="A277" s="45" t="n">
        <f aca="false">ROW()-10</f>
        <v>267</v>
      </c>
      <c r="B277" s="41" t="str">
        <f aca="false">IF(INDEX(Launagögn!$B$6:$B$10005,$A277)="","",INDEX(Launagögn!$B$6:$B$10005,$A277))</f>
        <v/>
      </c>
      <c r="C277" s="41" t="str">
        <f aca="false">IF(INDEX(Launagögn!$C$6:$C$10005,$A277)="","",INDEX(Launagögn!$C$6:$C$10005,$A277))</f>
        <v/>
      </c>
      <c r="D277" s="42" t="n">
        <f aca="false">IFERROR(SUMIF($F$10:$BC$10,"Stig",$F277:$BC277),0)</f>
        <v>0</v>
      </c>
      <c r="F277" s="43"/>
      <c r="G277" s="44" t="str">
        <f aca="false">IF(OR(F$4=0,F277="",F$8="",F$7=""),"",ROUND(F277/F$8*F$7*KVARDI,2))</f>
        <v/>
      </c>
      <c r="H277" s="43"/>
      <c r="I277" s="44" t="str">
        <f aca="false">IF(OR(H$4=0,H277="",H$8="",H$7=""),"",ROUND(H277/H$8*H$7*KVARDI,2))</f>
        <v/>
      </c>
      <c r="J277" s="43"/>
      <c r="K277" s="44" t="str">
        <f aca="false">IF(OR(J$4=0,J277="",J$8="",J$7=""),"",ROUND(J277/J$8*J$7*KVARDI,2))</f>
        <v/>
      </c>
      <c r="L277" s="43"/>
      <c r="M277" s="44" t="str">
        <f aca="false">IF(OR(L$4=0,L277="",L$8="",L$7=""),"",ROUND(L277/L$8*L$7*KVARDI,2))</f>
        <v/>
      </c>
      <c r="N277" s="43"/>
      <c r="O277" s="44" t="str">
        <f aca="false">IF(OR(N$4=0,N277="",N$8="",N$7=""),"",ROUND(N277/N$8*N$7*KVARDI,2))</f>
        <v/>
      </c>
      <c r="P277" s="43"/>
      <c r="Q277" s="44" t="str">
        <f aca="false">IF(OR(P$4=0,P277="",P$8="",P$7=""),"",ROUND(P277/P$8*P$7*KVARDI,2))</f>
        <v/>
      </c>
      <c r="R277" s="43"/>
      <c r="S277" s="44" t="str">
        <f aca="false">IF(OR(R$4=0,R277="",R$8="",R$7=""),"",ROUND(R277/R$8*R$7*KVARDI,2))</f>
        <v/>
      </c>
      <c r="T277" s="43"/>
      <c r="U277" s="44" t="str">
        <f aca="false">IF(OR(T$4=0,T277="",T$8="",T$7=""),"",ROUND(T277/T$8*T$7*KVARDI,2))</f>
        <v/>
      </c>
      <c r="V277" s="43"/>
      <c r="W277" s="44" t="str">
        <f aca="false">IF(OR(V$4=0,V277="",V$8="",V$7=""),"",ROUND(V277/V$8*V$7*KVARDI,2))</f>
        <v/>
      </c>
      <c r="X277" s="43"/>
      <c r="Y277" s="44" t="str">
        <f aca="false">IF(OR(X$4=0,X277="",X$8="",X$7=""),"",ROUND(X277/X$8*X$7*KVARDI,2))</f>
        <v/>
      </c>
      <c r="Z277" s="43"/>
      <c r="AA277" s="44" t="str">
        <f aca="false">IF(OR(Z$4=0,Z277="",Z$8="",Z$7=""),"",ROUND(Z277/Z$8*Z$7*KVARDI,2))</f>
        <v/>
      </c>
      <c r="AB277" s="43"/>
      <c r="AC277" s="44" t="str">
        <f aca="false">IF(OR(AB$4=0,AB277="",AB$8="",AB$7=""),"",ROUND(AB277/AB$8*AB$7*KVARDI,2))</f>
        <v/>
      </c>
      <c r="AD277" s="43"/>
      <c r="AE277" s="44" t="str">
        <f aca="false">IF(OR(AD$4=0,AD277="",AD$8="",AD$7=""),"",ROUND(AD277/AD$8*AD$7*KVARDI,2))</f>
        <v/>
      </c>
      <c r="AF277" s="43"/>
      <c r="AG277" s="44" t="str">
        <f aca="false">IF(OR(AF$4=0,AF277="",AF$8="",AF$7=""),"",ROUND(AF277/AF$8*AF$7*KVARDI,2))</f>
        <v/>
      </c>
      <c r="AH277" s="43"/>
      <c r="AI277" s="44" t="str">
        <f aca="false">IF(OR(AH$4=0,AH277="",AH$8="",AH$7=""),"",ROUND(AH277/AH$8*AH$7*KVARDI,2))</f>
        <v/>
      </c>
      <c r="AJ277" s="43"/>
      <c r="AK277" s="44" t="str">
        <f aca="false">IF(OR(AJ$4=0,AJ277="",AJ$8="",AJ$7=""),"",ROUND(AJ277/AJ$8*AJ$7*KVARDI,2))</f>
        <v/>
      </c>
      <c r="AL277" s="43"/>
      <c r="AM277" s="44" t="str">
        <f aca="false">IF(OR(AL$4=0,AL277="",AL$8="",AL$7=""),"",ROUND(AL277/AL$8*AL$7*KVARDI,2))</f>
        <v/>
      </c>
      <c r="AN277" s="43"/>
      <c r="AO277" s="44" t="str">
        <f aca="false">IF(OR(AN$4=0,AN277="",AN$8="",AN$7=""),"",ROUND(AN277/AN$8*AN$7*KVARDI,2))</f>
        <v/>
      </c>
      <c r="AP277" s="43"/>
      <c r="AQ277" s="44" t="str">
        <f aca="false">IF(OR(AP$4=0,AP277="",AP$8="",AP$7=""),"",ROUND(AP277/AP$8*AP$7*KVARDI,2))</f>
        <v/>
      </c>
      <c r="AR277" s="43"/>
      <c r="AS277" s="44" t="str">
        <f aca="false">IF(OR(AR$4=0,AR277="",AR$8="",AR$7=""),"",ROUND(AR277/AR$8*AR$7*KVARDI,2))</f>
        <v/>
      </c>
      <c r="AT277" s="43"/>
      <c r="AU277" s="44" t="str">
        <f aca="false">IF(OR(AT$4=0,AT277="",AT$8="",AT$7=""),"",ROUND(AT277/AT$8*AT$7*KVARDI,2))</f>
        <v/>
      </c>
      <c r="AV277" s="43"/>
      <c r="AW277" s="44" t="str">
        <f aca="false">IF(OR(AV$4=0,AV277="",AV$8="",AV$7=""),"",ROUND(AV277/AV$8*AV$7*KVARDI,2))</f>
        <v/>
      </c>
      <c r="AX277" s="43"/>
      <c r="AY277" s="44" t="str">
        <f aca="false">IF(OR(AX$4=0,AX277="",AX$8="",AX$7=""),"",ROUND(AX277/AX$8*AX$7*KVARDI,2))</f>
        <v/>
      </c>
      <c r="AZ277" s="43"/>
      <c r="BA277" s="44" t="str">
        <f aca="false">IF(OR(AZ$4=0,AZ277="",AZ$8="",AZ$7=""),"",ROUND(AZ277/AZ$8*AZ$7*KVARDI,2))</f>
        <v/>
      </c>
      <c r="BB277" s="43"/>
      <c r="BC277" s="44" t="str">
        <f aca="false">IF(OR(BB$4=0,BB277="",BB$8="",BB$7=""),"",ROUND(BB277/BB$8*BB$7*KVARDI,2))</f>
        <v/>
      </c>
    </row>
    <row r="278" customFormat="false" ht="15" hidden="false" customHeight="true" outlineLevel="0" collapsed="false">
      <c r="A278" s="45" t="n">
        <f aca="false">ROW()-10</f>
        <v>268</v>
      </c>
      <c r="B278" s="41" t="str">
        <f aca="false">IF(INDEX(Launagögn!$B$6:$B$10005,$A278)="","",INDEX(Launagögn!$B$6:$B$10005,$A278))</f>
        <v/>
      </c>
      <c r="C278" s="41" t="str">
        <f aca="false">IF(INDEX(Launagögn!$C$6:$C$10005,$A278)="","",INDEX(Launagögn!$C$6:$C$10005,$A278))</f>
        <v/>
      </c>
      <c r="D278" s="42" t="n">
        <f aca="false">IFERROR(SUMIF($F$10:$BC$10,"Stig",$F278:$BC278),0)</f>
        <v>0</v>
      </c>
      <c r="F278" s="43"/>
      <c r="G278" s="44" t="str">
        <f aca="false">IF(OR(F$4=0,F278="",F$8="",F$7=""),"",ROUND(F278/F$8*F$7*KVARDI,2))</f>
        <v/>
      </c>
      <c r="H278" s="43"/>
      <c r="I278" s="44" t="str">
        <f aca="false">IF(OR(H$4=0,H278="",H$8="",H$7=""),"",ROUND(H278/H$8*H$7*KVARDI,2))</f>
        <v/>
      </c>
      <c r="J278" s="43"/>
      <c r="K278" s="44" t="str">
        <f aca="false">IF(OR(J$4=0,J278="",J$8="",J$7=""),"",ROUND(J278/J$8*J$7*KVARDI,2))</f>
        <v/>
      </c>
      <c r="L278" s="43"/>
      <c r="M278" s="44" t="str">
        <f aca="false">IF(OR(L$4=0,L278="",L$8="",L$7=""),"",ROUND(L278/L$8*L$7*KVARDI,2))</f>
        <v/>
      </c>
      <c r="N278" s="43"/>
      <c r="O278" s="44" t="str">
        <f aca="false">IF(OR(N$4=0,N278="",N$8="",N$7=""),"",ROUND(N278/N$8*N$7*KVARDI,2))</f>
        <v/>
      </c>
      <c r="P278" s="43"/>
      <c r="Q278" s="44" t="str">
        <f aca="false">IF(OR(P$4=0,P278="",P$8="",P$7=""),"",ROUND(P278/P$8*P$7*KVARDI,2))</f>
        <v/>
      </c>
      <c r="R278" s="43"/>
      <c r="S278" s="44" t="str">
        <f aca="false">IF(OR(R$4=0,R278="",R$8="",R$7=""),"",ROUND(R278/R$8*R$7*KVARDI,2))</f>
        <v/>
      </c>
      <c r="T278" s="43"/>
      <c r="U278" s="44" t="str">
        <f aca="false">IF(OR(T$4=0,T278="",T$8="",T$7=""),"",ROUND(T278/T$8*T$7*KVARDI,2))</f>
        <v/>
      </c>
      <c r="V278" s="43"/>
      <c r="W278" s="44" t="str">
        <f aca="false">IF(OR(V$4=0,V278="",V$8="",V$7=""),"",ROUND(V278/V$8*V$7*KVARDI,2))</f>
        <v/>
      </c>
      <c r="X278" s="43"/>
      <c r="Y278" s="44" t="str">
        <f aca="false">IF(OR(X$4=0,X278="",X$8="",X$7=""),"",ROUND(X278/X$8*X$7*KVARDI,2))</f>
        <v/>
      </c>
      <c r="Z278" s="43"/>
      <c r="AA278" s="44" t="str">
        <f aca="false">IF(OR(Z$4=0,Z278="",Z$8="",Z$7=""),"",ROUND(Z278/Z$8*Z$7*KVARDI,2))</f>
        <v/>
      </c>
      <c r="AB278" s="43"/>
      <c r="AC278" s="44" t="str">
        <f aca="false">IF(OR(AB$4=0,AB278="",AB$8="",AB$7=""),"",ROUND(AB278/AB$8*AB$7*KVARDI,2))</f>
        <v/>
      </c>
      <c r="AD278" s="43"/>
      <c r="AE278" s="44" t="str">
        <f aca="false">IF(OR(AD$4=0,AD278="",AD$8="",AD$7=""),"",ROUND(AD278/AD$8*AD$7*KVARDI,2))</f>
        <v/>
      </c>
      <c r="AF278" s="43"/>
      <c r="AG278" s="44" t="str">
        <f aca="false">IF(OR(AF$4=0,AF278="",AF$8="",AF$7=""),"",ROUND(AF278/AF$8*AF$7*KVARDI,2))</f>
        <v/>
      </c>
      <c r="AH278" s="43"/>
      <c r="AI278" s="44" t="str">
        <f aca="false">IF(OR(AH$4=0,AH278="",AH$8="",AH$7=""),"",ROUND(AH278/AH$8*AH$7*KVARDI,2))</f>
        <v/>
      </c>
      <c r="AJ278" s="43"/>
      <c r="AK278" s="44" t="str">
        <f aca="false">IF(OR(AJ$4=0,AJ278="",AJ$8="",AJ$7=""),"",ROUND(AJ278/AJ$8*AJ$7*KVARDI,2))</f>
        <v/>
      </c>
      <c r="AL278" s="43"/>
      <c r="AM278" s="44" t="str">
        <f aca="false">IF(OR(AL$4=0,AL278="",AL$8="",AL$7=""),"",ROUND(AL278/AL$8*AL$7*KVARDI,2))</f>
        <v/>
      </c>
      <c r="AN278" s="43"/>
      <c r="AO278" s="44" t="str">
        <f aca="false">IF(OR(AN$4=0,AN278="",AN$8="",AN$7=""),"",ROUND(AN278/AN$8*AN$7*KVARDI,2))</f>
        <v/>
      </c>
      <c r="AP278" s="43"/>
      <c r="AQ278" s="44" t="str">
        <f aca="false">IF(OR(AP$4=0,AP278="",AP$8="",AP$7=""),"",ROUND(AP278/AP$8*AP$7*KVARDI,2))</f>
        <v/>
      </c>
      <c r="AR278" s="43"/>
      <c r="AS278" s="44" t="str">
        <f aca="false">IF(OR(AR$4=0,AR278="",AR$8="",AR$7=""),"",ROUND(AR278/AR$8*AR$7*KVARDI,2))</f>
        <v/>
      </c>
      <c r="AT278" s="43"/>
      <c r="AU278" s="44" t="str">
        <f aca="false">IF(OR(AT$4=0,AT278="",AT$8="",AT$7=""),"",ROUND(AT278/AT$8*AT$7*KVARDI,2))</f>
        <v/>
      </c>
      <c r="AV278" s="43"/>
      <c r="AW278" s="44" t="str">
        <f aca="false">IF(OR(AV$4=0,AV278="",AV$8="",AV$7=""),"",ROUND(AV278/AV$8*AV$7*KVARDI,2))</f>
        <v/>
      </c>
      <c r="AX278" s="43"/>
      <c r="AY278" s="44" t="str">
        <f aca="false">IF(OR(AX$4=0,AX278="",AX$8="",AX$7=""),"",ROUND(AX278/AX$8*AX$7*KVARDI,2))</f>
        <v/>
      </c>
      <c r="AZ278" s="43"/>
      <c r="BA278" s="44" t="str">
        <f aca="false">IF(OR(AZ$4=0,AZ278="",AZ$8="",AZ$7=""),"",ROUND(AZ278/AZ$8*AZ$7*KVARDI,2))</f>
        <v/>
      </c>
      <c r="BB278" s="43"/>
      <c r="BC278" s="44" t="str">
        <f aca="false">IF(OR(BB$4=0,BB278="",BB$8="",BB$7=""),"",ROUND(BB278/BB$8*BB$7*KVARDI,2))</f>
        <v/>
      </c>
    </row>
    <row r="279" customFormat="false" ht="15" hidden="false" customHeight="true" outlineLevel="0" collapsed="false">
      <c r="A279" s="45" t="n">
        <f aca="false">ROW()-10</f>
        <v>269</v>
      </c>
      <c r="B279" s="41" t="str">
        <f aca="false">IF(INDEX(Launagögn!$B$6:$B$10005,$A279)="","",INDEX(Launagögn!$B$6:$B$10005,$A279))</f>
        <v/>
      </c>
      <c r="C279" s="41" t="str">
        <f aca="false">IF(INDEX(Launagögn!$C$6:$C$10005,$A279)="","",INDEX(Launagögn!$C$6:$C$10005,$A279))</f>
        <v/>
      </c>
      <c r="D279" s="42" t="n">
        <f aca="false">IFERROR(SUMIF($F$10:$BC$10,"Stig",$F279:$BC279),0)</f>
        <v>0</v>
      </c>
      <c r="F279" s="43"/>
      <c r="G279" s="44" t="str">
        <f aca="false">IF(OR(F$4=0,F279="",F$8="",F$7=""),"",ROUND(F279/F$8*F$7*KVARDI,2))</f>
        <v/>
      </c>
      <c r="H279" s="43"/>
      <c r="I279" s="44" t="str">
        <f aca="false">IF(OR(H$4=0,H279="",H$8="",H$7=""),"",ROUND(H279/H$8*H$7*KVARDI,2))</f>
        <v/>
      </c>
      <c r="J279" s="43"/>
      <c r="K279" s="44" t="str">
        <f aca="false">IF(OR(J$4=0,J279="",J$8="",J$7=""),"",ROUND(J279/J$8*J$7*KVARDI,2))</f>
        <v/>
      </c>
      <c r="L279" s="43"/>
      <c r="M279" s="44" t="str">
        <f aca="false">IF(OR(L$4=0,L279="",L$8="",L$7=""),"",ROUND(L279/L$8*L$7*KVARDI,2))</f>
        <v/>
      </c>
      <c r="N279" s="43"/>
      <c r="O279" s="44" t="str">
        <f aca="false">IF(OR(N$4=0,N279="",N$8="",N$7=""),"",ROUND(N279/N$8*N$7*KVARDI,2))</f>
        <v/>
      </c>
      <c r="P279" s="43"/>
      <c r="Q279" s="44" t="str">
        <f aca="false">IF(OR(P$4=0,P279="",P$8="",P$7=""),"",ROUND(P279/P$8*P$7*KVARDI,2))</f>
        <v/>
      </c>
      <c r="R279" s="43"/>
      <c r="S279" s="44" t="str">
        <f aca="false">IF(OR(R$4=0,R279="",R$8="",R$7=""),"",ROUND(R279/R$8*R$7*KVARDI,2))</f>
        <v/>
      </c>
      <c r="T279" s="43"/>
      <c r="U279" s="44" t="str">
        <f aca="false">IF(OR(T$4=0,T279="",T$8="",T$7=""),"",ROUND(T279/T$8*T$7*KVARDI,2))</f>
        <v/>
      </c>
      <c r="V279" s="43"/>
      <c r="W279" s="44" t="str">
        <f aca="false">IF(OR(V$4=0,V279="",V$8="",V$7=""),"",ROUND(V279/V$8*V$7*KVARDI,2))</f>
        <v/>
      </c>
      <c r="X279" s="43"/>
      <c r="Y279" s="44" t="str">
        <f aca="false">IF(OR(X$4=0,X279="",X$8="",X$7=""),"",ROUND(X279/X$8*X$7*KVARDI,2))</f>
        <v/>
      </c>
      <c r="Z279" s="43"/>
      <c r="AA279" s="44" t="str">
        <f aca="false">IF(OR(Z$4=0,Z279="",Z$8="",Z$7=""),"",ROUND(Z279/Z$8*Z$7*KVARDI,2))</f>
        <v/>
      </c>
      <c r="AB279" s="43"/>
      <c r="AC279" s="44" t="str">
        <f aca="false">IF(OR(AB$4=0,AB279="",AB$8="",AB$7=""),"",ROUND(AB279/AB$8*AB$7*KVARDI,2))</f>
        <v/>
      </c>
      <c r="AD279" s="43"/>
      <c r="AE279" s="44" t="str">
        <f aca="false">IF(OR(AD$4=0,AD279="",AD$8="",AD$7=""),"",ROUND(AD279/AD$8*AD$7*KVARDI,2))</f>
        <v/>
      </c>
      <c r="AF279" s="43"/>
      <c r="AG279" s="44" t="str">
        <f aca="false">IF(OR(AF$4=0,AF279="",AF$8="",AF$7=""),"",ROUND(AF279/AF$8*AF$7*KVARDI,2))</f>
        <v/>
      </c>
      <c r="AH279" s="43"/>
      <c r="AI279" s="44" t="str">
        <f aca="false">IF(OR(AH$4=0,AH279="",AH$8="",AH$7=""),"",ROUND(AH279/AH$8*AH$7*KVARDI,2))</f>
        <v/>
      </c>
      <c r="AJ279" s="43"/>
      <c r="AK279" s="44" t="str">
        <f aca="false">IF(OR(AJ$4=0,AJ279="",AJ$8="",AJ$7=""),"",ROUND(AJ279/AJ$8*AJ$7*KVARDI,2))</f>
        <v/>
      </c>
      <c r="AL279" s="43"/>
      <c r="AM279" s="44" t="str">
        <f aca="false">IF(OR(AL$4=0,AL279="",AL$8="",AL$7=""),"",ROUND(AL279/AL$8*AL$7*KVARDI,2))</f>
        <v/>
      </c>
      <c r="AN279" s="43"/>
      <c r="AO279" s="44" t="str">
        <f aca="false">IF(OR(AN$4=0,AN279="",AN$8="",AN$7=""),"",ROUND(AN279/AN$8*AN$7*KVARDI,2))</f>
        <v/>
      </c>
      <c r="AP279" s="43"/>
      <c r="AQ279" s="44" t="str">
        <f aca="false">IF(OR(AP$4=0,AP279="",AP$8="",AP$7=""),"",ROUND(AP279/AP$8*AP$7*KVARDI,2))</f>
        <v/>
      </c>
      <c r="AR279" s="43"/>
      <c r="AS279" s="44" t="str">
        <f aca="false">IF(OR(AR$4=0,AR279="",AR$8="",AR$7=""),"",ROUND(AR279/AR$8*AR$7*KVARDI,2))</f>
        <v/>
      </c>
      <c r="AT279" s="43"/>
      <c r="AU279" s="44" t="str">
        <f aca="false">IF(OR(AT$4=0,AT279="",AT$8="",AT$7=""),"",ROUND(AT279/AT$8*AT$7*KVARDI,2))</f>
        <v/>
      </c>
      <c r="AV279" s="43"/>
      <c r="AW279" s="44" t="str">
        <f aca="false">IF(OR(AV$4=0,AV279="",AV$8="",AV$7=""),"",ROUND(AV279/AV$8*AV$7*KVARDI,2))</f>
        <v/>
      </c>
      <c r="AX279" s="43"/>
      <c r="AY279" s="44" t="str">
        <f aca="false">IF(OR(AX$4=0,AX279="",AX$8="",AX$7=""),"",ROUND(AX279/AX$8*AX$7*KVARDI,2))</f>
        <v/>
      </c>
      <c r="AZ279" s="43"/>
      <c r="BA279" s="44" t="str">
        <f aca="false">IF(OR(AZ$4=0,AZ279="",AZ$8="",AZ$7=""),"",ROUND(AZ279/AZ$8*AZ$7*KVARDI,2))</f>
        <v/>
      </c>
      <c r="BB279" s="43"/>
      <c r="BC279" s="44" t="str">
        <f aca="false">IF(OR(BB$4=0,BB279="",BB$8="",BB$7=""),"",ROUND(BB279/BB$8*BB$7*KVARDI,2))</f>
        <v/>
      </c>
    </row>
    <row r="280" customFormat="false" ht="15" hidden="false" customHeight="true" outlineLevel="0" collapsed="false">
      <c r="A280" s="45" t="n">
        <f aca="false">ROW()-10</f>
        <v>270</v>
      </c>
      <c r="B280" s="41" t="str">
        <f aca="false">IF(INDEX(Launagögn!$B$6:$B$10005,$A280)="","",INDEX(Launagögn!$B$6:$B$10005,$A280))</f>
        <v/>
      </c>
      <c r="C280" s="41" t="str">
        <f aca="false">IF(INDEX(Launagögn!$C$6:$C$10005,$A280)="","",INDEX(Launagögn!$C$6:$C$10005,$A280))</f>
        <v/>
      </c>
      <c r="D280" s="42" t="n">
        <f aca="false">IFERROR(SUMIF($F$10:$BC$10,"Stig",$F280:$BC280),0)</f>
        <v>0</v>
      </c>
      <c r="F280" s="43"/>
      <c r="G280" s="44" t="str">
        <f aca="false">IF(OR(F$4=0,F280="",F$8="",F$7=""),"",ROUND(F280/F$8*F$7*KVARDI,2))</f>
        <v/>
      </c>
      <c r="H280" s="43"/>
      <c r="I280" s="44" t="str">
        <f aca="false">IF(OR(H$4=0,H280="",H$8="",H$7=""),"",ROUND(H280/H$8*H$7*KVARDI,2))</f>
        <v/>
      </c>
      <c r="J280" s="43"/>
      <c r="K280" s="44" t="str">
        <f aca="false">IF(OR(J$4=0,J280="",J$8="",J$7=""),"",ROUND(J280/J$8*J$7*KVARDI,2))</f>
        <v/>
      </c>
      <c r="L280" s="43"/>
      <c r="M280" s="44" t="str">
        <f aca="false">IF(OR(L$4=0,L280="",L$8="",L$7=""),"",ROUND(L280/L$8*L$7*KVARDI,2))</f>
        <v/>
      </c>
      <c r="N280" s="43"/>
      <c r="O280" s="44" t="str">
        <f aca="false">IF(OR(N$4=0,N280="",N$8="",N$7=""),"",ROUND(N280/N$8*N$7*KVARDI,2))</f>
        <v/>
      </c>
      <c r="P280" s="43"/>
      <c r="Q280" s="44" t="str">
        <f aca="false">IF(OR(P$4=0,P280="",P$8="",P$7=""),"",ROUND(P280/P$8*P$7*KVARDI,2))</f>
        <v/>
      </c>
      <c r="R280" s="43"/>
      <c r="S280" s="44" t="str">
        <f aca="false">IF(OR(R$4=0,R280="",R$8="",R$7=""),"",ROUND(R280/R$8*R$7*KVARDI,2))</f>
        <v/>
      </c>
      <c r="T280" s="43"/>
      <c r="U280" s="44" t="str">
        <f aca="false">IF(OR(T$4=0,T280="",T$8="",T$7=""),"",ROUND(T280/T$8*T$7*KVARDI,2))</f>
        <v/>
      </c>
      <c r="V280" s="43"/>
      <c r="W280" s="44" t="str">
        <f aca="false">IF(OR(V$4=0,V280="",V$8="",V$7=""),"",ROUND(V280/V$8*V$7*KVARDI,2))</f>
        <v/>
      </c>
      <c r="X280" s="43"/>
      <c r="Y280" s="44" t="str">
        <f aca="false">IF(OR(X$4=0,X280="",X$8="",X$7=""),"",ROUND(X280/X$8*X$7*KVARDI,2))</f>
        <v/>
      </c>
      <c r="Z280" s="43"/>
      <c r="AA280" s="44" t="str">
        <f aca="false">IF(OR(Z$4=0,Z280="",Z$8="",Z$7=""),"",ROUND(Z280/Z$8*Z$7*KVARDI,2))</f>
        <v/>
      </c>
      <c r="AB280" s="43"/>
      <c r="AC280" s="44" t="str">
        <f aca="false">IF(OR(AB$4=0,AB280="",AB$8="",AB$7=""),"",ROUND(AB280/AB$8*AB$7*KVARDI,2))</f>
        <v/>
      </c>
      <c r="AD280" s="43"/>
      <c r="AE280" s="44" t="str">
        <f aca="false">IF(OR(AD$4=0,AD280="",AD$8="",AD$7=""),"",ROUND(AD280/AD$8*AD$7*KVARDI,2))</f>
        <v/>
      </c>
      <c r="AF280" s="43"/>
      <c r="AG280" s="44" t="str">
        <f aca="false">IF(OR(AF$4=0,AF280="",AF$8="",AF$7=""),"",ROUND(AF280/AF$8*AF$7*KVARDI,2))</f>
        <v/>
      </c>
      <c r="AH280" s="43"/>
      <c r="AI280" s="44" t="str">
        <f aca="false">IF(OR(AH$4=0,AH280="",AH$8="",AH$7=""),"",ROUND(AH280/AH$8*AH$7*KVARDI,2))</f>
        <v/>
      </c>
      <c r="AJ280" s="43"/>
      <c r="AK280" s="44" t="str">
        <f aca="false">IF(OR(AJ$4=0,AJ280="",AJ$8="",AJ$7=""),"",ROUND(AJ280/AJ$8*AJ$7*KVARDI,2))</f>
        <v/>
      </c>
      <c r="AL280" s="43"/>
      <c r="AM280" s="44" t="str">
        <f aca="false">IF(OR(AL$4=0,AL280="",AL$8="",AL$7=""),"",ROUND(AL280/AL$8*AL$7*KVARDI,2))</f>
        <v/>
      </c>
      <c r="AN280" s="43"/>
      <c r="AO280" s="44" t="str">
        <f aca="false">IF(OR(AN$4=0,AN280="",AN$8="",AN$7=""),"",ROUND(AN280/AN$8*AN$7*KVARDI,2))</f>
        <v/>
      </c>
      <c r="AP280" s="43"/>
      <c r="AQ280" s="44" t="str">
        <f aca="false">IF(OR(AP$4=0,AP280="",AP$8="",AP$7=""),"",ROUND(AP280/AP$8*AP$7*KVARDI,2))</f>
        <v/>
      </c>
      <c r="AR280" s="43"/>
      <c r="AS280" s="44" t="str">
        <f aca="false">IF(OR(AR$4=0,AR280="",AR$8="",AR$7=""),"",ROUND(AR280/AR$8*AR$7*KVARDI,2))</f>
        <v/>
      </c>
      <c r="AT280" s="43"/>
      <c r="AU280" s="44" t="str">
        <f aca="false">IF(OR(AT$4=0,AT280="",AT$8="",AT$7=""),"",ROUND(AT280/AT$8*AT$7*KVARDI,2))</f>
        <v/>
      </c>
      <c r="AV280" s="43"/>
      <c r="AW280" s="44" t="str">
        <f aca="false">IF(OR(AV$4=0,AV280="",AV$8="",AV$7=""),"",ROUND(AV280/AV$8*AV$7*KVARDI,2))</f>
        <v/>
      </c>
      <c r="AX280" s="43"/>
      <c r="AY280" s="44" t="str">
        <f aca="false">IF(OR(AX$4=0,AX280="",AX$8="",AX$7=""),"",ROUND(AX280/AX$8*AX$7*KVARDI,2))</f>
        <v/>
      </c>
      <c r="AZ280" s="43"/>
      <c r="BA280" s="44" t="str">
        <f aca="false">IF(OR(AZ$4=0,AZ280="",AZ$8="",AZ$7=""),"",ROUND(AZ280/AZ$8*AZ$7*KVARDI,2))</f>
        <v/>
      </c>
      <c r="BB280" s="43"/>
      <c r="BC280" s="44" t="str">
        <f aca="false">IF(OR(BB$4=0,BB280="",BB$8="",BB$7=""),"",ROUND(BB280/BB$8*BB$7*KVARDI,2))</f>
        <v/>
      </c>
    </row>
    <row r="281" customFormat="false" ht="15" hidden="false" customHeight="true" outlineLevel="0" collapsed="false">
      <c r="A281" s="45" t="n">
        <f aca="false">ROW()-10</f>
        <v>271</v>
      </c>
      <c r="B281" s="41" t="str">
        <f aca="false">IF(INDEX(Launagögn!$B$6:$B$10005,$A281)="","",INDEX(Launagögn!$B$6:$B$10005,$A281))</f>
        <v/>
      </c>
      <c r="C281" s="41" t="str">
        <f aca="false">IF(INDEX(Launagögn!$C$6:$C$10005,$A281)="","",INDEX(Launagögn!$C$6:$C$10005,$A281))</f>
        <v/>
      </c>
      <c r="D281" s="42" t="n">
        <f aca="false">IFERROR(SUMIF($F$10:$BC$10,"Stig",$F281:$BC281),0)</f>
        <v>0</v>
      </c>
      <c r="F281" s="43"/>
      <c r="G281" s="44" t="str">
        <f aca="false">IF(OR(F$4=0,F281="",F$8="",F$7=""),"",ROUND(F281/F$8*F$7*KVARDI,2))</f>
        <v/>
      </c>
      <c r="H281" s="43"/>
      <c r="I281" s="44" t="str">
        <f aca="false">IF(OR(H$4=0,H281="",H$8="",H$7=""),"",ROUND(H281/H$8*H$7*KVARDI,2))</f>
        <v/>
      </c>
      <c r="J281" s="43"/>
      <c r="K281" s="44" t="str">
        <f aca="false">IF(OR(J$4=0,J281="",J$8="",J$7=""),"",ROUND(J281/J$8*J$7*KVARDI,2))</f>
        <v/>
      </c>
      <c r="L281" s="43"/>
      <c r="M281" s="44" t="str">
        <f aca="false">IF(OR(L$4=0,L281="",L$8="",L$7=""),"",ROUND(L281/L$8*L$7*KVARDI,2))</f>
        <v/>
      </c>
      <c r="N281" s="43"/>
      <c r="O281" s="44" t="str">
        <f aca="false">IF(OR(N$4=0,N281="",N$8="",N$7=""),"",ROUND(N281/N$8*N$7*KVARDI,2))</f>
        <v/>
      </c>
      <c r="P281" s="43"/>
      <c r="Q281" s="44" t="str">
        <f aca="false">IF(OR(P$4=0,P281="",P$8="",P$7=""),"",ROUND(P281/P$8*P$7*KVARDI,2))</f>
        <v/>
      </c>
      <c r="R281" s="43"/>
      <c r="S281" s="44" t="str">
        <f aca="false">IF(OR(R$4=0,R281="",R$8="",R$7=""),"",ROUND(R281/R$8*R$7*KVARDI,2))</f>
        <v/>
      </c>
      <c r="T281" s="43"/>
      <c r="U281" s="44" t="str">
        <f aca="false">IF(OR(T$4=0,T281="",T$8="",T$7=""),"",ROUND(T281/T$8*T$7*KVARDI,2))</f>
        <v/>
      </c>
      <c r="V281" s="43"/>
      <c r="W281" s="44" t="str">
        <f aca="false">IF(OR(V$4=0,V281="",V$8="",V$7=""),"",ROUND(V281/V$8*V$7*KVARDI,2))</f>
        <v/>
      </c>
      <c r="X281" s="43"/>
      <c r="Y281" s="44" t="str">
        <f aca="false">IF(OR(X$4=0,X281="",X$8="",X$7=""),"",ROUND(X281/X$8*X$7*KVARDI,2))</f>
        <v/>
      </c>
      <c r="Z281" s="43"/>
      <c r="AA281" s="44" t="str">
        <f aca="false">IF(OR(Z$4=0,Z281="",Z$8="",Z$7=""),"",ROUND(Z281/Z$8*Z$7*KVARDI,2))</f>
        <v/>
      </c>
      <c r="AB281" s="43"/>
      <c r="AC281" s="44" t="str">
        <f aca="false">IF(OR(AB$4=0,AB281="",AB$8="",AB$7=""),"",ROUND(AB281/AB$8*AB$7*KVARDI,2))</f>
        <v/>
      </c>
      <c r="AD281" s="43"/>
      <c r="AE281" s="44" t="str">
        <f aca="false">IF(OR(AD$4=0,AD281="",AD$8="",AD$7=""),"",ROUND(AD281/AD$8*AD$7*KVARDI,2))</f>
        <v/>
      </c>
      <c r="AF281" s="43"/>
      <c r="AG281" s="44" t="str">
        <f aca="false">IF(OR(AF$4=0,AF281="",AF$8="",AF$7=""),"",ROUND(AF281/AF$8*AF$7*KVARDI,2))</f>
        <v/>
      </c>
      <c r="AH281" s="43"/>
      <c r="AI281" s="44" t="str">
        <f aca="false">IF(OR(AH$4=0,AH281="",AH$8="",AH$7=""),"",ROUND(AH281/AH$8*AH$7*KVARDI,2))</f>
        <v/>
      </c>
      <c r="AJ281" s="43"/>
      <c r="AK281" s="44" t="str">
        <f aca="false">IF(OR(AJ$4=0,AJ281="",AJ$8="",AJ$7=""),"",ROUND(AJ281/AJ$8*AJ$7*KVARDI,2))</f>
        <v/>
      </c>
      <c r="AL281" s="43"/>
      <c r="AM281" s="44" t="str">
        <f aca="false">IF(OR(AL$4=0,AL281="",AL$8="",AL$7=""),"",ROUND(AL281/AL$8*AL$7*KVARDI,2))</f>
        <v/>
      </c>
      <c r="AN281" s="43"/>
      <c r="AO281" s="44" t="str">
        <f aca="false">IF(OR(AN$4=0,AN281="",AN$8="",AN$7=""),"",ROUND(AN281/AN$8*AN$7*KVARDI,2))</f>
        <v/>
      </c>
      <c r="AP281" s="43"/>
      <c r="AQ281" s="44" t="str">
        <f aca="false">IF(OR(AP$4=0,AP281="",AP$8="",AP$7=""),"",ROUND(AP281/AP$8*AP$7*KVARDI,2))</f>
        <v/>
      </c>
      <c r="AR281" s="43"/>
      <c r="AS281" s="44" t="str">
        <f aca="false">IF(OR(AR$4=0,AR281="",AR$8="",AR$7=""),"",ROUND(AR281/AR$8*AR$7*KVARDI,2))</f>
        <v/>
      </c>
      <c r="AT281" s="43"/>
      <c r="AU281" s="44" t="str">
        <f aca="false">IF(OR(AT$4=0,AT281="",AT$8="",AT$7=""),"",ROUND(AT281/AT$8*AT$7*KVARDI,2))</f>
        <v/>
      </c>
      <c r="AV281" s="43"/>
      <c r="AW281" s="44" t="str">
        <f aca="false">IF(OR(AV$4=0,AV281="",AV$8="",AV$7=""),"",ROUND(AV281/AV$8*AV$7*KVARDI,2))</f>
        <v/>
      </c>
      <c r="AX281" s="43"/>
      <c r="AY281" s="44" t="str">
        <f aca="false">IF(OR(AX$4=0,AX281="",AX$8="",AX$7=""),"",ROUND(AX281/AX$8*AX$7*KVARDI,2))</f>
        <v/>
      </c>
      <c r="AZ281" s="43"/>
      <c r="BA281" s="44" t="str">
        <f aca="false">IF(OR(AZ$4=0,AZ281="",AZ$8="",AZ$7=""),"",ROUND(AZ281/AZ$8*AZ$7*KVARDI,2))</f>
        <v/>
      </c>
      <c r="BB281" s="43"/>
      <c r="BC281" s="44" t="str">
        <f aca="false">IF(OR(BB$4=0,BB281="",BB$8="",BB$7=""),"",ROUND(BB281/BB$8*BB$7*KVARDI,2))</f>
        <v/>
      </c>
    </row>
    <row r="282" customFormat="false" ht="15" hidden="false" customHeight="true" outlineLevel="0" collapsed="false">
      <c r="A282" s="45" t="n">
        <f aca="false">ROW()-10</f>
        <v>272</v>
      </c>
      <c r="B282" s="41" t="str">
        <f aca="false">IF(INDEX(Launagögn!$B$6:$B$10005,$A282)="","",INDEX(Launagögn!$B$6:$B$10005,$A282))</f>
        <v/>
      </c>
      <c r="C282" s="41" t="str">
        <f aca="false">IF(INDEX(Launagögn!$C$6:$C$10005,$A282)="","",INDEX(Launagögn!$C$6:$C$10005,$A282))</f>
        <v/>
      </c>
      <c r="D282" s="42" t="n">
        <f aca="false">IFERROR(SUMIF($F$10:$BC$10,"Stig",$F282:$BC282),0)</f>
        <v>0</v>
      </c>
      <c r="F282" s="43"/>
      <c r="G282" s="44" t="str">
        <f aca="false">IF(OR(F$4=0,F282="",F$8="",F$7=""),"",ROUND(F282/F$8*F$7*KVARDI,2))</f>
        <v/>
      </c>
      <c r="H282" s="43"/>
      <c r="I282" s="44" t="str">
        <f aca="false">IF(OR(H$4=0,H282="",H$8="",H$7=""),"",ROUND(H282/H$8*H$7*KVARDI,2))</f>
        <v/>
      </c>
      <c r="J282" s="43"/>
      <c r="K282" s="44" t="str">
        <f aca="false">IF(OR(J$4=0,J282="",J$8="",J$7=""),"",ROUND(J282/J$8*J$7*KVARDI,2))</f>
        <v/>
      </c>
      <c r="L282" s="43"/>
      <c r="M282" s="44" t="str">
        <f aca="false">IF(OR(L$4=0,L282="",L$8="",L$7=""),"",ROUND(L282/L$8*L$7*KVARDI,2))</f>
        <v/>
      </c>
      <c r="N282" s="43"/>
      <c r="O282" s="44" t="str">
        <f aca="false">IF(OR(N$4=0,N282="",N$8="",N$7=""),"",ROUND(N282/N$8*N$7*KVARDI,2))</f>
        <v/>
      </c>
      <c r="P282" s="43"/>
      <c r="Q282" s="44" t="str">
        <f aca="false">IF(OR(P$4=0,P282="",P$8="",P$7=""),"",ROUND(P282/P$8*P$7*KVARDI,2))</f>
        <v/>
      </c>
      <c r="R282" s="43"/>
      <c r="S282" s="44" t="str">
        <f aca="false">IF(OR(R$4=0,R282="",R$8="",R$7=""),"",ROUND(R282/R$8*R$7*KVARDI,2))</f>
        <v/>
      </c>
      <c r="T282" s="43"/>
      <c r="U282" s="44" t="str">
        <f aca="false">IF(OR(T$4=0,T282="",T$8="",T$7=""),"",ROUND(T282/T$8*T$7*KVARDI,2))</f>
        <v/>
      </c>
      <c r="V282" s="43"/>
      <c r="W282" s="44" t="str">
        <f aca="false">IF(OR(V$4=0,V282="",V$8="",V$7=""),"",ROUND(V282/V$8*V$7*KVARDI,2))</f>
        <v/>
      </c>
      <c r="X282" s="43"/>
      <c r="Y282" s="44" t="str">
        <f aca="false">IF(OR(X$4=0,X282="",X$8="",X$7=""),"",ROUND(X282/X$8*X$7*KVARDI,2))</f>
        <v/>
      </c>
      <c r="Z282" s="43"/>
      <c r="AA282" s="44" t="str">
        <f aca="false">IF(OR(Z$4=0,Z282="",Z$8="",Z$7=""),"",ROUND(Z282/Z$8*Z$7*KVARDI,2))</f>
        <v/>
      </c>
      <c r="AB282" s="43"/>
      <c r="AC282" s="44" t="str">
        <f aca="false">IF(OR(AB$4=0,AB282="",AB$8="",AB$7=""),"",ROUND(AB282/AB$8*AB$7*KVARDI,2))</f>
        <v/>
      </c>
      <c r="AD282" s="43"/>
      <c r="AE282" s="44" t="str">
        <f aca="false">IF(OR(AD$4=0,AD282="",AD$8="",AD$7=""),"",ROUND(AD282/AD$8*AD$7*KVARDI,2))</f>
        <v/>
      </c>
      <c r="AF282" s="43"/>
      <c r="AG282" s="44" t="str">
        <f aca="false">IF(OR(AF$4=0,AF282="",AF$8="",AF$7=""),"",ROUND(AF282/AF$8*AF$7*KVARDI,2))</f>
        <v/>
      </c>
      <c r="AH282" s="43"/>
      <c r="AI282" s="44" t="str">
        <f aca="false">IF(OR(AH$4=0,AH282="",AH$8="",AH$7=""),"",ROUND(AH282/AH$8*AH$7*KVARDI,2))</f>
        <v/>
      </c>
      <c r="AJ282" s="43"/>
      <c r="AK282" s="44" t="str">
        <f aca="false">IF(OR(AJ$4=0,AJ282="",AJ$8="",AJ$7=""),"",ROUND(AJ282/AJ$8*AJ$7*KVARDI,2))</f>
        <v/>
      </c>
      <c r="AL282" s="43"/>
      <c r="AM282" s="44" t="str">
        <f aca="false">IF(OR(AL$4=0,AL282="",AL$8="",AL$7=""),"",ROUND(AL282/AL$8*AL$7*KVARDI,2))</f>
        <v/>
      </c>
      <c r="AN282" s="43"/>
      <c r="AO282" s="44" t="str">
        <f aca="false">IF(OR(AN$4=0,AN282="",AN$8="",AN$7=""),"",ROUND(AN282/AN$8*AN$7*KVARDI,2))</f>
        <v/>
      </c>
      <c r="AP282" s="43"/>
      <c r="AQ282" s="44" t="str">
        <f aca="false">IF(OR(AP$4=0,AP282="",AP$8="",AP$7=""),"",ROUND(AP282/AP$8*AP$7*KVARDI,2))</f>
        <v/>
      </c>
      <c r="AR282" s="43"/>
      <c r="AS282" s="44" t="str">
        <f aca="false">IF(OR(AR$4=0,AR282="",AR$8="",AR$7=""),"",ROUND(AR282/AR$8*AR$7*KVARDI,2))</f>
        <v/>
      </c>
      <c r="AT282" s="43"/>
      <c r="AU282" s="44" t="str">
        <f aca="false">IF(OR(AT$4=0,AT282="",AT$8="",AT$7=""),"",ROUND(AT282/AT$8*AT$7*KVARDI,2))</f>
        <v/>
      </c>
      <c r="AV282" s="43"/>
      <c r="AW282" s="44" t="str">
        <f aca="false">IF(OR(AV$4=0,AV282="",AV$8="",AV$7=""),"",ROUND(AV282/AV$8*AV$7*KVARDI,2))</f>
        <v/>
      </c>
      <c r="AX282" s="43"/>
      <c r="AY282" s="44" t="str">
        <f aca="false">IF(OR(AX$4=0,AX282="",AX$8="",AX$7=""),"",ROUND(AX282/AX$8*AX$7*KVARDI,2))</f>
        <v/>
      </c>
      <c r="AZ282" s="43"/>
      <c r="BA282" s="44" t="str">
        <f aca="false">IF(OR(AZ$4=0,AZ282="",AZ$8="",AZ$7=""),"",ROUND(AZ282/AZ$8*AZ$7*KVARDI,2))</f>
        <v/>
      </c>
      <c r="BB282" s="43"/>
      <c r="BC282" s="44" t="str">
        <f aca="false">IF(OR(BB$4=0,BB282="",BB$8="",BB$7=""),"",ROUND(BB282/BB$8*BB$7*KVARDI,2))</f>
        <v/>
      </c>
    </row>
    <row r="283" customFormat="false" ht="15" hidden="false" customHeight="true" outlineLevel="0" collapsed="false">
      <c r="A283" s="45" t="n">
        <f aca="false">ROW()-10</f>
        <v>273</v>
      </c>
      <c r="B283" s="41" t="str">
        <f aca="false">IF(INDEX(Launagögn!$B$6:$B$10005,$A283)="","",INDEX(Launagögn!$B$6:$B$10005,$A283))</f>
        <v/>
      </c>
      <c r="C283" s="41" t="str">
        <f aca="false">IF(INDEX(Launagögn!$C$6:$C$10005,$A283)="","",INDEX(Launagögn!$C$6:$C$10005,$A283))</f>
        <v/>
      </c>
      <c r="D283" s="42" t="n">
        <f aca="false">IFERROR(SUMIF($F$10:$BC$10,"Stig",$F283:$BC283),0)</f>
        <v>0</v>
      </c>
      <c r="F283" s="43"/>
      <c r="G283" s="44" t="str">
        <f aca="false">IF(OR(F$4=0,F283="",F$8="",F$7=""),"",ROUND(F283/F$8*F$7*KVARDI,2))</f>
        <v/>
      </c>
      <c r="H283" s="43"/>
      <c r="I283" s="44" t="str">
        <f aca="false">IF(OR(H$4=0,H283="",H$8="",H$7=""),"",ROUND(H283/H$8*H$7*KVARDI,2))</f>
        <v/>
      </c>
      <c r="J283" s="43"/>
      <c r="K283" s="44" t="str">
        <f aca="false">IF(OR(J$4=0,J283="",J$8="",J$7=""),"",ROUND(J283/J$8*J$7*KVARDI,2))</f>
        <v/>
      </c>
      <c r="L283" s="43"/>
      <c r="M283" s="44" t="str">
        <f aca="false">IF(OR(L$4=0,L283="",L$8="",L$7=""),"",ROUND(L283/L$8*L$7*KVARDI,2))</f>
        <v/>
      </c>
      <c r="N283" s="43"/>
      <c r="O283" s="44" t="str">
        <f aca="false">IF(OR(N$4=0,N283="",N$8="",N$7=""),"",ROUND(N283/N$8*N$7*KVARDI,2))</f>
        <v/>
      </c>
      <c r="P283" s="43"/>
      <c r="Q283" s="44" t="str">
        <f aca="false">IF(OR(P$4=0,P283="",P$8="",P$7=""),"",ROUND(P283/P$8*P$7*KVARDI,2))</f>
        <v/>
      </c>
      <c r="R283" s="43"/>
      <c r="S283" s="44" t="str">
        <f aca="false">IF(OR(R$4=0,R283="",R$8="",R$7=""),"",ROUND(R283/R$8*R$7*KVARDI,2))</f>
        <v/>
      </c>
      <c r="T283" s="43"/>
      <c r="U283" s="44" t="str">
        <f aca="false">IF(OR(T$4=0,T283="",T$8="",T$7=""),"",ROUND(T283/T$8*T$7*KVARDI,2))</f>
        <v/>
      </c>
      <c r="V283" s="43"/>
      <c r="W283" s="44" t="str">
        <f aca="false">IF(OR(V$4=0,V283="",V$8="",V$7=""),"",ROUND(V283/V$8*V$7*KVARDI,2))</f>
        <v/>
      </c>
      <c r="X283" s="43"/>
      <c r="Y283" s="44" t="str">
        <f aca="false">IF(OR(X$4=0,X283="",X$8="",X$7=""),"",ROUND(X283/X$8*X$7*KVARDI,2))</f>
        <v/>
      </c>
      <c r="Z283" s="43"/>
      <c r="AA283" s="44" t="str">
        <f aca="false">IF(OR(Z$4=0,Z283="",Z$8="",Z$7=""),"",ROUND(Z283/Z$8*Z$7*KVARDI,2))</f>
        <v/>
      </c>
      <c r="AB283" s="43"/>
      <c r="AC283" s="44" t="str">
        <f aca="false">IF(OR(AB$4=0,AB283="",AB$8="",AB$7=""),"",ROUND(AB283/AB$8*AB$7*KVARDI,2))</f>
        <v/>
      </c>
      <c r="AD283" s="43"/>
      <c r="AE283" s="44" t="str">
        <f aca="false">IF(OR(AD$4=0,AD283="",AD$8="",AD$7=""),"",ROUND(AD283/AD$8*AD$7*KVARDI,2))</f>
        <v/>
      </c>
      <c r="AF283" s="43"/>
      <c r="AG283" s="44" t="str">
        <f aca="false">IF(OR(AF$4=0,AF283="",AF$8="",AF$7=""),"",ROUND(AF283/AF$8*AF$7*KVARDI,2))</f>
        <v/>
      </c>
      <c r="AH283" s="43"/>
      <c r="AI283" s="44" t="str">
        <f aca="false">IF(OR(AH$4=0,AH283="",AH$8="",AH$7=""),"",ROUND(AH283/AH$8*AH$7*KVARDI,2))</f>
        <v/>
      </c>
      <c r="AJ283" s="43"/>
      <c r="AK283" s="44" t="str">
        <f aca="false">IF(OR(AJ$4=0,AJ283="",AJ$8="",AJ$7=""),"",ROUND(AJ283/AJ$8*AJ$7*KVARDI,2))</f>
        <v/>
      </c>
      <c r="AL283" s="43"/>
      <c r="AM283" s="44" t="str">
        <f aca="false">IF(OR(AL$4=0,AL283="",AL$8="",AL$7=""),"",ROUND(AL283/AL$8*AL$7*KVARDI,2))</f>
        <v/>
      </c>
      <c r="AN283" s="43"/>
      <c r="AO283" s="44" t="str">
        <f aca="false">IF(OR(AN$4=0,AN283="",AN$8="",AN$7=""),"",ROUND(AN283/AN$8*AN$7*KVARDI,2))</f>
        <v/>
      </c>
      <c r="AP283" s="43"/>
      <c r="AQ283" s="44" t="str">
        <f aca="false">IF(OR(AP$4=0,AP283="",AP$8="",AP$7=""),"",ROUND(AP283/AP$8*AP$7*KVARDI,2))</f>
        <v/>
      </c>
      <c r="AR283" s="43"/>
      <c r="AS283" s="44" t="str">
        <f aca="false">IF(OR(AR$4=0,AR283="",AR$8="",AR$7=""),"",ROUND(AR283/AR$8*AR$7*KVARDI,2))</f>
        <v/>
      </c>
      <c r="AT283" s="43"/>
      <c r="AU283" s="44" t="str">
        <f aca="false">IF(OR(AT$4=0,AT283="",AT$8="",AT$7=""),"",ROUND(AT283/AT$8*AT$7*KVARDI,2))</f>
        <v/>
      </c>
      <c r="AV283" s="43"/>
      <c r="AW283" s="44" t="str">
        <f aca="false">IF(OR(AV$4=0,AV283="",AV$8="",AV$7=""),"",ROUND(AV283/AV$8*AV$7*KVARDI,2))</f>
        <v/>
      </c>
      <c r="AX283" s="43"/>
      <c r="AY283" s="44" t="str">
        <f aca="false">IF(OR(AX$4=0,AX283="",AX$8="",AX$7=""),"",ROUND(AX283/AX$8*AX$7*KVARDI,2))</f>
        <v/>
      </c>
      <c r="AZ283" s="43"/>
      <c r="BA283" s="44" t="str">
        <f aca="false">IF(OR(AZ$4=0,AZ283="",AZ$8="",AZ$7=""),"",ROUND(AZ283/AZ$8*AZ$7*KVARDI,2))</f>
        <v/>
      </c>
      <c r="BB283" s="43"/>
      <c r="BC283" s="44" t="str">
        <f aca="false">IF(OR(BB$4=0,BB283="",BB$8="",BB$7=""),"",ROUND(BB283/BB$8*BB$7*KVARDI,2))</f>
        <v/>
      </c>
    </row>
    <row r="284" customFormat="false" ht="15" hidden="false" customHeight="true" outlineLevel="0" collapsed="false">
      <c r="A284" s="45" t="n">
        <f aca="false">ROW()-10</f>
        <v>274</v>
      </c>
      <c r="B284" s="41" t="str">
        <f aca="false">IF(INDEX(Launagögn!$B$6:$B$10005,$A284)="","",INDEX(Launagögn!$B$6:$B$10005,$A284))</f>
        <v/>
      </c>
      <c r="C284" s="41" t="str">
        <f aca="false">IF(INDEX(Launagögn!$C$6:$C$10005,$A284)="","",INDEX(Launagögn!$C$6:$C$10005,$A284))</f>
        <v/>
      </c>
      <c r="D284" s="42" t="n">
        <f aca="false">IFERROR(SUMIF($F$10:$BC$10,"Stig",$F284:$BC284),0)</f>
        <v>0</v>
      </c>
      <c r="F284" s="43"/>
      <c r="G284" s="44" t="str">
        <f aca="false">IF(OR(F$4=0,F284="",F$8="",F$7=""),"",ROUND(F284/F$8*F$7*KVARDI,2))</f>
        <v/>
      </c>
      <c r="H284" s="43"/>
      <c r="I284" s="44" t="str">
        <f aca="false">IF(OR(H$4=0,H284="",H$8="",H$7=""),"",ROUND(H284/H$8*H$7*KVARDI,2))</f>
        <v/>
      </c>
      <c r="J284" s="43"/>
      <c r="K284" s="44" t="str">
        <f aca="false">IF(OR(J$4=0,J284="",J$8="",J$7=""),"",ROUND(J284/J$8*J$7*KVARDI,2))</f>
        <v/>
      </c>
      <c r="L284" s="43"/>
      <c r="M284" s="44" t="str">
        <f aca="false">IF(OR(L$4=0,L284="",L$8="",L$7=""),"",ROUND(L284/L$8*L$7*KVARDI,2))</f>
        <v/>
      </c>
      <c r="N284" s="43"/>
      <c r="O284" s="44" t="str">
        <f aca="false">IF(OR(N$4=0,N284="",N$8="",N$7=""),"",ROUND(N284/N$8*N$7*KVARDI,2))</f>
        <v/>
      </c>
      <c r="P284" s="43"/>
      <c r="Q284" s="44" t="str">
        <f aca="false">IF(OR(P$4=0,P284="",P$8="",P$7=""),"",ROUND(P284/P$8*P$7*KVARDI,2))</f>
        <v/>
      </c>
      <c r="R284" s="43"/>
      <c r="S284" s="44" t="str">
        <f aca="false">IF(OR(R$4=0,R284="",R$8="",R$7=""),"",ROUND(R284/R$8*R$7*KVARDI,2))</f>
        <v/>
      </c>
      <c r="T284" s="43"/>
      <c r="U284" s="44" t="str">
        <f aca="false">IF(OR(T$4=0,T284="",T$8="",T$7=""),"",ROUND(T284/T$8*T$7*KVARDI,2))</f>
        <v/>
      </c>
      <c r="V284" s="43"/>
      <c r="W284" s="44" t="str">
        <f aca="false">IF(OR(V$4=0,V284="",V$8="",V$7=""),"",ROUND(V284/V$8*V$7*KVARDI,2))</f>
        <v/>
      </c>
      <c r="X284" s="43"/>
      <c r="Y284" s="44" t="str">
        <f aca="false">IF(OR(X$4=0,X284="",X$8="",X$7=""),"",ROUND(X284/X$8*X$7*KVARDI,2))</f>
        <v/>
      </c>
      <c r="Z284" s="43"/>
      <c r="AA284" s="44" t="str">
        <f aca="false">IF(OR(Z$4=0,Z284="",Z$8="",Z$7=""),"",ROUND(Z284/Z$8*Z$7*KVARDI,2))</f>
        <v/>
      </c>
      <c r="AB284" s="43"/>
      <c r="AC284" s="44" t="str">
        <f aca="false">IF(OR(AB$4=0,AB284="",AB$8="",AB$7=""),"",ROUND(AB284/AB$8*AB$7*KVARDI,2))</f>
        <v/>
      </c>
      <c r="AD284" s="43"/>
      <c r="AE284" s="44" t="str">
        <f aca="false">IF(OR(AD$4=0,AD284="",AD$8="",AD$7=""),"",ROUND(AD284/AD$8*AD$7*KVARDI,2))</f>
        <v/>
      </c>
      <c r="AF284" s="43"/>
      <c r="AG284" s="44" t="str">
        <f aca="false">IF(OR(AF$4=0,AF284="",AF$8="",AF$7=""),"",ROUND(AF284/AF$8*AF$7*KVARDI,2))</f>
        <v/>
      </c>
      <c r="AH284" s="43"/>
      <c r="AI284" s="44" t="str">
        <f aca="false">IF(OR(AH$4=0,AH284="",AH$8="",AH$7=""),"",ROUND(AH284/AH$8*AH$7*KVARDI,2))</f>
        <v/>
      </c>
      <c r="AJ284" s="43"/>
      <c r="AK284" s="44" t="str">
        <f aca="false">IF(OR(AJ$4=0,AJ284="",AJ$8="",AJ$7=""),"",ROUND(AJ284/AJ$8*AJ$7*KVARDI,2))</f>
        <v/>
      </c>
      <c r="AL284" s="43"/>
      <c r="AM284" s="44" t="str">
        <f aca="false">IF(OR(AL$4=0,AL284="",AL$8="",AL$7=""),"",ROUND(AL284/AL$8*AL$7*KVARDI,2))</f>
        <v/>
      </c>
      <c r="AN284" s="43"/>
      <c r="AO284" s="44" t="str">
        <f aca="false">IF(OR(AN$4=0,AN284="",AN$8="",AN$7=""),"",ROUND(AN284/AN$8*AN$7*KVARDI,2))</f>
        <v/>
      </c>
      <c r="AP284" s="43"/>
      <c r="AQ284" s="44" t="str">
        <f aca="false">IF(OR(AP$4=0,AP284="",AP$8="",AP$7=""),"",ROUND(AP284/AP$8*AP$7*KVARDI,2))</f>
        <v/>
      </c>
      <c r="AR284" s="43"/>
      <c r="AS284" s="44" t="str">
        <f aca="false">IF(OR(AR$4=0,AR284="",AR$8="",AR$7=""),"",ROUND(AR284/AR$8*AR$7*KVARDI,2))</f>
        <v/>
      </c>
      <c r="AT284" s="43"/>
      <c r="AU284" s="44" t="str">
        <f aca="false">IF(OR(AT$4=0,AT284="",AT$8="",AT$7=""),"",ROUND(AT284/AT$8*AT$7*KVARDI,2))</f>
        <v/>
      </c>
      <c r="AV284" s="43"/>
      <c r="AW284" s="44" t="str">
        <f aca="false">IF(OR(AV$4=0,AV284="",AV$8="",AV$7=""),"",ROUND(AV284/AV$8*AV$7*KVARDI,2))</f>
        <v/>
      </c>
      <c r="AX284" s="43"/>
      <c r="AY284" s="44" t="str">
        <f aca="false">IF(OR(AX$4=0,AX284="",AX$8="",AX$7=""),"",ROUND(AX284/AX$8*AX$7*KVARDI,2))</f>
        <v/>
      </c>
      <c r="AZ284" s="43"/>
      <c r="BA284" s="44" t="str">
        <f aca="false">IF(OR(AZ$4=0,AZ284="",AZ$8="",AZ$7=""),"",ROUND(AZ284/AZ$8*AZ$7*KVARDI,2))</f>
        <v/>
      </c>
      <c r="BB284" s="43"/>
      <c r="BC284" s="44" t="str">
        <f aca="false">IF(OR(BB$4=0,BB284="",BB$8="",BB$7=""),"",ROUND(BB284/BB$8*BB$7*KVARDI,2))</f>
        <v/>
      </c>
    </row>
    <row r="285" customFormat="false" ht="15" hidden="false" customHeight="true" outlineLevel="0" collapsed="false">
      <c r="A285" s="45" t="n">
        <f aca="false">ROW()-10</f>
        <v>275</v>
      </c>
      <c r="B285" s="41" t="str">
        <f aca="false">IF(INDEX(Launagögn!$B$6:$B$10005,$A285)="","",INDEX(Launagögn!$B$6:$B$10005,$A285))</f>
        <v/>
      </c>
      <c r="C285" s="41" t="str">
        <f aca="false">IF(INDEX(Launagögn!$C$6:$C$10005,$A285)="","",INDEX(Launagögn!$C$6:$C$10005,$A285))</f>
        <v/>
      </c>
      <c r="D285" s="42" t="n">
        <f aca="false">IFERROR(SUMIF($F$10:$BC$10,"Stig",$F285:$BC285),0)</f>
        <v>0</v>
      </c>
      <c r="F285" s="43"/>
      <c r="G285" s="44" t="str">
        <f aca="false">IF(OR(F$4=0,F285="",F$8="",F$7=""),"",ROUND(F285/F$8*F$7*KVARDI,2))</f>
        <v/>
      </c>
      <c r="H285" s="43"/>
      <c r="I285" s="44" t="str">
        <f aca="false">IF(OR(H$4=0,H285="",H$8="",H$7=""),"",ROUND(H285/H$8*H$7*KVARDI,2))</f>
        <v/>
      </c>
      <c r="J285" s="43"/>
      <c r="K285" s="44" t="str">
        <f aca="false">IF(OR(J$4=0,J285="",J$8="",J$7=""),"",ROUND(J285/J$8*J$7*KVARDI,2))</f>
        <v/>
      </c>
      <c r="L285" s="43"/>
      <c r="M285" s="44" t="str">
        <f aca="false">IF(OR(L$4=0,L285="",L$8="",L$7=""),"",ROUND(L285/L$8*L$7*KVARDI,2))</f>
        <v/>
      </c>
      <c r="N285" s="43"/>
      <c r="O285" s="44" t="str">
        <f aca="false">IF(OR(N$4=0,N285="",N$8="",N$7=""),"",ROUND(N285/N$8*N$7*KVARDI,2))</f>
        <v/>
      </c>
      <c r="P285" s="43"/>
      <c r="Q285" s="44" t="str">
        <f aca="false">IF(OR(P$4=0,P285="",P$8="",P$7=""),"",ROUND(P285/P$8*P$7*KVARDI,2))</f>
        <v/>
      </c>
      <c r="R285" s="43"/>
      <c r="S285" s="44" t="str">
        <f aca="false">IF(OR(R$4=0,R285="",R$8="",R$7=""),"",ROUND(R285/R$8*R$7*KVARDI,2))</f>
        <v/>
      </c>
      <c r="T285" s="43"/>
      <c r="U285" s="44" t="str">
        <f aca="false">IF(OR(T$4=0,T285="",T$8="",T$7=""),"",ROUND(T285/T$8*T$7*KVARDI,2))</f>
        <v/>
      </c>
      <c r="V285" s="43"/>
      <c r="W285" s="44" t="str">
        <f aca="false">IF(OR(V$4=0,V285="",V$8="",V$7=""),"",ROUND(V285/V$8*V$7*KVARDI,2))</f>
        <v/>
      </c>
      <c r="X285" s="43"/>
      <c r="Y285" s="44" t="str">
        <f aca="false">IF(OR(X$4=0,X285="",X$8="",X$7=""),"",ROUND(X285/X$8*X$7*KVARDI,2))</f>
        <v/>
      </c>
      <c r="Z285" s="43"/>
      <c r="AA285" s="44" t="str">
        <f aca="false">IF(OR(Z$4=0,Z285="",Z$8="",Z$7=""),"",ROUND(Z285/Z$8*Z$7*KVARDI,2))</f>
        <v/>
      </c>
      <c r="AB285" s="43"/>
      <c r="AC285" s="44" t="str">
        <f aca="false">IF(OR(AB$4=0,AB285="",AB$8="",AB$7=""),"",ROUND(AB285/AB$8*AB$7*KVARDI,2))</f>
        <v/>
      </c>
      <c r="AD285" s="43"/>
      <c r="AE285" s="44" t="str">
        <f aca="false">IF(OR(AD$4=0,AD285="",AD$8="",AD$7=""),"",ROUND(AD285/AD$8*AD$7*KVARDI,2))</f>
        <v/>
      </c>
      <c r="AF285" s="43"/>
      <c r="AG285" s="44" t="str">
        <f aca="false">IF(OR(AF$4=0,AF285="",AF$8="",AF$7=""),"",ROUND(AF285/AF$8*AF$7*KVARDI,2))</f>
        <v/>
      </c>
      <c r="AH285" s="43"/>
      <c r="AI285" s="44" t="str">
        <f aca="false">IF(OR(AH$4=0,AH285="",AH$8="",AH$7=""),"",ROUND(AH285/AH$8*AH$7*KVARDI,2))</f>
        <v/>
      </c>
      <c r="AJ285" s="43"/>
      <c r="AK285" s="44" t="str">
        <f aca="false">IF(OR(AJ$4=0,AJ285="",AJ$8="",AJ$7=""),"",ROUND(AJ285/AJ$8*AJ$7*KVARDI,2))</f>
        <v/>
      </c>
      <c r="AL285" s="43"/>
      <c r="AM285" s="44" t="str">
        <f aca="false">IF(OR(AL$4=0,AL285="",AL$8="",AL$7=""),"",ROUND(AL285/AL$8*AL$7*KVARDI,2))</f>
        <v/>
      </c>
      <c r="AN285" s="43"/>
      <c r="AO285" s="44" t="str">
        <f aca="false">IF(OR(AN$4=0,AN285="",AN$8="",AN$7=""),"",ROUND(AN285/AN$8*AN$7*KVARDI,2))</f>
        <v/>
      </c>
      <c r="AP285" s="43"/>
      <c r="AQ285" s="44" t="str">
        <f aca="false">IF(OR(AP$4=0,AP285="",AP$8="",AP$7=""),"",ROUND(AP285/AP$8*AP$7*KVARDI,2))</f>
        <v/>
      </c>
      <c r="AR285" s="43"/>
      <c r="AS285" s="44" t="str">
        <f aca="false">IF(OR(AR$4=0,AR285="",AR$8="",AR$7=""),"",ROUND(AR285/AR$8*AR$7*KVARDI,2))</f>
        <v/>
      </c>
      <c r="AT285" s="43"/>
      <c r="AU285" s="44" t="str">
        <f aca="false">IF(OR(AT$4=0,AT285="",AT$8="",AT$7=""),"",ROUND(AT285/AT$8*AT$7*KVARDI,2))</f>
        <v/>
      </c>
      <c r="AV285" s="43"/>
      <c r="AW285" s="44" t="str">
        <f aca="false">IF(OR(AV$4=0,AV285="",AV$8="",AV$7=""),"",ROUND(AV285/AV$8*AV$7*KVARDI,2))</f>
        <v/>
      </c>
      <c r="AX285" s="43"/>
      <c r="AY285" s="44" t="str">
        <f aca="false">IF(OR(AX$4=0,AX285="",AX$8="",AX$7=""),"",ROUND(AX285/AX$8*AX$7*KVARDI,2))</f>
        <v/>
      </c>
      <c r="AZ285" s="43"/>
      <c r="BA285" s="44" t="str">
        <f aca="false">IF(OR(AZ$4=0,AZ285="",AZ$8="",AZ$7=""),"",ROUND(AZ285/AZ$8*AZ$7*KVARDI,2))</f>
        <v/>
      </c>
      <c r="BB285" s="43"/>
      <c r="BC285" s="44" t="str">
        <f aca="false">IF(OR(BB$4=0,BB285="",BB$8="",BB$7=""),"",ROUND(BB285/BB$8*BB$7*KVARDI,2))</f>
        <v/>
      </c>
    </row>
    <row r="286" customFormat="false" ht="15" hidden="false" customHeight="true" outlineLevel="0" collapsed="false">
      <c r="A286" s="45" t="n">
        <f aca="false">ROW()-10</f>
        <v>276</v>
      </c>
      <c r="B286" s="41" t="str">
        <f aca="false">IF(INDEX(Launagögn!$B$6:$B$10005,$A286)="","",INDEX(Launagögn!$B$6:$B$10005,$A286))</f>
        <v/>
      </c>
      <c r="C286" s="41" t="str">
        <f aca="false">IF(INDEX(Launagögn!$C$6:$C$10005,$A286)="","",INDEX(Launagögn!$C$6:$C$10005,$A286))</f>
        <v/>
      </c>
      <c r="D286" s="42" t="n">
        <f aca="false">IFERROR(SUMIF($F$10:$BC$10,"Stig",$F286:$BC286),0)</f>
        <v>0</v>
      </c>
      <c r="F286" s="43"/>
      <c r="G286" s="44" t="str">
        <f aca="false">IF(OR(F$4=0,F286="",F$8="",F$7=""),"",ROUND(F286/F$8*F$7*KVARDI,2))</f>
        <v/>
      </c>
      <c r="H286" s="43"/>
      <c r="I286" s="44" t="str">
        <f aca="false">IF(OR(H$4=0,H286="",H$8="",H$7=""),"",ROUND(H286/H$8*H$7*KVARDI,2))</f>
        <v/>
      </c>
      <c r="J286" s="43"/>
      <c r="K286" s="44" t="str">
        <f aca="false">IF(OR(J$4=0,J286="",J$8="",J$7=""),"",ROUND(J286/J$8*J$7*KVARDI,2))</f>
        <v/>
      </c>
      <c r="L286" s="43"/>
      <c r="M286" s="44" t="str">
        <f aca="false">IF(OR(L$4=0,L286="",L$8="",L$7=""),"",ROUND(L286/L$8*L$7*KVARDI,2))</f>
        <v/>
      </c>
      <c r="N286" s="43"/>
      <c r="O286" s="44" t="str">
        <f aca="false">IF(OR(N$4=0,N286="",N$8="",N$7=""),"",ROUND(N286/N$8*N$7*KVARDI,2))</f>
        <v/>
      </c>
      <c r="P286" s="43"/>
      <c r="Q286" s="44" t="str">
        <f aca="false">IF(OR(P$4=0,P286="",P$8="",P$7=""),"",ROUND(P286/P$8*P$7*KVARDI,2))</f>
        <v/>
      </c>
      <c r="R286" s="43"/>
      <c r="S286" s="44" t="str">
        <f aca="false">IF(OR(R$4=0,R286="",R$8="",R$7=""),"",ROUND(R286/R$8*R$7*KVARDI,2))</f>
        <v/>
      </c>
      <c r="T286" s="43"/>
      <c r="U286" s="44" t="str">
        <f aca="false">IF(OR(T$4=0,T286="",T$8="",T$7=""),"",ROUND(T286/T$8*T$7*KVARDI,2))</f>
        <v/>
      </c>
      <c r="V286" s="43"/>
      <c r="W286" s="44" t="str">
        <f aca="false">IF(OR(V$4=0,V286="",V$8="",V$7=""),"",ROUND(V286/V$8*V$7*KVARDI,2))</f>
        <v/>
      </c>
      <c r="X286" s="43"/>
      <c r="Y286" s="44" t="str">
        <f aca="false">IF(OR(X$4=0,X286="",X$8="",X$7=""),"",ROUND(X286/X$8*X$7*KVARDI,2))</f>
        <v/>
      </c>
      <c r="Z286" s="43"/>
      <c r="AA286" s="44" t="str">
        <f aca="false">IF(OR(Z$4=0,Z286="",Z$8="",Z$7=""),"",ROUND(Z286/Z$8*Z$7*KVARDI,2))</f>
        <v/>
      </c>
      <c r="AB286" s="43"/>
      <c r="AC286" s="44" t="str">
        <f aca="false">IF(OR(AB$4=0,AB286="",AB$8="",AB$7=""),"",ROUND(AB286/AB$8*AB$7*KVARDI,2))</f>
        <v/>
      </c>
      <c r="AD286" s="43"/>
      <c r="AE286" s="44" t="str">
        <f aca="false">IF(OR(AD$4=0,AD286="",AD$8="",AD$7=""),"",ROUND(AD286/AD$8*AD$7*KVARDI,2))</f>
        <v/>
      </c>
      <c r="AF286" s="43"/>
      <c r="AG286" s="44" t="str">
        <f aca="false">IF(OR(AF$4=0,AF286="",AF$8="",AF$7=""),"",ROUND(AF286/AF$8*AF$7*KVARDI,2))</f>
        <v/>
      </c>
      <c r="AH286" s="43"/>
      <c r="AI286" s="44" t="str">
        <f aca="false">IF(OR(AH$4=0,AH286="",AH$8="",AH$7=""),"",ROUND(AH286/AH$8*AH$7*KVARDI,2))</f>
        <v/>
      </c>
      <c r="AJ286" s="43"/>
      <c r="AK286" s="44" t="str">
        <f aca="false">IF(OR(AJ$4=0,AJ286="",AJ$8="",AJ$7=""),"",ROUND(AJ286/AJ$8*AJ$7*KVARDI,2))</f>
        <v/>
      </c>
      <c r="AL286" s="43"/>
      <c r="AM286" s="44" t="str">
        <f aca="false">IF(OR(AL$4=0,AL286="",AL$8="",AL$7=""),"",ROUND(AL286/AL$8*AL$7*KVARDI,2))</f>
        <v/>
      </c>
      <c r="AN286" s="43"/>
      <c r="AO286" s="44" t="str">
        <f aca="false">IF(OR(AN$4=0,AN286="",AN$8="",AN$7=""),"",ROUND(AN286/AN$8*AN$7*KVARDI,2))</f>
        <v/>
      </c>
      <c r="AP286" s="43"/>
      <c r="AQ286" s="44" t="str">
        <f aca="false">IF(OR(AP$4=0,AP286="",AP$8="",AP$7=""),"",ROUND(AP286/AP$8*AP$7*KVARDI,2))</f>
        <v/>
      </c>
      <c r="AR286" s="43"/>
      <c r="AS286" s="44" t="str">
        <f aca="false">IF(OR(AR$4=0,AR286="",AR$8="",AR$7=""),"",ROUND(AR286/AR$8*AR$7*KVARDI,2))</f>
        <v/>
      </c>
      <c r="AT286" s="43"/>
      <c r="AU286" s="44" t="str">
        <f aca="false">IF(OR(AT$4=0,AT286="",AT$8="",AT$7=""),"",ROUND(AT286/AT$8*AT$7*KVARDI,2))</f>
        <v/>
      </c>
      <c r="AV286" s="43"/>
      <c r="AW286" s="44" t="str">
        <f aca="false">IF(OR(AV$4=0,AV286="",AV$8="",AV$7=""),"",ROUND(AV286/AV$8*AV$7*KVARDI,2))</f>
        <v/>
      </c>
      <c r="AX286" s="43"/>
      <c r="AY286" s="44" t="str">
        <f aca="false">IF(OR(AX$4=0,AX286="",AX$8="",AX$7=""),"",ROUND(AX286/AX$8*AX$7*KVARDI,2))</f>
        <v/>
      </c>
      <c r="AZ286" s="43"/>
      <c r="BA286" s="44" t="str">
        <f aca="false">IF(OR(AZ$4=0,AZ286="",AZ$8="",AZ$7=""),"",ROUND(AZ286/AZ$8*AZ$7*KVARDI,2))</f>
        <v/>
      </c>
      <c r="BB286" s="43"/>
      <c r="BC286" s="44" t="str">
        <f aca="false">IF(OR(BB$4=0,BB286="",BB$8="",BB$7=""),"",ROUND(BB286/BB$8*BB$7*KVARDI,2))</f>
        <v/>
      </c>
    </row>
    <row r="287" customFormat="false" ht="15" hidden="false" customHeight="true" outlineLevel="0" collapsed="false">
      <c r="A287" s="45" t="n">
        <f aca="false">ROW()-10</f>
        <v>277</v>
      </c>
      <c r="B287" s="41" t="str">
        <f aca="false">IF(INDEX(Launagögn!$B$6:$B$10005,$A287)="","",INDEX(Launagögn!$B$6:$B$10005,$A287))</f>
        <v/>
      </c>
      <c r="C287" s="41" t="str">
        <f aca="false">IF(INDEX(Launagögn!$C$6:$C$10005,$A287)="","",INDEX(Launagögn!$C$6:$C$10005,$A287))</f>
        <v/>
      </c>
      <c r="D287" s="42" t="n">
        <f aca="false">IFERROR(SUMIF($F$10:$BC$10,"Stig",$F287:$BC287),0)</f>
        <v>0</v>
      </c>
      <c r="F287" s="43"/>
      <c r="G287" s="44" t="str">
        <f aca="false">IF(OR(F$4=0,F287="",F$8="",F$7=""),"",ROUND(F287/F$8*F$7*KVARDI,2))</f>
        <v/>
      </c>
      <c r="H287" s="43"/>
      <c r="I287" s="44" t="str">
        <f aca="false">IF(OR(H$4=0,H287="",H$8="",H$7=""),"",ROUND(H287/H$8*H$7*KVARDI,2))</f>
        <v/>
      </c>
      <c r="J287" s="43"/>
      <c r="K287" s="44" t="str">
        <f aca="false">IF(OR(J$4=0,J287="",J$8="",J$7=""),"",ROUND(J287/J$8*J$7*KVARDI,2))</f>
        <v/>
      </c>
      <c r="L287" s="43"/>
      <c r="M287" s="44" t="str">
        <f aca="false">IF(OR(L$4=0,L287="",L$8="",L$7=""),"",ROUND(L287/L$8*L$7*KVARDI,2))</f>
        <v/>
      </c>
      <c r="N287" s="43"/>
      <c r="O287" s="44" t="str">
        <f aca="false">IF(OR(N$4=0,N287="",N$8="",N$7=""),"",ROUND(N287/N$8*N$7*KVARDI,2))</f>
        <v/>
      </c>
      <c r="P287" s="43"/>
      <c r="Q287" s="44" t="str">
        <f aca="false">IF(OR(P$4=0,P287="",P$8="",P$7=""),"",ROUND(P287/P$8*P$7*KVARDI,2))</f>
        <v/>
      </c>
      <c r="R287" s="43"/>
      <c r="S287" s="44" t="str">
        <f aca="false">IF(OR(R$4=0,R287="",R$8="",R$7=""),"",ROUND(R287/R$8*R$7*KVARDI,2))</f>
        <v/>
      </c>
      <c r="T287" s="43"/>
      <c r="U287" s="44" t="str">
        <f aca="false">IF(OR(T$4=0,T287="",T$8="",T$7=""),"",ROUND(T287/T$8*T$7*KVARDI,2))</f>
        <v/>
      </c>
      <c r="V287" s="43"/>
      <c r="W287" s="44" t="str">
        <f aca="false">IF(OR(V$4=0,V287="",V$8="",V$7=""),"",ROUND(V287/V$8*V$7*KVARDI,2))</f>
        <v/>
      </c>
      <c r="X287" s="43"/>
      <c r="Y287" s="44" t="str">
        <f aca="false">IF(OR(X$4=0,X287="",X$8="",X$7=""),"",ROUND(X287/X$8*X$7*KVARDI,2))</f>
        <v/>
      </c>
      <c r="Z287" s="43"/>
      <c r="AA287" s="44" t="str">
        <f aca="false">IF(OR(Z$4=0,Z287="",Z$8="",Z$7=""),"",ROUND(Z287/Z$8*Z$7*KVARDI,2))</f>
        <v/>
      </c>
      <c r="AB287" s="43"/>
      <c r="AC287" s="44" t="str">
        <f aca="false">IF(OR(AB$4=0,AB287="",AB$8="",AB$7=""),"",ROUND(AB287/AB$8*AB$7*KVARDI,2))</f>
        <v/>
      </c>
      <c r="AD287" s="43"/>
      <c r="AE287" s="44" t="str">
        <f aca="false">IF(OR(AD$4=0,AD287="",AD$8="",AD$7=""),"",ROUND(AD287/AD$8*AD$7*KVARDI,2))</f>
        <v/>
      </c>
      <c r="AF287" s="43"/>
      <c r="AG287" s="44" t="str">
        <f aca="false">IF(OR(AF$4=0,AF287="",AF$8="",AF$7=""),"",ROUND(AF287/AF$8*AF$7*KVARDI,2))</f>
        <v/>
      </c>
      <c r="AH287" s="43"/>
      <c r="AI287" s="44" t="str">
        <f aca="false">IF(OR(AH$4=0,AH287="",AH$8="",AH$7=""),"",ROUND(AH287/AH$8*AH$7*KVARDI,2))</f>
        <v/>
      </c>
      <c r="AJ287" s="43"/>
      <c r="AK287" s="44" t="str">
        <f aca="false">IF(OR(AJ$4=0,AJ287="",AJ$8="",AJ$7=""),"",ROUND(AJ287/AJ$8*AJ$7*KVARDI,2))</f>
        <v/>
      </c>
      <c r="AL287" s="43"/>
      <c r="AM287" s="44" t="str">
        <f aca="false">IF(OR(AL$4=0,AL287="",AL$8="",AL$7=""),"",ROUND(AL287/AL$8*AL$7*KVARDI,2))</f>
        <v/>
      </c>
      <c r="AN287" s="43"/>
      <c r="AO287" s="44" t="str">
        <f aca="false">IF(OR(AN$4=0,AN287="",AN$8="",AN$7=""),"",ROUND(AN287/AN$8*AN$7*KVARDI,2))</f>
        <v/>
      </c>
      <c r="AP287" s="43"/>
      <c r="AQ287" s="44" t="str">
        <f aca="false">IF(OR(AP$4=0,AP287="",AP$8="",AP$7=""),"",ROUND(AP287/AP$8*AP$7*KVARDI,2))</f>
        <v/>
      </c>
      <c r="AR287" s="43"/>
      <c r="AS287" s="44" t="str">
        <f aca="false">IF(OR(AR$4=0,AR287="",AR$8="",AR$7=""),"",ROUND(AR287/AR$8*AR$7*KVARDI,2))</f>
        <v/>
      </c>
      <c r="AT287" s="43"/>
      <c r="AU287" s="44" t="str">
        <f aca="false">IF(OR(AT$4=0,AT287="",AT$8="",AT$7=""),"",ROUND(AT287/AT$8*AT$7*KVARDI,2))</f>
        <v/>
      </c>
      <c r="AV287" s="43"/>
      <c r="AW287" s="44" t="str">
        <f aca="false">IF(OR(AV$4=0,AV287="",AV$8="",AV$7=""),"",ROUND(AV287/AV$8*AV$7*KVARDI,2))</f>
        <v/>
      </c>
      <c r="AX287" s="43"/>
      <c r="AY287" s="44" t="str">
        <f aca="false">IF(OR(AX$4=0,AX287="",AX$8="",AX$7=""),"",ROUND(AX287/AX$8*AX$7*KVARDI,2))</f>
        <v/>
      </c>
      <c r="AZ287" s="43"/>
      <c r="BA287" s="44" t="str">
        <f aca="false">IF(OR(AZ$4=0,AZ287="",AZ$8="",AZ$7=""),"",ROUND(AZ287/AZ$8*AZ$7*KVARDI,2))</f>
        <v/>
      </c>
      <c r="BB287" s="43"/>
      <c r="BC287" s="44" t="str">
        <f aca="false">IF(OR(BB$4=0,BB287="",BB$8="",BB$7=""),"",ROUND(BB287/BB$8*BB$7*KVARDI,2))</f>
        <v/>
      </c>
    </row>
    <row r="288" customFormat="false" ht="15" hidden="false" customHeight="true" outlineLevel="0" collapsed="false">
      <c r="A288" s="45" t="n">
        <f aca="false">ROW()-10</f>
        <v>278</v>
      </c>
      <c r="B288" s="41" t="str">
        <f aca="false">IF(INDEX(Launagögn!$B$6:$B$10005,$A288)="","",INDEX(Launagögn!$B$6:$B$10005,$A288))</f>
        <v/>
      </c>
      <c r="C288" s="41" t="str">
        <f aca="false">IF(INDEX(Launagögn!$C$6:$C$10005,$A288)="","",INDEX(Launagögn!$C$6:$C$10005,$A288))</f>
        <v/>
      </c>
      <c r="D288" s="42" t="n">
        <f aca="false">IFERROR(SUMIF($F$10:$BC$10,"Stig",$F288:$BC288),0)</f>
        <v>0</v>
      </c>
      <c r="F288" s="43"/>
      <c r="G288" s="44" t="str">
        <f aca="false">IF(OR(F$4=0,F288="",F$8="",F$7=""),"",ROUND(F288/F$8*F$7*KVARDI,2))</f>
        <v/>
      </c>
      <c r="H288" s="43"/>
      <c r="I288" s="44" t="str">
        <f aca="false">IF(OR(H$4=0,H288="",H$8="",H$7=""),"",ROUND(H288/H$8*H$7*KVARDI,2))</f>
        <v/>
      </c>
      <c r="J288" s="43"/>
      <c r="K288" s="44" t="str">
        <f aca="false">IF(OR(J$4=0,J288="",J$8="",J$7=""),"",ROUND(J288/J$8*J$7*KVARDI,2))</f>
        <v/>
      </c>
      <c r="L288" s="43"/>
      <c r="M288" s="44" t="str">
        <f aca="false">IF(OR(L$4=0,L288="",L$8="",L$7=""),"",ROUND(L288/L$8*L$7*KVARDI,2))</f>
        <v/>
      </c>
      <c r="N288" s="43"/>
      <c r="O288" s="44" t="str">
        <f aca="false">IF(OR(N$4=0,N288="",N$8="",N$7=""),"",ROUND(N288/N$8*N$7*KVARDI,2))</f>
        <v/>
      </c>
      <c r="P288" s="43"/>
      <c r="Q288" s="44" t="str">
        <f aca="false">IF(OR(P$4=0,P288="",P$8="",P$7=""),"",ROUND(P288/P$8*P$7*KVARDI,2))</f>
        <v/>
      </c>
      <c r="R288" s="43"/>
      <c r="S288" s="44" t="str">
        <f aca="false">IF(OR(R$4=0,R288="",R$8="",R$7=""),"",ROUND(R288/R$8*R$7*KVARDI,2))</f>
        <v/>
      </c>
      <c r="T288" s="43"/>
      <c r="U288" s="44" t="str">
        <f aca="false">IF(OR(T$4=0,T288="",T$8="",T$7=""),"",ROUND(T288/T$8*T$7*KVARDI,2))</f>
        <v/>
      </c>
      <c r="V288" s="43"/>
      <c r="W288" s="44" t="str">
        <f aca="false">IF(OR(V$4=0,V288="",V$8="",V$7=""),"",ROUND(V288/V$8*V$7*KVARDI,2))</f>
        <v/>
      </c>
      <c r="X288" s="43"/>
      <c r="Y288" s="44" t="str">
        <f aca="false">IF(OR(X$4=0,X288="",X$8="",X$7=""),"",ROUND(X288/X$8*X$7*KVARDI,2))</f>
        <v/>
      </c>
      <c r="Z288" s="43"/>
      <c r="AA288" s="44" t="str">
        <f aca="false">IF(OR(Z$4=0,Z288="",Z$8="",Z$7=""),"",ROUND(Z288/Z$8*Z$7*KVARDI,2))</f>
        <v/>
      </c>
      <c r="AB288" s="43"/>
      <c r="AC288" s="44" t="str">
        <f aca="false">IF(OR(AB$4=0,AB288="",AB$8="",AB$7=""),"",ROUND(AB288/AB$8*AB$7*KVARDI,2))</f>
        <v/>
      </c>
      <c r="AD288" s="43"/>
      <c r="AE288" s="44" t="str">
        <f aca="false">IF(OR(AD$4=0,AD288="",AD$8="",AD$7=""),"",ROUND(AD288/AD$8*AD$7*KVARDI,2))</f>
        <v/>
      </c>
      <c r="AF288" s="43"/>
      <c r="AG288" s="44" t="str">
        <f aca="false">IF(OR(AF$4=0,AF288="",AF$8="",AF$7=""),"",ROUND(AF288/AF$8*AF$7*KVARDI,2))</f>
        <v/>
      </c>
      <c r="AH288" s="43"/>
      <c r="AI288" s="44" t="str">
        <f aca="false">IF(OR(AH$4=0,AH288="",AH$8="",AH$7=""),"",ROUND(AH288/AH$8*AH$7*KVARDI,2))</f>
        <v/>
      </c>
      <c r="AJ288" s="43"/>
      <c r="AK288" s="44" t="str">
        <f aca="false">IF(OR(AJ$4=0,AJ288="",AJ$8="",AJ$7=""),"",ROUND(AJ288/AJ$8*AJ$7*KVARDI,2))</f>
        <v/>
      </c>
      <c r="AL288" s="43"/>
      <c r="AM288" s="44" t="str">
        <f aca="false">IF(OR(AL$4=0,AL288="",AL$8="",AL$7=""),"",ROUND(AL288/AL$8*AL$7*KVARDI,2))</f>
        <v/>
      </c>
      <c r="AN288" s="43"/>
      <c r="AO288" s="44" t="str">
        <f aca="false">IF(OR(AN$4=0,AN288="",AN$8="",AN$7=""),"",ROUND(AN288/AN$8*AN$7*KVARDI,2))</f>
        <v/>
      </c>
      <c r="AP288" s="43"/>
      <c r="AQ288" s="44" t="str">
        <f aca="false">IF(OR(AP$4=0,AP288="",AP$8="",AP$7=""),"",ROUND(AP288/AP$8*AP$7*KVARDI,2))</f>
        <v/>
      </c>
      <c r="AR288" s="43"/>
      <c r="AS288" s="44" t="str">
        <f aca="false">IF(OR(AR$4=0,AR288="",AR$8="",AR$7=""),"",ROUND(AR288/AR$8*AR$7*KVARDI,2))</f>
        <v/>
      </c>
      <c r="AT288" s="43"/>
      <c r="AU288" s="44" t="str">
        <f aca="false">IF(OR(AT$4=0,AT288="",AT$8="",AT$7=""),"",ROUND(AT288/AT$8*AT$7*KVARDI,2))</f>
        <v/>
      </c>
      <c r="AV288" s="43"/>
      <c r="AW288" s="44" t="str">
        <f aca="false">IF(OR(AV$4=0,AV288="",AV$8="",AV$7=""),"",ROUND(AV288/AV$8*AV$7*KVARDI,2))</f>
        <v/>
      </c>
      <c r="AX288" s="43"/>
      <c r="AY288" s="44" t="str">
        <f aca="false">IF(OR(AX$4=0,AX288="",AX$8="",AX$7=""),"",ROUND(AX288/AX$8*AX$7*KVARDI,2))</f>
        <v/>
      </c>
      <c r="AZ288" s="43"/>
      <c r="BA288" s="44" t="str">
        <f aca="false">IF(OR(AZ$4=0,AZ288="",AZ$8="",AZ$7=""),"",ROUND(AZ288/AZ$8*AZ$7*KVARDI,2))</f>
        <v/>
      </c>
      <c r="BB288" s="43"/>
      <c r="BC288" s="44" t="str">
        <f aca="false">IF(OR(BB$4=0,BB288="",BB$8="",BB$7=""),"",ROUND(BB288/BB$8*BB$7*KVARDI,2))</f>
        <v/>
      </c>
    </row>
    <row r="289" customFormat="false" ht="15" hidden="false" customHeight="true" outlineLevel="0" collapsed="false">
      <c r="A289" s="45" t="n">
        <f aca="false">ROW()-10</f>
        <v>279</v>
      </c>
      <c r="B289" s="41" t="str">
        <f aca="false">IF(INDEX(Launagögn!$B$6:$B$10005,$A289)="","",INDEX(Launagögn!$B$6:$B$10005,$A289))</f>
        <v/>
      </c>
      <c r="C289" s="41" t="str">
        <f aca="false">IF(INDEX(Launagögn!$C$6:$C$10005,$A289)="","",INDEX(Launagögn!$C$6:$C$10005,$A289))</f>
        <v/>
      </c>
      <c r="D289" s="42" t="n">
        <f aca="false">IFERROR(SUMIF($F$10:$BC$10,"Stig",$F289:$BC289),0)</f>
        <v>0</v>
      </c>
      <c r="F289" s="43"/>
      <c r="G289" s="44" t="str">
        <f aca="false">IF(OR(F$4=0,F289="",F$8="",F$7=""),"",ROUND(F289/F$8*F$7*KVARDI,2))</f>
        <v/>
      </c>
      <c r="H289" s="43"/>
      <c r="I289" s="44" t="str">
        <f aca="false">IF(OR(H$4=0,H289="",H$8="",H$7=""),"",ROUND(H289/H$8*H$7*KVARDI,2))</f>
        <v/>
      </c>
      <c r="J289" s="43"/>
      <c r="K289" s="44" t="str">
        <f aca="false">IF(OR(J$4=0,J289="",J$8="",J$7=""),"",ROUND(J289/J$8*J$7*KVARDI,2))</f>
        <v/>
      </c>
      <c r="L289" s="43"/>
      <c r="M289" s="44" t="str">
        <f aca="false">IF(OR(L$4=0,L289="",L$8="",L$7=""),"",ROUND(L289/L$8*L$7*KVARDI,2))</f>
        <v/>
      </c>
      <c r="N289" s="43"/>
      <c r="O289" s="44" t="str">
        <f aca="false">IF(OR(N$4=0,N289="",N$8="",N$7=""),"",ROUND(N289/N$8*N$7*KVARDI,2))</f>
        <v/>
      </c>
      <c r="P289" s="43"/>
      <c r="Q289" s="44" t="str">
        <f aca="false">IF(OR(P$4=0,P289="",P$8="",P$7=""),"",ROUND(P289/P$8*P$7*KVARDI,2))</f>
        <v/>
      </c>
      <c r="R289" s="43"/>
      <c r="S289" s="44" t="str">
        <f aca="false">IF(OR(R$4=0,R289="",R$8="",R$7=""),"",ROUND(R289/R$8*R$7*KVARDI,2))</f>
        <v/>
      </c>
      <c r="T289" s="43"/>
      <c r="U289" s="44" t="str">
        <f aca="false">IF(OR(T$4=0,T289="",T$8="",T$7=""),"",ROUND(T289/T$8*T$7*KVARDI,2))</f>
        <v/>
      </c>
      <c r="V289" s="43"/>
      <c r="W289" s="44" t="str">
        <f aca="false">IF(OR(V$4=0,V289="",V$8="",V$7=""),"",ROUND(V289/V$8*V$7*KVARDI,2))</f>
        <v/>
      </c>
      <c r="X289" s="43"/>
      <c r="Y289" s="44" t="str">
        <f aca="false">IF(OR(X$4=0,X289="",X$8="",X$7=""),"",ROUND(X289/X$8*X$7*KVARDI,2))</f>
        <v/>
      </c>
      <c r="Z289" s="43"/>
      <c r="AA289" s="44" t="str">
        <f aca="false">IF(OR(Z$4=0,Z289="",Z$8="",Z$7=""),"",ROUND(Z289/Z$8*Z$7*KVARDI,2))</f>
        <v/>
      </c>
      <c r="AB289" s="43"/>
      <c r="AC289" s="44" t="str">
        <f aca="false">IF(OR(AB$4=0,AB289="",AB$8="",AB$7=""),"",ROUND(AB289/AB$8*AB$7*KVARDI,2))</f>
        <v/>
      </c>
      <c r="AD289" s="43"/>
      <c r="AE289" s="44" t="str">
        <f aca="false">IF(OR(AD$4=0,AD289="",AD$8="",AD$7=""),"",ROUND(AD289/AD$8*AD$7*KVARDI,2))</f>
        <v/>
      </c>
      <c r="AF289" s="43"/>
      <c r="AG289" s="44" t="str">
        <f aca="false">IF(OR(AF$4=0,AF289="",AF$8="",AF$7=""),"",ROUND(AF289/AF$8*AF$7*KVARDI,2))</f>
        <v/>
      </c>
      <c r="AH289" s="43"/>
      <c r="AI289" s="44" t="str">
        <f aca="false">IF(OR(AH$4=0,AH289="",AH$8="",AH$7=""),"",ROUND(AH289/AH$8*AH$7*KVARDI,2))</f>
        <v/>
      </c>
      <c r="AJ289" s="43"/>
      <c r="AK289" s="44" t="str">
        <f aca="false">IF(OR(AJ$4=0,AJ289="",AJ$8="",AJ$7=""),"",ROUND(AJ289/AJ$8*AJ$7*KVARDI,2))</f>
        <v/>
      </c>
      <c r="AL289" s="43"/>
      <c r="AM289" s="44" t="str">
        <f aca="false">IF(OR(AL$4=0,AL289="",AL$8="",AL$7=""),"",ROUND(AL289/AL$8*AL$7*KVARDI,2))</f>
        <v/>
      </c>
      <c r="AN289" s="43"/>
      <c r="AO289" s="44" t="str">
        <f aca="false">IF(OR(AN$4=0,AN289="",AN$8="",AN$7=""),"",ROUND(AN289/AN$8*AN$7*KVARDI,2))</f>
        <v/>
      </c>
      <c r="AP289" s="43"/>
      <c r="AQ289" s="44" t="str">
        <f aca="false">IF(OR(AP$4=0,AP289="",AP$8="",AP$7=""),"",ROUND(AP289/AP$8*AP$7*KVARDI,2))</f>
        <v/>
      </c>
      <c r="AR289" s="43"/>
      <c r="AS289" s="44" t="str">
        <f aca="false">IF(OR(AR$4=0,AR289="",AR$8="",AR$7=""),"",ROUND(AR289/AR$8*AR$7*KVARDI,2))</f>
        <v/>
      </c>
      <c r="AT289" s="43"/>
      <c r="AU289" s="44" t="str">
        <f aca="false">IF(OR(AT$4=0,AT289="",AT$8="",AT$7=""),"",ROUND(AT289/AT$8*AT$7*KVARDI,2))</f>
        <v/>
      </c>
      <c r="AV289" s="43"/>
      <c r="AW289" s="44" t="str">
        <f aca="false">IF(OR(AV$4=0,AV289="",AV$8="",AV$7=""),"",ROUND(AV289/AV$8*AV$7*KVARDI,2))</f>
        <v/>
      </c>
      <c r="AX289" s="43"/>
      <c r="AY289" s="44" t="str">
        <f aca="false">IF(OR(AX$4=0,AX289="",AX$8="",AX$7=""),"",ROUND(AX289/AX$8*AX$7*KVARDI,2))</f>
        <v/>
      </c>
      <c r="AZ289" s="43"/>
      <c r="BA289" s="44" t="str">
        <f aca="false">IF(OR(AZ$4=0,AZ289="",AZ$8="",AZ$7=""),"",ROUND(AZ289/AZ$8*AZ$7*KVARDI,2))</f>
        <v/>
      </c>
      <c r="BB289" s="43"/>
      <c r="BC289" s="44" t="str">
        <f aca="false">IF(OR(BB$4=0,BB289="",BB$8="",BB$7=""),"",ROUND(BB289/BB$8*BB$7*KVARDI,2))</f>
        <v/>
      </c>
    </row>
    <row r="290" customFormat="false" ht="15" hidden="false" customHeight="true" outlineLevel="0" collapsed="false">
      <c r="A290" s="45" t="n">
        <f aca="false">ROW()-10</f>
        <v>280</v>
      </c>
      <c r="B290" s="41" t="str">
        <f aca="false">IF(INDEX(Launagögn!$B$6:$B$10005,$A290)="","",INDEX(Launagögn!$B$6:$B$10005,$A290))</f>
        <v/>
      </c>
      <c r="C290" s="41" t="str">
        <f aca="false">IF(INDEX(Launagögn!$C$6:$C$10005,$A290)="","",INDEX(Launagögn!$C$6:$C$10005,$A290))</f>
        <v/>
      </c>
      <c r="D290" s="42" t="n">
        <f aca="false">IFERROR(SUMIF($F$10:$BC$10,"Stig",$F290:$BC290),0)</f>
        <v>0</v>
      </c>
      <c r="F290" s="43"/>
      <c r="G290" s="44" t="str">
        <f aca="false">IF(OR(F$4=0,F290="",F$8="",F$7=""),"",ROUND(F290/F$8*F$7*KVARDI,2))</f>
        <v/>
      </c>
      <c r="H290" s="43"/>
      <c r="I290" s="44" t="str">
        <f aca="false">IF(OR(H$4=0,H290="",H$8="",H$7=""),"",ROUND(H290/H$8*H$7*KVARDI,2))</f>
        <v/>
      </c>
      <c r="J290" s="43"/>
      <c r="K290" s="44" t="str">
        <f aca="false">IF(OR(J$4=0,J290="",J$8="",J$7=""),"",ROUND(J290/J$8*J$7*KVARDI,2))</f>
        <v/>
      </c>
      <c r="L290" s="43"/>
      <c r="M290" s="44" t="str">
        <f aca="false">IF(OR(L$4=0,L290="",L$8="",L$7=""),"",ROUND(L290/L$8*L$7*KVARDI,2))</f>
        <v/>
      </c>
      <c r="N290" s="43"/>
      <c r="O290" s="44" t="str">
        <f aca="false">IF(OR(N$4=0,N290="",N$8="",N$7=""),"",ROUND(N290/N$8*N$7*KVARDI,2))</f>
        <v/>
      </c>
      <c r="P290" s="43"/>
      <c r="Q290" s="44" t="str">
        <f aca="false">IF(OR(P$4=0,P290="",P$8="",P$7=""),"",ROUND(P290/P$8*P$7*KVARDI,2))</f>
        <v/>
      </c>
      <c r="R290" s="43"/>
      <c r="S290" s="44" t="str">
        <f aca="false">IF(OR(R$4=0,R290="",R$8="",R$7=""),"",ROUND(R290/R$8*R$7*KVARDI,2))</f>
        <v/>
      </c>
      <c r="T290" s="43"/>
      <c r="U290" s="44" t="str">
        <f aca="false">IF(OR(T$4=0,T290="",T$8="",T$7=""),"",ROUND(T290/T$8*T$7*KVARDI,2))</f>
        <v/>
      </c>
      <c r="V290" s="43"/>
      <c r="W290" s="44" t="str">
        <f aca="false">IF(OR(V$4=0,V290="",V$8="",V$7=""),"",ROUND(V290/V$8*V$7*KVARDI,2))</f>
        <v/>
      </c>
      <c r="X290" s="43"/>
      <c r="Y290" s="44" t="str">
        <f aca="false">IF(OR(X$4=0,X290="",X$8="",X$7=""),"",ROUND(X290/X$8*X$7*KVARDI,2))</f>
        <v/>
      </c>
      <c r="Z290" s="43"/>
      <c r="AA290" s="44" t="str">
        <f aca="false">IF(OR(Z$4=0,Z290="",Z$8="",Z$7=""),"",ROUND(Z290/Z$8*Z$7*KVARDI,2))</f>
        <v/>
      </c>
      <c r="AB290" s="43"/>
      <c r="AC290" s="44" t="str">
        <f aca="false">IF(OR(AB$4=0,AB290="",AB$8="",AB$7=""),"",ROUND(AB290/AB$8*AB$7*KVARDI,2))</f>
        <v/>
      </c>
      <c r="AD290" s="43"/>
      <c r="AE290" s="44" t="str">
        <f aca="false">IF(OR(AD$4=0,AD290="",AD$8="",AD$7=""),"",ROUND(AD290/AD$8*AD$7*KVARDI,2))</f>
        <v/>
      </c>
      <c r="AF290" s="43"/>
      <c r="AG290" s="44" t="str">
        <f aca="false">IF(OR(AF$4=0,AF290="",AF$8="",AF$7=""),"",ROUND(AF290/AF$8*AF$7*KVARDI,2))</f>
        <v/>
      </c>
      <c r="AH290" s="43"/>
      <c r="AI290" s="44" t="str">
        <f aca="false">IF(OR(AH$4=0,AH290="",AH$8="",AH$7=""),"",ROUND(AH290/AH$8*AH$7*KVARDI,2))</f>
        <v/>
      </c>
      <c r="AJ290" s="43"/>
      <c r="AK290" s="44" t="str">
        <f aca="false">IF(OR(AJ$4=0,AJ290="",AJ$8="",AJ$7=""),"",ROUND(AJ290/AJ$8*AJ$7*KVARDI,2))</f>
        <v/>
      </c>
      <c r="AL290" s="43"/>
      <c r="AM290" s="44" t="str">
        <f aca="false">IF(OR(AL$4=0,AL290="",AL$8="",AL$7=""),"",ROUND(AL290/AL$8*AL$7*KVARDI,2))</f>
        <v/>
      </c>
      <c r="AN290" s="43"/>
      <c r="AO290" s="44" t="str">
        <f aca="false">IF(OR(AN$4=0,AN290="",AN$8="",AN$7=""),"",ROUND(AN290/AN$8*AN$7*KVARDI,2))</f>
        <v/>
      </c>
      <c r="AP290" s="43"/>
      <c r="AQ290" s="44" t="str">
        <f aca="false">IF(OR(AP$4=0,AP290="",AP$8="",AP$7=""),"",ROUND(AP290/AP$8*AP$7*KVARDI,2))</f>
        <v/>
      </c>
      <c r="AR290" s="43"/>
      <c r="AS290" s="44" t="str">
        <f aca="false">IF(OR(AR$4=0,AR290="",AR$8="",AR$7=""),"",ROUND(AR290/AR$8*AR$7*KVARDI,2))</f>
        <v/>
      </c>
      <c r="AT290" s="43"/>
      <c r="AU290" s="44" t="str">
        <f aca="false">IF(OR(AT$4=0,AT290="",AT$8="",AT$7=""),"",ROUND(AT290/AT$8*AT$7*KVARDI,2))</f>
        <v/>
      </c>
      <c r="AV290" s="43"/>
      <c r="AW290" s="44" t="str">
        <f aca="false">IF(OR(AV$4=0,AV290="",AV$8="",AV$7=""),"",ROUND(AV290/AV$8*AV$7*KVARDI,2))</f>
        <v/>
      </c>
      <c r="AX290" s="43"/>
      <c r="AY290" s="44" t="str">
        <f aca="false">IF(OR(AX$4=0,AX290="",AX$8="",AX$7=""),"",ROUND(AX290/AX$8*AX$7*KVARDI,2))</f>
        <v/>
      </c>
      <c r="AZ290" s="43"/>
      <c r="BA290" s="44" t="str">
        <f aca="false">IF(OR(AZ$4=0,AZ290="",AZ$8="",AZ$7=""),"",ROUND(AZ290/AZ$8*AZ$7*KVARDI,2))</f>
        <v/>
      </c>
      <c r="BB290" s="43"/>
      <c r="BC290" s="44" t="str">
        <f aca="false">IF(OR(BB$4=0,BB290="",BB$8="",BB$7=""),"",ROUND(BB290/BB$8*BB$7*KVARDI,2))</f>
        <v/>
      </c>
    </row>
    <row r="291" customFormat="false" ht="15" hidden="false" customHeight="true" outlineLevel="0" collapsed="false">
      <c r="A291" s="45" t="n">
        <f aca="false">ROW()-10</f>
        <v>281</v>
      </c>
      <c r="B291" s="41" t="str">
        <f aca="false">IF(INDEX(Launagögn!$B$6:$B$10005,$A291)="","",INDEX(Launagögn!$B$6:$B$10005,$A291))</f>
        <v/>
      </c>
      <c r="C291" s="41" t="str">
        <f aca="false">IF(INDEX(Launagögn!$C$6:$C$10005,$A291)="","",INDEX(Launagögn!$C$6:$C$10005,$A291))</f>
        <v/>
      </c>
      <c r="D291" s="42" t="n">
        <f aca="false">IFERROR(SUMIF($F$10:$BC$10,"Stig",$F291:$BC291),0)</f>
        <v>0</v>
      </c>
      <c r="F291" s="43"/>
      <c r="G291" s="44" t="str">
        <f aca="false">IF(OR(F$4=0,F291="",F$8="",F$7=""),"",ROUND(F291/F$8*F$7*KVARDI,2))</f>
        <v/>
      </c>
      <c r="H291" s="43"/>
      <c r="I291" s="44" t="str">
        <f aca="false">IF(OR(H$4=0,H291="",H$8="",H$7=""),"",ROUND(H291/H$8*H$7*KVARDI,2))</f>
        <v/>
      </c>
      <c r="J291" s="43"/>
      <c r="K291" s="44" t="str">
        <f aca="false">IF(OR(J$4=0,J291="",J$8="",J$7=""),"",ROUND(J291/J$8*J$7*KVARDI,2))</f>
        <v/>
      </c>
      <c r="L291" s="43"/>
      <c r="M291" s="44" t="str">
        <f aca="false">IF(OR(L$4=0,L291="",L$8="",L$7=""),"",ROUND(L291/L$8*L$7*KVARDI,2))</f>
        <v/>
      </c>
      <c r="N291" s="43"/>
      <c r="O291" s="44" t="str">
        <f aca="false">IF(OR(N$4=0,N291="",N$8="",N$7=""),"",ROUND(N291/N$8*N$7*KVARDI,2))</f>
        <v/>
      </c>
      <c r="P291" s="43"/>
      <c r="Q291" s="44" t="str">
        <f aca="false">IF(OR(P$4=0,P291="",P$8="",P$7=""),"",ROUND(P291/P$8*P$7*KVARDI,2))</f>
        <v/>
      </c>
      <c r="R291" s="43"/>
      <c r="S291" s="44" t="str">
        <f aca="false">IF(OR(R$4=0,R291="",R$8="",R$7=""),"",ROUND(R291/R$8*R$7*KVARDI,2))</f>
        <v/>
      </c>
      <c r="T291" s="43"/>
      <c r="U291" s="44" t="str">
        <f aca="false">IF(OR(T$4=0,T291="",T$8="",T$7=""),"",ROUND(T291/T$8*T$7*KVARDI,2))</f>
        <v/>
      </c>
      <c r="V291" s="43"/>
      <c r="W291" s="44" t="str">
        <f aca="false">IF(OR(V$4=0,V291="",V$8="",V$7=""),"",ROUND(V291/V$8*V$7*KVARDI,2))</f>
        <v/>
      </c>
      <c r="X291" s="43"/>
      <c r="Y291" s="44" t="str">
        <f aca="false">IF(OR(X$4=0,X291="",X$8="",X$7=""),"",ROUND(X291/X$8*X$7*KVARDI,2))</f>
        <v/>
      </c>
      <c r="Z291" s="43"/>
      <c r="AA291" s="44" t="str">
        <f aca="false">IF(OR(Z$4=0,Z291="",Z$8="",Z$7=""),"",ROUND(Z291/Z$8*Z$7*KVARDI,2))</f>
        <v/>
      </c>
      <c r="AB291" s="43"/>
      <c r="AC291" s="44" t="str">
        <f aca="false">IF(OR(AB$4=0,AB291="",AB$8="",AB$7=""),"",ROUND(AB291/AB$8*AB$7*KVARDI,2))</f>
        <v/>
      </c>
      <c r="AD291" s="43"/>
      <c r="AE291" s="44" t="str">
        <f aca="false">IF(OR(AD$4=0,AD291="",AD$8="",AD$7=""),"",ROUND(AD291/AD$8*AD$7*KVARDI,2))</f>
        <v/>
      </c>
      <c r="AF291" s="43"/>
      <c r="AG291" s="44" t="str">
        <f aca="false">IF(OR(AF$4=0,AF291="",AF$8="",AF$7=""),"",ROUND(AF291/AF$8*AF$7*KVARDI,2))</f>
        <v/>
      </c>
      <c r="AH291" s="43"/>
      <c r="AI291" s="44" t="str">
        <f aca="false">IF(OR(AH$4=0,AH291="",AH$8="",AH$7=""),"",ROUND(AH291/AH$8*AH$7*KVARDI,2))</f>
        <v/>
      </c>
      <c r="AJ291" s="43"/>
      <c r="AK291" s="44" t="str">
        <f aca="false">IF(OR(AJ$4=0,AJ291="",AJ$8="",AJ$7=""),"",ROUND(AJ291/AJ$8*AJ$7*KVARDI,2))</f>
        <v/>
      </c>
      <c r="AL291" s="43"/>
      <c r="AM291" s="44" t="str">
        <f aca="false">IF(OR(AL$4=0,AL291="",AL$8="",AL$7=""),"",ROUND(AL291/AL$8*AL$7*KVARDI,2))</f>
        <v/>
      </c>
      <c r="AN291" s="43"/>
      <c r="AO291" s="44" t="str">
        <f aca="false">IF(OR(AN$4=0,AN291="",AN$8="",AN$7=""),"",ROUND(AN291/AN$8*AN$7*KVARDI,2))</f>
        <v/>
      </c>
      <c r="AP291" s="43"/>
      <c r="AQ291" s="44" t="str">
        <f aca="false">IF(OR(AP$4=0,AP291="",AP$8="",AP$7=""),"",ROUND(AP291/AP$8*AP$7*KVARDI,2))</f>
        <v/>
      </c>
      <c r="AR291" s="43"/>
      <c r="AS291" s="44" t="str">
        <f aca="false">IF(OR(AR$4=0,AR291="",AR$8="",AR$7=""),"",ROUND(AR291/AR$8*AR$7*KVARDI,2))</f>
        <v/>
      </c>
      <c r="AT291" s="43"/>
      <c r="AU291" s="44" t="str">
        <f aca="false">IF(OR(AT$4=0,AT291="",AT$8="",AT$7=""),"",ROUND(AT291/AT$8*AT$7*KVARDI,2))</f>
        <v/>
      </c>
      <c r="AV291" s="43"/>
      <c r="AW291" s="44" t="str">
        <f aca="false">IF(OR(AV$4=0,AV291="",AV$8="",AV$7=""),"",ROUND(AV291/AV$8*AV$7*KVARDI,2))</f>
        <v/>
      </c>
      <c r="AX291" s="43"/>
      <c r="AY291" s="44" t="str">
        <f aca="false">IF(OR(AX$4=0,AX291="",AX$8="",AX$7=""),"",ROUND(AX291/AX$8*AX$7*KVARDI,2))</f>
        <v/>
      </c>
      <c r="AZ291" s="43"/>
      <c r="BA291" s="44" t="str">
        <f aca="false">IF(OR(AZ$4=0,AZ291="",AZ$8="",AZ$7=""),"",ROUND(AZ291/AZ$8*AZ$7*KVARDI,2))</f>
        <v/>
      </c>
      <c r="BB291" s="43"/>
      <c r="BC291" s="44" t="str">
        <f aca="false">IF(OR(BB$4=0,BB291="",BB$8="",BB$7=""),"",ROUND(BB291/BB$8*BB$7*KVARDI,2))</f>
        <v/>
      </c>
    </row>
    <row r="292" customFormat="false" ht="15" hidden="false" customHeight="true" outlineLevel="0" collapsed="false">
      <c r="A292" s="45" t="n">
        <f aca="false">ROW()-10</f>
        <v>282</v>
      </c>
      <c r="B292" s="41" t="str">
        <f aca="false">IF(INDEX(Launagögn!$B$6:$B$10005,$A292)="","",INDEX(Launagögn!$B$6:$B$10005,$A292))</f>
        <v/>
      </c>
      <c r="C292" s="41" t="str">
        <f aca="false">IF(INDEX(Launagögn!$C$6:$C$10005,$A292)="","",INDEX(Launagögn!$C$6:$C$10005,$A292))</f>
        <v/>
      </c>
      <c r="D292" s="42" t="n">
        <f aca="false">IFERROR(SUMIF($F$10:$BC$10,"Stig",$F292:$BC292),0)</f>
        <v>0</v>
      </c>
      <c r="F292" s="43"/>
      <c r="G292" s="44" t="str">
        <f aca="false">IF(OR(F$4=0,F292="",F$8="",F$7=""),"",ROUND(F292/F$8*F$7*KVARDI,2))</f>
        <v/>
      </c>
      <c r="H292" s="43"/>
      <c r="I292" s="44" t="str">
        <f aca="false">IF(OR(H$4=0,H292="",H$8="",H$7=""),"",ROUND(H292/H$8*H$7*KVARDI,2))</f>
        <v/>
      </c>
      <c r="J292" s="43"/>
      <c r="K292" s="44" t="str">
        <f aca="false">IF(OR(J$4=0,J292="",J$8="",J$7=""),"",ROUND(J292/J$8*J$7*KVARDI,2))</f>
        <v/>
      </c>
      <c r="L292" s="43"/>
      <c r="M292" s="44" t="str">
        <f aca="false">IF(OR(L$4=0,L292="",L$8="",L$7=""),"",ROUND(L292/L$8*L$7*KVARDI,2))</f>
        <v/>
      </c>
      <c r="N292" s="43"/>
      <c r="O292" s="44" t="str">
        <f aca="false">IF(OR(N$4=0,N292="",N$8="",N$7=""),"",ROUND(N292/N$8*N$7*KVARDI,2))</f>
        <v/>
      </c>
      <c r="P292" s="43"/>
      <c r="Q292" s="44" t="str">
        <f aca="false">IF(OR(P$4=0,P292="",P$8="",P$7=""),"",ROUND(P292/P$8*P$7*KVARDI,2))</f>
        <v/>
      </c>
      <c r="R292" s="43"/>
      <c r="S292" s="44" t="str">
        <f aca="false">IF(OR(R$4=0,R292="",R$8="",R$7=""),"",ROUND(R292/R$8*R$7*KVARDI,2))</f>
        <v/>
      </c>
      <c r="T292" s="43"/>
      <c r="U292" s="44" t="str">
        <f aca="false">IF(OR(T$4=0,T292="",T$8="",T$7=""),"",ROUND(T292/T$8*T$7*KVARDI,2))</f>
        <v/>
      </c>
      <c r="V292" s="43"/>
      <c r="W292" s="44" t="str">
        <f aca="false">IF(OR(V$4=0,V292="",V$8="",V$7=""),"",ROUND(V292/V$8*V$7*KVARDI,2))</f>
        <v/>
      </c>
      <c r="X292" s="43"/>
      <c r="Y292" s="44" t="str">
        <f aca="false">IF(OR(X$4=0,X292="",X$8="",X$7=""),"",ROUND(X292/X$8*X$7*KVARDI,2))</f>
        <v/>
      </c>
      <c r="Z292" s="43"/>
      <c r="AA292" s="44" t="str">
        <f aca="false">IF(OR(Z$4=0,Z292="",Z$8="",Z$7=""),"",ROUND(Z292/Z$8*Z$7*KVARDI,2))</f>
        <v/>
      </c>
      <c r="AB292" s="43"/>
      <c r="AC292" s="44" t="str">
        <f aca="false">IF(OR(AB$4=0,AB292="",AB$8="",AB$7=""),"",ROUND(AB292/AB$8*AB$7*KVARDI,2))</f>
        <v/>
      </c>
      <c r="AD292" s="43"/>
      <c r="AE292" s="44" t="str">
        <f aca="false">IF(OR(AD$4=0,AD292="",AD$8="",AD$7=""),"",ROUND(AD292/AD$8*AD$7*KVARDI,2))</f>
        <v/>
      </c>
      <c r="AF292" s="43"/>
      <c r="AG292" s="44" t="str">
        <f aca="false">IF(OR(AF$4=0,AF292="",AF$8="",AF$7=""),"",ROUND(AF292/AF$8*AF$7*KVARDI,2))</f>
        <v/>
      </c>
      <c r="AH292" s="43"/>
      <c r="AI292" s="44" t="str">
        <f aca="false">IF(OR(AH$4=0,AH292="",AH$8="",AH$7=""),"",ROUND(AH292/AH$8*AH$7*KVARDI,2))</f>
        <v/>
      </c>
      <c r="AJ292" s="43"/>
      <c r="AK292" s="44" t="str">
        <f aca="false">IF(OR(AJ$4=0,AJ292="",AJ$8="",AJ$7=""),"",ROUND(AJ292/AJ$8*AJ$7*KVARDI,2))</f>
        <v/>
      </c>
      <c r="AL292" s="43"/>
      <c r="AM292" s="44" t="str">
        <f aca="false">IF(OR(AL$4=0,AL292="",AL$8="",AL$7=""),"",ROUND(AL292/AL$8*AL$7*KVARDI,2))</f>
        <v/>
      </c>
      <c r="AN292" s="43"/>
      <c r="AO292" s="44" t="str">
        <f aca="false">IF(OR(AN$4=0,AN292="",AN$8="",AN$7=""),"",ROUND(AN292/AN$8*AN$7*KVARDI,2))</f>
        <v/>
      </c>
      <c r="AP292" s="43"/>
      <c r="AQ292" s="44" t="str">
        <f aca="false">IF(OR(AP$4=0,AP292="",AP$8="",AP$7=""),"",ROUND(AP292/AP$8*AP$7*KVARDI,2))</f>
        <v/>
      </c>
      <c r="AR292" s="43"/>
      <c r="AS292" s="44" t="str">
        <f aca="false">IF(OR(AR$4=0,AR292="",AR$8="",AR$7=""),"",ROUND(AR292/AR$8*AR$7*KVARDI,2))</f>
        <v/>
      </c>
      <c r="AT292" s="43"/>
      <c r="AU292" s="44" t="str">
        <f aca="false">IF(OR(AT$4=0,AT292="",AT$8="",AT$7=""),"",ROUND(AT292/AT$8*AT$7*KVARDI,2))</f>
        <v/>
      </c>
      <c r="AV292" s="43"/>
      <c r="AW292" s="44" t="str">
        <f aca="false">IF(OR(AV$4=0,AV292="",AV$8="",AV$7=""),"",ROUND(AV292/AV$8*AV$7*KVARDI,2))</f>
        <v/>
      </c>
      <c r="AX292" s="43"/>
      <c r="AY292" s="44" t="str">
        <f aca="false">IF(OR(AX$4=0,AX292="",AX$8="",AX$7=""),"",ROUND(AX292/AX$8*AX$7*KVARDI,2))</f>
        <v/>
      </c>
      <c r="AZ292" s="43"/>
      <c r="BA292" s="44" t="str">
        <f aca="false">IF(OR(AZ$4=0,AZ292="",AZ$8="",AZ$7=""),"",ROUND(AZ292/AZ$8*AZ$7*KVARDI,2))</f>
        <v/>
      </c>
      <c r="BB292" s="43"/>
      <c r="BC292" s="44" t="str">
        <f aca="false">IF(OR(BB$4=0,BB292="",BB$8="",BB$7=""),"",ROUND(BB292/BB$8*BB$7*KVARDI,2))</f>
        <v/>
      </c>
    </row>
    <row r="293" customFormat="false" ht="15" hidden="false" customHeight="true" outlineLevel="0" collapsed="false">
      <c r="A293" s="45" t="n">
        <f aca="false">ROW()-10</f>
        <v>283</v>
      </c>
      <c r="B293" s="41" t="str">
        <f aca="false">IF(INDEX(Launagögn!$B$6:$B$10005,$A293)="","",INDEX(Launagögn!$B$6:$B$10005,$A293))</f>
        <v/>
      </c>
      <c r="C293" s="41" t="str">
        <f aca="false">IF(INDEX(Launagögn!$C$6:$C$10005,$A293)="","",INDEX(Launagögn!$C$6:$C$10005,$A293))</f>
        <v/>
      </c>
      <c r="D293" s="42" t="n">
        <f aca="false">IFERROR(SUMIF($F$10:$BC$10,"Stig",$F293:$BC293),0)</f>
        <v>0</v>
      </c>
      <c r="F293" s="43"/>
      <c r="G293" s="44" t="str">
        <f aca="false">IF(OR(F$4=0,F293="",F$8="",F$7=""),"",ROUND(F293/F$8*F$7*KVARDI,2))</f>
        <v/>
      </c>
      <c r="H293" s="43"/>
      <c r="I293" s="44" t="str">
        <f aca="false">IF(OR(H$4=0,H293="",H$8="",H$7=""),"",ROUND(H293/H$8*H$7*KVARDI,2))</f>
        <v/>
      </c>
      <c r="J293" s="43"/>
      <c r="K293" s="44" t="str">
        <f aca="false">IF(OR(J$4=0,J293="",J$8="",J$7=""),"",ROUND(J293/J$8*J$7*KVARDI,2))</f>
        <v/>
      </c>
      <c r="L293" s="43"/>
      <c r="M293" s="44" t="str">
        <f aca="false">IF(OR(L$4=0,L293="",L$8="",L$7=""),"",ROUND(L293/L$8*L$7*KVARDI,2))</f>
        <v/>
      </c>
      <c r="N293" s="43"/>
      <c r="O293" s="44" t="str">
        <f aca="false">IF(OR(N$4=0,N293="",N$8="",N$7=""),"",ROUND(N293/N$8*N$7*KVARDI,2))</f>
        <v/>
      </c>
      <c r="P293" s="43"/>
      <c r="Q293" s="44" t="str">
        <f aca="false">IF(OR(P$4=0,P293="",P$8="",P$7=""),"",ROUND(P293/P$8*P$7*KVARDI,2))</f>
        <v/>
      </c>
      <c r="R293" s="43"/>
      <c r="S293" s="44" t="str">
        <f aca="false">IF(OR(R$4=0,R293="",R$8="",R$7=""),"",ROUND(R293/R$8*R$7*KVARDI,2))</f>
        <v/>
      </c>
      <c r="T293" s="43"/>
      <c r="U293" s="44" t="str">
        <f aca="false">IF(OR(T$4=0,T293="",T$8="",T$7=""),"",ROUND(T293/T$8*T$7*KVARDI,2))</f>
        <v/>
      </c>
      <c r="V293" s="43"/>
      <c r="W293" s="44" t="str">
        <f aca="false">IF(OR(V$4=0,V293="",V$8="",V$7=""),"",ROUND(V293/V$8*V$7*KVARDI,2))</f>
        <v/>
      </c>
      <c r="X293" s="43"/>
      <c r="Y293" s="44" t="str">
        <f aca="false">IF(OR(X$4=0,X293="",X$8="",X$7=""),"",ROUND(X293/X$8*X$7*KVARDI,2))</f>
        <v/>
      </c>
      <c r="Z293" s="43"/>
      <c r="AA293" s="44" t="str">
        <f aca="false">IF(OR(Z$4=0,Z293="",Z$8="",Z$7=""),"",ROUND(Z293/Z$8*Z$7*KVARDI,2))</f>
        <v/>
      </c>
      <c r="AB293" s="43"/>
      <c r="AC293" s="44" t="str">
        <f aca="false">IF(OR(AB$4=0,AB293="",AB$8="",AB$7=""),"",ROUND(AB293/AB$8*AB$7*KVARDI,2))</f>
        <v/>
      </c>
      <c r="AD293" s="43"/>
      <c r="AE293" s="44" t="str">
        <f aca="false">IF(OR(AD$4=0,AD293="",AD$8="",AD$7=""),"",ROUND(AD293/AD$8*AD$7*KVARDI,2))</f>
        <v/>
      </c>
      <c r="AF293" s="43"/>
      <c r="AG293" s="44" t="str">
        <f aca="false">IF(OR(AF$4=0,AF293="",AF$8="",AF$7=""),"",ROUND(AF293/AF$8*AF$7*KVARDI,2))</f>
        <v/>
      </c>
      <c r="AH293" s="43"/>
      <c r="AI293" s="44" t="str">
        <f aca="false">IF(OR(AH$4=0,AH293="",AH$8="",AH$7=""),"",ROUND(AH293/AH$8*AH$7*KVARDI,2))</f>
        <v/>
      </c>
      <c r="AJ293" s="43"/>
      <c r="AK293" s="44" t="str">
        <f aca="false">IF(OR(AJ$4=0,AJ293="",AJ$8="",AJ$7=""),"",ROUND(AJ293/AJ$8*AJ$7*KVARDI,2))</f>
        <v/>
      </c>
      <c r="AL293" s="43"/>
      <c r="AM293" s="44" t="str">
        <f aca="false">IF(OR(AL$4=0,AL293="",AL$8="",AL$7=""),"",ROUND(AL293/AL$8*AL$7*KVARDI,2))</f>
        <v/>
      </c>
      <c r="AN293" s="43"/>
      <c r="AO293" s="44" t="str">
        <f aca="false">IF(OR(AN$4=0,AN293="",AN$8="",AN$7=""),"",ROUND(AN293/AN$8*AN$7*KVARDI,2))</f>
        <v/>
      </c>
      <c r="AP293" s="43"/>
      <c r="AQ293" s="44" t="str">
        <f aca="false">IF(OR(AP$4=0,AP293="",AP$8="",AP$7=""),"",ROUND(AP293/AP$8*AP$7*KVARDI,2))</f>
        <v/>
      </c>
      <c r="AR293" s="43"/>
      <c r="AS293" s="44" t="str">
        <f aca="false">IF(OR(AR$4=0,AR293="",AR$8="",AR$7=""),"",ROUND(AR293/AR$8*AR$7*KVARDI,2))</f>
        <v/>
      </c>
      <c r="AT293" s="43"/>
      <c r="AU293" s="44" t="str">
        <f aca="false">IF(OR(AT$4=0,AT293="",AT$8="",AT$7=""),"",ROUND(AT293/AT$8*AT$7*KVARDI,2))</f>
        <v/>
      </c>
      <c r="AV293" s="43"/>
      <c r="AW293" s="44" t="str">
        <f aca="false">IF(OR(AV$4=0,AV293="",AV$8="",AV$7=""),"",ROUND(AV293/AV$8*AV$7*KVARDI,2))</f>
        <v/>
      </c>
      <c r="AX293" s="43"/>
      <c r="AY293" s="44" t="str">
        <f aca="false">IF(OR(AX$4=0,AX293="",AX$8="",AX$7=""),"",ROUND(AX293/AX$8*AX$7*KVARDI,2))</f>
        <v/>
      </c>
      <c r="AZ293" s="43"/>
      <c r="BA293" s="44" t="str">
        <f aca="false">IF(OR(AZ$4=0,AZ293="",AZ$8="",AZ$7=""),"",ROUND(AZ293/AZ$8*AZ$7*KVARDI,2))</f>
        <v/>
      </c>
      <c r="BB293" s="43"/>
      <c r="BC293" s="44" t="str">
        <f aca="false">IF(OR(BB$4=0,BB293="",BB$8="",BB$7=""),"",ROUND(BB293/BB$8*BB$7*KVARDI,2))</f>
        <v/>
      </c>
    </row>
    <row r="294" customFormat="false" ht="15" hidden="false" customHeight="true" outlineLevel="0" collapsed="false">
      <c r="A294" s="45" t="n">
        <f aca="false">ROW()-10</f>
        <v>284</v>
      </c>
      <c r="B294" s="41" t="str">
        <f aca="false">IF(INDEX(Launagögn!$B$6:$B$10005,$A294)="","",INDEX(Launagögn!$B$6:$B$10005,$A294))</f>
        <v/>
      </c>
      <c r="C294" s="41" t="str">
        <f aca="false">IF(INDEX(Launagögn!$C$6:$C$10005,$A294)="","",INDEX(Launagögn!$C$6:$C$10005,$A294))</f>
        <v/>
      </c>
      <c r="D294" s="42" t="n">
        <f aca="false">IFERROR(SUMIF($F$10:$BC$10,"Stig",$F294:$BC294),0)</f>
        <v>0</v>
      </c>
      <c r="F294" s="43"/>
      <c r="G294" s="44" t="str">
        <f aca="false">IF(OR(F$4=0,F294="",F$8="",F$7=""),"",ROUND(F294/F$8*F$7*KVARDI,2))</f>
        <v/>
      </c>
      <c r="H294" s="43"/>
      <c r="I294" s="44" t="str">
        <f aca="false">IF(OR(H$4=0,H294="",H$8="",H$7=""),"",ROUND(H294/H$8*H$7*KVARDI,2))</f>
        <v/>
      </c>
      <c r="J294" s="43"/>
      <c r="K294" s="44" t="str">
        <f aca="false">IF(OR(J$4=0,J294="",J$8="",J$7=""),"",ROUND(J294/J$8*J$7*KVARDI,2))</f>
        <v/>
      </c>
      <c r="L294" s="43"/>
      <c r="M294" s="44" t="str">
        <f aca="false">IF(OR(L$4=0,L294="",L$8="",L$7=""),"",ROUND(L294/L$8*L$7*KVARDI,2))</f>
        <v/>
      </c>
      <c r="N294" s="43"/>
      <c r="O294" s="44" t="str">
        <f aca="false">IF(OR(N$4=0,N294="",N$8="",N$7=""),"",ROUND(N294/N$8*N$7*KVARDI,2))</f>
        <v/>
      </c>
      <c r="P294" s="43"/>
      <c r="Q294" s="44" t="str">
        <f aca="false">IF(OR(P$4=0,P294="",P$8="",P$7=""),"",ROUND(P294/P$8*P$7*KVARDI,2))</f>
        <v/>
      </c>
      <c r="R294" s="43"/>
      <c r="S294" s="44" t="str">
        <f aca="false">IF(OR(R$4=0,R294="",R$8="",R$7=""),"",ROUND(R294/R$8*R$7*KVARDI,2))</f>
        <v/>
      </c>
      <c r="T294" s="43"/>
      <c r="U294" s="44" t="str">
        <f aca="false">IF(OR(T$4=0,T294="",T$8="",T$7=""),"",ROUND(T294/T$8*T$7*KVARDI,2))</f>
        <v/>
      </c>
      <c r="V294" s="43"/>
      <c r="W294" s="44" t="str">
        <f aca="false">IF(OR(V$4=0,V294="",V$8="",V$7=""),"",ROUND(V294/V$8*V$7*KVARDI,2))</f>
        <v/>
      </c>
      <c r="X294" s="43"/>
      <c r="Y294" s="44" t="str">
        <f aca="false">IF(OR(X$4=0,X294="",X$8="",X$7=""),"",ROUND(X294/X$8*X$7*KVARDI,2))</f>
        <v/>
      </c>
      <c r="Z294" s="43"/>
      <c r="AA294" s="44" t="str">
        <f aca="false">IF(OR(Z$4=0,Z294="",Z$8="",Z$7=""),"",ROUND(Z294/Z$8*Z$7*KVARDI,2))</f>
        <v/>
      </c>
      <c r="AB294" s="43"/>
      <c r="AC294" s="44" t="str">
        <f aca="false">IF(OR(AB$4=0,AB294="",AB$8="",AB$7=""),"",ROUND(AB294/AB$8*AB$7*KVARDI,2))</f>
        <v/>
      </c>
      <c r="AD294" s="43"/>
      <c r="AE294" s="44" t="str">
        <f aca="false">IF(OR(AD$4=0,AD294="",AD$8="",AD$7=""),"",ROUND(AD294/AD$8*AD$7*KVARDI,2))</f>
        <v/>
      </c>
      <c r="AF294" s="43"/>
      <c r="AG294" s="44" t="str">
        <f aca="false">IF(OR(AF$4=0,AF294="",AF$8="",AF$7=""),"",ROUND(AF294/AF$8*AF$7*KVARDI,2))</f>
        <v/>
      </c>
      <c r="AH294" s="43"/>
      <c r="AI294" s="44" t="str">
        <f aca="false">IF(OR(AH$4=0,AH294="",AH$8="",AH$7=""),"",ROUND(AH294/AH$8*AH$7*KVARDI,2))</f>
        <v/>
      </c>
      <c r="AJ294" s="43"/>
      <c r="AK294" s="44" t="str">
        <f aca="false">IF(OR(AJ$4=0,AJ294="",AJ$8="",AJ$7=""),"",ROUND(AJ294/AJ$8*AJ$7*KVARDI,2))</f>
        <v/>
      </c>
      <c r="AL294" s="43"/>
      <c r="AM294" s="44" t="str">
        <f aca="false">IF(OR(AL$4=0,AL294="",AL$8="",AL$7=""),"",ROUND(AL294/AL$8*AL$7*KVARDI,2))</f>
        <v/>
      </c>
      <c r="AN294" s="43"/>
      <c r="AO294" s="44" t="str">
        <f aca="false">IF(OR(AN$4=0,AN294="",AN$8="",AN$7=""),"",ROUND(AN294/AN$8*AN$7*KVARDI,2))</f>
        <v/>
      </c>
      <c r="AP294" s="43"/>
      <c r="AQ294" s="44" t="str">
        <f aca="false">IF(OR(AP$4=0,AP294="",AP$8="",AP$7=""),"",ROUND(AP294/AP$8*AP$7*KVARDI,2))</f>
        <v/>
      </c>
      <c r="AR294" s="43"/>
      <c r="AS294" s="44" t="str">
        <f aca="false">IF(OR(AR$4=0,AR294="",AR$8="",AR$7=""),"",ROUND(AR294/AR$8*AR$7*KVARDI,2))</f>
        <v/>
      </c>
      <c r="AT294" s="43"/>
      <c r="AU294" s="44" t="str">
        <f aca="false">IF(OR(AT$4=0,AT294="",AT$8="",AT$7=""),"",ROUND(AT294/AT$8*AT$7*KVARDI,2))</f>
        <v/>
      </c>
      <c r="AV294" s="43"/>
      <c r="AW294" s="44" t="str">
        <f aca="false">IF(OR(AV$4=0,AV294="",AV$8="",AV$7=""),"",ROUND(AV294/AV$8*AV$7*KVARDI,2))</f>
        <v/>
      </c>
      <c r="AX294" s="43"/>
      <c r="AY294" s="44" t="str">
        <f aca="false">IF(OR(AX$4=0,AX294="",AX$8="",AX$7=""),"",ROUND(AX294/AX$8*AX$7*KVARDI,2))</f>
        <v/>
      </c>
      <c r="AZ294" s="43"/>
      <c r="BA294" s="44" t="str">
        <f aca="false">IF(OR(AZ$4=0,AZ294="",AZ$8="",AZ$7=""),"",ROUND(AZ294/AZ$8*AZ$7*KVARDI,2))</f>
        <v/>
      </c>
      <c r="BB294" s="43"/>
      <c r="BC294" s="44" t="str">
        <f aca="false">IF(OR(BB$4=0,BB294="",BB$8="",BB$7=""),"",ROUND(BB294/BB$8*BB$7*KVARDI,2))</f>
        <v/>
      </c>
    </row>
    <row r="295" customFormat="false" ht="15" hidden="false" customHeight="true" outlineLevel="0" collapsed="false">
      <c r="A295" s="45" t="n">
        <f aca="false">ROW()-10</f>
        <v>285</v>
      </c>
      <c r="B295" s="41" t="str">
        <f aca="false">IF(INDEX(Launagögn!$B$6:$B$10005,$A295)="","",INDEX(Launagögn!$B$6:$B$10005,$A295))</f>
        <v/>
      </c>
      <c r="C295" s="41" t="str">
        <f aca="false">IF(INDEX(Launagögn!$C$6:$C$10005,$A295)="","",INDEX(Launagögn!$C$6:$C$10005,$A295))</f>
        <v/>
      </c>
      <c r="D295" s="42" t="n">
        <f aca="false">IFERROR(SUMIF($F$10:$BC$10,"Stig",$F295:$BC295),0)</f>
        <v>0</v>
      </c>
      <c r="F295" s="43"/>
      <c r="G295" s="44" t="str">
        <f aca="false">IF(OR(F$4=0,F295="",F$8="",F$7=""),"",ROUND(F295/F$8*F$7*KVARDI,2))</f>
        <v/>
      </c>
      <c r="H295" s="43"/>
      <c r="I295" s="44" t="str">
        <f aca="false">IF(OR(H$4=0,H295="",H$8="",H$7=""),"",ROUND(H295/H$8*H$7*KVARDI,2))</f>
        <v/>
      </c>
      <c r="J295" s="43"/>
      <c r="K295" s="44" t="str">
        <f aca="false">IF(OR(J$4=0,J295="",J$8="",J$7=""),"",ROUND(J295/J$8*J$7*KVARDI,2))</f>
        <v/>
      </c>
      <c r="L295" s="43"/>
      <c r="M295" s="44" t="str">
        <f aca="false">IF(OR(L$4=0,L295="",L$8="",L$7=""),"",ROUND(L295/L$8*L$7*KVARDI,2))</f>
        <v/>
      </c>
      <c r="N295" s="43"/>
      <c r="O295" s="44" t="str">
        <f aca="false">IF(OR(N$4=0,N295="",N$8="",N$7=""),"",ROUND(N295/N$8*N$7*KVARDI,2))</f>
        <v/>
      </c>
      <c r="P295" s="43"/>
      <c r="Q295" s="44" t="str">
        <f aca="false">IF(OR(P$4=0,P295="",P$8="",P$7=""),"",ROUND(P295/P$8*P$7*KVARDI,2))</f>
        <v/>
      </c>
      <c r="R295" s="43"/>
      <c r="S295" s="44" t="str">
        <f aca="false">IF(OR(R$4=0,R295="",R$8="",R$7=""),"",ROUND(R295/R$8*R$7*KVARDI,2))</f>
        <v/>
      </c>
      <c r="T295" s="43"/>
      <c r="U295" s="44" t="str">
        <f aca="false">IF(OR(T$4=0,T295="",T$8="",T$7=""),"",ROUND(T295/T$8*T$7*KVARDI,2))</f>
        <v/>
      </c>
      <c r="V295" s="43"/>
      <c r="W295" s="44" t="str">
        <f aca="false">IF(OR(V$4=0,V295="",V$8="",V$7=""),"",ROUND(V295/V$8*V$7*KVARDI,2))</f>
        <v/>
      </c>
      <c r="X295" s="43"/>
      <c r="Y295" s="44" t="str">
        <f aca="false">IF(OR(X$4=0,X295="",X$8="",X$7=""),"",ROUND(X295/X$8*X$7*KVARDI,2))</f>
        <v/>
      </c>
      <c r="Z295" s="43"/>
      <c r="AA295" s="44" t="str">
        <f aca="false">IF(OR(Z$4=0,Z295="",Z$8="",Z$7=""),"",ROUND(Z295/Z$8*Z$7*KVARDI,2))</f>
        <v/>
      </c>
      <c r="AB295" s="43"/>
      <c r="AC295" s="44" t="str">
        <f aca="false">IF(OR(AB$4=0,AB295="",AB$8="",AB$7=""),"",ROUND(AB295/AB$8*AB$7*KVARDI,2))</f>
        <v/>
      </c>
      <c r="AD295" s="43"/>
      <c r="AE295" s="44" t="str">
        <f aca="false">IF(OR(AD$4=0,AD295="",AD$8="",AD$7=""),"",ROUND(AD295/AD$8*AD$7*KVARDI,2))</f>
        <v/>
      </c>
      <c r="AF295" s="43"/>
      <c r="AG295" s="44" t="str">
        <f aca="false">IF(OR(AF$4=0,AF295="",AF$8="",AF$7=""),"",ROUND(AF295/AF$8*AF$7*KVARDI,2))</f>
        <v/>
      </c>
      <c r="AH295" s="43"/>
      <c r="AI295" s="44" t="str">
        <f aca="false">IF(OR(AH$4=0,AH295="",AH$8="",AH$7=""),"",ROUND(AH295/AH$8*AH$7*KVARDI,2))</f>
        <v/>
      </c>
      <c r="AJ295" s="43"/>
      <c r="AK295" s="44" t="str">
        <f aca="false">IF(OR(AJ$4=0,AJ295="",AJ$8="",AJ$7=""),"",ROUND(AJ295/AJ$8*AJ$7*KVARDI,2))</f>
        <v/>
      </c>
      <c r="AL295" s="43"/>
      <c r="AM295" s="44" t="str">
        <f aca="false">IF(OR(AL$4=0,AL295="",AL$8="",AL$7=""),"",ROUND(AL295/AL$8*AL$7*KVARDI,2))</f>
        <v/>
      </c>
      <c r="AN295" s="43"/>
      <c r="AO295" s="44" t="str">
        <f aca="false">IF(OR(AN$4=0,AN295="",AN$8="",AN$7=""),"",ROUND(AN295/AN$8*AN$7*KVARDI,2))</f>
        <v/>
      </c>
      <c r="AP295" s="43"/>
      <c r="AQ295" s="44" t="str">
        <f aca="false">IF(OR(AP$4=0,AP295="",AP$8="",AP$7=""),"",ROUND(AP295/AP$8*AP$7*KVARDI,2))</f>
        <v/>
      </c>
      <c r="AR295" s="43"/>
      <c r="AS295" s="44" t="str">
        <f aca="false">IF(OR(AR$4=0,AR295="",AR$8="",AR$7=""),"",ROUND(AR295/AR$8*AR$7*KVARDI,2))</f>
        <v/>
      </c>
      <c r="AT295" s="43"/>
      <c r="AU295" s="44" t="str">
        <f aca="false">IF(OR(AT$4=0,AT295="",AT$8="",AT$7=""),"",ROUND(AT295/AT$8*AT$7*KVARDI,2))</f>
        <v/>
      </c>
      <c r="AV295" s="43"/>
      <c r="AW295" s="44" t="str">
        <f aca="false">IF(OR(AV$4=0,AV295="",AV$8="",AV$7=""),"",ROUND(AV295/AV$8*AV$7*KVARDI,2))</f>
        <v/>
      </c>
      <c r="AX295" s="43"/>
      <c r="AY295" s="44" t="str">
        <f aca="false">IF(OR(AX$4=0,AX295="",AX$8="",AX$7=""),"",ROUND(AX295/AX$8*AX$7*KVARDI,2))</f>
        <v/>
      </c>
      <c r="AZ295" s="43"/>
      <c r="BA295" s="44" t="str">
        <f aca="false">IF(OR(AZ$4=0,AZ295="",AZ$8="",AZ$7=""),"",ROUND(AZ295/AZ$8*AZ$7*KVARDI,2))</f>
        <v/>
      </c>
      <c r="BB295" s="43"/>
      <c r="BC295" s="44" t="str">
        <f aca="false">IF(OR(BB$4=0,BB295="",BB$8="",BB$7=""),"",ROUND(BB295/BB$8*BB$7*KVARDI,2))</f>
        <v/>
      </c>
    </row>
    <row r="296" customFormat="false" ht="15" hidden="false" customHeight="true" outlineLevel="0" collapsed="false">
      <c r="A296" s="45" t="n">
        <f aca="false">ROW()-10</f>
        <v>286</v>
      </c>
      <c r="B296" s="41" t="str">
        <f aca="false">IF(INDEX(Launagögn!$B$6:$B$10005,$A296)="","",INDEX(Launagögn!$B$6:$B$10005,$A296))</f>
        <v/>
      </c>
      <c r="C296" s="41" t="str">
        <f aca="false">IF(INDEX(Launagögn!$C$6:$C$10005,$A296)="","",INDEX(Launagögn!$C$6:$C$10005,$A296))</f>
        <v/>
      </c>
      <c r="D296" s="42" t="n">
        <f aca="false">IFERROR(SUMIF($F$10:$BC$10,"Stig",$F296:$BC296),0)</f>
        <v>0</v>
      </c>
      <c r="F296" s="43"/>
      <c r="G296" s="44" t="str">
        <f aca="false">IF(OR(F$4=0,F296="",F$8="",F$7=""),"",ROUND(F296/F$8*F$7*KVARDI,2))</f>
        <v/>
      </c>
      <c r="H296" s="43"/>
      <c r="I296" s="44" t="str">
        <f aca="false">IF(OR(H$4=0,H296="",H$8="",H$7=""),"",ROUND(H296/H$8*H$7*KVARDI,2))</f>
        <v/>
      </c>
      <c r="J296" s="43"/>
      <c r="K296" s="44" t="str">
        <f aca="false">IF(OR(J$4=0,J296="",J$8="",J$7=""),"",ROUND(J296/J$8*J$7*KVARDI,2))</f>
        <v/>
      </c>
      <c r="L296" s="43"/>
      <c r="M296" s="44" t="str">
        <f aca="false">IF(OR(L$4=0,L296="",L$8="",L$7=""),"",ROUND(L296/L$8*L$7*KVARDI,2))</f>
        <v/>
      </c>
      <c r="N296" s="43"/>
      <c r="O296" s="44" t="str">
        <f aca="false">IF(OR(N$4=0,N296="",N$8="",N$7=""),"",ROUND(N296/N$8*N$7*KVARDI,2))</f>
        <v/>
      </c>
      <c r="P296" s="43"/>
      <c r="Q296" s="44" t="str">
        <f aca="false">IF(OR(P$4=0,P296="",P$8="",P$7=""),"",ROUND(P296/P$8*P$7*KVARDI,2))</f>
        <v/>
      </c>
      <c r="R296" s="43"/>
      <c r="S296" s="44" t="str">
        <f aca="false">IF(OR(R$4=0,R296="",R$8="",R$7=""),"",ROUND(R296/R$8*R$7*KVARDI,2))</f>
        <v/>
      </c>
      <c r="T296" s="43"/>
      <c r="U296" s="44" t="str">
        <f aca="false">IF(OR(T$4=0,T296="",T$8="",T$7=""),"",ROUND(T296/T$8*T$7*KVARDI,2))</f>
        <v/>
      </c>
      <c r="V296" s="43"/>
      <c r="W296" s="44" t="str">
        <f aca="false">IF(OR(V$4=0,V296="",V$8="",V$7=""),"",ROUND(V296/V$8*V$7*KVARDI,2))</f>
        <v/>
      </c>
      <c r="X296" s="43"/>
      <c r="Y296" s="44" t="str">
        <f aca="false">IF(OR(X$4=0,X296="",X$8="",X$7=""),"",ROUND(X296/X$8*X$7*KVARDI,2))</f>
        <v/>
      </c>
      <c r="Z296" s="43"/>
      <c r="AA296" s="44" t="str">
        <f aca="false">IF(OR(Z$4=0,Z296="",Z$8="",Z$7=""),"",ROUND(Z296/Z$8*Z$7*KVARDI,2))</f>
        <v/>
      </c>
      <c r="AB296" s="43"/>
      <c r="AC296" s="44" t="str">
        <f aca="false">IF(OR(AB$4=0,AB296="",AB$8="",AB$7=""),"",ROUND(AB296/AB$8*AB$7*KVARDI,2))</f>
        <v/>
      </c>
      <c r="AD296" s="43"/>
      <c r="AE296" s="44" t="str">
        <f aca="false">IF(OR(AD$4=0,AD296="",AD$8="",AD$7=""),"",ROUND(AD296/AD$8*AD$7*KVARDI,2))</f>
        <v/>
      </c>
      <c r="AF296" s="43"/>
      <c r="AG296" s="44" t="str">
        <f aca="false">IF(OR(AF$4=0,AF296="",AF$8="",AF$7=""),"",ROUND(AF296/AF$8*AF$7*KVARDI,2))</f>
        <v/>
      </c>
      <c r="AH296" s="43"/>
      <c r="AI296" s="44" t="str">
        <f aca="false">IF(OR(AH$4=0,AH296="",AH$8="",AH$7=""),"",ROUND(AH296/AH$8*AH$7*KVARDI,2))</f>
        <v/>
      </c>
      <c r="AJ296" s="43"/>
      <c r="AK296" s="44" t="str">
        <f aca="false">IF(OR(AJ$4=0,AJ296="",AJ$8="",AJ$7=""),"",ROUND(AJ296/AJ$8*AJ$7*KVARDI,2))</f>
        <v/>
      </c>
      <c r="AL296" s="43"/>
      <c r="AM296" s="44" t="str">
        <f aca="false">IF(OR(AL$4=0,AL296="",AL$8="",AL$7=""),"",ROUND(AL296/AL$8*AL$7*KVARDI,2))</f>
        <v/>
      </c>
      <c r="AN296" s="43"/>
      <c r="AO296" s="44" t="str">
        <f aca="false">IF(OR(AN$4=0,AN296="",AN$8="",AN$7=""),"",ROUND(AN296/AN$8*AN$7*KVARDI,2))</f>
        <v/>
      </c>
      <c r="AP296" s="43"/>
      <c r="AQ296" s="44" t="str">
        <f aca="false">IF(OR(AP$4=0,AP296="",AP$8="",AP$7=""),"",ROUND(AP296/AP$8*AP$7*KVARDI,2))</f>
        <v/>
      </c>
      <c r="AR296" s="43"/>
      <c r="AS296" s="44" t="str">
        <f aca="false">IF(OR(AR$4=0,AR296="",AR$8="",AR$7=""),"",ROUND(AR296/AR$8*AR$7*KVARDI,2))</f>
        <v/>
      </c>
      <c r="AT296" s="43"/>
      <c r="AU296" s="44" t="str">
        <f aca="false">IF(OR(AT$4=0,AT296="",AT$8="",AT$7=""),"",ROUND(AT296/AT$8*AT$7*KVARDI,2))</f>
        <v/>
      </c>
      <c r="AV296" s="43"/>
      <c r="AW296" s="44" t="str">
        <f aca="false">IF(OR(AV$4=0,AV296="",AV$8="",AV$7=""),"",ROUND(AV296/AV$8*AV$7*KVARDI,2))</f>
        <v/>
      </c>
      <c r="AX296" s="43"/>
      <c r="AY296" s="44" t="str">
        <f aca="false">IF(OR(AX$4=0,AX296="",AX$8="",AX$7=""),"",ROUND(AX296/AX$8*AX$7*KVARDI,2))</f>
        <v/>
      </c>
      <c r="AZ296" s="43"/>
      <c r="BA296" s="44" t="str">
        <f aca="false">IF(OR(AZ$4=0,AZ296="",AZ$8="",AZ$7=""),"",ROUND(AZ296/AZ$8*AZ$7*KVARDI,2))</f>
        <v/>
      </c>
      <c r="BB296" s="43"/>
      <c r="BC296" s="44" t="str">
        <f aca="false">IF(OR(BB$4=0,BB296="",BB$8="",BB$7=""),"",ROUND(BB296/BB$8*BB$7*KVARDI,2))</f>
        <v/>
      </c>
    </row>
    <row r="297" customFormat="false" ht="15" hidden="false" customHeight="true" outlineLevel="0" collapsed="false">
      <c r="A297" s="45" t="n">
        <f aca="false">ROW()-10</f>
        <v>287</v>
      </c>
      <c r="B297" s="41" t="str">
        <f aca="false">IF(INDEX(Launagögn!$B$6:$B$10005,$A297)="","",INDEX(Launagögn!$B$6:$B$10005,$A297))</f>
        <v/>
      </c>
      <c r="C297" s="41" t="str">
        <f aca="false">IF(INDEX(Launagögn!$C$6:$C$10005,$A297)="","",INDEX(Launagögn!$C$6:$C$10005,$A297))</f>
        <v/>
      </c>
      <c r="D297" s="42" t="n">
        <f aca="false">IFERROR(SUMIF($F$10:$BC$10,"Stig",$F297:$BC297),0)</f>
        <v>0</v>
      </c>
      <c r="F297" s="43"/>
      <c r="G297" s="44" t="str">
        <f aca="false">IF(OR(F$4=0,F297="",F$8="",F$7=""),"",ROUND(F297/F$8*F$7*KVARDI,2))</f>
        <v/>
      </c>
      <c r="H297" s="43"/>
      <c r="I297" s="44" t="str">
        <f aca="false">IF(OR(H$4=0,H297="",H$8="",H$7=""),"",ROUND(H297/H$8*H$7*KVARDI,2))</f>
        <v/>
      </c>
      <c r="J297" s="43"/>
      <c r="K297" s="44" t="str">
        <f aca="false">IF(OR(J$4=0,J297="",J$8="",J$7=""),"",ROUND(J297/J$8*J$7*KVARDI,2))</f>
        <v/>
      </c>
      <c r="L297" s="43"/>
      <c r="M297" s="44" t="str">
        <f aca="false">IF(OR(L$4=0,L297="",L$8="",L$7=""),"",ROUND(L297/L$8*L$7*KVARDI,2))</f>
        <v/>
      </c>
      <c r="N297" s="43"/>
      <c r="O297" s="44" t="str">
        <f aca="false">IF(OR(N$4=0,N297="",N$8="",N$7=""),"",ROUND(N297/N$8*N$7*KVARDI,2))</f>
        <v/>
      </c>
      <c r="P297" s="43"/>
      <c r="Q297" s="44" t="str">
        <f aca="false">IF(OR(P$4=0,P297="",P$8="",P$7=""),"",ROUND(P297/P$8*P$7*KVARDI,2))</f>
        <v/>
      </c>
      <c r="R297" s="43"/>
      <c r="S297" s="44" t="str">
        <f aca="false">IF(OR(R$4=0,R297="",R$8="",R$7=""),"",ROUND(R297/R$8*R$7*KVARDI,2))</f>
        <v/>
      </c>
      <c r="T297" s="43"/>
      <c r="U297" s="44" t="str">
        <f aca="false">IF(OR(T$4=0,T297="",T$8="",T$7=""),"",ROUND(T297/T$8*T$7*KVARDI,2))</f>
        <v/>
      </c>
      <c r="V297" s="43"/>
      <c r="W297" s="44" t="str">
        <f aca="false">IF(OR(V$4=0,V297="",V$8="",V$7=""),"",ROUND(V297/V$8*V$7*KVARDI,2))</f>
        <v/>
      </c>
      <c r="X297" s="43"/>
      <c r="Y297" s="44" t="str">
        <f aca="false">IF(OR(X$4=0,X297="",X$8="",X$7=""),"",ROUND(X297/X$8*X$7*KVARDI,2))</f>
        <v/>
      </c>
      <c r="Z297" s="43"/>
      <c r="AA297" s="44" t="str">
        <f aca="false">IF(OR(Z$4=0,Z297="",Z$8="",Z$7=""),"",ROUND(Z297/Z$8*Z$7*KVARDI,2))</f>
        <v/>
      </c>
      <c r="AB297" s="43"/>
      <c r="AC297" s="44" t="str">
        <f aca="false">IF(OR(AB$4=0,AB297="",AB$8="",AB$7=""),"",ROUND(AB297/AB$8*AB$7*KVARDI,2))</f>
        <v/>
      </c>
      <c r="AD297" s="43"/>
      <c r="AE297" s="44" t="str">
        <f aca="false">IF(OR(AD$4=0,AD297="",AD$8="",AD$7=""),"",ROUND(AD297/AD$8*AD$7*KVARDI,2))</f>
        <v/>
      </c>
      <c r="AF297" s="43"/>
      <c r="AG297" s="44" t="str">
        <f aca="false">IF(OR(AF$4=0,AF297="",AF$8="",AF$7=""),"",ROUND(AF297/AF$8*AF$7*KVARDI,2))</f>
        <v/>
      </c>
      <c r="AH297" s="43"/>
      <c r="AI297" s="44" t="str">
        <f aca="false">IF(OR(AH$4=0,AH297="",AH$8="",AH$7=""),"",ROUND(AH297/AH$8*AH$7*KVARDI,2))</f>
        <v/>
      </c>
      <c r="AJ297" s="43"/>
      <c r="AK297" s="44" t="str">
        <f aca="false">IF(OR(AJ$4=0,AJ297="",AJ$8="",AJ$7=""),"",ROUND(AJ297/AJ$8*AJ$7*KVARDI,2))</f>
        <v/>
      </c>
      <c r="AL297" s="43"/>
      <c r="AM297" s="44" t="str">
        <f aca="false">IF(OR(AL$4=0,AL297="",AL$8="",AL$7=""),"",ROUND(AL297/AL$8*AL$7*KVARDI,2))</f>
        <v/>
      </c>
      <c r="AN297" s="43"/>
      <c r="AO297" s="44" t="str">
        <f aca="false">IF(OR(AN$4=0,AN297="",AN$8="",AN$7=""),"",ROUND(AN297/AN$8*AN$7*KVARDI,2))</f>
        <v/>
      </c>
      <c r="AP297" s="43"/>
      <c r="AQ297" s="44" t="str">
        <f aca="false">IF(OR(AP$4=0,AP297="",AP$8="",AP$7=""),"",ROUND(AP297/AP$8*AP$7*KVARDI,2))</f>
        <v/>
      </c>
      <c r="AR297" s="43"/>
      <c r="AS297" s="44" t="str">
        <f aca="false">IF(OR(AR$4=0,AR297="",AR$8="",AR$7=""),"",ROUND(AR297/AR$8*AR$7*KVARDI,2))</f>
        <v/>
      </c>
      <c r="AT297" s="43"/>
      <c r="AU297" s="44" t="str">
        <f aca="false">IF(OR(AT$4=0,AT297="",AT$8="",AT$7=""),"",ROUND(AT297/AT$8*AT$7*KVARDI,2))</f>
        <v/>
      </c>
      <c r="AV297" s="43"/>
      <c r="AW297" s="44" t="str">
        <f aca="false">IF(OR(AV$4=0,AV297="",AV$8="",AV$7=""),"",ROUND(AV297/AV$8*AV$7*KVARDI,2))</f>
        <v/>
      </c>
      <c r="AX297" s="43"/>
      <c r="AY297" s="44" t="str">
        <f aca="false">IF(OR(AX$4=0,AX297="",AX$8="",AX$7=""),"",ROUND(AX297/AX$8*AX$7*KVARDI,2))</f>
        <v/>
      </c>
      <c r="AZ297" s="43"/>
      <c r="BA297" s="44" t="str">
        <f aca="false">IF(OR(AZ$4=0,AZ297="",AZ$8="",AZ$7=""),"",ROUND(AZ297/AZ$8*AZ$7*KVARDI,2))</f>
        <v/>
      </c>
      <c r="BB297" s="43"/>
      <c r="BC297" s="44" t="str">
        <f aca="false">IF(OR(BB$4=0,BB297="",BB$8="",BB$7=""),"",ROUND(BB297/BB$8*BB$7*KVARDI,2))</f>
        <v/>
      </c>
    </row>
    <row r="298" customFormat="false" ht="15" hidden="false" customHeight="true" outlineLevel="0" collapsed="false">
      <c r="A298" s="45" t="n">
        <f aca="false">ROW()-10</f>
        <v>288</v>
      </c>
      <c r="B298" s="41" t="str">
        <f aca="false">IF(INDEX(Launagögn!$B$6:$B$10005,$A298)="","",INDEX(Launagögn!$B$6:$B$10005,$A298))</f>
        <v/>
      </c>
      <c r="C298" s="41" t="str">
        <f aca="false">IF(INDEX(Launagögn!$C$6:$C$10005,$A298)="","",INDEX(Launagögn!$C$6:$C$10005,$A298))</f>
        <v/>
      </c>
      <c r="D298" s="42" t="n">
        <f aca="false">IFERROR(SUMIF($F$10:$BC$10,"Stig",$F298:$BC298),0)</f>
        <v>0</v>
      </c>
      <c r="F298" s="43"/>
      <c r="G298" s="44" t="str">
        <f aca="false">IF(OR(F$4=0,F298="",F$8="",F$7=""),"",ROUND(F298/F$8*F$7*KVARDI,2))</f>
        <v/>
      </c>
      <c r="H298" s="43"/>
      <c r="I298" s="44" t="str">
        <f aca="false">IF(OR(H$4=0,H298="",H$8="",H$7=""),"",ROUND(H298/H$8*H$7*KVARDI,2))</f>
        <v/>
      </c>
      <c r="J298" s="43"/>
      <c r="K298" s="44" t="str">
        <f aca="false">IF(OR(J$4=0,J298="",J$8="",J$7=""),"",ROUND(J298/J$8*J$7*KVARDI,2))</f>
        <v/>
      </c>
      <c r="L298" s="43"/>
      <c r="M298" s="44" t="str">
        <f aca="false">IF(OR(L$4=0,L298="",L$8="",L$7=""),"",ROUND(L298/L$8*L$7*KVARDI,2))</f>
        <v/>
      </c>
      <c r="N298" s="43"/>
      <c r="O298" s="44" t="str">
        <f aca="false">IF(OR(N$4=0,N298="",N$8="",N$7=""),"",ROUND(N298/N$8*N$7*KVARDI,2))</f>
        <v/>
      </c>
      <c r="P298" s="43"/>
      <c r="Q298" s="44" t="str">
        <f aca="false">IF(OR(P$4=0,P298="",P$8="",P$7=""),"",ROUND(P298/P$8*P$7*KVARDI,2))</f>
        <v/>
      </c>
      <c r="R298" s="43"/>
      <c r="S298" s="44" t="str">
        <f aca="false">IF(OR(R$4=0,R298="",R$8="",R$7=""),"",ROUND(R298/R$8*R$7*KVARDI,2))</f>
        <v/>
      </c>
      <c r="T298" s="43"/>
      <c r="U298" s="44" t="str">
        <f aca="false">IF(OR(T$4=0,T298="",T$8="",T$7=""),"",ROUND(T298/T$8*T$7*KVARDI,2))</f>
        <v/>
      </c>
      <c r="V298" s="43"/>
      <c r="W298" s="44" t="str">
        <f aca="false">IF(OR(V$4=0,V298="",V$8="",V$7=""),"",ROUND(V298/V$8*V$7*KVARDI,2))</f>
        <v/>
      </c>
      <c r="X298" s="43"/>
      <c r="Y298" s="44" t="str">
        <f aca="false">IF(OR(X$4=0,X298="",X$8="",X$7=""),"",ROUND(X298/X$8*X$7*KVARDI,2))</f>
        <v/>
      </c>
      <c r="Z298" s="43"/>
      <c r="AA298" s="44" t="str">
        <f aca="false">IF(OR(Z$4=0,Z298="",Z$8="",Z$7=""),"",ROUND(Z298/Z$8*Z$7*KVARDI,2))</f>
        <v/>
      </c>
      <c r="AB298" s="43"/>
      <c r="AC298" s="44" t="str">
        <f aca="false">IF(OR(AB$4=0,AB298="",AB$8="",AB$7=""),"",ROUND(AB298/AB$8*AB$7*KVARDI,2))</f>
        <v/>
      </c>
      <c r="AD298" s="43"/>
      <c r="AE298" s="44" t="str">
        <f aca="false">IF(OR(AD$4=0,AD298="",AD$8="",AD$7=""),"",ROUND(AD298/AD$8*AD$7*KVARDI,2))</f>
        <v/>
      </c>
      <c r="AF298" s="43"/>
      <c r="AG298" s="44" t="str">
        <f aca="false">IF(OR(AF$4=0,AF298="",AF$8="",AF$7=""),"",ROUND(AF298/AF$8*AF$7*KVARDI,2))</f>
        <v/>
      </c>
      <c r="AH298" s="43"/>
      <c r="AI298" s="44" t="str">
        <f aca="false">IF(OR(AH$4=0,AH298="",AH$8="",AH$7=""),"",ROUND(AH298/AH$8*AH$7*KVARDI,2))</f>
        <v/>
      </c>
      <c r="AJ298" s="43"/>
      <c r="AK298" s="44" t="str">
        <f aca="false">IF(OR(AJ$4=0,AJ298="",AJ$8="",AJ$7=""),"",ROUND(AJ298/AJ$8*AJ$7*KVARDI,2))</f>
        <v/>
      </c>
      <c r="AL298" s="43"/>
      <c r="AM298" s="44" t="str">
        <f aca="false">IF(OR(AL$4=0,AL298="",AL$8="",AL$7=""),"",ROUND(AL298/AL$8*AL$7*KVARDI,2))</f>
        <v/>
      </c>
      <c r="AN298" s="43"/>
      <c r="AO298" s="44" t="str">
        <f aca="false">IF(OR(AN$4=0,AN298="",AN$8="",AN$7=""),"",ROUND(AN298/AN$8*AN$7*KVARDI,2))</f>
        <v/>
      </c>
      <c r="AP298" s="43"/>
      <c r="AQ298" s="44" t="str">
        <f aca="false">IF(OR(AP$4=0,AP298="",AP$8="",AP$7=""),"",ROUND(AP298/AP$8*AP$7*KVARDI,2))</f>
        <v/>
      </c>
      <c r="AR298" s="43"/>
      <c r="AS298" s="44" t="str">
        <f aca="false">IF(OR(AR$4=0,AR298="",AR$8="",AR$7=""),"",ROUND(AR298/AR$8*AR$7*KVARDI,2))</f>
        <v/>
      </c>
      <c r="AT298" s="43"/>
      <c r="AU298" s="44" t="str">
        <f aca="false">IF(OR(AT$4=0,AT298="",AT$8="",AT$7=""),"",ROUND(AT298/AT$8*AT$7*KVARDI,2))</f>
        <v/>
      </c>
      <c r="AV298" s="43"/>
      <c r="AW298" s="44" t="str">
        <f aca="false">IF(OR(AV$4=0,AV298="",AV$8="",AV$7=""),"",ROUND(AV298/AV$8*AV$7*KVARDI,2))</f>
        <v/>
      </c>
      <c r="AX298" s="43"/>
      <c r="AY298" s="44" t="str">
        <f aca="false">IF(OR(AX$4=0,AX298="",AX$8="",AX$7=""),"",ROUND(AX298/AX$8*AX$7*KVARDI,2))</f>
        <v/>
      </c>
      <c r="AZ298" s="43"/>
      <c r="BA298" s="44" t="str">
        <f aca="false">IF(OR(AZ$4=0,AZ298="",AZ$8="",AZ$7=""),"",ROUND(AZ298/AZ$8*AZ$7*KVARDI,2))</f>
        <v/>
      </c>
      <c r="BB298" s="43"/>
      <c r="BC298" s="44" t="str">
        <f aca="false">IF(OR(BB$4=0,BB298="",BB$8="",BB$7=""),"",ROUND(BB298/BB$8*BB$7*KVARDI,2))</f>
        <v/>
      </c>
    </row>
    <row r="299" customFormat="false" ht="15" hidden="false" customHeight="true" outlineLevel="0" collapsed="false">
      <c r="A299" s="45" t="n">
        <f aca="false">ROW()-10</f>
        <v>289</v>
      </c>
      <c r="B299" s="41" t="str">
        <f aca="false">IF(INDEX(Launagögn!$B$6:$B$10005,$A299)="","",INDEX(Launagögn!$B$6:$B$10005,$A299))</f>
        <v/>
      </c>
      <c r="C299" s="41" t="str">
        <f aca="false">IF(INDEX(Launagögn!$C$6:$C$10005,$A299)="","",INDEX(Launagögn!$C$6:$C$10005,$A299))</f>
        <v/>
      </c>
      <c r="D299" s="42" t="n">
        <f aca="false">IFERROR(SUMIF($F$10:$BC$10,"Stig",$F299:$BC299),0)</f>
        <v>0</v>
      </c>
      <c r="F299" s="43"/>
      <c r="G299" s="44" t="str">
        <f aca="false">IF(OR(F$4=0,F299="",F$8="",F$7=""),"",ROUND(F299/F$8*F$7*KVARDI,2))</f>
        <v/>
      </c>
      <c r="H299" s="43"/>
      <c r="I299" s="44" t="str">
        <f aca="false">IF(OR(H$4=0,H299="",H$8="",H$7=""),"",ROUND(H299/H$8*H$7*KVARDI,2))</f>
        <v/>
      </c>
      <c r="J299" s="43"/>
      <c r="K299" s="44" t="str">
        <f aca="false">IF(OR(J$4=0,J299="",J$8="",J$7=""),"",ROUND(J299/J$8*J$7*KVARDI,2))</f>
        <v/>
      </c>
      <c r="L299" s="43"/>
      <c r="M299" s="44" t="str">
        <f aca="false">IF(OR(L$4=0,L299="",L$8="",L$7=""),"",ROUND(L299/L$8*L$7*KVARDI,2))</f>
        <v/>
      </c>
      <c r="N299" s="43"/>
      <c r="O299" s="44" t="str">
        <f aca="false">IF(OR(N$4=0,N299="",N$8="",N$7=""),"",ROUND(N299/N$8*N$7*KVARDI,2))</f>
        <v/>
      </c>
      <c r="P299" s="43"/>
      <c r="Q299" s="44" t="str">
        <f aca="false">IF(OR(P$4=0,P299="",P$8="",P$7=""),"",ROUND(P299/P$8*P$7*KVARDI,2))</f>
        <v/>
      </c>
      <c r="R299" s="43"/>
      <c r="S299" s="44" t="str">
        <f aca="false">IF(OR(R$4=0,R299="",R$8="",R$7=""),"",ROUND(R299/R$8*R$7*KVARDI,2))</f>
        <v/>
      </c>
      <c r="T299" s="43"/>
      <c r="U299" s="44" t="str">
        <f aca="false">IF(OR(T$4=0,T299="",T$8="",T$7=""),"",ROUND(T299/T$8*T$7*KVARDI,2))</f>
        <v/>
      </c>
      <c r="V299" s="43"/>
      <c r="W299" s="44" t="str">
        <f aca="false">IF(OR(V$4=0,V299="",V$8="",V$7=""),"",ROUND(V299/V$8*V$7*KVARDI,2))</f>
        <v/>
      </c>
      <c r="X299" s="43"/>
      <c r="Y299" s="44" t="str">
        <f aca="false">IF(OR(X$4=0,X299="",X$8="",X$7=""),"",ROUND(X299/X$8*X$7*KVARDI,2))</f>
        <v/>
      </c>
      <c r="Z299" s="43"/>
      <c r="AA299" s="44" t="str">
        <f aca="false">IF(OR(Z$4=0,Z299="",Z$8="",Z$7=""),"",ROUND(Z299/Z$8*Z$7*KVARDI,2))</f>
        <v/>
      </c>
      <c r="AB299" s="43"/>
      <c r="AC299" s="44" t="str">
        <f aca="false">IF(OR(AB$4=0,AB299="",AB$8="",AB$7=""),"",ROUND(AB299/AB$8*AB$7*KVARDI,2))</f>
        <v/>
      </c>
      <c r="AD299" s="43"/>
      <c r="AE299" s="44" t="str">
        <f aca="false">IF(OR(AD$4=0,AD299="",AD$8="",AD$7=""),"",ROUND(AD299/AD$8*AD$7*KVARDI,2))</f>
        <v/>
      </c>
      <c r="AF299" s="43"/>
      <c r="AG299" s="44" t="str">
        <f aca="false">IF(OR(AF$4=0,AF299="",AF$8="",AF$7=""),"",ROUND(AF299/AF$8*AF$7*KVARDI,2))</f>
        <v/>
      </c>
      <c r="AH299" s="43"/>
      <c r="AI299" s="44" t="str">
        <f aca="false">IF(OR(AH$4=0,AH299="",AH$8="",AH$7=""),"",ROUND(AH299/AH$8*AH$7*KVARDI,2))</f>
        <v/>
      </c>
      <c r="AJ299" s="43"/>
      <c r="AK299" s="44" t="str">
        <f aca="false">IF(OR(AJ$4=0,AJ299="",AJ$8="",AJ$7=""),"",ROUND(AJ299/AJ$8*AJ$7*KVARDI,2))</f>
        <v/>
      </c>
      <c r="AL299" s="43"/>
      <c r="AM299" s="44" t="str">
        <f aca="false">IF(OR(AL$4=0,AL299="",AL$8="",AL$7=""),"",ROUND(AL299/AL$8*AL$7*KVARDI,2))</f>
        <v/>
      </c>
      <c r="AN299" s="43"/>
      <c r="AO299" s="44" t="str">
        <f aca="false">IF(OR(AN$4=0,AN299="",AN$8="",AN$7=""),"",ROUND(AN299/AN$8*AN$7*KVARDI,2))</f>
        <v/>
      </c>
      <c r="AP299" s="43"/>
      <c r="AQ299" s="44" t="str">
        <f aca="false">IF(OR(AP$4=0,AP299="",AP$8="",AP$7=""),"",ROUND(AP299/AP$8*AP$7*KVARDI,2))</f>
        <v/>
      </c>
      <c r="AR299" s="43"/>
      <c r="AS299" s="44" t="str">
        <f aca="false">IF(OR(AR$4=0,AR299="",AR$8="",AR$7=""),"",ROUND(AR299/AR$8*AR$7*KVARDI,2))</f>
        <v/>
      </c>
      <c r="AT299" s="43"/>
      <c r="AU299" s="44" t="str">
        <f aca="false">IF(OR(AT$4=0,AT299="",AT$8="",AT$7=""),"",ROUND(AT299/AT$8*AT$7*KVARDI,2))</f>
        <v/>
      </c>
      <c r="AV299" s="43"/>
      <c r="AW299" s="44" t="str">
        <f aca="false">IF(OR(AV$4=0,AV299="",AV$8="",AV$7=""),"",ROUND(AV299/AV$8*AV$7*KVARDI,2))</f>
        <v/>
      </c>
      <c r="AX299" s="43"/>
      <c r="AY299" s="44" t="str">
        <f aca="false">IF(OR(AX$4=0,AX299="",AX$8="",AX$7=""),"",ROUND(AX299/AX$8*AX$7*KVARDI,2))</f>
        <v/>
      </c>
      <c r="AZ299" s="43"/>
      <c r="BA299" s="44" t="str">
        <f aca="false">IF(OR(AZ$4=0,AZ299="",AZ$8="",AZ$7=""),"",ROUND(AZ299/AZ$8*AZ$7*KVARDI,2))</f>
        <v/>
      </c>
      <c r="BB299" s="43"/>
      <c r="BC299" s="44" t="str">
        <f aca="false">IF(OR(BB$4=0,BB299="",BB$8="",BB$7=""),"",ROUND(BB299/BB$8*BB$7*KVARDI,2))</f>
        <v/>
      </c>
    </row>
    <row r="300" customFormat="false" ht="15" hidden="false" customHeight="true" outlineLevel="0" collapsed="false">
      <c r="A300" s="45" t="n">
        <f aca="false">ROW()-10</f>
        <v>290</v>
      </c>
      <c r="B300" s="41" t="str">
        <f aca="false">IF(INDEX(Launagögn!$B$6:$B$10005,$A300)="","",INDEX(Launagögn!$B$6:$B$10005,$A300))</f>
        <v/>
      </c>
      <c r="C300" s="41" t="str">
        <f aca="false">IF(INDEX(Launagögn!$C$6:$C$10005,$A300)="","",INDEX(Launagögn!$C$6:$C$10005,$A300))</f>
        <v/>
      </c>
      <c r="D300" s="42" t="n">
        <f aca="false">IFERROR(SUMIF($F$10:$BC$10,"Stig",$F300:$BC300),0)</f>
        <v>0</v>
      </c>
      <c r="F300" s="43"/>
      <c r="G300" s="44" t="str">
        <f aca="false">IF(OR(F$4=0,F300="",F$8="",F$7=""),"",ROUND(F300/F$8*F$7*KVARDI,2))</f>
        <v/>
      </c>
      <c r="H300" s="43"/>
      <c r="I300" s="44" t="str">
        <f aca="false">IF(OR(H$4=0,H300="",H$8="",H$7=""),"",ROUND(H300/H$8*H$7*KVARDI,2))</f>
        <v/>
      </c>
      <c r="J300" s="43"/>
      <c r="K300" s="44" t="str">
        <f aca="false">IF(OR(J$4=0,J300="",J$8="",J$7=""),"",ROUND(J300/J$8*J$7*KVARDI,2))</f>
        <v/>
      </c>
      <c r="L300" s="43"/>
      <c r="M300" s="44" t="str">
        <f aca="false">IF(OR(L$4=0,L300="",L$8="",L$7=""),"",ROUND(L300/L$8*L$7*KVARDI,2))</f>
        <v/>
      </c>
      <c r="N300" s="43"/>
      <c r="O300" s="44" t="str">
        <f aca="false">IF(OR(N$4=0,N300="",N$8="",N$7=""),"",ROUND(N300/N$8*N$7*KVARDI,2))</f>
        <v/>
      </c>
      <c r="P300" s="43"/>
      <c r="Q300" s="44" t="str">
        <f aca="false">IF(OR(P$4=0,P300="",P$8="",P$7=""),"",ROUND(P300/P$8*P$7*KVARDI,2))</f>
        <v/>
      </c>
      <c r="R300" s="43"/>
      <c r="S300" s="44" t="str">
        <f aca="false">IF(OR(R$4=0,R300="",R$8="",R$7=""),"",ROUND(R300/R$8*R$7*KVARDI,2))</f>
        <v/>
      </c>
      <c r="T300" s="43"/>
      <c r="U300" s="44" t="str">
        <f aca="false">IF(OR(T$4=0,T300="",T$8="",T$7=""),"",ROUND(T300/T$8*T$7*KVARDI,2))</f>
        <v/>
      </c>
      <c r="V300" s="43"/>
      <c r="W300" s="44" t="str">
        <f aca="false">IF(OR(V$4=0,V300="",V$8="",V$7=""),"",ROUND(V300/V$8*V$7*KVARDI,2))</f>
        <v/>
      </c>
      <c r="X300" s="43"/>
      <c r="Y300" s="44" t="str">
        <f aca="false">IF(OR(X$4=0,X300="",X$8="",X$7=""),"",ROUND(X300/X$8*X$7*KVARDI,2))</f>
        <v/>
      </c>
      <c r="Z300" s="43"/>
      <c r="AA300" s="44" t="str">
        <f aca="false">IF(OR(Z$4=0,Z300="",Z$8="",Z$7=""),"",ROUND(Z300/Z$8*Z$7*KVARDI,2))</f>
        <v/>
      </c>
      <c r="AB300" s="43"/>
      <c r="AC300" s="44" t="str">
        <f aca="false">IF(OR(AB$4=0,AB300="",AB$8="",AB$7=""),"",ROUND(AB300/AB$8*AB$7*KVARDI,2))</f>
        <v/>
      </c>
      <c r="AD300" s="43"/>
      <c r="AE300" s="44" t="str">
        <f aca="false">IF(OR(AD$4=0,AD300="",AD$8="",AD$7=""),"",ROUND(AD300/AD$8*AD$7*KVARDI,2))</f>
        <v/>
      </c>
      <c r="AF300" s="43"/>
      <c r="AG300" s="44" t="str">
        <f aca="false">IF(OR(AF$4=0,AF300="",AF$8="",AF$7=""),"",ROUND(AF300/AF$8*AF$7*KVARDI,2))</f>
        <v/>
      </c>
      <c r="AH300" s="43"/>
      <c r="AI300" s="44" t="str">
        <f aca="false">IF(OR(AH$4=0,AH300="",AH$8="",AH$7=""),"",ROUND(AH300/AH$8*AH$7*KVARDI,2))</f>
        <v/>
      </c>
      <c r="AJ300" s="43"/>
      <c r="AK300" s="44" t="str">
        <f aca="false">IF(OR(AJ$4=0,AJ300="",AJ$8="",AJ$7=""),"",ROUND(AJ300/AJ$8*AJ$7*KVARDI,2))</f>
        <v/>
      </c>
      <c r="AL300" s="43"/>
      <c r="AM300" s="44" t="str">
        <f aca="false">IF(OR(AL$4=0,AL300="",AL$8="",AL$7=""),"",ROUND(AL300/AL$8*AL$7*KVARDI,2))</f>
        <v/>
      </c>
      <c r="AN300" s="43"/>
      <c r="AO300" s="44" t="str">
        <f aca="false">IF(OR(AN$4=0,AN300="",AN$8="",AN$7=""),"",ROUND(AN300/AN$8*AN$7*KVARDI,2))</f>
        <v/>
      </c>
      <c r="AP300" s="43"/>
      <c r="AQ300" s="44" t="str">
        <f aca="false">IF(OR(AP$4=0,AP300="",AP$8="",AP$7=""),"",ROUND(AP300/AP$8*AP$7*KVARDI,2))</f>
        <v/>
      </c>
      <c r="AR300" s="43"/>
      <c r="AS300" s="44" t="str">
        <f aca="false">IF(OR(AR$4=0,AR300="",AR$8="",AR$7=""),"",ROUND(AR300/AR$8*AR$7*KVARDI,2))</f>
        <v/>
      </c>
      <c r="AT300" s="43"/>
      <c r="AU300" s="44" t="str">
        <f aca="false">IF(OR(AT$4=0,AT300="",AT$8="",AT$7=""),"",ROUND(AT300/AT$8*AT$7*KVARDI,2))</f>
        <v/>
      </c>
      <c r="AV300" s="43"/>
      <c r="AW300" s="44" t="str">
        <f aca="false">IF(OR(AV$4=0,AV300="",AV$8="",AV$7=""),"",ROUND(AV300/AV$8*AV$7*KVARDI,2))</f>
        <v/>
      </c>
      <c r="AX300" s="43"/>
      <c r="AY300" s="44" t="str">
        <f aca="false">IF(OR(AX$4=0,AX300="",AX$8="",AX$7=""),"",ROUND(AX300/AX$8*AX$7*KVARDI,2))</f>
        <v/>
      </c>
      <c r="AZ300" s="43"/>
      <c r="BA300" s="44" t="str">
        <f aca="false">IF(OR(AZ$4=0,AZ300="",AZ$8="",AZ$7=""),"",ROUND(AZ300/AZ$8*AZ$7*KVARDI,2))</f>
        <v/>
      </c>
      <c r="BB300" s="43"/>
      <c r="BC300" s="44" t="str">
        <f aca="false">IF(OR(BB$4=0,BB300="",BB$8="",BB$7=""),"",ROUND(BB300/BB$8*BB$7*KVARDI,2))</f>
        <v/>
      </c>
    </row>
    <row r="301" customFormat="false" ht="15" hidden="false" customHeight="true" outlineLevel="0" collapsed="false">
      <c r="A301" s="45" t="n">
        <f aca="false">ROW()-10</f>
        <v>291</v>
      </c>
      <c r="B301" s="41" t="str">
        <f aca="false">IF(INDEX(Launagögn!$B$6:$B$10005,$A301)="","",INDEX(Launagögn!$B$6:$B$10005,$A301))</f>
        <v/>
      </c>
      <c r="C301" s="41" t="str">
        <f aca="false">IF(INDEX(Launagögn!$C$6:$C$10005,$A301)="","",INDEX(Launagögn!$C$6:$C$10005,$A301))</f>
        <v/>
      </c>
      <c r="D301" s="42" t="n">
        <f aca="false">IFERROR(SUMIF($F$10:$BC$10,"Stig",$F301:$BC301),0)</f>
        <v>0</v>
      </c>
      <c r="F301" s="43"/>
      <c r="G301" s="44" t="str">
        <f aca="false">IF(OR(F$4=0,F301="",F$8="",F$7=""),"",ROUND(F301/F$8*F$7*KVARDI,2))</f>
        <v/>
      </c>
      <c r="H301" s="43"/>
      <c r="I301" s="44" t="str">
        <f aca="false">IF(OR(H$4=0,H301="",H$8="",H$7=""),"",ROUND(H301/H$8*H$7*KVARDI,2))</f>
        <v/>
      </c>
      <c r="J301" s="43"/>
      <c r="K301" s="44" t="str">
        <f aca="false">IF(OR(J$4=0,J301="",J$8="",J$7=""),"",ROUND(J301/J$8*J$7*KVARDI,2))</f>
        <v/>
      </c>
      <c r="L301" s="43"/>
      <c r="M301" s="44" t="str">
        <f aca="false">IF(OR(L$4=0,L301="",L$8="",L$7=""),"",ROUND(L301/L$8*L$7*KVARDI,2))</f>
        <v/>
      </c>
      <c r="N301" s="43"/>
      <c r="O301" s="44" t="str">
        <f aca="false">IF(OR(N$4=0,N301="",N$8="",N$7=""),"",ROUND(N301/N$8*N$7*KVARDI,2))</f>
        <v/>
      </c>
      <c r="P301" s="43"/>
      <c r="Q301" s="44" t="str">
        <f aca="false">IF(OR(P$4=0,P301="",P$8="",P$7=""),"",ROUND(P301/P$8*P$7*KVARDI,2))</f>
        <v/>
      </c>
      <c r="R301" s="43"/>
      <c r="S301" s="44" t="str">
        <f aca="false">IF(OR(R$4=0,R301="",R$8="",R$7=""),"",ROUND(R301/R$8*R$7*KVARDI,2))</f>
        <v/>
      </c>
      <c r="T301" s="43"/>
      <c r="U301" s="44" t="str">
        <f aca="false">IF(OR(T$4=0,T301="",T$8="",T$7=""),"",ROUND(T301/T$8*T$7*KVARDI,2))</f>
        <v/>
      </c>
      <c r="V301" s="43"/>
      <c r="W301" s="44" t="str">
        <f aca="false">IF(OR(V$4=0,V301="",V$8="",V$7=""),"",ROUND(V301/V$8*V$7*KVARDI,2))</f>
        <v/>
      </c>
      <c r="X301" s="43"/>
      <c r="Y301" s="44" t="str">
        <f aca="false">IF(OR(X$4=0,X301="",X$8="",X$7=""),"",ROUND(X301/X$8*X$7*KVARDI,2))</f>
        <v/>
      </c>
      <c r="Z301" s="43"/>
      <c r="AA301" s="44" t="str">
        <f aca="false">IF(OR(Z$4=0,Z301="",Z$8="",Z$7=""),"",ROUND(Z301/Z$8*Z$7*KVARDI,2))</f>
        <v/>
      </c>
      <c r="AB301" s="43"/>
      <c r="AC301" s="44" t="str">
        <f aca="false">IF(OR(AB$4=0,AB301="",AB$8="",AB$7=""),"",ROUND(AB301/AB$8*AB$7*KVARDI,2))</f>
        <v/>
      </c>
      <c r="AD301" s="43"/>
      <c r="AE301" s="44" t="str">
        <f aca="false">IF(OR(AD$4=0,AD301="",AD$8="",AD$7=""),"",ROUND(AD301/AD$8*AD$7*KVARDI,2))</f>
        <v/>
      </c>
      <c r="AF301" s="43"/>
      <c r="AG301" s="44" t="str">
        <f aca="false">IF(OR(AF$4=0,AF301="",AF$8="",AF$7=""),"",ROUND(AF301/AF$8*AF$7*KVARDI,2))</f>
        <v/>
      </c>
      <c r="AH301" s="43"/>
      <c r="AI301" s="44" t="str">
        <f aca="false">IF(OR(AH$4=0,AH301="",AH$8="",AH$7=""),"",ROUND(AH301/AH$8*AH$7*KVARDI,2))</f>
        <v/>
      </c>
      <c r="AJ301" s="43"/>
      <c r="AK301" s="44" t="str">
        <f aca="false">IF(OR(AJ$4=0,AJ301="",AJ$8="",AJ$7=""),"",ROUND(AJ301/AJ$8*AJ$7*KVARDI,2))</f>
        <v/>
      </c>
      <c r="AL301" s="43"/>
      <c r="AM301" s="44" t="str">
        <f aca="false">IF(OR(AL$4=0,AL301="",AL$8="",AL$7=""),"",ROUND(AL301/AL$8*AL$7*KVARDI,2))</f>
        <v/>
      </c>
      <c r="AN301" s="43"/>
      <c r="AO301" s="44" t="str">
        <f aca="false">IF(OR(AN$4=0,AN301="",AN$8="",AN$7=""),"",ROUND(AN301/AN$8*AN$7*KVARDI,2))</f>
        <v/>
      </c>
      <c r="AP301" s="43"/>
      <c r="AQ301" s="44" t="str">
        <f aca="false">IF(OR(AP$4=0,AP301="",AP$8="",AP$7=""),"",ROUND(AP301/AP$8*AP$7*KVARDI,2))</f>
        <v/>
      </c>
      <c r="AR301" s="43"/>
      <c r="AS301" s="44" t="str">
        <f aca="false">IF(OR(AR$4=0,AR301="",AR$8="",AR$7=""),"",ROUND(AR301/AR$8*AR$7*KVARDI,2))</f>
        <v/>
      </c>
      <c r="AT301" s="43"/>
      <c r="AU301" s="44" t="str">
        <f aca="false">IF(OR(AT$4=0,AT301="",AT$8="",AT$7=""),"",ROUND(AT301/AT$8*AT$7*KVARDI,2))</f>
        <v/>
      </c>
      <c r="AV301" s="43"/>
      <c r="AW301" s="44" t="str">
        <f aca="false">IF(OR(AV$4=0,AV301="",AV$8="",AV$7=""),"",ROUND(AV301/AV$8*AV$7*KVARDI,2))</f>
        <v/>
      </c>
      <c r="AX301" s="43"/>
      <c r="AY301" s="44" t="str">
        <f aca="false">IF(OR(AX$4=0,AX301="",AX$8="",AX$7=""),"",ROUND(AX301/AX$8*AX$7*KVARDI,2))</f>
        <v/>
      </c>
      <c r="AZ301" s="43"/>
      <c r="BA301" s="44" t="str">
        <f aca="false">IF(OR(AZ$4=0,AZ301="",AZ$8="",AZ$7=""),"",ROUND(AZ301/AZ$8*AZ$7*KVARDI,2))</f>
        <v/>
      </c>
      <c r="BB301" s="43"/>
      <c r="BC301" s="44" t="str">
        <f aca="false">IF(OR(BB$4=0,BB301="",BB$8="",BB$7=""),"",ROUND(BB301/BB$8*BB$7*KVARDI,2))</f>
        <v/>
      </c>
    </row>
    <row r="302" customFormat="false" ht="15" hidden="false" customHeight="true" outlineLevel="0" collapsed="false">
      <c r="A302" s="45" t="n">
        <f aca="false">ROW()-10</f>
        <v>292</v>
      </c>
      <c r="B302" s="41" t="str">
        <f aca="false">IF(INDEX(Launagögn!$B$6:$B$10005,$A302)="","",INDEX(Launagögn!$B$6:$B$10005,$A302))</f>
        <v/>
      </c>
      <c r="C302" s="41" t="str">
        <f aca="false">IF(INDEX(Launagögn!$C$6:$C$10005,$A302)="","",INDEX(Launagögn!$C$6:$C$10005,$A302))</f>
        <v/>
      </c>
      <c r="D302" s="42" t="n">
        <f aca="false">IFERROR(SUMIF($F$10:$BC$10,"Stig",$F302:$BC302),0)</f>
        <v>0</v>
      </c>
      <c r="F302" s="43"/>
      <c r="G302" s="44" t="str">
        <f aca="false">IF(OR(F$4=0,F302="",F$8="",F$7=""),"",ROUND(F302/F$8*F$7*KVARDI,2))</f>
        <v/>
      </c>
      <c r="H302" s="43"/>
      <c r="I302" s="44" t="str">
        <f aca="false">IF(OR(H$4=0,H302="",H$8="",H$7=""),"",ROUND(H302/H$8*H$7*KVARDI,2))</f>
        <v/>
      </c>
      <c r="J302" s="43"/>
      <c r="K302" s="44" t="str">
        <f aca="false">IF(OR(J$4=0,J302="",J$8="",J$7=""),"",ROUND(J302/J$8*J$7*KVARDI,2))</f>
        <v/>
      </c>
      <c r="L302" s="43"/>
      <c r="M302" s="44" t="str">
        <f aca="false">IF(OR(L$4=0,L302="",L$8="",L$7=""),"",ROUND(L302/L$8*L$7*KVARDI,2))</f>
        <v/>
      </c>
      <c r="N302" s="43"/>
      <c r="O302" s="44" t="str">
        <f aca="false">IF(OR(N$4=0,N302="",N$8="",N$7=""),"",ROUND(N302/N$8*N$7*KVARDI,2))</f>
        <v/>
      </c>
      <c r="P302" s="43"/>
      <c r="Q302" s="44" t="str">
        <f aca="false">IF(OR(P$4=0,P302="",P$8="",P$7=""),"",ROUND(P302/P$8*P$7*KVARDI,2))</f>
        <v/>
      </c>
      <c r="R302" s="43"/>
      <c r="S302" s="44" t="str">
        <f aca="false">IF(OR(R$4=0,R302="",R$8="",R$7=""),"",ROUND(R302/R$8*R$7*KVARDI,2))</f>
        <v/>
      </c>
      <c r="T302" s="43"/>
      <c r="U302" s="44" t="str">
        <f aca="false">IF(OR(T$4=0,T302="",T$8="",T$7=""),"",ROUND(T302/T$8*T$7*KVARDI,2))</f>
        <v/>
      </c>
      <c r="V302" s="43"/>
      <c r="W302" s="44" t="str">
        <f aca="false">IF(OR(V$4=0,V302="",V$8="",V$7=""),"",ROUND(V302/V$8*V$7*KVARDI,2))</f>
        <v/>
      </c>
      <c r="X302" s="43"/>
      <c r="Y302" s="44" t="str">
        <f aca="false">IF(OR(X$4=0,X302="",X$8="",X$7=""),"",ROUND(X302/X$8*X$7*KVARDI,2))</f>
        <v/>
      </c>
      <c r="Z302" s="43"/>
      <c r="AA302" s="44" t="str">
        <f aca="false">IF(OR(Z$4=0,Z302="",Z$8="",Z$7=""),"",ROUND(Z302/Z$8*Z$7*KVARDI,2))</f>
        <v/>
      </c>
      <c r="AB302" s="43"/>
      <c r="AC302" s="44" t="str">
        <f aca="false">IF(OR(AB$4=0,AB302="",AB$8="",AB$7=""),"",ROUND(AB302/AB$8*AB$7*KVARDI,2))</f>
        <v/>
      </c>
      <c r="AD302" s="43"/>
      <c r="AE302" s="44" t="str">
        <f aca="false">IF(OR(AD$4=0,AD302="",AD$8="",AD$7=""),"",ROUND(AD302/AD$8*AD$7*KVARDI,2))</f>
        <v/>
      </c>
      <c r="AF302" s="43"/>
      <c r="AG302" s="44" t="str">
        <f aca="false">IF(OR(AF$4=0,AF302="",AF$8="",AF$7=""),"",ROUND(AF302/AF$8*AF$7*KVARDI,2))</f>
        <v/>
      </c>
      <c r="AH302" s="43"/>
      <c r="AI302" s="44" t="str">
        <f aca="false">IF(OR(AH$4=0,AH302="",AH$8="",AH$7=""),"",ROUND(AH302/AH$8*AH$7*KVARDI,2))</f>
        <v/>
      </c>
      <c r="AJ302" s="43"/>
      <c r="AK302" s="44" t="str">
        <f aca="false">IF(OR(AJ$4=0,AJ302="",AJ$8="",AJ$7=""),"",ROUND(AJ302/AJ$8*AJ$7*KVARDI,2))</f>
        <v/>
      </c>
      <c r="AL302" s="43"/>
      <c r="AM302" s="44" t="str">
        <f aca="false">IF(OR(AL$4=0,AL302="",AL$8="",AL$7=""),"",ROUND(AL302/AL$8*AL$7*KVARDI,2))</f>
        <v/>
      </c>
      <c r="AN302" s="43"/>
      <c r="AO302" s="44" t="str">
        <f aca="false">IF(OR(AN$4=0,AN302="",AN$8="",AN$7=""),"",ROUND(AN302/AN$8*AN$7*KVARDI,2))</f>
        <v/>
      </c>
      <c r="AP302" s="43"/>
      <c r="AQ302" s="44" t="str">
        <f aca="false">IF(OR(AP$4=0,AP302="",AP$8="",AP$7=""),"",ROUND(AP302/AP$8*AP$7*KVARDI,2))</f>
        <v/>
      </c>
      <c r="AR302" s="43"/>
      <c r="AS302" s="44" t="str">
        <f aca="false">IF(OR(AR$4=0,AR302="",AR$8="",AR$7=""),"",ROUND(AR302/AR$8*AR$7*KVARDI,2))</f>
        <v/>
      </c>
      <c r="AT302" s="43"/>
      <c r="AU302" s="44" t="str">
        <f aca="false">IF(OR(AT$4=0,AT302="",AT$8="",AT$7=""),"",ROUND(AT302/AT$8*AT$7*KVARDI,2))</f>
        <v/>
      </c>
      <c r="AV302" s="43"/>
      <c r="AW302" s="44" t="str">
        <f aca="false">IF(OR(AV$4=0,AV302="",AV$8="",AV$7=""),"",ROUND(AV302/AV$8*AV$7*KVARDI,2))</f>
        <v/>
      </c>
      <c r="AX302" s="43"/>
      <c r="AY302" s="44" t="str">
        <f aca="false">IF(OR(AX$4=0,AX302="",AX$8="",AX$7=""),"",ROUND(AX302/AX$8*AX$7*KVARDI,2))</f>
        <v/>
      </c>
      <c r="AZ302" s="43"/>
      <c r="BA302" s="44" t="str">
        <f aca="false">IF(OR(AZ$4=0,AZ302="",AZ$8="",AZ$7=""),"",ROUND(AZ302/AZ$8*AZ$7*KVARDI,2))</f>
        <v/>
      </c>
      <c r="BB302" s="43"/>
      <c r="BC302" s="44" t="str">
        <f aca="false">IF(OR(BB$4=0,BB302="",BB$8="",BB$7=""),"",ROUND(BB302/BB$8*BB$7*KVARDI,2))</f>
        <v/>
      </c>
    </row>
    <row r="303" customFormat="false" ht="15" hidden="false" customHeight="true" outlineLevel="0" collapsed="false">
      <c r="A303" s="45" t="n">
        <f aca="false">ROW()-10</f>
        <v>293</v>
      </c>
      <c r="B303" s="41" t="str">
        <f aca="false">IF(INDEX(Launagögn!$B$6:$B$10005,$A303)="","",INDEX(Launagögn!$B$6:$B$10005,$A303))</f>
        <v/>
      </c>
      <c r="C303" s="41" t="str">
        <f aca="false">IF(INDEX(Launagögn!$C$6:$C$10005,$A303)="","",INDEX(Launagögn!$C$6:$C$10005,$A303))</f>
        <v/>
      </c>
      <c r="D303" s="42" t="n">
        <f aca="false">IFERROR(SUMIF($F$10:$BC$10,"Stig",$F303:$BC303),0)</f>
        <v>0</v>
      </c>
      <c r="F303" s="43"/>
      <c r="G303" s="44" t="str">
        <f aca="false">IF(OR(F$4=0,F303="",F$8="",F$7=""),"",ROUND(F303/F$8*F$7*KVARDI,2))</f>
        <v/>
      </c>
      <c r="H303" s="43"/>
      <c r="I303" s="44" t="str">
        <f aca="false">IF(OR(H$4=0,H303="",H$8="",H$7=""),"",ROUND(H303/H$8*H$7*KVARDI,2))</f>
        <v/>
      </c>
      <c r="J303" s="43"/>
      <c r="K303" s="44" t="str">
        <f aca="false">IF(OR(J$4=0,J303="",J$8="",J$7=""),"",ROUND(J303/J$8*J$7*KVARDI,2))</f>
        <v/>
      </c>
      <c r="L303" s="43"/>
      <c r="M303" s="44" t="str">
        <f aca="false">IF(OR(L$4=0,L303="",L$8="",L$7=""),"",ROUND(L303/L$8*L$7*KVARDI,2))</f>
        <v/>
      </c>
      <c r="N303" s="43"/>
      <c r="O303" s="44" t="str">
        <f aca="false">IF(OR(N$4=0,N303="",N$8="",N$7=""),"",ROUND(N303/N$8*N$7*KVARDI,2))</f>
        <v/>
      </c>
      <c r="P303" s="43"/>
      <c r="Q303" s="44" t="str">
        <f aca="false">IF(OR(P$4=0,P303="",P$8="",P$7=""),"",ROUND(P303/P$8*P$7*KVARDI,2))</f>
        <v/>
      </c>
      <c r="R303" s="43"/>
      <c r="S303" s="44" t="str">
        <f aca="false">IF(OR(R$4=0,R303="",R$8="",R$7=""),"",ROUND(R303/R$8*R$7*KVARDI,2))</f>
        <v/>
      </c>
      <c r="T303" s="43"/>
      <c r="U303" s="44" t="str">
        <f aca="false">IF(OR(T$4=0,T303="",T$8="",T$7=""),"",ROUND(T303/T$8*T$7*KVARDI,2))</f>
        <v/>
      </c>
      <c r="V303" s="43"/>
      <c r="W303" s="44" t="str">
        <f aca="false">IF(OR(V$4=0,V303="",V$8="",V$7=""),"",ROUND(V303/V$8*V$7*KVARDI,2))</f>
        <v/>
      </c>
      <c r="X303" s="43"/>
      <c r="Y303" s="44" t="str">
        <f aca="false">IF(OR(X$4=0,X303="",X$8="",X$7=""),"",ROUND(X303/X$8*X$7*KVARDI,2))</f>
        <v/>
      </c>
      <c r="Z303" s="43"/>
      <c r="AA303" s="44" t="str">
        <f aca="false">IF(OR(Z$4=0,Z303="",Z$8="",Z$7=""),"",ROUND(Z303/Z$8*Z$7*KVARDI,2))</f>
        <v/>
      </c>
      <c r="AB303" s="43"/>
      <c r="AC303" s="44" t="str">
        <f aca="false">IF(OR(AB$4=0,AB303="",AB$8="",AB$7=""),"",ROUND(AB303/AB$8*AB$7*KVARDI,2))</f>
        <v/>
      </c>
      <c r="AD303" s="43"/>
      <c r="AE303" s="44" t="str">
        <f aca="false">IF(OR(AD$4=0,AD303="",AD$8="",AD$7=""),"",ROUND(AD303/AD$8*AD$7*KVARDI,2))</f>
        <v/>
      </c>
      <c r="AF303" s="43"/>
      <c r="AG303" s="44" t="str">
        <f aca="false">IF(OR(AF$4=0,AF303="",AF$8="",AF$7=""),"",ROUND(AF303/AF$8*AF$7*KVARDI,2))</f>
        <v/>
      </c>
      <c r="AH303" s="43"/>
      <c r="AI303" s="44" t="str">
        <f aca="false">IF(OR(AH$4=0,AH303="",AH$8="",AH$7=""),"",ROUND(AH303/AH$8*AH$7*KVARDI,2))</f>
        <v/>
      </c>
      <c r="AJ303" s="43"/>
      <c r="AK303" s="44" t="str">
        <f aca="false">IF(OR(AJ$4=0,AJ303="",AJ$8="",AJ$7=""),"",ROUND(AJ303/AJ$8*AJ$7*KVARDI,2))</f>
        <v/>
      </c>
      <c r="AL303" s="43"/>
      <c r="AM303" s="44" t="str">
        <f aca="false">IF(OR(AL$4=0,AL303="",AL$8="",AL$7=""),"",ROUND(AL303/AL$8*AL$7*KVARDI,2))</f>
        <v/>
      </c>
      <c r="AN303" s="43"/>
      <c r="AO303" s="44" t="str">
        <f aca="false">IF(OR(AN$4=0,AN303="",AN$8="",AN$7=""),"",ROUND(AN303/AN$8*AN$7*KVARDI,2))</f>
        <v/>
      </c>
      <c r="AP303" s="43"/>
      <c r="AQ303" s="44" t="str">
        <f aca="false">IF(OR(AP$4=0,AP303="",AP$8="",AP$7=""),"",ROUND(AP303/AP$8*AP$7*KVARDI,2))</f>
        <v/>
      </c>
      <c r="AR303" s="43"/>
      <c r="AS303" s="44" t="str">
        <f aca="false">IF(OR(AR$4=0,AR303="",AR$8="",AR$7=""),"",ROUND(AR303/AR$8*AR$7*KVARDI,2))</f>
        <v/>
      </c>
      <c r="AT303" s="43"/>
      <c r="AU303" s="44" t="str">
        <f aca="false">IF(OR(AT$4=0,AT303="",AT$8="",AT$7=""),"",ROUND(AT303/AT$8*AT$7*KVARDI,2))</f>
        <v/>
      </c>
      <c r="AV303" s="43"/>
      <c r="AW303" s="44" t="str">
        <f aca="false">IF(OR(AV$4=0,AV303="",AV$8="",AV$7=""),"",ROUND(AV303/AV$8*AV$7*KVARDI,2))</f>
        <v/>
      </c>
      <c r="AX303" s="43"/>
      <c r="AY303" s="44" t="str">
        <f aca="false">IF(OR(AX$4=0,AX303="",AX$8="",AX$7=""),"",ROUND(AX303/AX$8*AX$7*KVARDI,2))</f>
        <v/>
      </c>
      <c r="AZ303" s="43"/>
      <c r="BA303" s="44" t="str">
        <f aca="false">IF(OR(AZ$4=0,AZ303="",AZ$8="",AZ$7=""),"",ROUND(AZ303/AZ$8*AZ$7*KVARDI,2))</f>
        <v/>
      </c>
      <c r="BB303" s="43"/>
      <c r="BC303" s="44" t="str">
        <f aca="false">IF(OR(BB$4=0,BB303="",BB$8="",BB$7=""),"",ROUND(BB303/BB$8*BB$7*KVARDI,2))</f>
        <v/>
      </c>
    </row>
    <row r="304" customFormat="false" ht="15" hidden="false" customHeight="true" outlineLevel="0" collapsed="false">
      <c r="A304" s="45" t="n">
        <f aca="false">ROW()-10</f>
        <v>294</v>
      </c>
      <c r="B304" s="41" t="str">
        <f aca="false">IF(INDEX(Launagögn!$B$6:$B$10005,$A304)="","",INDEX(Launagögn!$B$6:$B$10005,$A304))</f>
        <v/>
      </c>
      <c r="C304" s="41" t="str">
        <f aca="false">IF(INDEX(Launagögn!$C$6:$C$10005,$A304)="","",INDEX(Launagögn!$C$6:$C$10005,$A304))</f>
        <v/>
      </c>
      <c r="D304" s="42" t="n">
        <f aca="false">IFERROR(SUMIF($F$10:$BC$10,"Stig",$F304:$BC304),0)</f>
        <v>0</v>
      </c>
      <c r="F304" s="43"/>
      <c r="G304" s="44" t="str">
        <f aca="false">IF(OR(F$4=0,F304="",F$8="",F$7=""),"",ROUND(F304/F$8*F$7*KVARDI,2))</f>
        <v/>
      </c>
      <c r="H304" s="43"/>
      <c r="I304" s="44" t="str">
        <f aca="false">IF(OR(H$4=0,H304="",H$8="",H$7=""),"",ROUND(H304/H$8*H$7*KVARDI,2))</f>
        <v/>
      </c>
      <c r="J304" s="43"/>
      <c r="K304" s="44" t="str">
        <f aca="false">IF(OR(J$4=0,J304="",J$8="",J$7=""),"",ROUND(J304/J$8*J$7*KVARDI,2))</f>
        <v/>
      </c>
      <c r="L304" s="43"/>
      <c r="M304" s="44" t="str">
        <f aca="false">IF(OR(L$4=0,L304="",L$8="",L$7=""),"",ROUND(L304/L$8*L$7*KVARDI,2))</f>
        <v/>
      </c>
      <c r="N304" s="43"/>
      <c r="O304" s="44" t="str">
        <f aca="false">IF(OR(N$4=0,N304="",N$8="",N$7=""),"",ROUND(N304/N$8*N$7*KVARDI,2))</f>
        <v/>
      </c>
      <c r="P304" s="43"/>
      <c r="Q304" s="44" t="str">
        <f aca="false">IF(OR(P$4=0,P304="",P$8="",P$7=""),"",ROUND(P304/P$8*P$7*KVARDI,2))</f>
        <v/>
      </c>
      <c r="R304" s="43"/>
      <c r="S304" s="44" t="str">
        <f aca="false">IF(OR(R$4=0,R304="",R$8="",R$7=""),"",ROUND(R304/R$8*R$7*KVARDI,2))</f>
        <v/>
      </c>
      <c r="T304" s="43"/>
      <c r="U304" s="44" t="str">
        <f aca="false">IF(OR(T$4=0,T304="",T$8="",T$7=""),"",ROUND(T304/T$8*T$7*KVARDI,2))</f>
        <v/>
      </c>
      <c r="V304" s="43"/>
      <c r="W304" s="44" t="str">
        <f aca="false">IF(OR(V$4=0,V304="",V$8="",V$7=""),"",ROUND(V304/V$8*V$7*KVARDI,2))</f>
        <v/>
      </c>
      <c r="X304" s="43"/>
      <c r="Y304" s="44" t="str">
        <f aca="false">IF(OR(X$4=0,X304="",X$8="",X$7=""),"",ROUND(X304/X$8*X$7*KVARDI,2))</f>
        <v/>
      </c>
      <c r="Z304" s="43"/>
      <c r="AA304" s="44" t="str">
        <f aca="false">IF(OR(Z$4=0,Z304="",Z$8="",Z$7=""),"",ROUND(Z304/Z$8*Z$7*KVARDI,2))</f>
        <v/>
      </c>
      <c r="AB304" s="43"/>
      <c r="AC304" s="44" t="str">
        <f aca="false">IF(OR(AB$4=0,AB304="",AB$8="",AB$7=""),"",ROUND(AB304/AB$8*AB$7*KVARDI,2))</f>
        <v/>
      </c>
      <c r="AD304" s="43"/>
      <c r="AE304" s="44" t="str">
        <f aca="false">IF(OR(AD$4=0,AD304="",AD$8="",AD$7=""),"",ROUND(AD304/AD$8*AD$7*KVARDI,2))</f>
        <v/>
      </c>
      <c r="AF304" s="43"/>
      <c r="AG304" s="44" t="str">
        <f aca="false">IF(OR(AF$4=0,AF304="",AF$8="",AF$7=""),"",ROUND(AF304/AF$8*AF$7*KVARDI,2))</f>
        <v/>
      </c>
      <c r="AH304" s="43"/>
      <c r="AI304" s="44" t="str">
        <f aca="false">IF(OR(AH$4=0,AH304="",AH$8="",AH$7=""),"",ROUND(AH304/AH$8*AH$7*KVARDI,2))</f>
        <v/>
      </c>
      <c r="AJ304" s="43"/>
      <c r="AK304" s="44" t="str">
        <f aca="false">IF(OR(AJ$4=0,AJ304="",AJ$8="",AJ$7=""),"",ROUND(AJ304/AJ$8*AJ$7*KVARDI,2))</f>
        <v/>
      </c>
      <c r="AL304" s="43"/>
      <c r="AM304" s="44" t="str">
        <f aca="false">IF(OR(AL$4=0,AL304="",AL$8="",AL$7=""),"",ROUND(AL304/AL$8*AL$7*KVARDI,2))</f>
        <v/>
      </c>
      <c r="AN304" s="43"/>
      <c r="AO304" s="44" t="str">
        <f aca="false">IF(OR(AN$4=0,AN304="",AN$8="",AN$7=""),"",ROUND(AN304/AN$8*AN$7*KVARDI,2))</f>
        <v/>
      </c>
      <c r="AP304" s="43"/>
      <c r="AQ304" s="44" t="str">
        <f aca="false">IF(OR(AP$4=0,AP304="",AP$8="",AP$7=""),"",ROUND(AP304/AP$8*AP$7*KVARDI,2))</f>
        <v/>
      </c>
      <c r="AR304" s="43"/>
      <c r="AS304" s="44" t="str">
        <f aca="false">IF(OR(AR$4=0,AR304="",AR$8="",AR$7=""),"",ROUND(AR304/AR$8*AR$7*KVARDI,2))</f>
        <v/>
      </c>
      <c r="AT304" s="43"/>
      <c r="AU304" s="44" t="str">
        <f aca="false">IF(OR(AT$4=0,AT304="",AT$8="",AT$7=""),"",ROUND(AT304/AT$8*AT$7*KVARDI,2))</f>
        <v/>
      </c>
      <c r="AV304" s="43"/>
      <c r="AW304" s="44" t="str">
        <f aca="false">IF(OR(AV$4=0,AV304="",AV$8="",AV$7=""),"",ROUND(AV304/AV$8*AV$7*KVARDI,2))</f>
        <v/>
      </c>
      <c r="AX304" s="43"/>
      <c r="AY304" s="44" t="str">
        <f aca="false">IF(OR(AX$4=0,AX304="",AX$8="",AX$7=""),"",ROUND(AX304/AX$8*AX$7*KVARDI,2))</f>
        <v/>
      </c>
      <c r="AZ304" s="43"/>
      <c r="BA304" s="44" t="str">
        <f aca="false">IF(OR(AZ$4=0,AZ304="",AZ$8="",AZ$7=""),"",ROUND(AZ304/AZ$8*AZ$7*KVARDI,2))</f>
        <v/>
      </c>
      <c r="BB304" s="43"/>
      <c r="BC304" s="44" t="str">
        <f aca="false">IF(OR(BB$4=0,BB304="",BB$8="",BB$7=""),"",ROUND(BB304/BB$8*BB$7*KVARDI,2))</f>
        <v/>
      </c>
    </row>
    <row r="305" customFormat="false" ht="15" hidden="false" customHeight="true" outlineLevel="0" collapsed="false">
      <c r="A305" s="45" t="n">
        <f aca="false">ROW()-10</f>
        <v>295</v>
      </c>
      <c r="B305" s="41" t="str">
        <f aca="false">IF(INDEX(Launagögn!$B$6:$B$10005,$A305)="","",INDEX(Launagögn!$B$6:$B$10005,$A305))</f>
        <v/>
      </c>
      <c r="C305" s="41" t="str">
        <f aca="false">IF(INDEX(Launagögn!$C$6:$C$10005,$A305)="","",INDEX(Launagögn!$C$6:$C$10005,$A305))</f>
        <v/>
      </c>
      <c r="D305" s="42" t="n">
        <f aca="false">IFERROR(SUMIF($F$10:$BC$10,"Stig",$F305:$BC305),0)</f>
        <v>0</v>
      </c>
      <c r="F305" s="43"/>
      <c r="G305" s="44" t="str">
        <f aca="false">IF(OR(F$4=0,F305="",F$8="",F$7=""),"",ROUND(F305/F$8*F$7*KVARDI,2))</f>
        <v/>
      </c>
      <c r="H305" s="43"/>
      <c r="I305" s="44" t="str">
        <f aca="false">IF(OR(H$4=0,H305="",H$8="",H$7=""),"",ROUND(H305/H$8*H$7*KVARDI,2))</f>
        <v/>
      </c>
      <c r="J305" s="43"/>
      <c r="K305" s="44" t="str">
        <f aca="false">IF(OR(J$4=0,J305="",J$8="",J$7=""),"",ROUND(J305/J$8*J$7*KVARDI,2))</f>
        <v/>
      </c>
      <c r="L305" s="43"/>
      <c r="M305" s="44" t="str">
        <f aca="false">IF(OR(L$4=0,L305="",L$8="",L$7=""),"",ROUND(L305/L$8*L$7*KVARDI,2))</f>
        <v/>
      </c>
      <c r="N305" s="43"/>
      <c r="O305" s="44" t="str">
        <f aca="false">IF(OR(N$4=0,N305="",N$8="",N$7=""),"",ROUND(N305/N$8*N$7*KVARDI,2))</f>
        <v/>
      </c>
      <c r="P305" s="43"/>
      <c r="Q305" s="44" t="str">
        <f aca="false">IF(OR(P$4=0,P305="",P$8="",P$7=""),"",ROUND(P305/P$8*P$7*KVARDI,2))</f>
        <v/>
      </c>
      <c r="R305" s="43"/>
      <c r="S305" s="44" t="str">
        <f aca="false">IF(OR(R$4=0,R305="",R$8="",R$7=""),"",ROUND(R305/R$8*R$7*KVARDI,2))</f>
        <v/>
      </c>
      <c r="T305" s="43"/>
      <c r="U305" s="44" t="str">
        <f aca="false">IF(OR(T$4=0,T305="",T$8="",T$7=""),"",ROUND(T305/T$8*T$7*KVARDI,2))</f>
        <v/>
      </c>
      <c r="V305" s="43"/>
      <c r="W305" s="44" t="str">
        <f aca="false">IF(OR(V$4=0,V305="",V$8="",V$7=""),"",ROUND(V305/V$8*V$7*KVARDI,2))</f>
        <v/>
      </c>
      <c r="X305" s="43"/>
      <c r="Y305" s="44" t="str">
        <f aca="false">IF(OR(X$4=0,X305="",X$8="",X$7=""),"",ROUND(X305/X$8*X$7*KVARDI,2))</f>
        <v/>
      </c>
      <c r="Z305" s="43"/>
      <c r="AA305" s="44" t="str">
        <f aca="false">IF(OR(Z$4=0,Z305="",Z$8="",Z$7=""),"",ROUND(Z305/Z$8*Z$7*KVARDI,2))</f>
        <v/>
      </c>
      <c r="AB305" s="43"/>
      <c r="AC305" s="44" t="str">
        <f aca="false">IF(OR(AB$4=0,AB305="",AB$8="",AB$7=""),"",ROUND(AB305/AB$8*AB$7*KVARDI,2))</f>
        <v/>
      </c>
      <c r="AD305" s="43"/>
      <c r="AE305" s="44" t="str">
        <f aca="false">IF(OR(AD$4=0,AD305="",AD$8="",AD$7=""),"",ROUND(AD305/AD$8*AD$7*KVARDI,2))</f>
        <v/>
      </c>
      <c r="AF305" s="43"/>
      <c r="AG305" s="44" t="str">
        <f aca="false">IF(OR(AF$4=0,AF305="",AF$8="",AF$7=""),"",ROUND(AF305/AF$8*AF$7*KVARDI,2))</f>
        <v/>
      </c>
      <c r="AH305" s="43"/>
      <c r="AI305" s="44" t="str">
        <f aca="false">IF(OR(AH$4=0,AH305="",AH$8="",AH$7=""),"",ROUND(AH305/AH$8*AH$7*KVARDI,2))</f>
        <v/>
      </c>
      <c r="AJ305" s="43"/>
      <c r="AK305" s="44" t="str">
        <f aca="false">IF(OR(AJ$4=0,AJ305="",AJ$8="",AJ$7=""),"",ROUND(AJ305/AJ$8*AJ$7*KVARDI,2))</f>
        <v/>
      </c>
      <c r="AL305" s="43"/>
      <c r="AM305" s="44" t="str">
        <f aca="false">IF(OR(AL$4=0,AL305="",AL$8="",AL$7=""),"",ROUND(AL305/AL$8*AL$7*KVARDI,2))</f>
        <v/>
      </c>
      <c r="AN305" s="43"/>
      <c r="AO305" s="44" t="str">
        <f aca="false">IF(OR(AN$4=0,AN305="",AN$8="",AN$7=""),"",ROUND(AN305/AN$8*AN$7*KVARDI,2))</f>
        <v/>
      </c>
      <c r="AP305" s="43"/>
      <c r="AQ305" s="44" t="str">
        <f aca="false">IF(OR(AP$4=0,AP305="",AP$8="",AP$7=""),"",ROUND(AP305/AP$8*AP$7*KVARDI,2))</f>
        <v/>
      </c>
      <c r="AR305" s="43"/>
      <c r="AS305" s="44" t="str">
        <f aca="false">IF(OR(AR$4=0,AR305="",AR$8="",AR$7=""),"",ROUND(AR305/AR$8*AR$7*KVARDI,2))</f>
        <v/>
      </c>
      <c r="AT305" s="43"/>
      <c r="AU305" s="44" t="str">
        <f aca="false">IF(OR(AT$4=0,AT305="",AT$8="",AT$7=""),"",ROUND(AT305/AT$8*AT$7*KVARDI,2))</f>
        <v/>
      </c>
      <c r="AV305" s="43"/>
      <c r="AW305" s="44" t="str">
        <f aca="false">IF(OR(AV$4=0,AV305="",AV$8="",AV$7=""),"",ROUND(AV305/AV$8*AV$7*KVARDI,2))</f>
        <v/>
      </c>
      <c r="AX305" s="43"/>
      <c r="AY305" s="44" t="str">
        <f aca="false">IF(OR(AX$4=0,AX305="",AX$8="",AX$7=""),"",ROUND(AX305/AX$8*AX$7*KVARDI,2))</f>
        <v/>
      </c>
      <c r="AZ305" s="43"/>
      <c r="BA305" s="44" t="str">
        <f aca="false">IF(OR(AZ$4=0,AZ305="",AZ$8="",AZ$7=""),"",ROUND(AZ305/AZ$8*AZ$7*KVARDI,2))</f>
        <v/>
      </c>
      <c r="BB305" s="43"/>
      <c r="BC305" s="44" t="str">
        <f aca="false">IF(OR(BB$4=0,BB305="",BB$8="",BB$7=""),"",ROUND(BB305/BB$8*BB$7*KVARDI,2))</f>
        <v/>
      </c>
    </row>
    <row r="306" customFormat="false" ht="15" hidden="false" customHeight="true" outlineLevel="0" collapsed="false">
      <c r="A306" s="45" t="n">
        <f aca="false">ROW()-10</f>
        <v>296</v>
      </c>
      <c r="B306" s="41" t="str">
        <f aca="false">IF(INDEX(Launagögn!$B$6:$B$10005,$A306)="","",INDEX(Launagögn!$B$6:$B$10005,$A306))</f>
        <v/>
      </c>
      <c r="C306" s="41" t="str">
        <f aca="false">IF(INDEX(Launagögn!$C$6:$C$10005,$A306)="","",INDEX(Launagögn!$C$6:$C$10005,$A306))</f>
        <v/>
      </c>
      <c r="D306" s="42" t="n">
        <f aca="false">IFERROR(SUMIF($F$10:$BC$10,"Stig",$F306:$BC306),0)</f>
        <v>0</v>
      </c>
      <c r="F306" s="43"/>
      <c r="G306" s="44" t="str">
        <f aca="false">IF(OR(F$4=0,F306="",F$8="",F$7=""),"",ROUND(F306/F$8*F$7*KVARDI,2))</f>
        <v/>
      </c>
      <c r="H306" s="43"/>
      <c r="I306" s="44" t="str">
        <f aca="false">IF(OR(H$4=0,H306="",H$8="",H$7=""),"",ROUND(H306/H$8*H$7*KVARDI,2))</f>
        <v/>
      </c>
      <c r="J306" s="43"/>
      <c r="K306" s="44" t="str">
        <f aca="false">IF(OR(J$4=0,J306="",J$8="",J$7=""),"",ROUND(J306/J$8*J$7*KVARDI,2))</f>
        <v/>
      </c>
      <c r="L306" s="43"/>
      <c r="M306" s="44" t="str">
        <f aca="false">IF(OR(L$4=0,L306="",L$8="",L$7=""),"",ROUND(L306/L$8*L$7*KVARDI,2))</f>
        <v/>
      </c>
      <c r="N306" s="43"/>
      <c r="O306" s="44" t="str">
        <f aca="false">IF(OR(N$4=0,N306="",N$8="",N$7=""),"",ROUND(N306/N$8*N$7*KVARDI,2))</f>
        <v/>
      </c>
      <c r="P306" s="43"/>
      <c r="Q306" s="44" t="str">
        <f aca="false">IF(OR(P$4=0,P306="",P$8="",P$7=""),"",ROUND(P306/P$8*P$7*KVARDI,2))</f>
        <v/>
      </c>
      <c r="R306" s="43"/>
      <c r="S306" s="44" t="str">
        <f aca="false">IF(OR(R$4=0,R306="",R$8="",R$7=""),"",ROUND(R306/R$8*R$7*KVARDI,2))</f>
        <v/>
      </c>
      <c r="T306" s="43"/>
      <c r="U306" s="44" t="str">
        <f aca="false">IF(OR(T$4=0,T306="",T$8="",T$7=""),"",ROUND(T306/T$8*T$7*KVARDI,2))</f>
        <v/>
      </c>
      <c r="V306" s="43"/>
      <c r="W306" s="44" t="str">
        <f aca="false">IF(OR(V$4=0,V306="",V$8="",V$7=""),"",ROUND(V306/V$8*V$7*KVARDI,2))</f>
        <v/>
      </c>
      <c r="X306" s="43"/>
      <c r="Y306" s="44" t="str">
        <f aca="false">IF(OR(X$4=0,X306="",X$8="",X$7=""),"",ROUND(X306/X$8*X$7*KVARDI,2))</f>
        <v/>
      </c>
      <c r="Z306" s="43"/>
      <c r="AA306" s="44" t="str">
        <f aca="false">IF(OR(Z$4=0,Z306="",Z$8="",Z$7=""),"",ROUND(Z306/Z$8*Z$7*KVARDI,2))</f>
        <v/>
      </c>
      <c r="AB306" s="43"/>
      <c r="AC306" s="44" t="str">
        <f aca="false">IF(OR(AB$4=0,AB306="",AB$8="",AB$7=""),"",ROUND(AB306/AB$8*AB$7*KVARDI,2))</f>
        <v/>
      </c>
      <c r="AD306" s="43"/>
      <c r="AE306" s="44" t="str">
        <f aca="false">IF(OR(AD$4=0,AD306="",AD$8="",AD$7=""),"",ROUND(AD306/AD$8*AD$7*KVARDI,2))</f>
        <v/>
      </c>
      <c r="AF306" s="43"/>
      <c r="AG306" s="44" t="str">
        <f aca="false">IF(OR(AF$4=0,AF306="",AF$8="",AF$7=""),"",ROUND(AF306/AF$8*AF$7*KVARDI,2))</f>
        <v/>
      </c>
      <c r="AH306" s="43"/>
      <c r="AI306" s="44" t="str">
        <f aca="false">IF(OR(AH$4=0,AH306="",AH$8="",AH$7=""),"",ROUND(AH306/AH$8*AH$7*KVARDI,2))</f>
        <v/>
      </c>
      <c r="AJ306" s="43"/>
      <c r="AK306" s="44" t="str">
        <f aca="false">IF(OR(AJ$4=0,AJ306="",AJ$8="",AJ$7=""),"",ROUND(AJ306/AJ$8*AJ$7*KVARDI,2))</f>
        <v/>
      </c>
      <c r="AL306" s="43"/>
      <c r="AM306" s="44" t="str">
        <f aca="false">IF(OR(AL$4=0,AL306="",AL$8="",AL$7=""),"",ROUND(AL306/AL$8*AL$7*KVARDI,2))</f>
        <v/>
      </c>
      <c r="AN306" s="43"/>
      <c r="AO306" s="44" t="str">
        <f aca="false">IF(OR(AN$4=0,AN306="",AN$8="",AN$7=""),"",ROUND(AN306/AN$8*AN$7*KVARDI,2))</f>
        <v/>
      </c>
      <c r="AP306" s="43"/>
      <c r="AQ306" s="44" t="str">
        <f aca="false">IF(OR(AP$4=0,AP306="",AP$8="",AP$7=""),"",ROUND(AP306/AP$8*AP$7*KVARDI,2))</f>
        <v/>
      </c>
      <c r="AR306" s="43"/>
      <c r="AS306" s="44" t="str">
        <f aca="false">IF(OR(AR$4=0,AR306="",AR$8="",AR$7=""),"",ROUND(AR306/AR$8*AR$7*KVARDI,2))</f>
        <v/>
      </c>
      <c r="AT306" s="43"/>
      <c r="AU306" s="44" t="str">
        <f aca="false">IF(OR(AT$4=0,AT306="",AT$8="",AT$7=""),"",ROUND(AT306/AT$8*AT$7*KVARDI,2))</f>
        <v/>
      </c>
      <c r="AV306" s="43"/>
      <c r="AW306" s="44" t="str">
        <f aca="false">IF(OR(AV$4=0,AV306="",AV$8="",AV$7=""),"",ROUND(AV306/AV$8*AV$7*KVARDI,2))</f>
        <v/>
      </c>
      <c r="AX306" s="43"/>
      <c r="AY306" s="44" t="str">
        <f aca="false">IF(OR(AX$4=0,AX306="",AX$8="",AX$7=""),"",ROUND(AX306/AX$8*AX$7*KVARDI,2))</f>
        <v/>
      </c>
      <c r="AZ306" s="43"/>
      <c r="BA306" s="44" t="str">
        <f aca="false">IF(OR(AZ$4=0,AZ306="",AZ$8="",AZ$7=""),"",ROUND(AZ306/AZ$8*AZ$7*KVARDI,2))</f>
        <v/>
      </c>
      <c r="BB306" s="43"/>
      <c r="BC306" s="44" t="str">
        <f aca="false">IF(OR(BB$4=0,BB306="",BB$8="",BB$7=""),"",ROUND(BB306/BB$8*BB$7*KVARDI,2))</f>
        <v/>
      </c>
    </row>
    <row r="307" customFormat="false" ht="15" hidden="false" customHeight="true" outlineLevel="0" collapsed="false">
      <c r="A307" s="45" t="n">
        <f aca="false">ROW()-10</f>
        <v>297</v>
      </c>
      <c r="B307" s="41" t="str">
        <f aca="false">IF(INDEX(Launagögn!$B$6:$B$10005,$A307)="","",INDEX(Launagögn!$B$6:$B$10005,$A307))</f>
        <v/>
      </c>
      <c r="C307" s="41" t="str">
        <f aca="false">IF(INDEX(Launagögn!$C$6:$C$10005,$A307)="","",INDEX(Launagögn!$C$6:$C$10005,$A307))</f>
        <v/>
      </c>
      <c r="D307" s="42" t="n">
        <f aca="false">IFERROR(SUMIF($F$10:$BC$10,"Stig",$F307:$BC307),0)</f>
        <v>0</v>
      </c>
      <c r="F307" s="43"/>
      <c r="G307" s="44" t="str">
        <f aca="false">IF(OR(F$4=0,F307="",F$8="",F$7=""),"",ROUND(F307/F$8*F$7*KVARDI,2))</f>
        <v/>
      </c>
      <c r="H307" s="43"/>
      <c r="I307" s="44" t="str">
        <f aca="false">IF(OR(H$4=0,H307="",H$8="",H$7=""),"",ROUND(H307/H$8*H$7*KVARDI,2))</f>
        <v/>
      </c>
      <c r="J307" s="43"/>
      <c r="K307" s="44" t="str">
        <f aca="false">IF(OR(J$4=0,J307="",J$8="",J$7=""),"",ROUND(J307/J$8*J$7*KVARDI,2))</f>
        <v/>
      </c>
      <c r="L307" s="43"/>
      <c r="M307" s="44" t="str">
        <f aca="false">IF(OR(L$4=0,L307="",L$8="",L$7=""),"",ROUND(L307/L$8*L$7*KVARDI,2))</f>
        <v/>
      </c>
      <c r="N307" s="43"/>
      <c r="O307" s="44" t="str">
        <f aca="false">IF(OR(N$4=0,N307="",N$8="",N$7=""),"",ROUND(N307/N$8*N$7*KVARDI,2))</f>
        <v/>
      </c>
      <c r="P307" s="43"/>
      <c r="Q307" s="44" t="str">
        <f aca="false">IF(OR(P$4=0,P307="",P$8="",P$7=""),"",ROUND(P307/P$8*P$7*KVARDI,2))</f>
        <v/>
      </c>
      <c r="R307" s="43"/>
      <c r="S307" s="44" t="str">
        <f aca="false">IF(OR(R$4=0,R307="",R$8="",R$7=""),"",ROUND(R307/R$8*R$7*KVARDI,2))</f>
        <v/>
      </c>
      <c r="T307" s="43"/>
      <c r="U307" s="44" t="str">
        <f aca="false">IF(OR(T$4=0,T307="",T$8="",T$7=""),"",ROUND(T307/T$8*T$7*KVARDI,2))</f>
        <v/>
      </c>
      <c r="V307" s="43"/>
      <c r="W307" s="44" t="str">
        <f aca="false">IF(OR(V$4=0,V307="",V$8="",V$7=""),"",ROUND(V307/V$8*V$7*KVARDI,2))</f>
        <v/>
      </c>
      <c r="X307" s="43"/>
      <c r="Y307" s="44" t="str">
        <f aca="false">IF(OR(X$4=0,X307="",X$8="",X$7=""),"",ROUND(X307/X$8*X$7*KVARDI,2))</f>
        <v/>
      </c>
      <c r="Z307" s="43"/>
      <c r="AA307" s="44" t="str">
        <f aca="false">IF(OR(Z$4=0,Z307="",Z$8="",Z$7=""),"",ROUND(Z307/Z$8*Z$7*KVARDI,2))</f>
        <v/>
      </c>
      <c r="AB307" s="43"/>
      <c r="AC307" s="44" t="str">
        <f aca="false">IF(OR(AB$4=0,AB307="",AB$8="",AB$7=""),"",ROUND(AB307/AB$8*AB$7*KVARDI,2))</f>
        <v/>
      </c>
      <c r="AD307" s="43"/>
      <c r="AE307" s="44" t="str">
        <f aca="false">IF(OR(AD$4=0,AD307="",AD$8="",AD$7=""),"",ROUND(AD307/AD$8*AD$7*KVARDI,2))</f>
        <v/>
      </c>
      <c r="AF307" s="43"/>
      <c r="AG307" s="44" t="str">
        <f aca="false">IF(OR(AF$4=0,AF307="",AF$8="",AF$7=""),"",ROUND(AF307/AF$8*AF$7*KVARDI,2))</f>
        <v/>
      </c>
      <c r="AH307" s="43"/>
      <c r="AI307" s="44" t="str">
        <f aca="false">IF(OR(AH$4=0,AH307="",AH$8="",AH$7=""),"",ROUND(AH307/AH$8*AH$7*KVARDI,2))</f>
        <v/>
      </c>
      <c r="AJ307" s="43"/>
      <c r="AK307" s="44" t="str">
        <f aca="false">IF(OR(AJ$4=0,AJ307="",AJ$8="",AJ$7=""),"",ROUND(AJ307/AJ$8*AJ$7*KVARDI,2))</f>
        <v/>
      </c>
      <c r="AL307" s="43"/>
      <c r="AM307" s="44" t="str">
        <f aca="false">IF(OR(AL$4=0,AL307="",AL$8="",AL$7=""),"",ROUND(AL307/AL$8*AL$7*KVARDI,2))</f>
        <v/>
      </c>
      <c r="AN307" s="43"/>
      <c r="AO307" s="44" t="str">
        <f aca="false">IF(OR(AN$4=0,AN307="",AN$8="",AN$7=""),"",ROUND(AN307/AN$8*AN$7*KVARDI,2))</f>
        <v/>
      </c>
      <c r="AP307" s="43"/>
      <c r="AQ307" s="44" t="str">
        <f aca="false">IF(OR(AP$4=0,AP307="",AP$8="",AP$7=""),"",ROUND(AP307/AP$8*AP$7*KVARDI,2))</f>
        <v/>
      </c>
      <c r="AR307" s="43"/>
      <c r="AS307" s="44" t="str">
        <f aca="false">IF(OR(AR$4=0,AR307="",AR$8="",AR$7=""),"",ROUND(AR307/AR$8*AR$7*KVARDI,2))</f>
        <v/>
      </c>
      <c r="AT307" s="43"/>
      <c r="AU307" s="44" t="str">
        <f aca="false">IF(OR(AT$4=0,AT307="",AT$8="",AT$7=""),"",ROUND(AT307/AT$8*AT$7*KVARDI,2))</f>
        <v/>
      </c>
      <c r="AV307" s="43"/>
      <c r="AW307" s="44" t="str">
        <f aca="false">IF(OR(AV$4=0,AV307="",AV$8="",AV$7=""),"",ROUND(AV307/AV$8*AV$7*KVARDI,2))</f>
        <v/>
      </c>
      <c r="AX307" s="43"/>
      <c r="AY307" s="44" t="str">
        <f aca="false">IF(OR(AX$4=0,AX307="",AX$8="",AX$7=""),"",ROUND(AX307/AX$8*AX$7*KVARDI,2))</f>
        <v/>
      </c>
      <c r="AZ307" s="43"/>
      <c r="BA307" s="44" t="str">
        <f aca="false">IF(OR(AZ$4=0,AZ307="",AZ$8="",AZ$7=""),"",ROUND(AZ307/AZ$8*AZ$7*KVARDI,2))</f>
        <v/>
      </c>
      <c r="BB307" s="43"/>
      <c r="BC307" s="44" t="str">
        <f aca="false">IF(OR(BB$4=0,BB307="",BB$8="",BB$7=""),"",ROUND(BB307/BB$8*BB$7*KVARDI,2))</f>
        <v/>
      </c>
    </row>
    <row r="308" customFormat="false" ht="15" hidden="false" customHeight="true" outlineLevel="0" collapsed="false">
      <c r="A308" s="45" t="n">
        <f aca="false">ROW()-10</f>
        <v>298</v>
      </c>
      <c r="B308" s="41" t="str">
        <f aca="false">IF(INDEX(Launagögn!$B$6:$B$10005,$A308)="","",INDEX(Launagögn!$B$6:$B$10005,$A308))</f>
        <v/>
      </c>
      <c r="C308" s="41" t="str">
        <f aca="false">IF(INDEX(Launagögn!$C$6:$C$10005,$A308)="","",INDEX(Launagögn!$C$6:$C$10005,$A308))</f>
        <v/>
      </c>
      <c r="D308" s="42" t="n">
        <f aca="false">IFERROR(SUMIF($F$10:$BC$10,"Stig",$F308:$BC308),0)</f>
        <v>0</v>
      </c>
      <c r="F308" s="43"/>
      <c r="G308" s="44" t="str">
        <f aca="false">IF(OR(F$4=0,F308="",F$8="",F$7=""),"",ROUND(F308/F$8*F$7*KVARDI,2))</f>
        <v/>
      </c>
      <c r="H308" s="43"/>
      <c r="I308" s="44" t="str">
        <f aca="false">IF(OR(H$4=0,H308="",H$8="",H$7=""),"",ROUND(H308/H$8*H$7*KVARDI,2))</f>
        <v/>
      </c>
      <c r="J308" s="43"/>
      <c r="K308" s="44" t="str">
        <f aca="false">IF(OR(J$4=0,J308="",J$8="",J$7=""),"",ROUND(J308/J$8*J$7*KVARDI,2))</f>
        <v/>
      </c>
      <c r="L308" s="43"/>
      <c r="M308" s="44" t="str">
        <f aca="false">IF(OR(L$4=0,L308="",L$8="",L$7=""),"",ROUND(L308/L$8*L$7*KVARDI,2))</f>
        <v/>
      </c>
      <c r="N308" s="43"/>
      <c r="O308" s="44" t="str">
        <f aca="false">IF(OR(N$4=0,N308="",N$8="",N$7=""),"",ROUND(N308/N$8*N$7*KVARDI,2))</f>
        <v/>
      </c>
      <c r="P308" s="43"/>
      <c r="Q308" s="44" t="str">
        <f aca="false">IF(OR(P$4=0,P308="",P$8="",P$7=""),"",ROUND(P308/P$8*P$7*KVARDI,2))</f>
        <v/>
      </c>
      <c r="R308" s="43"/>
      <c r="S308" s="44" t="str">
        <f aca="false">IF(OR(R$4=0,R308="",R$8="",R$7=""),"",ROUND(R308/R$8*R$7*KVARDI,2))</f>
        <v/>
      </c>
      <c r="T308" s="43"/>
      <c r="U308" s="44" t="str">
        <f aca="false">IF(OR(T$4=0,T308="",T$8="",T$7=""),"",ROUND(T308/T$8*T$7*KVARDI,2))</f>
        <v/>
      </c>
      <c r="V308" s="43"/>
      <c r="W308" s="44" t="str">
        <f aca="false">IF(OR(V$4=0,V308="",V$8="",V$7=""),"",ROUND(V308/V$8*V$7*KVARDI,2))</f>
        <v/>
      </c>
      <c r="X308" s="43"/>
      <c r="Y308" s="44" t="str">
        <f aca="false">IF(OR(X$4=0,X308="",X$8="",X$7=""),"",ROUND(X308/X$8*X$7*KVARDI,2))</f>
        <v/>
      </c>
      <c r="Z308" s="43"/>
      <c r="AA308" s="44" t="str">
        <f aca="false">IF(OR(Z$4=0,Z308="",Z$8="",Z$7=""),"",ROUND(Z308/Z$8*Z$7*KVARDI,2))</f>
        <v/>
      </c>
      <c r="AB308" s="43"/>
      <c r="AC308" s="44" t="str">
        <f aca="false">IF(OR(AB$4=0,AB308="",AB$8="",AB$7=""),"",ROUND(AB308/AB$8*AB$7*KVARDI,2))</f>
        <v/>
      </c>
      <c r="AD308" s="43"/>
      <c r="AE308" s="44" t="str">
        <f aca="false">IF(OR(AD$4=0,AD308="",AD$8="",AD$7=""),"",ROUND(AD308/AD$8*AD$7*KVARDI,2))</f>
        <v/>
      </c>
      <c r="AF308" s="43"/>
      <c r="AG308" s="44" t="str">
        <f aca="false">IF(OR(AF$4=0,AF308="",AF$8="",AF$7=""),"",ROUND(AF308/AF$8*AF$7*KVARDI,2))</f>
        <v/>
      </c>
      <c r="AH308" s="43"/>
      <c r="AI308" s="44" t="str">
        <f aca="false">IF(OR(AH$4=0,AH308="",AH$8="",AH$7=""),"",ROUND(AH308/AH$8*AH$7*KVARDI,2))</f>
        <v/>
      </c>
      <c r="AJ308" s="43"/>
      <c r="AK308" s="44" t="str">
        <f aca="false">IF(OR(AJ$4=0,AJ308="",AJ$8="",AJ$7=""),"",ROUND(AJ308/AJ$8*AJ$7*KVARDI,2))</f>
        <v/>
      </c>
      <c r="AL308" s="43"/>
      <c r="AM308" s="44" t="str">
        <f aca="false">IF(OR(AL$4=0,AL308="",AL$8="",AL$7=""),"",ROUND(AL308/AL$8*AL$7*KVARDI,2))</f>
        <v/>
      </c>
      <c r="AN308" s="43"/>
      <c r="AO308" s="44" t="str">
        <f aca="false">IF(OR(AN$4=0,AN308="",AN$8="",AN$7=""),"",ROUND(AN308/AN$8*AN$7*KVARDI,2))</f>
        <v/>
      </c>
      <c r="AP308" s="43"/>
      <c r="AQ308" s="44" t="str">
        <f aca="false">IF(OR(AP$4=0,AP308="",AP$8="",AP$7=""),"",ROUND(AP308/AP$8*AP$7*KVARDI,2))</f>
        <v/>
      </c>
      <c r="AR308" s="43"/>
      <c r="AS308" s="44" t="str">
        <f aca="false">IF(OR(AR$4=0,AR308="",AR$8="",AR$7=""),"",ROUND(AR308/AR$8*AR$7*KVARDI,2))</f>
        <v/>
      </c>
      <c r="AT308" s="43"/>
      <c r="AU308" s="44" t="str">
        <f aca="false">IF(OR(AT$4=0,AT308="",AT$8="",AT$7=""),"",ROUND(AT308/AT$8*AT$7*KVARDI,2))</f>
        <v/>
      </c>
      <c r="AV308" s="43"/>
      <c r="AW308" s="44" t="str">
        <f aca="false">IF(OR(AV$4=0,AV308="",AV$8="",AV$7=""),"",ROUND(AV308/AV$8*AV$7*KVARDI,2))</f>
        <v/>
      </c>
      <c r="AX308" s="43"/>
      <c r="AY308" s="44" t="str">
        <f aca="false">IF(OR(AX$4=0,AX308="",AX$8="",AX$7=""),"",ROUND(AX308/AX$8*AX$7*KVARDI,2))</f>
        <v/>
      </c>
      <c r="AZ308" s="43"/>
      <c r="BA308" s="44" t="str">
        <f aca="false">IF(OR(AZ$4=0,AZ308="",AZ$8="",AZ$7=""),"",ROUND(AZ308/AZ$8*AZ$7*KVARDI,2))</f>
        <v/>
      </c>
      <c r="BB308" s="43"/>
      <c r="BC308" s="44" t="str">
        <f aca="false">IF(OR(BB$4=0,BB308="",BB$8="",BB$7=""),"",ROUND(BB308/BB$8*BB$7*KVARDI,2))</f>
        <v/>
      </c>
    </row>
    <row r="309" customFormat="false" ht="15" hidden="false" customHeight="true" outlineLevel="0" collapsed="false">
      <c r="A309" s="45" t="n">
        <f aca="false">ROW()-10</f>
        <v>299</v>
      </c>
      <c r="B309" s="41" t="str">
        <f aca="false">IF(INDEX(Launagögn!$B$6:$B$10005,$A309)="","",INDEX(Launagögn!$B$6:$B$10005,$A309))</f>
        <v/>
      </c>
      <c r="C309" s="41" t="str">
        <f aca="false">IF(INDEX(Launagögn!$C$6:$C$10005,$A309)="","",INDEX(Launagögn!$C$6:$C$10005,$A309))</f>
        <v/>
      </c>
      <c r="D309" s="42" t="n">
        <f aca="false">IFERROR(SUMIF($F$10:$BC$10,"Stig",$F309:$BC309),0)</f>
        <v>0</v>
      </c>
      <c r="F309" s="43"/>
      <c r="G309" s="44" t="str">
        <f aca="false">IF(OR(F$4=0,F309="",F$8="",F$7=""),"",ROUND(F309/F$8*F$7*KVARDI,2))</f>
        <v/>
      </c>
      <c r="H309" s="43"/>
      <c r="I309" s="44" t="str">
        <f aca="false">IF(OR(H$4=0,H309="",H$8="",H$7=""),"",ROUND(H309/H$8*H$7*KVARDI,2))</f>
        <v/>
      </c>
      <c r="J309" s="43"/>
      <c r="K309" s="44" t="str">
        <f aca="false">IF(OR(J$4=0,J309="",J$8="",J$7=""),"",ROUND(J309/J$8*J$7*KVARDI,2))</f>
        <v/>
      </c>
      <c r="L309" s="43"/>
      <c r="M309" s="44" t="str">
        <f aca="false">IF(OR(L$4=0,L309="",L$8="",L$7=""),"",ROUND(L309/L$8*L$7*KVARDI,2))</f>
        <v/>
      </c>
      <c r="N309" s="43"/>
      <c r="O309" s="44" t="str">
        <f aca="false">IF(OR(N$4=0,N309="",N$8="",N$7=""),"",ROUND(N309/N$8*N$7*KVARDI,2))</f>
        <v/>
      </c>
      <c r="P309" s="43"/>
      <c r="Q309" s="44" t="str">
        <f aca="false">IF(OR(P$4=0,P309="",P$8="",P$7=""),"",ROUND(P309/P$8*P$7*KVARDI,2))</f>
        <v/>
      </c>
      <c r="R309" s="43"/>
      <c r="S309" s="44" t="str">
        <f aca="false">IF(OR(R$4=0,R309="",R$8="",R$7=""),"",ROUND(R309/R$8*R$7*KVARDI,2))</f>
        <v/>
      </c>
      <c r="T309" s="43"/>
      <c r="U309" s="44" t="str">
        <f aca="false">IF(OR(T$4=0,T309="",T$8="",T$7=""),"",ROUND(T309/T$8*T$7*KVARDI,2))</f>
        <v/>
      </c>
      <c r="V309" s="43"/>
      <c r="W309" s="44" t="str">
        <f aca="false">IF(OR(V$4=0,V309="",V$8="",V$7=""),"",ROUND(V309/V$8*V$7*KVARDI,2))</f>
        <v/>
      </c>
      <c r="X309" s="43"/>
      <c r="Y309" s="44" t="str">
        <f aca="false">IF(OR(X$4=0,X309="",X$8="",X$7=""),"",ROUND(X309/X$8*X$7*KVARDI,2))</f>
        <v/>
      </c>
      <c r="Z309" s="43"/>
      <c r="AA309" s="44" t="str">
        <f aca="false">IF(OR(Z$4=0,Z309="",Z$8="",Z$7=""),"",ROUND(Z309/Z$8*Z$7*KVARDI,2))</f>
        <v/>
      </c>
      <c r="AB309" s="43"/>
      <c r="AC309" s="44" t="str">
        <f aca="false">IF(OR(AB$4=0,AB309="",AB$8="",AB$7=""),"",ROUND(AB309/AB$8*AB$7*KVARDI,2))</f>
        <v/>
      </c>
      <c r="AD309" s="43"/>
      <c r="AE309" s="44" t="str">
        <f aca="false">IF(OR(AD$4=0,AD309="",AD$8="",AD$7=""),"",ROUND(AD309/AD$8*AD$7*KVARDI,2))</f>
        <v/>
      </c>
      <c r="AF309" s="43"/>
      <c r="AG309" s="44" t="str">
        <f aca="false">IF(OR(AF$4=0,AF309="",AF$8="",AF$7=""),"",ROUND(AF309/AF$8*AF$7*KVARDI,2))</f>
        <v/>
      </c>
      <c r="AH309" s="43"/>
      <c r="AI309" s="44" t="str">
        <f aca="false">IF(OR(AH$4=0,AH309="",AH$8="",AH$7=""),"",ROUND(AH309/AH$8*AH$7*KVARDI,2))</f>
        <v/>
      </c>
      <c r="AJ309" s="43"/>
      <c r="AK309" s="44" t="str">
        <f aca="false">IF(OR(AJ$4=0,AJ309="",AJ$8="",AJ$7=""),"",ROUND(AJ309/AJ$8*AJ$7*KVARDI,2))</f>
        <v/>
      </c>
      <c r="AL309" s="43"/>
      <c r="AM309" s="44" t="str">
        <f aca="false">IF(OR(AL$4=0,AL309="",AL$8="",AL$7=""),"",ROUND(AL309/AL$8*AL$7*KVARDI,2))</f>
        <v/>
      </c>
      <c r="AN309" s="43"/>
      <c r="AO309" s="44" t="str">
        <f aca="false">IF(OR(AN$4=0,AN309="",AN$8="",AN$7=""),"",ROUND(AN309/AN$8*AN$7*KVARDI,2))</f>
        <v/>
      </c>
      <c r="AP309" s="43"/>
      <c r="AQ309" s="44" t="str">
        <f aca="false">IF(OR(AP$4=0,AP309="",AP$8="",AP$7=""),"",ROUND(AP309/AP$8*AP$7*KVARDI,2))</f>
        <v/>
      </c>
      <c r="AR309" s="43"/>
      <c r="AS309" s="44" t="str">
        <f aca="false">IF(OR(AR$4=0,AR309="",AR$8="",AR$7=""),"",ROUND(AR309/AR$8*AR$7*KVARDI,2))</f>
        <v/>
      </c>
      <c r="AT309" s="43"/>
      <c r="AU309" s="44" t="str">
        <f aca="false">IF(OR(AT$4=0,AT309="",AT$8="",AT$7=""),"",ROUND(AT309/AT$8*AT$7*KVARDI,2))</f>
        <v/>
      </c>
      <c r="AV309" s="43"/>
      <c r="AW309" s="44" t="str">
        <f aca="false">IF(OR(AV$4=0,AV309="",AV$8="",AV$7=""),"",ROUND(AV309/AV$8*AV$7*KVARDI,2))</f>
        <v/>
      </c>
      <c r="AX309" s="43"/>
      <c r="AY309" s="44" t="str">
        <f aca="false">IF(OR(AX$4=0,AX309="",AX$8="",AX$7=""),"",ROUND(AX309/AX$8*AX$7*KVARDI,2))</f>
        <v/>
      </c>
      <c r="AZ309" s="43"/>
      <c r="BA309" s="44" t="str">
        <f aca="false">IF(OR(AZ$4=0,AZ309="",AZ$8="",AZ$7=""),"",ROUND(AZ309/AZ$8*AZ$7*KVARDI,2))</f>
        <v/>
      </c>
      <c r="BB309" s="43"/>
      <c r="BC309" s="44" t="str">
        <f aca="false">IF(OR(BB$4=0,BB309="",BB$8="",BB$7=""),"",ROUND(BB309/BB$8*BB$7*KVARDI,2))</f>
        <v/>
      </c>
    </row>
    <row r="310" customFormat="false" ht="15" hidden="false" customHeight="true" outlineLevel="0" collapsed="false">
      <c r="A310" s="45" t="n">
        <f aca="false">ROW()-10</f>
        <v>300</v>
      </c>
      <c r="B310" s="41" t="str">
        <f aca="false">IF(INDEX(Launagögn!$B$6:$B$10005,$A310)="","",INDEX(Launagögn!$B$6:$B$10005,$A310))</f>
        <v/>
      </c>
      <c r="C310" s="41" t="str">
        <f aca="false">IF(INDEX(Launagögn!$C$6:$C$10005,$A310)="","",INDEX(Launagögn!$C$6:$C$10005,$A310))</f>
        <v/>
      </c>
      <c r="D310" s="42" t="n">
        <f aca="false">IFERROR(SUMIF($F$10:$BC$10,"Stig",$F310:$BC310),0)</f>
        <v>0</v>
      </c>
      <c r="F310" s="43"/>
      <c r="G310" s="44" t="str">
        <f aca="false">IF(OR(F$4=0,F310="",F$8="",F$7=""),"",ROUND(F310/F$8*F$7*KVARDI,2))</f>
        <v/>
      </c>
      <c r="H310" s="43"/>
      <c r="I310" s="44" t="str">
        <f aca="false">IF(OR(H$4=0,H310="",H$8="",H$7=""),"",ROUND(H310/H$8*H$7*KVARDI,2))</f>
        <v/>
      </c>
      <c r="J310" s="43"/>
      <c r="K310" s="44" t="str">
        <f aca="false">IF(OR(J$4=0,J310="",J$8="",J$7=""),"",ROUND(J310/J$8*J$7*KVARDI,2))</f>
        <v/>
      </c>
      <c r="L310" s="43"/>
      <c r="M310" s="44" t="str">
        <f aca="false">IF(OR(L$4=0,L310="",L$8="",L$7=""),"",ROUND(L310/L$8*L$7*KVARDI,2))</f>
        <v/>
      </c>
      <c r="N310" s="43"/>
      <c r="O310" s="44" t="str">
        <f aca="false">IF(OR(N$4=0,N310="",N$8="",N$7=""),"",ROUND(N310/N$8*N$7*KVARDI,2))</f>
        <v/>
      </c>
      <c r="P310" s="43"/>
      <c r="Q310" s="44" t="str">
        <f aca="false">IF(OR(P$4=0,P310="",P$8="",P$7=""),"",ROUND(P310/P$8*P$7*KVARDI,2))</f>
        <v/>
      </c>
      <c r="R310" s="43"/>
      <c r="S310" s="44" t="str">
        <f aca="false">IF(OR(R$4=0,R310="",R$8="",R$7=""),"",ROUND(R310/R$8*R$7*KVARDI,2))</f>
        <v/>
      </c>
      <c r="T310" s="43"/>
      <c r="U310" s="44" t="str">
        <f aca="false">IF(OR(T$4=0,T310="",T$8="",T$7=""),"",ROUND(T310/T$8*T$7*KVARDI,2))</f>
        <v/>
      </c>
      <c r="V310" s="43"/>
      <c r="W310" s="44" t="str">
        <f aca="false">IF(OR(V$4=0,V310="",V$8="",V$7=""),"",ROUND(V310/V$8*V$7*KVARDI,2))</f>
        <v/>
      </c>
      <c r="X310" s="43"/>
      <c r="Y310" s="44" t="str">
        <f aca="false">IF(OR(X$4=0,X310="",X$8="",X$7=""),"",ROUND(X310/X$8*X$7*KVARDI,2))</f>
        <v/>
      </c>
      <c r="Z310" s="43"/>
      <c r="AA310" s="44" t="str">
        <f aca="false">IF(OR(Z$4=0,Z310="",Z$8="",Z$7=""),"",ROUND(Z310/Z$8*Z$7*KVARDI,2))</f>
        <v/>
      </c>
      <c r="AB310" s="43"/>
      <c r="AC310" s="44" t="str">
        <f aca="false">IF(OR(AB$4=0,AB310="",AB$8="",AB$7=""),"",ROUND(AB310/AB$8*AB$7*KVARDI,2))</f>
        <v/>
      </c>
      <c r="AD310" s="43"/>
      <c r="AE310" s="44" t="str">
        <f aca="false">IF(OR(AD$4=0,AD310="",AD$8="",AD$7=""),"",ROUND(AD310/AD$8*AD$7*KVARDI,2))</f>
        <v/>
      </c>
      <c r="AF310" s="43"/>
      <c r="AG310" s="44" t="str">
        <f aca="false">IF(OR(AF$4=0,AF310="",AF$8="",AF$7=""),"",ROUND(AF310/AF$8*AF$7*KVARDI,2))</f>
        <v/>
      </c>
      <c r="AH310" s="43"/>
      <c r="AI310" s="44" t="str">
        <f aca="false">IF(OR(AH$4=0,AH310="",AH$8="",AH$7=""),"",ROUND(AH310/AH$8*AH$7*KVARDI,2))</f>
        <v/>
      </c>
      <c r="AJ310" s="43"/>
      <c r="AK310" s="44" t="str">
        <f aca="false">IF(OR(AJ$4=0,AJ310="",AJ$8="",AJ$7=""),"",ROUND(AJ310/AJ$8*AJ$7*KVARDI,2))</f>
        <v/>
      </c>
      <c r="AL310" s="43"/>
      <c r="AM310" s="44" t="str">
        <f aca="false">IF(OR(AL$4=0,AL310="",AL$8="",AL$7=""),"",ROUND(AL310/AL$8*AL$7*KVARDI,2))</f>
        <v/>
      </c>
      <c r="AN310" s="43"/>
      <c r="AO310" s="44" t="str">
        <f aca="false">IF(OR(AN$4=0,AN310="",AN$8="",AN$7=""),"",ROUND(AN310/AN$8*AN$7*KVARDI,2))</f>
        <v/>
      </c>
      <c r="AP310" s="43"/>
      <c r="AQ310" s="44" t="str">
        <f aca="false">IF(OR(AP$4=0,AP310="",AP$8="",AP$7=""),"",ROUND(AP310/AP$8*AP$7*KVARDI,2))</f>
        <v/>
      </c>
      <c r="AR310" s="43"/>
      <c r="AS310" s="44" t="str">
        <f aca="false">IF(OR(AR$4=0,AR310="",AR$8="",AR$7=""),"",ROUND(AR310/AR$8*AR$7*KVARDI,2))</f>
        <v/>
      </c>
      <c r="AT310" s="43"/>
      <c r="AU310" s="44" t="str">
        <f aca="false">IF(OR(AT$4=0,AT310="",AT$8="",AT$7=""),"",ROUND(AT310/AT$8*AT$7*KVARDI,2))</f>
        <v/>
      </c>
      <c r="AV310" s="43"/>
      <c r="AW310" s="44" t="str">
        <f aca="false">IF(OR(AV$4=0,AV310="",AV$8="",AV$7=""),"",ROUND(AV310/AV$8*AV$7*KVARDI,2))</f>
        <v/>
      </c>
      <c r="AX310" s="43"/>
      <c r="AY310" s="44" t="str">
        <f aca="false">IF(OR(AX$4=0,AX310="",AX$8="",AX$7=""),"",ROUND(AX310/AX$8*AX$7*KVARDI,2))</f>
        <v/>
      </c>
      <c r="AZ310" s="43"/>
      <c r="BA310" s="44" t="str">
        <f aca="false">IF(OR(AZ$4=0,AZ310="",AZ$8="",AZ$7=""),"",ROUND(AZ310/AZ$8*AZ$7*KVARDI,2))</f>
        <v/>
      </c>
      <c r="BB310" s="43"/>
      <c r="BC310" s="44" t="str">
        <f aca="false">IF(OR(BB$4=0,BB310="",BB$8="",BB$7=""),"",ROUND(BB310/BB$8*BB$7*KVARDI,2))</f>
        <v/>
      </c>
    </row>
    <row r="311" customFormat="false" ht="15" hidden="false" customHeight="true" outlineLevel="0" collapsed="false">
      <c r="A311" s="45" t="n">
        <f aca="false">ROW()-10</f>
        <v>301</v>
      </c>
      <c r="B311" s="41" t="str">
        <f aca="false">IF(INDEX(Launagögn!$B$6:$B$10005,$A311)="","",INDEX(Launagögn!$B$6:$B$10005,$A311))</f>
        <v/>
      </c>
      <c r="C311" s="41" t="str">
        <f aca="false">IF(INDEX(Launagögn!$C$6:$C$10005,$A311)="","",INDEX(Launagögn!$C$6:$C$10005,$A311))</f>
        <v/>
      </c>
      <c r="D311" s="42" t="n">
        <f aca="false">IFERROR(SUMIF($F$10:$BC$10,"Stig",$F311:$BC311),0)</f>
        <v>0</v>
      </c>
      <c r="F311" s="43"/>
      <c r="G311" s="44" t="str">
        <f aca="false">IF(OR(F$4=0,F311="",F$8="",F$7=""),"",ROUND(F311/F$8*F$7*KVARDI,2))</f>
        <v/>
      </c>
      <c r="H311" s="43"/>
      <c r="I311" s="44" t="str">
        <f aca="false">IF(OR(H$4=0,H311="",H$8="",H$7=""),"",ROUND(H311/H$8*H$7*KVARDI,2))</f>
        <v/>
      </c>
      <c r="J311" s="43"/>
      <c r="K311" s="44" t="str">
        <f aca="false">IF(OR(J$4=0,J311="",J$8="",J$7=""),"",ROUND(J311/J$8*J$7*KVARDI,2))</f>
        <v/>
      </c>
      <c r="L311" s="43"/>
      <c r="M311" s="44" t="str">
        <f aca="false">IF(OR(L$4=0,L311="",L$8="",L$7=""),"",ROUND(L311/L$8*L$7*KVARDI,2))</f>
        <v/>
      </c>
      <c r="N311" s="43"/>
      <c r="O311" s="44" t="str">
        <f aca="false">IF(OR(N$4=0,N311="",N$8="",N$7=""),"",ROUND(N311/N$8*N$7*KVARDI,2))</f>
        <v/>
      </c>
      <c r="P311" s="43"/>
      <c r="Q311" s="44" t="str">
        <f aca="false">IF(OR(P$4=0,P311="",P$8="",P$7=""),"",ROUND(P311/P$8*P$7*KVARDI,2))</f>
        <v/>
      </c>
      <c r="R311" s="43"/>
      <c r="S311" s="44" t="str">
        <f aca="false">IF(OR(R$4=0,R311="",R$8="",R$7=""),"",ROUND(R311/R$8*R$7*KVARDI,2))</f>
        <v/>
      </c>
      <c r="T311" s="43"/>
      <c r="U311" s="44" t="str">
        <f aca="false">IF(OR(T$4=0,T311="",T$8="",T$7=""),"",ROUND(T311/T$8*T$7*KVARDI,2))</f>
        <v/>
      </c>
      <c r="V311" s="43"/>
      <c r="W311" s="44" t="str">
        <f aca="false">IF(OR(V$4=0,V311="",V$8="",V$7=""),"",ROUND(V311/V$8*V$7*KVARDI,2))</f>
        <v/>
      </c>
      <c r="X311" s="43"/>
      <c r="Y311" s="44" t="str">
        <f aca="false">IF(OR(X$4=0,X311="",X$8="",X$7=""),"",ROUND(X311/X$8*X$7*KVARDI,2))</f>
        <v/>
      </c>
      <c r="Z311" s="43"/>
      <c r="AA311" s="44" t="str">
        <f aca="false">IF(OR(Z$4=0,Z311="",Z$8="",Z$7=""),"",ROUND(Z311/Z$8*Z$7*KVARDI,2))</f>
        <v/>
      </c>
      <c r="AB311" s="43"/>
      <c r="AC311" s="44" t="str">
        <f aca="false">IF(OR(AB$4=0,AB311="",AB$8="",AB$7=""),"",ROUND(AB311/AB$8*AB$7*KVARDI,2))</f>
        <v/>
      </c>
      <c r="AD311" s="43"/>
      <c r="AE311" s="44" t="str">
        <f aca="false">IF(OR(AD$4=0,AD311="",AD$8="",AD$7=""),"",ROUND(AD311/AD$8*AD$7*KVARDI,2))</f>
        <v/>
      </c>
      <c r="AF311" s="43"/>
      <c r="AG311" s="44" t="str">
        <f aca="false">IF(OR(AF$4=0,AF311="",AF$8="",AF$7=""),"",ROUND(AF311/AF$8*AF$7*KVARDI,2))</f>
        <v/>
      </c>
      <c r="AH311" s="43"/>
      <c r="AI311" s="44" t="str">
        <f aca="false">IF(OR(AH$4=0,AH311="",AH$8="",AH$7=""),"",ROUND(AH311/AH$8*AH$7*KVARDI,2))</f>
        <v/>
      </c>
      <c r="AJ311" s="43"/>
      <c r="AK311" s="44" t="str">
        <f aca="false">IF(OR(AJ$4=0,AJ311="",AJ$8="",AJ$7=""),"",ROUND(AJ311/AJ$8*AJ$7*KVARDI,2))</f>
        <v/>
      </c>
      <c r="AL311" s="43"/>
      <c r="AM311" s="44" t="str">
        <f aca="false">IF(OR(AL$4=0,AL311="",AL$8="",AL$7=""),"",ROUND(AL311/AL$8*AL$7*KVARDI,2))</f>
        <v/>
      </c>
      <c r="AN311" s="43"/>
      <c r="AO311" s="44" t="str">
        <f aca="false">IF(OR(AN$4=0,AN311="",AN$8="",AN$7=""),"",ROUND(AN311/AN$8*AN$7*KVARDI,2))</f>
        <v/>
      </c>
      <c r="AP311" s="43"/>
      <c r="AQ311" s="44" t="str">
        <f aca="false">IF(OR(AP$4=0,AP311="",AP$8="",AP$7=""),"",ROUND(AP311/AP$8*AP$7*KVARDI,2))</f>
        <v/>
      </c>
      <c r="AR311" s="43"/>
      <c r="AS311" s="44" t="str">
        <f aca="false">IF(OR(AR$4=0,AR311="",AR$8="",AR$7=""),"",ROUND(AR311/AR$8*AR$7*KVARDI,2))</f>
        <v/>
      </c>
      <c r="AT311" s="43"/>
      <c r="AU311" s="44" t="str">
        <f aca="false">IF(OR(AT$4=0,AT311="",AT$8="",AT$7=""),"",ROUND(AT311/AT$8*AT$7*KVARDI,2))</f>
        <v/>
      </c>
      <c r="AV311" s="43"/>
      <c r="AW311" s="44" t="str">
        <f aca="false">IF(OR(AV$4=0,AV311="",AV$8="",AV$7=""),"",ROUND(AV311/AV$8*AV$7*KVARDI,2))</f>
        <v/>
      </c>
      <c r="AX311" s="43"/>
      <c r="AY311" s="44" t="str">
        <f aca="false">IF(OR(AX$4=0,AX311="",AX$8="",AX$7=""),"",ROUND(AX311/AX$8*AX$7*KVARDI,2))</f>
        <v/>
      </c>
      <c r="AZ311" s="43"/>
      <c r="BA311" s="44" t="str">
        <f aca="false">IF(OR(AZ$4=0,AZ311="",AZ$8="",AZ$7=""),"",ROUND(AZ311/AZ$8*AZ$7*KVARDI,2))</f>
        <v/>
      </c>
      <c r="BB311" s="43"/>
      <c r="BC311" s="44" t="str">
        <f aca="false">IF(OR(BB$4=0,BB311="",BB$8="",BB$7=""),"",ROUND(BB311/BB$8*BB$7*KVARDI,2))</f>
        <v/>
      </c>
    </row>
    <row r="312" customFormat="false" ht="15" hidden="false" customHeight="true" outlineLevel="0" collapsed="false">
      <c r="A312" s="45" t="n">
        <f aca="false">ROW()-10</f>
        <v>302</v>
      </c>
      <c r="B312" s="41" t="str">
        <f aca="false">IF(INDEX(Launagögn!$B$6:$B$10005,$A312)="","",INDEX(Launagögn!$B$6:$B$10005,$A312))</f>
        <v/>
      </c>
      <c r="C312" s="41" t="str">
        <f aca="false">IF(INDEX(Launagögn!$C$6:$C$10005,$A312)="","",INDEX(Launagögn!$C$6:$C$10005,$A312))</f>
        <v/>
      </c>
      <c r="D312" s="42" t="n">
        <f aca="false">IFERROR(SUMIF($F$10:$BC$10,"Stig",$F312:$BC312),0)</f>
        <v>0</v>
      </c>
      <c r="F312" s="43"/>
      <c r="G312" s="44" t="str">
        <f aca="false">IF(OR(F$4=0,F312="",F$8="",F$7=""),"",ROUND(F312/F$8*F$7*KVARDI,2))</f>
        <v/>
      </c>
      <c r="H312" s="43"/>
      <c r="I312" s="44" t="str">
        <f aca="false">IF(OR(H$4=0,H312="",H$8="",H$7=""),"",ROUND(H312/H$8*H$7*KVARDI,2))</f>
        <v/>
      </c>
      <c r="J312" s="43"/>
      <c r="K312" s="44" t="str">
        <f aca="false">IF(OR(J$4=0,J312="",J$8="",J$7=""),"",ROUND(J312/J$8*J$7*KVARDI,2))</f>
        <v/>
      </c>
      <c r="L312" s="43"/>
      <c r="M312" s="44" t="str">
        <f aca="false">IF(OR(L$4=0,L312="",L$8="",L$7=""),"",ROUND(L312/L$8*L$7*KVARDI,2))</f>
        <v/>
      </c>
      <c r="N312" s="43"/>
      <c r="O312" s="44" t="str">
        <f aca="false">IF(OR(N$4=0,N312="",N$8="",N$7=""),"",ROUND(N312/N$8*N$7*KVARDI,2))</f>
        <v/>
      </c>
      <c r="P312" s="43"/>
      <c r="Q312" s="44" t="str">
        <f aca="false">IF(OR(P$4=0,P312="",P$8="",P$7=""),"",ROUND(P312/P$8*P$7*KVARDI,2))</f>
        <v/>
      </c>
      <c r="R312" s="43"/>
      <c r="S312" s="44" t="str">
        <f aca="false">IF(OR(R$4=0,R312="",R$8="",R$7=""),"",ROUND(R312/R$8*R$7*KVARDI,2))</f>
        <v/>
      </c>
      <c r="T312" s="43"/>
      <c r="U312" s="44" t="str">
        <f aca="false">IF(OR(T$4=0,T312="",T$8="",T$7=""),"",ROUND(T312/T$8*T$7*KVARDI,2))</f>
        <v/>
      </c>
      <c r="V312" s="43"/>
      <c r="W312" s="44" t="str">
        <f aca="false">IF(OR(V$4=0,V312="",V$8="",V$7=""),"",ROUND(V312/V$8*V$7*KVARDI,2))</f>
        <v/>
      </c>
      <c r="X312" s="43"/>
      <c r="Y312" s="44" t="str">
        <f aca="false">IF(OR(X$4=0,X312="",X$8="",X$7=""),"",ROUND(X312/X$8*X$7*KVARDI,2))</f>
        <v/>
      </c>
      <c r="Z312" s="43"/>
      <c r="AA312" s="44" t="str">
        <f aca="false">IF(OR(Z$4=0,Z312="",Z$8="",Z$7=""),"",ROUND(Z312/Z$8*Z$7*KVARDI,2))</f>
        <v/>
      </c>
      <c r="AB312" s="43"/>
      <c r="AC312" s="44" t="str">
        <f aca="false">IF(OR(AB$4=0,AB312="",AB$8="",AB$7=""),"",ROUND(AB312/AB$8*AB$7*KVARDI,2))</f>
        <v/>
      </c>
      <c r="AD312" s="43"/>
      <c r="AE312" s="44" t="str">
        <f aca="false">IF(OR(AD$4=0,AD312="",AD$8="",AD$7=""),"",ROUND(AD312/AD$8*AD$7*KVARDI,2))</f>
        <v/>
      </c>
      <c r="AF312" s="43"/>
      <c r="AG312" s="44" t="str">
        <f aca="false">IF(OR(AF$4=0,AF312="",AF$8="",AF$7=""),"",ROUND(AF312/AF$8*AF$7*KVARDI,2))</f>
        <v/>
      </c>
      <c r="AH312" s="43"/>
      <c r="AI312" s="44" t="str">
        <f aca="false">IF(OR(AH$4=0,AH312="",AH$8="",AH$7=""),"",ROUND(AH312/AH$8*AH$7*KVARDI,2))</f>
        <v/>
      </c>
      <c r="AJ312" s="43"/>
      <c r="AK312" s="44" t="str">
        <f aca="false">IF(OR(AJ$4=0,AJ312="",AJ$8="",AJ$7=""),"",ROUND(AJ312/AJ$8*AJ$7*KVARDI,2))</f>
        <v/>
      </c>
      <c r="AL312" s="43"/>
      <c r="AM312" s="44" t="str">
        <f aca="false">IF(OR(AL$4=0,AL312="",AL$8="",AL$7=""),"",ROUND(AL312/AL$8*AL$7*KVARDI,2))</f>
        <v/>
      </c>
      <c r="AN312" s="43"/>
      <c r="AO312" s="44" t="str">
        <f aca="false">IF(OR(AN$4=0,AN312="",AN$8="",AN$7=""),"",ROUND(AN312/AN$8*AN$7*KVARDI,2))</f>
        <v/>
      </c>
      <c r="AP312" s="43"/>
      <c r="AQ312" s="44" t="str">
        <f aca="false">IF(OR(AP$4=0,AP312="",AP$8="",AP$7=""),"",ROUND(AP312/AP$8*AP$7*KVARDI,2))</f>
        <v/>
      </c>
      <c r="AR312" s="43"/>
      <c r="AS312" s="44" t="str">
        <f aca="false">IF(OR(AR$4=0,AR312="",AR$8="",AR$7=""),"",ROUND(AR312/AR$8*AR$7*KVARDI,2))</f>
        <v/>
      </c>
      <c r="AT312" s="43"/>
      <c r="AU312" s="44" t="str">
        <f aca="false">IF(OR(AT$4=0,AT312="",AT$8="",AT$7=""),"",ROUND(AT312/AT$8*AT$7*KVARDI,2))</f>
        <v/>
      </c>
      <c r="AV312" s="43"/>
      <c r="AW312" s="44" t="str">
        <f aca="false">IF(OR(AV$4=0,AV312="",AV$8="",AV$7=""),"",ROUND(AV312/AV$8*AV$7*KVARDI,2))</f>
        <v/>
      </c>
      <c r="AX312" s="43"/>
      <c r="AY312" s="44" t="str">
        <f aca="false">IF(OR(AX$4=0,AX312="",AX$8="",AX$7=""),"",ROUND(AX312/AX$8*AX$7*KVARDI,2))</f>
        <v/>
      </c>
      <c r="AZ312" s="43"/>
      <c r="BA312" s="44" t="str">
        <f aca="false">IF(OR(AZ$4=0,AZ312="",AZ$8="",AZ$7=""),"",ROUND(AZ312/AZ$8*AZ$7*KVARDI,2))</f>
        <v/>
      </c>
      <c r="BB312" s="43"/>
      <c r="BC312" s="44" t="str">
        <f aca="false">IF(OR(BB$4=0,BB312="",BB$8="",BB$7=""),"",ROUND(BB312/BB$8*BB$7*KVARDI,2))</f>
        <v/>
      </c>
    </row>
    <row r="313" customFormat="false" ht="15" hidden="false" customHeight="true" outlineLevel="0" collapsed="false">
      <c r="A313" s="45" t="n">
        <f aca="false">ROW()-10</f>
        <v>303</v>
      </c>
      <c r="B313" s="41" t="str">
        <f aca="false">IF(INDEX(Launagögn!$B$6:$B$10005,$A313)="","",INDEX(Launagögn!$B$6:$B$10005,$A313))</f>
        <v/>
      </c>
      <c r="C313" s="41" t="str">
        <f aca="false">IF(INDEX(Launagögn!$C$6:$C$10005,$A313)="","",INDEX(Launagögn!$C$6:$C$10005,$A313))</f>
        <v/>
      </c>
      <c r="D313" s="42" t="n">
        <f aca="false">IFERROR(SUMIF($F$10:$BC$10,"Stig",$F313:$BC313),0)</f>
        <v>0</v>
      </c>
      <c r="F313" s="43"/>
      <c r="G313" s="44" t="str">
        <f aca="false">IF(OR(F$4=0,F313="",F$8="",F$7=""),"",ROUND(F313/F$8*F$7*KVARDI,2))</f>
        <v/>
      </c>
      <c r="H313" s="43"/>
      <c r="I313" s="44" t="str">
        <f aca="false">IF(OR(H$4=0,H313="",H$8="",H$7=""),"",ROUND(H313/H$8*H$7*KVARDI,2))</f>
        <v/>
      </c>
      <c r="J313" s="43"/>
      <c r="K313" s="44" t="str">
        <f aca="false">IF(OR(J$4=0,J313="",J$8="",J$7=""),"",ROUND(J313/J$8*J$7*KVARDI,2))</f>
        <v/>
      </c>
      <c r="L313" s="43"/>
      <c r="M313" s="44" t="str">
        <f aca="false">IF(OR(L$4=0,L313="",L$8="",L$7=""),"",ROUND(L313/L$8*L$7*KVARDI,2))</f>
        <v/>
      </c>
      <c r="N313" s="43"/>
      <c r="O313" s="44" t="str">
        <f aca="false">IF(OR(N$4=0,N313="",N$8="",N$7=""),"",ROUND(N313/N$8*N$7*KVARDI,2))</f>
        <v/>
      </c>
      <c r="P313" s="43"/>
      <c r="Q313" s="44" t="str">
        <f aca="false">IF(OR(P$4=0,P313="",P$8="",P$7=""),"",ROUND(P313/P$8*P$7*KVARDI,2))</f>
        <v/>
      </c>
      <c r="R313" s="43"/>
      <c r="S313" s="44" t="str">
        <f aca="false">IF(OR(R$4=0,R313="",R$8="",R$7=""),"",ROUND(R313/R$8*R$7*KVARDI,2))</f>
        <v/>
      </c>
      <c r="T313" s="43"/>
      <c r="U313" s="44" t="str">
        <f aca="false">IF(OR(T$4=0,T313="",T$8="",T$7=""),"",ROUND(T313/T$8*T$7*KVARDI,2))</f>
        <v/>
      </c>
      <c r="V313" s="43"/>
      <c r="W313" s="44" t="str">
        <f aca="false">IF(OR(V$4=0,V313="",V$8="",V$7=""),"",ROUND(V313/V$8*V$7*KVARDI,2))</f>
        <v/>
      </c>
      <c r="X313" s="43"/>
      <c r="Y313" s="44" t="str">
        <f aca="false">IF(OR(X$4=0,X313="",X$8="",X$7=""),"",ROUND(X313/X$8*X$7*KVARDI,2))</f>
        <v/>
      </c>
      <c r="Z313" s="43"/>
      <c r="AA313" s="44" t="str">
        <f aca="false">IF(OR(Z$4=0,Z313="",Z$8="",Z$7=""),"",ROUND(Z313/Z$8*Z$7*KVARDI,2))</f>
        <v/>
      </c>
      <c r="AB313" s="43"/>
      <c r="AC313" s="44" t="str">
        <f aca="false">IF(OR(AB$4=0,AB313="",AB$8="",AB$7=""),"",ROUND(AB313/AB$8*AB$7*KVARDI,2))</f>
        <v/>
      </c>
      <c r="AD313" s="43"/>
      <c r="AE313" s="44" t="str">
        <f aca="false">IF(OR(AD$4=0,AD313="",AD$8="",AD$7=""),"",ROUND(AD313/AD$8*AD$7*KVARDI,2))</f>
        <v/>
      </c>
      <c r="AF313" s="43"/>
      <c r="AG313" s="44" t="str">
        <f aca="false">IF(OR(AF$4=0,AF313="",AF$8="",AF$7=""),"",ROUND(AF313/AF$8*AF$7*KVARDI,2))</f>
        <v/>
      </c>
      <c r="AH313" s="43"/>
      <c r="AI313" s="44" t="str">
        <f aca="false">IF(OR(AH$4=0,AH313="",AH$8="",AH$7=""),"",ROUND(AH313/AH$8*AH$7*KVARDI,2))</f>
        <v/>
      </c>
      <c r="AJ313" s="43"/>
      <c r="AK313" s="44" t="str">
        <f aca="false">IF(OR(AJ$4=0,AJ313="",AJ$8="",AJ$7=""),"",ROUND(AJ313/AJ$8*AJ$7*KVARDI,2))</f>
        <v/>
      </c>
      <c r="AL313" s="43"/>
      <c r="AM313" s="44" t="str">
        <f aca="false">IF(OR(AL$4=0,AL313="",AL$8="",AL$7=""),"",ROUND(AL313/AL$8*AL$7*KVARDI,2))</f>
        <v/>
      </c>
      <c r="AN313" s="43"/>
      <c r="AO313" s="44" t="str">
        <f aca="false">IF(OR(AN$4=0,AN313="",AN$8="",AN$7=""),"",ROUND(AN313/AN$8*AN$7*KVARDI,2))</f>
        <v/>
      </c>
      <c r="AP313" s="43"/>
      <c r="AQ313" s="44" t="str">
        <f aca="false">IF(OR(AP$4=0,AP313="",AP$8="",AP$7=""),"",ROUND(AP313/AP$8*AP$7*KVARDI,2))</f>
        <v/>
      </c>
      <c r="AR313" s="43"/>
      <c r="AS313" s="44" t="str">
        <f aca="false">IF(OR(AR$4=0,AR313="",AR$8="",AR$7=""),"",ROUND(AR313/AR$8*AR$7*KVARDI,2))</f>
        <v/>
      </c>
      <c r="AT313" s="43"/>
      <c r="AU313" s="44" t="str">
        <f aca="false">IF(OR(AT$4=0,AT313="",AT$8="",AT$7=""),"",ROUND(AT313/AT$8*AT$7*KVARDI,2))</f>
        <v/>
      </c>
      <c r="AV313" s="43"/>
      <c r="AW313" s="44" t="str">
        <f aca="false">IF(OR(AV$4=0,AV313="",AV$8="",AV$7=""),"",ROUND(AV313/AV$8*AV$7*KVARDI,2))</f>
        <v/>
      </c>
      <c r="AX313" s="43"/>
      <c r="AY313" s="44" t="str">
        <f aca="false">IF(OR(AX$4=0,AX313="",AX$8="",AX$7=""),"",ROUND(AX313/AX$8*AX$7*KVARDI,2))</f>
        <v/>
      </c>
      <c r="AZ313" s="43"/>
      <c r="BA313" s="44" t="str">
        <f aca="false">IF(OR(AZ$4=0,AZ313="",AZ$8="",AZ$7=""),"",ROUND(AZ313/AZ$8*AZ$7*KVARDI,2))</f>
        <v/>
      </c>
      <c r="BB313" s="43"/>
      <c r="BC313" s="44" t="str">
        <f aca="false">IF(OR(BB$4=0,BB313="",BB$8="",BB$7=""),"",ROUND(BB313/BB$8*BB$7*KVARDI,2))</f>
        <v/>
      </c>
    </row>
    <row r="314" customFormat="false" ht="15" hidden="false" customHeight="true" outlineLevel="0" collapsed="false">
      <c r="A314" s="45" t="n">
        <f aca="false">ROW()-10</f>
        <v>304</v>
      </c>
      <c r="B314" s="41" t="str">
        <f aca="false">IF(INDEX(Launagögn!$B$6:$B$10005,$A314)="","",INDEX(Launagögn!$B$6:$B$10005,$A314))</f>
        <v/>
      </c>
      <c r="C314" s="41" t="str">
        <f aca="false">IF(INDEX(Launagögn!$C$6:$C$10005,$A314)="","",INDEX(Launagögn!$C$6:$C$10005,$A314))</f>
        <v/>
      </c>
      <c r="D314" s="42" t="n">
        <f aca="false">IFERROR(SUMIF($F$10:$BC$10,"Stig",$F314:$BC314),0)</f>
        <v>0</v>
      </c>
      <c r="F314" s="43"/>
      <c r="G314" s="44" t="str">
        <f aca="false">IF(OR(F$4=0,F314="",F$8="",F$7=""),"",ROUND(F314/F$8*F$7*KVARDI,2))</f>
        <v/>
      </c>
      <c r="H314" s="43"/>
      <c r="I314" s="44" t="str">
        <f aca="false">IF(OR(H$4=0,H314="",H$8="",H$7=""),"",ROUND(H314/H$8*H$7*KVARDI,2))</f>
        <v/>
      </c>
      <c r="J314" s="43"/>
      <c r="K314" s="44" t="str">
        <f aca="false">IF(OR(J$4=0,J314="",J$8="",J$7=""),"",ROUND(J314/J$8*J$7*KVARDI,2))</f>
        <v/>
      </c>
      <c r="L314" s="43"/>
      <c r="M314" s="44" t="str">
        <f aca="false">IF(OR(L$4=0,L314="",L$8="",L$7=""),"",ROUND(L314/L$8*L$7*KVARDI,2))</f>
        <v/>
      </c>
      <c r="N314" s="43"/>
      <c r="O314" s="44" t="str">
        <f aca="false">IF(OR(N$4=0,N314="",N$8="",N$7=""),"",ROUND(N314/N$8*N$7*KVARDI,2))</f>
        <v/>
      </c>
      <c r="P314" s="43"/>
      <c r="Q314" s="44" t="str">
        <f aca="false">IF(OR(P$4=0,P314="",P$8="",P$7=""),"",ROUND(P314/P$8*P$7*KVARDI,2))</f>
        <v/>
      </c>
      <c r="R314" s="43"/>
      <c r="S314" s="44" t="str">
        <f aca="false">IF(OR(R$4=0,R314="",R$8="",R$7=""),"",ROUND(R314/R$8*R$7*KVARDI,2))</f>
        <v/>
      </c>
      <c r="T314" s="43"/>
      <c r="U314" s="44" t="str">
        <f aca="false">IF(OR(T$4=0,T314="",T$8="",T$7=""),"",ROUND(T314/T$8*T$7*KVARDI,2))</f>
        <v/>
      </c>
      <c r="V314" s="43"/>
      <c r="W314" s="44" t="str">
        <f aca="false">IF(OR(V$4=0,V314="",V$8="",V$7=""),"",ROUND(V314/V$8*V$7*KVARDI,2))</f>
        <v/>
      </c>
      <c r="X314" s="43"/>
      <c r="Y314" s="44" t="str">
        <f aca="false">IF(OR(X$4=0,X314="",X$8="",X$7=""),"",ROUND(X314/X$8*X$7*KVARDI,2))</f>
        <v/>
      </c>
      <c r="Z314" s="43"/>
      <c r="AA314" s="44" t="str">
        <f aca="false">IF(OR(Z$4=0,Z314="",Z$8="",Z$7=""),"",ROUND(Z314/Z$8*Z$7*KVARDI,2))</f>
        <v/>
      </c>
      <c r="AB314" s="43"/>
      <c r="AC314" s="44" t="str">
        <f aca="false">IF(OR(AB$4=0,AB314="",AB$8="",AB$7=""),"",ROUND(AB314/AB$8*AB$7*KVARDI,2))</f>
        <v/>
      </c>
      <c r="AD314" s="43"/>
      <c r="AE314" s="44" t="str">
        <f aca="false">IF(OR(AD$4=0,AD314="",AD$8="",AD$7=""),"",ROUND(AD314/AD$8*AD$7*KVARDI,2))</f>
        <v/>
      </c>
      <c r="AF314" s="43"/>
      <c r="AG314" s="44" t="str">
        <f aca="false">IF(OR(AF$4=0,AF314="",AF$8="",AF$7=""),"",ROUND(AF314/AF$8*AF$7*KVARDI,2))</f>
        <v/>
      </c>
      <c r="AH314" s="43"/>
      <c r="AI314" s="44" t="str">
        <f aca="false">IF(OR(AH$4=0,AH314="",AH$8="",AH$7=""),"",ROUND(AH314/AH$8*AH$7*KVARDI,2))</f>
        <v/>
      </c>
      <c r="AJ314" s="43"/>
      <c r="AK314" s="44" t="str">
        <f aca="false">IF(OR(AJ$4=0,AJ314="",AJ$8="",AJ$7=""),"",ROUND(AJ314/AJ$8*AJ$7*KVARDI,2))</f>
        <v/>
      </c>
      <c r="AL314" s="43"/>
      <c r="AM314" s="44" t="str">
        <f aca="false">IF(OR(AL$4=0,AL314="",AL$8="",AL$7=""),"",ROUND(AL314/AL$8*AL$7*KVARDI,2))</f>
        <v/>
      </c>
      <c r="AN314" s="43"/>
      <c r="AO314" s="44" t="str">
        <f aca="false">IF(OR(AN$4=0,AN314="",AN$8="",AN$7=""),"",ROUND(AN314/AN$8*AN$7*KVARDI,2))</f>
        <v/>
      </c>
      <c r="AP314" s="43"/>
      <c r="AQ314" s="44" t="str">
        <f aca="false">IF(OR(AP$4=0,AP314="",AP$8="",AP$7=""),"",ROUND(AP314/AP$8*AP$7*KVARDI,2))</f>
        <v/>
      </c>
      <c r="AR314" s="43"/>
      <c r="AS314" s="44" t="str">
        <f aca="false">IF(OR(AR$4=0,AR314="",AR$8="",AR$7=""),"",ROUND(AR314/AR$8*AR$7*KVARDI,2))</f>
        <v/>
      </c>
      <c r="AT314" s="43"/>
      <c r="AU314" s="44" t="str">
        <f aca="false">IF(OR(AT$4=0,AT314="",AT$8="",AT$7=""),"",ROUND(AT314/AT$8*AT$7*KVARDI,2))</f>
        <v/>
      </c>
      <c r="AV314" s="43"/>
      <c r="AW314" s="44" t="str">
        <f aca="false">IF(OR(AV$4=0,AV314="",AV$8="",AV$7=""),"",ROUND(AV314/AV$8*AV$7*KVARDI,2))</f>
        <v/>
      </c>
      <c r="AX314" s="43"/>
      <c r="AY314" s="44" t="str">
        <f aca="false">IF(OR(AX$4=0,AX314="",AX$8="",AX$7=""),"",ROUND(AX314/AX$8*AX$7*KVARDI,2))</f>
        <v/>
      </c>
      <c r="AZ314" s="43"/>
      <c r="BA314" s="44" t="str">
        <f aca="false">IF(OR(AZ$4=0,AZ314="",AZ$8="",AZ$7=""),"",ROUND(AZ314/AZ$8*AZ$7*KVARDI,2))</f>
        <v/>
      </c>
      <c r="BB314" s="43"/>
      <c r="BC314" s="44" t="str">
        <f aca="false">IF(OR(BB$4=0,BB314="",BB$8="",BB$7=""),"",ROUND(BB314/BB$8*BB$7*KVARDI,2))</f>
        <v/>
      </c>
    </row>
    <row r="315" customFormat="false" ht="15" hidden="false" customHeight="true" outlineLevel="0" collapsed="false">
      <c r="A315" s="45" t="n">
        <f aca="false">ROW()-10</f>
        <v>305</v>
      </c>
      <c r="B315" s="41" t="str">
        <f aca="false">IF(INDEX(Launagögn!$B$6:$B$10005,$A315)="","",INDEX(Launagögn!$B$6:$B$10005,$A315))</f>
        <v/>
      </c>
      <c r="C315" s="41" t="str">
        <f aca="false">IF(INDEX(Launagögn!$C$6:$C$10005,$A315)="","",INDEX(Launagögn!$C$6:$C$10005,$A315))</f>
        <v/>
      </c>
      <c r="D315" s="42" t="n">
        <f aca="false">IFERROR(SUMIF($F$10:$BC$10,"Stig",$F315:$BC315),0)</f>
        <v>0</v>
      </c>
      <c r="F315" s="43"/>
      <c r="G315" s="44" t="str">
        <f aca="false">IF(OR(F$4=0,F315="",F$8="",F$7=""),"",ROUND(F315/F$8*F$7*KVARDI,2))</f>
        <v/>
      </c>
      <c r="H315" s="43"/>
      <c r="I315" s="44" t="str">
        <f aca="false">IF(OR(H$4=0,H315="",H$8="",H$7=""),"",ROUND(H315/H$8*H$7*KVARDI,2))</f>
        <v/>
      </c>
      <c r="J315" s="43"/>
      <c r="K315" s="44" t="str">
        <f aca="false">IF(OR(J$4=0,J315="",J$8="",J$7=""),"",ROUND(J315/J$8*J$7*KVARDI,2))</f>
        <v/>
      </c>
      <c r="L315" s="43"/>
      <c r="M315" s="44" t="str">
        <f aca="false">IF(OR(L$4=0,L315="",L$8="",L$7=""),"",ROUND(L315/L$8*L$7*KVARDI,2))</f>
        <v/>
      </c>
      <c r="N315" s="43"/>
      <c r="O315" s="44" t="str">
        <f aca="false">IF(OR(N$4=0,N315="",N$8="",N$7=""),"",ROUND(N315/N$8*N$7*KVARDI,2))</f>
        <v/>
      </c>
      <c r="P315" s="43"/>
      <c r="Q315" s="44" t="str">
        <f aca="false">IF(OR(P$4=0,P315="",P$8="",P$7=""),"",ROUND(P315/P$8*P$7*KVARDI,2))</f>
        <v/>
      </c>
      <c r="R315" s="43"/>
      <c r="S315" s="44" t="str">
        <f aca="false">IF(OR(R$4=0,R315="",R$8="",R$7=""),"",ROUND(R315/R$8*R$7*KVARDI,2))</f>
        <v/>
      </c>
      <c r="T315" s="43"/>
      <c r="U315" s="44" t="str">
        <f aca="false">IF(OR(T$4=0,T315="",T$8="",T$7=""),"",ROUND(T315/T$8*T$7*KVARDI,2))</f>
        <v/>
      </c>
      <c r="V315" s="43"/>
      <c r="W315" s="44" t="str">
        <f aca="false">IF(OR(V$4=0,V315="",V$8="",V$7=""),"",ROUND(V315/V$8*V$7*KVARDI,2))</f>
        <v/>
      </c>
      <c r="X315" s="43"/>
      <c r="Y315" s="44" t="str">
        <f aca="false">IF(OR(X$4=0,X315="",X$8="",X$7=""),"",ROUND(X315/X$8*X$7*KVARDI,2))</f>
        <v/>
      </c>
      <c r="Z315" s="43"/>
      <c r="AA315" s="44" t="str">
        <f aca="false">IF(OR(Z$4=0,Z315="",Z$8="",Z$7=""),"",ROUND(Z315/Z$8*Z$7*KVARDI,2))</f>
        <v/>
      </c>
      <c r="AB315" s="43"/>
      <c r="AC315" s="44" t="str">
        <f aca="false">IF(OR(AB$4=0,AB315="",AB$8="",AB$7=""),"",ROUND(AB315/AB$8*AB$7*KVARDI,2))</f>
        <v/>
      </c>
      <c r="AD315" s="43"/>
      <c r="AE315" s="44" t="str">
        <f aca="false">IF(OR(AD$4=0,AD315="",AD$8="",AD$7=""),"",ROUND(AD315/AD$8*AD$7*KVARDI,2))</f>
        <v/>
      </c>
      <c r="AF315" s="43"/>
      <c r="AG315" s="44" t="str">
        <f aca="false">IF(OR(AF$4=0,AF315="",AF$8="",AF$7=""),"",ROUND(AF315/AF$8*AF$7*KVARDI,2))</f>
        <v/>
      </c>
      <c r="AH315" s="43"/>
      <c r="AI315" s="44" t="str">
        <f aca="false">IF(OR(AH$4=0,AH315="",AH$8="",AH$7=""),"",ROUND(AH315/AH$8*AH$7*KVARDI,2))</f>
        <v/>
      </c>
      <c r="AJ315" s="43"/>
      <c r="AK315" s="44" t="str">
        <f aca="false">IF(OR(AJ$4=0,AJ315="",AJ$8="",AJ$7=""),"",ROUND(AJ315/AJ$8*AJ$7*KVARDI,2))</f>
        <v/>
      </c>
      <c r="AL315" s="43"/>
      <c r="AM315" s="44" t="str">
        <f aca="false">IF(OR(AL$4=0,AL315="",AL$8="",AL$7=""),"",ROUND(AL315/AL$8*AL$7*KVARDI,2))</f>
        <v/>
      </c>
      <c r="AN315" s="43"/>
      <c r="AO315" s="44" t="str">
        <f aca="false">IF(OR(AN$4=0,AN315="",AN$8="",AN$7=""),"",ROUND(AN315/AN$8*AN$7*KVARDI,2))</f>
        <v/>
      </c>
      <c r="AP315" s="43"/>
      <c r="AQ315" s="44" t="str">
        <f aca="false">IF(OR(AP$4=0,AP315="",AP$8="",AP$7=""),"",ROUND(AP315/AP$8*AP$7*KVARDI,2))</f>
        <v/>
      </c>
      <c r="AR315" s="43"/>
      <c r="AS315" s="44" t="str">
        <f aca="false">IF(OR(AR$4=0,AR315="",AR$8="",AR$7=""),"",ROUND(AR315/AR$8*AR$7*KVARDI,2))</f>
        <v/>
      </c>
      <c r="AT315" s="43"/>
      <c r="AU315" s="44" t="str">
        <f aca="false">IF(OR(AT$4=0,AT315="",AT$8="",AT$7=""),"",ROUND(AT315/AT$8*AT$7*KVARDI,2))</f>
        <v/>
      </c>
      <c r="AV315" s="43"/>
      <c r="AW315" s="44" t="str">
        <f aca="false">IF(OR(AV$4=0,AV315="",AV$8="",AV$7=""),"",ROUND(AV315/AV$8*AV$7*KVARDI,2))</f>
        <v/>
      </c>
      <c r="AX315" s="43"/>
      <c r="AY315" s="44" t="str">
        <f aca="false">IF(OR(AX$4=0,AX315="",AX$8="",AX$7=""),"",ROUND(AX315/AX$8*AX$7*KVARDI,2))</f>
        <v/>
      </c>
      <c r="AZ315" s="43"/>
      <c r="BA315" s="44" t="str">
        <f aca="false">IF(OR(AZ$4=0,AZ315="",AZ$8="",AZ$7=""),"",ROUND(AZ315/AZ$8*AZ$7*KVARDI,2))</f>
        <v/>
      </c>
      <c r="BB315" s="43"/>
      <c r="BC315" s="44" t="str">
        <f aca="false">IF(OR(BB$4=0,BB315="",BB$8="",BB$7=""),"",ROUND(BB315/BB$8*BB$7*KVARDI,2))</f>
        <v/>
      </c>
    </row>
    <row r="316" customFormat="false" ht="15" hidden="false" customHeight="true" outlineLevel="0" collapsed="false">
      <c r="A316" s="45" t="n">
        <f aca="false">ROW()-10</f>
        <v>306</v>
      </c>
      <c r="B316" s="41" t="str">
        <f aca="false">IF(INDEX(Launagögn!$B$6:$B$10005,$A316)="","",INDEX(Launagögn!$B$6:$B$10005,$A316))</f>
        <v/>
      </c>
      <c r="C316" s="41" t="str">
        <f aca="false">IF(INDEX(Launagögn!$C$6:$C$10005,$A316)="","",INDEX(Launagögn!$C$6:$C$10005,$A316))</f>
        <v/>
      </c>
      <c r="D316" s="42" t="n">
        <f aca="false">IFERROR(SUMIF($F$10:$BC$10,"Stig",$F316:$BC316),0)</f>
        <v>0</v>
      </c>
      <c r="F316" s="43"/>
      <c r="G316" s="44" t="str">
        <f aca="false">IF(OR(F$4=0,F316="",F$8="",F$7=""),"",ROUND(F316/F$8*F$7*KVARDI,2))</f>
        <v/>
      </c>
      <c r="H316" s="43"/>
      <c r="I316" s="44" t="str">
        <f aca="false">IF(OR(H$4=0,H316="",H$8="",H$7=""),"",ROUND(H316/H$8*H$7*KVARDI,2))</f>
        <v/>
      </c>
      <c r="J316" s="43"/>
      <c r="K316" s="44" t="str">
        <f aca="false">IF(OR(J$4=0,J316="",J$8="",J$7=""),"",ROUND(J316/J$8*J$7*KVARDI,2))</f>
        <v/>
      </c>
      <c r="L316" s="43"/>
      <c r="M316" s="44" t="str">
        <f aca="false">IF(OR(L$4=0,L316="",L$8="",L$7=""),"",ROUND(L316/L$8*L$7*KVARDI,2))</f>
        <v/>
      </c>
      <c r="N316" s="43"/>
      <c r="O316" s="44" t="str">
        <f aca="false">IF(OR(N$4=0,N316="",N$8="",N$7=""),"",ROUND(N316/N$8*N$7*KVARDI,2))</f>
        <v/>
      </c>
      <c r="P316" s="43"/>
      <c r="Q316" s="44" t="str">
        <f aca="false">IF(OR(P$4=0,P316="",P$8="",P$7=""),"",ROUND(P316/P$8*P$7*KVARDI,2))</f>
        <v/>
      </c>
      <c r="R316" s="43"/>
      <c r="S316" s="44" t="str">
        <f aca="false">IF(OR(R$4=0,R316="",R$8="",R$7=""),"",ROUND(R316/R$8*R$7*KVARDI,2))</f>
        <v/>
      </c>
      <c r="T316" s="43"/>
      <c r="U316" s="44" t="str">
        <f aca="false">IF(OR(T$4=0,T316="",T$8="",T$7=""),"",ROUND(T316/T$8*T$7*KVARDI,2))</f>
        <v/>
      </c>
      <c r="V316" s="43"/>
      <c r="W316" s="44" t="str">
        <f aca="false">IF(OR(V$4=0,V316="",V$8="",V$7=""),"",ROUND(V316/V$8*V$7*KVARDI,2))</f>
        <v/>
      </c>
      <c r="X316" s="43"/>
      <c r="Y316" s="44" t="str">
        <f aca="false">IF(OR(X$4=0,X316="",X$8="",X$7=""),"",ROUND(X316/X$8*X$7*KVARDI,2))</f>
        <v/>
      </c>
      <c r="Z316" s="43"/>
      <c r="AA316" s="44" t="str">
        <f aca="false">IF(OR(Z$4=0,Z316="",Z$8="",Z$7=""),"",ROUND(Z316/Z$8*Z$7*KVARDI,2))</f>
        <v/>
      </c>
      <c r="AB316" s="43"/>
      <c r="AC316" s="44" t="str">
        <f aca="false">IF(OR(AB$4=0,AB316="",AB$8="",AB$7=""),"",ROUND(AB316/AB$8*AB$7*KVARDI,2))</f>
        <v/>
      </c>
      <c r="AD316" s="43"/>
      <c r="AE316" s="44" t="str">
        <f aca="false">IF(OR(AD$4=0,AD316="",AD$8="",AD$7=""),"",ROUND(AD316/AD$8*AD$7*KVARDI,2))</f>
        <v/>
      </c>
      <c r="AF316" s="43"/>
      <c r="AG316" s="44" t="str">
        <f aca="false">IF(OR(AF$4=0,AF316="",AF$8="",AF$7=""),"",ROUND(AF316/AF$8*AF$7*KVARDI,2))</f>
        <v/>
      </c>
      <c r="AH316" s="43"/>
      <c r="AI316" s="44" t="str">
        <f aca="false">IF(OR(AH$4=0,AH316="",AH$8="",AH$7=""),"",ROUND(AH316/AH$8*AH$7*KVARDI,2))</f>
        <v/>
      </c>
      <c r="AJ316" s="43"/>
      <c r="AK316" s="44" t="str">
        <f aca="false">IF(OR(AJ$4=0,AJ316="",AJ$8="",AJ$7=""),"",ROUND(AJ316/AJ$8*AJ$7*KVARDI,2))</f>
        <v/>
      </c>
      <c r="AL316" s="43"/>
      <c r="AM316" s="44" t="str">
        <f aca="false">IF(OR(AL$4=0,AL316="",AL$8="",AL$7=""),"",ROUND(AL316/AL$8*AL$7*KVARDI,2))</f>
        <v/>
      </c>
      <c r="AN316" s="43"/>
      <c r="AO316" s="44" t="str">
        <f aca="false">IF(OR(AN$4=0,AN316="",AN$8="",AN$7=""),"",ROUND(AN316/AN$8*AN$7*KVARDI,2))</f>
        <v/>
      </c>
      <c r="AP316" s="43"/>
      <c r="AQ316" s="44" t="str">
        <f aca="false">IF(OR(AP$4=0,AP316="",AP$8="",AP$7=""),"",ROUND(AP316/AP$8*AP$7*KVARDI,2))</f>
        <v/>
      </c>
      <c r="AR316" s="43"/>
      <c r="AS316" s="44" t="str">
        <f aca="false">IF(OR(AR$4=0,AR316="",AR$8="",AR$7=""),"",ROUND(AR316/AR$8*AR$7*KVARDI,2))</f>
        <v/>
      </c>
      <c r="AT316" s="43"/>
      <c r="AU316" s="44" t="str">
        <f aca="false">IF(OR(AT$4=0,AT316="",AT$8="",AT$7=""),"",ROUND(AT316/AT$8*AT$7*KVARDI,2))</f>
        <v/>
      </c>
      <c r="AV316" s="43"/>
      <c r="AW316" s="44" t="str">
        <f aca="false">IF(OR(AV$4=0,AV316="",AV$8="",AV$7=""),"",ROUND(AV316/AV$8*AV$7*KVARDI,2))</f>
        <v/>
      </c>
      <c r="AX316" s="43"/>
      <c r="AY316" s="44" t="str">
        <f aca="false">IF(OR(AX$4=0,AX316="",AX$8="",AX$7=""),"",ROUND(AX316/AX$8*AX$7*KVARDI,2))</f>
        <v/>
      </c>
      <c r="AZ316" s="43"/>
      <c r="BA316" s="44" t="str">
        <f aca="false">IF(OR(AZ$4=0,AZ316="",AZ$8="",AZ$7=""),"",ROUND(AZ316/AZ$8*AZ$7*KVARDI,2))</f>
        <v/>
      </c>
      <c r="BB316" s="43"/>
      <c r="BC316" s="44" t="str">
        <f aca="false">IF(OR(BB$4=0,BB316="",BB$8="",BB$7=""),"",ROUND(BB316/BB$8*BB$7*KVARDI,2))</f>
        <v/>
      </c>
    </row>
    <row r="317" customFormat="false" ht="15" hidden="false" customHeight="true" outlineLevel="0" collapsed="false">
      <c r="A317" s="45" t="n">
        <f aca="false">ROW()-10</f>
        <v>307</v>
      </c>
      <c r="B317" s="41" t="str">
        <f aca="false">IF(INDEX(Launagögn!$B$6:$B$10005,$A317)="","",INDEX(Launagögn!$B$6:$B$10005,$A317))</f>
        <v/>
      </c>
      <c r="C317" s="41" t="str">
        <f aca="false">IF(INDEX(Launagögn!$C$6:$C$10005,$A317)="","",INDEX(Launagögn!$C$6:$C$10005,$A317))</f>
        <v/>
      </c>
      <c r="D317" s="42" t="n">
        <f aca="false">IFERROR(SUMIF($F$10:$BC$10,"Stig",$F317:$BC317),0)</f>
        <v>0</v>
      </c>
      <c r="F317" s="43"/>
      <c r="G317" s="44" t="str">
        <f aca="false">IF(OR(F$4=0,F317="",F$8="",F$7=""),"",ROUND(F317/F$8*F$7*KVARDI,2))</f>
        <v/>
      </c>
      <c r="H317" s="43"/>
      <c r="I317" s="44" t="str">
        <f aca="false">IF(OR(H$4=0,H317="",H$8="",H$7=""),"",ROUND(H317/H$8*H$7*KVARDI,2))</f>
        <v/>
      </c>
      <c r="J317" s="43"/>
      <c r="K317" s="44" t="str">
        <f aca="false">IF(OR(J$4=0,J317="",J$8="",J$7=""),"",ROUND(J317/J$8*J$7*KVARDI,2))</f>
        <v/>
      </c>
      <c r="L317" s="43"/>
      <c r="M317" s="44" t="str">
        <f aca="false">IF(OR(L$4=0,L317="",L$8="",L$7=""),"",ROUND(L317/L$8*L$7*KVARDI,2))</f>
        <v/>
      </c>
      <c r="N317" s="43"/>
      <c r="O317" s="44" t="str">
        <f aca="false">IF(OR(N$4=0,N317="",N$8="",N$7=""),"",ROUND(N317/N$8*N$7*KVARDI,2))</f>
        <v/>
      </c>
      <c r="P317" s="43"/>
      <c r="Q317" s="44" t="str">
        <f aca="false">IF(OR(P$4=0,P317="",P$8="",P$7=""),"",ROUND(P317/P$8*P$7*KVARDI,2))</f>
        <v/>
      </c>
      <c r="R317" s="43"/>
      <c r="S317" s="44" t="str">
        <f aca="false">IF(OR(R$4=0,R317="",R$8="",R$7=""),"",ROUND(R317/R$8*R$7*KVARDI,2))</f>
        <v/>
      </c>
      <c r="T317" s="43"/>
      <c r="U317" s="44" t="str">
        <f aca="false">IF(OR(T$4=0,T317="",T$8="",T$7=""),"",ROUND(T317/T$8*T$7*KVARDI,2))</f>
        <v/>
      </c>
      <c r="V317" s="43"/>
      <c r="W317" s="44" t="str">
        <f aca="false">IF(OR(V$4=0,V317="",V$8="",V$7=""),"",ROUND(V317/V$8*V$7*KVARDI,2))</f>
        <v/>
      </c>
      <c r="X317" s="43"/>
      <c r="Y317" s="44" t="str">
        <f aca="false">IF(OR(X$4=0,X317="",X$8="",X$7=""),"",ROUND(X317/X$8*X$7*KVARDI,2))</f>
        <v/>
      </c>
      <c r="Z317" s="43"/>
      <c r="AA317" s="44" t="str">
        <f aca="false">IF(OR(Z$4=0,Z317="",Z$8="",Z$7=""),"",ROUND(Z317/Z$8*Z$7*KVARDI,2))</f>
        <v/>
      </c>
      <c r="AB317" s="43"/>
      <c r="AC317" s="44" t="str">
        <f aca="false">IF(OR(AB$4=0,AB317="",AB$8="",AB$7=""),"",ROUND(AB317/AB$8*AB$7*KVARDI,2))</f>
        <v/>
      </c>
      <c r="AD317" s="43"/>
      <c r="AE317" s="44" t="str">
        <f aca="false">IF(OR(AD$4=0,AD317="",AD$8="",AD$7=""),"",ROUND(AD317/AD$8*AD$7*KVARDI,2))</f>
        <v/>
      </c>
      <c r="AF317" s="43"/>
      <c r="AG317" s="44" t="str">
        <f aca="false">IF(OR(AF$4=0,AF317="",AF$8="",AF$7=""),"",ROUND(AF317/AF$8*AF$7*KVARDI,2))</f>
        <v/>
      </c>
      <c r="AH317" s="43"/>
      <c r="AI317" s="44" t="str">
        <f aca="false">IF(OR(AH$4=0,AH317="",AH$8="",AH$7=""),"",ROUND(AH317/AH$8*AH$7*KVARDI,2))</f>
        <v/>
      </c>
      <c r="AJ317" s="43"/>
      <c r="AK317" s="44" t="str">
        <f aca="false">IF(OR(AJ$4=0,AJ317="",AJ$8="",AJ$7=""),"",ROUND(AJ317/AJ$8*AJ$7*KVARDI,2))</f>
        <v/>
      </c>
      <c r="AL317" s="43"/>
      <c r="AM317" s="44" t="str">
        <f aca="false">IF(OR(AL$4=0,AL317="",AL$8="",AL$7=""),"",ROUND(AL317/AL$8*AL$7*KVARDI,2))</f>
        <v/>
      </c>
      <c r="AN317" s="43"/>
      <c r="AO317" s="44" t="str">
        <f aca="false">IF(OR(AN$4=0,AN317="",AN$8="",AN$7=""),"",ROUND(AN317/AN$8*AN$7*KVARDI,2))</f>
        <v/>
      </c>
      <c r="AP317" s="43"/>
      <c r="AQ317" s="44" t="str">
        <f aca="false">IF(OR(AP$4=0,AP317="",AP$8="",AP$7=""),"",ROUND(AP317/AP$8*AP$7*KVARDI,2))</f>
        <v/>
      </c>
      <c r="AR317" s="43"/>
      <c r="AS317" s="44" t="str">
        <f aca="false">IF(OR(AR$4=0,AR317="",AR$8="",AR$7=""),"",ROUND(AR317/AR$8*AR$7*KVARDI,2))</f>
        <v/>
      </c>
      <c r="AT317" s="43"/>
      <c r="AU317" s="44" t="str">
        <f aca="false">IF(OR(AT$4=0,AT317="",AT$8="",AT$7=""),"",ROUND(AT317/AT$8*AT$7*KVARDI,2))</f>
        <v/>
      </c>
      <c r="AV317" s="43"/>
      <c r="AW317" s="44" t="str">
        <f aca="false">IF(OR(AV$4=0,AV317="",AV$8="",AV$7=""),"",ROUND(AV317/AV$8*AV$7*KVARDI,2))</f>
        <v/>
      </c>
      <c r="AX317" s="43"/>
      <c r="AY317" s="44" t="str">
        <f aca="false">IF(OR(AX$4=0,AX317="",AX$8="",AX$7=""),"",ROUND(AX317/AX$8*AX$7*KVARDI,2))</f>
        <v/>
      </c>
      <c r="AZ317" s="43"/>
      <c r="BA317" s="44" t="str">
        <f aca="false">IF(OR(AZ$4=0,AZ317="",AZ$8="",AZ$7=""),"",ROUND(AZ317/AZ$8*AZ$7*KVARDI,2))</f>
        <v/>
      </c>
      <c r="BB317" s="43"/>
      <c r="BC317" s="44" t="str">
        <f aca="false">IF(OR(BB$4=0,BB317="",BB$8="",BB$7=""),"",ROUND(BB317/BB$8*BB$7*KVARDI,2))</f>
        <v/>
      </c>
    </row>
    <row r="318" customFormat="false" ht="15" hidden="false" customHeight="true" outlineLevel="0" collapsed="false">
      <c r="A318" s="45" t="n">
        <f aca="false">ROW()-10</f>
        <v>308</v>
      </c>
      <c r="B318" s="41" t="str">
        <f aca="false">IF(INDEX(Launagögn!$B$6:$B$10005,$A318)="","",INDEX(Launagögn!$B$6:$B$10005,$A318))</f>
        <v/>
      </c>
      <c r="C318" s="41" t="str">
        <f aca="false">IF(INDEX(Launagögn!$C$6:$C$10005,$A318)="","",INDEX(Launagögn!$C$6:$C$10005,$A318))</f>
        <v/>
      </c>
      <c r="D318" s="42" t="n">
        <f aca="false">IFERROR(SUMIF($F$10:$BC$10,"Stig",$F318:$BC318),0)</f>
        <v>0</v>
      </c>
      <c r="F318" s="43"/>
      <c r="G318" s="44" t="str">
        <f aca="false">IF(OR(F$4=0,F318="",F$8="",F$7=""),"",ROUND(F318/F$8*F$7*KVARDI,2))</f>
        <v/>
      </c>
      <c r="H318" s="43"/>
      <c r="I318" s="44" t="str">
        <f aca="false">IF(OR(H$4=0,H318="",H$8="",H$7=""),"",ROUND(H318/H$8*H$7*KVARDI,2))</f>
        <v/>
      </c>
      <c r="J318" s="43"/>
      <c r="K318" s="44" t="str">
        <f aca="false">IF(OR(J$4=0,J318="",J$8="",J$7=""),"",ROUND(J318/J$8*J$7*KVARDI,2))</f>
        <v/>
      </c>
      <c r="L318" s="43"/>
      <c r="M318" s="44" t="str">
        <f aca="false">IF(OR(L$4=0,L318="",L$8="",L$7=""),"",ROUND(L318/L$8*L$7*KVARDI,2))</f>
        <v/>
      </c>
      <c r="N318" s="43"/>
      <c r="O318" s="44" t="str">
        <f aca="false">IF(OR(N$4=0,N318="",N$8="",N$7=""),"",ROUND(N318/N$8*N$7*KVARDI,2))</f>
        <v/>
      </c>
      <c r="P318" s="43"/>
      <c r="Q318" s="44" t="str">
        <f aca="false">IF(OR(P$4=0,P318="",P$8="",P$7=""),"",ROUND(P318/P$8*P$7*KVARDI,2))</f>
        <v/>
      </c>
      <c r="R318" s="43"/>
      <c r="S318" s="44" t="str">
        <f aca="false">IF(OR(R$4=0,R318="",R$8="",R$7=""),"",ROUND(R318/R$8*R$7*KVARDI,2))</f>
        <v/>
      </c>
      <c r="T318" s="43"/>
      <c r="U318" s="44" t="str">
        <f aca="false">IF(OR(T$4=0,T318="",T$8="",T$7=""),"",ROUND(T318/T$8*T$7*KVARDI,2))</f>
        <v/>
      </c>
      <c r="V318" s="43"/>
      <c r="W318" s="44" t="str">
        <f aca="false">IF(OR(V$4=0,V318="",V$8="",V$7=""),"",ROUND(V318/V$8*V$7*KVARDI,2))</f>
        <v/>
      </c>
      <c r="X318" s="43"/>
      <c r="Y318" s="44" t="str">
        <f aca="false">IF(OR(X$4=0,X318="",X$8="",X$7=""),"",ROUND(X318/X$8*X$7*KVARDI,2))</f>
        <v/>
      </c>
      <c r="Z318" s="43"/>
      <c r="AA318" s="44" t="str">
        <f aca="false">IF(OR(Z$4=0,Z318="",Z$8="",Z$7=""),"",ROUND(Z318/Z$8*Z$7*KVARDI,2))</f>
        <v/>
      </c>
      <c r="AB318" s="43"/>
      <c r="AC318" s="44" t="str">
        <f aca="false">IF(OR(AB$4=0,AB318="",AB$8="",AB$7=""),"",ROUND(AB318/AB$8*AB$7*KVARDI,2))</f>
        <v/>
      </c>
      <c r="AD318" s="43"/>
      <c r="AE318" s="44" t="str">
        <f aca="false">IF(OR(AD$4=0,AD318="",AD$8="",AD$7=""),"",ROUND(AD318/AD$8*AD$7*KVARDI,2))</f>
        <v/>
      </c>
      <c r="AF318" s="43"/>
      <c r="AG318" s="44" t="str">
        <f aca="false">IF(OR(AF$4=0,AF318="",AF$8="",AF$7=""),"",ROUND(AF318/AF$8*AF$7*KVARDI,2))</f>
        <v/>
      </c>
      <c r="AH318" s="43"/>
      <c r="AI318" s="44" t="str">
        <f aca="false">IF(OR(AH$4=0,AH318="",AH$8="",AH$7=""),"",ROUND(AH318/AH$8*AH$7*KVARDI,2))</f>
        <v/>
      </c>
      <c r="AJ318" s="43"/>
      <c r="AK318" s="44" t="str">
        <f aca="false">IF(OR(AJ$4=0,AJ318="",AJ$8="",AJ$7=""),"",ROUND(AJ318/AJ$8*AJ$7*KVARDI,2))</f>
        <v/>
      </c>
      <c r="AL318" s="43"/>
      <c r="AM318" s="44" t="str">
        <f aca="false">IF(OR(AL$4=0,AL318="",AL$8="",AL$7=""),"",ROUND(AL318/AL$8*AL$7*KVARDI,2))</f>
        <v/>
      </c>
      <c r="AN318" s="43"/>
      <c r="AO318" s="44" t="str">
        <f aca="false">IF(OR(AN$4=0,AN318="",AN$8="",AN$7=""),"",ROUND(AN318/AN$8*AN$7*KVARDI,2))</f>
        <v/>
      </c>
      <c r="AP318" s="43"/>
      <c r="AQ318" s="44" t="str">
        <f aca="false">IF(OR(AP$4=0,AP318="",AP$8="",AP$7=""),"",ROUND(AP318/AP$8*AP$7*KVARDI,2))</f>
        <v/>
      </c>
      <c r="AR318" s="43"/>
      <c r="AS318" s="44" t="str">
        <f aca="false">IF(OR(AR$4=0,AR318="",AR$8="",AR$7=""),"",ROUND(AR318/AR$8*AR$7*KVARDI,2))</f>
        <v/>
      </c>
      <c r="AT318" s="43"/>
      <c r="AU318" s="44" t="str">
        <f aca="false">IF(OR(AT$4=0,AT318="",AT$8="",AT$7=""),"",ROUND(AT318/AT$8*AT$7*KVARDI,2))</f>
        <v/>
      </c>
      <c r="AV318" s="43"/>
      <c r="AW318" s="44" t="str">
        <f aca="false">IF(OR(AV$4=0,AV318="",AV$8="",AV$7=""),"",ROUND(AV318/AV$8*AV$7*KVARDI,2))</f>
        <v/>
      </c>
      <c r="AX318" s="43"/>
      <c r="AY318" s="44" t="str">
        <f aca="false">IF(OR(AX$4=0,AX318="",AX$8="",AX$7=""),"",ROUND(AX318/AX$8*AX$7*KVARDI,2))</f>
        <v/>
      </c>
      <c r="AZ318" s="43"/>
      <c r="BA318" s="44" t="str">
        <f aca="false">IF(OR(AZ$4=0,AZ318="",AZ$8="",AZ$7=""),"",ROUND(AZ318/AZ$8*AZ$7*KVARDI,2))</f>
        <v/>
      </c>
      <c r="BB318" s="43"/>
      <c r="BC318" s="44" t="str">
        <f aca="false">IF(OR(BB$4=0,BB318="",BB$8="",BB$7=""),"",ROUND(BB318/BB$8*BB$7*KVARDI,2))</f>
        <v/>
      </c>
    </row>
    <row r="319" customFormat="false" ht="15" hidden="false" customHeight="true" outlineLevel="0" collapsed="false">
      <c r="A319" s="45" t="n">
        <f aca="false">ROW()-10</f>
        <v>309</v>
      </c>
      <c r="B319" s="41" t="str">
        <f aca="false">IF(INDEX(Launagögn!$B$6:$B$10005,$A319)="","",INDEX(Launagögn!$B$6:$B$10005,$A319))</f>
        <v/>
      </c>
      <c r="C319" s="41" t="str">
        <f aca="false">IF(INDEX(Launagögn!$C$6:$C$10005,$A319)="","",INDEX(Launagögn!$C$6:$C$10005,$A319))</f>
        <v/>
      </c>
      <c r="D319" s="42" t="n">
        <f aca="false">IFERROR(SUMIF($F$10:$BC$10,"Stig",$F319:$BC319),0)</f>
        <v>0</v>
      </c>
      <c r="F319" s="43"/>
      <c r="G319" s="44" t="str">
        <f aca="false">IF(OR(F$4=0,F319="",F$8="",F$7=""),"",ROUND(F319/F$8*F$7*KVARDI,2))</f>
        <v/>
      </c>
      <c r="H319" s="43"/>
      <c r="I319" s="44" t="str">
        <f aca="false">IF(OR(H$4=0,H319="",H$8="",H$7=""),"",ROUND(H319/H$8*H$7*KVARDI,2))</f>
        <v/>
      </c>
      <c r="J319" s="43"/>
      <c r="K319" s="44" t="str">
        <f aca="false">IF(OR(J$4=0,J319="",J$8="",J$7=""),"",ROUND(J319/J$8*J$7*KVARDI,2))</f>
        <v/>
      </c>
      <c r="L319" s="43"/>
      <c r="M319" s="44" t="str">
        <f aca="false">IF(OR(L$4=0,L319="",L$8="",L$7=""),"",ROUND(L319/L$8*L$7*KVARDI,2))</f>
        <v/>
      </c>
      <c r="N319" s="43"/>
      <c r="O319" s="44" t="str">
        <f aca="false">IF(OR(N$4=0,N319="",N$8="",N$7=""),"",ROUND(N319/N$8*N$7*KVARDI,2))</f>
        <v/>
      </c>
      <c r="P319" s="43"/>
      <c r="Q319" s="44" t="str">
        <f aca="false">IF(OR(P$4=0,P319="",P$8="",P$7=""),"",ROUND(P319/P$8*P$7*KVARDI,2))</f>
        <v/>
      </c>
      <c r="R319" s="43"/>
      <c r="S319" s="44" t="str">
        <f aca="false">IF(OR(R$4=0,R319="",R$8="",R$7=""),"",ROUND(R319/R$8*R$7*KVARDI,2))</f>
        <v/>
      </c>
      <c r="T319" s="43"/>
      <c r="U319" s="44" t="str">
        <f aca="false">IF(OR(T$4=0,T319="",T$8="",T$7=""),"",ROUND(T319/T$8*T$7*KVARDI,2))</f>
        <v/>
      </c>
      <c r="V319" s="43"/>
      <c r="W319" s="44" t="str">
        <f aca="false">IF(OR(V$4=0,V319="",V$8="",V$7=""),"",ROUND(V319/V$8*V$7*KVARDI,2))</f>
        <v/>
      </c>
      <c r="X319" s="43"/>
      <c r="Y319" s="44" t="str">
        <f aca="false">IF(OR(X$4=0,X319="",X$8="",X$7=""),"",ROUND(X319/X$8*X$7*KVARDI,2))</f>
        <v/>
      </c>
      <c r="Z319" s="43"/>
      <c r="AA319" s="44" t="str">
        <f aca="false">IF(OR(Z$4=0,Z319="",Z$8="",Z$7=""),"",ROUND(Z319/Z$8*Z$7*KVARDI,2))</f>
        <v/>
      </c>
      <c r="AB319" s="43"/>
      <c r="AC319" s="44" t="str">
        <f aca="false">IF(OR(AB$4=0,AB319="",AB$8="",AB$7=""),"",ROUND(AB319/AB$8*AB$7*KVARDI,2))</f>
        <v/>
      </c>
      <c r="AD319" s="43"/>
      <c r="AE319" s="44" t="str">
        <f aca="false">IF(OR(AD$4=0,AD319="",AD$8="",AD$7=""),"",ROUND(AD319/AD$8*AD$7*KVARDI,2))</f>
        <v/>
      </c>
      <c r="AF319" s="43"/>
      <c r="AG319" s="44" t="str">
        <f aca="false">IF(OR(AF$4=0,AF319="",AF$8="",AF$7=""),"",ROUND(AF319/AF$8*AF$7*KVARDI,2))</f>
        <v/>
      </c>
      <c r="AH319" s="43"/>
      <c r="AI319" s="44" t="str">
        <f aca="false">IF(OR(AH$4=0,AH319="",AH$8="",AH$7=""),"",ROUND(AH319/AH$8*AH$7*KVARDI,2))</f>
        <v/>
      </c>
      <c r="AJ319" s="43"/>
      <c r="AK319" s="44" t="str">
        <f aca="false">IF(OR(AJ$4=0,AJ319="",AJ$8="",AJ$7=""),"",ROUND(AJ319/AJ$8*AJ$7*KVARDI,2))</f>
        <v/>
      </c>
      <c r="AL319" s="43"/>
      <c r="AM319" s="44" t="str">
        <f aca="false">IF(OR(AL$4=0,AL319="",AL$8="",AL$7=""),"",ROUND(AL319/AL$8*AL$7*KVARDI,2))</f>
        <v/>
      </c>
      <c r="AN319" s="43"/>
      <c r="AO319" s="44" t="str">
        <f aca="false">IF(OR(AN$4=0,AN319="",AN$8="",AN$7=""),"",ROUND(AN319/AN$8*AN$7*KVARDI,2))</f>
        <v/>
      </c>
      <c r="AP319" s="43"/>
      <c r="AQ319" s="44" t="str">
        <f aca="false">IF(OR(AP$4=0,AP319="",AP$8="",AP$7=""),"",ROUND(AP319/AP$8*AP$7*KVARDI,2))</f>
        <v/>
      </c>
      <c r="AR319" s="43"/>
      <c r="AS319" s="44" t="str">
        <f aca="false">IF(OR(AR$4=0,AR319="",AR$8="",AR$7=""),"",ROUND(AR319/AR$8*AR$7*KVARDI,2))</f>
        <v/>
      </c>
      <c r="AT319" s="43"/>
      <c r="AU319" s="44" t="str">
        <f aca="false">IF(OR(AT$4=0,AT319="",AT$8="",AT$7=""),"",ROUND(AT319/AT$8*AT$7*KVARDI,2))</f>
        <v/>
      </c>
      <c r="AV319" s="43"/>
      <c r="AW319" s="44" t="str">
        <f aca="false">IF(OR(AV$4=0,AV319="",AV$8="",AV$7=""),"",ROUND(AV319/AV$8*AV$7*KVARDI,2))</f>
        <v/>
      </c>
      <c r="AX319" s="43"/>
      <c r="AY319" s="44" t="str">
        <f aca="false">IF(OR(AX$4=0,AX319="",AX$8="",AX$7=""),"",ROUND(AX319/AX$8*AX$7*KVARDI,2))</f>
        <v/>
      </c>
      <c r="AZ319" s="43"/>
      <c r="BA319" s="44" t="str">
        <f aca="false">IF(OR(AZ$4=0,AZ319="",AZ$8="",AZ$7=""),"",ROUND(AZ319/AZ$8*AZ$7*KVARDI,2))</f>
        <v/>
      </c>
      <c r="BB319" s="43"/>
      <c r="BC319" s="44" t="str">
        <f aca="false">IF(OR(BB$4=0,BB319="",BB$8="",BB$7=""),"",ROUND(BB319/BB$8*BB$7*KVARDI,2))</f>
        <v/>
      </c>
    </row>
    <row r="320" customFormat="false" ht="15" hidden="false" customHeight="true" outlineLevel="0" collapsed="false">
      <c r="A320" s="45" t="n">
        <f aca="false">ROW()-10</f>
        <v>310</v>
      </c>
      <c r="B320" s="41" t="str">
        <f aca="false">IF(INDEX(Launagögn!$B$6:$B$10005,$A320)="","",INDEX(Launagögn!$B$6:$B$10005,$A320))</f>
        <v/>
      </c>
      <c r="C320" s="41" t="str">
        <f aca="false">IF(INDEX(Launagögn!$C$6:$C$10005,$A320)="","",INDEX(Launagögn!$C$6:$C$10005,$A320))</f>
        <v/>
      </c>
      <c r="D320" s="42" t="n">
        <f aca="false">IFERROR(SUMIF($F$10:$BC$10,"Stig",$F320:$BC320),0)</f>
        <v>0</v>
      </c>
      <c r="F320" s="43"/>
      <c r="G320" s="44" t="str">
        <f aca="false">IF(OR(F$4=0,F320="",F$8="",F$7=""),"",ROUND(F320/F$8*F$7*KVARDI,2))</f>
        <v/>
      </c>
      <c r="H320" s="43"/>
      <c r="I320" s="44" t="str">
        <f aca="false">IF(OR(H$4=0,H320="",H$8="",H$7=""),"",ROUND(H320/H$8*H$7*KVARDI,2))</f>
        <v/>
      </c>
      <c r="J320" s="43"/>
      <c r="K320" s="44" t="str">
        <f aca="false">IF(OR(J$4=0,J320="",J$8="",J$7=""),"",ROUND(J320/J$8*J$7*KVARDI,2))</f>
        <v/>
      </c>
      <c r="L320" s="43"/>
      <c r="M320" s="44" t="str">
        <f aca="false">IF(OR(L$4=0,L320="",L$8="",L$7=""),"",ROUND(L320/L$8*L$7*KVARDI,2))</f>
        <v/>
      </c>
      <c r="N320" s="43"/>
      <c r="O320" s="44" t="str">
        <f aca="false">IF(OR(N$4=0,N320="",N$8="",N$7=""),"",ROUND(N320/N$8*N$7*KVARDI,2))</f>
        <v/>
      </c>
      <c r="P320" s="43"/>
      <c r="Q320" s="44" t="str">
        <f aca="false">IF(OR(P$4=0,P320="",P$8="",P$7=""),"",ROUND(P320/P$8*P$7*KVARDI,2))</f>
        <v/>
      </c>
      <c r="R320" s="43"/>
      <c r="S320" s="44" t="str">
        <f aca="false">IF(OR(R$4=0,R320="",R$8="",R$7=""),"",ROUND(R320/R$8*R$7*KVARDI,2))</f>
        <v/>
      </c>
      <c r="T320" s="43"/>
      <c r="U320" s="44" t="str">
        <f aca="false">IF(OR(T$4=0,T320="",T$8="",T$7=""),"",ROUND(T320/T$8*T$7*KVARDI,2))</f>
        <v/>
      </c>
      <c r="V320" s="43"/>
      <c r="W320" s="44" t="str">
        <f aca="false">IF(OR(V$4=0,V320="",V$8="",V$7=""),"",ROUND(V320/V$8*V$7*KVARDI,2))</f>
        <v/>
      </c>
      <c r="X320" s="43"/>
      <c r="Y320" s="44" t="str">
        <f aca="false">IF(OR(X$4=0,X320="",X$8="",X$7=""),"",ROUND(X320/X$8*X$7*KVARDI,2))</f>
        <v/>
      </c>
      <c r="Z320" s="43"/>
      <c r="AA320" s="44" t="str">
        <f aca="false">IF(OR(Z$4=0,Z320="",Z$8="",Z$7=""),"",ROUND(Z320/Z$8*Z$7*KVARDI,2))</f>
        <v/>
      </c>
      <c r="AB320" s="43"/>
      <c r="AC320" s="44" t="str">
        <f aca="false">IF(OR(AB$4=0,AB320="",AB$8="",AB$7=""),"",ROUND(AB320/AB$8*AB$7*KVARDI,2))</f>
        <v/>
      </c>
      <c r="AD320" s="43"/>
      <c r="AE320" s="44" t="str">
        <f aca="false">IF(OR(AD$4=0,AD320="",AD$8="",AD$7=""),"",ROUND(AD320/AD$8*AD$7*KVARDI,2))</f>
        <v/>
      </c>
      <c r="AF320" s="43"/>
      <c r="AG320" s="44" t="str">
        <f aca="false">IF(OR(AF$4=0,AF320="",AF$8="",AF$7=""),"",ROUND(AF320/AF$8*AF$7*KVARDI,2))</f>
        <v/>
      </c>
      <c r="AH320" s="43"/>
      <c r="AI320" s="44" t="str">
        <f aca="false">IF(OR(AH$4=0,AH320="",AH$8="",AH$7=""),"",ROUND(AH320/AH$8*AH$7*KVARDI,2))</f>
        <v/>
      </c>
      <c r="AJ320" s="43"/>
      <c r="AK320" s="44" t="str">
        <f aca="false">IF(OR(AJ$4=0,AJ320="",AJ$8="",AJ$7=""),"",ROUND(AJ320/AJ$8*AJ$7*KVARDI,2))</f>
        <v/>
      </c>
      <c r="AL320" s="43"/>
      <c r="AM320" s="44" t="str">
        <f aca="false">IF(OR(AL$4=0,AL320="",AL$8="",AL$7=""),"",ROUND(AL320/AL$8*AL$7*KVARDI,2))</f>
        <v/>
      </c>
      <c r="AN320" s="43"/>
      <c r="AO320" s="44" t="str">
        <f aca="false">IF(OR(AN$4=0,AN320="",AN$8="",AN$7=""),"",ROUND(AN320/AN$8*AN$7*KVARDI,2))</f>
        <v/>
      </c>
      <c r="AP320" s="43"/>
      <c r="AQ320" s="44" t="str">
        <f aca="false">IF(OR(AP$4=0,AP320="",AP$8="",AP$7=""),"",ROUND(AP320/AP$8*AP$7*KVARDI,2))</f>
        <v/>
      </c>
      <c r="AR320" s="43"/>
      <c r="AS320" s="44" t="str">
        <f aca="false">IF(OR(AR$4=0,AR320="",AR$8="",AR$7=""),"",ROUND(AR320/AR$8*AR$7*KVARDI,2))</f>
        <v/>
      </c>
      <c r="AT320" s="43"/>
      <c r="AU320" s="44" t="str">
        <f aca="false">IF(OR(AT$4=0,AT320="",AT$8="",AT$7=""),"",ROUND(AT320/AT$8*AT$7*KVARDI,2))</f>
        <v/>
      </c>
      <c r="AV320" s="43"/>
      <c r="AW320" s="44" t="str">
        <f aca="false">IF(OR(AV$4=0,AV320="",AV$8="",AV$7=""),"",ROUND(AV320/AV$8*AV$7*KVARDI,2))</f>
        <v/>
      </c>
      <c r="AX320" s="43"/>
      <c r="AY320" s="44" t="str">
        <f aca="false">IF(OR(AX$4=0,AX320="",AX$8="",AX$7=""),"",ROUND(AX320/AX$8*AX$7*KVARDI,2))</f>
        <v/>
      </c>
      <c r="AZ320" s="43"/>
      <c r="BA320" s="44" t="str">
        <f aca="false">IF(OR(AZ$4=0,AZ320="",AZ$8="",AZ$7=""),"",ROUND(AZ320/AZ$8*AZ$7*KVARDI,2))</f>
        <v/>
      </c>
      <c r="BB320" s="43"/>
      <c r="BC320" s="44" t="str">
        <f aca="false">IF(OR(BB$4=0,BB320="",BB$8="",BB$7=""),"",ROUND(BB320/BB$8*BB$7*KVARDI,2))</f>
        <v/>
      </c>
    </row>
    <row r="321" customFormat="false" ht="15" hidden="false" customHeight="true" outlineLevel="0" collapsed="false">
      <c r="A321" s="45" t="n">
        <f aca="false">ROW()-10</f>
        <v>311</v>
      </c>
      <c r="B321" s="41" t="str">
        <f aca="false">IF(INDEX(Launagögn!$B$6:$B$10005,$A321)="","",INDEX(Launagögn!$B$6:$B$10005,$A321))</f>
        <v/>
      </c>
      <c r="C321" s="41" t="str">
        <f aca="false">IF(INDEX(Launagögn!$C$6:$C$10005,$A321)="","",INDEX(Launagögn!$C$6:$C$10005,$A321))</f>
        <v/>
      </c>
      <c r="D321" s="42" t="n">
        <f aca="false">IFERROR(SUMIF($F$10:$BC$10,"Stig",$F321:$BC321),0)</f>
        <v>0</v>
      </c>
      <c r="F321" s="43"/>
      <c r="G321" s="44" t="str">
        <f aca="false">IF(OR(F$4=0,F321="",F$8="",F$7=""),"",ROUND(F321/F$8*F$7*KVARDI,2))</f>
        <v/>
      </c>
      <c r="H321" s="43"/>
      <c r="I321" s="44" t="str">
        <f aca="false">IF(OR(H$4=0,H321="",H$8="",H$7=""),"",ROUND(H321/H$8*H$7*KVARDI,2))</f>
        <v/>
      </c>
      <c r="J321" s="43"/>
      <c r="K321" s="44" t="str">
        <f aca="false">IF(OR(J$4=0,J321="",J$8="",J$7=""),"",ROUND(J321/J$8*J$7*KVARDI,2))</f>
        <v/>
      </c>
      <c r="L321" s="43"/>
      <c r="M321" s="44" t="str">
        <f aca="false">IF(OR(L$4=0,L321="",L$8="",L$7=""),"",ROUND(L321/L$8*L$7*KVARDI,2))</f>
        <v/>
      </c>
      <c r="N321" s="43"/>
      <c r="O321" s="44" t="str">
        <f aca="false">IF(OR(N$4=0,N321="",N$8="",N$7=""),"",ROUND(N321/N$8*N$7*KVARDI,2))</f>
        <v/>
      </c>
      <c r="P321" s="43"/>
      <c r="Q321" s="44" t="str">
        <f aca="false">IF(OR(P$4=0,P321="",P$8="",P$7=""),"",ROUND(P321/P$8*P$7*KVARDI,2))</f>
        <v/>
      </c>
      <c r="R321" s="43"/>
      <c r="S321" s="44" t="str">
        <f aca="false">IF(OR(R$4=0,R321="",R$8="",R$7=""),"",ROUND(R321/R$8*R$7*KVARDI,2))</f>
        <v/>
      </c>
      <c r="T321" s="43"/>
      <c r="U321" s="44" t="str">
        <f aca="false">IF(OR(T$4=0,T321="",T$8="",T$7=""),"",ROUND(T321/T$8*T$7*KVARDI,2))</f>
        <v/>
      </c>
      <c r="V321" s="43"/>
      <c r="W321" s="44" t="str">
        <f aca="false">IF(OR(V$4=0,V321="",V$8="",V$7=""),"",ROUND(V321/V$8*V$7*KVARDI,2))</f>
        <v/>
      </c>
      <c r="X321" s="43"/>
      <c r="Y321" s="44" t="str">
        <f aca="false">IF(OR(X$4=0,X321="",X$8="",X$7=""),"",ROUND(X321/X$8*X$7*KVARDI,2))</f>
        <v/>
      </c>
      <c r="Z321" s="43"/>
      <c r="AA321" s="44" t="str">
        <f aca="false">IF(OR(Z$4=0,Z321="",Z$8="",Z$7=""),"",ROUND(Z321/Z$8*Z$7*KVARDI,2))</f>
        <v/>
      </c>
      <c r="AB321" s="43"/>
      <c r="AC321" s="44" t="str">
        <f aca="false">IF(OR(AB$4=0,AB321="",AB$8="",AB$7=""),"",ROUND(AB321/AB$8*AB$7*KVARDI,2))</f>
        <v/>
      </c>
      <c r="AD321" s="43"/>
      <c r="AE321" s="44" t="str">
        <f aca="false">IF(OR(AD$4=0,AD321="",AD$8="",AD$7=""),"",ROUND(AD321/AD$8*AD$7*KVARDI,2))</f>
        <v/>
      </c>
      <c r="AF321" s="43"/>
      <c r="AG321" s="44" t="str">
        <f aca="false">IF(OR(AF$4=0,AF321="",AF$8="",AF$7=""),"",ROUND(AF321/AF$8*AF$7*KVARDI,2))</f>
        <v/>
      </c>
      <c r="AH321" s="43"/>
      <c r="AI321" s="44" t="str">
        <f aca="false">IF(OR(AH$4=0,AH321="",AH$8="",AH$7=""),"",ROUND(AH321/AH$8*AH$7*KVARDI,2))</f>
        <v/>
      </c>
      <c r="AJ321" s="43"/>
      <c r="AK321" s="44" t="str">
        <f aca="false">IF(OR(AJ$4=0,AJ321="",AJ$8="",AJ$7=""),"",ROUND(AJ321/AJ$8*AJ$7*KVARDI,2))</f>
        <v/>
      </c>
      <c r="AL321" s="43"/>
      <c r="AM321" s="44" t="str">
        <f aca="false">IF(OR(AL$4=0,AL321="",AL$8="",AL$7=""),"",ROUND(AL321/AL$8*AL$7*KVARDI,2))</f>
        <v/>
      </c>
      <c r="AN321" s="43"/>
      <c r="AO321" s="44" t="str">
        <f aca="false">IF(OR(AN$4=0,AN321="",AN$8="",AN$7=""),"",ROUND(AN321/AN$8*AN$7*KVARDI,2))</f>
        <v/>
      </c>
      <c r="AP321" s="43"/>
      <c r="AQ321" s="44" t="str">
        <f aca="false">IF(OR(AP$4=0,AP321="",AP$8="",AP$7=""),"",ROUND(AP321/AP$8*AP$7*KVARDI,2))</f>
        <v/>
      </c>
      <c r="AR321" s="43"/>
      <c r="AS321" s="44" t="str">
        <f aca="false">IF(OR(AR$4=0,AR321="",AR$8="",AR$7=""),"",ROUND(AR321/AR$8*AR$7*KVARDI,2))</f>
        <v/>
      </c>
      <c r="AT321" s="43"/>
      <c r="AU321" s="44" t="str">
        <f aca="false">IF(OR(AT$4=0,AT321="",AT$8="",AT$7=""),"",ROUND(AT321/AT$8*AT$7*KVARDI,2))</f>
        <v/>
      </c>
      <c r="AV321" s="43"/>
      <c r="AW321" s="44" t="str">
        <f aca="false">IF(OR(AV$4=0,AV321="",AV$8="",AV$7=""),"",ROUND(AV321/AV$8*AV$7*KVARDI,2))</f>
        <v/>
      </c>
      <c r="AX321" s="43"/>
      <c r="AY321" s="44" t="str">
        <f aca="false">IF(OR(AX$4=0,AX321="",AX$8="",AX$7=""),"",ROUND(AX321/AX$8*AX$7*KVARDI,2))</f>
        <v/>
      </c>
      <c r="AZ321" s="43"/>
      <c r="BA321" s="44" t="str">
        <f aca="false">IF(OR(AZ$4=0,AZ321="",AZ$8="",AZ$7=""),"",ROUND(AZ321/AZ$8*AZ$7*KVARDI,2))</f>
        <v/>
      </c>
      <c r="BB321" s="43"/>
      <c r="BC321" s="44" t="str">
        <f aca="false">IF(OR(BB$4=0,BB321="",BB$8="",BB$7=""),"",ROUND(BB321/BB$8*BB$7*KVARDI,2))</f>
        <v/>
      </c>
    </row>
    <row r="322" customFormat="false" ht="15" hidden="false" customHeight="true" outlineLevel="0" collapsed="false">
      <c r="A322" s="45" t="n">
        <f aca="false">ROW()-10</f>
        <v>312</v>
      </c>
      <c r="B322" s="41" t="str">
        <f aca="false">IF(INDEX(Launagögn!$B$6:$B$10005,$A322)="","",INDEX(Launagögn!$B$6:$B$10005,$A322))</f>
        <v/>
      </c>
      <c r="C322" s="41" t="str">
        <f aca="false">IF(INDEX(Launagögn!$C$6:$C$10005,$A322)="","",INDEX(Launagögn!$C$6:$C$10005,$A322))</f>
        <v/>
      </c>
      <c r="D322" s="42" t="n">
        <f aca="false">IFERROR(SUMIF($F$10:$BC$10,"Stig",$F322:$BC322),0)</f>
        <v>0</v>
      </c>
      <c r="F322" s="43"/>
      <c r="G322" s="44" t="str">
        <f aca="false">IF(OR(F$4=0,F322="",F$8="",F$7=""),"",ROUND(F322/F$8*F$7*KVARDI,2))</f>
        <v/>
      </c>
      <c r="H322" s="43"/>
      <c r="I322" s="44" t="str">
        <f aca="false">IF(OR(H$4=0,H322="",H$8="",H$7=""),"",ROUND(H322/H$8*H$7*KVARDI,2))</f>
        <v/>
      </c>
      <c r="J322" s="43"/>
      <c r="K322" s="44" t="str">
        <f aca="false">IF(OR(J$4=0,J322="",J$8="",J$7=""),"",ROUND(J322/J$8*J$7*KVARDI,2))</f>
        <v/>
      </c>
      <c r="L322" s="43"/>
      <c r="M322" s="44" t="str">
        <f aca="false">IF(OR(L$4=0,L322="",L$8="",L$7=""),"",ROUND(L322/L$8*L$7*KVARDI,2))</f>
        <v/>
      </c>
      <c r="N322" s="43"/>
      <c r="O322" s="44" t="str">
        <f aca="false">IF(OR(N$4=0,N322="",N$8="",N$7=""),"",ROUND(N322/N$8*N$7*KVARDI,2))</f>
        <v/>
      </c>
      <c r="P322" s="43"/>
      <c r="Q322" s="44" t="str">
        <f aca="false">IF(OR(P$4=0,P322="",P$8="",P$7=""),"",ROUND(P322/P$8*P$7*KVARDI,2))</f>
        <v/>
      </c>
      <c r="R322" s="43"/>
      <c r="S322" s="44" t="str">
        <f aca="false">IF(OR(R$4=0,R322="",R$8="",R$7=""),"",ROUND(R322/R$8*R$7*KVARDI,2))</f>
        <v/>
      </c>
      <c r="T322" s="43"/>
      <c r="U322" s="44" t="str">
        <f aca="false">IF(OR(T$4=0,T322="",T$8="",T$7=""),"",ROUND(T322/T$8*T$7*KVARDI,2))</f>
        <v/>
      </c>
      <c r="V322" s="43"/>
      <c r="W322" s="44" t="str">
        <f aca="false">IF(OR(V$4=0,V322="",V$8="",V$7=""),"",ROUND(V322/V$8*V$7*KVARDI,2))</f>
        <v/>
      </c>
      <c r="X322" s="43"/>
      <c r="Y322" s="44" t="str">
        <f aca="false">IF(OR(X$4=0,X322="",X$8="",X$7=""),"",ROUND(X322/X$8*X$7*KVARDI,2))</f>
        <v/>
      </c>
      <c r="Z322" s="43"/>
      <c r="AA322" s="44" t="str">
        <f aca="false">IF(OR(Z$4=0,Z322="",Z$8="",Z$7=""),"",ROUND(Z322/Z$8*Z$7*KVARDI,2))</f>
        <v/>
      </c>
      <c r="AB322" s="43"/>
      <c r="AC322" s="44" t="str">
        <f aca="false">IF(OR(AB$4=0,AB322="",AB$8="",AB$7=""),"",ROUND(AB322/AB$8*AB$7*KVARDI,2))</f>
        <v/>
      </c>
      <c r="AD322" s="43"/>
      <c r="AE322" s="44" t="str">
        <f aca="false">IF(OR(AD$4=0,AD322="",AD$8="",AD$7=""),"",ROUND(AD322/AD$8*AD$7*KVARDI,2))</f>
        <v/>
      </c>
      <c r="AF322" s="43"/>
      <c r="AG322" s="44" t="str">
        <f aca="false">IF(OR(AF$4=0,AF322="",AF$8="",AF$7=""),"",ROUND(AF322/AF$8*AF$7*KVARDI,2))</f>
        <v/>
      </c>
      <c r="AH322" s="43"/>
      <c r="AI322" s="44" t="str">
        <f aca="false">IF(OR(AH$4=0,AH322="",AH$8="",AH$7=""),"",ROUND(AH322/AH$8*AH$7*KVARDI,2))</f>
        <v/>
      </c>
      <c r="AJ322" s="43"/>
      <c r="AK322" s="44" t="str">
        <f aca="false">IF(OR(AJ$4=0,AJ322="",AJ$8="",AJ$7=""),"",ROUND(AJ322/AJ$8*AJ$7*KVARDI,2))</f>
        <v/>
      </c>
      <c r="AL322" s="43"/>
      <c r="AM322" s="44" t="str">
        <f aca="false">IF(OR(AL$4=0,AL322="",AL$8="",AL$7=""),"",ROUND(AL322/AL$8*AL$7*KVARDI,2))</f>
        <v/>
      </c>
      <c r="AN322" s="43"/>
      <c r="AO322" s="44" t="str">
        <f aca="false">IF(OR(AN$4=0,AN322="",AN$8="",AN$7=""),"",ROUND(AN322/AN$8*AN$7*KVARDI,2))</f>
        <v/>
      </c>
      <c r="AP322" s="43"/>
      <c r="AQ322" s="44" t="str">
        <f aca="false">IF(OR(AP$4=0,AP322="",AP$8="",AP$7=""),"",ROUND(AP322/AP$8*AP$7*KVARDI,2))</f>
        <v/>
      </c>
      <c r="AR322" s="43"/>
      <c r="AS322" s="44" t="str">
        <f aca="false">IF(OR(AR$4=0,AR322="",AR$8="",AR$7=""),"",ROUND(AR322/AR$8*AR$7*KVARDI,2))</f>
        <v/>
      </c>
      <c r="AT322" s="43"/>
      <c r="AU322" s="44" t="str">
        <f aca="false">IF(OR(AT$4=0,AT322="",AT$8="",AT$7=""),"",ROUND(AT322/AT$8*AT$7*KVARDI,2))</f>
        <v/>
      </c>
      <c r="AV322" s="43"/>
      <c r="AW322" s="44" t="str">
        <f aca="false">IF(OR(AV$4=0,AV322="",AV$8="",AV$7=""),"",ROUND(AV322/AV$8*AV$7*KVARDI,2))</f>
        <v/>
      </c>
      <c r="AX322" s="43"/>
      <c r="AY322" s="44" t="str">
        <f aca="false">IF(OR(AX$4=0,AX322="",AX$8="",AX$7=""),"",ROUND(AX322/AX$8*AX$7*KVARDI,2))</f>
        <v/>
      </c>
      <c r="AZ322" s="43"/>
      <c r="BA322" s="44" t="str">
        <f aca="false">IF(OR(AZ$4=0,AZ322="",AZ$8="",AZ$7=""),"",ROUND(AZ322/AZ$8*AZ$7*KVARDI,2))</f>
        <v/>
      </c>
      <c r="BB322" s="43"/>
      <c r="BC322" s="44" t="str">
        <f aca="false">IF(OR(BB$4=0,BB322="",BB$8="",BB$7=""),"",ROUND(BB322/BB$8*BB$7*KVARDI,2))</f>
        <v/>
      </c>
    </row>
    <row r="323" customFormat="false" ht="15" hidden="false" customHeight="true" outlineLevel="0" collapsed="false">
      <c r="A323" s="45" t="n">
        <f aca="false">ROW()-10</f>
        <v>313</v>
      </c>
      <c r="B323" s="41" t="str">
        <f aca="false">IF(INDEX(Launagögn!$B$6:$B$10005,$A323)="","",INDEX(Launagögn!$B$6:$B$10005,$A323))</f>
        <v/>
      </c>
      <c r="C323" s="41" t="str">
        <f aca="false">IF(INDEX(Launagögn!$C$6:$C$10005,$A323)="","",INDEX(Launagögn!$C$6:$C$10005,$A323))</f>
        <v/>
      </c>
      <c r="D323" s="42" t="n">
        <f aca="false">IFERROR(SUMIF($F$10:$BC$10,"Stig",$F323:$BC323),0)</f>
        <v>0</v>
      </c>
      <c r="F323" s="43"/>
      <c r="G323" s="44" t="str">
        <f aca="false">IF(OR(F$4=0,F323="",F$8="",F$7=""),"",ROUND(F323/F$8*F$7*KVARDI,2))</f>
        <v/>
      </c>
      <c r="H323" s="43"/>
      <c r="I323" s="44" t="str">
        <f aca="false">IF(OR(H$4=0,H323="",H$8="",H$7=""),"",ROUND(H323/H$8*H$7*KVARDI,2))</f>
        <v/>
      </c>
      <c r="J323" s="43"/>
      <c r="K323" s="44" t="str">
        <f aca="false">IF(OR(J$4=0,J323="",J$8="",J$7=""),"",ROUND(J323/J$8*J$7*KVARDI,2))</f>
        <v/>
      </c>
      <c r="L323" s="43"/>
      <c r="M323" s="44" t="str">
        <f aca="false">IF(OR(L$4=0,L323="",L$8="",L$7=""),"",ROUND(L323/L$8*L$7*KVARDI,2))</f>
        <v/>
      </c>
      <c r="N323" s="43"/>
      <c r="O323" s="44" t="str">
        <f aca="false">IF(OR(N$4=0,N323="",N$8="",N$7=""),"",ROUND(N323/N$8*N$7*KVARDI,2))</f>
        <v/>
      </c>
      <c r="P323" s="43"/>
      <c r="Q323" s="44" t="str">
        <f aca="false">IF(OR(P$4=0,P323="",P$8="",P$7=""),"",ROUND(P323/P$8*P$7*KVARDI,2))</f>
        <v/>
      </c>
      <c r="R323" s="43"/>
      <c r="S323" s="44" t="str">
        <f aca="false">IF(OR(R$4=0,R323="",R$8="",R$7=""),"",ROUND(R323/R$8*R$7*KVARDI,2))</f>
        <v/>
      </c>
      <c r="T323" s="43"/>
      <c r="U323" s="44" t="str">
        <f aca="false">IF(OR(T$4=0,T323="",T$8="",T$7=""),"",ROUND(T323/T$8*T$7*KVARDI,2))</f>
        <v/>
      </c>
      <c r="V323" s="43"/>
      <c r="W323" s="44" t="str">
        <f aca="false">IF(OR(V$4=0,V323="",V$8="",V$7=""),"",ROUND(V323/V$8*V$7*KVARDI,2))</f>
        <v/>
      </c>
      <c r="X323" s="43"/>
      <c r="Y323" s="44" t="str">
        <f aca="false">IF(OR(X$4=0,X323="",X$8="",X$7=""),"",ROUND(X323/X$8*X$7*KVARDI,2))</f>
        <v/>
      </c>
      <c r="Z323" s="43"/>
      <c r="AA323" s="44" t="str">
        <f aca="false">IF(OR(Z$4=0,Z323="",Z$8="",Z$7=""),"",ROUND(Z323/Z$8*Z$7*KVARDI,2))</f>
        <v/>
      </c>
      <c r="AB323" s="43"/>
      <c r="AC323" s="44" t="str">
        <f aca="false">IF(OR(AB$4=0,AB323="",AB$8="",AB$7=""),"",ROUND(AB323/AB$8*AB$7*KVARDI,2))</f>
        <v/>
      </c>
      <c r="AD323" s="43"/>
      <c r="AE323" s="44" t="str">
        <f aca="false">IF(OR(AD$4=0,AD323="",AD$8="",AD$7=""),"",ROUND(AD323/AD$8*AD$7*KVARDI,2))</f>
        <v/>
      </c>
      <c r="AF323" s="43"/>
      <c r="AG323" s="44" t="str">
        <f aca="false">IF(OR(AF$4=0,AF323="",AF$8="",AF$7=""),"",ROUND(AF323/AF$8*AF$7*KVARDI,2))</f>
        <v/>
      </c>
      <c r="AH323" s="43"/>
      <c r="AI323" s="44" t="str">
        <f aca="false">IF(OR(AH$4=0,AH323="",AH$8="",AH$7=""),"",ROUND(AH323/AH$8*AH$7*KVARDI,2))</f>
        <v/>
      </c>
      <c r="AJ323" s="43"/>
      <c r="AK323" s="44" t="str">
        <f aca="false">IF(OR(AJ$4=0,AJ323="",AJ$8="",AJ$7=""),"",ROUND(AJ323/AJ$8*AJ$7*KVARDI,2))</f>
        <v/>
      </c>
      <c r="AL323" s="43"/>
      <c r="AM323" s="44" t="str">
        <f aca="false">IF(OR(AL$4=0,AL323="",AL$8="",AL$7=""),"",ROUND(AL323/AL$8*AL$7*KVARDI,2))</f>
        <v/>
      </c>
      <c r="AN323" s="43"/>
      <c r="AO323" s="44" t="str">
        <f aca="false">IF(OR(AN$4=0,AN323="",AN$8="",AN$7=""),"",ROUND(AN323/AN$8*AN$7*KVARDI,2))</f>
        <v/>
      </c>
      <c r="AP323" s="43"/>
      <c r="AQ323" s="44" t="str">
        <f aca="false">IF(OR(AP$4=0,AP323="",AP$8="",AP$7=""),"",ROUND(AP323/AP$8*AP$7*KVARDI,2))</f>
        <v/>
      </c>
      <c r="AR323" s="43"/>
      <c r="AS323" s="44" t="str">
        <f aca="false">IF(OR(AR$4=0,AR323="",AR$8="",AR$7=""),"",ROUND(AR323/AR$8*AR$7*KVARDI,2))</f>
        <v/>
      </c>
      <c r="AT323" s="43"/>
      <c r="AU323" s="44" t="str">
        <f aca="false">IF(OR(AT$4=0,AT323="",AT$8="",AT$7=""),"",ROUND(AT323/AT$8*AT$7*KVARDI,2))</f>
        <v/>
      </c>
      <c r="AV323" s="43"/>
      <c r="AW323" s="44" t="str">
        <f aca="false">IF(OR(AV$4=0,AV323="",AV$8="",AV$7=""),"",ROUND(AV323/AV$8*AV$7*KVARDI,2))</f>
        <v/>
      </c>
      <c r="AX323" s="43"/>
      <c r="AY323" s="44" t="str">
        <f aca="false">IF(OR(AX$4=0,AX323="",AX$8="",AX$7=""),"",ROUND(AX323/AX$8*AX$7*KVARDI,2))</f>
        <v/>
      </c>
      <c r="AZ323" s="43"/>
      <c r="BA323" s="44" t="str">
        <f aca="false">IF(OR(AZ$4=0,AZ323="",AZ$8="",AZ$7=""),"",ROUND(AZ323/AZ$8*AZ$7*KVARDI,2))</f>
        <v/>
      </c>
      <c r="BB323" s="43"/>
      <c r="BC323" s="44" t="str">
        <f aca="false">IF(OR(BB$4=0,BB323="",BB$8="",BB$7=""),"",ROUND(BB323/BB$8*BB$7*KVARDI,2))</f>
        <v/>
      </c>
    </row>
    <row r="324" customFormat="false" ht="15" hidden="false" customHeight="true" outlineLevel="0" collapsed="false">
      <c r="A324" s="45" t="n">
        <f aca="false">ROW()-10</f>
        <v>314</v>
      </c>
      <c r="B324" s="41" t="str">
        <f aca="false">IF(INDEX(Launagögn!$B$6:$B$10005,$A324)="","",INDEX(Launagögn!$B$6:$B$10005,$A324))</f>
        <v/>
      </c>
      <c r="C324" s="41" t="str">
        <f aca="false">IF(INDEX(Launagögn!$C$6:$C$10005,$A324)="","",INDEX(Launagögn!$C$6:$C$10005,$A324))</f>
        <v/>
      </c>
      <c r="D324" s="42" t="n">
        <f aca="false">IFERROR(SUMIF($F$10:$BC$10,"Stig",$F324:$BC324),0)</f>
        <v>0</v>
      </c>
      <c r="F324" s="43"/>
      <c r="G324" s="44" t="str">
        <f aca="false">IF(OR(F$4=0,F324="",F$8="",F$7=""),"",ROUND(F324/F$8*F$7*KVARDI,2))</f>
        <v/>
      </c>
      <c r="H324" s="43"/>
      <c r="I324" s="44" t="str">
        <f aca="false">IF(OR(H$4=0,H324="",H$8="",H$7=""),"",ROUND(H324/H$8*H$7*KVARDI,2))</f>
        <v/>
      </c>
      <c r="J324" s="43"/>
      <c r="K324" s="44" t="str">
        <f aca="false">IF(OR(J$4=0,J324="",J$8="",J$7=""),"",ROUND(J324/J$8*J$7*KVARDI,2))</f>
        <v/>
      </c>
      <c r="L324" s="43"/>
      <c r="M324" s="44" t="str">
        <f aca="false">IF(OR(L$4=0,L324="",L$8="",L$7=""),"",ROUND(L324/L$8*L$7*KVARDI,2))</f>
        <v/>
      </c>
      <c r="N324" s="43"/>
      <c r="O324" s="44" t="str">
        <f aca="false">IF(OR(N$4=0,N324="",N$8="",N$7=""),"",ROUND(N324/N$8*N$7*KVARDI,2))</f>
        <v/>
      </c>
      <c r="P324" s="43"/>
      <c r="Q324" s="44" t="str">
        <f aca="false">IF(OR(P$4=0,P324="",P$8="",P$7=""),"",ROUND(P324/P$8*P$7*KVARDI,2))</f>
        <v/>
      </c>
      <c r="R324" s="43"/>
      <c r="S324" s="44" t="str">
        <f aca="false">IF(OR(R$4=0,R324="",R$8="",R$7=""),"",ROUND(R324/R$8*R$7*KVARDI,2))</f>
        <v/>
      </c>
      <c r="T324" s="43"/>
      <c r="U324" s="44" t="str">
        <f aca="false">IF(OR(T$4=0,T324="",T$8="",T$7=""),"",ROUND(T324/T$8*T$7*KVARDI,2))</f>
        <v/>
      </c>
      <c r="V324" s="43"/>
      <c r="W324" s="44" t="str">
        <f aca="false">IF(OR(V$4=0,V324="",V$8="",V$7=""),"",ROUND(V324/V$8*V$7*KVARDI,2))</f>
        <v/>
      </c>
      <c r="X324" s="43"/>
      <c r="Y324" s="44" t="str">
        <f aca="false">IF(OR(X$4=0,X324="",X$8="",X$7=""),"",ROUND(X324/X$8*X$7*KVARDI,2))</f>
        <v/>
      </c>
      <c r="Z324" s="43"/>
      <c r="AA324" s="44" t="str">
        <f aca="false">IF(OR(Z$4=0,Z324="",Z$8="",Z$7=""),"",ROUND(Z324/Z$8*Z$7*KVARDI,2))</f>
        <v/>
      </c>
      <c r="AB324" s="43"/>
      <c r="AC324" s="44" t="str">
        <f aca="false">IF(OR(AB$4=0,AB324="",AB$8="",AB$7=""),"",ROUND(AB324/AB$8*AB$7*KVARDI,2))</f>
        <v/>
      </c>
      <c r="AD324" s="43"/>
      <c r="AE324" s="44" t="str">
        <f aca="false">IF(OR(AD$4=0,AD324="",AD$8="",AD$7=""),"",ROUND(AD324/AD$8*AD$7*KVARDI,2))</f>
        <v/>
      </c>
      <c r="AF324" s="43"/>
      <c r="AG324" s="44" t="str">
        <f aca="false">IF(OR(AF$4=0,AF324="",AF$8="",AF$7=""),"",ROUND(AF324/AF$8*AF$7*KVARDI,2))</f>
        <v/>
      </c>
      <c r="AH324" s="43"/>
      <c r="AI324" s="44" t="str">
        <f aca="false">IF(OR(AH$4=0,AH324="",AH$8="",AH$7=""),"",ROUND(AH324/AH$8*AH$7*KVARDI,2))</f>
        <v/>
      </c>
      <c r="AJ324" s="43"/>
      <c r="AK324" s="44" t="str">
        <f aca="false">IF(OR(AJ$4=0,AJ324="",AJ$8="",AJ$7=""),"",ROUND(AJ324/AJ$8*AJ$7*KVARDI,2))</f>
        <v/>
      </c>
      <c r="AL324" s="43"/>
      <c r="AM324" s="44" t="str">
        <f aca="false">IF(OR(AL$4=0,AL324="",AL$8="",AL$7=""),"",ROUND(AL324/AL$8*AL$7*KVARDI,2))</f>
        <v/>
      </c>
      <c r="AN324" s="43"/>
      <c r="AO324" s="44" t="str">
        <f aca="false">IF(OR(AN$4=0,AN324="",AN$8="",AN$7=""),"",ROUND(AN324/AN$8*AN$7*KVARDI,2))</f>
        <v/>
      </c>
      <c r="AP324" s="43"/>
      <c r="AQ324" s="44" t="str">
        <f aca="false">IF(OR(AP$4=0,AP324="",AP$8="",AP$7=""),"",ROUND(AP324/AP$8*AP$7*KVARDI,2))</f>
        <v/>
      </c>
      <c r="AR324" s="43"/>
      <c r="AS324" s="44" t="str">
        <f aca="false">IF(OR(AR$4=0,AR324="",AR$8="",AR$7=""),"",ROUND(AR324/AR$8*AR$7*KVARDI,2))</f>
        <v/>
      </c>
      <c r="AT324" s="43"/>
      <c r="AU324" s="44" t="str">
        <f aca="false">IF(OR(AT$4=0,AT324="",AT$8="",AT$7=""),"",ROUND(AT324/AT$8*AT$7*KVARDI,2))</f>
        <v/>
      </c>
      <c r="AV324" s="43"/>
      <c r="AW324" s="44" t="str">
        <f aca="false">IF(OR(AV$4=0,AV324="",AV$8="",AV$7=""),"",ROUND(AV324/AV$8*AV$7*KVARDI,2))</f>
        <v/>
      </c>
      <c r="AX324" s="43"/>
      <c r="AY324" s="44" t="str">
        <f aca="false">IF(OR(AX$4=0,AX324="",AX$8="",AX$7=""),"",ROUND(AX324/AX$8*AX$7*KVARDI,2))</f>
        <v/>
      </c>
      <c r="AZ324" s="43"/>
      <c r="BA324" s="44" t="str">
        <f aca="false">IF(OR(AZ$4=0,AZ324="",AZ$8="",AZ$7=""),"",ROUND(AZ324/AZ$8*AZ$7*KVARDI,2))</f>
        <v/>
      </c>
      <c r="BB324" s="43"/>
      <c r="BC324" s="44" t="str">
        <f aca="false">IF(OR(BB$4=0,BB324="",BB$8="",BB$7=""),"",ROUND(BB324/BB$8*BB$7*KVARDI,2))</f>
        <v/>
      </c>
    </row>
    <row r="325" customFormat="false" ht="15" hidden="false" customHeight="true" outlineLevel="0" collapsed="false">
      <c r="A325" s="45" t="n">
        <f aca="false">ROW()-10</f>
        <v>315</v>
      </c>
      <c r="B325" s="41" t="str">
        <f aca="false">IF(INDEX(Launagögn!$B$6:$B$10005,$A325)="","",INDEX(Launagögn!$B$6:$B$10005,$A325))</f>
        <v/>
      </c>
      <c r="C325" s="41" t="str">
        <f aca="false">IF(INDEX(Launagögn!$C$6:$C$10005,$A325)="","",INDEX(Launagögn!$C$6:$C$10005,$A325))</f>
        <v/>
      </c>
      <c r="D325" s="42" t="n">
        <f aca="false">IFERROR(SUMIF($F$10:$BC$10,"Stig",$F325:$BC325),0)</f>
        <v>0</v>
      </c>
      <c r="F325" s="43"/>
      <c r="G325" s="44" t="str">
        <f aca="false">IF(OR(F$4=0,F325="",F$8="",F$7=""),"",ROUND(F325/F$8*F$7*KVARDI,2))</f>
        <v/>
      </c>
      <c r="H325" s="43"/>
      <c r="I325" s="44" t="str">
        <f aca="false">IF(OR(H$4=0,H325="",H$8="",H$7=""),"",ROUND(H325/H$8*H$7*KVARDI,2))</f>
        <v/>
      </c>
      <c r="J325" s="43"/>
      <c r="K325" s="44" t="str">
        <f aca="false">IF(OR(J$4=0,J325="",J$8="",J$7=""),"",ROUND(J325/J$8*J$7*KVARDI,2))</f>
        <v/>
      </c>
      <c r="L325" s="43"/>
      <c r="M325" s="44" t="str">
        <f aca="false">IF(OR(L$4=0,L325="",L$8="",L$7=""),"",ROUND(L325/L$8*L$7*KVARDI,2))</f>
        <v/>
      </c>
      <c r="N325" s="43"/>
      <c r="O325" s="44" t="str">
        <f aca="false">IF(OR(N$4=0,N325="",N$8="",N$7=""),"",ROUND(N325/N$8*N$7*KVARDI,2))</f>
        <v/>
      </c>
      <c r="P325" s="43"/>
      <c r="Q325" s="44" t="str">
        <f aca="false">IF(OR(P$4=0,P325="",P$8="",P$7=""),"",ROUND(P325/P$8*P$7*KVARDI,2))</f>
        <v/>
      </c>
      <c r="R325" s="43"/>
      <c r="S325" s="44" t="str">
        <f aca="false">IF(OR(R$4=0,R325="",R$8="",R$7=""),"",ROUND(R325/R$8*R$7*KVARDI,2))</f>
        <v/>
      </c>
      <c r="T325" s="43"/>
      <c r="U325" s="44" t="str">
        <f aca="false">IF(OR(T$4=0,T325="",T$8="",T$7=""),"",ROUND(T325/T$8*T$7*KVARDI,2))</f>
        <v/>
      </c>
      <c r="V325" s="43"/>
      <c r="W325" s="44" t="str">
        <f aca="false">IF(OR(V$4=0,V325="",V$8="",V$7=""),"",ROUND(V325/V$8*V$7*KVARDI,2))</f>
        <v/>
      </c>
      <c r="X325" s="43"/>
      <c r="Y325" s="44" t="str">
        <f aca="false">IF(OR(X$4=0,X325="",X$8="",X$7=""),"",ROUND(X325/X$8*X$7*KVARDI,2))</f>
        <v/>
      </c>
      <c r="Z325" s="43"/>
      <c r="AA325" s="44" t="str">
        <f aca="false">IF(OR(Z$4=0,Z325="",Z$8="",Z$7=""),"",ROUND(Z325/Z$8*Z$7*KVARDI,2))</f>
        <v/>
      </c>
      <c r="AB325" s="43"/>
      <c r="AC325" s="44" t="str">
        <f aca="false">IF(OR(AB$4=0,AB325="",AB$8="",AB$7=""),"",ROUND(AB325/AB$8*AB$7*KVARDI,2))</f>
        <v/>
      </c>
      <c r="AD325" s="43"/>
      <c r="AE325" s="44" t="str">
        <f aca="false">IF(OR(AD$4=0,AD325="",AD$8="",AD$7=""),"",ROUND(AD325/AD$8*AD$7*KVARDI,2))</f>
        <v/>
      </c>
      <c r="AF325" s="43"/>
      <c r="AG325" s="44" t="str">
        <f aca="false">IF(OR(AF$4=0,AF325="",AF$8="",AF$7=""),"",ROUND(AF325/AF$8*AF$7*KVARDI,2))</f>
        <v/>
      </c>
      <c r="AH325" s="43"/>
      <c r="AI325" s="44" t="str">
        <f aca="false">IF(OR(AH$4=0,AH325="",AH$8="",AH$7=""),"",ROUND(AH325/AH$8*AH$7*KVARDI,2))</f>
        <v/>
      </c>
      <c r="AJ325" s="43"/>
      <c r="AK325" s="44" t="str">
        <f aca="false">IF(OR(AJ$4=0,AJ325="",AJ$8="",AJ$7=""),"",ROUND(AJ325/AJ$8*AJ$7*KVARDI,2))</f>
        <v/>
      </c>
      <c r="AL325" s="43"/>
      <c r="AM325" s="44" t="str">
        <f aca="false">IF(OR(AL$4=0,AL325="",AL$8="",AL$7=""),"",ROUND(AL325/AL$8*AL$7*KVARDI,2))</f>
        <v/>
      </c>
      <c r="AN325" s="43"/>
      <c r="AO325" s="44" t="str">
        <f aca="false">IF(OR(AN$4=0,AN325="",AN$8="",AN$7=""),"",ROUND(AN325/AN$8*AN$7*KVARDI,2))</f>
        <v/>
      </c>
      <c r="AP325" s="43"/>
      <c r="AQ325" s="44" t="str">
        <f aca="false">IF(OR(AP$4=0,AP325="",AP$8="",AP$7=""),"",ROUND(AP325/AP$8*AP$7*KVARDI,2))</f>
        <v/>
      </c>
      <c r="AR325" s="43"/>
      <c r="AS325" s="44" t="str">
        <f aca="false">IF(OR(AR$4=0,AR325="",AR$8="",AR$7=""),"",ROUND(AR325/AR$8*AR$7*KVARDI,2))</f>
        <v/>
      </c>
      <c r="AT325" s="43"/>
      <c r="AU325" s="44" t="str">
        <f aca="false">IF(OR(AT$4=0,AT325="",AT$8="",AT$7=""),"",ROUND(AT325/AT$8*AT$7*KVARDI,2))</f>
        <v/>
      </c>
      <c r="AV325" s="43"/>
      <c r="AW325" s="44" t="str">
        <f aca="false">IF(OR(AV$4=0,AV325="",AV$8="",AV$7=""),"",ROUND(AV325/AV$8*AV$7*KVARDI,2))</f>
        <v/>
      </c>
      <c r="AX325" s="43"/>
      <c r="AY325" s="44" t="str">
        <f aca="false">IF(OR(AX$4=0,AX325="",AX$8="",AX$7=""),"",ROUND(AX325/AX$8*AX$7*KVARDI,2))</f>
        <v/>
      </c>
      <c r="AZ325" s="43"/>
      <c r="BA325" s="44" t="str">
        <f aca="false">IF(OR(AZ$4=0,AZ325="",AZ$8="",AZ$7=""),"",ROUND(AZ325/AZ$8*AZ$7*KVARDI,2))</f>
        <v/>
      </c>
      <c r="BB325" s="43"/>
      <c r="BC325" s="44" t="str">
        <f aca="false">IF(OR(BB$4=0,BB325="",BB$8="",BB$7=""),"",ROUND(BB325/BB$8*BB$7*KVARDI,2))</f>
        <v/>
      </c>
    </row>
    <row r="326" customFormat="false" ht="15" hidden="false" customHeight="true" outlineLevel="0" collapsed="false">
      <c r="A326" s="45" t="n">
        <f aca="false">ROW()-10</f>
        <v>316</v>
      </c>
      <c r="B326" s="41" t="str">
        <f aca="false">IF(INDEX(Launagögn!$B$6:$B$10005,$A326)="","",INDEX(Launagögn!$B$6:$B$10005,$A326))</f>
        <v/>
      </c>
      <c r="C326" s="41" t="str">
        <f aca="false">IF(INDEX(Launagögn!$C$6:$C$10005,$A326)="","",INDEX(Launagögn!$C$6:$C$10005,$A326))</f>
        <v/>
      </c>
      <c r="D326" s="42" t="n">
        <f aca="false">IFERROR(SUMIF($F$10:$BC$10,"Stig",$F326:$BC326),0)</f>
        <v>0</v>
      </c>
      <c r="F326" s="43"/>
      <c r="G326" s="44" t="str">
        <f aca="false">IF(OR(F$4=0,F326="",F$8="",F$7=""),"",ROUND(F326/F$8*F$7*KVARDI,2))</f>
        <v/>
      </c>
      <c r="H326" s="43"/>
      <c r="I326" s="44" t="str">
        <f aca="false">IF(OR(H$4=0,H326="",H$8="",H$7=""),"",ROUND(H326/H$8*H$7*KVARDI,2))</f>
        <v/>
      </c>
      <c r="J326" s="43"/>
      <c r="K326" s="44" t="str">
        <f aca="false">IF(OR(J$4=0,J326="",J$8="",J$7=""),"",ROUND(J326/J$8*J$7*KVARDI,2))</f>
        <v/>
      </c>
      <c r="L326" s="43"/>
      <c r="M326" s="44" t="str">
        <f aca="false">IF(OR(L$4=0,L326="",L$8="",L$7=""),"",ROUND(L326/L$8*L$7*KVARDI,2))</f>
        <v/>
      </c>
      <c r="N326" s="43"/>
      <c r="O326" s="44" t="str">
        <f aca="false">IF(OR(N$4=0,N326="",N$8="",N$7=""),"",ROUND(N326/N$8*N$7*KVARDI,2))</f>
        <v/>
      </c>
      <c r="P326" s="43"/>
      <c r="Q326" s="44" t="str">
        <f aca="false">IF(OR(P$4=0,P326="",P$8="",P$7=""),"",ROUND(P326/P$8*P$7*KVARDI,2))</f>
        <v/>
      </c>
      <c r="R326" s="43"/>
      <c r="S326" s="44" t="str">
        <f aca="false">IF(OR(R$4=0,R326="",R$8="",R$7=""),"",ROUND(R326/R$8*R$7*KVARDI,2))</f>
        <v/>
      </c>
      <c r="T326" s="43"/>
      <c r="U326" s="44" t="str">
        <f aca="false">IF(OR(T$4=0,T326="",T$8="",T$7=""),"",ROUND(T326/T$8*T$7*KVARDI,2))</f>
        <v/>
      </c>
      <c r="V326" s="43"/>
      <c r="W326" s="44" t="str">
        <f aca="false">IF(OR(V$4=0,V326="",V$8="",V$7=""),"",ROUND(V326/V$8*V$7*KVARDI,2))</f>
        <v/>
      </c>
      <c r="X326" s="43"/>
      <c r="Y326" s="44" t="str">
        <f aca="false">IF(OR(X$4=0,X326="",X$8="",X$7=""),"",ROUND(X326/X$8*X$7*KVARDI,2))</f>
        <v/>
      </c>
      <c r="Z326" s="43"/>
      <c r="AA326" s="44" t="str">
        <f aca="false">IF(OR(Z$4=0,Z326="",Z$8="",Z$7=""),"",ROUND(Z326/Z$8*Z$7*KVARDI,2))</f>
        <v/>
      </c>
      <c r="AB326" s="43"/>
      <c r="AC326" s="44" t="str">
        <f aca="false">IF(OR(AB$4=0,AB326="",AB$8="",AB$7=""),"",ROUND(AB326/AB$8*AB$7*KVARDI,2))</f>
        <v/>
      </c>
      <c r="AD326" s="43"/>
      <c r="AE326" s="44" t="str">
        <f aca="false">IF(OR(AD$4=0,AD326="",AD$8="",AD$7=""),"",ROUND(AD326/AD$8*AD$7*KVARDI,2))</f>
        <v/>
      </c>
      <c r="AF326" s="43"/>
      <c r="AG326" s="44" t="str">
        <f aca="false">IF(OR(AF$4=0,AF326="",AF$8="",AF$7=""),"",ROUND(AF326/AF$8*AF$7*KVARDI,2))</f>
        <v/>
      </c>
      <c r="AH326" s="43"/>
      <c r="AI326" s="44" t="str">
        <f aca="false">IF(OR(AH$4=0,AH326="",AH$8="",AH$7=""),"",ROUND(AH326/AH$8*AH$7*KVARDI,2))</f>
        <v/>
      </c>
      <c r="AJ326" s="43"/>
      <c r="AK326" s="44" t="str">
        <f aca="false">IF(OR(AJ$4=0,AJ326="",AJ$8="",AJ$7=""),"",ROUND(AJ326/AJ$8*AJ$7*KVARDI,2))</f>
        <v/>
      </c>
      <c r="AL326" s="43"/>
      <c r="AM326" s="44" t="str">
        <f aca="false">IF(OR(AL$4=0,AL326="",AL$8="",AL$7=""),"",ROUND(AL326/AL$8*AL$7*KVARDI,2))</f>
        <v/>
      </c>
      <c r="AN326" s="43"/>
      <c r="AO326" s="44" t="str">
        <f aca="false">IF(OR(AN$4=0,AN326="",AN$8="",AN$7=""),"",ROUND(AN326/AN$8*AN$7*KVARDI,2))</f>
        <v/>
      </c>
      <c r="AP326" s="43"/>
      <c r="AQ326" s="44" t="str">
        <f aca="false">IF(OR(AP$4=0,AP326="",AP$8="",AP$7=""),"",ROUND(AP326/AP$8*AP$7*KVARDI,2))</f>
        <v/>
      </c>
      <c r="AR326" s="43"/>
      <c r="AS326" s="44" t="str">
        <f aca="false">IF(OR(AR$4=0,AR326="",AR$8="",AR$7=""),"",ROUND(AR326/AR$8*AR$7*KVARDI,2))</f>
        <v/>
      </c>
      <c r="AT326" s="43"/>
      <c r="AU326" s="44" t="str">
        <f aca="false">IF(OR(AT$4=0,AT326="",AT$8="",AT$7=""),"",ROUND(AT326/AT$8*AT$7*KVARDI,2))</f>
        <v/>
      </c>
      <c r="AV326" s="43"/>
      <c r="AW326" s="44" t="str">
        <f aca="false">IF(OR(AV$4=0,AV326="",AV$8="",AV$7=""),"",ROUND(AV326/AV$8*AV$7*KVARDI,2))</f>
        <v/>
      </c>
      <c r="AX326" s="43"/>
      <c r="AY326" s="44" t="str">
        <f aca="false">IF(OR(AX$4=0,AX326="",AX$8="",AX$7=""),"",ROUND(AX326/AX$8*AX$7*KVARDI,2))</f>
        <v/>
      </c>
      <c r="AZ326" s="43"/>
      <c r="BA326" s="44" t="str">
        <f aca="false">IF(OR(AZ$4=0,AZ326="",AZ$8="",AZ$7=""),"",ROUND(AZ326/AZ$8*AZ$7*KVARDI,2))</f>
        <v/>
      </c>
      <c r="BB326" s="43"/>
      <c r="BC326" s="44" t="str">
        <f aca="false">IF(OR(BB$4=0,BB326="",BB$8="",BB$7=""),"",ROUND(BB326/BB$8*BB$7*KVARDI,2))</f>
        <v/>
      </c>
    </row>
    <row r="327" customFormat="false" ht="15" hidden="false" customHeight="true" outlineLevel="0" collapsed="false">
      <c r="A327" s="45" t="n">
        <f aca="false">ROW()-10</f>
        <v>317</v>
      </c>
      <c r="B327" s="41" t="str">
        <f aca="false">IF(INDEX(Launagögn!$B$6:$B$10005,$A327)="","",INDEX(Launagögn!$B$6:$B$10005,$A327))</f>
        <v/>
      </c>
      <c r="C327" s="41" t="str">
        <f aca="false">IF(INDEX(Launagögn!$C$6:$C$10005,$A327)="","",INDEX(Launagögn!$C$6:$C$10005,$A327))</f>
        <v/>
      </c>
      <c r="D327" s="42" t="n">
        <f aca="false">IFERROR(SUMIF($F$10:$BC$10,"Stig",$F327:$BC327),0)</f>
        <v>0</v>
      </c>
      <c r="F327" s="43"/>
      <c r="G327" s="44" t="str">
        <f aca="false">IF(OR(F$4=0,F327="",F$8="",F$7=""),"",ROUND(F327/F$8*F$7*KVARDI,2))</f>
        <v/>
      </c>
      <c r="H327" s="43"/>
      <c r="I327" s="44" t="str">
        <f aca="false">IF(OR(H$4=0,H327="",H$8="",H$7=""),"",ROUND(H327/H$8*H$7*KVARDI,2))</f>
        <v/>
      </c>
      <c r="J327" s="43"/>
      <c r="K327" s="44" t="str">
        <f aca="false">IF(OR(J$4=0,J327="",J$8="",J$7=""),"",ROUND(J327/J$8*J$7*KVARDI,2))</f>
        <v/>
      </c>
      <c r="L327" s="43"/>
      <c r="M327" s="44" t="str">
        <f aca="false">IF(OR(L$4=0,L327="",L$8="",L$7=""),"",ROUND(L327/L$8*L$7*KVARDI,2))</f>
        <v/>
      </c>
      <c r="N327" s="43"/>
      <c r="O327" s="44" t="str">
        <f aca="false">IF(OR(N$4=0,N327="",N$8="",N$7=""),"",ROUND(N327/N$8*N$7*KVARDI,2))</f>
        <v/>
      </c>
      <c r="P327" s="43"/>
      <c r="Q327" s="44" t="str">
        <f aca="false">IF(OR(P$4=0,P327="",P$8="",P$7=""),"",ROUND(P327/P$8*P$7*KVARDI,2))</f>
        <v/>
      </c>
      <c r="R327" s="43"/>
      <c r="S327" s="44" t="str">
        <f aca="false">IF(OR(R$4=0,R327="",R$8="",R$7=""),"",ROUND(R327/R$8*R$7*KVARDI,2))</f>
        <v/>
      </c>
      <c r="T327" s="43"/>
      <c r="U327" s="44" t="str">
        <f aca="false">IF(OR(T$4=0,T327="",T$8="",T$7=""),"",ROUND(T327/T$8*T$7*KVARDI,2))</f>
        <v/>
      </c>
      <c r="V327" s="43"/>
      <c r="W327" s="44" t="str">
        <f aca="false">IF(OR(V$4=0,V327="",V$8="",V$7=""),"",ROUND(V327/V$8*V$7*KVARDI,2))</f>
        <v/>
      </c>
      <c r="X327" s="43"/>
      <c r="Y327" s="44" t="str">
        <f aca="false">IF(OR(X$4=0,X327="",X$8="",X$7=""),"",ROUND(X327/X$8*X$7*KVARDI,2))</f>
        <v/>
      </c>
      <c r="Z327" s="43"/>
      <c r="AA327" s="44" t="str">
        <f aca="false">IF(OR(Z$4=0,Z327="",Z$8="",Z$7=""),"",ROUND(Z327/Z$8*Z$7*KVARDI,2))</f>
        <v/>
      </c>
      <c r="AB327" s="43"/>
      <c r="AC327" s="44" t="str">
        <f aca="false">IF(OR(AB$4=0,AB327="",AB$8="",AB$7=""),"",ROUND(AB327/AB$8*AB$7*KVARDI,2))</f>
        <v/>
      </c>
      <c r="AD327" s="43"/>
      <c r="AE327" s="44" t="str">
        <f aca="false">IF(OR(AD$4=0,AD327="",AD$8="",AD$7=""),"",ROUND(AD327/AD$8*AD$7*KVARDI,2))</f>
        <v/>
      </c>
      <c r="AF327" s="43"/>
      <c r="AG327" s="44" t="str">
        <f aca="false">IF(OR(AF$4=0,AF327="",AF$8="",AF$7=""),"",ROUND(AF327/AF$8*AF$7*KVARDI,2))</f>
        <v/>
      </c>
      <c r="AH327" s="43"/>
      <c r="AI327" s="44" t="str">
        <f aca="false">IF(OR(AH$4=0,AH327="",AH$8="",AH$7=""),"",ROUND(AH327/AH$8*AH$7*KVARDI,2))</f>
        <v/>
      </c>
      <c r="AJ327" s="43"/>
      <c r="AK327" s="44" t="str">
        <f aca="false">IF(OR(AJ$4=0,AJ327="",AJ$8="",AJ$7=""),"",ROUND(AJ327/AJ$8*AJ$7*KVARDI,2))</f>
        <v/>
      </c>
      <c r="AL327" s="43"/>
      <c r="AM327" s="44" t="str">
        <f aca="false">IF(OR(AL$4=0,AL327="",AL$8="",AL$7=""),"",ROUND(AL327/AL$8*AL$7*KVARDI,2))</f>
        <v/>
      </c>
      <c r="AN327" s="43"/>
      <c r="AO327" s="44" t="str">
        <f aca="false">IF(OR(AN$4=0,AN327="",AN$8="",AN$7=""),"",ROUND(AN327/AN$8*AN$7*KVARDI,2))</f>
        <v/>
      </c>
      <c r="AP327" s="43"/>
      <c r="AQ327" s="44" t="str">
        <f aca="false">IF(OR(AP$4=0,AP327="",AP$8="",AP$7=""),"",ROUND(AP327/AP$8*AP$7*KVARDI,2))</f>
        <v/>
      </c>
      <c r="AR327" s="43"/>
      <c r="AS327" s="44" t="str">
        <f aca="false">IF(OR(AR$4=0,AR327="",AR$8="",AR$7=""),"",ROUND(AR327/AR$8*AR$7*KVARDI,2))</f>
        <v/>
      </c>
      <c r="AT327" s="43"/>
      <c r="AU327" s="44" t="str">
        <f aca="false">IF(OR(AT$4=0,AT327="",AT$8="",AT$7=""),"",ROUND(AT327/AT$8*AT$7*KVARDI,2))</f>
        <v/>
      </c>
      <c r="AV327" s="43"/>
      <c r="AW327" s="44" t="str">
        <f aca="false">IF(OR(AV$4=0,AV327="",AV$8="",AV$7=""),"",ROUND(AV327/AV$8*AV$7*KVARDI,2))</f>
        <v/>
      </c>
      <c r="AX327" s="43"/>
      <c r="AY327" s="44" t="str">
        <f aca="false">IF(OR(AX$4=0,AX327="",AX$8="",AX$7=""),"",ROUND(AX327/AX$8*AX$7*KVARDI,2))</f>
        <v/>
      </c>
      <c r="AZ327" s="43"/>
      <c r="BA327" s="44" t="str">
        <f aca="false">IF(OR(AZ$4=0,AZ327="",AZ$8="",AZ$7=""),"",ROUND(AZ327/AZ$8*AZ$7*KVARDI,2))</f>
        <v/>
      </c>
      <c r="BB327" s="43"/>
      <c r="BC327" s="44" t="str">
        <f aca="false">IF(OR(BB$4=0,BB327="",BB$8="",BB$7=""),"",ROUND(BB327/BB$8*BB$7*KVARDI,2))</f>
        <v/>
      </c>
    </row>
    <row r="328" customFormat="false" ht="15" hidden="false" customHeight="true" outlineLevel="0" collapsed="false">
      <c r="A328" s="45" t="n">
        <f aca="false">ROW()-10</f>
        <v>318</v>
      </c>
      <c r="B328" s="41" t="str">
        <f aca="false">IF(INDEX(Launagögn!$B$6:$B$10005,$A328)="","",INDEX(Launagögn!$B$6:$B$10005,$A328))</f>
        <v/>
      </c>
      <c r="C328" s="41" t="str">
        <f aca="false">IF(INDEX(Launagögn!$C$6:$C$10005,$A328)="","",INDEX(Launagögn!$C$6:$C$10005,$A328))</f>
        <v/>
      </c>
      <c r="D328" s="42" t="n">
        <f aca="false">IFERROR(SUMIF($F$10:$BC$10,"Stig",$F328:$BC328),0)</f>
        <v>0</v>
      </c>
      <c r="F328" s="43"/>
      <c r="G328" s="44" t="str">
        <f aca="false">IF(OR(F$4=0,F328="",F$8="",F$7=""),"",ROUND(F328/F$8*F$7*KVARDI,2))</f>
        <v/>
      </c>
      <c r="H328" s="43"/>
      <c r="I328" s="44" t="str">
        <f aca="false">IF(OR(H$4=0,H328="",H$8="",H$7=""),"",ROUND(H328/H$8*H$7*KVARDI,2))</f>
        <v/>
      </c>
      <c r="J328" s="43"/>
      <c r="K328" s="44" t="str">
        <f aca="false">IF(OR(J$4=0,J328="",J$8="",J$7=""),"",ROUND(J328/J$8*J$7*KVARDI,2))</f>
        <v/>
      </c>
      <c r="L328" s="43"/>
      <c r="M328" s="44" t="str">
        <f aca="false">IF(OR(L$4=0,L328="",L$8="",L$7=""),"",ROUND(L328/L$8*L$7*KVARDI,2))</f>
        <v/>
      </c>
      <c r="N328" s="43"/>
      <c r="O328" s="44" t="str">
        <f aca="false">IF(OR(N$4=0,N328="",N$8="",N$7=""),"",ROUND(N328/N$8*N$7*KVARDI,2))</f>
        <v/>
      </c>
      <c r="P328" s="43"/>
      <c r="Q328" s="44" t="str">
        <f aca="false">IF(OR(P$4=0,P328="",P$8="",P$7=""),"",ROUND(P328/P$8*P$7*KVARDI,2))</f>
        <v/>
      </c>
      <c r="R328" s="43"/>
      <c r="S328" s="44" t="str">
        <f aca="false">IF(OR(R$4=0,R328="",R$8="",R$7=""),"",ROUND(R328/R$8*R$7*KVARDI,2))</f>
        <v/>
      </c>
      <c r="T328" s="43"/>
      <c r="U328" s="44" t="str">
        <f aca="false">IF(OR(T$4=0,T328="",T$8="",T$7=""),"",ROUND(T328/T$8*T$7*KVARDI,2))</f>
        <v/>
      </c>
      <c r="V328" s="43"/>
      <c r="W328" s="44" t="str">
        <f aca="false">IF(OR(V$4=0,V328="",V$8="",V$7=""),"",ROUND(V328/V$8*V$7*KVARDI,2))</f>
        <v/>
      </c>
      <c r="X328" s="43"/>
      <c r="Y328" s="44" t="str">
        <f aca="false">IF(OR(X$4=0,X328="",X$8="",X$7=""),"",ROUND(X328/X$8*X$7*KVARDI,2))</f>
        <v/>
      </c>
      <c r="Z328" s="43"/>
      <c r="AA328" s="44" t="str">
        <f aca="false">IF(OR(Z$4=0,Z328="",Z$8="",Z$7=""),"",ROUND(Z328/Z$8*Z$7*KVARDI,2))</f>
        <v/>
      </c>
      <c r="AB328" s="43"/>
      <c r="AC328" s="44" t="str">
        <f aca="false">IF(OR(AB$4=0,AB328="",AB$8="",AB$7=""),"",ROUND(AB328/AB$8*AB$7*KVARDI,2))</f>
        <v/>
      </c>
      <c r="AD328" s="43"/>
      <c r="AE328" s="44" t="str">
        <f aca="false">IF(OR(AD$4=0,AD328="",AD$8="",AD$7=""),"",ROUND(AD328/AD$8*AD$7*KVARDI,2))</f>
        <v/>
      </c>
      <c r="AF328" s="43"/>
      <c r="AG328" s="44" t="str">
        <f aca="false">IF(OR(AF$4=0,AF328="",AF$8="",AF$7=""),"",ROUND(AF328/AF$8*AF$7*KVARDI,2))</f>
        <v/>
      </c>
      <c r="AH328" s="43"/>
      <c r="AI328" s="44" t="str">
        <f aca="false">IF(OR(AH$4=0,AH328="",AH$8="",AH$7=""),"",ROUND(AH328/AH$8*AH$7*KVARDI,2))</f>
        <v/>
      </c>
      <c r="AJ328" s="43"/>
      <c r="AK328" s="44" t="str">
        <f aca="false">IF(OR(AJ$4=0,AJ328="",AJ$8="",AJ$7=""),"",ROUND(AJ328/AJ$8*AJ$7*KVARDI,2))</f>
        <v/>
      </c>
      <c r="AL328" s="43"/>
      <c r="AM328" s="44" t="str">
        <f aca="false">IF(OR(AL$4=0,AL328="",AL$8="",AL$7=""),"",ROUND(AL328/AL$8*AL$7*KVARDI,2))</f>
        <v/>
      </c>
      <c r="AN328" s="43"/>
      <c r="AO328" s="44" t="str">
        <f aca="false">IF(OR(AN$4=0,AN328="",AN$8="",AN$7=""),"",ROUND(AN328/AN$8*AN$7*KVARDI,2))</f>
        <v/>
      </c>
      <c r="AP328" s="43"/>
      <c r="AQ328" s="44" t="str">
        <f aca="false">IF(OR(AP$4=0,AP328="",AP$8="",AP$7=""),"",ROUND(AP328/AP$8*AP$7*KVARDI,2))</f>
        <v/>
      </c>
      <c r="AR328" s="43"/>
      <c r="AS328" s="44" t="str">
        <f aca="false">IF(OR(AR$4=0,AR328="",AR$8="",AR$7=""),"",ROUND(AR328/AR$8*AR$7*KVARDI,2))</f>
        <v/>
      </c>
      <c r="AT328" s="43"/>
      <c r="AU328" s="44" t="str">
        <f aca="false">IF(OR(AT$4=0,AT328="",AT$8="",AT$7=""),"",ROUND(AT328/AT$8*AT$7*KVARDI,2))</f>
        <v/>
      </c>
      <c r="AV328" s="43"/>
      <c r="AW328" s="44" t="str">
        <f aca="false">IF(OR(AV$4=0,AV328="",AV$8="",AV$7=""),"",ROUND(AV328/AV$8*AV$7*KVARDI,2))</f>
        <v/>
      </c>
      <c r="AX328" s="43"/>
      <c r="AY328" s="44" t="str">
        <f aca="false">IF(OR(AX$4=0,AX328="",AX$8="",AX$7=""),"",ROUND(AX328/AX$8*AX$7*KVARDI,2))</f>
        <v/>
      </c>
      <c r="AZ328" s="43"/>
      <c r="BA328" s="44" t="str">
        <f aca="false">IF(OR(AZ$4=0,AZ328="",AZ$8="",AZ$7=""),"",ROUND(AZ328/AZ$8*AZ$7*KVARDI,2))</f>
        <v/>
      </c>
      <c r="BB328" s="43"/>
      <c r="BC328" s="44" t="str">
        <f aca="false">IF(OR(BB$4=0,BB328="",BB$8="",BB$7=""),"",ROUND(BB328/BB$8*BB$7*KVARDI,2))</f>
        <v/>
      </c>
    </row>
    <row r="329" customFormat="false" ht="15" hidden="false" customHeight="true" outlineLevel="0" collapsed="false">
      <c r="A329" s="45" t="n">
        <f aca="false">ROW()-10</f>
        <v>319</v>
      </c>
      <c r="B329" s="41" t="str">
        <f aca="false">IF(INDEX(Launagögn!$B$6:$B$10005,$A329)="","",INDEX(Launagögn!$B$6:$B$10005,$A329))</f>
        <v/>
      </c>
      <c r="C329" s="41" t="str">
        <f aca="false">IF(INDEX(Launagögn!$C$6:$C$10005,$A329)="","",INDEX(Launagögn!$C$6:$C$10005,$A329))</f>
        <v/>
      </c>
      <c r="D329" s="42" t="n">
        <f aca="false">IFERROR(SUMIF($F$10:$BC$10,"Stig",$F329:$BC329),0)</f>
        <v>0</v>
      </c>
      <c r="F329" s="43"/>
      <c r="G329" s="44" t="str">
        <f aca="false">IF(OR(F$4=0,F329="",F$8="",F$7=""),"",ROUND(F329/F$8*F$7*KVARDI,2))</f>
        <v/>
      </c>
      <c r="H329" s="43"/>
      <c r="I329" s="44" t="str">
        <f aca="false">IF(OR(H$4=0,H329="",H$8="",H$7=""),"",ROUND(H329/H$8*H$7*KVARDI,2))</f>
        <v/>
      </c>
      <c r="J329" s="43"/>
      <c r="K329" s="44" t="str">
        <f aca="false">IF(OR(J$4=0,J329="",J$8="",J$7=""),"",ROUND(J329/J$8*J$7*KVARDI,2))</f>
        <v/>
      </c>
      <c r="L329" s="43"/>
      <c r="M329" s="44" t="str">
        <f aca="false">IF(OR(L$4=0,L329="",L$8="",L$7=""),"",ROUND(L329/L$8*L$7*KVARDI,2))</f>
        <v/>
      </c>
      <c r="N329" s="43"/>
      <c r="O329" s="44" t="str">
        <f aca="false">IF(OR(N$4=0,N329="",N$8="",N$7=""),"",ROUND(N329/N$8*N$7*KVARDI,2))</f>
        <v/>
      </c>
      <c r="P329" s="43"/>
      <c r="Q329" s="44" t="str">
        <f aca="false">IF(OR(P$4=0,P329="",P$8="",P$7=""),"",ROUND(P329/P$8*P$7*KVARDI,2))</f>
        <v/>
      </c>
      <c r="R329" s="43"/>
      <c r="S329" s="44" t="str">
        <f aca="false">IF(OR(R$4=0,R329="",R$8="",R$7=""),"",ROUND(R329/R$8*R$7*KVARDI,2))</f>
        <v/>
      </c>
      <c r="T329" s="43"/>
      <c r="U329" s="44" t="str">
        <f aca="false">IF(OR(T$4=0,T329="",T$8="",T$7=""),"",ROUND(T329/T$8*T$7*KVARDI,2))</f>
        <v/>
      </c>
      <c r="V329" s="43"/>
      <c r="W329" s="44" t="str">
        <f aca="false">IF(OR(V$4=0,V329="",V$8="",V$7=""),"",ROUND(V329/V$8*V$7*KVARDI,2))</f>
        <v/>
      </c>
      <c r="X329" s="43"/>
      <c r="Y329" s="44" t="str">
        <f aca="false">IF(OR(X$4=0,X329="",X$8="",X$7=""),"",ROUND(X329/X$8*X$7*KVARDI,2))</f>
        <v/>
      </c>
      <c r="Z329" s="43"/>
      <c r="AA329" s="44" t="str">
        <f aca="false">IF(OR(Z$4=0,Z329="",Z$8="",Z$7=""),"",ROUND(Z329/Z$8*Z$7*KVARDI,2))</f>
        <v/>
      </c>
      <c r="AB329" s="43"/>
      <c r="AC329" s="44" t="str">
        <f aca="false">IF(OR(AB$4=0,AB329="",AB$8="",AB$7=""),"",ROUND(AB329/AB$8*AB$7*KVARDI,2))</f>
        <v/>
      </c>
      <c r="AD329" s="43"/>
      <c r="AE329" s="44" t="str">
        <f aca="false">IF(OR(AD$4=0,AD329="",AD$8="",AD$7=""),"",ROUND(AD329/AD$8*AD$7*KVARDI,2))</f>
        <v/>
      </c>
      <c r="AF329" s="43"/>
      <c r="AG329" s="44" t="str">
        <f aca="false">IF(OR(AF$4=0,AF329="",AF$8="",AF$7=""),"",ROUND(AF329/AF$8*AF$7*KVARDI,2))</f>
        <v/>
      </c>
      <c r="AH329" s="43"/>
      <c r="AI329" s="44" t="str">
        <f aca="false">IF(OR(AH$4=0,AH329="",AH$8="",AH$7=""),"",ROUND(AH329/AH$8*AH$7*KVARDI,2))</f>
        <v/>
      </c>
      <c r="AJ329" s="43"/>
      <c r="AK329" s="44" t="str">
        <f aca="false">IF(OR(AJ$4=0,AJ329="",AJ$8="",AJ$7=""),"",ROUND(AJ329/AJ$8*AJ$7*KVARDI,2))</f>
        <v/>
      </c>
      <c r="AL329" s="43"/>
      <c r="AM329" s="44" t="str">
        <f aca="false">IF(OR(AL$4=0,AL329="",AL$8="",AL$7=""),"",ROUND(AL329/AL$8*AL$7*KVARDI,2))</f>
        <v/>
      </c>
      <c r="AN329" s="43"/>
      <c r="AO329" s="44" t="str">
        <f aca="false">IF(OR(AN$4=0,AN329="",AN$8="",AN$7=""),"",ROUND(AN329/AN$8*AN$7*KVARDI,2))</f>
        <v/>
      </c>
      <c r="AP329" s="43"/>
      <c r="AQ329" s="44" t="str">
        <f aca="false">IF(OR(AP$4=0,AP329="",AP$8="",AP$7=""),"",ROUND(AP329/AP$8*AP$7*KVARDI,2))</f>
        <v/>
      </c>
      <c r="AR329" s="43"/>
      <c r="AS329" s="44" t="str">
        <f aca="false">IF(OR(AR$4=0,AR329="",AR$8="",AR$7=""),"",ROUND(AR329/AR$8*AR$7*KVARDI,2))</f>
        <v/>
      </c>
      <c r="AT329" s="43"/>
      <c r="AU329" s="44" t="str">
        <f aca="false">IF(OR(AT$4=0,AT329="",AT$8="",AT$7=""),"",ROUND(AT329/AT$8*AT$7*KVARDI,2))</f>
        <v/>
      </c>
      <c r="AV329" s="43"/>
      <c r="AW329" s="44" t="str">
        <f aca="false">IF(OR(AV$4=0,AV329="",AV$8="",AV$7=""),"",ROUND(AV329/AV$8*AV$7*KVARDI,2))</f>
        <v/>
      </c>
      <c r="AX329" s="43"/>
      <c r="AY329" s="44" t="str">
        <f aca="false">IF(OR(AX$4=0,AX329="",AX$8="",AX$7=""),"",ROUND(AX329/AX$8*AX$7*KVARDI,2))</f>
        <v/>
      </c>
      <c r="AZ329" s="43"/>
      <c r="BA329" s="44" t="str">
        <f aca="false">IF(OR(AZ$4=0,AZ329="",AZ$8="",AZ$7=""),"",ROUND(AZ329/AZ$8*AZ$7*KVARDI,2))</f>
        <v/>
      </c>
      <c r="BB329" s="43"/>
      <c r="BC329" s="44" t="str">
        <f aca="false">IF(OR(BB$4=0,BB329="",BB$8="",BB$7=""),"",ROUND(BB329/BB$8*BB$7*KVARDI,2))</f>
        <v/>
      </c>
    </row>
    <row r="330" customFormat="false" ht="15" hidden="false" customHeight="true" outlineLevel="0" collapsed="false">
      <c r="A330" s="45" t="n">
        <f aca="false">ROW()-10</f>
        <v>320</v>
      </c>
      <c r="B330" s="41" t="str">
        <f aca="false">IF(INDEX(Launagögn!$B$6:$B$10005,$A330)="","",INDEX(Launagögn!$B$6:$B$10005,$A330))</f>
        <v/>
      </c>
      <c r="C330" s="41" t="str">
        <f aca="false">IF(INDEX(Launagögn!$C$6:$C$10005,$A330)="","",INDEX(Launagögn!$C$6:$C$10005,$A330))</f>
        <v/>
      </c>
      <c r="D330" s="42" t="n">
        <f aca="false">IFERROR(SUMIF($F$10:$BC$10,"Stig",$F330:$BC330),0)</f>
        <v>0</v>
      </c>
      <c r="F330" s="43"/>
      <c r="G330" s="44" t="str">
        <f aca="false">IF(OR(F$4=0,F330="",F$8="",F$7=""),"",ROUND(F330/F$8*F$7*KVARDI,2))</f>
        <v/>
      </c>
      <c r="H330" s="43"/>
      <c r="I330" s="44" t="str">
        <f aca="false">IF(OR(H$4=0,H330="",H$8="",H$7=""),"",ROUND(H330/H$8*H$7*KVARDI,2))</f>
        <v/>
      </c>
      <c r="J330" s="43"/>
      <c r="K330" s="44" t="str">
        <f aca="false">IF(OR(J$4=0,J330="",J$8="",J$7=""),"",ROUND(J330/J$8*J$7*KVARDI,2))</f>
        <v/>
      </c>
      <c r="L330" s="43"/>
      <c r="M330" s="44" t="str">
        <f aca="false">IF(OR(L$4=0,L330="",L$8="",L$7=""),"",ROUND(L330/L$8*L$7*KVARDI,2))</f>
        <v/>
      </c>
      <c r="N330" s="43"/>
      <c r="O330" s="44" t="str">
        <f aca="false">IF(OR(N$4=0,N330="",N$8="",N$7=""),"",ROUND(N330/N$8*N$7*KVARDI,2))</f>
        <v/>
      </c>
      <c r="P330" s="43"/>
      <c r="Q330" s="44" t="str">
        <f aca="false">IF(OR(P$4=0,P330="",P$8="",P$7=""),"",ROUND(P330/P$8*P$7*KVARDI,2))</f>
        <v/>
      </c>
      <c r="R330" s="43"/>
      <c r="S330" s="44" t="str">
        <f aca="false">IF(OR(R$4=0,R330="",R$8="",R$7=""),"",ROUND(R330/R$8*R$7*KVARDI,2))</f>
        <v/>
      </c>
      <c r="T330" s="43"/>
      <c r="U330" s="44" t="str">
        <f aca="false">IF(OR(T$4=0,T330="",T$8="",T$7=""),"",ROUND(T330/T$8*T$7*KVARDI,2))</f>
        <v/>
      </c>
      <c r="V330" s="43"/>
      <c r="W330" s="44" t="str">
        <f aca="false">IF(OR(V$4=0,V330="",V$8="",V$7=""),"",ROUND(V330/V$8*V$7*KVARDI,2))</f>
        <v/>
      </c>
      <c r="X330" s="43"/>
      <c r="Y330" s="44" t="str">
        <f aca="false">IF(OR(X$4=0,X330="",X$8="",X$7=""),"",ROUND(X330/X$8*X$7*KVARDI,2))</f>
        <v/>
      </c>
      <c r="Z330" s="43"/>
      <c r="AA330" s="44" t="str">
        <f aca="false">IF(OR(Z$4=0,Z330="",Z$8="",Z$7=""),"",ROUND(Z330/Z$8*Z$7*KVARDI,2))</f>
        <v/>
      </c>
      <c r="AB330" s="43"/>
      <c r="AC330" s="44" t="str">
        <f aca="false">IF(OR(AB$4=0,AB330="",AB$8="",AB$7=""),"",ROUND(AB330/AB$8*AB$7*KVARDI,2))</f>
        <v/>
      </c>
      <c r="AD330" s="43"/>
      <c r="AE330" s="44" t="str">
        <f aca="false">IF(OR(AD$4=0,AD330="",AD$8="",AD$7=""),"",ROUND(AD330/AD$8*AD$7*KVARDI,2))</f>
        <v/>
      </c>
      <c r="AF330" s="43"/>
      <c r="AG330" s="44" t="str">
        <f aca="false">IF(OR(AF$4=0,AF330="",AF$8="",AF$7=""),"",ROUND(AF330/AF$8*AF$7*KVARDI,2))</f>
        <v/>
      </c>
      <c r="AH330" s="43"/>
      <c r="AI330" s="44" t="str">
        <f aca="false">IF(OR(AH$4=0,AH330="",AH$8="",AH$7=""),"",ROUND(AH330/AH$8*AH$7*KVARDI,2))</f>
        <v/>
      </c>
      <c r="AJ330" s="43"/>
      <c r="AK330" s="44" t="str">
        <f aca="false">IF(OR(AJ$4=0,AJ330="",AJ$8="",AJ$7=""),"",ROUND(AJ330/AJ$8*AJ$7*KVARDI,2))</f>
        <v/>
      </c>
      <c r="AL330" s="43"/>
      <c r="AM330" s="44" t="str">
        <f aca="false">IF(OR(AL$4=0,AL330="",AL$8="",AL$7=""),"",ROUND(AL330/AL$8*AL$7*KVARDI,2))</f>
        <v/>
      </c>
      <c r="AN330" s="43"/>
      <c r="AO330" s="44" t="str">
        <f aca="false">IF(OR(AN$4=0,AN330="",AN$8="",AN$7=""),"",ROUND(AN330/AN$8*AN$7*KVARDI,2))</f>
        <v/>
      </c>
      <c r="AP330" s="43"/>
      <c r="AQ330" s="44" t="str">
        <f aca="false">IF(OR(AP$4=0,AP330="",AP$8="",AP$7=""),"",ROUND(AP330/AP$8*AP$7*KVARDI,2))</f>
        <v/>
      </c>
      <c r="AR330" s="43"/>
      <c r="AS330" s="44" t="str">
        <f aca="false">IF(OR(AR$4=0,AR330="",AR$8="",AR$7=""),"",ROUND(AR330/AR$8*AR$7*KVARDI,2))</f>
        <v/>
      </c>
      <c r="AT330" s="43"/>
      <c r="AU330" s="44" t="str">
        <f aca="false">IF(OR(AT$4=0,AT330="",AT$8="",AT$7=""),"",ROUND(AT330/AT$8*AT$7*KVARDI,2))</f>
        <v/>
      </c>
      <c r="AV330" s="43"/>
      <c r="AW330" s="44" t="str">
        <f aca="false">IF(OR(AV$4=0,AV330="",AV$8="",AV$7=""),"",ROUND(AV330/AV$8*AV$7*KVARDI,2))</f>
        <v/>
      </c>
      <c r="AX330" s="43"/>
      <c r="AY330" s="44" t="str">
        <f aca="false">IF(OR(AX$4=0,AX330="",AX$8="",AX$7=""),"",ROUND(AX330/AX$8*AX$7*KVARDI,2))</f>
        <v/>
      </c>
      <c r="AZ330" s="43"/>
      <c r="BA330" s="44" t="str">
        <f aca="false">IF(OR(AZ$4=0,AZ330="",AZ$8="",AZ$7=""),"",ROUND(AZ330/AZ$8*AZ$7*KVARDI,2))</f>
        <v/>
      </c>
      <c r="BB330" s="43"/>
      <c r="BC330" s="44" t="str">
        <f aca="false">IF(OR(BB$4=0,BB330="",BB$8="",BB$7=""),"",ROUND(BB330/BB$8*BB$7*KVARDI,2))</f>
        <v/>
      </c>
    </row>
    <row r="331" customFormat="false" ht="15" hidden="false" customHeight="true" outlineLevel="0" collapsed="false">
      <c r="A331" s="45" t="n">
        <f aca="false">ROW()-10</f>
        <v>321</v>
      </c>
      <c r="B331" s="41" t="str">
        <f aca="false">IF(INDEX(Launagögn!$B$6:$B$10005,$A331)="","",INDEX(Launagögn!$B$6:$B$10005,$A331))</f>
        <v/>
      </c>
      <c r="C331" s="41" t="str">
        <f aca="false">IF(INDEX(Launagögn!$C$6:$C$10005,$A331)="","",INDEX(Launagögn!$C$6:$C$10005,$A331))</f>
        <v/>
      </c>
      <c r="D331" s="42" t="n">
        <f aca="false">IFERROR(SUMIF($F$10:$BC$10,"Stig",$F331:$BC331),0)</f>
        <v>0</v>
      </c>
      <c r="F331" s="43"/>
      <c r="G331" s="44" t="str">
        <f aca="false">IF(OR(F$4=0,F331="",F$8="",F$7=""),"",ROUND(F331/F$8*F$7*KVARDI,2))</f>
        <v/>
      </c>
      <c r="H331" s="43"/>
      <c r="I331" s="44" t="str">
        <f aca="false">IF(OR(H$4=0,H331="",H$8="",H$7=""),"",ROUND(H331/H$8*H$7*KVARDI,2))</f>
        <v/>
      </c>
      <c r="J331" s="43"/>
      <c r="K331" s="44" t="str">
        <f aca="false">IF(OR(J$4=0,J331="",J$8="",J$7=""),"",ROUND(J331/J$8*J$7*KVARDI,2))</f>
        <v/>
      </c>
      <c r="L331" s="43"/>
      <c r="M331" s="44" t="str">
        <f aca="false">IF(OR(L$4=0,L331="",L$8="",L$7=""),"",ROUND(L331/L$8*L$7*KVARDI,2))</f>
        <v/>
      </c>
      <c r="N331" s="43"/>
      <c r="O331" s="44" t="str">
        <f aca="false">IF(OR(N$4=0,N331="",N$8="",N$7=""),"",ROUND(N331/N$8*N$7*KVARDI,2))</f>
        <v/>
      </c>
      <c r="P331" s="43"/>
      <c r="Q331" s="44" t="str">
        <f aca="false">IF(OR(P$4=0,P331="",P$8="",P$7=""),"",ROUND(P331/P$8*P$7*KVARDI,2))</f>
        <v/>
      </c>
      <c r="R331" s="43"/>
      <c r="S331" s="44" t="str">
        <f aca="false">IF(OR(R$4=0,R331="",R$8="",R$7=""),"",ROUND(R331/R$8*R$7*KVARDI,2))</f>
        <v/>
      </c>
      <c r="T331" s="43"/>
      <c r="U331" s="44" t="str">
        <f aca="false">IF(OR(T$4=0,T331="",T$8="",T$7=""),"",ROUND(T331/T$8*T$7*KVARDI,2))</f>
        <v/>
      </c>
      <c r="V331" s="43"/>
      <c r="W331" s="44" t="str">
        <f aca="false">IF(OR(V$4=0,V331="",V$8="",V$7=""),"",ROUND(V331/V$8*V$7*KVARDI,2))</f>
        <v/>
      </c>
      <c r="X331" s="43"/>
      <c r="Y331" s="44" t="str">
        <f aca="false">IF(OR(X$4=0,X331="",X$8="",X$7=""),"",ROUND(X331/X$8*X$7*KVARDI,2))</f>
        <v/>
      </c>
      <c r="Z331" s="43"/>
      <c r="AA331" s="44" t="str">
        <f aca="false">IF(OR(Z$4=0,Z331="",Z$8="",Z$7=""),"",ROUND(Z331/Z$8*Z$7*KVARDI,2))</f>
        <v/>
      </c>
      <c r="AB331" s="43"/>
      <c r="AC331" s="44" t="str">
        <f aca="false">IF(OR(AB$4=0,AB331="",AB$8="",AB$7=""),"",ROUND(AB331/AB$8*AB$7*KVARDI,2))</f>
        <v/>
      </c>
      <c r="AD331" s="43"/>
      <c r="AE331" s="44" t="str">
        <f aca="false">IF(OR(AD$4=0,AD331="",AD$8="",AD$7=""),"",ROUND(AD331/AD$8*AD$7*KVARDI,2))</f>
        <v/>
      </c>
      <c r="AF331" s="43"/>
      <c r="AG331" s="44" t="str">
        <f aca="false">IF(OR(AF$4=0,AF331="",AF$8="",AF$7=""),"",ROUND(AF331/AF$8*AF$7*KVARDI,2))</f>
        <v/>
      </c>
      <c r="AH331" s="43"/>
      <c r="AI331" s="44" t="str">
        <f aca="false">IF(OR(AH$4=0,AH331="",AH$8="",AH$7=""),"",ROUND(AH331/AH$8*AH$7*KVARDI,2))</f>
        <v/>
      </c>
      <c r="AJ331" s="43"/>
      <c r="AK331" s="44" t="str">
        <f aca="false">IF(OR(AJ$4=0,AJ331="",AJ$8="",AJ$7=""),"",ROUND(AJ331/AJ$8*AJ$7*KVARDI,2))</f>
        <v/>
      </c>
      <c r="AL331" s="43"/>
      <c r="AM331" s="44" t="str">
        <f aca="false">IF(OR(AL$4=0,AL331="",AL$8="",AL$7=""),"",ROUND(AL331/AL$8*AL$7*KVARDI,2))</f>
        <v/>
      </c>
      <c r="AN331" s="43"/>
      <c r="AO331" s="44" t="str">
        <f aca="false">IF(OR(AN$4=0,AN331="",AN$8="",AN$7=""),"",ROUND(AN331/AN$8*AN$7*KVARDI,2))</f>
        <v/>
      </c>
      <c r="AP331" s="43"/>
      <c r="AQ331" s="44" t="str">
        <f aca="false">IF(OR(AP$4=0,AP331="",AP$8="",AP$7=""),"",ROUND(AP331/AP$8*AP$7*KVARDI,2))</f>
        <v/>
      </c>
      <c r="AR331" s="43"/>
      <c r="AS331" s="44" t="str">
        <f aca="false">IF(OR(AR$4=0,AR331="",AR$8="",AR$7=""),"",ROUND(AR331/AR$8*AR$7*KVARDI,2))</f>
        <v/>
      </c>
      <c r="AT331" s="43"/>
      <c r="AU331" s="44" t="str">
        <f aca="false">IF(OR(AT$4=0,AT331="",AT$8="",AT$7=""),"",ROUND(AT331/AT$8*AT$7*KVARDI,2))</f>
        <v/>
      </c>
      <c r="AV331" s="43"/>
      <c r="AW331" s="44" t="str">
        <f aca="false">IF(OR(AV$4=0,AV331="",AV$8="",AV$7=""),"",ROUND(AV331/AV$8*AV$7*KVARDI,2))</f>
        <v/>
      </c>
      <c r="AX331" s="43"/>
      <c r="AY331" s="44" t="str">
        <f aca="false">IF(OR(AX$4=0,AX331="",AX$8="",AX$7=""),"",ROUND(AX331/AX$8*AX$7*KVARDI,2))</f>
        <v/>
      </c>
      <c r="AZ331" s="43"/>
      <c r="BA331" s="44" t="str">
        <f aca="false">IF(OR(AZ$4=0,AZ331="",AZ$8="",AZ$7=""),"",ROUND(AZ331/AZ$8*AZ$7*KVARDI,2))</f>
        <v/>
      </c>
      <c r="BB331" s="43"/>
      <c r="BC331" s="44" t="str">
        <f aca="false">IF(OR(BB$4=0,BB331="",BB$8="",BB$7=""),"",ROUND(BB331/BB$8*BB$7*KVARDI,2))</f>
        <v/>
      </c>
    </row>
    <row r="332" customFormat="false" ht="15" hidden="false" customHeight="true" outlineLevel="0" collapsed="false">
      <c r="A332" s="45" t="n">
        <f aca="false">ROW()-10</f>
        <v>322</v>
      </c>
      <c r="B332" s="41" t="str">
        <f aca="false">IF(INDEX(Launagögn!$B$6:$B$10005,$A332)="","",INDEX(Launagögn!$B$6:$B$10005,$A332))</f>
        <v/>
      </c>
      <c r="C332" s="41" t="str">
        <f aca="false">IF(INDEX(Launagögn!$C$6:$C$10005,$A332)="","",INDEX(Launagögn!$C$6:$C$10005,$A332))</f>
        <v/>
      </c>
      <c r="D332" s="42" t="n">
        <f aca="false">IFERROR(SUMIF($F$10:$BC$10,"Stig",$F332:$BC332),0)</f>
        <v>0</v>
      </c>
      <c r="F332" s="43"/>
      <c r="G332" s="44" t="str">
        <f aca="false">IF(OR(F$4=0,F332="",F$8="",F$7=""),"",ROUND(F332/F$8*F$7*KVARDI,2))</f>
        <v/>
      </c>
      <c r="H332" s="43"/>
      <c r="I332" s="44" t="str">
        <f aca="false">IF(OR(H$4=0,H332="",H$8="",H$7=""),"",ROUND(H332/H$8*H$7*KVARDI,2))</f>
        <v/>
      </c>
      <c r="J332" s="43"/>
      <c r="K332" s="44" t="str">
        <f aca="false">IF(OR(J$4=0,J332="",J$8="",J$7=""),"",ROUND(J332/J$8*J$7*KVARDI,2))</f>
        <v/>
      </c>
      <c r="L332" s="43"/>
      <c r="M332" s="44" t="str">
        <f aca="false">IF(OR(L$4=0,L332="",L$8="",L$7=""),"",ROUND(L332/L$8*L$7*KVARDI,2))</f>
        <v/>
      </c>
      <c r="N332" s="43"/>
      <c r="O332" s="44" t="str">
        <f aca="false">IF(OR(N$4=0,N332="",N$8="",N$7=""),"",ROUND(N332/N$8*N$7*KVARDI,2))</f>
        <v/>
      </c>
      <c r="P332" s="43"/>
      <c r="Q332" s="44" t="str">
        <f aca="false">IF(OR(P$4=0,P332="",P$8="",P$7=""),"",ROUND(P332/P$8*P$7*KVARDI,2))</f>
        <v/>
      </c>
      <c r="R332" s="43"/>
      <c r="S332" s="44" t="str">
        <f aca="false">IF(OR(R$4=0,R332="",R$8="",R$7=""),"",ROUND(R332/R$8*R$7*KVARDI,2))</f>
        <v/>
      </c>
      <c r="T332" s="43"/>
      <c r="U332" s="44" t="str">
        <f aca="false">IF(OR(T$4=0,T332="",T$8="",T$7=""),"",ROUND(T332/T$8*T$7*KVARDI,2))</f>
        <v/>
      </c>
      <c r="V332" s="43"/>
      <c r="W332" s="44" t="str">
        <f aca="false">IF(OR(V$4=0,V332="",V$8="",V$7=""),"",ROUND(V332/V$8*V$7*KVARDI,2))</f>
        <v/>
      </c>
      <c r="X332" s="43"/>
      <c r="Y332" s="44" t="str">
        <f aca="false">IF(OR(X$4=0,X332="",X$8="",X$7=""),"",ROUND(X332/X$8*X$7*KVARDI,2))</f>
        <v/>
      </c>
      <c r="Z332" s="43"/>
      <c r="AA332" s="44" t="str">
        <f aca="false">IF(OR(Z$4=0,Z332="",Z$8="",Z$7=""),"",ROUND(Z332/Z$8*Z$7*KVARDI,2))</f>
        <v/>
      </c>
      <c r="AB332" s="43"/>
      <c r="AC332" s="44" t="str">
        <f aca="false">IF(OR(AB$4=0,AB332="",AB$8="",AB$7=""),"",ROUND(AB332/AB$8*AB$7*KVARDI,2))</f>
        <v/>
      </c>
      <c r="AD332" s="43"/>
      <c r="AE332" s="44" t="str">
        <f aca="false">IF(OR(AD$4=0,AD332="",AD$8="",AD$7=""),"",ROUND(AD332/AD$8*AD$7*KVARDI,2))</f>
        <v/>
      </c>
      <c r="AF332" s="43"/>
      <c r="AG332" s="44" t="str">
        <f aca="false">IF(OR(AF$4=0,AF332="",AF$8="",AF$7=""),"",ROUND(AF332/AF$8*AF$7*KVARDI,2))</f>
        <v/>
      </c>
      <c r="AH332" s="43"/>
      <c r="AI332" s="44" t="str">
        <f aca="false">IF(OR(AH$4=0,AH332="",AH$8="",AH$7=""),"",ROUND(AH332/AH$8*AH$7*KVARDI,2))</f>
        <v/>
      </c>
      <c r="AJ332" s="43"/>
      <c r="AK332" s="44" t="str">
        <f aca="false">IF(OR(AJ$4=0,AJ332="",AJ$8="",AJ$7=""),"",ROUND(AJ332/AJ$8*AJ$7*KVARDI,2))</f>
        <v/>
      </c>
      <c r="AL332" s="43"/>
      <c r="AM332" s="44" t="str">
        <f aca="false">IF(OR(AL$4=0,AL332="",AL$8="",AL$7=""),"",ROUND(AL332/AL$8*AL$7*KVARDI,2))</f>
        <v/>
      </c>
      <c r="AN332" s="43"/>
      <c r="AO332" s="44" t="str">
        <f aca="false">IF(OR(AN$4=0,AN332="",AN$8="",AN$7=""),"",ROUND(AN332/AN$8*AN$7*KVARDI,2))</f>
        <v/>
      </c>
      <c r="AP332" s="43"/>
      <c r="AQ332" s="44" t="str">
        <f aca="false">IF(OR(AP$4=0,AP332="",AP$8="",AP$7=""),"",ROUND(AP332/AP$8*AP$7*KVARDI,2))</f>
        <v/>
      </c>
      <c r="AR332" s="43"/>
      <c r="AS332" s="44" t="str">
        <f aca="false">IF(OR(AR$4=0,AR332="",AR$8="",AR$7=""),"",ROUND(AR332/AR$8*AR$7*KVARDI,2))</f>
        <v/>
      </c>
      <c r="AT332" s="43"/>
      <c r="AU332" s="44" t="str">
        <f aca="false">IF(OR(AT$4=0,AT332="",AT$8="",AT$7=""),"",ROUND(AT332/AT$8*AT$7*KVARDI,2))</f>
        <v/>
      </c>
      <c r="AV332" s="43"/>
      <c r="AW332" s="44" t="str">
        <f aca="false">IF(OR(AV$4=0,AV332="",AV$8="",AV$7=""),"",ROUND(AV332/AV$8*AV$7*KVARDI,2))</f>
        <v/>
      </c>
      <c r="AX332" s="43"/>
      <c r="AY332" s="44" t="str">
        <f aca="false">IF(OR(AX$4=0,AX332="",AX$8="",AX$7=""),"",ROUND(AX332/AX$8*AX$7*KVARDI,2))</f>
        <v/>
      </c>
      <c r="AZ332" s="43"/>
      <c r="BA332" s="44" t="str">
        <f aca="false">IF(OR(AZ$4=0,AZ332="",AZ$8="",AZ$7=""),"",ROUND(AZ332/AZ$8*AZ$7*KVARDI,2))</f>
        <v/>
      </c>
      <c r="BB332" s="43"/>
      <c r="BC332" s="44" t="str">
        <f aca="false">IF(OR(BB$4=0,BB332="",BB$8="",BB$7=""),"",ROUND(BB332/BB$8*BB$7*KVARDI,2))</f>
        <v/>
      </c>
    </row>
    <row r="333" customFormat="false" ht="15" hidden="false" customHeight="true" outlineLevel="0" collapsed="false">
      <c r="A333" s="45" t="n">
        <f aca="false">ROW()-10</f>
        <v>323</v>
      </c>
      <c r="B333" s="41" t="str">
        <f aca="false">IF(INDEX(Launagögn!$B$6:$B$10005,$A333)="","",INDEX(Launagögn!$B$6:$B$10005,$A333))</f>
        <v/>
      </c>
      <c r="C333" s="41" t="str">
        <f aca="false">IF(INDEX(Launagögn!$C$6:$C$10005,$A333)="","",INDEX(Launagögn!$C$6:$C$10005,$A333))</f>
        <v/>
      </c>
      <c r="D333" s="42" t="n">
        <f aca="false">IFERROR(SUMIF($F$10:$BC$10,"Stig",$F333:$BC333),0)</f>
        <v>0</v>
      </c>
      <c r="F333" s="43"/>
      <c r="G333" s="44" t="str">
        <f aca="false">IF(OR(F$4=0,F333="",F$8="",F$7=""),"",ROUND(F333/F$8*F$7*KVARDI,2))</f>
        <v/>
      </c>
      <c r="H333" s="43"/>
      <c r="I333" s="44" t="str">
        <f aca="false">IF(OR(H$4=0,H333="",H$8="",H$7=""),"",ROUND(H333/H$8*H$7*KVARDI,2))</f>
        <v/>
      </c>
      <c r="J333" s="43"/>
      <c r="K333" s="44" t="str">
        <f aca="false">IF(OR(J$4=0,J333="",J$8="",J$7=""),"",ROUND(J333/J$8*J$7*KVARDI,2))</f>
        <v/>
      </c>
      <c r="L333" s="43"/>
      <c r="M333" s="44" t="str">
        <f aca="false">IF(OR(L$4=0,L333="",L$8="",L$7=""),"",ROUND(L333/L$8*L$7*KVARDI,2))</f>
        <v/>
      </c>
      <c r="N333" s="43"/>
      <c r="O333" s="44" t="str">
        <f aca="false">IF(OR(N$4=0,N333="",N$8="",N$7=""),"",ROUND(N333/N$8*N$7*KVARDI,2))</f>
        <v/>
      </c>
      <c r="P333" s="43"/>
      <c r="Q333" s="44" t="str">
        <f aca="false">IF(OR(P$4=0,P333="",P$8="",P$7=""),"",ROUND(P333/P$8*P$7*KVARDI,2))</f>
        <v/>
      </c>
      <c r="R333" s="43"/>
      <c r="S333" s="44" t="str">
        <f aca="false">IF(OR(R$4=0,R333="",R$8="",R$7=""),"",ROUND(R333/R$8*R$7*KVARDI,2))</f>
        <v/>
      </c>
      <c r="T333" s="43"/>
      <c r="U333" s="44" t="str">
        <f aca="false">IF(OR(T$4=0,T333="",T$8="",T$7=""),"",ROUND(T333/T$8*T$7*KVARDI,2))</f>
        <v/>
      </c>
      <c r="V333" s="43"/>
      <c r="W333" s="44" t="str">
        <f aca="false">IF(OR(V$4=0,V333="",V$8="",V$7=""),"",ROUND(V333/V$8*V$7*KVARDI,2))</f>
        <v/>
      </c>
      <c r="X333" s="43"/>
      <c r="Y333" s="44" t="str">
        <f aca="false">IF(OR(X$4=0,X333="",X$8="",X$7=""),"",ROUND(X333/X$8*X$7*KVARDI,2))</f>
        <v/>
      </c>
      <c r="Z333" s="43"/>
      <c r="AA333" s="44" t="str">
        <f aca="false">IF(OR(Z$4=0,Z333="",Z$8="",Z$7=""),"",ROUND(Z333/Z$8*Z$7*KVARDI,2))</f>
        <v/>
      </c>
      <c r="AB333" s="43"/>
      <c r="AC333" s="44" t="str">
        <f aca="false">IF(OR(AB$4=0,AB333="",AB$8="",AB$7=""),"",ROUND(AB333/AB$8*AB$7*KVARDI,2))</f>
        <v/>
      </c>
      <c r="AD333" s="43"/>
      <c r="AE333" s="44" t="str">
        <f aca="false">IF(OR(AD$4=0,AD333="",AD$8="",AD$7=""),"",ROUND(AD333/AD$8*AD$7*KVARDI,2))</f>
        <v/>
      </c>
      <c r="AF333" s="43"/>
      <c r="AG333" s="44" t="str">
        <f aca="false">IF(OR(AF$4=0,AF333="",AF$8="",AF$7=""),"",ROUND(AF333/AF$8*AF$7*KVARDI,2))</f>
        <v/>
      </c>
      <c r="AH333" s="43"/>
      <c r="AI333" s="44" t="str">
        <f aca="false">IF(OR(AH$4=0,AH333="",AH$8="",AH$7=""),"",ROUND(AH333/AH$8*AH$7*KVARDI,2))</f>
        <v/>
      </c>
      <c r="AJ333" s="43"/>
      <c r="AK333" s="44" t="str">
        <f aca="false">IF(OR(AJ$4=0,AJ333="",AJ$8="",AJ$7=""),"",ROUND(AJ333/AJ$8*AJ$7*KVARDI,2))</f>
        <v/>
      </c>
      <c r="AL333" s="43"/>
      <c r="AM333" s="44" t="str">
        <f aca="false">IF(OR(AL$4=0,AL333="",AL$8="",AL$7=""),"",ROUND(AL333/AL$8*AL$7*KVARDI,2))</f>
        <v/>
      </c>
      <c r="AN333" s="43"/>
      <c r="AO333" s="44" t="str">
        <f aca="false">IF(OR(AN$4=0,AN333="",AN$8="",AN$7=""),"",ROUND(AN333/AN$8*AN$7*KVARDI,2))</f>
        <v/>
      </c>
      <c r="AP333" s="43"/>
      <c r="AQ333" s="44" t="str">
        <f aca="false">IF(OR(AP$4=0,AP333="",AP$8="",AP$7=""),"",ROUND(AP333/AP$8*AP$7*KVARDI,2))</f>
        <v/>
      </c>
      <c r="AR333" s="43"/>
      <c r="AS333" s="44" t="str">
        <f aca="false">IF(OR(AR$4=0,AR333="",AR$8="",AR$7=""),"",ROUND(AR333/AR$8*AR$7*KVARDI,2))</f>
        <v/>
      </c>
      <c r="AT333" s="43"/>
      <c r="AU333" s="44" t="str">
        <f aca="false">IF(OR(AT$4=0,AT333="",AT$8="",AT$7=""),"",ROUND(AT333/AT$8*AT$7*KVARDI,2))</f>
        <v/>
      </c>
      <c r="AV333" s="43"/>
      <c r="AW333" s="44" t="str">
        <f aca="false">IF(OR(AV$4=0,AV333="",AV$8="",AV$7=""),"",ROUND(AV333/AV$8*AV$7*KVARDI,2))</f>
        <v/>
      </c>
      <c r="AX333" s="43"/>
      <c r="AY333" s="44" t="str">
        <f aca="false">IF(OR(AX$4=0,AX333="",AX$8="",AX$7=""),"",ROUND(AX333/AX$8*AX$7*KVARDI,2))</f>
        <v/>
      </c>
      <c r="AZ333" s="43"/>
      <c r="BA333" s="44" t="str">
        <f aca="false">IF(OR(AZ$4=0,AZ333="",AZ$8="",AZ$7=""),"",ROUND(AZ333/AZ$8*AZ$7*KVARDI,2))</f>
        <v/>
      </c>
      <c r="BB333" s="43"/>
      <c r="BC333" s="44" t="str">
        <f aca="false">IF(OR(BB$4=0,BB333="",BB$8="",BB$7=""),"",ROUND(BB333/BB$8*BB$7*KVARDI,2))</f>
        <v/>
      </c>
    </row>
    <row r="334" customFormat="false" ht="15" hidden="false" customHeight="true" outlineLevel="0" collapsed="false">
      <c r="A334" s="45" t="n">
        <f aca="false">ROW()-10</f>
        <v>324</v>
      </c>
      <c r="B334" s="41" t="str">
        <f aca="false">IF(INDEX(Launagögn!$B$6:$B$10005,$A334)="","",INDEX(Launagögn!$B$6:$B$10005,$A334))</f>
        <v/>
      </c>
      <c r="C334" s="41" t="str">
        <f aca="false">IF(INDEX(Launagögn!$C$6:$C$10005,$A334)="","",INDEX(Launagögn!$C$6:$C$10005,$A334))</f>
        <v/>
      </c>
      <c r="D334" s="42" t="n">
        <f aca="false">IFERROR(SUMIF($F$10:$BC$10,"Stig",$F334:$BC334),0)</f>
        <v>0</v>
      </c>
      <c r="F334" s="43"/>
      <c r="G334" s="44" t="str">
        <f aca="false">IF(OR(F$4=0,F334="",F$8="",F$7=""),"",ROUND(F334/F$8*F$7*KVARDI,2))</f>
        <v/>
      </c>
      <c r="H334" s="43"/>
      <c r="I334" s="44" t="str">
        <f aca="false">IF(OR(H$4=0,H334="",H$8="",H$7=""),"",ROUND(H334/H$8*H$7*KVARDI,2))</f>
        <v/>
      </c>
      <c r="J334" s="43"/>
      <c r="K334" s="44" t="str">
        <f aca="false">IF(OR(J$4=0,J334="",J$8="",J$7=""),"",ROUND(J334/J$8*J$7*KVARDI,2))</f>
        <v/>
      </c>
      <c r="L334" s="43"/>
      <c r="M334" s="44" t="str">
        <f aca="false">IF(OR(L$4=0,L334="",L$8="",L$7=""),"",ROUND(L334/L$8*L$7*KVARDI,2))</f>
        <v/>
      </c>
      <c r="N334" s="43"/>
      <c r="O334" s="44" t="str">
        <f aca="false">IF(OR(N$4=0,N334="",N$8="",N$7=""),"",ROUND(N334/N$8*N$7*KVARDI,2))</f>
        <v/>
      </c>
      <c r="P334" s="43"/>
      <c r="Q334" s="44" t="str">
        <f aca="false">IF(OR(P$4=0,P334="",P$8="",P$7=""),"",ROUND(P334/P$8*P$7*KVARDI,2))</f>
        <v/>
      </c>
      <c r="R334" s="43"/>
      <c r="S334" s="44" t="str">
        <f aca="false">IF(OR(R$4=0,R334="",R$8="",R$7=""),"",ROUND(R334/R$8*R$7*KVARDI,2))</f>
        <v/>
      </c>
      <c r="T334" s="43"/>
      <c r="U334" s="44" t="str">
        <f aca="false">IF(OR(T$4=0,T334="",T$8="",T$7=""),"",ROUND(T334/T$8*T$7*KVARDI,2))</f>
        <v/>
      </c>
      <c r="V334" s="43"/>
      <c r="W334" s="44" t="str">
        <f aca="false">IF(OR(V$4=0,V334="",V$8="",V$7=""),"",ROUND(V334/V$8*V$7*KVARDI,2))</f>
        <v/>
      </c>
      <c r="X334" s="43"/>
      <c r="Y334" s="44" t="str">
        <f aca="false">IF(OR(X$4=0,X334="",X$8="",X$7=""),"",ROUND(X334/X$8*X$7*KVARDI,2))</f>
        <v/>
      </c>
      <c r="Z334" s="43"/>
      <c r="AA334" s="44" t="str">
        <f aca="false">IF(OR(Z$4=0,Z334="",Z$8="",Z$7=""),"",ROUND(Z334/Z$8*Z$7*KVARDI,2))</f>
        <v/>
      </c>
      <c r="AB334" s="43"/>
      <c r="AC334" s="44" t="str">
        <f aca="false">IF(OR(AB$4=0,AB334="",AB$8="",AB$7=""),"",ROUND(AB334/AB$8*AB$7*KVARDI,2))</f>
        <v/>
      </c>
      <c r="AD334" s="43"/>
      <c r="AE334" s="44" t="str">
        <f aca="false">IF(OR(AD$4=0,AD334="",AD$8="",AD$7=""),"",ROUND(AD334/AD$8*AD$7*KVARDI,2))</f>
        <v/>
      </c>
      <c r="AF334" s="43"/>
      <c r="AG334" s="44" t="str">
        <f aca="false">IF(OR(AF$4=0,AF334="",AF$8="",AF$7=""),"",ROUND(AF334/AF$8*AF$7*KVARDI,2))</f>
        <v/>
      </c>
      <c r="AH334" s="43"/>
      <c r="AI334" s="44" t="str">
        <f aca="false">IF(OR(AH$4=0,AH334="",AH$8="",AH$7=""),"",ROUND(AH334/AH$8*AH$7*KVARDI,2))</f>
        <v/>
      </c>
      <c r="AJ334" s="43"/>
      <c r="AK334" s="44" t="str">
        <f aca="false">IF(OR(AJ$4=0,AJ334="",AJ$8="",AJ$7=""),"",ROUND(AJ334/AJ$8*AJ$7*KVARDI,2))</f>
        <v/>
      </c>
      <c r="AL334" s="43"/>
      <c r="AM334" s="44" t="str">
        <f aca="false">IF(OR(AL$4=0,AL334="",AL$8="",AL$7=""),"",ROUND(AL334/AL$8*AL$7*KVARDI,2))</f>
        <v/>
      </c>
      <c r="AN334" s="43"/>
      <c r="AO334" s="44" t="str">
        <f aca="false">IF(OR(AN$4=0,AN334="",AN$8="",AN$7=""),"",ROUND(AN334/AN$8*AN$7*KVARDI,2))</f>
        <v/>
      </c>
      <c r="AP334" s="43"/>
      <c r="AQ334" s="44" t="str">
        <f aca="false">IF(OR(AP$4=0,AP334="",AP$8="",AP$7=""),"",ROUND(AP334/AP$8*AP$7*KVARDI,2))</f>
        <v/>
      </c>
      <c r="AR334" s="43"/>
      <c r="AS334" s="44" t="str">
        <f aca="false">IF(OR(AR$4=0,AR334="",AR$8="",AR$7=""),"",ROUND(AR334/AR$8*AR$7*KVARDI,2))</f>
        <v/>
      </c>
      <c r="AT334" s="43"/>
      <c r="AU334" s="44" t="str">
        <f aca="false">IF(OR(AT$4=0,AT334="",AT$8="",AT$7=""),"",ROUND(AT334/AT$8*AT$7*KVARDI,2))</f>
        <v/>
      </c>
      <c r="AV334" s="43"/>
      <c r="AW334" s="44" t="str">
        <f aca="false">IF(OR(AV$4=0,AV334="",AV$8="",AV$7=""),"",ROUND(AV334/AV$8*AV$7*KVARDI,2))</f>
        <v/>
      </c>
      <c r="AX334" s="43"/>
      <c r="AY334" s="44" t="str">
        <f aca="false">IF(OR(AX$4=0,AX334="",AX$8="",AX$7=""),"",ROUND(AX334/AX$8*AX$7*KVARDI,2))</f>
        <v/>
      </c>
      <c r="AZ334" s="43"/>
      <c r="BA334" s="44" t="str">
        <f aca="false">IF(OR(AZ$4=0,AZ334="",AZ$8="",AZ$7=""),"",ROUND(AZ334/AZ$8*AZ$7*KVARDI,2))</f>
        <v/>
      </c>
      <c r="BB334" s="43"/>
      <c r="BC334" s="44" t="str">
        <f aca="false">IF(OR(BB$4=0,BB334="",BB$8="",BB$7=""),"",ROUND(BB334/BB$8*BB$7*KVARDI,2))</f>
        <v/>
      </c>
    </row>
    <row r="335" customFormat="false" ht="15" hidden="false" customHeight="true" outlineLevel="0" collapsed="false">
      <c r="A335" s="45" t="n">
        <f aca="false">ROW()-10</f>
        <v>325</v>
      </c>
      <c r="B335" s="41" t="str">
        <f aca="false">IF(INDEX(Launagögn!$B$6:$B$10005,$A335)="","",INDEX(Launagögn!$B$6:$B$10005,$A335))</f>
        <v/>
      </c>
      <c r="C335" s="41" t="str">
        <f aca="false">IF(INDEX(Launagögn!$C$6:$C$10005,$A335)="","",INDEX(Launagögn!$C$6:$C$10005,$A335))</f>
        <v/>
      </c>
      <c r="D335" s="42" t="n">
        <f aca="false">IFERROR(SUMIF($F$10:$BC$10,"Stig",$F335:$BC335),0)</f>
        <v>0</v>
      </c>
      <c r="F335" s="43"/>
      <c r="G335" s="44" t="str">
        <f aca="false">IF(OR(F$4=0,F335="",F$8="",F$7=""),"",ROUND(F335/F$8*F$7*KVARDI,2))</f>
        <v/>
      </c>
      <c r="H335" s="43"/>
      <c r="I335" s="44" t="str">
        <f aca="false">IF(OR(H$4=0,H335="",H$8="",H$7=""),"",ROUND(H335/H$8*H$7*KVARDI,2))</f>
        <v/>
      </c>
      <c r="J335" s="43"/>
      <c r="K335" s="44" t="str">
        <f aca="false">IF(OR(J$4=0,J335="",J$8="",J$7=""),"",ROUND(J335/J$8*J$7*KVARDI,2))</f>
        <v/>
      </c>
      <c r="L335" s="43"/>
      <c r="M335" s="44" t="str">
        <f aca="false">IF(OR(L$4=0,L335="",L$8="",L$7=""),"",ROUND(L335/L$8*L$7*KVARDI,2))</f>
        <v/>
      </c>
      <c r="N335" s="43"/>
      <c r="O335" s="44" t="str">
        <f aca="false">IF(OR(N$4=0,N335="",N$8="",N$7=""),"",ROUND(N335/N$8*N$7*KVARDI,2))</f>
        <v/>
      </c>
      <c r="P335" s="43"/>
      <c r="Q335" s="44" t="str">
        <f aca="false">IF(OR(P$4=0,P335="",P$8="",P$7=""),"",ROUND(P335/P$8*P$7*KVARDI,2))</f>
        <v/>
      </c>
      <c r="R335" s="43"/>
      <c r="S335" s="44" t="str">
        <f aca="false">IF(OR(R$4=0,R335="",R$8="",R$7=""),"",ROUND(R335/R$8*R$7*KVARDI,2))</f>
        <v/>
      </c>
      <c r="T335" s="43"/>
      <c r="U335" s="44" t="str">
        <f aca="false">IF(OR(T$4=0,T335="",T$8="",T$7=""),"",ROUND(T335/T$8*T$7*KVARDI,2))</f>
        <v/>
      </c>
      <c r="V335" s="43"/>
      <c r="W335" s="44" t="str">
        <f aca="false">IF(OR(V$4=0,V335="",V$8="",V$7=""),"",ROUND(V335/V$8*V$7*KVARDI,2))</f>
        <v/>
      </c>
      <c r="X335" s="43"/>
      <c r="Y335" s="44" t="str">
        <f aca="false">IF(OR(X$4=0,X335="",X$8="",X$7=""),"",ROUND(X335/X$8*X$7*KVARDI,2))</f>
        <v/>
      </c>
      <c r="Z335" s="43"/>
      <c r="AA335" s="44" t="str">
        <f aca="false">IF(OR(Z$4=0,Z335="",Z$8="",Z$7=""),"",ROUND(Z335/Z$8*Z$7*KVARDI,2))</f>
        <v/>
      </c>
      <c r="AB335" s="43"/>
      <c r="AC335" s="44" t="str">
        <f aca="false">IF(OR(AB$4=0,AB335="",AB$8="",AB$7=""),"",ROUND(AB335/AB$8*AB$7*KVARDI,2))</f>
        <v/>
      </c>
      <c r="AD335" s="43"/>
      <c r="AE335" s="44" t="str">
        <f aca="false">IF(OR(AD$4=0,AD335="",AD$8="",AD$7=""),"",ROUND(AD335/AD$8*AD$7*KVARDI,2))</f>
        <v/>
      </c>
      <c r="AF335" s="43"/>
      <c r="AG335" s="44" t="str">
        <f aca="false">IF(OR(AF$4=0,AF335="",AF$8="",AF$7=""),"",ROUND(AF335/AF$8*AF$7*KVARDI,2))</f>
        <v/>
      </c>
      <c r="AH335" s="43"/>
      <c r="AI335" s="44" t="str">
        <f aca="false">IF(OR(AH$4=0,AH335="",AH$8="",AH$7=""),"",ROUND(AH335/AH$8*AH$7*KVARDI,2))</f>
        <v/>
      </c>
      <c r="AJ335" s="43"/>
      <c r="AK335" s="44" t="str">
        <f aca="false">IF(OR(AJ$4=0,AJ335="",AJ$8="",AJ$7=""),"",ROUND(AJ335/AJ$8*AJ$7*KVARDI,2))</f>
        <v/>
      </c>
      <c r="AL335" s="43"/>
      <c r="AM335" s="44" t="str">
        <f aca="false">IF(OR(AL$4=0,AL335="",AL$8="",AL$7=""),"",ROUND(AL335/AL$8*AL$7*KVARDI,2))</f>
        <v/>
      </c>
      <c r="AN335" s="43"/>
      <c r="AO335" s="44" t="str">
        <f aca="false">IF(OR(AN$4=0,AN335="",AN$8="",AN$7=""),"",ROUND(AN335/AN$8*AN$7*KVARDI,2))</f>
        <v/>
      </c>
      <c r="AP335" s="43"/>
      <c r="AQ335" s="44" t="str">
        <f aca="false">IF(OR(AP$4=0,AP335="",AP$8="",AP$7=""),"",ROUND(AP335/AP$8*AP$7*KVARDI,2))</f>
        <v/>
      </c>
      <c r="AR335" s="43"/>
      <c r="AS335" s="44" t="str">
        <f aca="false">IF(OR(AR$4=0,AR335="",AR$8="",AR$7=""),"",ROUND(AR335/AR$8*AR$7*KVARDI,2))</f>
        <v/>
      </c>
      <c r="AT335" s="43"/>
      <c r="AU335" s="44" t="str">
        <f aca="false">IF(OR(AT$4=0,AT335="",AT$8="",AT$7=""),"",ROUND(AT335/AT$8*AT$7*KVARDI,2))</f>
        <v/>
      </c>
      <c r="AV335" s="43"/>
      <c r="AW335" s="44" t="str">
        <f aca="false">IF(OR(AV$4=0,AV335="",AV$8="",AV$7=""),"",ROUND(AV335/AV$8*AV$7*KVARDI,2))</f>
        <v/>
      </c>
      <c r="AX335" s="43"/>
      <c r="AY335" s="44" t="str">
        <f aca="false">IF(OR(AX$4=0,AX335="",AX$8="",AX$7=""),"",ROUND(AX335/AX$8*AX$7*KVARDI,2))</f>
        <v/>
      </c>
      <c r="AZ335" s="43"/>
      <c r="BA335" s="44" t="str">
        <f aca="false">IF(OR(AZ$4=0,AZ335="",AZ$8="",AZ$7=""),"",ROUND(AZ335/AZ$8*AZ$7*KVARDI,2))</f>
        <v/>
      </c>
      <c r="BB335" s="43"/>
      <c r="BC335" s="44" t="str">
        <f aca="false">IF(OR(BB$4=0,BB335="",BB$8="",BB$7=""),"",ROUND(BB335/BB$8*BB$7*KVARDI,2))</f>
        <v/>
      </c>
    </row>
    <row r="336" customFormat="false" ht="15" hidden="false" customHeight="true" outlineLevel="0" collapsed="false">
      <c r="A336" s="45" t="n">
        <f aca="false">ROW()-10</f>
        <v>326</v>
      </c>
      <c r="B336" s="41" t="str">
        <f aca="false">IF(INDEX(Launagögn!$B$6:$B$10005,$A336)="","",INDEX(Launagögn!$B$6:$B$10005,$A336))</f>
        <v/>
      </c>
      <c r="C336" s="41" t="str">
        <f aca="false">IF(INDEX(Launagögn!$C$6:$C$10005,$A336)="","",INDEX(Launagögn!$C$6:$C$10005,$A336))</f>
        <v/>
      </c>
      <c r="D336" s="42" t="n">
        <f aca="false">IFERROR(SUMIF($F$10:$BC$10,"Stig",$F336:$BC336),0)</f>
        <v>0</v>
      </c>
      <c r="F336" s="43"/>
      <c r="G336" s="44" t="str">
        <f aca="false">IF(OR(F$4=0,F336="",F$8="",F$7=""),"",ROUND(F336/F$8*F$7*KVARDI,2))</f>
        <v/>
      </c>
      <c r="H336" s="43"/>
      <c r="I336" s="44" t="str">
        <f aca="false">IF(OR(H$4=0,H336="",H$8="",H$7=""),"",ROUND(H336/H$8*H$7*KVARDI,2))</f>
        <v/>
      </c>
      <c r="J336" s="43"/>
      <c r="K336" s="44" t="str">
        <f aca="false">IF(OR(J$4=0,J336="",J$8="",J$7=""),"",ROUND(J336/J$8*J$7*KVARDI,2))</f>
        <v/>
      </c>
      <c r="L336" s="43"/>
      <c r="M336" s="44" t="str">
        <f aca="false">IF(OR(L$4=0,L336="",L$8="",L$7=""),"",ROUND(L336/L$8*L$7*KVARDI,2))</f>
        <v/>
      </c>
      <c r="N336" s="43"/>
      <c r="O336" s="44" t="str">
        <f aca="false">IF(OR(N$4=0,N336="",N$8="",N$7=""),"",ROUND(N336/N$8*N$7*KVARDI,2))</f>
        <v/>
      </c>
      <c r="P336" s="43"/>
      <c r="Q336" s="44" t="str">
        <f aca="false">IF(OR(P$4=0,P336="",P$8="",P$7=""),"",ROUND(P336/P$8*P$7*KVARDI,2))</f>
        <v/>
      </c>
      <c r="R336" s="43"/>
      <c r="S336" s="44" t="str">
        <f aca="false">IF(OR(R$4=0,R336="",R$8="",R$7=""),"",ROUND(R336/R$8*R$7*KVARDI,2))</f>
        <v/>
      </c>
      <c r="T336" s="43"/>
      <c r="U336" s="44" t="str">
        <f aca="false">IF(OR(T$4=0,T336="",T$8="",T$7=""),"",ROUND(T336/T$8*T$7*KVARDI,2))</f>
        <v/>
      </c>
      <c r="V336" s="43"/>
      <c r="W336" s="44" t="str">
        <f aca="false">IF(OR(V$4=0,V336="",V$8="",V$7=""),"",ROUND(V336/V$8*V$7*KVARDI,2))</f>
        <v/>
      </c>
      <c r="X336" s="43"/>
      <c r="Y336" s="44" t="str">
        <f aca="false">IF(OR(X$4=0,X336="",X$8="",X$7=""),"",ROUND(X336/X$8*X$7*KVARDI,2))</f>
        <v/>
      </c>
      <c r="Z336" s="43"/>
      <c r="AA336" s="44" t="str">
        <f aca="false">IF(OR(Z$4=0,Z336="",Z$8="",Z$7=""),"",ROUND(Z336/Z$8*Z$7*KVARDI,2))</f>
        <v/>
      </c>
      <c r="AB336" s="43"/>
      <c r="AC336" s="44" t="str">
        <f aca="false">IF(OR(AB$4=0,AB336="",AB$8="",AB$7=""),"",ROUND(AB336/AB$8*AB$7*KVARDI,2))</f>
        <v/>
      </c>
      <c r="AD336" s="43"/>
      <c r="AE336" s="44" t="str">
        <f aca="false">IF(OR(AD$4=0,AD336="",AD$8="",AD$7=""),"",ROUND(AD336/AD$8*AD$7*KVARDI,2))</f>
        <v/>
      </c>
      <c r="AF336" s="43"/>
      <c r="AG336" s="44" t="str">
        <f aca="false">IF(OR(AF$4=0,AF336="",AF$8="",AF$7=""),"",ROUND(AF336/AF$8*AF$7*KVARDI,2))</f>
        <v/>
      </c>
      <c r="AH336" s="43"/>
      <c r="AI336" s="44" t="str">
        <f aca="false">IF(OR(AH$4=0,AH336="",AH$8="",AH$7=""),"",ROUND(AH336/AH$8*AH$7*KVARDI,2))</f>
        <v/>
      </c>
      <c r="AJ336" s="43"/>
      <c r="AK336" s="44" t="str">
        <f aca="false">IF(OR(AJ$4=0,AJ336="",AJ$8="",AJ$7=""),"",ROUND(AJ336/AJ$8*AJ$7*KVARDI,2))</f>
        <v/>
      </c>
      <c r="AL336" s="43"/>
      <c r="AM336" s="44" t="str">
        <f aca="false">IF(OR(AL$4=0,AL336="",AL$8="",AL$7=""),"",ROUND(AL336/AL$8*AL$7*KVARDI,2))</f>
        <v/>
      </c>
      <c r="AN336" s="43"/>
      <c r="AO336" s="44" t="str">
        <f aca="false">IF(OR(AN$4=0,AN336="",AN$8="",AN$7=""),"",ROUND(AN336/AN$8*AN$7*KVARDI,2))</f>
        <v/>
      </c>
      <c r="AP336" s="43"/>
      <c r="AQ336" s="44" t="str">
        <f aca="false">IF(OR(AP$4=0,AP336="",AP$8="",AP$7=""),"",ROUND(AP336/AP$8*AP$7*KVARDI,2))</f>
        <v/>
      </c>
      <c r="AR336" s="43"/>
      <c r="AS336" s="44" t="str">
        <f aca="false">IF(OR(AR$4=0,AR336="",AR$8="",AR$7=""),"",ROUND(AR336/AR$8*AR$7*KVARDI,2))</f>
        <v/>
      </c>
      <c r="AT336" s="43"/>
      <c r="AU336" s="44" t="str">
        <f aca="false">IF(OR(AT$4=0,AT336="",AT$8="",AT$7=""),"",ROUND(AT336/AT$8*AT$7*KVARDI,2))</f>
        <v/>
      </c>
      <c r="AV336" s="43"/>
      <c r="AW336" s="44" t="str">
        <f aca="false">IF(OR(AV$4=0,AV336="",AV$8="",AV$7=""),"",ROUND(AV336/AV$8*AV$7*KVARDI,2))</f>
        <v/>
      </c>
      <c r="AX336" s="43"/>
      <c r="AY336" s="44" t="str">
        <f aca="false">IF(OR(AX$4=0,AX336="",AX$8="",AX$7=""),"",ROUND(AX336/AX$8*AX$7*KVARDI,2))</f>
        <v/>
      </c>
      <c r="AZ336" s="43"/>
      <c r="BA336" s="44" t="str">
        <f aca="false">IF(OR(AZ$4=0,AZ336="",AZ$8="",AZ$7=""),"",ROUND(AZ336/AZ$8*AZ$7*KVARDI,2))</f>
        <v/>
      </c>
      <c r="BB336" s="43"/>
      <c r="BC336" s="44" t="str">
        <f aca="false">IF(OR(BB$4=0,BB336="",BB$8="",BB$7=""),"",ROUND(BB336/BB$8*BB$7*KVARDI,2))</f>
        <v/>
      </c>
    </row>
    <row r="337" customFormat="false" ht="15" hidden="false" customHeight="true" outlineLevel="0" collapsed="false">
      <c r="A337" s="45" t="n">
        <f aca="false">ROW()-10</f>
        <v>327</v>
      </c>
      <c r="B337" s="41" t="str">
        <f aca="false">IF(INDEX(Launagögn!$B$6:$B$10005,$A337)="","",INDEX(Launagögn!$B$6:$B$10005,$A337))</f>
        <v/>
      </c>
      <c r="C337" s="41" t="str">
        <f aca="false">IF(INDEX(Launagögn!$C$6:$C$10005,$A337)="","",INDEX(Launagögn!$C$6:$C$10005,$A337))</f>
        <v/>
      </c>
      <c r="D337" s="42" t="n">
        <f aca="false">IFERROR(SUMIF($F$10:$BC$10,"Stig",$F337:$BC337),0)</f>
        <v>0</v>
      </c>
      <c r="F337" s="43"/>
      <c r="G337" s="44" t="str">
        <f aca="false">IF(OR(F$4=0,F337="",F$8="",F$7=""),"",ROUND(F337/F$8*F$7*KVARDI,2))</f>
        <v/>
      </c>
      <c r="H337" s="43"/>
      <c r="I337" s="44" t="str">
        <f aca="false">IF(OR(H$4=0,H337="",H$8="",H$7=""),"",ROUND(H337/H$8*H$7*KVARDI,2))</f>
        <v/>
      </c>
      <c r="J337" s="43"/>
      <c r="K337" s="44" t="str">
        <f aca="false">IF(OR(J$4=0,J337="",J$8="",J$7=""),"",ROUND(J337/J$8*J$7*KVARDI,2))</f>
        <v/>
      </c>
      <c r="L337" s="43"/>
      <c r="M337" s="44" t="str">
        <f aca="false">IF(OR(L$4=0,L337="",L$8="",L$7=""),"",ROUND(L337/L$8*L$7*KVARDI,2))</f>
        <v/>
      </c>
      <c r="N337" s="43"/>
      <c r="O337" s="44" t="str">
        <f aca="false">IF(OR(N$4=0,N337="",N$8="",N$7=""),"",ROUND(N337/N$8*N$7*KVARDI,2))</f>
        <v/>
      </c>
      <c r="P337" s="43"/>
      <c r="Q337" s="44" t="str">
        <f aca="false">IF(OR(P$4=0,P337="",P$8="",P$7=""),"",ROUND(P337/P$8*P$7*KVARDI,2))</f>
        <v/>
      </c>
      <c r="R337" s="43"/>
      <c r="S337" s="44" t="str">
        <f aca="false">IF(OR(R$4=0,R337="",R$8="",R$7=""),"",ROUND(R337/R$8*R$7*KVARDI,2))</f>
        <v/>
      </c>
      <c r="T337" s="43"/>
      <c r="U337" s="44" t="str">
        <f aca="false">IF(OR(T$4=0,T337="",T$8="",T$7=""),"",ROUND(T337/T$8*T$7*KVARDI,2))</f>
        <v/>
      </c>
      <c r="V337" s="43"/>
      <c r="W337" s="44" t="str">
        <f aca="false">IF(OR(V$4=0,V337="",V$8="",V$7=""),"",ROUND(V337/V$8*V$7*KVARDI,2))</f>
        <v/>
      </c>
      <c r="X337" s="43"/>
      <c r="Y337" s="44" t="str">
        <f aca="false">IF(OR(X$4=0,X337="",X$8="",X$7=""),"",ROUND(X337/X$8*X$7*KVARDI,2))</f>
        <v/>
      </c>
      <c r="Z337" s="43"/>
      <c r="AA337" s="44" t="str">
        <f aca="false">IF(OR(Z$4=0,Z337="",Z$8="",Z$7=""),"",ROUND(Z337/Z$8*Z$7*KVARDI,2))</f>
        <v/>
      </c>
      <c r="AB337" s="43"/>
      <c r="AC337" s="44" t="str">
        <f aca="false">IF(OR(AB$4=0,AB337="",AB$8="",AB$7=""),"",ROUND(AB337/AB$8*AB$7*KVARDI,2))</f>
        <v/>
      </c>
      <c r="AD337" s="43"/>
      <c r="AE337" s="44" t="str">
        <f aca="false">IF(OR(AD$4=0,AD337="",AD$8="",AD$7=""),"",ROUND(AD337/AD$8*AD$7*KVARDI,2))</f>
        <v/>
      </c>
      <c r="AF337" s="43"/>
      <c r="AG337" s="44" t="str">
        <f aca="false">IF(OR(AF$4=0,AF337="",AF$8="",AF$7=""),"",ROUND(AF337/AF$8*AF$7*KVARDI,2))</f>
        <v/>
      </c>
      <c r="AH337" s="43"/>
      <c r="AI337" s="44" t="str">
        <f aca="false">IF(OR(AH$4=0,AH337="",AH$8="",AH$7=""),"",ROUND(AH337/AH$8*AH$7*KVARDI,2))</f>
        <v/>
      </c>
      <c r="AJ337" s="43"/>
      <c r="AK337" s="44" t="str">
        <f aca="false">IF(OR(AJ$4=0,AJ337="",AJ$8="",AJ$7=""),"",ROUND(AJ337/AJ$8*AJ$7*KVARDI,2))</f>
        <v/>
      </c>
      <c r="AL337" s="43"/>
      <c r="AM337" s="44" t="str">
        <f aca="false">IF(OR(AL$4=0,AL337="",AL$8="",AL$7=""),"",ROUND(AL337/AL$8*AL$7*KVARDI,2))</f>
        <v/>
      </c>
      <c r="AN337" s="43"/>
      <c r="AO337" s="44" t="str">
        <f aca="false">IF(OR(AN$4=0,AN337="",AN$8="",AN$7=""),"",ROUND(AN337/AN$8*AN$7*KVARDI,2))</f>
        <v/>
      </c>
      <c r="AP337" s="43"/>
      <c r="AQ337" s="44" t="str">
        <f aca="false">IF(OR(AP$4=0,AP337="",AP$8="",AP$7=""),"",ROUND(AP337/AP$8*AP$7*KVARDI,2))</f>
        <v/>
      </c>
      <c r="AR337" s="43"/>
      <c r="AS337" s="44" t="str">
        <f aca="false">IF(OR(AR$4=0,AR337="",AR$8="",AR$7=""),"",ROUND(AR337/AR$8*AR$7*KVARDI,2))</f>
        <v/>
      </c>
      <c r="AT337" s="43"/>
      <c r="AU337" s="44" t="str">
        <f aca="false">IF(OR(AT$4=0,AT337="",AT$8="",AT$7=""),"",ROUND(AT337/AT$8*AT$7*KVARDI,2))</f>
        <v/>
      </c>
      <c r="AV337" s="43"/>
      <c r="AW337" s="44" t="str">
        <f aca="false">IF(OR(AV$4=0,AV337="",AV$8="",AV$7=""),"",ROUND(AV337/AV$8*AV$7*KVARDI,2))</f>
        <v/>
      </c>
      <c r="AX337" s="43"/>
      <c r="AY337" s="44" t="str">
        <f aca="false">IF(OR(AX$4=0,AX337="",AX$8="",AX$7=""),"",ROUND(AX337/AX$8*AX$7*KVARDI,2))</f>
        <v/>
      </c>
      <c r="AZ337" s="43"/>
      <c r="BA337" s="44" t="str">
        <f aca="false">IF(OR(AZ$4=0,AZ337="",AZ$8="",AZ$7=""),"",ROUND(AZ337/AZ$8*AZ$7*KVARDI,2))</f>
        <v/>
      </c>
      <c r="BB337" s="43"/>
      <c r="BC337" s="44" t="str">
        <f aca="false">IF(OR(BB$4=0,BB337="",BB$8="",BB$7=""),"",ROUND(BB337/BB$8*BB$7*KVARDI,2))</f>
        <v/>
      </c>
    </row>
    <row r="338" customFormat="false" ht="15" hidden="false" customHeight="true" outlineLevel="0" collapsed="false">
      <c r="A338" s="45" t="n">
        <f aca="false">ROW()-10</f>
        <v>328</v>
      </c>
      <c r="B338" s="41" t="str">
        <f aca="false">IF(INDEX(Launagögn!$B$6:$B$10005,$A338)="","",INDEX(Launagögn!$B$6:$B$10005,$A338))</f>
        <v/>
      </c>
      <c r="C338" s="41" t="str">
        <f aca="false">IF(INDEX(Launagögn!$C$6:$C$10005,$A338)="","",INDEX(Launagögn!$C$6:$C$10005,$A338))</f>
        <v/>
      </c>
      <c r="D338" s="42" t="n">
        <f aca="false">IFERROR(SUMIF($F$10:$BC$10,"Stig",$F338:$BC338),0)</f>
        <v>0</v>
      </c>
      <c r="F338" s="43"/>
      <c r="G338" s="44" t="str">
        <f aca="false">IF(OR(F$4=0,F338="",F$8="",F$7=""),"",ROUND(F338/F$8*F$7*KVARDI,2))</f>
        <v/>
      </c>
      <c r="H338" s="43"/>
      <c r="I338" s="44" t="str">
        <f aca="false">IF(OR(H$4=0,H338="",H$8="",H$7=""),"",ROUND(H338/H$8*H$7*KVARDI,2))</f>
        <v/>
      </c>
      <c r="J338" s="43"/>
      <c r="K338" s="44" t="str">
        <f aca="false">IF(OR(J$4=0,J338="",J$8="",J$7=""),"",ROUND(J338/J$8*J$7*KVARDI,2))</f>
        <v/>
      </c>
      <c r="L338" s="43"/>
      <c r="M338" s="44" t="str">
        <f aca="false">IF(OR(L$4=0,L338="",L$8="",L$7=""),"",ROUND(L338/L$8*L$7*KVARDI,2))</f>
        <v/>
      </c>
      <c r="N338" s="43"/>
      <c r="O338" s="44" t="str">
        <f aca="false">IF(OR(N$4=0,N338="",N$8="",N$7=""),"",ROUND(N338/N$8*N$7*KVARDI,2))</f>
        <v/>
      </c>
      <c r="P338" s="43"/>
      <c r="Q338" s="44" t="str">
        <f aca="false">IF(OR(P$4=0,P338="",P$8="",P$7=""),"",ROUND(P338/P$8*P$7*KVARDI,2))</f>
        <v/>
      </c>
      <c r="R338" s="43"/>
      <c r="S338" s="44" t="str">
        <f aca="false">IF(OR(R$4=0,R338="",R$8="",R$7=""),"",ROUND(R338/R$8*R$7*KVARDI,2))</f>
        <v/>
      </c>
      <c r="T338" s="43"/>
      <c r="U338" s="44" t="str">
        <f aca="false">IF(OR(T$4=0,T338="",T$8="",T$7=""),"",ROUND(T338/T$8*T$7*KVARDI,2))</f>
        <v/>
      </c>
      <c r="V338" s="43"/>
      <c r="W338" s="44" t="str">
        <f aca="false">IF(OR(V$4=0,V338="",V$8="",V$7=""),"",ROUND(V338/V$8*V$7*KVARDI,2))</f>
        <v/>
      </c>
      <c r="X338" s="43"/>
      <c r="Y338" s="44" t="str">
        <f aca="false">IF(OR(X$4=0,X338="",X$8="",X$7=""),"",ROUND(X338/X$8*X$7*KVARDI,2))</f>
        <v/>
      </c>
      <c r="Z338" s="43"/>
      <c r="AA338" s="44" t="str">
        <f aca="false">IF(OR(Z$4=0,Z338="",Z$8="",Z$7=""),"",ROUND(Z338/Z$8*Z$7*KVARDI,2))</f>
        <v/>
      </c>
      <c r="AB338" s="43"/>
      <c r="AC338" s="44" t="str">
        <f aca="false">IF(OR(AB$4=0,AB338="",AB$8="",AB$7=""),"",ROUND(AB338/AB$8*AB$7*KVARDI,2))</f>
        <v/>
      </c>
      <c r="AD338" s="43"/>
      <c r="AE338" s="44" t="str">
        <f aca="false">IF(OR(AD$4=0,AD338="",AD$8="",AD$7=""),"",ROUND(AD338/AD$8*AD$7*KVARDI,2))</f>
        <v/>
      </c>
      <c r="AF338" s="43"/>
      <c r="AG338" s="44" t="str">
        <f aca="false">IF(OR(AF$4=0,AF338="",AF$8="",AF$7=""),"",ROUND(AF338/AF$8*AF$7*KVARDI,2))</f>
        <v/>
      </c>
      <c r="AH338" s="43"/>
      <c r="AI338" s="44" t="str">
        <f aca="false">IF(OR(AH$4=0,AH338="",AH$8="",AH$7=""),"",ROUND(AH338/AH$8*AH$7*KVARDI,2))</f>
        <v/>
      </c>
      <c r="AJ338" s="43"/>
      <c r="AK338" s="44" t="str">
        <f aca="false">IF(OR(AJ$4=0,AJ338="",AJ$8="",AJ$7=""),"",ROUND(AJ338/AJ$8*AJ$7*KVARDI,2))</f>
        <v/>
      </c>
      <c r="AL338" s="43"/>
      <c r="AM338" s="44" t="str">
        <f aca="false">IF(OR(AL$4=0,AL338="",AL$8="",AL$7=""),"",ROUND(AL338/AL$8*AL$7*KVARDI,2))</f>
        <v/>
      </c>
      <c r="AN338" s="43"/>
      <c r="AO338" s="44" t="str">
        <f aca="false">IF(OR(AN$4=0,AN338="",AN$8="",AN$7=""),"",ROUND(AN338/AN$8*AN$7*KVARDI,2))</f>
        <v/>
      </c>
      <c r="AP338" s="43"/>
      <c r="AQ338" s="44" t="str">
        <f aca="false">IF(OR(AP$4=0,AP338="",AP$8="",AP$7=""),"",ROUND(AP338/AP$8*AP$7*KVARDI,2))</f>
        <v/>
      </c>
      <c r="AR338" s="43"/>
      <c r="AS338" s="44" t="str">
        <f aca="false">IF(OR(AR$4=0,AR338="",AR$8="",AR$7=""),"",ROUND(AR338/AR$8*AR$7*KVARDI,2))</f>
        <v/>
      </c>
      <c r="AT338" s="43"/>
      <c r="AU338" s="44" t="str">
        <f aca="false">IF(OR(AT$4=0,AT338="",AT$8="",AT$7=""),"",ROUND(AT338/AT$8*AT$7*KVARDI,2))</f>
        <v/>
      </c>
      <c r="AV338" s="43"/>
      <c r="AW338" s="44" t="str">
        <f aca="false">IF(OR(AV$4=0,AV338="",AV$8="",AV$7=""),"",ROUND(AV338/AV$8*AV$7*KVARDI,2))</f>
        <v/>
      </c>
      <c r="AX338" s="43"/>
      <c r="AY338" s="44" t="str">
        <f aca="false">IF(OR(AX$4=0,AX338="",AX$8="",AX$7=""),"",ROUND(AX338/AX$8*AX$7*KVARDI,2))</f>
        <v/>
      </c>
      <c r="AZ338" s="43"/>
      <c r="BA338" s="44" t="str">
        <f aca="false">IF(OR(AZ$4=0,AZ338="",AZ$8="",AZ$7=""),"",ROUND(AZ338/AZ$8*AZ$7*KVARDI,2))</f>
        <v/>
      </c>
      <c r="BB338" s="43"/>
      <c r="BC338" s="44" t="str">
        <f aca="false">IF(OR(BB$4=0,BB338="",BB$8="",BB$7=""),"",ROUND(BB338/BB$8*BB$7*KVARDI,2))</f>
        <v/>
      </c>
    </row>
    <row r="339" customFormat="false" ht="15" hidden="false" customHeight="true" outlineLevel="0" collapsed="false">
      <c r="A339" s="45" t="n">
        <f aca="false">ROW()-10</f>
        <v>329</v>
      </c>
      <c r="B339" s="41" t="str">
        <f aca="false">IF(INDEX(Launagögn!$B$6:$B$10005,$A339)="","",INDEX(Launagögn!$B$6:$B$10005,$A339))</f>
        <v/>
      </c>
      <c r="C339" s="41" t="str">
        <f aca="false">IF(INDEX(Launagögn!$C$6:$C$10005,$A339)="","",INDEX(Launagögn!$C$6:$C$10005,$A339))</f>
        <v/>
      </c>
      <c r="D339" s="42" t="n">
        <f aca="false">IFERROR(SUMIF($F$10:$BC$10,"Stig",$F339:$BC339),0)</f>
        <v>0</v>
      </c>
      <c r="F339" s="43"/>
      <c r="G339" s="44" t="str">
        <f aca="false">IF(OR(F$4=0,F339="",F$8="",F$7=""),"",ROUND(F339/F$8*F$7*KVARDI,2))</f>
        <v/>
      </c>
      <c r="H339" s="43"/>
      <c r="I339" s="44" t="str">
        <f aca="false">IF(OR(H$4=0,H339="",H$8="",H$7=""),"",ROUND(H339/H$8*H$7*KVARDI,2))</f>
        <v/>
      </c>
      <c r="J339" s="43"/>
      <c r="K339" s="44" t="str">
        <f aca="false">IF(OR(J$4=0,J339="",J$8="",J$7=""),"",ROUND(J339/J$8*J$7*KVARDI,2))</f>
        <v/>
      </c>
      <c r="L339" s="43"/>
      <c r="M339" s="44" t="str">
        <f aca="false">IF(OR(L$4=0,L339="",L$8="",L$7=""),"",ROUND(L339/L$8*L$7*KVARDI,2))</f>
        <v/>
      </c>
      <c r="N339" s="43"/>
      <c r="O339" s="44" t="str">
        <f aca="false">IF(OR(N$4=0,N339="",N$8="",N$7=""),"",ROUND(N339/N$8*N$7*KVARDI,2))</f>
        <v/>
      </c>
      <c r="P339" s="43"/>
      <c r="Q339" s="44" t="str">
        <f aca="false">IF(OR(P$4=0,P339="",P$8="",P$7=""),"",ROUND(P339/P$8*P$7*KVARDI,2))</f>
        <v/>
      </c>
      <c r="R339" s="43"/>
      <c r="S339" s="44" t="str">
        <f aca="false">IF(OR(R$4=0,R339="",R$8="",R$7=""),"",ROUND(R339/R$8*R$7*KVARDI,2))</f>
        <v/>
      </c>
      <c r="T339" s="43"/>
      <c r="U339" s="44" t="str">
        <f aca="false">IF(OR(T$4=0,T339="",T$8="",T$7=""),"",ROUND(T339/T$8*T$7*KVARDI,2))</f>
        <v/>
      </c>
      <c r="V339" s="43"/>
      <c r="W339" s="44" t="str">
        <f aca="false">IF(OR(V$4=0,V339="",V$8="",V$7=""),"",ROUND(V339/V$8*V$7*KVARDI,2))</f>
        <v/>
      </c>
      <c r="X339" s="43"/>
      <c r="Y339" s="44" t="str">
        <f aca="false">IF(OR(X$4=0,X339="",X$8="",X$7=""),"",ROUND(X339/X$8*X$7*KVARDI,2))</f>
        <v/>
      </c>
      <c r="Z339" s="43"/>
      <c r="AA339" s="44" t="str">
        <f aca="false">IF(OR(Z$4=0,Z339="",Z$8="",Z$7=""),"",ROUND(Z339/Z$8*Z$7*KVARDI,2))</f>
        <v/>
      </c>
      <c r="AB339" s="43"/>
      <c r="AC339" s="44" t="str">
        <f aca="false">IF(OR(AB$4=0,AB339="",AB$8="",AB$7=""),"",ROUND(AB339/AB$8*AB$7*KVARDI,2))</f>
        <v/>
      </c>
      <c r="AD339" s="43"/>
      <c r="AE339" s="44" t="str">
        <f aca="false">IF(OR(AD$4=0,AD339="",AD$8="",AD$7=""),"",ROUND(AD339/AD$8*AD$7*KVARDI,2))</f>
        <v/>
      </c>
      <c r="AF339" s="43"/>
      <c r="AG339" s="44" t="str">
        <f aca="false">IF(OR(AF$4=0,AF339="",AF$8="",AF$7=""),"",ROUND(AF339/AF$8*AF$7*KVARDI,2))</f>
        <v/>
      </c>
      <c r="AH339" s="43"/>
      <c r="AI339" s="44" t="str">
        <f aca="false">IF(OR(AH$4=0,AH339="",AH$8="",AH$7=""),"",ROUND(AH339/AH$8*AH$7*KVARDI,2))</f>
        <v/>
      </c>
      <c r="AJ339" s="43"/>
      <c r="AK339" s="44" t="str">
        <f aca="false">IF(OR(AJ$4=0,AJ339="",AJ$8="",AJ$7=""),"",ROUND(AJ339/AJ$8*AJ$7*KVARDI,2))</f>
        <v/>
      </c>
      <c r="AL339" s="43"/>
      <c r="AM339" s="44" t="str">
        <f aca="false">IF(OR(AL$4=0,AL339="",AL$8="",AL$7=""),"",ROUND(AL339/AL$8*AL$7*KVARDI,2))</f>
        <v/>
      </c>
      <c r="AN339" s="43"/>
      <c r="AO339" s="44" t="str">
        <f aca="false">IF(OR(AN$4=0,AN339="",AN$8="",AN$7=""),"",ROUND(AN339/AN$8*AN$7*KVARDI,2))</f>
        <v/>
      </c>
      <c r="AP339" s="43"/>
      <c r="AQ339" s="44" t="str">
        <f aca="false">IF(OR(AP$4=0,AP339="",AP$8="",AP$7=""),"",ROUND(AP339/AP$8*AP$7*KVARDI,2))</f>
        <v/>
      </c>
      <c r="AR339" s="43"/>
      <c r="AS339" s="44" t="str">
        <f aca="false">IF(OR(AR$4=0,AR339="",AR$8="",AR$7=""),"",ROUND(AR339/AR$8*AR$7*KVARDI,2))</f>
        <v/>
      </c>
      <c r="AT339" s="43"/>
      <c r="AU339" s="44" t="str">
        <f aca="false">IF(OR(AT$4=0,AT339="",AT$8="",AT$7=""),"",ROUND(AT339/AT$8*AT$7*KVARDI,2))</f>
        <v/>
      </c>
      <c r="AV339" s="43"/>
      <c r="AW339" s="44" t="str">
        <f aca="false">IF(OR(AV$4=0,AV339="",AV$8="",AV$7=""),"",ROUND(AV339/AV$8*AV$7*KVARDI,2))</f>
        <v/>
      </c>
      <c r="AX339" s="43"/>
      <c r="AY339" s="44" t="str">
        <f aca="false">IF(OR(AX$4=0,AX339="",AX$8="",AX$7=""),"",ROUND(AX339/AX$8*AX$7*KVARDI,2))</f>
        <v/>
      </c>
      <c r="AZ339" s="43"/>
      <c r="BA339" s="44" t="str">
        <f aca="false">IF(OR(AZ$4=0,AZ339="",AZ$8="",AZ$7=""),"",ROUND(AZ339/AZ$8*AZ$7*KVARDI,2))</f>
        <v/>
      </c>
      <c r="BB339" s="43"/>
      <c r="BC339" s="44" t="str">
        <f aca="false">IF(OR(BB$4=0,BB339="",BB$8="",BB$7=""),"",ROUND(BB339/BB$8*BB$7*KVARDI,2))</f>
        <v/>
      </c>
    </row>
    <row r="340" customFormat="false" ht="15" hidden="false" customHeight="true" outlineLevel="0" collapsed="false">
      <c r="A340" s="45" t="n">
        <f aca="false">ROW()-10</f>
        <v>330</v>
      </c>
      <c r="B340" s="41" t="str">
        <f aca="false">IF(INDEX(Launagögn!$B$6:$B$10005,$A340)="","",INDEX(Launagögn!$B$6:$B$10005,$A340))</f>
        <v/>
      </c>
      <c r="C340" s="41" t="str">
        <f aca="false">IF(INDEX(Launagögn!$C$6:$C$10005,$A340)="","",INDEX(Launagögn!$C$6:$C$10005,$A340))</f>
        <v/>
      </c>
      <c r="D340" s="42" t="n">
        <f aca="false">IFERROR(SUMIF($F$10:$BC$10,"Stig",$F340:$BC340),0)</f>
        <v>0</v>
      </c>
      <c r="F340" s="43"/>
      <c r="G340" s="44" t="str">
        <f aca="false">IF(OR(F$4=0,F340="",F$8="",F$7=""),"",ROUND(F340/F$8*F$7*KVARDI,2))</f>
        <v/>
      </c>
      <c r="H340" s="43"/>
      <c r="I340" s="44" t="str">
        <f aca="false">IF(OR(H$4=0,H340="",H$8="",H$7=""),"",ROUND(H340/H$8*H$7*KVARDI,2))</f>
        <v/>
      </c>
      <c r="J340" s="43"/>
      <c r="K340" s="44" t="str">
        <f aca="false">IF(OR(J$4=0,J340="",J$8="",J$7=""),"",ROUND(J340/J$8*J$7*KVARDI,2))</f>
        <v/>
      </c>
      <c r="L340" s="43"/>
      <c r="M340" s="44" t="str">
        <f aca="false">IF(OR(L$4=0,L340="",L$8="",L$7=""),"",ROUND(L340/L$8*L$7*KVARDI,2))</f>
        <v/>
      </c>
      <c r="N340" s="43"/>
      <c r="O340" s="44" t="str">
        <f aca="false">IF(OR(N$4=0,N340="",N$8="",N$7=""),"",ROUND(N340/N$8*N$7*KVARDI,2))</f>
        <v/>
      </c>
      <c r="P340" s="43"/>
      <c r="Q340" s="44" t="str">
        <f aca="false">IF(OR(P$4=0,P340="",P$8="",P$7=""),"",ROUND(P340/P$8*P$7*KVARDI,2))</f>
        <v/>
      </c>
      <c r="R340" s="43"/>
      <c r="S340" s="44" t="str">
        <f aca="false">IF(OR(R$4=0,R340="",R$8="",R$7=""),"",ROUND(R340/R$8*R$7*KVARDI,2))</f>
        <v/>
      </c>
      <c r="T340" s="43"/>
      <c r="U340" s="44" t="str">
        <f aca="false">IF(OR(T$4=0,T340="",T$8="",T$7=""),"",ROUND(T340/T$8*T$7*KVARDI,2))</f>
        <v/>
      </c>
      <c r="V340" s="43"/>
      <c r="W340" s="44" t="str">
        <f aca="false">IF(OR(V$4=0,V340="",V$8="",V$7=""),"",ROUND(V340/V$8*V$7*KVARDI,2))</f>
        <v/>
      </c>
      <c r="X340" s="43"/>
      <c r="Y340" s="44" t="str">
        <f aca="false">IF(OR(X$4=0,X340="",X$8="",X$7=""),"",ROUND(X340/X$8*X$7*KVARDI,2))</f>
        <v/>
      </c>
      <c r="Z340" s="43"/>
      <c r="AA340" s="44" t="str">
        <f aca="false">IF(OR(Z$4=0,Z340="",Z$8="",Z$7=""),"",ROUND(Z340/Z$8*Z$7*KVARDI,2))</f>
        <v/>
      </c>
      <c r="AB340" s="43"/>
      <c r="AC340" s="44" t="str">
        <f aca="false">IF(OR(AB$4=0,AB340="",AB$8="",AB$7=""),"",ROUND(AB340/AB$8*AB$7*KVARDI,2))</f>
        <v/>
      </c>
      <c r="AD340" s="43"/>
      <c r="AE340" s="44" t="str">
        <f aca="false">IF(OR(AD$4=0,AD340="",AD$8="",AD$7=""),"",ROUND(AD340/AD$8*AD$7*KVARDI,2))</f>
        <v/>
      </c>
      <c r="AF340" s="43"/>
      <c r="AG340" s="44" t="str">
        <f aca="false">IF(OR(AF$4=0,AF340="",AF$8="",AF$7=""),"",ROUND(AF340/AF$8*AF$7*KVARDI,2))</f>
        <v/>
      </c>
      <c r="AH340" s="43"/>
      <c r="AI340" s="44" t="str">
        <f aca="false">IF(OR(AH$4=0,AH340="",AH$8="",AH$7=""),"",ROUND(AH340/AH$8*AH$7*KVARDI,2))</f>
        <v/>
      </c>
      <c r="AJ340" s="43"/>
      <c r="AK340" s="44" t="str">
        <f aca="false">IF(OR(AJ$4=0,AJ340="",AJ$8="",AJ$7=""),"",ROUND(AJ340/AJ$8*AJ$7*KVARDI,2))</f>
        <v/>
      </c>
      <c r="AL340" s="43"/>
      <c r="AM340" s="44" t="str">
        <f aca="false">IF(OR(AL$4=0,AL340="",AL$8="",AL$7=""),"",ROUND(AL340/AL$8*AL$7*KVARDI,2))</f>
        <v/>
      </c>
      <c r="AN340" s="43"/>
      <c r="AO340" s="44" t="str">
        <f aca="false">IF(OR(AN$4=0,AN340="",AN$8="",AN$7=""),"",ROUND(AN340/AN$8*AN$7*KVARDI,2))</f>
        <v/>
      </c>
      <c r="AP340" s="43"/>
      <c r="AQ340" s="44" t="str">
        <f aca="false">IF(OR(AP$4=0,AP340="",AP$8="",AP$7=""),"",ROUND(AP340/AP$8*AP$7*KVARDI,2))</f>
        <v/>
      </c>
      <c r="AR340" s="43"/>
      <c r="AS340" s="44" t="str">
        <f aca="false">IF(OR(AR$4=0,AR340="",AR$8="",AR$7=""),"",ROUND(AR340/AR$8*AR$7*KVARDI,2))</f>
        <v/>
      </c>
      <c r="AT340" s="43"/>
      <c r="AU340" s="44" t="str">
        <f aca="false">IF(OR(AT$4=0,AT340="",AT$8="",AT$7=""),"",ROUND(AT340/AT$8*AT$7*KVARDI,2))</f>
        <v/>
      </c>
      <c r="AV340" s="43"/>
      <c r="AW340" s="44" t="str">
        <f aca="false">IF(OR(AV$4=0,AV340="",AV$8="",AV$7=""),"",ROUND(AV340/AV$8*AV$7*KVARDI,2))</f>
        <v/>
      </c>
      <c r="AX340" s="43"/>
      <c r="AY340" s="44" t="str">
        <f aca="false">IF(OR(AX$4=0,AX340="",AX$8="",AX$7=""),"",ROUND(AX340/AX$8*AX$7*KVARDI,2))</f>
        <v/>
      </c>
      <c r="AZ340" s="43"/>
      <c r="BA340" s="44" t="str">
        <f aca="false">IF(OR(AZ$4=0,AZ340="",AZ$8="",AZ$7=""),"",ROUND(AZ340/AZ$8*AZ$7*KVARDI,2))</f>
        <v/>
      </c>
      <c r="BB340" s="43"/>
      <c r="BC340" s="44" t="str">
        <f aca="false">IF(OR(BB$4=0,BB340="",BB$8="",BB$7=""),"",ROUND(BB340/BB$8*BB$7*KVARDI,2))</f>
        <v/>
      </c>
    </row>
    <row r="341" customFormat="false" ht="15" hidden="false" customHeight="true" outlineLevel="0" collapsed="false">
      <c r="A341" s="45" t="n">
        <f aca="false">ROW()-10</f>
        <v>331</v>
      </c>
      <c r="B341" s="41" t="str">
        <f aca="false">IF(INDEX(Launagögn!$B$6:$B$10005,$A341)="","",INDEX(Launagögn!$B$6:$B$10005,$A341))</f>
        <v/>
      </c>
      <c r="C341" s="41" t="str">
        <f aca="false">IF(INDEX(Launagögn!$C$6:$C$10005,$A341)="","",INDEX(Launagögn!$C$6:$C$10005,$A341))</f>
        <v/>
      </c>
      <c r="D341" s="42" t="n">
        <f aca="false">IFERROR(SUMIF($F$10:$BC$10,"Stig",$F341:$BC341),0)</f>
        <v>0</v>
      </c>
      <c r="F341" s="43"/>
      <c r="G341" s="44" t="str">
        <f aca="false">IF(OR(F$4=0,F341="",F$8="",F$7=""),"",ROUND(F341/F$8*F$7*KVARDI,2))</f>
        <v/>
      </c>
      <c r="H341" s="43"/>
      <c r="I341" s="44" t="str">
        <f aca="false">IF(OR(H$4=0,H341="",H$8="",H$7=""),"",ROUND(H341/H$8*H$7*KVARDI,2))</f>
        <v/>
      </c>
      <c r="J341" s="43"/>
      <c r="K341" s="44" t="str">
        <f aca="false">IF(OR(J$4=0,J341="",J$8="",J$7=""),"",ROUND(J341/J$8*J$7*KVARDI,2))</f>
        <v/>
      </c>
      <c r="L341" s="43"/>
      <c r="M341" s="44" t="str">
        <f aca="false">IF(OR(L$4=0,L341="",L$8="",L$7=""),"",ROUND(L341/L$8*L$7*KVARDI,2))</f>
        <v/>
      </c>
      <c r="N341" s="43"/>
      <c r="O341" s="44" t="str">
        <f aca="false">IF(OR(N$4=0,N341="",N$8="",N$7=""),"",ROUND(N341/N$8*N$7*KVARDI,2))</f>
        <v/>
      </c>
      <c r="P341" s="43"/>
      <c r="Q341" s="44" t="str">
        <f aca="false">IF(OR(P$4=0,P341="",P$8="",P$7=""),"",ROUND(P341/P$8*P$7*KVARDI,2))</f>
        <v/>
      </c>
      <c r="R341" s="43"/>
      <c r="S341" s="44" t="str">
        <f aca="false">IF(OR(R$4=0,R341="",R$8="",R$7=""),"",ROUND(R341/R$8*R$7*KVARDI,2))</f>
        <v/>
      </c>
      <c r="T341" s="43"/>
      <c r="U341" s="44" t="str">
        <f aca="false">IF(OR(T$4=0,T341="",T$8="",T$7=""),"",ROUND(T341/T$8*T$7*KVARDI,2))</f>
        <v/>
      </c>
      <c r="V341" s="43"/>
      <c r="W341" s="44" t="str">
        <f aca="false">IF(OR(V$4=0,V341="",V$8="",V$7=""),"",ROUND(V341/V$8*V$7*KVARDI,2))</f>
        <v/>
      </c>
      <c r="X341" s="43"/>
      <c r="Y341" s="44" t="str">
        <f aca="false">IF(OR(X$4=0,X341="",X$8="",X$7=""),"",ROUND(X341/X$8*X$7*KVARDI,2))</f>
        <v/>
      </c>
      <c r="Z341" s="43"/>
      <c r="AA341" s="44" t="str">
        <f aca="false">IF(OR(Z$4=0,Z341="",Z$8="",Z$7=""),"",ROUND(Z341/Z$8*Z$7*KVARDI,2))</f>
        <v/>
      </c>
      <c r="AB341" s="43"/>
      <c r="AC341" s="44" t="str">
        <f aca="false">IF(OR(AB$4=0,AB341="",AB$8="",AB$7=""),"",ROUND(AB341/AB$8*AB$7*KVARDI,2))</f>
        <v/>
      </c>
      <c r="AD341" s="43"/>
      <c r="AE341" s="44" t="str">
        <f aca="false">IF(OR(AD$4=0,AD341="",AD$8="",AD$7=""),"",ROUND(AD341/AD$8*AD$7*KVARDI,2))</f>
        <v/>
      </c>
      <c r="AF341" s="43"/>
      <c r="AG341" s="44" t="str">
        <f aca="false">IF(OR(AF$4=0,AF341="",AF$8="",AF$7=""),"",ROUND(AF341/AF$8*AF$7*KVARDI,2))</f>
        <v/>
      </c>
      <c r="AH341" s="43"/>
      <c r="AI341" s="44" t="str">
        <f aca="false">IF(OR(AH$4=0,AH341="",AH$8="",AH$7=""),"",ROUND(AH341/AH$8*AH$7*KVARDI,2))</f>
        <v/>
      </c>
      <c r="AJ341" s="43"/>
      <c r="AK341" s="44" t="str">
        <f aca="false">IF(OR(AJ$4=0,AJ341="",AJ$8="",AJ$7=""),"",ROUND(AJ341/AJ$8*AJ$7*KVARDI,2))</f>
        <v/>
      </c>
      <c r="AL341" s="43"/>
      <c r="AM341" s="44" t="str">
        <f aca="false">IF(OR(AL$4=0,AL341="",AL$8="",AL$7=""),"",ROUND(AL341/AL$8*AL$7*KVARDI,2))</f>
        <v/>
      </c>
      <c r="AN341" s="43"/>
      <c r="AO341" s="44" t="str">
        <f aca="false">IF(OR(AN$4=0,AN341="",AN$8="",AN$7=""),"",ROUND(AN341/AN$8*AN$7*KVARDI,2))</f>
        <v/>
      </c>
      <c r="AP341" s="43"/>
      <c r="AQ341" s="44" t="str">
        <f aca="false">IF(OR(AP$4=0,AP341="",AP$8="",AP$7=""),"",ROUND(AP341/AP$8*AP$7*KVARDI,2))</f>
        <v/>
      </c>
      <c r="AR341" s="43"/>
      <c r="AS341" s="44" t="str">
        <f aca="false">IF(OR(AR$4=0,AR341="",AR$8="",AR$7=""),"",ROUND(AR341/AR$8*AR$7*KVARDI,2))</f>
        <v/>
      </c>
      <c r="AT341" s="43"/>
      <c r="AU341" s="44" t="str">
        <f aca="false">IF(OR(AT$4=0,AT341="",AT$8="",AT$7=""),"",ROUND(AT341/AT$8*AT$7*KVARDI,2))</f>
        <v/>
      </c>
      <c r="AV341" s="43"/>
      <c r="AW341" s="44" t="str">
        <f aca="false">IF(OR(AV$4=0,AV341="",AV$8="",AV$7=""),"",ROUND(AV341/AV$8*AV$7*KVARDI,2))</f>
        <v/>
      </c>
      <c r="AX341" s="43"/>
      <c r="AY341" s="44" t="str">
        <f aca="false">IF(OR(AX$4=0,AX341="",AX$8="",AX$7=""),"",ROUND(AX341/AX$8*AX$7*KVARDI,2))</f>
        <v/>
      </c>
      <c r="AZ341" s="43"/>
      <c r="BA341" s="44" t="str">
        <f aca="false">IF(OR(AZ$4=0,AZ341="",AZ$8="",AZ$7=""),"",ROUND(AZ341/AZ$8*AZ$7*KVARDI,2))</f>
        <v/>
      </c>
      <c r="BB341" s="43"/>
      <c r="BC341" s="44" t="str">
        <f aca="false">IF(OR(BB$4=0,BB341="",BB$8="",BB$7=""),"",ROUND(BB341/BB$8*BB$7*KVARDI,2))</f>
        <v/>
      </c>
    </row>
    <row r="342" customFormat="false" ht="15" hidden="false" customHeight="true" outlineLevel="0" collapsed="false">
      <c r="A342" s="45" t="n">
        <f aca="false">ROW()-10</f>
        <v>332</v>
      </c>
      <c r="B342" s="41" t="str">
        <f aca="false">IF(INDEX(Launagögn!$B$6:$B$10005,$A342)="","",INDEX(Launagögn!$B$6:$B$10005,$A342))</f>
        <v/>
      </c>
      <c r="C342" s="41" t="str">
        <f aca="false">IF(INDEX(Launagögn!$C$6:$C$10005,$A342)="","",INDEX(Launagögn!$C$6:$C$10005,$A342))</f>
        <v/>
      </c>
      <c r="D342" s="42" t="n">
        <f aca="false">IFERROR(SUMIF($F$10:$BC$10,"Stig",$F342:$BC342),0)</f>
        <v>0</v>
      </c>
      <c r="F342" s="43"/>
      <c r="G342" s="44" t="str">
        <f aca="false">IF(OR(F$4=0,F342="",F$8="",F$7=""),"",ROUND(F342/F$8*F$7*KVARDI,2))</f>
        <v/>
      </c>
      <c r="H342" s="43"/>
      <c r="I342" s="44" t="str">
        <f aca="false">IF(OR(H$4=0,H342="",H$8="",H$7=""),"",ROUND(H342/H$8*H$7*KVARDI,2))</f>
        <v/>
      </c>
      <c r="J342" s="43"/>
      <c r="K342" s="44" t="str">
        <f aca="false">IF(OR(J$4=0,J342="",J$8="",J$7=""),"",ROUND(J342/J$8*J$7*KVARDI,2))</f>
        <v/>
      </c>
      <c r="L342" s="43"/>
      <c r="M342" s="44" t="str">
        <f aca="false">IF(OR(L$4=0,L342="",L$8="",L$7=""),"",ROUND(L342/L$8*L$7*KVARDI,2))</f>
        <v/>
      </c>
      <c r="N342" s="43"/>
      <c r="O342" s="44" t="str">
        <f aca="false">IF(OR(N$4=0,N342="",N$8="",N$7=""),"",ROUND(N342/N$8*N$7*KVARDI,2))</f>
        <v/>
      </c>
      <c r="P342" s="43"/>
      <c r="Q342" s="44" t="str">
        <f aca="false">IF(OR(P$4=0,P342="",P$8="",P$7=""),"",ROUND(P342/P$8*P$7*KVARDI,2))</f>
        <v/>
      </c>
      <c r="R342" s="43"/>
      <c r="S342" s="44" t="str">
        <f aca="false">IF(OR(R$4=0,R342="",R$8="",R$7=""),"",ROUND(R342/R$8*R$7*KVARDI,2))</f>
        <v/>
      </c>
      <c r="T342" s="43"/>
      <c r="U342" s="44" t="str">
        <f aca="false">IF(OR(T$4=0,T342="",T$8="",T$7=""),"",ROUND(T342/T$8*T$7*KVARDI,2))</f>
        <v/>
      </c>
      <c r="V342" s="43"/>
      <c r="W342" s="44" t="str">
        <f aca="false">IF(OR(V$4=0,V342="",V$8="",V$7=""),"",ROUND(V342/V$8*V$7*KVARDI,2))</f>
        <v/>
      </c>
      <c r="X342" s="43"/>
      <c r="Y342" s="44" t="str">
        <f aca="false">IF(OR(X$4=0,X342="",X$8="",X$7=""),"",ROUND(X342/X$8*X$7*KVARDI,2))</f>
        <v/>
      </c>
      <c r="Z342" s="43"/>
      <c r="AA342" s="44" t="str">
        <f aca="false">IF(OR(Z$4=0,Z342="",Z$8="",Z$7=""),"",ROUND(Z342/Z$8*Z$7*KVARDI,2))</f>
        <v/>
      </c>
      <c r="AB342" s="43"/>
      <c r="AC342" s="44" t="str">
        <f aca="false">IF(OR(AB$4=0,AB342="",AB$8="",AB$7=""),"",ROUND(AB342/AB$8*AB$7*KVARDI,2))</f>
        <v/>
      </c>
      <c r="AD342" s="43"/>
      <c r="AE342" s="44" t="str">
        <f aca="false">IF(OR(AD$4=0,AD342="",AD$8="",AD$7=""),"",ROUND(AD342/AD$8*AD$7*KVARDI,2))</f>
        <v/>
      </c>
      <c r="AF342" s="43"/>
      <c r="AG342" s="44" t="str">
        <f aca="false">IF(OR(AF$4=0,AF342="",AF$8="",AF$7=""),"",ROUND(AF342/AF$8*AF$7*KVARDI,2))</f>
        <v/>
      </c>
      <c r="AH342" s="43"/>
      <c r="AI342" s="44" t="str">
        <f aca="false">IF(OR(AH$4=0,AH342="",AH$8="",AH$7=""),"",ROUND(AH342/AH$8*AH$7*KVARDI,2))</f>
        <v/>
      </c>
      <c r="AJ342" s="43"/>
      <c r="AK342" s="44" t="str">
        <f aca="false">IF(OR(AJ$4=0,AJ342="",AJ$8="",AJ$7=""),"",ROUND(AJ342/AJ$8*AJ$7*KVARDI,2))</f>
        <v/>
      </c>
      <c r="AL342" s="43"/>
      <c r="AM342" s="44" t="str">
        <f aca="false">IF(OR(AL$4=0,AL342="",AL$8="",AL$7=""),"",ROUND(AL342/AL$8*AL$7*KVARDI,2))</f>
        <v/>
      </c>
      <c r="AN342" s="43"/>
      <c r="AO342" s="44" t="str">
        <f aca="false">IF(OR(AN$4=0,AN342="",AN$8="",AN$7=""),"",ROUND(AN342/AN$8*AN$7*KVARDI,2))</f>
        <v/>
      </c>
      <c r="AP342" s="43"/>
      <c r="AQ342" s="44" t="str">
        <f aca="false">IF(OR(AP$4=0,AP342="",AP$8="",AP$7=""),"",ROUND(AP342/AP$8*AP$7*KVARDI,2))</f>
        <v/>
      </c>
      <c r="AR342" s="43"/>
      <c r="AS342" s="44" t="str">
        <f aca="false">IF(OR(AR$4=0,AR342="",AR$8="",AR$7=""),"",ROUND(AR342/AR$8*AR$7*KVARDI,2))</f>
        <v/>
      </c>
      <c r="AT342" s="43"/>
      <c r="AU342" s="44" t="str">
        <f aca="false">IF(OR(AT$4=0,AT342="",AT$8="",AT$7=""),"",ROUND(AT342/AT$8*AT$7*KVARDI,2))</f>
        <v/>
      </c>
      <c r="AV342" s="43"/>
      <c r="AW342" s="44" t="str">
        <f aca="false">IF(OR(AV$4=0,AV342="",AV$8="",AV$7=""),"",ROUND(AV342/AV$8*AV$7*KVARDI,2))</f>
        <v/>
      </c>
      <c r="AX342" s="43"/>
      <c r="AY342" s="44" t="str">
        <f aca="false">IF(OR(AX$4=0,AX342="",AX$8="",AX$7=""),"",ROUND(AX342/AX$8*AX$7*KVARDI,2))</f>
        <v/>
      </c>
      <c r="AZ342" s="43"/>
      <c r="BA342" s="44" t="str">
        <f aca="false">IF(OR(AZ$4=0,AZ342="",AZ$8="",AZ$7=""),"",ROUND(AZ342/AZ$8*AZ$7*KVARDI,2))</f>
        <v/>
      </c>
      <c r="BB342" s="43"/>
      <c r="BC342" s="44" t="str">
        <f aca="false">IF(OR(BB$4=0,BB342="",BB$8="",BB$7=""),"",ROUND(BB342/BB$8*BB$7*KVARDI,2))</f>
        <v/>
      </c>
    </row>
    <row r="343" customFormat="false" ht="15" hidden="false" customHeight="true" outlineLevel="0" collapsed="false">
      <c r="A343" s="45" t="n">
        <f aca="false">ROW()-10</f>
        <v>333</v>
      </c>
      <c r="B343" s="41" t="str">
        <f aca="false">IF(INDEX(Launagögn!$B$6:$B$10005,$A343)="","",INDEX(Launagögn!$B$6:$B$10005,$A343))</f>
        <v/>
      </c>
      <c r="C343" s="41" t="str">
        <f aca="false">IF(INDEX(Launagögn!$C$6:$C$10005,$A343)="","",INDEX(Launagögn!$C$6:$C$10005,$A343))</f>
        <v/>
      </c>
      <c r="D343" s="42" t="n">
        <f aca="false">IFERROR(SUMIF($F$10:$BC$10,"Stig",$F343:$BC343),0)</f>
        <v>0</v>
      </c>
      <c r="F343" s="43"/>
      <c r="G343" s="44" t="str">
        <f aca="false">IF(OR(F$4=0,F343="",F$8="",F$7=""),"",ROUND(F343/F$8*F$7*KVARDI,2))</f>
        <v/>
      </c>
      <c r="H343" s="43"/>
      <c r="I343" s="44" t="str">
        <f aca="false">IF(OR(H$4=0,H343="",H$8="",H$7=""),"",ROUND(H343/H$8*H$7*KVARDI,2))</f>
        <v/>
      </c>
      <c r="J343" s="43"/>
      <c r="K343" s="44" t="str">
        <f aca="false">IF(OR(J$4=0,J343="",J$8="",J$7=""),"",ROUND(J343/J$8*J$7*KVARDI,2))</f>
        <v/>
      </c>
      <c r="L343" s="43"/>
      <c r="M343" s="44" t="str">
        <f aca="false">IF(OR(L$4=0,L343="",L$8="",L$7=""),"",ROUND(L343/L$8*L$7*KVARDI,2))</f>
        <v/>
      </c>
      <c r="N343" s="43"/>
      <c r="O343" s="44" t="str">
        <f aca="false">IF(OR(N$4=0,N343="",N$8="",N$7=""),"",ROUND(N343/N$8*N$7*KVARDI,2))</f>
        <v/>
      </c>
      <c r="P343" s="43"/>
      <c r="Q343" s="44" t="str">
        <f aca="false">IF(OR(P$4=0,P343="",P$8="",P$7=""),"",ROUND(P343/P$8*P$7*KVARDI,2))</f>
        <v/>
      </c>
      <c r="R343" s="43"/>
      <c r="S343" s="44" t="str">
        <f aca="false">IF(OR(R$4=0,R343="",R$8="",R$7=""),"",ROUND(R343/R$8*R$7*KVARDI,2))</f>
        <v/>
      </c>
      <c r="T343" s="43"/>
      <c r="U343" s="44" t="str">
        <f aca="false">IF(OR(T$4=0,T343="",T$8="",T$7=""),"",ROUND(T343/T$8*T$7*KVARDI,2))</f>
        <v/>
      </c>
      <c r="V343" s="43"/>
      <c r="W343" s="44" t="str">
        <f aca="false">IF(OR(V$4=0,V343="",V$8="",V$7=""),"",ROUND(V343/V$8*V$7*KVARDI,2))</f>
        <v/>
      </c>
      <c r="X343" s="43"/>
      <c r="Y343" s="44" t="str">
        <f aca="false">IF(OR(X$4=0,X343="",X$8="",X$7=""),"",ROUND(X343/X$8*X$7*KVARDI,2))</f>
        <v/>
      </c>
      <c r="Z343" s="43"/>
      <c r="AA343" s="44" t="str">
        <f aca="false">IF(OR(Z$4=0,Z343="",Z$8="",Z$7=""),"",ROUND(Z343/Z$8*Z$7*KVARDI,2))</f>
        <v/>
      </c>
      <c r="AB343" s="43"/>
      <c r="AC343" s="44" t="str">
        <f aca="false">IF(OR(AB$4=0,AB343="",AB$8="",AB$7=""),"",ROUND(AB343/AB$8*AB$7*KVARDI,2))</f>
        <v/>
      </c>
      <c r="AD343" s="43"/>
      <c r="AE343" s="44" t="str">
        <f aca="false">IF(OR(AD$4=0,AD343="",AD$8="",AD$7=""),"",ROUND(AD343/AD$8*AD$7*KVARDI,2))</f>
        <v/>
      </c>
      <c r="AF343" s="43"/>
      <c r="AG343" s="44" t="str">
        <f aca="false">IF(OR(AF$4=0,AF343="",AF$8="",AF$7=""),"",ROUND(AF343/AF$8*AF$7*KVARDI,2))</f>
        <v/>
      </c>
      <c r="AH343" s="43"/>
      <c r="AI343" s="44" t="str">
        <f aca="false">IF(OR(AH$4=0,AH343="",AH$8="",AH$7=""),"",ROUND(AH343/AH$8*AH$7*KVARDI,2))</f>
        <v/>
      </c>
      <c r="AJ343" s="43"/>
      <c r="AK343" s="44" t="str">
        <f aca="false">IF(OR(AJ$4=0,AJ343="",AJ$8="",AJ$7=""),"",ROUND(AJ343/AJ$8*AJ$7*KVARDI,2))</f>
        <v/>
      </c>
      <c r="AL343" s="43"/>
      <c r="AM343" s="44" t="str">
        <f aca="false">IF(OR(AL$4=0,AL343="",AL$8="",AL$7=""),"",ROUND(AL343/AL$8*AL$7*KVARDI,2))</f>
        <v/>
      </c>
      <c r="AN343" s="43"/>
      <c r="AO343" s="44" t="str">
        <f aca="false">IF(OR(AN$4=0,AN343="",AN$8="",AN$7=""),"",ROUND(AN343/AN$8*AN$7*KVARDI,2))</f>
        <v/>
      </c>
      <c r="AP343" s="43"/>
      <c r="AQ343" s="44" t="str">
        <f aca="false">IF(OR(AP$4=0,AP343="",AP$8="",AP$7=""),"",ROUND(AP343/AP$8*AP$7*KVARDI,2))</f>
        <v/>
      </c>
      <c r="AR343" s="43"/>
      <c r="AS343" s="44" t="str">
        <f aca="false">IF(OR(AR$4=0,AR343="",AR$8="",AR$7=""),"",ROUND(AR343/AR$8*AR$7*KVARDI,2))</f>
        <v/>
      </c>
      <c r="AT343" s="43"/>
      <c r="AU343" s="44" t="str">
        <f aca="false">IF(OR(AT$4=0,AT343="",AT$8="",AT$7=""),"",ROUND(AT343/AT$8*AT$7*KVARDI,2))</f>
        <v/>
      </c>
      <c r="AV343" s="43"/>
      <c r="AW343" s="44" t="str">
        <f aca="false">IF(OR(AV$4=0,AV343="",AV$8="",AV$7=""),"",ROUND(AV343/AV$8*AV$7*KVARDI,2))</f>
        <v/>
      </c>
      <c r="AX343" s="43"/>
      <c r="AY343" s="44" t="str">
        <f aca="false">IF(OR(AX$4=0,AX343="",AX$8="",AX$7=""),"",ROUND(AX343/AX$8*AX$7*KVARDI,2))</f>
        <v/>
      </c>
      <c r="AZ343" s="43"/>
      <c r="BA343" s="44" t="str">
        <f aca="false">IF(OR(AZ$4=0,AZ343="",AZ$8="",AZ$7=""),"",ROUND(AZ343/AZ$8*AZ$7*KVARDI,2))</f>
        <v/>
      </c>
      <c r="BB343" s="43"/>
      <c r="BC343" s="44" t="str">
        <f aca="false">IF(OR(BB$4=0,BB343="",BB$8="",BB$7=""),"",ROUND(BB343/BB$8*BB$7*KVARDI,2))</f>
        <v/>
      </c>
    </row>
    <row r="344" customFormat="false" ht="15" hidden="false" customHeight="true" outlineLevel="0" collapsed="false">
      <c r="A344" s="45" t="n">
        <f aca="false">ROW()-10</f>
        <v>334</v>
      </c>
      <c r="B344" s="41" t="str">
        <f aca="false">IF(INDEX(Launagögn!$B$6:$B$10005,$A344)="","",INDEX(Launagögn!$B$6:$B$10005,$A344))</f>
        <v/>
      </c>
      <c r="C344" s="41" t="str">
        <f aca="false">IF(INDEX(Launagögn!$C$6:$C$10005,$A344)="","",INDEX(Launagögn!$C$6:$C$10005,$A344))</f>
        <v/>
      </c>
      <c r="D344" s="42" t="n">
        <f aca="false">IFERROR(SUMIF($F$10:$BC$10,"Stig",$F344:$BC344),0)</f>
        <v>0</v>
      </c>
      <c r="F344" s="43"/>
      <c r="G344" s="44" t="str">
        <f aca="false">IF(OR(F$4=0,F344="",F$8="",F$7=""),"",ROUND(F344/F$8*F$7*KVARDI,2))</f>
        <v/>
      </c>
      <c r="H344" s="43"/>
      <c r="I344" s="44" t="str">
        <f aca="false">IF(OR(H$4=0,H344="",H$8="",H$7=""),"",ROUND(H344/H$8*H$7*KVARDI,2))</f>
        <v/>
      </c>
      <c r="J344" s="43"/>
      <c r="K344" s="44" t="str">
        <f aca="false">IF(OR(J$4=0,J344="",J$8="",J$7=""),"",ROUND(J344/J$8*J$7*KVARDI,2))</f>
        <v/>
      </c>
      <c r="L344" s="43"/>
      <c r="M344" s="44" t="str">
        <f aca="false">IF(OR(L$4=0,L344="",L$8="",L$7=""),"",ROUND(L344/L$8*L$7*KVARDI,2))</f>
        <v/>
      </c>
      <c r="N344" s="43"/>
      <c r="O344" s="44" t="str">
        <f aca="false">IF(OR(N$4=0,N344="",N$8="",N$7=""),"",ROUND(N344/N$8*N$7*KVARDI,2))</f>
        <v/>
      </c>
      <c r="P344" s="43"/>
      <c r="Q344" s="44" t="str">
        <f aca="false">IF(OR(P$4=0,P344="",P$8="",P$7=""),"",ROUND(P344/P$8*P$7*KVARDI,2))</f>
        <v/>
      </c>
      <c r="R344" s="43"/>
      <c r="S344" s="44" t="str">
        <f aca="false">IF(OR(R$4=0,R344="",R$8="",R$7=""),"",ROUND(R344/R$8*R$7*KVARDI,2))</f>
        <v/>
      </c>
      <c r="T344" s="43"/>
      <c r="U344" s="44" t="str">
        <f aca="false">IF(OR(T$4=0,T344="",T$8="",T$7=""),"",ROUND(T344/T$8*T$7*KVARDI,2))</f>
        <v/>
      </c>
      <c r="V344" s="43"/>
      <c r="W344" s="44" t="str">
        <f aca="false">IF(OR(V$4=0,V344="",V$8="",V$7=""),"",ROUND(V344/V$8*V$7*KVARDI,2))</f>
        <v/>
      </c>
      <c r="X344" s="43"/>
      <c r="Y344" s="44" t="str">
        <f aca="false">IF(OR(X$4=0,X344="",X$8="",X$7=""),"",ROUND(X344/X$8*X$7*KVARDI,2))</f>
        <v/>
      </c>
      <c r="Z344" s="43"/>
      <c r="AA344" s="44" t="str">
        <f aca="false">IF(OR(Z$4=0,Z344="",Z$8="",Z$7=""),"",ROUND(Z344/Z$8*Z$7*KVARDI,2))</f>
        <v/>
      </c>
      <c r="AB344" s="43"/>
      <c r="AC344" s="44" t="str">
        <f aca="false">IF(OR(AB$4=0,AB344="",AB$8="",AB$7=""),"",ROUND(AB344/AB$8*AB$7*KVARDI,2))</f>
        <v/>
      </c>
      <c r="AD344" s="43"/>
      <c r="AE344" s="44" t="str">
        <f aca="false">IF(OR(AD$4=0,AD344="",AD$8="",AD$7=""),"",ROUND(AD344/AD$8*AD$7*KVARDI,2))</f>
        <v/>
      </c>
      <c r="AF344" s="43"/>
      <c r="AG344" s="44" t="str">
        <f aca="false">IF(OR(AF$4=0,AF344="",AF$8="",AF$7=""),"",ROUND(AF344/AF$8*AF$7*KVARDI,2))</f>
        <v/>
      </c>
      <c r="AH344" s="43"/>
      <c r="AI344" s="44" t="str">
        <f aca="false">IF(OR(AH$4=0,AH344="",AH$8="",AH$7=""),"",ROUND(AH344/AH$8*AH$7*KVARDI,2))</f>
        <v/>
      </c>
      <c r="AJ344" s="43"/>
      <c r="AK344" s="44" t="str">
        <f aca="false">IF(OR(AJ$4=0,AJ344="",AJ$8="",AJ$7=""),"",ROUND(AJ344/AJ$8*AJ$7*KVARDI,2))</f>
        <v/>
      </c>
      <c r="AL344" s="43"/>
      <c r="AM344" s="44" t="str">
        <f aca="false">IF(OR(AL$4=0,AL344="",AL$8="",AL$7=""),"",ROUND(AL344/AL$8*AL$7*KVARDI,2))</f>
        <v/>
      </c>
      <c r="AN344" s="43"/>
      <c r="AO344" s="44" t="str">
        <f aca="false">IF(OR(AN$4=0,AN344="",AN$8="",AN$7=""),"",ROUND(AN344/AN$8*AN$7*KVARDI,2))</f>
        <v/>
      </c>
      <c r="AP344" s="43"/>
      <c r="AQ344" s="44" t="str">
        <f aca="false">IF(OR(AP$4=0,AP344="",AP$8="",AP$7=""),"",ROUND(AP344/AP$8*AP$7*KVARDI,2))</f>
        <v/>
      </c>
      <c r="AR344" s="43"/>
      <c r="AS344" s="44" t="str">
        <f aca="false">IF(OR(AR$4=0,AR344="",AR$8="",AR$7=""),"",ROUND(AR344/AR$8*AR$7*KVARDI,2))</f>
        <v/>
      </c>
      <c r="AT344" s="43"/>
      <c r="AU344" s="44" t="str">
        <f aca="false">IF(OR(AT$4=0,AT344="",AT$8="",AT$7=""),"",ROUND(AT344/AT$8*AT$7*KVARDI,2))</f>
        <v/>
      </c>
      <c r="AV344" s="43"/>
      <c r="AW344" s="44" t="str">
        <f aca="false">IF(OR(AV$4=0,AV344="",AV$8="",AV$7=""),"",ROUND(AV344/AV$8*AV$7*KVARDI,2))</f>
        <v/>
      </c>
      <c r="AX344" s="43"/>
      <c r="AY344" s="44" t="str">
        <f aca="false">IF(OR(AX$4=0,AX344="",AX$8="",AX$7=""),"",ROUND(AX344/AX$8*AX$7*KVARDI,2))</f>
        <v/>
      </c>
      <c r="AZ344" s="43"/>
      <c r="BA344" s="44" t="str">
        <f aca="false">IF(OR(AZ$4=0,AZ344="",AZ$8="",AZ$7=""),"",ROUND(AZ344/AZ$8*AZ$7*KVARDI,2))</f>
        <v/>
      </c>
      <c r="BB344" s="43"/>
      <c r="BC344" s="44" t="str">
        <f aca="false">IF(OR(BB$4=0,BB344="",BB$8="",BB$7=""),"",ROUND(BB344/BB$8*BB$7*KVARDI,2))</f>
        <v/>
      </c>
    </row>
    <row r="345" customFormat="false" ht="15" hidden="false" customHeight="true" outlineLevel="0" collapsed="false">
      <c r="A345" s="45" t="n">
        <f aca="false">ROW()-10</f>
        <v>335</v>
      </c>
      <c r="B345" s="41" t="str">
        <f aca="false">IF(INDEX(Launagögn!$B$6:$B$10005,$A345)="","",INDEX(Launagögn!$B$6:$B$10005,$A345))</f>
        <v/>
      </c>
      <c r="C345" s="41" t="str">
        <f aca="false">IF(INDEX(Launagögn!$C$6:$C$10005,$A345)="","",INDEX(Launagögn!$C$6:$C$10005,$A345))</f>
        <v/>
      </c>
      <c r="D345" s="42" t="n">
        <f aca="false">IFERROR(SUMIF($F$10:$BC$10,"Stig",$F345:$BC345),0)</f>
        <v>0</v>
      </c>
      <c r="F345" s="43"/>
      <c r="G345" s="44" t="str">
        <f aca="false">IF(OR(F$4=0,F345="",F$8="",F$7=""),"",ROUND(F345/F$8*F$7*KVARDI,2))</f>
        <v/>
      </c>
      <c r="H345" s="43"/>
      <c r="I345" s="44" t="str">
        <f aca="false">IF(OR(H$4=0,H345="",H$8="",H$7=""),"",ROUND(H345/H$8*H$7*KVARDI,2))</f>
        <v/>
      </c>
      <c r="J345" s="43"/>
      <c r="K345" s="44" t="str">
        <f aca="false">IF(OR(J$4=0,J345="",J$8="",J$7=""),"",ROUND(J345/J$8*J$7*KVARDI,2))</f>
        <v/>
      </c>
      <c r="L345" s="43"/>
      <c r="M345" s="44" t="str">
        <f aca="false">IF(OR(L$4=0,L345="",L$8="",L$7=""),"",ROUND(L345/L$8*L$7*KVARDI,2))</f>
        <v/>
      </c>
      <c r="N345" s="43"/>
      <c r="O345" s="44" t="str">
        <f aca="false">IF(OR(N$4=0,N345="",N$8="",N$7=""),"",ROUND(N345/N$8*N$7*KVARDI,2))</f>
        <v/>
      </c>
      <c r="P345" s="43"/>
      <c r="Q345" s="44" t="str">
        <f aca="false">IF(OR(P$4=0,P345="",P$8="",P$7=""),"",ROUND(P345/P$8*P$7*KVARDI,2))</f>
        <v/>
      </c>
      <c r="R345" s="43"/>
      <c r="S345" s="44" t="str">
        <f aca="false">IF(OR(R$4=0,R345="",R$8="",R$7=""),"",ROUND(R345/R$8*R$7*KVARDI,2))</f>
        <v/>
      </c>
      <c r="T345" s="43"/>
      <c r="U345" s="44" t="str">
        <f aca="false">IF(OR(T$4=0,T345="",T$8="",T$7=""),"",ROUND(T345/T$8*T$7*KVARDI,2))</f>
        <v/>
      </c>
      <c r="V345" s="43"/>
      <c r="W345" s="44" t="str">
        <f aca="false">IF(OR(V$4=0,V345="",V$8="",V$7=""),"",ROUND(V345/V$8*V$7*KVARDI,2))</f>
        <v/>
      </c>
      <c r="X345" s="43"/>
      <c r="Y345" s="44" t="str">
        <f aca="false">IF(OR(X$4=0,X345="",X$8="",X$7=""),"",ROUND(X345/X$8*X$7*KVARDI,2))</f>
        <v/>
      </c>
      <c r="Z345" s="43"/>
      <c r="AA345" s="44" t="str">
        <f aca="false">IF(OR(Z$4=0,Z345="",Z$8="",Z$7=""),"",ROUND(Z345/Z$8*Z$7*KVARDI,2))</f>
        <v/>
      </c>
      <c r="AB345" s="43"/>
      <c r="AC345" s="44" t="str">
        <f aca="false">IF(OR(AB$4=0,AB345="",AB$8="",AB$7=""),"",ROUND(AB345/AB$8*AB$7*KVARDI,2))</f>
        <v/>
      </c>
      <c r="AD345" s="43"/>
      <c r="AE345" s="44" t="str">
        <f aca="false">IF(OR(AD$4=0,AD345="",AD$8="",AD$7=""),"",ROUND(AD345/AD$8*AD$7*KVARDI,2))</f>
        <v/>
      </c>
      <c r="AF345" s="43"/>
      <c r="AG345" s="44" t="str">
        <f aca="false">IF(OR(AF$4=0,AF345="",AF$8="",AF$7=""),"",ROUND(AF345/AF$8*AF$7*KVARDI,2))</f>
        <v/>
      </c>
      <c r="AH345" s="43"/>
      <c r="AI345" s="44" t="str">
        <f aca="false">IF(OR(AH$4=0,AH345="",AH$8="",AH$7=""),"",ROUND(AH345/AH$8*AH$7*KVARDI,2))</f>
        <v/>
      </c>
      <c r="AJ345" s="43"/>
      <c r="AK345" s="44" t="str">
        <f aca="false">IF(OR(AJ$4=0,AJ345="",AJ$8="",AJ$7=""),"",ROUND(AJ345/AJ$8*AJ$7*KVARDI,2))</f>
        <v/>
      </c>
      <c r="AL345" s="43"/>
      <c r="AM345" s="44" t="str">
        <f aca="false">IF(OR(AL$4=0,AL345="",AL$8="",AL$7=""),"",ROUND(AL345/AL$8*AL$7*KVARDI,2))</f>
        <v/>
      </c>
      <c r="AN345" s="43"/>
      <c r="AO345" s="44" t="str">
        <f aca="false">IF(OR(AN$4=0,AN345="",AN$8="",AN$7=""),"",ROUND(AN345/AN$8*AN$7*KVARDI,2))</f>
        <v/>
      </c>
      <c r="AP345" s="43"/>
      <c r="AQ345" s="44" t="str">
        <f aca="false">IF(OR(AP$4=0,AP345="",AP$8="",AP$7=""),"",ROUND(AP345/AP$8*AP$7*KVARDI,2))</f>
        <v/>
      </c>
      <c r="AR345" s="43"/>
      <c r="AS345" s="44" t="str">
        <f aca="false">IF(OR(AR$4=0,AR345="",AR$8="",AR$7=""),"",ROUND(AR345/AR$8*AR$7*KVARDI,2))</f>
        <v/>
      </c>
      <c r="AT345" s="43"/>
      <c r="AU345" s="44" t="str">
        <f aca="false">IF(OR(AT$4=0,AT345="",AT$8="",AT$7=""),"",ROUND(AT345/AT$8*AT$7*KVARDI,2))</f>
        <v/>
      </c>
      <c r="AV345" s="43"/>
      <c r="AW345" s="44" t="str">
        <f aca="false">IF(OR(AV$4=0,AV345="",AV$8="",AV$7=""),"",ROUND(AV345/AV$8*AV$7*KVARDI,2))</f>
        <v/>
      </c>
      <c r="AX345" s="43"/>
      <c r="AY345" s="44" t="str">
        <f aca="false">IF(OR(AX$4=0,AX345="",AX$8="",AX$7=""),"",ROUND(AX345/AX$8*AX$7*KVARDI,2))</f>
        <v/>
      </c>
      <c r="AZ345" s="43"/>
      <c r="BA345" s="44" t="str">
        <f aca="false">IF(OR(AZ$4=0,AZ345="",AZ$8="",AZ$7=""),"",ROUND(AZ345/AZ$8*AZ$7*KVARDI,2))</f>
        <v/>
      </c>
      <c r="BB345" s="43"/>
      <c r="BC345" s="44" t="str">
        <f aca="false">IF(OR(BB$4=0,BB345="",BB$8="",BB$7=""),"",ROUND(BB345/BB$8*BB$7*KVARDI,2))</f>
        <v/>
      </c>
    </row>
    <row r="346" customFormat="false" ht="15" hidden="false" customHeight="true" outlineLevel="0" collapsed="false">
      <c r="A346" s="45" t="n">
        <f aca="false">ROW()-10</f>
        <v>336</v>
      </c>
      <c r="B346" s="41" t="str">
        <f aca="false">IF(INDEX(Launagögn!$B$6:$B$10005,$A346)="","",INDEX(Launagögn!$B$6:$B$10005,$A346))</f>
        <v/>
      </c>
      <c r="C346" s="41" t="str">
        <f aca="false">IF(INDEX(Launagögn!$C$6:$C$10005,$A346)="","",INDEX(Launagögn!$C$6:$C$10005,$A346))</f>
        <v/>
      </c>
      <c r="D346" s="42" t="n">
        <f aca="false">IFERROR(SUMIF($F$10:$BC$10,"Stig",$F346:$BC346),0)</f>
        <v>0</v>
      </c>
      <c r="F346" s="43"/>
      <c r="G346" s="44" t="str">
        <f aca="false">IF(OR(F$4=0,F346="",F$8="",F$7=""),"",ROUND(F346/F$8*F$7*KVARDI,2))</f>
        <v/>
      </c>
      <c r="H346" s="43"/>
      <c r="I346" s="44" t="str">
        <f aca="false">IF(OR(H$4=0,H346="",H$8="",H$7=""),"",ROUND(H346/H$8*H$7*KVARDI,2))</f>
        <v/>
      </c>
      <c r="J346" s="43"/>
      <c r="K346" s="44" t="str">
        <f aca="false">IF(OR(J$4=0,J346="",J$8="",J$7=""),"",ROUND(J346/J$8*J$7*KVARDI,2))</f>
        <v/>
      </c>
      <c r="L346" s="43"/>
      <c r="M346" s="44" t="str">
        <f aca="false">IF(OR(L$4=0,L346="",L$8="",L$7=""),"",ROUND(L346/L$8*L$7*KVARDI,2))</f>
        <v/>
      </c>
      <c r="N346" s="43"/>
      <c r="O346" s="44" t="str">
        <f aca="false">IF(OR(N$4=0,N346="",N$8="",N$7=""),"",ROUND(N346/N$8*N$7*KVARDI,2))</f>
        <v/>
      </c>
      <c r="P346" s="43"/>
      <c r="Q346" s="44" t="str">
        <f aca="false">IF(OR(P$4=0,P346="",P$8="",P$7=""),"",ROUND(P346/P$8*P$7*KVARDI,2))</f>
        <v/>
      </c>
      <c r="R346" s="43"/>
      <c r="S346" s="44" t="str">
        <f aca="false">IF(OR(R$4=0,R346="",R$8="",R$7=""),"",ROUND(R346/R$8*R$7*KVARDI,2))</f>
        <v/>
      </c>
      <c r="T346" s="43"/>
      <c r="U346" s="44" t="str">
        <f aca="false">IF(OR(T$4=0,T346="",T$8="",T$7=""),"",ROUND(T346/T$8*T$7*KVARDI,2))</f>
        <v/>
      </c>
      <c r="V346" s="43"/>
      <c r="W346" s="44" t="str">
        <f aca="false">IF(OR(V$4=0,V346="",V$8="",V$7=""),"",ROUND(V346/V$8*V$7*KVARDI,2))</f>
        <v/>
      </c>
      <c r="X346" s="43"/>
      <c r="Y346" s="44" t="str">
        <f aca="false">IF(OR(X$4=0,X346="",X$8="",X$7=""),"",ROUND(X346/X$8*X$7*KVARDI,2))</f>
        <v/>
      </c>
      <c r="Z346" s="43"/>
      <c r="AA346" s="44" t="str">
        <f aca="false">IF(OR(Z$4=0,Z346="",Z$8="",Z$7=""),"",ROUND(Z346/Z$8*Z$7*KVARDI,2))</f>
        <v/>
      </c>
      <c r="AB346" s="43"/>
      <c r="AC346" s="44" t="str">
        <f aca="false">IF(OR(AB$4=0,AB346="",AB$8="",AB$7=""),"",ROUND(AB346/AB$8*AB$7*KVARDI,2))</f>
        <v/>
      </c>
      <c r="AD346" s="43"/>
      <c r="AE346" s="44" t="str">
        <f aca="false">IF(OR(AD$4=0,AD346="",AD$8="",AD$7=""),"",ROUND(AD346/AD$8*AD$7*KVARDI,2))</f>
        <v/>
      </c>
      <c r="AF346" s="43"/>
      <c r="AG346" s="44" t="str">
        <f aca="false">IF(OR(AF$4=0,AF346="",AF$8="",AF$7=""),"",ROUND(AF346/AF$8*AF$7*KVARDI,2))</f>
        <v/>
      </c>
      <c r="AH346" s="43"/>
      <c r="AI346" s="44" t="str">
        <f aca="false">IF(OR(AH$4=0,AH346="",AH$8="",AH$7=""),"",ROUND(AH346/AH$8*AH$7*KVARDI,2))</f>
        <v/>
      </c>
      <c r="AJ346" s="43"/>
      <c r="AK346" s="44" t="str">
        <f aca="false">IF(OR(AJ$4=0,AJ346="",AJ$8="",AJ$7=""),"",ROUND(AJ346/AJ$8*AJ$7*KVARDI,2))</f>
        <v/>
      </c>
      <c r="AL346" s="43"/>
      <c r="AM346" s="44" t="str">
        <f aca="false">IF(OR(AL$4=0,AL346="",AL$8="",AL$7=""),"",ROUND(AL346/AL$8*AL$7*KVARDI,2))</f>
        <v/>
      </c>
      <c r="AN346" s="43"/>
      <c r="AO346" s="44" t="str">
        <f aca="false">IF(OR(AN$4=0,AN346="",AN$8="",AN$7=""),"",ROUND(AN346/AN$8*AN$7*KVARDI,2))</f>
        <v/>
      </c>
      <c r="AP346" s="43"/>
      <c r="AQ346" s="44" t="str">
        <f aca="false">IF(OR(AP$4=0,AP346="",AP$8="",AP$7=""),"",ROUND(AP346/AP$8*AP$7*KVARDI,2))</f>
        <v/>
      </c>
      <c r="AR346" s="43"/>
      <c r="AS346" s="44" t="str">
        <f aca="false">IF(OR(AR$4=0,AR346="",AR$8="",AR$7=""),"",ROUND(AR346/AR$8*AR$7*KVARDI,2))</f>
        <v/>
      </c>
      <c r="AT346" s="43"/>
      <c r="AU346" s="44" t="str">
        <f aca="false">IF(OR(AT$4=0,AT346="",AT$8="",AT$7=""),"",ROUND(AT346/AT$8*AT$7*KVARDI,2))</f>
        <v/>
      </c>
      <c r="AV346" s="43"/>
      <c r="AW346" s="44" t="str">
        <f aca="false">IF(OR(AV$4=0,AV346="",AV$8="",AV$7=""),"",ROUND(AV346/AV$8*AV$7*KVARDI,2))</f>
        <v/>
      </c>
      <c r="AX346" s="43"/>
      <c r="AY346" s="44" t="str">
        <f aca="false">IF(OR(AX$4=0,AX346="",AX$8="",AX$7=""),"",ROUND(AX346/AX$8*AX$7*KVARDI,2))</f>
        <v/>
      </c>
      <c r="AZ346" s="43"/>
      <c r="BA346" s="44" t="str">
        <f aca="false">IF(OR(AZ$4=0,AZ346="",AZ$8="",AZ$7=""),"",ROUND(AZ346/AZ$8*AZ$7*KVARDI,2))</f>
        <v/>
      </c>
      <c r="BB346" s="43"/>
      <c r="BC346" s="44" t="str">
        <f aca="false">IF(OR(BB$4=0,BB346="",BB$8="",BB$7=""),"",ROUND(BB346/BB$8*BB$7*KVARDI,2))</f>
        <v/>
      </c>
    </row>
    <row r="347" customFormat="false" ht="15" hidden="false" customHeight="true" outlineLevel="0" collapsed="false">
      <c r="A347" s="45" t="n">
        <f aca="false">ROW()-10</f>
        <v>337</v>
      </c>
      <c r="B347" s="41" t="str">
        <f aca="false">IF(INDEX(Launagögn!$B$6:$B$10005,$A347)="","",INDEX(Launagögn!$B$6:$B$10005,$A347))</f>
        <v/>
      </c>
      <c r="C347" s="41" t="str">
        <f aca="false">IF(INDEX(Launagögn!$C$6:$C$10005,$A347)="","",INDEX(Launagögn!$C$6:$C$10005,$A347))</f>
        <v/>
      </c>
      <c r="D347" s="42" t="n">
        <f aca="false">IFERROR(SUMIF($F$10:$BC$10,"Stig",$F347:$BC347),0)</f>
        <v>0</v>
      </c>
      <c r="F347" s="43"/>
      <c r="G347" s="44" t="str">
        <f aca="false">IF(OR(F$4=0,F347="",F$8="",F$7=""),"",ROUND(F347/F$8*F$7*KVARDI,2))</f>
        <v/>
      </c>
      <c r="H347" s="43"/>
      <c r="I347" s="44" t="str">
        <f aca="false">IF(OR(H$4=0,H347="",H$8="",H$7=""),"",ROUND(H347/H$8*H$7*KVARDI,2))</f>
        <v/>
      </c>
      <c r="J347" s="43"/>
      <c r="K347" s="44" t="str">
        <f aca="false">IF(OR(J$4=0,J347="",J$8="",J$7=""),"",ROUND(J347/J$8*J$7*KVARDI,2))</f>
        <v/>
      </c>
      <c r="L347" s="43"/>
      <c r="M347" s="44" t="str">
        <f aca="false">IF(OR(L$4=0,L347="",L$8="",L$7=""),"",ROUND(L347/L$8*L$7*KVARDI,2))</f>
        <v/>
      </c>
      <c r="N347" s="43"/>
      <c r="O347" s="44" t="str">
        <f aca="false">IF(OR(N$4=0,N347="",N$8="",N$7=""),"",ROUND(N347/N$8*N$7*KVARDI,2))</f>
        <v/>
      </c>
      <c r="P347" s="43"/>
      <c r="Q347" s="44" t="str">
        <f aca="false">IF(OR(P$4=0,P347="",P$8="",P$7=""),"",ROUND(P347/P$8*P$7*KVARDI,2))</f>
        <v/>
      </c>
      <c r="R347" s="43"/>
      <c r="S347" s="44" t="str">
        <f aca="false">IF(OR(R$4=0,R347="",R$8="",R$7=""),"",ROUND(R347/R$8*R$7*KVARDI,2))</f>
        <v/>
      </c>
      <c r="T347" s="43"/>
      <c r="U347" s="44" t="str">
        <f aca="false">IF(OR(T$4=0,T347="",T$8="",T$7=""),"",ROUND(T347/T$8*T$7*KVARDI,2))</f>
        <v/>
      </c>
      <c r="V347" s="43"/>
      <c r="W347" s="44" t="str">
        <f aca="false">IF(OR(V$4=0,V347="",V$8="",V$7=""),"",ROUND(V347/V$8*V$7*KVARDI,2))</f>
        <v/>
      </c>
      <c r="X347" s="43"/>
      <c r="Y347" s="44" t="str">
        <f aca="false">IF(OR(X$4=0,X347="",X$8="",X$7=""),"",ROUND(X347/X$8*X$7*KVARDI,2))</f>
        <v/>
      </c>
      <c r="Z347" s="43"/>
      <c r="AA347" s="44" t="str">
        <f aca="false">IF(OR(Z$4=0,Z347="",Z$8="",Z$7=""),"",ROUND(Z347/Z$8*Z$7*KVARDI,2))</f>
        <v/>
      </c>
      <c r="AB347" s="43"/>
      <c r="AC347" s="44" t="str">
        <f aca="false">IF(OR(AB$4=0,AB347="",AB$8="",AB$7=""),"",ROUND(AB347/AB$8*AB$7*KVARDI,2))</f>
        <v/>
      </c>
      <c r="AD347" s="43"/>
      <c r="AE347" s="44" t="str">
        <f aca="false">IF(OR(AD$4=0,AD347="",AD$8="",AD$7=""),"",ROUND(AD347/AD$8*AD$7*KVARDI,2))</f>
        <v/>
      </c>
      <c r="AF347" s="43"/>
      <c r="AG347" s="44" t="str">
        <f aca="false">IF(OR(AF$4=0,AF347="",AF$8="",AF$7=""),"",ROUND(AF347/AF$8*AF$7*KVARDI,2))</f>
        <v/>
      </c>
      <c r="AH347" s="43"/>
      <c r="AI347" s="44" t="str">
        <f aca="false">IF(OR(AH$4=0,AH347="",AH$8="",AH$7=""),"",ROUND(AH347/AH$8*AH$7*KVARDI,2))</f>
        <v/>
      </c>
      <c r="AJ347" s="43"/>
      <c r="AK347" s="44" t="str">
        <f aca="false">IF(OR(AJ$4=0,AJ347="",AJ$8="",AJ$7=""),"",ROUND(AJ347/AJ$8*AJ$7*KVARDI,2))</f>
        <v/>
      </c>
      <c r="AL347" s="43"/>
      <c r="AM347" s="44" t="str">
        <f aca="false">IF(OR(AL$4=0,AL347="",AL$8="",AL$7=""),"",ROUND(AL347/AL$8*AL$7*KVARDI,2))</f>
        <v/>
      </c>
      <c r="AN347" s="43"/>
      <c r="AO347" s="44" t="str">
        <f aca="false">IF(OR(AN$4=0,AN347="",AN$8="",AN$7=""),"",ROUND(AN347/AN$8*AN$7*KVARDI,2))</f>
        <v/>
      </c>
      <c r="AP347" s="43"/>
      <c r="AQ347" s="44" t="str">
        <f aca="false">IF(OR(AP$4=0,AP347="",AP$8="",AP$7=""),"",ROUND(AP347/AP$8*AP$7*KVARDI,2))</f>
        <v/>
      </c>
      <c r="AR347" s="43"/>
      <c r="AS347" s="44" t="str">
        <f aca="false">IF(OR(AR$4=0,AR347="",AR$8="",AR$7=""),"",ROUND(AR347/AR$8*AR$7*KVARDI,2))</f>
        <v/>
      </c>
      <c r="AT347" s="43"/>
      <c r="AU347" s="44" t="str">
        <f aca="false">IF(OR(AT$4=0,AT347="",AT$8="",AT$7=""),"",ROUND(AT347/AT$8*AT$7*KVARDI,2))</f>
        <v/>
      </c>
      <c r="AV347" s="43"/>
      <c r="AW347" s="44" t="str">
        <f aca="false">IF(OR(AV$4=0,AV347="",AV$8="",AV$7=""),"",ROUND(AV347/AV$8*AV$7*KVARDI,2))</f>
        <v/>
      </c>
      <c r="AX347" s="43"/>
      <c r="AY347" s="44" t="str">
        <f aca="false">IF(OR(AX$4=0,AX347="",AX$8="",AX$7=""),"",ROUND(AX347/AX$8*AX$7*KVARDI,2))</f>
        <v/>
      </c>
      <c r="AZ347" s="43"/>
      <c r="BA347" s="44" t="str">
        <f aca="false">IF(OR(AZ$4=0,AZ347="",AZ$8="",AZ$7=""),"",ROUND(AZ347/AZ$8*AZ$7*KVARDI,2))</f>
        <v/>
      </c>
      <c r="BB347" s="43"/>
      <c r="BC347" s="44" t="str">
        <f aca="false">IF(OR(BB$4=0,BB347="",BB$8="",BB$7=""),"",ROUND(BB347/BB$8*BB$7*KVARDI,2))</f>
        <v/>
      </c>
    </row>
    <row r="348" customFormat="false" ht="15" hidden="false" customHeight="true" outlineLevel="0" collapsed="false">
      <c r="A348" s="45" t="n">
        <f aca="false">ROW()-10</f>
        <v>338</v>
      </c>
      <c r="B348" s="41" t="str">
        <f aca="false">IF(INDEX(Launagögn!$B$6:$B$10005,$A348)="","",INDEX(Launagögn!$B$6:$B$10005,$A348))</f>
        <v/>
      </c>
      <c r="C348" s="41" t="str">
        <f aca="false">IF(INDEX(Launagögn!$C$6:$C$10005,$A348)="","",INDEX(Launagögn!$C$6:$C$10005,$A348))</f>
        <v/>
      </c>
      <c r="D348" s="42" t="n">
        <f aca="false">IFERROR(SUMIF($F$10:$BC$10,"Stig",$F348:$BC348),0)</f>
        <v>0</v>
      </c>
      <c r="F348" s="43"/>
      <c r="G348" s="44" t="str">
        <f aca="false">IF(OR(F$4=0,F348="",F$8="",F$7=""),"",ROUND(F348/F$8*F$7*KVARDI,2))</f>
        <v/>
      </c>
      <c r="H348" s="43"/>
      <c r="I348" s="44" t="str">
        <f aca="false">IF(OR(H$4=0,H348="",H$8="",H$7=""),"",ROUND(H348/H$8*H$7*KVARDI,2))</f>
        <v/>
      </c>
      <c r="J348" s="43"/>
      <c r="K348" s="44" t="str">
        <f aca="false">IF(OR(J$4=0,J348="",J$8="",J$7=""),"",ROUND(J348/J$8*J$7*KVARDI,2))</f>
        <v/>
      </c>
      <c r="L348" s="43"/>
      <c r="M348" s="44" t="str">
        <f aca="false">IF(OR(L$4=0,L348="",L$8="",L$7=""),"",ROUND(L348/L$8*L$7*KVARDI,2))</f>
        <v/>
      </c>
      <c r="N348" s="43"/>
      <c r="O348" s="44" t="str">
        <f aca="false">IF(OR(N$4=0,N348="",N$8="",N$7=""),"",ROUND(N348/N$8*N$7*KVARDI,2))</f>
        <v/>
      </c>
      <c r="P348" s="43"/>
      <c r="Q348" s="44" t="str">
        <f aca="false">IF(OR(P$4=0,P348="",P$8="",P$7=""),"",ROUND(P348/P$8*P$7*KVARDI,2))</f>
        <v/>
      </c>
      <c r="R348" s="43"/>
      <c r="S348" s="44" t="str">
        <f aca="false">IF(OR(R$4=0,R348="",R$8="",R$7=""),"",ROUND(R348/R$8*R$7*KVARDI,2))</f>
        <v/>
      </c>
      <c r="T348" s="43"/>
      <c r="U348" s="44" t="str">
        <f aca="false">IF(OR(T$4=0,T348="",T$8="",T$7=""),"",ROUND(T348/T$8*T$7*KVARDI,2))</f>
        <v/>
      </c>
      <c r="V348" s="43"/>
      <c r="W348" s="44" t="str">
        <f aca="false">IF(OR(V$4=0,V348="",V$8="",V$7=""),"",ROUND(V348/V$8*V$7*KVARDI,2))</f>
        <v/>
      </c>
      <c r="X348" s="43"/>
      <c r="Y348" s="44" t="str">
        <f aca="false">IF(OR(X$4=0,X348="",X$8="",X$7=""),"",ROUND(X348/X$8*X$7*KVARDI,2))</f>
        <v/>
      </c>
      <c r="Z348" s="43"/>
      <c r="AA348" s="44" t="str">
        <f aca="false">IF(OR(Z$4=0,Z348="",Z$8="",Z$7=""),"",ROUND(Z348/Z$8*Z$7*KVARDI,2))</f>
        <v/>
      </c>
      <c r="AB348" s="43"/>
      <c r="AC348" s="44" t="str">
        <f aca="false">IF(OR(AB$4=0,AB348="",AB$8="",AB$7=""),"",ROUND(AB348/AB$8*AB$7*KVARDI,2))</f>
        <v/>
      </c>
      <c r="AD348" s="43"/>
      <c r="AE348" s="44" t="str">
        <f aca="false">IF(OR(AD$4=0,AD348="",AD$8="",AD$7=""),"",ROUND(AD348/AD$8*AD$7*KVARDI,2))</f>
        <v/>
      </c>
      <c r="AF348" s="43"/>
      <c r="AG348" s="44" t="str">
        <f aca="false">IF(OR(AF$4=0,AF348="",AF$8="",AF$7=""),"",ROUND(AF348/AF$8*AF$7*KVARDI,2))</f>
        <v/>
      </c>
      <c r="AH348" s="43"/>
      <c r="AI348" s="44" t="str">
        <f aca="false">IF(OR(AH$4=0,AH348="",AH$8="",AH$7=""),"",ROUND(AH348/AH$8*AH$7*KVARDI,2))</f>
        <v/>
      </c>
      <c r="AJ348" s="43"/>
      <c r="AK348" s="44" t="str">
        <f aca="false">IF(OR(AJ$4=0,AJ348="",AJ$8="",AJ$7=""),"",ROUND(AJ348/AJ$8*AJ$7*KVARDI,2))</f>
        <v/>
      </c>
      <c r="AL348" s="43"/>
      <c r="AM348" s="44" t="str">
        <f aca="false">IF(OR(AL$4=0,AL348="",AL$8="",AL$7=""),"",ROUND(AL348/AL$8*AL$7*KVARDI,2))</f>
        <v/>
      </c>
      <c r="AN348" s="43"/>
      <c r="AO348" s="44" t="str">
        <f aca="false">IF(OR(AN$4=0,AN348="",AN$8="",AN$7=""),"",ROUND(AN348/AN$8*AN$7*KVARDI,2))</f>
        <v/>
      </c>
      <c r="AP348" s="43"/>
      <c r="AQ348" s="44" t="str">
        <f aca="false">IF(OR(AP$4=0,AP348="",AP$8="",AP$7=""),"",ROUND(AP348/AP$8*AP$7*KVARDI,2))</f>
        <v/>
      </c>
      <c r="AR348" s="43"/>
      <c r="AS348" s="44" t="str">
        <f aca="false">IF(OR(AR$4=0,AR348="",AR$8="",AR$7=""),"",ROUND(AR348/AR$8*AR$7*KVARDI,2))</f>
        <v/>
      </c>
      <c r="AT348" s="43"/>
      <c r="AU348" s="44" t="str">
        <f aca="false">IF(OR(AT$4=0,AT348="",AT$8="",AT$7=""),"",ROUND(AT348/AT$8*AT$7*KVARDI,2))</f>
        <v/>
      </c>
      <c r="AV348" s="43"/>
      <c r="AW348" s="44" t="str">
        <f aca="false">IF(OR(AV$4=0,AV348="",AV$8="",AV$7=""),"",ROUND(AV348/AV$8*AV$7*KVARDI,2))</f>
        <v/>
      </c>
      <c r="AX348" s="43"/>
      <c r="AY348" s="44" t="str">
        <f aca="false">IF(OR(AX$4=0,AX348="",AX$8="",AX$7=""),"",ROUND(AX348/AX$8*AX$7*KVARDI,2))</f>
        <v/>
      </c>
      <c r="AZ348" s="43"/>
      <c r="BA348" s="44" t="str">
        <f aca="false">IF(OR(AZ$4=0,AZ348="",AZ$8="",AZ$7=""),"",ROUND(AZ348/AZ$8*AZ$7*KVARDI,2))</f>
        <v/>
      </c>
      <c r="BB348" s="43"/>
      <c r="BC348" s="44" t="str">
        <f aca="false">IF(OR(BB$4=0,BB348="",BB$8="",BB$7=""),"",ROUND(BB348/BB$8*BB$7*KVARDI,2))</f>
        <v/>
      </c>
    </row>
    <row r="349" customFormat="false" ht="15" hidden="false" customHeight="true" outlineLevel="0" collapsed="false">
      <c r="A349" s="45" t="n">
        <f aca="false">ROW()-10</f>
        <v>339</v>
      </c>
      <c r="B349" s="41" t="str">
        <f aca="false">IF(INDEX(Launagögn!$B$6:$B$10005,$A349)="","",INDEX(Launagögn!$B$6:$B$10005,$A349))</f>
        <v/>
      </c>
      <c r="C349" s="41" t="str">
        <f aca="false">IF(INDEX(Launagögn!$C$6:$C$10005,$A349)="","",INDEX(Launagögn!$C$6:$C$10005,$A349))</f>
        <v/>
      </c>
      <c r="D349" s="42" t="n">
        <f aca="false">IFERROR(SUMIF($F$10:$BC$10,"Stig",$F349:$BC349),0)</f>
        <v>0</v>
      </c>
      <c r="F349" s="43"/>
      <c r="G349" s="44" t="str">
        <f aca="false">IF(OR(F$4=0,F349="",F$8="",F$7=""),"",ROUND(F349/F$8*F$7*KVARDI,2))</f>
        <v/>
      </c>
      <c r="H349" s="43"/>
      <c r="I349" s="44" t="str">
        <f aca="false">IF(OR(H$4=0,H349="",H$8="",H$7=""),"",ROUND(H349/H$8*H$7*KVARDI,2))</f>
        <v/>
      </c>
      <c r="J349" s="43"/>
      <c r="K349" s="44" t="str">
        <f aca="false">IF(OR(J$4=0,J349="",J$8="",J$7=""),"",ROUND(J349/J$8*J$7*KVARDI,2))</f>
        <v/>
      </c>
      <c r="L349" s="43"/>
      <c r="M349" s="44" t="str">
        <f aca="false">IF(OR(L$4=0,L349="",L$8="",L$7=""),"",ROUND(L349/L$8*L$7*KVARDI,2))</f>
        <v/>
      </c>
      <c r="N349" s="43"/>
      <c r="O349" s="44" t="str">
        <f aca="false">IF(OR(N$4=0,N349="",N$8="",N$7=""),"",ROUND(N349/N$8*N$7*KVARDI,2))</f>
        <v/>
      </c>
      <c r="P349" s="43"/>
      <c r="Q349" s="44" t="str">
        <f aca="false">IF(OR(P$4=0,P349="",P$8="",P$7=""),"",ROUND(P349/P$8*P$7*KVARDI,2))</f>
        <v/>
      </c>
      <c r="R349" s="43"/>
      <c r="S349" s="44" t="str">
        <f aca="false">IF(OR(R$4=0,R349="",R$8="",R$7=""),"",ROUND(R349/R$8*R$7*KVARDI,2))</f>
        <v/>
      </c>
      <c r="T349" s="43"/>
      <c r="U349" s="44" t="str">
        <f aca="false">IF(OR(T$4=0,T349="",T$8="",T$7=""),"",ROUND(T349/T$8*T$7*KVARDI,2))</f>
        <v/>
      </c>
      <c r="V349" s="43"/>
      <c r="W349" s="44" t="str">
        <f aca="false">IF(OR(V$4=0,V349="",V$8="",V$7=""),"",ROUND(V349/V$8*V$7*KVARDI,2))</f>
        <v/>
      </c>
      <c r="X349" s="43"/>
      <c r="Y349" s="44" t="str">
        <f aca="false">IF(OR(X$4=0,X349="",X$8="",X$7=""),"",ROUND(X349/X$8*X$7*KVARDI,2))</f>
        <v/>
      </c>
      <c r="Z349" s="43"/>
      <c r="AA349" s="44" t="str">
        <f aca="false">IF(OR(Z$4=0,Z349="",Z$8="",Z$7=""),"",ROUND(Z349/Z$8*Z$7*KVARDI,2))</f>
        <v/>
      </c>
      <c r="AB349" s="43"/>
      <c r="AC349" s="44" t="str">
        <f aca="false">IF(OR(AB$4=0,AB349="",AB$8="",AB$7=""),"",ROUND(AB349/AB$8*AB$7*KVARDI,2))</f>
        <v/>
      </c>
      <c r="AD349" s="43"/>
      <c r="AE349" s="44" t="str">
        <f aca="false">IF(OR(AD$4=0,AD349="",AD$8="",AD$7=""),"",ROUND(AD349/AD$8*AD$7*KVARDI,2))</f>
        <v/>
      </c>
      <c r="AF349" s="43"/>
      <c r="AG349" s="44" t="str">
        <f aca="false">IF(OR(AF$4=0,AF349="",AF$8="",AF$7=""),"",ROUND(AF349/AF$8*AF$7*KVARDI,2))</f>
        <v/>
      </c>
      <c r="AH349" s="43"/>
      <c r="AI349" s="44" t="str">
        <f aca="false">IF(OR(AH$4=0,AH349="",AH$8="",AH$7=""),"",ROUND(AH349/AH$8*AH$7*KVARDI,2))</f>
        <v/>
      </c>
      <c r="AJ349" s="43"/>
      <c r="AK349" s="44" t="str">
        <f aca="false">IF(OR(AJ$4=0,AJ349="",AJ$8="",AJ$7=""),"",ROUND(AJ349/AJ$8*AJ$7*KVARDI,2))</f>
        <v/>
      </c>
      <c r="AL349" s="43"/>
      <c r="AM349" s="44" t="str">
        <f aca="false">IF(OR(AL$4=0,AL349="",AL$8="",AL$7=""),"",ROUND(AL349/AL$8*AL$7*KVARDI,2))</f>
        <v/>
      </c>
      <c r="AN349" s="43"/>
      <c r="AO349" s="44" t="str">
        <f aca="false">IF(OR(AN$4=0,AN349="",AN$8="",AN$7=""),"",ROUND(AN349/AN$8*AN$7*KVARDI,2))</f>
        <v/>
      </c>
      <c r="AP349" s="43"/>
      <c r="AQ349" s="44" t="str">
        <f aca="false">IF(OR(AP$4=0,AP349="",AP$8="",AP$7=""),"",ROUND(AP349/AP$8*AP$7*KVARDI,2))</f>
        <v/>
      </c>
      <c r="AR349" s="43"/>
      <c r="AS349" s="44" t="str">
        <f aca="false">IF(OR(AR$4=0,AR349="",AR$8="",AR$7=""),"",ROUND(AR349/AR$8*AR$7*KVARDI,2))</f>
        <v/>
      </c>
      <c r="AT349" s="43"/>
      <c r="AU349" s="44" t="str">
        <f aca="false">IF(OR(AT$4=0,AT349="",AT$8="",AT$7=""),"",ROUND(AT349/AT$8*AT$7*KVARDI,2))</f>
        <v/>
      </c>
      <c r="AV349" s="43"/>
      <c r="AW349" s="44" t="str">
        <f aca="false">IF(OR(AV$4=0,AV349="",AV$8="",AV$7=""),"",ROUND(AV349/AV$8*AV$7*KVARDI,2))</f>
        <v/>
      </c>
      <c r="AX349" s="43"/>
      <c r="AY349" s="44" t="str">
        <f aca="false">IF(OR(AX$4=0,AX349="",AX$8="",AX$7=""),"",ROUND(AX349/AX$8*AX$7*KVARDI,2))</f>
        <v/>
      </c>
      <c r="AZ349" s="43"/>
      <c r="BA349" s="44" t="str">
        <f aca="false">IF(OR(AZ$4=0,AZ349="",AZ$8="",AZ$7=""),"",ROUND(AZ349/AZ$8*AZ$7*KVARDI,2))</f>
        <v/>
      </c>
      <c r="BB349" s="43"/>
      <c r="BC349" s="44" t="str">
        <f aca="false">IF(OR(BB$4=0,BB349="",BB$8="",BB$7=""),"",ROUND(BB349/BB$8*BB$7*KVARDI,2))</f>
        <v/>
      </c>
    </row>
    <row r="350" customFormat="false" ht="15" hidden="false" customHeight="true" outlineLevel="0" collapsed="false">
      <c r="A350" s="45" t="n">
        <f aca="false">ROW()-10</f>
        <v>340</v>
      </c>
      <c r="B350" s="41" t="str">
        <f aca="false">IF(INDEX(Launagögn!$B$6:$B$10005,$A350)="","",INDEX(Launagögn!$B$6:$B$10005,$A350))</f>
        <v/>
      </c>
      <c r="C350" s="41" t="str">
        <f aca="false">IF(INDEX(Launagögn!$C$6:$C$10005,$A350)="","",INDEX(Launagögn!$C$6:$C$10005,$A350))</f>
        <v/>
      </c>
      <c r="D350" s="42" t="n">
        <f aca="false">IFERROR(SUMIF($F$10:$BC$10,"Stig",$F350:$BC350),0)</f>
        <v>0</v>
      </c>
      <c r="F350" s="43"/>
      <c r="G350" s="44" t="str">
        <f aca="false">IF(OR(F$4=0,F350="",F$8="",F$7=""),"",ROUND(F350/F$8*F$7*KVARDI,2))</f>
        <v/>
      </c>
      <c r="H350" s="43"/>
      <c r="I350" s="44" t="str">
        <f aca="false">IF(OR(H$4=0,H350="",H$8="",H$7=""),"",ROUND(H350/H$8*H$7*KVARDI,2))</f>
        <v/>
      </c>
      <c r="J350" s="43"/>
      <c r="K350" s="44" t="str">
        <f aca="false">IF(OR(J$4=0,J350="",J$8="",J$7=""),"",ROUND(J350/J$8*J$7*KVARDI,2))</f>
        <v/>
      </c>
      <c r="L350" s="43"/>
      <c r="M350" s="44" t="str">
        <f aca="false">IF(OR(L$4=0,L350="",L$8="",L$7=""),"",ROUND(L350/L$8*L$7*KVARDI,2))</f>
        <v/>
      </c>
      <c r="N350" s="43"/>
      <c r="O350" s="44" t="str">
        <f aca="false">IF(OR(N$4=0,N350="",N$8="",N$7=""),"",ROUND(N350/N$8*N$7*KVARDI,2))</f>
        <v/>
      </c>
      <c r="P350" s="43"/>
      <c r="Q350" s="44" t="str">
        <f aca="false">IF(OR(P$4=0,P350="",P$8="",P$7=""),"",ROUND(P350/P$8*P$7*KVARDI,2))</f>
        <v/>
      </c>
      <c r="R350" s="43"/>
      <c r="S350" s="44" t="str">
        <f aca="false">IF(OR(R$4=0,R350="",R$8="",R$7=""),"",ROUND(R350/R$8*R$7*KVARDI,2))</f>
        <v/>
      </c>
      <c r="T350" s="43"/>
      <c r="U350" s="44" t="str">
        <f aca="false">IF(OR(T$4=0,T350="",T$8="",T$7=""),"",ROUND(T350/T$8*T$7*KVARDI,2))</f>
        <v/>
      </c>
      <c r="V350" s="43"/>
      <c r="W350" s="44" t="str">
        <f aca="false">IF(OR(V$4=0,V350="",V$8="",V$7=""),"",ROUND(V350/V$8*V$7*KVARDI,2))</f>
        <v/>
      </c>
      <c r="X350" s="43"/>
      <c r="Y350" s="44" t="str">
        <f aca="false">IF(OR(X$4=0,X350="",X$8="",X$7=""),"",ROUND(X350/X$8*X$7*KVARDI,2))</f>
        <v/>
      </c>
      <c r="Z350" s="43"/>
      <c r="AA350" s="44" t="str">
        <f aca="false">IF(OR(Z$4=0,Z350="",Z$8="",Z$7=""),"",ROUND(Z350/Z$8*Z$7*KVARDI,2))</f>
        <v/>
      </c>
      <c r="AB350" s="43"/>
      <c r="AC350" s="44" t="str">
        <f aca="false">IF(OR(AB$4=0,AB350="",AB$8="",AB$7=""),"",ROUND(AB350/AB$8*AB$7*KVARDI,2))</f>
        <v/>
      </c>
      <c r="AD350" s="43"/>
      <c r="AE350" s="44" t="str">
        <f aca="false">IF(OR(AD$4=0,AD350="",AD$8="",AD$7=""),"",ROUND(AD350/AD$8*AD$7*KVARDI,2))</f>
        <v/>
      </c>
      <c r="AF350" s="43"/>
      <c r="AG350" s="44" t="str">
        <f aca="false">IF(OR(AF$4=0,AF350="",AF$8="",AF$7=""),"",ROUND(AF350/AF$8*AF$7*KVARDI,2))</f>
        <v/>
      </c>
      <c r="AH350" s="43"/>
      <c r="AI350" s="44" t="str">
        <f aca="false">IF(OR(AH$4=0,AH350="",AH$8="",AH$7=""),"",ROUND(AH350/AH$8*AH$7*KVARDI,2))</f>
        <v/>
      </c>
      <c r="AJ350" s="43"/>
      <c r="AK350" s="44" t="str">
        <f aca="false">IF(OR(AJ$4=0,AJ350="",AJ$8="",AJ$7=""),"",ROUND(AJ350/AJ$8*AJ$7*KVARDI,2))</f>
        <v/>
      </c>
      <c r="AL350" s="43"/>
      <c r="AM350" s="44" t="str">
        <f aca="false">IF(OR(AL$4=0,AL350="",AL$8="",AL$7=""),"",ROUND(AL350/AL$8*AL$7*KVARDI,2))</f>
        <v/>
      </c>
      <c r="AN350" s="43"/>
      <c r="AO350" s="44" t="str">
        <f aca="false">IF(OR(AN$4=0,AN350="",AN$8="",AN$7=""),"",ROUND(AN350/AN$8*AN$7*KVARDI,2))</f>
        <v/>
      </c>
      <c r="AP350" s="43"/>
      <c r="AQ350" s="44" t="str">
        <f aca="false">IF(OR(AP$4=0,AP350="",AP$8="",AP$7=""),"",ROUND(AP350/AP$8*AP$7*KVARDI,2))</f>
        <v/>
      </c>
      <c r="AR350" s="43"/>
      <c r="AS350" s="44" t="str">
        <f aca="false">IF(OR(AR$4=0,AR350="",AR$8="",AR$7=""),"",ROUND(AR350/AR$8*AR$7*KVARDI,2))</f>
        <v/>
      </c>
      <c r="AT350" s="43"/>
      <c r="AU350" s="44" t="str">
        <f aca="false">IF(OR(AT$4=0,AT350="",AT$8="",AT$7=""),"",ROUND(AT350/AT$8*AT$7*KVARDI,2))</f>
        <v/>
      </c>
      <c r="AV350" s="43"/>
      <c r="AW350" s="44" t="str">
        <f aca="false">IF(OR(AV$4=0,AV350="",AV$8="",AV$7=""),"",ROUND(AV350/AV$8*AV$7*KVARDI,2))</f>
        <v/>
      </c>
      <c r="AX350" s="43"/>
      <c r="AY350" s="44" t="str">
        <f aca="false">IF(OR(AX$4=0,AX350="",AX$8="",AX$7=""),"",ROUND(AX350/AX$8*AX$7*KVARDI,2))</f>
        <v/>
      </c>
      <c r="AZ350" s="43"/>
      <c r="BA350" s="44" t="str">
        <f aca="false">IF(OR(AZ$4=0,AZ350="",AZ$8="",AZ$7=""),"",ROUND(AZ350/AZ$8*AZ$7*KVARDI,2))</f>
        <v/>
      </c>
      <c r="BB350" s="43"/>
      <c r="BC350" s="44" t="str">
        <f aca="false">IF(OR(BB$4=0,BB350="",BB$8="",BB$7=""),"",ROUND(BB350/BB$8*BB$7*KVARDI,2))</f>
        <v/>
      </c>
    </row>
    <row r="351" customFormat="false" ht="15" hidden="false" customHeight="true" outlineLevel="0" collapsed="false">
      <c r="A351" s="45" t="n">
        <f aca="false">ROW()-10</f>
        <v>341</v>
      </c>
      <c r="B351" s="41" t="str">
        <f aca="false">IF(INDEX(Launagögn!$B$6:$B$10005,$A351)="","",INDEX(Launagögn!$B$6:$B$10005,$A351))</f>
        <v/>
      </c>
      <c r="C351" s="41" t="str">
        <f aca="false">IF(INDEX(Launagögn!$C$6:$C$10005,$A351)="","",INDEX(Launagögn!$C$6:$C$10005,$A351))</f>
        <v/>
      </c>
      <c r="D351" s="42" t="n">
        <f aca="false">IFERROR(SUMIF($F$10:$BC$10,"Stig",$F351:$BC351),0)</f>
        <v>0</v>
      </c>
      <c r="F351" s="43"/>
      <c r="G351" s="44" t="str">
        <f aca="false">IF(OR(F$4=0,F351="",F$8="",F$7=""),"",ROUND(F351/F$8*F$7*KVARDI,2))</f>
        <v/>
      </c>
      <c r="H351" s="43"/>
      <c r="I351" s="44" t="str">
        <f aca="false">IF(OR(H$4=0,H351="",H$8="",H$7=""),"",ROUND(H351/H$8*H$7*KVARDI,2))</f>
        <v/>
      </c>
      <c r="J351" s="43"/>
      <c r="K351" s="44" t="str">
        <f aca="false">IF(OR(J$4=0,J351="",J$8="",J$7=""),"",ROUND(J351/J$8*J$7*KVARDI,2))</f>
        <v/>
      </c>
      <c r="L351" s="43"/>
      <c r="M351" s="44" t="str">
        <f aca="false">IF(OR(L$4=0,L351="",L$8="",L$7=""),"",ROUND(L351/L$8*L$7*KVARDI,2))</f>
        <v/>
      </c>
      <c r="N351" s="43"/>
      <c r="O351" s="44" t="str">
        <f aca="false">IF(OR(N$4=0,N351="",N$8="",N$7=""),"",ROUND(N351/N$8*N$7*KVARDI,2))</f>
        <v/>
      </c>
      <c r="P351" s="43"/>
      <c r="Q351" s="44" t="str">
        <f aca="false">IF(OR(P$4=0,P351="",P$8="",P$7=""),"",ROUND(P351/P$8*P$7*KVARDI,2))</f>
        <v/>
      </c>
      <c r="R351" s="43"/>
      <c r="S351" s="44" t="str">
        <f aca="false">IF(OR(R$4=0,R351="",R$8="",R$7=""),"",ROUND(R351/R$8*R$7*KVARDI,2))</f>
        <v/>
      </c>
      <c r="T351" s="43"/>
      <c r="U351" s="44" t="str">
        <f aca="false">IF(OR(T$4=0,T351="",T$8="",T$7=""),"",ROUND(T351/T$8*T$7*KVARDI,2))</f>
        <v/>
      </c>
      <c r="V351" s="43"/>
      <c r="W351" s="44" t="str">
        <f aca="false">IF(OR(V$4=0,V351="",V$8="",V$7=""),"",ROUND(V351/V$8*V$7*KVARDI,2))</f>
        <v/>
      </c>
      <c r="X351" s="43"/>
      <c r="Y351" s="44" t="str">
        <f aca="false">IF(OR(X$4=0,X351="",X$8="",X$7=""),"",ROUND(X351/X$8*X$7*KVARDI,2))</f>
        <v/>
      </c>
      <c r="Z351" s="43"/>
      <c r="AA351" s="44" t="str">
        <f aca="false">IF(OR(Z$4=0,Z351="",Z$8="",Z$7=""),"",ROUND(Z351/Z$8*Z$7*KVARDI,2))</f>
        <v/>
      </c>
      <c r="AB351" s="43"/>
      <c r="AC351" s="44" t="str">
        <f aca="false">IF(OR(AB$4=0,AB351="",AB$8="",AB$7=""),"",ROUND(AB351/AB$8*AB$7*KVARDI,2))</f>
        <v/>
      </c>
      <c r="AD351" s="43"/>
      <c r="AE351" s="44" t="str">
        <f aca="false">IF(OR(AD$4=0,AD351="",AD$8="",AD$7=""),"",ROUND(AD351/AD$8*AD$7*KVARDI,2))</f>
        <v/>
      </c>
      <c r="AF351" s="43"/>
      <c r="AG351" s="44" t="str">
        <f aca="false">IF(OR(AF$4=0,AF351="",AF$8="",AF$7=""),"",ROUND(AF351/AF$8*AF$7*KVARDI,2))</f>
        <v/>
      </c>
      <c r="AH351" s="43"/>
      <c r="AI351" s="44" t="str">
        <f aca="false">IF(OR(AH$4=0,AH351="",AH$8="",AH$7=""),"",ROUND(AH351/AH$8*AH$7*KVARDI,2))</f>
        <v/>
      </c>
      <c r="AJ351" s="43"/>
      <c r="AK351" s="44" t="str">
        <f aca="false">IF(OR(AJ$4=0,AJ351="",AJ$8="",AJ$7=""),"",ROUND(AJ351/AJ$8*AJ$7*KVARDI,2))</f>
        <v/>
      </c>
      <c r="AL351" s="43"/>
      <c r="AM351" s="44" t="str">
        <f aca="false">IF(OR(AL$4=0,AL351="",AL$8="",AL$7=""),"",ROUND(AL351/AL$8*AL$7*KVARDI,2))</f>
        <v/>
      </c>
      <c r="AN351" s="43"/>
      <c r="AO351" s="44" t="str">
        <f aca="false">IF(OR(AN$4=0,AN351="",AN$8="",AN$7=""),"",ROUND(AN351/AN$8*AN$7*KVARDI,2))</f>
        <v/>
      </c>
      <c r="AP351" s="43"/>
      <c r="AQ351" s="44" t="str">
        <f aca="false">IF(OR(AP$4=0,AP351="",AP$8="",AP$7=""),"",ROUND(AP351/AP$8*AP$7*KVARDI,2))</f>
        <v/>
      </c>
      <c r="AR351" s="43"/>
      <c r="AS351" s="44" t="str">
        <f aca="false">IF(OR(AR$4=0,AR351="",AR$8="",AR$7=""),"",ROUND(AR351/AR$8*AR$7*KVARDI,2))</f>
        <v/>
      </c>
      <c r="AT351" s="43"/>
      <c r="AU351" s="44" t="str">
        <f aca="false">IF(OR(AT$4=0,AT351="",AT$8="",AT$7=""),"",ROUND(AT351/AT$8*AT$7*KVARDI,2))</f>
        <v/>
      </c>
      <c r="AV351" s="43"/>
      <c r="AW351" s="44" t="str">
        <f aca="false">IF(OR(AV$4=0,AV351="",AV$8="",AV$7=""),"",ROUND(AV351/AV$8*AV$7*KVARDI,2))</f>
        <v/>
      </c>
      <c r="AX351" s="43"/>
      <c r="AY351" s="44" t="str">
        <f aca="false">IF(OR(AX$4=0,AX351="",AX$8="",AX$7=""),"",ROUND(AX351/AX$8*AX$7*KVARDI,2))</f>
        <v/>
      </c>
      <c r="AZ351" s="43"/>
      <c r="BA351" s="44" t="str">
        <f aca="false">IF(OR(AZ$4=0,AZ351="",AZ$8="",AZ$7=""),"",ROUND(AZ351/AZ$8*AZ$7*KVARDI,2))</f>
        <v/>
      </c>
      <c r="BB351" s="43"/>
      <c r="BC351" s="44" t="str">
        <f aca="false">IF(OR(BB$4=0,BB351="",BB$8="",BB$7=""),"",ROUND(BB351/BB$8*BB$7*KVARDI,2))</f>
        <v/>
      </c>
    </row>
    <row r="352" customFormat="false" ht="15" hidden="false" customHeight="true" outlineLevel="0" collapsed="false">
      <c r="A352" s="45" t="n">
        <f aca="false">ROW()-10</f>
        <v>342</v>
      </c>
      <c r="B352" s="41" t="str">
        <f aca="false">IF(INDEX(Launagögn!$B$6:$B$10005,$A352)="","",INDEX(Launagögn!$B$6:$B$10005,$A352))</f>
        <v/>
      </c>
      <c r="C352" s="41" t="str">
        <f aca="false">IF(INDEX(Launagögn!$C$6:$C$10005,$A352)="","",INDEX(Launagögn!$C$6:$C$10005,$A352))</f>
        <v/>
      </c>
      <c r="D352" s="42" t="n">
        <f aca="false">IFERROR(SUMIF($F$10:$BC$10,"Stig",$F352:$BC352),0)</f>
        <v>0</v>
      </c>
      <c r="F352" s="43"/>
      <c r="G352" s="44" t="str">
        <f aca="false">IF(OR(F$4=0,F352="",F$8="",F$7=""),"",ROUND(F352/F$8*F$7*KVARDI,2))</f>
        <v/>
      </c>
      <c r="H352" s="43"/>
      <c r="I352" s="44" t="str">
        <f aca="false">IF(OR(H$4=0,H352="",H$8="",H$7=""),"",ROUND(H352/H$8*H$7*KVARDI,2))</f>
        <v/>
      </c>
      <c r="J352" s="43"/>
      <c r="K352" s="44" t="str">
        <f aca="false">IF(OR(J$4=0,J352="",J$8="",J$7=""),"",ROUND(J352/J$8*J$7*KVARDI,2))</f>
        <v/>
      </c>
      <c r="L352" s="43"/>
      <c r="M352" s="44" t="str">
        <f aca="false">IF(OR(L$4=0,L352="",L$8="",L$7=""),"",ROUND(L352/L$8*L$7*KVARDI,2))</f>
        <v/>
      </c>
      <c r="N352" s="43"/>
      <c r="O352" s="44" t="str">
        <f aca="false">IF(OR(N$4=0,N352="",N$8="",N$7=""),"",ROUND(N352/N$8*N$7*KVARDI,2))</f>
        <v/>
      </c>
      <c r="P352" s="43"/>
      <c r="Q352" s="44" t="str">
        <f aca="false">IF(OR(P$4=0,P352="",P$8="",P$7=""),"",ROUND(P352/P$8*P$7*KVARDI,2))</f>
        <v/>
      </c>
      <c r="R352" s="43"/>
      <c r="S352" s="44" t="str">
        <f aca="false">IF(OR(R$4=0,R352="",R$8="",R$7=""),"",ROUND(R352/R$8*R$7*KVARDI,2))</f>
        <v/>
      </c>
      <c r="T352" s="43"/>
      <c r="U352" s="44" t="str">
        <f aca="false">IF(OR(T$4=0,T352="",T$8="",T$7=""),"",ROUND(T352/T$8*T$7*KVARDI,2))</f>
        <v/>
      </c>
      <c r="V352" s="43"/>
      <c r="W352" s="44" t="str">
        <f aca="false">IF(OR(V$4=0,V352="",V$8="",V$7=""),"",ROUND(V352/V$8*V$7*KVARDI,2))</f>
        <v/>
      </c>
      <c r="X352" s="43"/>
      <c r="Y352" s="44" t="str">
        <f aca="false">IF(OR(X$4=0,X352="",X$8="",X$7=""),"",ROUND(X352/X$8*X$7*KVARDI,2))</f>
        <v/>
      </c>
      <c r="Z352" s="43"/>
      <c r="AA352" s="44" t="str">
        <f aca="false">IF(OR(Z$4=0,Z352="",Z$8="",Z$7=""),"",ROUND(Z352/Z$8*Z$7*KVARDI,2))</f>
        <v/>
      </c>
      <c r="AB352" s="43"/>
      <c r="AC352" s="44" t="str">
        <f aca="false">IF(OR(AB$4=0,AB352="",AB$8="",AB$7=""),"",ROUND(AB352/AB$8*AB$7*KVARDI,2))</f>
        <v/>
      </c>
      <c r="AD352" s="43"/>
      <c r="AE352" s="44" t="str">
        <f aca="false">IF(OR(AD$4=0,AD352="",AD$8="",AD$7=""),"",ROUND(AD352/AD$8*AD$7*KVARDI,2))</f>
        <v/>
      </c>
      <c r="AF352" s="43"/>
      <c r="AG352" s="44" t="str">
        <f aca="false">IF(OR(AF$4=0,AF352="",AF$8="",AF$7=""),"",ROUND(AF352/AF$8*AF$7*KVARDI,2))</f>
        <v/>
      </c>
      <c r="AH352" s="43"/>
      <c r="AI352" s="44" t="str">
        <f aca="false">IF(OR(AH$4=0,AH352="",AH$8="",AH$7=""),"",ROUND(AH352/AH$8*AH$7*KVARDI,2))</f>
        <v/>
      </c>
      <c r="AJ352" s="43"/>
      <c r="AK352" s="44" t="str">
        <f aca="false">IF(OR(AJ$4=0,AJ352="",AJ$8="",AJ$7=""),"",ROUND(AJ352/AJ$8*AJ$7*KVARDI,2))</f>
        <v/>
      </c>
      <c r="AL352" s="43"/>
      <c r="AM352" s="44" t="str">
        <f aca="false">IF(OR(AL$4=0,AL352="",AL$8="",AL$7=""),"",ROUND(AL352/AL$8*AL$7*KVARDI,2))</f>
        <v/>
      </c>
      <c r="AN352" s="43"/>
      <c r="AO352" s="44" t="str">
        <f aca="false">IF(OR(AN$4=0,AN352="",AN$8="",AN$7=""),"",ROUND(AN352/AN$8*AN$7*KVARDI,2))</f>
        <v/>
      </c>
      <c r="AP352" s="43"/>
      <c r="AQ352" s="44" t="str">
        <f aca="false">IF(OR(AP$4=0,AP352="",AP$8="",AP$7=""),"",ROUND(AP352/AP$8*AP$7*KVARDI,2))</f>
        <v/>
      </c>
      <c r="AR352" s="43"/>
      <c r="AS352" s="44" t="str">
        <f aca="false">IF(OR(AR$4=0,AR352="",AR$8="",AR$7=""),"",ROUND(AR352/AR$8*AR$7*KVARDI,2))</f>
        <v/>
      </c>
      <c r="AT352" s="43"/>
      <c r="AU352" s="44" t="str">
        <f aca="false">IF(OR(AT$4=0,AT352="",AT$8="",AT$7=""),"",ROUND(AT352/AT$8*AT$7*KVARDI,2))</f>
        <v/>
      </c>
      <c r="AV352" s="43"/>
      <c r="AW352" s="44" t="str">
        <f aca="false">IF(OR(AV$4=0,AV352="",AV$8="",AV$7=""),"",ROUND(AV352/AV$8*AV$7*KVARDI,2))</f>
        <v/>
      </c>
      <c r="AX352" s="43"/>
      <c r="AY352" s="44" t="str">
        <f aca="false">IF(OR(AX$4=0,AX352="",AX$8="",AX$7=""),"",ROUND(AX352/AX$8*AX$7*KVARDI,2))</f>
        <v/>
      </c>
      <c r="AZ352" s="43"/>
      <c r="BA352" s="44" t="str">
        <f aca="false">IF(OR(AZ$4=0,AZ352="",AZ$8="",AZ$7=""),"",ROUND(AZ352/AZ$8*AZ$7*KVARDI,2))</f>
        <v/>
      </c>
      <c r="BB352" s="43"/>
      <c r="BC352" s="44" t="str">
        <f aca="false">IF(OR(BB$4=0,BB352="",BB$8="",BB$7=""),"",ROUND(BB352/BB$8*BB$7*KVARDI,2))</f>
        <v/>
      </c>
    </row>
    <row r="353" customFormat="false" ht="15" hidden="false" customHeight="true" outlineLevel="0" collapsed="false">
      <c r="A353" s="45" t="n">
        <f aca="false">ROW()-10</f>
        <v>343</v>
      </c>
      <c r="B353" s="41" t="str">
        <f aca="false">IF(INDEX(Launagögn!$B$6:$B$10005,$A353)="","",INDEX(Launagögn!$B$6:$B$10005,$A353))</f>
        <v/>
      </c>
      <c r="C353" s="41" t="str">
        <f aca="false">IF(INDEX(Launagögn!$C$6:$C$10005,$A353)="","",INDEX(Launagögn!$C$6:$C$10005,$A353))</f>
        <v/>
      </c>
      <c r="D353" s="42" t="n">
        <f aca="false">IFERROR(SUMIF($F$10:$BC$10,"Stig",$F353:$BC353),0)</f>
        <v>0</v>
      </c>
      <c r="F353" s="43"/>
      <c r="G353" s="44" t="str">
        <f aca="false">IF(OR(F$4=0,F353="",F$8="",F$7=""),"",ROUND(F353/F$8*F$7*KVARDI,2))</f>
        <v/>
      </c>
      <c r="H353" s="43"/>
      <c r="I353" s="44" t="str">
        <f aca="false">IF(OR(H$4=0,H353="",H$8="",H$7=""),"",ROUND(H353/H$8*H$7*KVARDI,2))</f>
        <v/>
      </c>
      <c r="J353" s="43"/>
      <c r="K353" s="44" t="str">
        <f aca="false">IF(OR(J$4=0,J353="",J$8="",J$7=""),"",ROUND(J353/J$8*J$7*KVARDI,2))</f>
        <v/>
      </c>
      <c r="L353" s="43"/>
      <c r="M353" s="44" t="str">
        <f aca="false">IF(OR(L$4=0,L353="",L$8="",L$7=""),"",ROUND(L353/L$8*L$7*KVARDI,2))</f>
        <v/>
      </c>
      <c r="N353" s="43"/>
      <c r="O353" s="44" t="str">
        <f aca="false">IF(OR(N$4=0,N353="",N$8="",N$7=""),"",ROUND(N353/N$8*N$7*KVARDI,2))</f>
        <v/>
      </c>
      <c r="P353" s="43"/>
      <c r="Q353" s="44" t="str">
        <f aca="false">IF(OR(P$4=0,P353="",P$8="",P$7=""),"",ROUND(P353/P$8*P$7*KVARDI,2))</f>
        <v/>
      </c>
      <c r="R353" s="43"/>
      <c r="S353" s="44" t="str">
        <f aca="false">IF(OR(R$4=0,R353="",R$8="",R$7=""),"",ROUND(R353/R$8*R$7*KVARDI,2))</f>
        <v/>
      </c>
      <c r="T353" s="43"/>
      <c r="U353" s="44" t="str">
        <f aca="false">IF(OR(T$4=0,T353="",T$8="",T$7=""),"",ROUND(T353/T$8*T$7*KVARDI,2))</f>
        <v/>
      </c>
      <c r="V353" s="43"/>
      <c r="W353" s="44" t="str">
        <f aca="false">IF(OR(V$4=0,V353="",V$8="",V$7=""),"",ROUND(V353/V$8*V$7*KVARDI,2))</f>
        <v/>
      </c>
      <c r="X353" s="43"/>
      <c r="Y353" s="44" t="str">
        <f aca="false">IF(OR(X$4=0,X353="",X$8="",X$7=""),"",ROUND(X353/X$8*X$7*KVARDI,2))</f>
        <v/>
      </c>
      <c r="Z353" s="43"/>
      <c r="AA353" s="44" t="str">
        <f aca="false">IF(OR(Z$4=0,Z353="",Z$8="",Z$7=""),"",ROUND(Z353/Z$8*Z$7*KVARDI,2))</f>
        <v/>
      </c>
      <c r="AB353" s="43"/>
      <c r="AC353" s="44" t="str">
        <f aca="false">IF(OR(AB$4=0,AB353="",AB$8="",AB$7=""),"",ROUND(AB353/AB$8*AB$7*KVARDI,2))</f>
        <v/>
      </c>
      <c r="AD353" s="43"/>
      <c r="AE353" s="44" t="str">
        <f aca="false">IF(OR(AD$4=0,AD353="",AD$8="",AD$7=""),"",ROUND(AD353/AD$8*AD$7*KVARDI,2))</f>
        <v/>
      </c>
      <c r="AF353" s="43"/>
      <c r="AG353" s="44" t="str">
        <f aca="false">IF(OR(AF$4=0,AF353="",AF$8="",AF$7=""),"",ROUND(AF353/AF$8*AF$7*KVARDI,2))</f>
        <v/>
      </c>
      <c r="AH353" s="43"/>
      <c r="AI353" s="44" t="str">
        <f aca="false">IF(OR(AH$4=0,AH353="",AH$8="",AH$7=""),"",ROUND(AH353/AH$8*AH$7*KVARDI,2))</f>
        <v/>
      </c>
      <c r="AJ353" s="43"/>
      <c r="AK353" s="44" t="str">
        <f aca="false">IF(OR(AJ$4=0,AJ353="",AJ$8="",AJ$7=""),"",ROUND(AJ353/AJ$8*AJ$7*KVARDI,2))</f>
        <v/>
      </c>
      <c r="AL353" s="43"/>
      <c r="AM353" s="44" t="str">
        <f aca="false">IF(OR(AL$4=0,AL353="",AL$8="",AL$7=""),"",ROUND(AL353/AL$8*AL$7*KVARDI,2))</f>
        <v/>
      </c>
      <c r="AN353" s="43"/>
      <c r="AO353" s="44" t="str">
        <f aca="false">IF(OR(AN$4=0,AN353="",AN$8="",AN$7=""),"",ROUND(AN353/AN$8*AN$7*KVARDI,2))</f>
        <v/>
      </c>
      <c r="AP353" s="43"/>
      <c r="AQ353" s="44" t="str">
        <f aca="false">IF(OR(AP$4=0,AP353="",AP$8="",AP$7=""),"",ROUND(AP353/AP$8*AP$7*KVARDI,2))</f>
        <v/>
      </c>
      <c r="AR353" s="43"/>
      <c r="AS353" s="44" t="str">
        <f aca="false">IF(OR(AR$4=0,AR353="",AR$8="",AR$7=""),"",ROUND(AR353/AR$8*AR$7*KVARDI,2))</f>
        <v/>
      </c>
      <c r="AT353" s="43"/>
      <c r="AU353" s="44" t="str">
        <f aca="false">IF(OR(AT$4=0,AT353="",AT$8="",AT$7=""),"",ROUND(AT353/AT$8*AT$7*KVARDI,2))</f>
        <v/>
      </c>
      <c r="AV353" s="43"/>
      <c r="AW353" s="44" t="str">
        <f aca="false">IF(OR(AV$4=0,AV353="",AV$8="",AV$7=""),"",ROUND(AV353/AV$8*AV$7*KVARDI,2))</f>
        <v/>
      </c>
      <c r="AX353" s="43"/>
      <c r="AY353" s="44" t="str">
        <f aca="false">IF(OR(AX$4=0,AX353="",AX$8="",AX$7=""),"",ROUND(AX353/AX$8*AX$7*KVARDI,2))</f>
        <v/>
      </c>
      <c r="AZ353" s="43"/>
      <c r="BA353" s="44" t="str">
        <f aca="false">IF(OR(AZ$4=0,AZ353="",AZ$8="",AZ$7=""),"",ROUND(AZ353/AZ$8*AZ$7*KVARDI,2))</f>
        <v/>
      </c>
      <c r="BB353" s="43"/>
      <c r="BC353" s="44" t="str">
        <f aca="false">IF(OR(BB$4=0,BB353="",BB$8="",BB$7=""),"",ROUND(BB353/BB$8*BB$7*KVARDI,2))</f>
        <v/>
      </c>
    </row>
    <row r="354" customFormat="false" ht="15" hidden="false" customHeight="true" outlineLevel="0" collapsed="false">
      <c r="A354" s="45" t="n">
        <f aca="false">ROW()-10</f>
        <v>344</v>
      </c>
      <c r="B354" s="41" t="str">
        <f aca="false">IF(INDEX(Launagögn!$B$6:$B$10005,$A354)="","",INDEX(Launagögn!$B$6:$B$10005,$A354))</f>
        <v/>
      </c>
      <c r="C354" s="41" t="str">
        <f aca="false">IF(INDEX(Launagögn!$C$6:$C$10005,$A354)="","",INDEX(Launagögn!$C$6:$C$10005,$A354))</f>
        <v/>
      </c>
      <c r="D354" s="42" t="n">
        <f aca="false">IFERROR(SUMIF($F$10:$BC$10,"Stig",$F354:$BC354),0)</f>
        <v>0</v>
      </c>
      <c r="F354" s="43"/>
      <c r="G354" s="44" t="str">
        <f aca="false">IF(OR(F$4=0,F354="",F$8="",F$7=""),"",ROUND(F354/F$8*F$7*KVARDI,2))</f>
        <v/>
      </c>
      <c r="H354" s="43"/>
      <c r="I354" s="44" t="str">
        <f aca="false">IF(OR(H$4=0,H354="",H$8="",H$7=""),"",ROUND(H354/H$8*H$7*KVARDI,2))</f>
        <v/>
      </c>
      <c r="J354" s="43"/>
      <c r="K354" s="44" t="str">
        <f aca="false">IF(OR(J$4=0,J354="",J$8="",J$7=""),"",ROUND(J354/J$8*J$7*KVARDI,2))</f>
        <v/>
      </c>
      <c r="L354" s="43"/>
      <c r="M354" s="44" t="str">
        <f aca="false">IF(OR(L$4=0,L354="",L$8="",L$7=""),"",ROUND(L354/L$8*L$7*KVARDI,2))</f>
        <v/>
      </c>
      <c r="N354" s="43"/>
      <c r="O354" s="44" t="str">
        <f aca="false">IF(OR(N$4=0,N354="",N$8="",N$7=""),"",ROUND(N354/N$8*N$7*KVARDI,2))</f>
        <v/>
      </c>
      <c r="P354" s="43"/>
      <c r="Q354" s="44" t="str">
        <f aca="false">IF(OR(P$4=0,P354="",P$8="",P$7=""),"",ROUND(P354/P$8*P$7*KVARDI,2))</f>
        <v/>
      </c>
      <c r="R354" s="43"/>
      <c r="S354" s="44" t="str">
        <f aca="false">IF(OR(R$4=0,R354="",R$8="",R$7=""),"",ROUND(R354/R$8*R$7*KVARDI,2))</f>
        <v/>
      </c>
      <c r="T354" s="43"/>
      <c r="U354" s="44" t="str">
        <f aca="false">IF(OR(T$4=0,T354="",T$8="",T$7=""),"",ROUND(T354/T$8*T$7*KVARDI,2))</f>
        <v/>
      </c>
      <c r="V354" s="43"/>
      <c r="W354" s="44" t="str">
        <f aca="false">IF(OR(V$4=0,V354="",V$8="",V$7=""),"",ROUND(V354/V$8*V$7*KVARDI,2))</f>
        <v/>
      </c>
      <c r="X354" s="43"/>
      <c r="Y354" s="44" t="str">
        <f aca="false">IF(OR(X$4=0,X354="",X$8="",X$7=""),"",ROUND(X354/X$8*X$7*KVARDI,2))</f>
        <v/>
      </c>
      <c r="Z354" s="43"/>
      <c r="AA354" s="44" t="str">
        <f aca="false">IF(OR(Z$4=0,Z354="",Z$8="",Z$7=""),"",ROUND(Z354/Z$8*Z$7*KVARDI,2))</f>
        <v/>
      </c>
      <c r="AB354" s="43"/>
      <c r="AC354" s="44" t="str">
        <f aca="false">IF(OR(AB$4=0,AB354="",AB$8="",AB$7=""),"",ROUND(AB354/AB$8*AB$7*KVARDI,2))</f>
        <v/>
      </c>
      <c r="AD354" s="43"/>
      <c r="AE354" s="44" t="str">
        <f aca="false">IF(OR(AD$4=0,AD354="",AD$8="",AD$7=""),"",ROUND(AD354/AD$8*AD$7*KVARDI,2))</f>
        <v/>
      </c>
      <c r="AF354" s="43"/>
      <c r="AG354" s="44" t="str">
        <f aca="false">IF(OR(AF$4=0,AF354="",AF$8="",AF$7=""),"",ROUND(AF354/AF$8*AF$7*KVARDI,2))</f>
        <v/>
      </c>
      <c r="AH354" s="43"/>
      <c r="AI354" s="44" t="str">
        <f aca="false">IF(OR(AH$4=0,AH354="",AH$8="",AH$7=""),"",ROUND(AH354/AH$8*AH$7*KVARDI,2))</f>
        <v/>
      </c>
      <c r="AJ354" s="43"/>
      <c r="AK354" s="44" t="str">
        <f aca="false">IF(OR(AJ$4=0,AJ354="",AJ$8="",AJ$7=""),"",ROUND(AJ354/AJ$8*AJ$7*KVARDI,2))</f>
        <v/>
      </c>
      <c r="AL354" s="43"/>
      <c r="AM354" s="44" t="str">
        <f aca="false">IF(OR(AL$4=0,AL354="",AL$8="",AL$7=""),"",ROUND(AL354/AL$8*AL$7*KVARDI,2))</f>
        <v/>
      </c>
      <c r="AN354" s="43"/>
      <c r="AO354" s="44" t="str">
        <f aca="false">IF(OR(AN$4=0,AN354="",AN$8="",AN$7=""),"",ROUND(AN354/AN$8*AN$7*KVARDI,2))</f>
        <v/>
      </c>
      <c r="AP354" s="43"/>
      <c r="AQ354" s="44" t="str">
        <f aca="false">IF(OR(AP$4=0,AP354="",AP$8="",AP$7=""),"",ROUND(AP354/AP$8*AP$7*KVARDI,2))</f>
        <v/>
      </c>
      <c r="AR354" s="43"/>
      <c r="AS354" s="44" t="str">
        <f aca="false">IF(OR(AR$4=0,AR354="",AR$8="",AR$7=""),"",ROUND(AR354/AR$8*AR$7*KVARDI,2))</f>
        <v/>
      </c>
      <c r="AT354" s="43"/>
      <c r="AU354" s="44" t="str">
        <f aca="false">IF(OR(AT$4=0,AT354="",AT$8="",AT$7=""),"",ROUND(AT354/AT$8*AT$7*KVARDI,2))</f>
        <v/>
      </c>
      <c r="AV354" s="43"/>
      <c r="AW354" s="44" t="str">
        <f aca="false">IF(OR(AV$4=0,AV354="",AV$8="",AV$7=""),"",ROUND(AV354/AV$8*AV$7*KVARDI,2))</f>
        <v/>
      </c>
      <c r="AX354" s="43"/>
      <c r="AY354" s="44" t="str">
        <f aca="false">IF(OR(AX$4=0,AX354="",AX$8="",AX$7=""),"",ROUND(AX354/AX$8*AX$7*KVARDI,2))</f>
        <v/>
      </c>
      <c r="AZ354" s="43"/>
      <c r="BA354" s="44" t="str">
        <f aca="false">IF(OR(AZ$4=0,AZ354="",AZ$8="",AZ$7=""),"",ROUND(AZ354/AZ$8*AZ$7*KVARDI,2))</f>
        <v/>
      </c>
      <c r="BB354" s="43"/>
      <c r="BC354" s="44" t="str">
        <f aca="false">IF(OR(BB$4=0,BB354="",BB$8="",BB$7=""),"",ROUND(BB354/BB$8*BB$7*KVARDI,2))</f>
        <v/>
      </c>
    </row>
    <row r="355" customFormat="false" ht="15" hidden="false" customHeight="true" outlineLevel="0" collapsed="false">
      <c r="A355" s="45" t="n">
        <f aca="false">ROW()-10</f>
        <v>345</v>
      </c>
      <c r="B355" s="41" t="str">
        <f aca="false">IF(INDEX(Launagögn!$B$6:$B$10005,$A355)="","",INDEX(Launagögn!$B$6:$B$10005,$A355))</f>
        <v/>
      </c>
      <c r="C355" s="41" t="str">
        <f aca="false">IF(INDEX(Launagögn!$C$6:$C$10005,$A355)="","",INDEX(Launagögn!$C$6:$C$10005,$A355))</f>
        <v/>
      </c>
      <c r="D355" s="42" t="n">
        <f aca="false">IFERROR(SUMIF($F$10:$BC$10,"Stig",$F355:$BC355),0)</f>
        <v>0</v>
      </c>
      <c r="F355" s="43"/>
      <c r="G355" s="44" t="str">
        <f aca="false">IF(OR(F$4=0,F355="",F$8="",F$7=""),"",ROUND(F355/F$8*F$7*KVARDI,2))</f>
        <v/>
      </c>
      <c r="H355" s="43"/>
      <c r="I355" s="44" t="str">
        <f aca="false">IF(OR(H$4=0,H355="",H$8="",H$7=""),"",ROUND(H355/H$8*H$7*KVARDI,2))</f>
        <v/>
      </c>
      <c r="J355" s="43"/>
      <c r="K355" s="44" t="str">
        <f aca="false">IF(OR(J$4=0,J355="",J$8="",J$7=""),"",ROUND(J355/J$8*J$7*KVARDI,2))</f>
        <v/>
      </c>
      <c r="L355" s="43"/>
      <c r="M355" s="44" t="str">
        <f aca="false">IF(OR(L$4=0,L355="",L$8="",L$7=""),"",ROUND(L355/L$8*L$7*KVARDI,2))</f>
        <v/>
      </c>
      <c r="N355" s="43"/>
      <c r="O355" s="44" t="str">
        <f aca="false">IF(OR(N$4=0,N355="",N$8="",N$7=""),"",ROUND(N355/N$8*N$7*KVARDI,2))</f>
        <v/>
      </c>
      <c r="P355" s="43"/>
      <c r="Q355" s="44" t="str">
        <f aca="false">IF(OR(P$4=0,P355="",P$8="",P$7=""),"",ROUND(P355/P$8*P$7*KVARDI,2))</f>
        <v/>
      </c>
      <c r="R355" s="43"/>
      <c r="S355" s="44" t="str">
        <f aca="false">IF(OR(R$4=0,R355="",R$8="",R$7=""),"",ROUND(R355/R$8*R$7*KVARDI,2))</f>
        <v/>
      </c>
      <c r="T355" s="43"/>
      <c r="U355" s="44" t="str">
        <f aca="false">IF(OR(T$4=0,T355="",T$8="",T$7=""),"",ROUND(T355/T$8*T$7*KVARDI,2))</f>
        <v/>
      </c>
      <c r="V355" s="43"/>
      <c r="W355" s="44" t="str">
        <f aca="false">IF(OR(V$4=0,V355="",V$8="",V$7=""),"",ROUND(V355/V$8*V$7*KVARDI,2))</f>
        <v/>
      </c>
      <c r="X355" s="43"/>
      <c r="Y355" s="44" t="str">
        <f aca="false">IF(OR(X$4=0,X355="",X$8="",X$7=""),"",ROUND(X355/X$8*X$7*KVARDI,2))</f>
        <v/>
      </c>
      <c r="Z355" s="43"/>
      <c r="AA355" s="44" t="str">
        <f aca="false">IF(OR(Z$4=0,Z355="",Z$8="",Z$7=""),"",ROUND(Z355/Z$8*Z$7*KVARDI,2))</f>
        <v/>
      </c>
      <c r="AB355" s="43"/>
      <c r="AC355" s="44" t="str">
        <f aca="false">IF(OR(AB$4=0,AB355="",AB$8="",AB$7=""),"",ROUND(AB355/AB$8*AB$7*KVARDI,2))</f>
        <v/>
      </c>
      <c r="AD355" s="43"/>
      <c r="AE355" s="44" t="str">
        <f aca="false">IF(OR(AD$4=0,AD355="",AD$8="",AD$7=""),"",ROUND(AD355/AD$8*AD$7*KVARDI,2))</f>
        <v/>
      </c>
      <c r="AF355" s="43"/>
      <c r="AG355" s="44" t="str">
        <f aca="false">IF(OR(AF$4=0,AF355="",AF$8="",AF$7=""),"",ROUND(AF355/AF$8*AF$7*KVARDI,2))</f>
        <v/>
      </c>
      <c r="AH355" s="43"/>
      <c r="AI355" s="44" t="str">
        <f aca="false">IF(OR(AH$4=0,AH355="",AH$8="",AH$7=""),"",ROUND(AH355/AH$8*AH$7*KVARDI,2))</f>
        <v/>
      </c>
      <c r="AJ355" s="43"/>
      <c r="AK355" s="44" t="str">
        <f aca="false">IF(OR(AJ$4=0,AJ355="",AJ$8="",AJ$7=""),"",ROUND(AJ355/AJ$8*AJ$7*KVARDI,2))</f>
        <v/>
      </c>
      <c r="AL355" s="43"/>
      <c r="AM355" s="44" t="str">
        <f aca="false">IF(OR(AL$4=0,AL355="",AL$8="",AL$7=""),"",ROUND(AL355/AL$8*AL$7*KVARDI,2))</f>
        <v/>
      </c>
      <c r="AN355" s="43"/>
      <c r="AO355" s="44" t="str">
        <f aca="false">IF(OR(AN$4=0,AN355="",AN$8="",AN$7=""),"",ROUND(AN355/AN$8*AN$7*KVARDI,2))</f>
        <v/>
      </c>
      <c r="AP355" s="43"/>
      <c r="AQ355" s="44" t="str">
        <f aca="false">IF(OR(AP$4=0,AP355="",AP$8="",AP$7=""),"",ROUND(AP355/AP$8*AP$7*KVARDI,2))</f>
        <v/>
      </c>
      <c r="AR355" s="43"/>
      <c r="AS355" s="44" t="str">
        <f aca="false">IF(OR(AR$4=0,AR355="",AR$8="",AR$7=""),"",ROUND(AR355/AR$8*AR$7*KVARDI,2))</f>
        <v/>
      </c>
      <c r="AT355" s="43"/>
      <c r="AU355" s="44" t="str">
        <f aca="false">IF(OR(AT$4=0,AT355="",AT$8="",AT$7=""),"",ROUND(AT355/AT$8*AT$7*KVARDI,2))</f>
        <v/>
      </c>
      <c r="AV355" s="43"/>
      <c r="AW355" s="44" t="str">
        <f aca="false">IF(OR(AV$4=0,AV355="",AV$8="",AV$7=""),"",ROUND(AV355/AV$8*AV$7*KVARDI,2))</f>
        <v/>
      </c>
      <c r="AX355" s="43"/>
      <c r="AY355" s="44" t="str">
        <f aca="false">IF(OR(AX$4=0,AX355="",AX$8="",AX$7=""),"",ROUND(AX355/AX$8*AX$7*KVARDI,2))</f>
        <v/>
      </c>
      <c r="AZ355" s="43"/>
      <c r="BA355" s="44" t="str">
        <f aca="false">IF(OR(AZ$4=0,AZ355="",AZ$8="",AZ$7=""),"",ROUND(AZ355/AZ$8*AZ$7*KVARDI,2))</f>
        <v/>
      </c>
      <c r="BB355" s="43"/>
      <c r="BC355" s="44" t="str">
        <f aca="false">IF(OR(BB$4=0,BB355="",BB$8="",BB$7=""),"",ROUND(BB355/BB$8*BB$7*KVARDI,2))</f>
        <v/>
      </c>
    </row>
    <row r="356" customFormat="false" ht="15" hidden="false" customHeight="true" outlineLevel="0" collapsed="false">
      <c r="A356" s="45" t="n">
        <f aca="false">ROW()-10</f>
        <v>346</v>
      </c>
      <c r="B356" s="41" t="str">
        <f aca="false">IF(INDEX(Launagögn!$B$6:$B$10005,$A356)="","",INDEX(Launagögn!$B$6:$B$10005,$A356))</f>
        <v/>
      </c>
      <c r="C356" s="41" t="str">
        <f aca="false">IF(INDEX(Launagögn!$C$6:$C$10005,$A356)="","",INDEX(Launagögn!$C$6:$C$10005,$A356))</f>
        <v/>
      </c>
      <c r="D356" s="42" t="n">
        <f aca="false">IFERROR(SUMIF($F$10:$BC$10,"Stig",$F356:$BC356),0)</f>
        <v>0</v>
      </c>
      <c r="F356" s="43"/>
      <c r="G356" s="44" t="str">
        <f aca="false">IF(OR(F$4=0,F356="",F$8="",F$7=""),"",ROUND(F356/F$8*F$7*KVARDI,2))</f>
        <v/>
      </c>
      <c r="H356" s="43"/>
      <c r="I356" s="44" t="str">
        <f aca="false">IF(OR(H$4=0,H356="",H$8="",H$7=""),"",ROUND(H356/H$8*H$7*KVARDI,2))</f>
        <v/>
      </c>
      <c r="J356" s="43"/>
      <c r="K356" s="44" t="str">
        <f aca="false">IF(OR(J$4=0,J356="",J$8="",J$7=""),"",ROUND(J356/J$8*J$7*KVARDI,2))</f>
        <v/>
      </c>
      <c r="L356" s="43"/>
      <c r="M356" s="44" t="str">
        <f aca="false">IF(OR(L$4=0,L356="",L$8="",L$7=""),"",ROUND(L356/L$8*L$7*KVARDI,2))</f>
        <v/>
      </c>
      <c r="N356" s="43"/>
      <c r="O356" s="44" t="str">
        <f aca="false">IF(OR(N$4=0,N356="",N$8="",N$7=""),"",ROUND(N356/N$8*N$7*KVARDI,2))</f>
        <v/>
      </c>
      <c r="P356" s="43"/>
      <c r="Q356" s="44" t="str">
        <f aca="false">IF(OR(P$4=0,P356="",P$8="",P$7=""),"",ROUND(P356/P$8*P$7*KVARDI,2))</f>
        <v/>
      </c>
      <c r="R356" s="43"/>
      <c r="S356" s="44" t="str">
        <f aca="false">IF(OR(R$4=0,R356="",R$8="",R$7=""),"",ROUND(R356/R$8*R$7*KVARDI,2))</f>
        <v/>
      </c>
      <c r="T356" s="43"/>
      <c r="U356" s="44" t="str">
        <f aca="false">IF(OR(T$4=0,T356="",T$8="",T$7=""),"",ROUND(T356/T$8*T$7*KVARDI,2))</f>
        <v/>
      </c>
      <c r="V356" s="43"/>
      <c r="W356" s="44" t="str">
        <f aca="false">IF(OR(V$4=0,V356="",V$8="",V$7=""),"",ROUND(V356/V$8*V$7*KVARDI,2))</f>
        <v/>
      </c>
      <c r="X356" s="43"/>
      <c r="Y356" s="44" t="str">
        <f aca="false">IF(OR(X$4=0,X356="",X$8="",X$7=""),"",ROUND(X356/X$8*X$7*KVARDI,2))</f>
        <v/>
      </c>
      <c r="Z356" s="43"/>
      <c r="AA356" s="44" t="str">
        <f aca="false">IF(OR(Z$4=0,Z356="",Z$8="",Z$7=""),"",ROUND(Z356/Z$8*Z$7*KVARDI,2))</f>
        <v/>
      </c>
      <c r="AB356" s="43"/>
      <c r="AC356" s="44" t="str">
        <f aca="false">IF(OR(AB$4=0,AB356="",AB$8="",AB$7=""),"",ROUND(AB356/AB$8*AB$7*KVARDI,2))</f>
        <v/>
      </c>
      <c r="AD356" s="43"/>
      <c r="AE356" s="44" t="str">
        <f aca="false">IF(OR(AD$4=0,AD356="",AD$8="",AD$7=""),"",ROUND(AD356/AD$8*AD$7*KVARDI,2))</f>
        <v/>
      </c>
      <c r="AF356" s="43"/>
      <c r="AG356" s="44" t="str">
        <f aca="false">IF(OR(AF$4=0,AF356="",AF$8="",AF$7=""),"",ROUND(AF356/AF$8*AF$7*KVARDI,2))</f>
        <v/>
      </c>
      <c r="AH356" s="43"/>
      <c r="AI356" s="44" t="str">
        <f aca="false">IF(OR(AH$4=0,AH356="",AH$8="",AH$7=""),"",ROUND(AH356/AH$8*AH$7*KVARDI,2))</f>
        <v/>
      </c>
      <c r="AJ356" s="43"/>
      <c r="AK356" s="44" t="str">
        <f aca="false">IF(OR(AJ$4=0,AJ356="",AJ$8="",AJ$7=""),"",ROUND(AJ356/AJ$8*AJ$7*KVARDI,2))</f>
        <v/>
      </c>
      <c r="AL356" s="43"/>
      <c r="AM356" s="44" t="str">
        <f aca="false">IF(OR(AL$4=0,AL356="",AL$8="",AL$7=""),"",ROUND(AL356/AL$8*AL$7*KVARDI,2))</f>
        <v/>
      </c>
      <c r="AN356" s="43"/>
      <c r="AO356" s="44" t="str">
        <f aca="false">IF(OR(AN$4=0,AN356="",AN$8="",AN$7=""),"",ROUND(AN356/AN$8*AN$7*KVARDI,2))</f>
        <v/>
      </c>
      <c r="AP356" s="43"/>
      <c r="AQ356" s="44" t="str">
        <f aca="false">IF(OR(AP$4=0,AP356="",AP$8="",AP$7=""),"",ROUND(AP356/AP$8*AP$7*KVARDI,2))</f>
        <v/>
      </c>
      <c r="AR356" s="43"/>
      <c r="AS356" s="44" t="str">
        <f aca="false">IF(OR(AR$4=0,AR356="",AR$8="",AR$7=""),"",ROUND(AR356/AR$8*AR$7*KVARDI,2))</f>
        <v/>
      </c>
      <c r="AT356" s="43"/>
      <c r="AU356" s="44" t="str">
        <f aca="false">IF(OR(AT$4=0,AT356="",AT$8="",AT$7=""),"",ROUND(AT356/AT$8*AT$7*KVARDI,2))</f>
        <v/>
      </c>
      <c r="AV356" s="43"/>
      <c r="AW356" s="44" t="str">
        <f aca="false">IF(OR(AV$4=0,AV356="",AV$8="",AV$7=""),"",ROUND(AV356/AV$8*AV$7*KVARDI,2))</f>
        <v/>
      </c>
      <c r="AX356" s="43"/>
      <c r="AY356" s="44" t="str">
        <f aca="false">IF(OR(AX$4=0,AX356="",AX$8="",AX$7=""),"",ROUND(AX356/AX$8*AX$7*KVARDI,2))</f>
        <v/>
      </c>
      <c r="AZ356" s="43"/>
      <c r="BA356" s="44" t="str">
        <f aca="false">IF(OR(AZ$4=0,AZ356="",AZ$8="",AZ$7=""),"",ROUND(AZ356/AZ$8*AZ$7*KVARDI,2))</f>
        <v/>
      </c>
      <c r="BB356" s="43"/>
      <c r="BC356" s="44" t="str">
        <f aca="false">IF(OR(BB$4=0,BB356="",BB$8="",BB$7=""),"",ROUND(BB356/BB$8*BB$7*KVARDI,2))</f>
        <v/>
      </c>
    </row>
    <row r="357" customFormat="false" ht="15" hidden="false" customHeight="true" outlineLevel="0" collapsed="false">
      <c r="A357" s="45" t="n">
        <f aca="false">ROW()-10</f>
        <v>347</v>
      </c>
      <c r="B357" s="41" t="str">
        <f aca="false">IF(INDEX(Launagögn!$B$6:$B$10005,$A357)="","",INDEX(Launagögn!$B$6:$B$10005,$A357))</f>
        <v/>
      </c>
      <c r="C357" s="41" t="str">
        <f aca="false">IF(INDEX(Launagögn!$C$6:$C$10005,$A357)="","",INDEX(Launagögn!$C$6:$C$10005,$A357))</f>
        <v/>
      </c>
      <c r="D357" s="42" t="n">
        <f aca="false">IFERROR(SUMIF($F$10:$BC$10,"Stig",$F357:$BC357),0)</f>
        <v>0</v>
      </c>
      <c r="F357" s="43"/>
      <c r="G357" s="44" t="str">
        <f aca="false">IF(OR(F$4=0,F357="",F$8="",F$7=""),"",ROUND(F357/F$8*F$7*KVARDI,2))</f>
        <v/>
      </c>
      <c r="H357" s="43"/>
      <c r="I357" s="44" t="str">
        <f aca="false">IF(OR(H$4=0,H357="",H$8="",H$7=""),"",ROUND(H357/H$8*H$7*KVARDI,2))</f>
        <v/>
      </c>
      <c r="J357" s="43"/>
      <c r="K357" s="44" t="str">
        <f aca="false">IF(OR(J$4=0,J357="",J$8="",J$7=""),"",ROUND(J357/J$8*J$7*KVARDI,2))</f>
        <v/>
      </c>
      <c r="L357" s="43"/>
      <c r="M357" s="44" t="str">
        <f aca="false">IF(OR(L$4=0,L357="",L$8="",L$7=""),"",ROUND(L357/L$8*L$7*KVARDI,2))</f>
        <v/>
      </c>
      <c r="N357" s="43"/>
      <c r="O357" s="44" t="str">
        <f aca="false">IF(OR(N$4=0,N357="",N$8="",N$7=""),"",ROUND(N357/N$8*N$7*KVARDI,2))</f>
        <v/>
      </c>
      <c r="P357" s="43"/>
      <c r="Q357" s="44" t="str">
        <f aca="false">IF(OR(P$4=0,P357="",P$8="",P$7=""),"",ROUND(P357/P$8*P$7*KVARDI,2))</f>
        <v/>
      </c>
      <c r="R357" s="43"/>
      <c r="S357" s="44" t="str">
        <f aca="false">IF(OR(R$4=0,R357="",R$8="",R$7=""),"",ROUND(R357/R$8*R$7*KVARDI,2))</f>
        <v/>
      </c>
      <c r="T357" s="43"/>
      <c r="U357" s="44" t="str">
        <f aca="false">IF(OR(T$4=0,T357="",T$8="",T$7=""),"",ROUND(T357/T$8*T$7*KVARDI,2))</f>
        <v/>
      </c>
      <c r="V357" s="43"/>
      <c r="W357" s="44" t="str">
        <f aca="false">IF(OR(V$4=0,V357="",V$8="",V$7=""),"",ROUND(V357/V$8*V$7*KVARDI,2))</f>
        <v/>
      </c>
      <c r="X357" s="43"/>
      <c r="Y357" s="44" t="str">
        <f aca="false">IF(OR(X$4=0,X357="",X$8="",X$7=""),"",ROUND(X357/X$8*X$7*KVARDI,2))</f>
        <v/>
      </c>
      <c r="Z357" s="43"/>
      <c r="AA357" s="44" t="str">
        <f aca="false">IF(OR(Z$4=0,Z357="",Z$8="",Z$7=""),"",ROUND(Z357/Z$8*Z$7*KVARDI,2))</f>
        <v/>
      </c>
      <c r="AB357" s="43"/>
      <c r="AC357" s="44" t="str">
        <f aca="false">IF(OR(AB$4=0,AB357="",AB$8="",AB$7=""),"",ROUND(AB357/AB$8*AB$7*KVARDI,2))</f>
        <v/>
      </c>
      <c r="AD357" s="43"/>
      <c r="AE357" s="44" t="str">
        <f aca="false">IF(OR(AD$4=0,AD357="",AD$8="",AD$7=""),"",ROUND(AD357/AD$8*AD$7*KVARDI,2))</f>
        <v/>
      </c>
      <c r="AF357" s="43"/>
      <c r="AG357" s="44" t="str">
        <f aca="false">IF(OR(AF$4=0,AF357="",AF$8="",AF$7=""),"",ROUND(AF357/AF$8*AF$7*KVARDI,2))</f>
        <v/>
      </c>
      <c r="AH357" s="43"/>
      <c r="AI357" s="44" t="str">
        <f aca="false">IF(OR(AH$4=0,AH357="",AH$8="",AH$7=""),"",ROUND(AH357/AH$8*AH$7*KVARDI,2))</f>
        <v/>
      </c>
      <c r="AJ357" s="43"/>
      <c r="AK357" s="44" t="str">
        <f aca="false">IF(OR(AJ$4=0,AJ357="",AJ$8="",AJ$7=""),"",ROUND(AJ357/AJ$8*AJ$7*KVARDI,2))</f>
        <v/>
      </c>
      <c r="AL357" s="43"/>
      <c r="AM357" s="44" t="str">
        <f aca="false">IF(OR(AL$4=0,AL357="",AL$8="",AL$7=""),"",ROUND(AL357/AL$8*AL$7*KVARDI,2))</f>
        <v/>
      </c>
      <c r="AN357" s="43"/>
      <c r="AO357" s="44" t="str">
        <f aca="false">IF(OR(AN$4=0,AN357="",AN$8="",AN$7=""),"",ROUND(AN357/AN$8*AN$7*KVARDI,2))</f>
        <v/>
      </c>
      <c r="AP357" s="43"/>
      <c r="AQ357" s="44" t="str">
        <f aca="false">IF(OR(AP$4=0,AP357="",AP$8="",AP$7=""),"",ROUND(AP357/AP$8*AP$7*KVARDI,2))</f>
        <v/>
      </c>
      <c r="AR357" s="43"/>
      <c r="AS357" s="44" t="str">
        <f aca="false">IF(OR(AR$4=0,AR357="",AR$8="",AR$7=""),"",ROUND(AR357/AR$8*AR$7*KVARDI,2))</f>
        <v/>
      </c>
      <c r="AT357" s="43"/>
      <c r="AU357" s="44" t="str">
        <f aca="false">IF(OR(AT$4=0,AT357="",AT$8="",AT$7=""),"",ROUND(AT357/AT$8*AT$7*KVARDI,2))</f>
        <v/>
      </c>
      <c r="AV357" s="43"/>
      <c r="AW357" s="44" t="str">
        <f aca="false">IF(OR(AV$4=0,AV357="",AV$8="",AV$7=""),"",ROUND(AV357/AV$8*AV$7*KVARDI,2))</f>
        <v/>
      </c>
      <c r="AX357" s="43"/>
      <c r="AY357" s="44" t="str">
        <f aca="false">IF(OR(AX$4=0,AX357="",AX$8="",AX$7=""),"",ROUND(AX357/AX$8*AX$7*KVARDI,2))</f>
        <v/>
      </c>
      <c r="AZ357" s="43"/>
      <c r="BA357" s="44" t="str">
        <f aca="false">IF(OR(AZ$4=0,AZ357="",AZ$8="",AZ$7=""),"",ROUND(AZ357/AZ$8*AZ$7*KVARDI,2))</f>
        <v/>
      </c>
      <c r="BB357" s="43"/>
      <c r="BC357" s="44" t="str">
        <f aca="false">IF(OR(BB$4=0,BB357="",BB$8="",BB$7=""),"",ROUND(BB357/BB$8*BB$7*KVARDI,2))</f>
        <v/>
      </c>
    </row>
    <row r="358" customFormat="false" ht="15" hidden="false" customHeight="true" outlineLevel="0" collapsed="false">
      <c r="A358" s="45" t="n">
        <f aca="false">ROW()-10</f>
        <v>348</v>
      </c>
      <c r="B358" s="41" t="str">
        <f aca="false">IF(INDEX(Launagögn!$B$6:$B$10005,$A358)="","",INDEX(Launagögn!$B$6:$B$10005,$A358))</f>
        <v/>
      </c>
      <c r="C358" s="41" t="str">
        <f aca="false">IF(INDEX(Launagögn!$C$6:$C$10005,$A358)="","",INDEX(Launagögn!$C$6:$C$10005,$A358))</f>
        <v/>
      </c>
      <c r="D358" s="42" t="n">
        <f aca="false">IFERROR(SUMIF($F$10:$BC$10,"Stig",$F358:$BC358),0)</f>
        <v>0</v>
      </c>
      <c r="F358" s="43"/>
      <c r="G358" s="44" t="str">
        <f aca="false">IF(OR(F$4=0,F358="",F$8="",F$7=""),"",ROUND(F358/F$8*F$7*KVARDI,2))</f>
        <v/>
      </c>
      <c r="H358" s="43"/>
      <c r="I358" s="44" t="str">
        <f aca="false">IF(OR(H$4=0,H358="",H$8="",H$7=""),"",ROUND(H358/H$8*H$7*KVARDI,2))</f>
        <v/>
      </c>
      <c r="J358" s="43"/>
      <c r="K358" s="44" t="str">
        <f aca="false">IF(OR(J$4=0,J358="",J$8="",J$7=""),"",ROUND(J358/J$8*J$7*KVARDI,2))</f>
        <v/>
      </c>
      <c r="L358" s="43"/>
      <c r="M358" s="44" t="str">
        <f aca="false">IF(OR(L$4=0,L358="",L$8="",L$7=""),"",ROUND(L358/L$8*L$7*KVARDI,2))</f>
        <v/>
      </c>
      <c r="N358" s="43"/>
      <c r="O358" s="44" t="str">
        <f aca="false">IF(OR(N$4=0,N358="",N$8="",N$7=""),"",ROUND(N358/N$8*N$7*KVARDI,2))</f>
        <v/>
      </c>
      <c r="P358" s="43"/>
      <c r="Q358" s="44" t="str">
        <f aca="false">IF(OR(P$4=0,P358="",P$8="",P$7=""),"",ROUND(P358/P$8*P$7*KVARDI,2))</f>
        <v/>
      </c>
      <c r="R358" s="43"/>
      <c r="S358" s="44" t="str">
        <f aca="false">IF(OR(R$4=0,R358="",R$8="",R$7=""),"",ROUND(R358/R$8*R$7*KVARDI,2))</f>
        <v/>
      </c>
      <c r="T358" s="43"/>
      <c r="U358" s="44" t="str">
        <f aca="false">IF(OR(T$4=0,T358="",T$8="",T$7=""),"",ROUND(T358/T$8*T$7*KVARDI,2))</f>
        <v/>
      </c>
      <c r="V358" s="43"/>
      <c r="W358" s="44" t="str">
        <f aca="false">IF(OR(V$4=0,V358="",V$8="",V$7=""),"",ROUND(V358/V$8*V$7*KVARDI,2))</f>
        <v/>
      </c>
      <c r="X358" s="43"/>
      <c r="Y358" s="44" t="str">
        <f aca="false">IF(OR(X$4=0,X358="",X$8="",X$7=""),"",ROUND(X358/X$8*X$7*KVARDI,2))</f>
        <v/>
      </c>
      <c r="Z358" s="43"/>
      <c r="AA358" s="44" t="str">
        <f aca="false">IF(OR(Z$4=0,Z358="",Z$8="",Z$7=""),"",ROUND(Z358/Z$8*Z$7*KVARDI,2))</f>
        <v/>
      </c>
      <c r="AB358" s="43"/>
      <c r="AC358" s="44" t="str">
        <f aca="false">IF(OR(AB$4=0,AB358="",AB$8="",AB$7=""),"",ROUND(AB358/AB$8*AB$7*KVARDI,2))</f>
        <v/>
      </c>
      <c r="AD358" s="43"/>
      <c r="AE358" s="44" t="str">
        <f aca="false">IF(OR(AD$4=0,AD358="",AD$8="",AD$7=""),"",ROUND(AD358/AD$8*AD$7*KVARDI,2))</f>
        <v/>
      </c>
      <c r="AF358" s="43"/>
      <c r="AG358" s="44" t="str">
        <f aca="false">IF(OR(AF$4=0,AF358="",AF$8="",AF$7=""),"",ROUND(AF358/AF$8*AF$7*KVARDI,2))</f>
        <v/>
      </c>
      <c r="AH358" s="43"/>
      <c r="AI358" s="44" t="str">
        <f aca="false">IF(OR(AH$4=0,AH358="",AH$8="",AH$7=""),"",ROUND(AH358/AH$8*AH$7*KVARDI,2))</f>
        <v/>
      </c>
      <c r="AJ358" s="43"/>
      <c r="AK358" s="44" t="str">
        <f aca="false">IF(OR(AJ$4=0,AJ358="",AJ$8="",AJ$7=""),"",ROUND(AJ358/AJ$8*AJ$7*KVARDI,2))</f>
        <v/>
      </c>
      <c r="AL358" s="43"/>
      <c r="AM358" s="44" t="str">
        <f aca="false">IF(OR(AL$4=0,AL358="",AL$8="",AL$7=""),"",ROUND(AL358/AL$8*AL$7*KVARDI,2))</f>
        <v/>
      </c>
      <c r="AN358" s="43"/>
      <c r="AO358" s="44" t="str">
        <f aca="false">IF(OR(AN$4=0,AN358="",AN$8="",AN$7=""),"",ROUND(AN358/AN$8*AN$7*KVARDI,2))</f>
        <v/>
      </c>
      <c r="AP358" s="43"/>
      <c r="AQ358" s="44" t="str">
        <f aca="false">IF(OR(AP$4=0,AP358="",AP$8="",AP$7=""),"",ROUND(AP358/AP$8*AP$7*KVARDI,2))</f>
        <v/>
      </c>
      <c r="AR358" s="43"/>
      <c r="AS358" s="44" t="str">
        <f aca="false">IF(OR(AR$4=0,AR358="",AR$8="",AR$7=""),"",ROUND(AR358/AR$8*AR$7*KVARDI,2))</f>
        <v/>
      </c>
      <c r="AT358" s="43"/>
      <c r="AU358" s="44" t="str">
        <f aca="false">IF(OR(AT$4=0,AT358="",AT$8="",AT$7=""),"",ROUND(AT358/AT$8*AT$7*KVARDI,2))</f>
        <v/>
      </c>
      <c r="AV358" s="43"/>
      <c r="AW358" s="44" t="str">
        <f aca="false">IF(OR(AV$4=0,AV358="",AV$8="",AV$7=""),"",ROUND(AV358/AV$8*AV$7*KVARDI,2))</f>
        <v/>
      </c>
      <c r="AX358" s="43"/>
      <c r="AY358" s="44" t="str">
        <f aca="false">IF(OR(AX$4=0,AX358="",AX$8="",AX$7=""),"",ROUND(AX358/AX$8*AX$7*KVARDI,2))</f>
        <v/>
      </c>
      <c r="AZ358" s="43"/>
      <c r="BA358" s="44" t="str">
        <f aca="false">IF(OR(AZ$4=0,AZ358="",AZ$8="",AZ$7=""),"",ROUND(AZ358/AZ$8*AZ$7*KVARDI,2))</f>
        <v/>
      </c>
      <c r="BB358" s="43"/>
      <c r="BC358" s="44" t="str">
        <f aca="false">IF(OR(BB$4=0,BB358="",BB$8="",BB$7=""),"",ROUND(BB358/BB$8*BB$7*KVARDI,2))</f>
        <v/>
      </c>
    </row>
    <row r="359" customFormat="false" ht="15" hidden="false" customHeight="true" outlineLevel="0" collapsed="false">
      <c r="A359" s="45" t="n">
        <f aca="false">ROW()-10</f>
        <v>349</v>
      </c>
      <c r="B359" s="41" t="str">
        <f aca="false">IF(INDEX(Launagögn!$B$6:$B$10005,$A359)="","",INDEX(Launagögn!$B$6:$B$10005,$A359))</f>
        <v/>
      </c>
      <c r="C359" s="41" t="str">
        <f aca="false">IF(INDEX(Launagögn!$C$6:$C$10005,$A359)="","",INDEX(Launagögn!$C$6:$C$10005,$A359))</f>
        <v/>
      </c>
      <c r="D359" s="42" t="n">
        <f aca="false">IFERROR(SUMIF($F$10:$BC$10,"Stig",$F359:$BC359),0)</f>
        <v>0</v>
      </c>
      <c r="F359" s="43"/>
      <c r="G359" s="44" t="str">
        <f aca="false">IF(OR(F$4=0,F359="",F$8="",F$7=""),"",ROUND(F359/F$8*F$7*KVARDI,2))</f>
        <v/>
      </c>
      <c r="H359" s="43"/>
      <c r="I359" s="44" t="str">
        <f aca="false">IF(OR(H$4=0,H359="",H$8="",H$7=""),"",ROUND(H359/H$8*H$7*KVARDI,2))</f>
        <v/>
      </c>
      <c r="J359" s="43"/>
      <c r="K359" s="44" t="str">
        <f aca="false">IF(OR(J$4=0,J359="",J$8="",J$7=""),"",ROUND(J359/J$8*J$7*KVARDI,2))</f>
        <v/>
      </c>
      <c r="L359" s="43"/>
      <c r="M359" s="44" t="str">
        <f aca="false">IF(OR(L$4=0,L359="",L$8="",L$7=""),"",ROUND(L359/L$8*L$7*KVARDI,2))</f>
        <v/>
      </c>
      <c r="N359" s="43"/>
      <c r="O359" s="44" t="str">
        <f aca="false">IF(OR(N$4=0,N359="",N$8="",N$7=""),"",ROUND(N359/N$8*N$7*KVARDI,2))</f>
        <v/>
      </c>
      <c r="P359" s="43"/>
      <c r="Q359" s="44" t="str">
        <f aca="false">IF(OR(P$4=0,P359="",P$8="",P$7=""),"",ROUND(P359/P$8*P$7*KVARDI,2))</f>
        <v/>
      </c>
      <c r="R359" s="43"/>
      <c r="S359" s="44" t="str">
        <f aca="false">IF(OR(R$4=0,R359="",R$8="",R$7=""),"",ROUND(R359/R$8*R$7*KVARDI,2))</f>
        <v/>
      </c>
      <c r="T359" s="43"/>
      <c r="U359" s="44" t="str">
        <f aca="false">IF(OR(T$4=0,T359="",T$8="",T$7=""),"",ROUND(T359/T$8*T$7*KVARDI,2))</f>
        <v/>
      </c>
      <c r="V359" s="43"/>
      <c r="W359" s="44" t="str">
        <f aca="false">IF(OR(V$4=0,V359="",V$8="",V$7=""),"",ROUND(V359/V$8*V$7*KVARDI,2))</f>
        <v/>
      </c>
      <c r="X359" s="43"/>
      <c r="Y359" s="44" t="str">
        <f aca="false">IF(OR(X$4=0,X359="",X$8="",X$7=""),"",ROUND(X359/X$8*X$7*KVARDI,2))</f>
        <v/>
      </c>
      <c r="Z359" s="43"/>
      <c r="AA359" s="44" t="str">
        <f aca="false">IF(OR(Z$4=0,Z359="",Z$8="",Z$7=""),"",ROUND(Z359/Z$8*Z$7*KVARDI,2))</f>
        <v/>
      </c>
      <c r="AB359" s="43"/>
      <c r="AC359" s="44" t="str">
        <f aca="false">IF(OR(AB$4=0,AB359="",AB$8="",AB$7=""),"",ROUND(AB359/AB$8*AB$7*KVARDI,2))</f>
        <v/>
      </c>
      <c r="AD359" s="43"/>
      <c r="AE359" s="44" t="str">
        <f aca="false">IF(OR(AD$4=0,AD359="",AD$8="",AD$7=""),"",ROUND(AD359/AD$8*AD$7*KVARDI,2))</f>
        <v/>
      </c>
      <c r="AF359" s="43"/>
      <c r="AG359" s="44" t="str">
        <f aca="false">IF(OR(AF$4=0,AF359="",AF$8="",AF$7=""),"",ROUND(AF359/AF$8*AF$7*KVARDI,2))</f>
        <v/>
      </c>
      <c r="AH359" s="43"/>
      <c r="AI359" s="44" t="str">
        <f aca="false">IF(OR(AH$4=0,AH359="",AH$8="",AH$7=""),"",ROUND(AH359/AH$8*AH$7*KVARDI,2))</f>
        <v/>
      </c>
      <c r="AJ359" s="43"/>
      <c r="AK359" s="44" t="str">
        <f aca="false">IF(OR(AJ$4=0,AJ359="",AJ$8="",AJ$7=""),"",ROUND(AJ359/AJ$8*AJ$7*KVARDI,2))</f>
        <v/>
      </c>
      <c r="AL359" s="43"/>
      <c r="AM359" s="44" t="str">
        <f aca="false">IF(OR(AL$4=0,AL359="",AL$8="",AL$7=""),"",ROUND(AL359/AL$8*AL$7*KVARDI,2))</f>
        <v/>
      </c>
      <c r="AN359" s="43"/>
      <c r="AO359" s="44" t="str">
        <f aca="false">IF(OR(AN$4=0,AN359="",AN$8="",AN$7=""),"",ROUND(AN359/AN$8*AN$7*KVARDI,2))</f>
        <v/>
      </c>
      <c r="AP359" s="43"/>
      <c r="AQ359" s="44" t="str">
        <f aca="false">IF(OR(AP$4=0,AP359="",AP$8="",AP$7=""),"",ROUND(AP359/AP$8*AP$7*KVARDI,2))</f>
        <v/>
      </c>
      <c r="AR359" s="43"/>
      <c r="AS359" s="44" t="str">
        <f aca="false">IF(OR(AR$4=0,AR359="",AR$8="",AR$7=""),"",ROUND(AR359/AR$8*AR$7*KVARDI,2))</f>
        <v/>
      </c>
      <c r="AT359" s="43"/>
      <c r="AU359" s="44" t="str">
        <f aca="false">IF(OR(AT$4=0,AT359="",AT$8="",AT$7=""),"",ROUND(AT359/AT$8*AT$7*KVARDI,2))</f>
        <v/>
      </c>
      <c r="AV359" s="43"/>
      <c r="AW359" s="44" t="str">
        <f aca="false">IF(OR(AV$4=0,AV359="",AV$8="",AV$7=""),"",ROUND(AV359/AV$8*AV$7*KVARDI,2))</f>
        <v/>
      </c>
      <c r="AX359" s="43"/>
      <c r="AY359" s="44" t="str">
        <f aca="false">IF(OR(AX$4=0,AX359="",AX$8="",AX$7=""),"",ROUND(AX359/AX$8*AX$7*KVARDI,2))</f>
        <v/>
      </c>
      <c r="AZ359" s="43"/>
      <c r="BA359" s="44" t="str">
        <f aca="false">IF(OR(AZ$4=0,AZ359="",AZ$8="",AZ$7=""),"",ROUND(AZ359/AZ$8*AZ$7*KVARDI,2))</f>
        <v/>
      </c>
      <c r="BB359" s="43"/>
      <c r="BC359" s="44" t="str">
        <f aca="false">IF(OR(BB$4=0,BB359="",BB$8="",BB$7=""),"",ROUND(BB359/BB$8*BB$7*KVARDI,2))</f>
        <v/>
      </c>
    </row>
    <row r="360" customFormat="false" ht="15" hidden="false" customHeight="true" outlineLevel="0" collapsed="false">
      <c r="A360" s="45" t="n">
        <f aca="false">ROW()-10</f>
        <v>350</v>
      </c>
      <c r="B360" s="41" t="str">
        <f aca="false">IF(INDEX(Launagögn!$B$6:$B$10005,$A360)="","",INDEX(Launagögn!$B$6:$B$10005,$A360))</f>
        <v/>
      </c>
      <c r="C360" s="41" t="str">
        <f aca="false">IF(INDEX(Launagögn!$C$6:$C$10005,$A360)="","",INDEX(Launagögn!$C$6:$C$10005,$A360))</f>
        <v/>
      </c>
      <c r="D360" s="42" t="n">
        <f aca="false">IFERROR(SUMIF($F$10:$BC$10,"Stig",$F360:$BC360),0)</f>
        <v>0</v>
      </c>
      <c r="F360" s="43"/>
      <c r="G360" s="44" t="str">
        <f aca="false">IF(OR(F$4=0,F360="",F$8="",F$7=""),"",ROUND(F360/F$8*F$7*KVARDI,2))</f>
        <v/>
      </c>
      <c r="H360" s="43"/>
      <c r="I360" s="44" t="str">
        <f aca="false">IF(OR(H$4=0,H360="",H$8="",H$7=""),"",ROUND(H360/H$8*H$7*KVARDI,2))</f>
        <v/>
      </c>
      <c r="J360" s="43"/>
      <c r="K360" s="44" t="str">
        <f aca="false">IF(OR(J$4=0,J360="",J$8="",J$7=""),"",ROUND(J360/J$8*J$7*KVARDI,2))</f>
        <v/>
      </c>
      <c r="L360" s="43"/>
      <c r="M360" s="44" t="str">
        <f aca="false">IF(OR(L$4=0,L360="",L$8="",L$7=""),"",ROUND(L360/L$8*L$7*KVARDI,2))</f>
        <v/>
      </c>
      <c r="N360" s="43"/>
      <c r="O360" s="44" t="str">
        <f aca="false">IF(OR(N$4=0,N360="",N$8="",N$7=""),"",ROUND(N360/N$8*N$7*KVARDI,2))</f>
        <v/>
      </c>
      <c r="P360" s="43"/>
      <c r="Q360" s="44" t="str">
        <f aca="false">IF(OR(P$4=0,P360="",P$8="",P$7=""),"",ROUND(P360/P$8*P$7*KVARDI,2))</f>
        <v/>
      </c>
      <c r="R360" s="43"/>
      <c r="S360" s="44" t="str">
        <f aca="false">IF(OR(R$4=0,R360="",R$8="",R$7=""),"",ROUND(R360/R$8*R$7*KVARDI,2))</f>
        <v/>
      </c>
      <c r="T360" s="43"/>
      <c r="U360" s="44" t="str">
        <f aca="false">IF(OR(T$4=0,T360="",T$8="",T$7=""),"",ROUND(T360/T$8*T$7*KVARDI,2))</f>
        <v/>
      </c>
      <c r="V360" s="43"/>
      <c r="W360" s="44" t="str">
        <f aca="false">IF(OR(V$4=0,V360="",V$8="",V$7=""),"",ROUND(V360/V$8*V$7*KVARDI,2))</f>
        <v/>
      </c>
      <c r="X360" s="43"/>
      <c r="Y360" s="44" t="str">
        <f aca="false">IF(OR(X$4=0,X360="",X$8="",X$7=""),"",ROUND(X360/X$8*X$7*KVARDI,2))</f>
        <v/>
      </c>
      <c r="Z360" s="43"/>
      <c r="AA360" s="44" t="str">
        <f aca="false">IF(OR(Z$4=0,Z360="",Z$8="",Z$7=""),"",ROUND(Z360/Z$8*Z$7*KVARDI,2))</f>
        <v/>
      </c>
      <c r="AB360" s="43"/>
      <c r="AC360" s="44" t="str">
        <f aca="false">IF(OR(AB$4=0,AB360="",AB$8="",AB$7=""),"",ROUND(AB360/AB$8*AB$7*KVARDI,2))</f>
        <v/>
      </c>
      <c r="AD360" s="43"/>
      <c r="AE360" s="44" t="str">
        <f aca="false">IF(OR(AD$4=0,AD360="",AD$8="",AD$7=""),"",ROUND(AD360/AD$8*AD$7*KVARDI,2))</f>
        <v/>
      </c>
      <c r="AF360" s="43"/>
      <c r="AG360" s="44" t="str">
        <f aca="false">IF(OR(AF$4=0,AF360="",AF$8="",AF$7=""),"",ROUND(AF360/AF$8*AF$7*KVARDI,2))</f>
        <v/>
      </c>
      <c r="AH360" s="43"/>
      <c r="AI360" s="44" t="str">
        <f aca="false">IF(OR(AH$4=0,AH360="",AH$8="",AH$7=""),"",ROUND(AH360/AH$8*AH$7*KVARDI,2))</f>
        <v/>
      </c>
      <c r="AJ360" s="43"/>
      <c r="AK360" s="44" t="str">
        <f aca="false">IF(OR(AJ$4=0,AJ360="",AJ$8="",AJ$7=""),"",ROUND(AJ360/AJ$8*AJ$7*KVARDI,2))</f>
        <v/>
      </c>
      <c r="AL360" s="43"/>
      <c r="AM360" s="44" t="str">
        <f aca="false">IF(OR(AL$4=0,AL360="",AL$8="",AL$7=""),"",ROUND(AL360/AL$8*AL$7*KVARDI,2))</f>
        <v/>
      </c>
      <c r="AN360" s="43"/>
      <c r="AO360" s="44" t="str">
        <f aca="false">IF(OR(AN$4=0,AN360="",AN$8="",AN$7=""),"",ROUND(AN360/AN$8*AN$7*KVARDI,2))</f>
        <v/>
      </c>
      <c r="AP360" s="43"/>
      <c r="AQ360" s="44" t="str">
        <f aca="false">IF(OR(AP$4=0,AP360="",AP$8="",AP$7=""),"",ROUND(AP360/AP$8*AP$7*KVARDI,2))</f>
        <v/>
      </c>
      <c r="AR360" s="43"/>
      <c r="AS360" s="44" t="str">
        <f aca="false">IF(OR(AR$4=0,AR360="",AR$8="",AR$7=""),"",ROUND(AR360/AR$8*AR$7*KVARDI,2))</f>
        <v/>
      </c>
      <c r="AT360" s="43"/>
      <c r="AU360" s="44" t="str">
        <f aca="false">IF(OR(AT$4=0,AT360="",AT$8="",AT$7=""),"",ROUND(AT360/AT$8*AT$7*KVARDI,2))</f>
        <v/>
      </c>
      <c r="AV360" s="43"/>
      <c r="AW360" s="44" t="str">
        <f aca="false">IF(OR(AV$4=0,AV360="",AV$8="",AV$7=""),"",ROUND(AV360/AV$8*AV$7*KVARDI,2))</f>
        <v/>
      </c>
      <c r="AX360" s="43"/>
      <c r="AY360" s="44" t="str">
        <f aca="false">IF(OR(AX$4=0,AX360="",AX$8="",AX$7=""),"",ROUND(AX360/AX$8*AX$7*KVARDI,2))</f>
        <v/>
      </c>
      <c r="AZ360" s="43"/>
      <c r="BA360" s="44" t="str">
        <f aca="false">IF(OR(AZ$4=0,AZ360="",AZ$8="",AZ$7=""),"",ROUND(AZ360/AZ$8*AZ$7*KVARDI,2))</f>
        <v/>
      </c>
      <c r="BB360" s="43"/>
      <c r="BC360" s="44" t="str">
        <f aca="false">IF(OR(BB$4=0,BB360="",BB$8="",BB$7=""),"",ROUND(BB360/BB$8*BB$7*KVARDI,2))</f>
        <v/>
      </c>
    </row>
    <row r="361" customFormat="false" ht="15" hidden="false" customHeight="true" outlineLevel="0" collapsed="false">
      <c r="A361" s="45" t="n">
        <f aca="false">ROW()-10</f>
        <v>351</v>
      </c>
      <c r="B361" s="41" t="str">
        <f aca="false">IF(INDEX(Launagögn!$B$6:$B$10005,$A361)="","",INDEX(Launagögn!$B$6:$B$10005,$A361))</f>
        <v/>
      </c>
      <c r="C361" s="41" t="str">
        <f aca="false">IF(INDEX(Launagögn!$C$6:$C$10005,$A361)="","",INDEX(Launagögn!$C$6:$C$10005,$A361))</f>
        <v/>
      </c>
      <c r="D361" s="42" t="n">
        <f aca="false">IFERROR(SUMIF($F$10:$BC$10,"Stig",$F361:$BC361),0)</f>
        <v>0</v>
      </c>
      <c r="F361" s="43"/>
      <c r="G361" s="44" t="str">
        <f aca="false">IF(OR(F$4=0,F361="",F$8="",F$7=""),"",ROUND(F361/F$8*F$7*KVARDI,2))</f>
        <v/>
      </c>
      <c r="H361" s="43"/>
      <c r="I361" s="44" t="str">
        <f aca="false">IF(OR(H$4=0,H361="",H$8="",H$7=""),"",ROUND(H361/H$8*H$7*KVARDI,2))</f>
        <v/>
      </c>
      <c r="J361" s="43"/>
      <c r="K361" s="44" t="str">
        <f aca="false">IF(OR(J$4=0,J361="",J$8="",J$7=""),"",ROUND(J361/J$8*J$7*KVARDI,2))</f>
        <v/>
      </c>
      <c r="L361" s="43"/>
      <c r="M361" s="44" t="str">
        <f aca="false">IF(OR(L$4=0,L361="",L$8="",L$7=""),"",ROUND(L361/L$8*L$7*KVARDI,2))</f>
        <v/>
      </c>
      <c r="N361" s="43"/>
      <c r="O361" s="44" t="str">
        <f aca="false">IF(OR(N$4=0,N361="",N$8="",N$7=""),"",ROUND(N361/N$8*N$7*KVARDI,2))</f>
        <v/>
      </c>
      <c r="P361" s="43"/>
      <c r="Q361" s="44" t="str">
        <f aca="false">IF(OR(P$4=0,P361="",P$8="",P$7=""),"",ROUND(P361/P$8*P$7*KVARDI,2))</f>
        <v/>
      </c>
      <c r="R361" s="43"/>
      <c r="S361" s="44" t="str">
        <f aca="false">IF(OR(R$4=0,R361="",R$8="",R$7=""),"",ROUND(R361/R$8*R$7*KVARDI,2))</f>
        <v/>
      </c>
      <c r="T361" s="43"/>
      <c r="U361" s="44" t="str">
        <f aca="false">IF(OR(T$4=0,T361="",T$8="",T$7=""),"",ROUND(T361/T$8*T$7*KVARDI,2))</f>
        <v/>
      </c>
      <c r="V361" s="43"/>
      <c r="W361" s="44" t="str">
        <f aca="false">IF(OR(V$4=0,V361="",V$8="",V$7=""),"",ROUND(V361/V$8*V$7*KVARDI,2))</f>
        <v/>
      </c>
      <c r="X361" s="43"/>
      <c r="Y361" s="44" t="str">
        <f aca="false">IF(OR(X$4=0,X361="",X$8="",X$7=""),"",ROUND(X361/X$8*X$7*KVARDI,2))</f>
        <v/>
      </c>
      <c r="Z361" s="43"/>
      <c r="AA361" s="44" t="str">
        <f aca="false">IF(OR(Z$4=0,Z361="",Z$8="",Z$7=""),"",ROUND(Z361/Z$8*Z$7*KVARDI,2))</f>
        <v/>
      </c>
      <c r="AB361" s="43"/>
      <c r="AC361" s="44" t="str">
        <f aca="false">IF(OR(AB$4=0,AB361="",AB$8="",AB$7=""),"",ROUND(AB361/AB$8*AB$7*KVARDI,2))</f>
        <v/>
      </c>
      <c r="AD361" s="43"/>
      <c r="AE361" s="44" t="str">
        <f aca="false">IF(OR(AD$4=0,AD361="",AD$8="",AD$7=""),"",ROUND(AD361/AD$8*AD$7*KVARDI,2))</f>
        <v/>
      </c>
      <c r="AF361" s="43"/>
      <c r="AG361" s="44" t="str">
        <f aca="false">IF(OR(AF$4=0,AF361="",AF$8="",AF$7=""),"",ROUND(AF361/AF$8*AF$7*KVARDI,2))</f>
        <v/>
      </c>
      <c r="AH361" s="43"/>
      <c r="AI361" s="44" t="str">
        <f aca="false">IF(OR(AH$4=0,AH361="",AH$8="",AH$7=""),"",ROUND(AH361/AH$8*AH$7*KVARDI,2))</f>
        <v/>
      </c>
      <c r="AJ361" s="43"/>
      <c r="AK361" s="44" t="str">
        <f aca="false">IF(OR(AJ$4=0,AJ361="",AJ$8="",AJ$7=""),"",ROUND(AJ361/AJ$8*AJ$7*KVARDI,2))</f>
        <v/>
      </c>
      <c r="AL361" s="43"/>
      <c r="AM361" s="44" t="str">
        <f aca="false">IF(OR(AL$4=0,AL361="",AL$8="",AL$7=""),"",ROUND(AL361/AL$8*AL$7*KVARDI,2))</f>
        <v/>
      </c>
      <c r="AN361" s="43"/>
      <c r="AO361" s="44" t="str">
        <f aca="false">IF(OR(AN$4=0,AN361="",AN$8="",AN$7=""),"",ROUND(AN361/AN$8*AN$7*KVARDI,2))</f>
        <v/>
      </c>
      <c r="AP361" s="43"/>
      <c r="AQ361" s="44" t="str">
        <f aca="false">IF(OR(AP$4=0,AP361="",AP$8="",AP$7=""),"",ROUND(AP361/AP$8*AP$7*KVARDI,2))</f>
        <v/>
      </c>
      <c r="AR361" s="43"/>
      <c r="AS361" s="44" t="str">
        <f aca="false">IF(OR(AR$4=0,AR361="",AR$8="",AR$7=""),"",ROUND(AR361/AR$8*AR$7*KVARDI,2))</f>
        <v/>
      </c>
      <c r="AT361" s="43"/>
      <c r="AU361" s="44" t="str">
        <f aca="false">IF(OR(AT$4=0,AT361="",AT$8="",AT$7=""),"",ROUND(AT361/AT$8*AT$7*KVARDI,2))</f>
        <v/>
      </c>
      <c r="AV361" s="43"/>
      <c r="AW361" s="44" t="str">
        <f aca="false">IF(OR(AV$4=0,AV361="",AV$8="",AV$7=""),"",ROUND(AV361/AV$8*AV$7*KVARDI,2))</f>
        <v/>
      </c>
      <c r="AX361" s="43"/>
      <c r="AY361" s="44" t="str">
        <f aca="false">IF(OR(AX$4=0,AX361="",AX$8="",AX$7=""),"",ROUND(AX361/AX$8*AX$7*KVARDI,2))</f>
        <v/>
      </c>
      <c r="AZ361" s="43"/>
      <c r="BA361" s="44" t="str">
        <f aca="false">IF(OR(AZ$4=0,AZ361="",AZ$8="",AZ$7=""),"",ROUND(AZ361/AZ$8*AZ$7*KVARDI,2))</f>
        <v/>
      </c>
      <c r="BB361" s="43"/>
      <c r="BC361" s="44" t="str">
        <f aca="false">IF(OR(BB$4=0,BB361="",BB$8="",BB$7=""),"",ROUND(BB361/BB$8*BB$7*KVARDI,2))</f>
        <v/>
      </c>
    </row>
    <row r="362" customFormat="false" ht="15" hidden="false" customHeight="true" outlineLevel="0" collapsed="false">
      <c r="A362" s="45" t="n">
        <f aca="false">ROW()-10</f>
        <v>352</v>
      </c>
      <c r="B362" s="41" t="str">
        <f aca="false">IF(INDEX(Launagögn!$B$6:$B$10005,$A362)="","",INDEX(Launagögn!$B$6:$B$10005,$A362))</f>
        <v/>
      </c>
      <c r="C362" s="41" t="str">
        <f aca="false">IF(INDEX(Launagögn!$C$6:$C$10005,$A362)="","",INDEX(Launagögn!$C$6:$C$10005,$A362))</f>
        <v/>
      </c>
      <c r="D362" s="42" t="n">
        <f aca="false">IFERROR(SUMIF($F$10:$BC$10,"Stig",$F362:$BC362),0)</f>
        <v>0</v>
      </c>
      <c r="F362" s="43"/>
      <c r="G362" s="44" t="str">
        <f aca="false">IF(OR(F$4=0,F362="",F$8="",F$7=""),"",ROUND(F362/F$8*F$7*KVARDI,2))</f>
        <v/>
      </c>
      <c r="H362" s="43"/>
      <c r="I362" s="44" t="str">
        <f aca="false">IF(OR(H$4=0,H362="",H$8="",H$7=""),"",ROUND(H362/H$8*H$7*KVARDI,2))</f>
        <v/>
      </c>
      <c r="J362" s="43"/>
      <c r="K362" s="44" t="str">
        <f aca="false">IF(OR(J$4=0,J362="",J$8="",J$7=""),"",ROUND(J362/J$8*J$7*KVARDI,2))</f>
        <v/>
      </c>
      <c r="L362" s="43"/>
      <c r="M362" s="44" t="str">
        <f aca="false">IF(OR(L$4=0,L362="",L$8="",L$7=""),"",ROUND(L362/L$8*L$7*KVARDI,2))</f>
        <v/>
      </c>
      <c r="N362" s="43"/>
      <c r="O362" s="44" t="str">
        <f aca="false">IF(OR(N$4=0,N362="",N$8="",N$7=""),"",ROUND(N362/N$8*N$7*KVARDI,2))</f>
        <v/>
      </c>
      <c r="P362" s="43"/>
      <c r="Q362" s="44" t="str">
        <f aca="false">IF(OR(P$4=0,P362="",P$8="",P$7=""),"",ROUND(P362/P$8*P$7*KVARDI,2))</f>
        <v/>
      </c>
      <c r="R362" s="43"/>
      <c r="S362" s="44" t="str">
        <f aca="false">IF(OR(R$4=0,R362="",R$8="",R$7=""),"",ROUND(R362/R$8*R$7*KVARDI,2))</f>
        <v/>
      </c>
      <c r="T362" s="43"/>
      <c r="U362" s="44" t="str">
        <f aca="false">IF(OR(T$4=0,T362="",T$8="",T$7=""),"",ROUND(T362/T$8*T$7*KVARDI,2))</f>
        <v/>
      </c>
      <c r="V362" s="43"/>
      <c r="W362" s="44" t="str">
        <f aca="false">IF(OR(V$4=0,V362="",V$8="",V$7=""),"",ROUND(V362/V$8*V$7*KVARDI,2))</f>
        <v/>
      </c>
      <c r="X362" s="43"/>
      <c r="Y362" s="44" t="str">
        <f aca="false">IF(OR(X$4=0,X362="",X$8="",X$7=""),"",ROUND(X362/X$8*X$7*KVARDI,2))</f>
        <v/>
      </c>
      <c r="Z362" s="43"/>
      <c r="AA362" s="44" t="str">
        <f aca="false">IF(OR(Z$4=0,Z362="",Z$8="",Z$7=""),"",ROUND(Z362/Z$8*Z$7*KVARDI,2))</f>
        <v/>
      </c>
      <c r="AB362" s="43"/>
      <c r="AC362" s="44" t="str">
        <f aca="false">IF(OR(AB$4=0,AB362="",AB$8="",AB$7=""),"",ROUND(AB362/AB$8*AB$7*KVARDI,2))</f>
        <v/>
      </c>
      <c r="AD362" s="43"/>
      <c r="AE362" s="44" t="str">
        <f aca="false">IF(OR(AD$4=0,AD362="",AD$8="",AD$7=""),"",ROUND(AD362/AD$8*AD$7*KVARDI,2))</f>
        <v/>
      </c>
      <c r="AF362" s="43"/>
      <c r="AG362" s="44" t="str">
        <f aca="false">IF(OR(AF$4=0,AF362="",AF$8="",AF$7=""),"",ROUND(AF362/AF$8*AF$7*KVARDI,2))</f>
        <v/>
      </c>
      <c r="AH362" s="43"/>
      <c r="AI362" s="44" t="str">
        <f aca="false">IF(OR(AH$4=0,AH362="",AH$8="",AH$7=""),"",ROUND(AH362/AH$8*AH$7*KVARDI,2))</f>
        <v/>
      </c>
      <c r="AJ362" s="43"/>
      <c r="AK362" s="44" t="str">
        <f aca="false">IF(OR(AJ$4=0,AJ362="",AJ$8="",AJ$7=""),"",ROUND(AJ362/AJ$8*AJ$7*KVARDI,2))</f>
        <v/>
      </c>
      <c r="AL362" s="43"/>
      <c r="AM362" s="44" t="str">
        <f aca="false">IF(OR(AL$4=0,AL362="",AL$8="",AL$7=""),"",ROUND(AL362/AL$8*AL$7*KVARDI,2))</f>
        <v/>
      </c>
      <c r="AN362" s="43"/>
      <c r="AO362" s="44" t="str">
        <f aca="false">IF(OR(AN$4=0,AN362="",AN$8="",AN$7=""),"",ROUND(AN362/AN$8*AN$7*KVARDI,2))</f>
        <v/>
      </c>
      <c r="AP362" s="43"/>
      <c r="AQ362" s="44" t="str">
        <f aca="false">IF(OR(AP$4=0,AP362="",AP$8="",AP$7=""),"",ROUND(AP362/AP$8*AP$7*KVARDI,2))</f>
        <v/>
      </c>
      <c r="AR362" s="43"/>
      <c r="AS362" s="44" t="str">
        <f aca="false">IF(OR(AR$4=0,AR362="",AR$8="",AR$7=""),"",ROUND(AR362/AR$8*AR$7*KVARDI,2))</f>
        <v/>
      </c>
      <c r="AT362" s="43"/>
      <c r="AU362" s="44" t="str">
        <f aca="false">IF(OR(AT$4=0,AT362="",AT$8="",AT$7=""),"",ROUND(AT362/AT$8*AT$7*KVARDI,2))</f>
        <v/>
      </c>
      <c r="AV362" s="43"/>
      <c r="AW362" s="44" t="str">
        <f aca="false">IF(OR(AV$4=0,AV362="",AV$8="",AV$7=""),"",ROUND(AV362/AV$8*AV$7*KVARDI,2))</f>
        <v/>
      </c>
      <c r="AX362" s="43"/>
      <c r="AY362" s="44" t="str">
        <f aca="false">IF(OR(AX$4=0,AX362="",AX$8="",AX$7=""),"",ROUND(AX362/AX$8*AX$7*KVARDI,2))</f>
        <v/>
      </c>
      <c r="AZ362" s="43"/>
      <c r="BA362" s="44" t="str">
        <f aca="false">IF(OR(AZ$4=0,AZ362="",AZ$8="",AZ$7=""),"",ROUND(AZ362/AZ$8*AZ$7*KVARDI,2))</f>
        <v/>
      </c>
      <c r="BB362" s="43"/>
      <c r="BC362" s="44" t="str">
        <f aca="false">IF(OR(BB$4=0,BB362="",BB$8="",BB$7=""),"",ROUND(BB362/BB$8*BB$7*KVARDI,2))</f>
        <v/>
      </c>
    </row>
    <row r="363" customFormat="false" ht="15" hidden="false" customHeight="true" outlineLevel="0" collapsed="false">
      <c r="A363" s="45" t="n">
        <f aca="false">ROW()-10</f>
        <v>353</v>
      </c>
      <c r="B363" s="41" t="str">
        <f aca="false">IF(INDEX(Launagögn!$B$6:$B$10005,$A363)="","",INDEX(Launagögn!$B$6:$B$10005,$A363))</f>
        <v/>
      </c>
      <c r="C363" s="41" t="str">
        <f aca="false">IF(INDEX(Launagögn!$C$6:$C$10005,$A363)="","",INDEX(Launagögn!$C$6:$C$10005,$A363))</f>
        <v/>
      </c>
      <c r="D363" s="42" t="n">
        <f aca="false">IFERROR(SUMIF($F$10:$BC$10,"Stig",$F363:$BC363),0)</f>
        <v>0</v>
      </c>
      <c r="F363" s="43"/>
      <c r="G363" s="44" t="str">
        <f aca="false">IF(OR(F$4=0,F363="",F$8="",F$7=""),"",ROUND(F363/F$8*F$7*KVARDI,2))</f>
        <v/>
      </c>
      <c r="H363" s="43"/>
      <c r="I363" s="44" t="str">
        <f aca="false">IF(OR(H$4=0,H363="",H$8="",H$7=""),"",ROUND(H363/H$8*H$7*KVARDI,2))</f>
        <v/>
      </c>
      <c r="J363" s="43"/>
      <c r="K363" s="44" t="str">
        <f aca="false">IF(OR(J$4=0,J363="",J$8="",J$7=""),"",ROUND(J363/J$8*J$7*KVARDI,2))</f>
        <v/>
      </c>
      <c r="L363" s="43"/>
      <c r="M363" s="44" t="str">
        <f aca="false">IF(OR(L$4=0,L363="",L$8="",L$7=""),"",ROUND(L363/L$8*L$7*KVARDI,2))</f>
        <v/>
      </c>
      <c r="N363" s="43"/>
      <c r="O363" s="44" t="str">
        <f aca="false">IF(OR(N$4=0,N363="",N$8="",N$7=""),"",ROUND(N363/N$8*N$7*KVARDI,2))</f>
        <v/>
      </c>
      <c r="P363" s="43"/>
      <c r="Q363" s="44" t="str">
        <f aca="false">IF(OR(P$4=0,P363="",P$8="",P$7=""),"",ROUND(P363/P$8*P$7*KVARDI,2))</f>
        <v/>
      </c>
      <c r="R363" s="43"/>
      <c r="S363" s="44" t="str">
        <f aca="false">IF(OR(R$4=0,R363="",R$8="",R$7=""),"",ROUND(R363/R$8*R$7*KVARDI,2))</f>
        <v/>
      </c>
      <c r="T363" s="43"/>
      <c r="U363" s="44" t="str">
        <f aca="false">IF(OR(T$4=0,T363="",T$8="",T$7=""),"",ROUND(T363/T$8*T$7*KVARDI,2))</f>
        <v/>
      </c>
      <c r="V363" s="43"/>
      <c r="W363" s="44" t="str">
        <f aca="false">IF(OR(V$4=0,V363="",V$8="",V$7=""),"",ROUND(V363/V$8*V$7*KVARDI,2))</f>
        <v/>
      </c>
      <c r="X363" s="43"/>
      <c r="Y363" s="44" t="str">
        <f aca="false">IF(OR(X$4=0,X363="",X$8="",X$7=""),"",ROUND(X363/X$8*X$7*KVARDI,2))</f>
        <v/>
      </c>
      <c r="Z363" s="43"/>
      <c r="AA363" s="44" t="str">
        <f aca="false">IF(OR(Z$4=0,Z363="",Z$8="",Z$7=""),"",ROUND(Z363/Z$8*Z$7*KVARDI,2))</f>
        <v/>
      </c>
      <c r="AB363" s="43"/>
      <c r="AC363" s="44" t="str">
        <f aca="false">IF(OR(AB$4=0,AB363="",AB$8="",AB$7=""),"",ROUND(AB363/AB$8*AB$7*KVARDI,2))</f>
        <v/>
      </c>
      <c r="AD363" s="43"/>
      <c r="AE363" s="44" t="str">
        <f aca="false">IF(OR(AD$4=0,AD363="",AD$8="",AD$7=""),"",ROUND(AD363/AD$8*AD$7*KVARDI,2))</f>
        <v/>
      </c>
      <c r="AF363" s="43"/>
      <c r="AG363" s="44" t="str">
        <f aca="false">IF(OR(AF$4=0,AF363="",AF$8="",AF$7=""),"",ROUND(AF363/AF$8*AF$7*KVARDI,2))</f>
        <v/>
      </c>
      <c r="AH363" s="43"/>
      <c r="AI363" s="44" t="str">
        <f aca="false">IF(OR(AH$4=0,AH363="",AH$8="",AH$7=""),"",ROUND(AH363/AH$8*AH$7*KVARDI,2))</f>
        <v/>
      </c>
      <c r="AJ363" s="43"/>
      <c r="AK363" s="44" t="str">
        <f aca="false">IF(OR(AJ$4=0,AJ363="",AJ$8="",AJ$7=""),"",ROUND(AJ363/AJ$8*AJ$7*KVARDI,2))</f>
        <v/>
      </c>
      <c r="AL363" s="43"/>
      <c r="AM363" s="44" t="str">
        <f aca="false">IF(OR(AL$4=0,AL363="",AL$8="",AL$7=""),"",ROUND(AL363/AL$8*AL$7*KVARDI,2))</f>
        <v/>
      </c>
      <c r="AN363" s="43"/>
      <c r="AO363" s="44" t="str">
        <f aca="false">IF(OR(AN$4=0,AN363="",AN$8="",AN$7=""),"",ROUND(AN363/AN$8*AN$7*KVARDI,2))</f>
        <v/>
      </c>
      <c r="AP363" s="43"/>
      <c r="AQ363" s="44" t="str">
        <f aca="false">IF(OR(AP$4=0,AP363="",AP$8="",AP$7=""),"",ROUND(AP363/AP$8*AP$7*KVARDI,2))</f>
        <v/>
      </c>
      <c r="AR363" s="43"/>
      <c r="AS363" s="44" t="str">
        <f aca="false">IF(OR(AR$4=0,AR363="",AR$8="",AR$7=""),"",ROUND(AR363/AR$8*AR$7*KVARDI,2))</f>
        <v/>
      </c>
      <c r="AT363" s="43"/>
      <c r="AU363" s="44" t="str">
        <f aca="false">IF(OR(AT$4=0,AT363="",AT$8="",AT$7=""),"",ROUND(AT363/AT$8*AT$7*KVARDI,2))</f>
        <v/>
      </c>
      <c r="AV363" s="43"/>
      <c r="AW363" s="44" t="str">
        <f aca="false">IF(OR(AV$4=0,AV363="",AV$8="",AV$7=""),"",ROUND(AV363/AV$8*AV$7*KVARDI,2))</f>
        <v/>
      </c>
      <c r="AX363" s="43"/>
      <c r="AY363" s="44" t="str">
        <f aca="false">IF(OR(AX$4=0,AX363="",AX$8="",AX$7=""),"",ROUND(AX363/AX$8*AX$7*KVARDI,2))</f>
        <v/>
      </c>
      <c r="AZ363" s="43"/>
      <c r="BA363" s="44" t="str">
        <f aca="false">IF(OR(AZ$4=0,AZ363="",AZ$8="",AZ$7=""),"",ROUND(AZ363/AZ$8*AZ$7*KVARDI,2))</f>
        <v/>
      </c>
      <c r="BB363" s="43"/>
      <c r="BC363" s="44" t="str">
        <f aca="false">IF(OR(BB$4=0,BB363="",BB$8="",BB$7=""),"",ROUND(BB363/BB$8*BB$7*KVARDI,2))</f>
        <v/>
      </c>
    </row>
    <row r="364" customFormat="false" ht="15" hidden="false" customHeight="true" outlineLevel="0" collapsed="false">
      <c r="A364" s="45" t="n">
        <f aca="false">ROW()-10</f>
        <v>354</v>
      </c>
      <c r="B364" s="41" t="str">
        <f aca="false">IF(INDEX(Launagögn!$B$6:$B$10005,$A364)="","",INDEX(Launagögn!$B$6:$B$10005,$A364))</f>
        <v/>
      </c>
      <c r="C364" s="41" t="str">
        <f aca="false">IF(INDEX(Launagögn!$C$6:$C$10005,$A364)="","",INDEX(Launagögn!$C$6:$C$10005,$A364))</f>
        <v/>
      </c>
      <c r="D364" s="42" t="n">
        <f aca="false">IFERROR(SUMIF($F$10:$BC$10,"Stig",$F364:$BC364),0)</f>
        <v>0</v>
      </c>
      <c r="F364" s="43"/>
      <c r="G364" s="44" t="str">
        <f aca="false">IF(OR(F$4=0,F364="",F$8="",F$7=""),"",ROUND(F364/F$8*F$7*KVARDI,2))</f>
        <v/>
      </c>
      <c r="H364" s="43"/>
      <c r="I364" s="44" t="str">
        <f aca="false">IF(OR(H$4=0,H364="",H$8="",H$7=""),"",ROUND(H364/H$8*H$7*KVARDI,2))</f>
        <v/>
      </c>
      <c r="J364" s="43"/>
      <c r="K364" s="44" t="str">
        <f aca="false">IF(OR(J$4=0,J364="",J$8="",J$7=""),"",ROUND(J364/J$8*J$7*KVARDI,2))</f>
        <v/>
      </c>
      <c r="L364" s="43"/>
      <c r="M364" s="44" t="str">
        <f aca="false">IF(OR(L$4=0,L364="",L$8="",L$7=""),"",ROUND(L364/L$8*L$7*KVARDI,2))</f>
        <v/>
      </c>
      <c r="N364" s="43"/>
      <c r="O364" s="44" t="str">
        <f aca="false">IF(OR(N$4=0,N364="",N$8="",N$7=""),"",ROUND(N364/N$8*N$7*KVARDI,2))</f>
        <v/>
      </c>
      <c r="P364" s="43"/>
      <c r="Q364" s="44" t="str">
        <f aca="false">IF(OR(P$4=0,P364="",P$8="",P$7=""),"",ROUND(P364/P$8*P$7*KVARDI,2))</f>
        <v/>
      </c>
      <c r="R364" s="43"/>
      <c r="S364" s="44" t="str">
        <f aca="false">IF(OR(R$4=0,R364="",R$8="",R$7=""),"",ROUND(R364/R$8*R$7*KVARDI,2))</f>
        <v/>
      </c>
      <c r="T364" s="43"/>
      <c r="U364" s="44" t="str">
        <f aca="false">IF(OR(T$4=0,T364="",T$8="",T$7=""),"",ROUND(T364/T$8*T$7*KVARDI,2))</f>
        <v/>
      </c>
      <c r="V364" s="43"/>
      <c r="W364" s="44" t="str">
        <f aca="false">IF(OR(V$4=0,V364="",V$8="",V$7=""),"",ROUND(V364/V$8*V$7*KVARDI,2))</f>
        <v/>
      </c>
      <c r="X364" s="43"/>
      <c r="Y364" s="44" t="str">
        <f aca="false">IF(OR(X$4=0,X364="",X$8="",X$7=""),"",ROUND(X364/X$8*X$7*KVARDI,2))</f>
        <v/>
      </c>
      <c r="Z364" s="43"/>
      <c r="AA364" s="44" t="str">
        <f aca="false">IF(OR(Z$4=0,Z364="",Z$8="",Z$7=""),"",ROUND(Z364/Z$8*Z$7*KVARDI,2))</f>
        <v/>
      </c>
      <c r="AB364" s="43"/>
      <c r="AC364" s="44" t="str">
        <f aca="false">IF(OR(AB$4=0,AB364="",AB$8="",AB$7=""),"",ROUND(AB364/AB$8*AB$7*KVARDI,2))</f>
        <v/>
      </c>
      <c r="AD364" s="43"/>
      <c r="AE364" s="44" t="str">
        <f aca="false">IF(OR(AD$4=0,AD364="",AD$8="",AD$7=""),"",ROUND(AD364/AD$8*AD$7*KVARDI,2))</f>
        <v/>
      </c>
      <c r="AF364" s="43"/>
      <c r="AG364" s="44" t="str">
        <f aca="false">IF(OR(AF$4=0,AF364="",AF$8="",AF$7=""),"",ROUND(AF364/AF$8*AF$7*KVARDI,2))</f>
        <v/>
      </c>
      <c r="AH364" s="43"/>
      <c r="AI364" s="44" t="str">
        <f aca="false">IF(OR(AH$4=0,AH364="",AH$8="",AH$7=""),"",ROUND(AH364/AH$8*AH$7*KVARDI,2))</f>
        <v/>
      </c>
      <c r="AJ364" s="43"/>
      <c r="AK364" s="44" t="str">
        <f aca="false">IF(OR(AJ$4=0,AJ364="",AJ$8="",AJ$7=""),"",ROUND(AJ364/AJ$8*AJ$7*KVARDI,2))</f>
        <v/>
      </c>
      <c r="AL364" s="43"/>
      <c r="AM364" s="44" t="str">
        <f aca="false">IF(OR(AL$4=0,AL364="",AL$8="",AL$7=""),"",ROUND(AL364/AL$8*AL$7*KVARDI,2))</f>
        <v/>
      </c>
      <c r="AN364" s="43"/>
      <c r="AO364" s="44" t="str">
        <f aca="false">IF(OR(AN$4=0,AN364="",AN$8="",AN$7=""),"",ROUND(AN364/AN$8*AN$7*KVARDI,2))</f>
        <v/>
      </c>
      <c r="AP364" s="43"/>
      <c r="AQ364" s="44" t="str">
        <f aca="false">IF(OR(AP$4=0,AP364="",AP$8="",AP$7=""),"",ROUND(AP364/AP$8*AP$7*KVARDI,2))</f>
        <v/>
      </c>
      <c r="AR364" s="43"/>
      <c r="AS364" s="44" t="str">
        <f aca="false">IF(OR(AR$4=0,AR364="",AR$8="",AR$7=""),"",ROUND(AR364/AR$8*AR$7*KVARDI,2))</f>
        <v/>
      </c>
      <c r="AT364" s="43"/>
      <c r="AU364" s="44" t="str">
        <f aca="false">IF(OR(AT$4=0,AT364="",AT$8="",AT$7=""),"",ROUND(AT364/AT$8*AT$7*KVARDI,2))</f>
        <v/>
      </c>
      <c r="AV364" s="43"/>
      <c r="AW364" s="44" t="str">
        <f aca="false">IF(OR(AV$4=0,AV364="",AV$8="",AV$7=""),"",ROUND(AV364/AV$8*AV$7*KVARDI,2))</f>
        <v/>
      </c>
      <c r="AX364" s="43"/>
      <c r="AY364" s="44" t="str">
        <f aca="false">IF(OR(AX$4=0,AX364="",AX$8="",AX$7=""),"",ROUND(AX364/AX$8*AX$7*KVARDI,2))</f>
        <v/>
      </c>
      <c r="AZ364" s="43"/>
      <c r="BA364" s="44" t="str">
        <f aca="false">IF(OR(AZ$4=0,AZ364="",AZ$8="",AZ$7=""),"",ROUND(AZ364/AZ$8*AZ$7*KVARDI,2))</f>
        <v/>
      </c>
      <c r="BB364" s="43"/>
      <c r="BC364" s="44" t="str">
        <f aca="false">IF(OR(BB$4=0,BB364="",BB$8="",BB$7=""),"",ROUND(BB364/BB$8*BB$7*KVARDI,2))</f>
        <v/>
      </c>
    </row>
    <row r="365" customFormat="false" ht="15" hidden="false" customHeight="true" outlineLevel="0" collapsed="false">
      <c r="A365" s="45" t="n">
        <f aca="false">ROW()-10</f>
        <v>355</v>
      </c>
      <c r="B365" s="41" t="str">
        <f aca="false">IF(INDEX(Launagögn!$B$6:$B$10005,$A365)="","",INDEX(Launagögn!$B$6:$B$10005,$A365))</f>
        <v/>
      </c>
      <c r="C365" s="41" t="str">
        <f aca="false">IF(INDEX(Launagögn!$C$6:$C$10005,$A365)="","",INDEX(Launagögn!$C$6:$C$10005,$A365))</f>
        <v/>
      </c>
      <c r="D365" s="42" t="n">
        <f aca="false">IFERROR(SUMIF($F$10:$BC$10,"Stig",$F365:$BC365),0)</f>
        <v>0</v>
      </c>
      <c r="F365" s="43"/>
      <c r="G365" s="44" t="str">
        <f aca="false">IF(OR(F$4=0,F365="",F$8="",F$7=""),"",ROUND(F365/F$8*F$7*KVARDI,2))</f>
        <v/>
      </c>
      <c r="H365" s="43"/>
      <c r="I365" s="44" t="str">
        <f aca="false">IF(OR(H$4=0,H365="",H$8="",H$7=""),"",ROUND(H365/H$8*H$7*KVARDI,2))</f>
        <v/>
      </c>
      <c r="J365" s="43"/>
      <c r="K365" s="44" t="str">
        <f aca="false">IF(OR(J$4=0,J365="",J$8="",J$7=""),"",ROUND(J365/J$8*J$7*KVARDI,2))</f>
        <v/>
      </c>
      <c r="L365" s="43"/>
      <c r="M365" s="44" t="str">
        <f aca="false">IF(OR(L$4=0,L365="",L$8="",L$7=""),"",ROUND(L365/L$8*L$7*KVARDI,2))</f>
        <v/>
      </c>
      <c r="N365" s="43"/>
      <c r="O365" s="44" t="str">
        <f aca="false">IF(OR(N$4=0,N365="",N$8="",N$7=""),"",ROUND(N365/N$8*N$7*KVARDI,2))</f>
        <v/>
      </c>
      <c r="P365" s="43"/>
      <c r="Q365" s="44" t="str">
        <f aca="false">IF(OR(P$4=0,P365="",P$8="",P$7=""),"",ROUND(P365/P$8*P$7*KVARDI,2))</f>
        <v/>
      </c>
      <c r="R365" s="43"/>
      <c r="S365" s="44" t="str">
        <f aca="false">IF(OR(R$4=0,R365="",R$8="",R$7=""),"",ROUND(R365/R$8*R$7*KVARDI,2))</f>
        <v/>
      </c>
      <c r="T365" s="43"/>
      <c r="U365" s="44" t="str">
        <f aca="false">IF(OR(T$4=0,T365="",T$8="",T$7=""),"",ROUND(T365/T$8*T$7*KVARDI,2))</f>
        <v/>
      </c>
      <c r="V365" s="43"/>
      <c r="W365" s="44" t="str">
        <f aca="false">IF(OR(V$4=0,V365="",V$8="",V$7=""),"",ROUND(V365/V$8*V$7*KVARDI,2))</f>
        <v/>
      </c>
      <c r="X365" s="43"/>
      <c r="Y365" s="44" t="str">
        <f aca="false">IF(OR(X$4=0,X365="",X$8="",X$7=""),"",ROUND(X365/X$8*X$7*KVARDI,2))</f>
        <v/>
      </c>
      <c r="Z365" s="43"/>
      <c r="AA365" s="44" t="str">
        <f aca="false">IF(OR(Z$4=0,Z365="",Z$8="",Z$7=""),"",ROUND(Z365/Z$8*Z$7*KVARDI,2))</f>
        <v/>
      </c>
      <c r="AB365" s="43"/>
      <c r="AC365" s="44" t="str">
        <f aca="false">IF(OR(AB$4=0,AB365="",AB$8="",AB$7=""),"",ROUND(AB365/AB$8*AB$7*KVARDI,2))</f>
        <v/>
      </c>
      <c r="AD365" s="43"/>
      <c r="AE365" s="44" t="str">
        <f aca="false">IF(OR(AD$4=0,AD365="",AD$8="",AD$7=""),"",ROUND(AD365/AD$8*AD$7*KVARDI,2))</f>
        <v/>
      </c>
      <c r="AF365" s="43"/>
      <c r="AG365" s="44" t="str">
        <f aca="false">IF(OR(AF$4=0,AF365="",AF$8="",AF$7=""),"",ROUND(AF365/AF$8*AF$7*KVARDI,2))</f>
        <v/>
      </c>
      <c r="AH365" s="43"/>
      <c r="AI365" s="44" t="str">
        <f aca="false">IF(OR(AH$4=0,AH365="",AH$8="",AH$7=""),"",ROUND(AH365/AH$8*AH$7*KVARDI,2))</f>
        <v/>
      </c>
      <c r="AJ365" s="43"/>
      <c r="AK365" s="44" t="str">
        <f aca="false">IF(OR(AJ$4=0,AJ365="",AJ$8="",AJ$7=""),"",ROUND(AJ365/AJ$8*AJ$7*KVARDI,2))</f>
        <v/>
      </c>
      <c r="AL365" s="43"/>
      <c r="AM365" s="44" t="str">
        <f aca="false">IF(OR(AL$4=0,AL365="",AL$8="",AL$7=""),"",ROUND(AL365/AL$8*AL$7*KVARDI,2))</f>
        <v/>
      </c>
      <c r="AN365" s="43"/>
      <c r="AO365" s="44" t="str">
        <f aca="false">IF(OR(AN$4=0,AN365="",AN$8="",AN$7=""),"",ROUND(AN365/AN$8*AN$7*KVARDI,2))</f>
        <v/>
      </c>
      <c r="AP365" s="43"/>
      <c r="AQ365" s="44" t="str">
        <f aca="false">IF(OR(AP$4=0,AP365="",AP$8="",AP$7=""),"",ROUND(AP365/AP$8*AP$7*KVARDI,2))</f>
        <v/>
      </c>
      <c r="AR365" s="43"/>
      <c r="AS365" s="44" t="str">
        <f aca="false">IF(OR(AR$4=0,AR365="",AR$8="",AR$7=""),"",ROUND(AR365/AR$8*AR$7*KVARDI,2))</f>
        <v/>
      </c>
      <c r="AT365" s="43"/>
      <c r="AU365" s="44" t="str">
        <f aca="false">IF(OR(AT$4=0,AT365="",AT$8="",AT$7=""),"",ROUND(AT365/AT$8*AT$7*KVARDI,2))</f>
        <v/>
      </c>
      <c r="AV365" s="43"/>
      <c r="AW365" s="44" t="str">
        <f aca="false">IF(OR(AV$4=0,AV365="",AV$8="",AV$7=""),"",ROUND(AV365/AV$8*AV$7*KVARDI,2))</f>
        <v/>
      </c>
      <c r="AX365" s="43"/>
      <c r="AY365" s="44" t="str">
        <f aca="false">IF(OR(AX$4=0,AX365="",AX$8="",AX$7=""),"",ROUND(AX365/AX$8*AX$7*KVARDI,2))</f>
        <v/>
      </c>
      <c r="AZ365" s="43"/>
      <c r="BA365" s="44" t="str">
        <f aca="false">IF(OR(AZ$4=0,AZ365="",AZ$8="",AZ$7=""),"",ROUND(AZ365/AZ$8*AZ$7*KVARDI,2))</f>
        <v/>
      </c>
      <c r="BB365" s="43"/>
      <c r="BC365" s="44" t="str">
        <f aca="false">IF(OR(BB$4=0,BB365="",BB$8="",BB$7=""),"",ROUND(BB365/BB$8*BB$7*KVARDI,2))</f>
        <v/>
      </c>
    </row>
    <row r="366" customFormat="false" ht="15" hidden="false" customHeight="true" outlineLevel="0" collapsed="false">
      <c r="A366" s="45" t="n">
        <f aca="false">ROW()-10</f>
        <v>356</v>
      </c>
      <c r="B366" s="41" t="str">
        <f aca="false">IF(INDEX(Launagögn!$B$6:$B$10005,$A366)="","",INDEX(Launagögn!$B$6:$B$10005,$A366))</f>
        <v/>
      </c>
      <c r="C366" s="41" t="str">
        <f aca="false">IF(INDEX(Launagögn!$C$6:$C$10005,$A366)="","",INDEX(Launagögn!$C$6:$C$10005,$A366))</f>
        <v/>
      </c>
      <c r="D366" s="42" t="n">
        <f aca="false">IFERROR(SUMIF($F$10:$BC$10,"Stig",$F366:$BC366),0)</f>
        <v>0</v>
      </c>
      <c r="F366" s="43"/>
      <c r="G366" s="44" t="str">
        <f aca="false">IF(OR(F$4=0,F366="",F$8="",F$7=""),"",ROUND(F366/F$8*F$7*KVARDI,2))</f>
        <v/>
      </c>
      <c r="H366" s="43"/>
      <c r="I366" s="44" t="str">
        <f aca="false">IF(OR(H$4=0,H366="",H$8="",H$7=""),"",ROUND(H366/H$8*H$7*KVARDI,2))</f>
        <v/>
      </c>
      <c r="J366" s="43"/>
      <c r="K366" s="44" t="str">
        <f aca="false">IF(OR(J$4=0,J366="",J$8="",J$7=""),"",ROUND(J366/J$8*J$7*KVARDI,2))</f>
        <v/>
      </c>
      <c r="L366" s="43"/>
      <c r="M366" s="44" t="str">
        <f aca="false">IF(OR(L$4=0,L366="",L$8="",L$7=""),"",ROUND(L366/L$8*L$7*KVARDI,2))</f>
        <v/>
      </c>
      <c r="N366" s="43"/>
      <c r="O366" s="44" t="str">
        <f aca="false">IF(OR(N$4=0,N366="",N$8="",N$7=""),"",ROUND(N366/N$8*N$7*KVARDI,2))</f>
        <v/>
      </c>
      <c r="P366" s="43"/>
      <c r="Q366" s="44" t="str">
        <f aca="false">IF(OR(P$4=0,P366="",P$8="",P$7=""),"",ROUND(P366/P$8*P$7*KVARDI,2))</f>
        <v/>
      </c>
      <c r="R366" s="43"/>
      <c r="S366" s="44" t="str">
        <f aca="false">IF(OR(R$4=0,R366="",R$8="",R$7=""),"",ROUND(R366/R$8*R$7*KVARDI,2))</f>
        <v/>
      </c>
      <c r="T366" s="43"/>
      <c r="U366" s="44" t="str">
        <f aca="false">IF(OR(T$4=0,T366="",T$8="",T$7=""),"",ROUND(T366/T$8*T$7*KVARDI,2))</f>
        <v/>
      </c>
      <c r="V366" s="43"/>
      <c r="W366" s="44" t="str">
        <f aca="false">IF(OR(V$4=0,V366="",V$8="",V$7=""),"",ROUND(V366/V$8*V$7*KVARDI,2))</f>
        <v/>
      </c>
      <c r="X366" s="43"/>
      <c r="Y366" s="44" t="str">
        <f aca="false">IF(OR(X$4=0,X366="",X$8="",X$7=""),"",ROUND(X366/X$8*X$7*KVARDI,2))</f>
        <v/>
      </c>
      <c r="Z366" s="43"/>
      <c r="AA366" s="44" t="str">
        <f aca="false">IF(OR(Z$4=0,Z366="",Z$8="",Z$7=""),"",ROUND(Z366/Z$8*Z$7*KVARDI,2))</f>
        <v/>
      </c>
      <c r="AB366" s="43"/>
      <c r="AC366" s="44" t="str">
        <f aca="false">IF(OR(AB$4=0,AB366="",AB$8="",AB$7=""),"",ROUND(AB366/AB$8*AB$7*KVARDI,2))</f>
        <v/>
      </c>
      <c r="AD366" s="43"/>
      <c r="AE366" s="44" t="str">
        <f aca="false">IF(OR(AD$4=0,AD366="",AD$8="",AD$7=""),"",ROUND(AD366/AD$8*AD$7*KVARDI,2))</f>
        <v/>
      </c>
      <c r="AF366" s="43"/>
      <c r="AG366" s="44" t="str">
        <f aca="false">IF(OR(AF$4=0,AF366="",AF$8="",AF$7=""),"",ROUND(AF366/AF$8*AF$7*KVARDI,2))</f>
        <v/>
      </c>
      <c r="AH366" s="43"/>
      <c r="AI366" s="44" t="str">
        <f aca="false">IF(OR(AH$4=0,AH366="",AH$8="",AH$7=""),"",ROUND(AH366/AH$8*AH$7*KVARDI,2))</f>
        <v/>
      </c>
      <c r="AJ366" s="43"/>
      <c r="AK366" s="44" t="str">
        <f aca="false">IF(OR(AJ$4=0,AJ366="",AJ$8="",AJ$7=""),"",ROUND(AJ366/AJ$8*AJ$7*KVARDI,2))</f>
        <v/>
      </c>
      <c r="AL366" s="43"/>
      <c r="AM366" s="44" t="str">
        <f aca="false">IF(OR(AL$4=0,AL366="",AL$8="",AL$7=""),"",ROUND(AL366/AL$8*AL$7*KVARDI,2))</f>
        <v/>
      </c>
      <c r="AN366" s="43"/>
      <c r="AO366" s="44" t="str">
        <f aca="false">IF(OR(AN$4=0,AN366="",AN$8="",AN$7=""),"",ROUND(AN366/AN$8*AN$7*KVARDI,2))</f>
        <v/>
      </c>
      <c r="AP366" s="43"/>
      <c r="AQ366" s="44" t="str">
        <f aca="false">IF(OR(AP$4=0,AP366="",AP$8="",AP$7=""),"",ROUND(AP366/AP$8*AP$7*KVARDI,2))</f>
        <v/>
      </c>
      <c r="AR366" s="43"/>
      <c r="AS366" s="44" t="str">
        <f aca="false">IF(OR(AR$4=0,AR366="",AR$8="",AR$7=""),"",ROUND(AR366/AR$8*AR$7*KVARDI,2))</f>
        <v/>
      </c>
      <c r="AT366" s="43"/>
      <c r="AU366" s="44" t="str">
        <f aca="false">IF(OR(AT$4=0,AT366="",AT$8="",AT$7=""),"",ROUND(AT366/AT$8*AT$7*KVARDI,2))</f>
        <v/>
      </c>
      <c r="AV366" s="43"/>
      <c r="AW366" s="44" t="str">
        <f aca="false">IF(OR(AV$4=0,AV366="",AV$8="",AV$7=""),"",ROUND(AV366/AV$8*AV$7*KVARDI,2))</f>
        <v/>
      </c>
      <c r="AX366" s="43"/>
      <c r="AY366" s="44" t="str">
        <f aca="false">IF(OR(AX$4=0,AX366="",AX$8="",AX$7=""),"",ROUND(AX366/AX$8*AX$7*KVARDI,2))</f>
        <v/>
      </c>
      <c r="AZ366" s="43"/>
      <c r="BA366" s="44" t="str">
        <f aca="false">IF(OR(AZ$4=0,AZ366="",AZ$8="",AZ$7=""),"",ROUND(AZ366/AZ$8*AZ$7*KVARDI,2))</f>
        <v/>
      </c>
      <c r="BB366" s="43"/>
      <c r="BC366" s="44" t="str">
        <f aca="false">IF(OR(BB$4=0,BB366="",BB$8="",BB$7=""),"",ROUND(BB366/BB$8*BB$7*KVARDI,2))</f>
        <v/>
      </c>
    </row>
    <row r="367" customFormat="false" ht="15" hidden="false" customHeight="true" outlineLevel="0" collapsed="false">
      <c r="A367" s="45" t="n">
        <f aca="false">ROW()-10</f>
        <v>357</v>
      </c>
      <c r="B367" s="41" t="str">
        <f aca="false">IF(INDEX(Launagögn!$B$6:$B$10005,$A367)="","",INDEX(Launagögn!$B$6:$B$10005,$A367))</f>
        <v/>
      </c>
      <c r="C367" s="41" t="str">
        <f aca="false">IF(INDEX(Launagögn!$C$6:$C$10005,$A367)="","",INDEX(Launagögn!$C$6:$C$10005,$A367))</f>
        <v/>
      </c>
      <c r="D367" s="42" t="n">
        <f aca="false">IFERROR(SUMIF($F$10:$BC$10,"Stig",$F367:$BC367),0)</f>
        <v>0</v>
      </c>
      <c r="F367" s="43"/>
      <c r="G367" s="44" t="str">
        <f aca="false">IF(OR(F$4=0,F367="",F$8="",F$7=""),"",ROUND(F367/F$8*F$7*KVARDI,2))</f>
        <v/>
      </c>
      <c r="H367" s="43"/>
      <c r="I367" s="44" t="str">
        <f aca="false">IF(OR(H$4=0,H367="",H$8="",H$7=""),"",ROUND(H367/H$8*H$7*KVARDI,2))</f>
        <v/>
      </c>
      <c r="J367" s="43"/>
      <c r="K367" s="44" t="str">
        <f aca="false">IF(OR(J$4=0,J367="",J$8="",J$7=""),"",ROUND(J367/J$8*J$7*KVARDI,2))</f>
        <v/>
      </c>
      <c r="L367" s="43"/>
      <c r="M367" s="44" t="str">
        <f aca="false">IF(OR(L$4=0,L367="",L$8="",L$7=""),"",ROUND(L367/L$8*L$7*KVARDI,2))</f>
        <v/>
      </c>
      <c r="N367" s="43"/>
      <c r="O367" s="44" t="str">
        <f aca="false">IF(OR(N$4=0,N367="",N$8="",N$7=""),"",ROUND(N367/N$8*N$7*KVARDI,2))</f>
        <v/>
      </c>
      <c r="P367" s="43"/>
      <c r="Q367" s="44" t="str">
        <f aca="false">IF(OR(P$4=0,P367="",P$8="",P$7=""),"",ROUND(P367/P$8*P$7*KVARDI,2))</f>
        <v/>
      </c>
      <c r="R367" s="43"/>
      <c r="S367" s="44" t="str">
        <f aca="false">IF(OR(R$4=0,R367="",R$8="",R$7=""),"",ROUND(R367/R$8*R$7*KVARDI,2))</f>
        <v/>
      </c>
      <c r="T367" s="43"/>
      <c r="U367" s="44" t="str">
        <f aca="false">IF(OR(T$4=0,T367="",T$8="",T$7=""),"",ROUND(T367/T$8*T$7*KVARDI,2))</f>
        <v/>
      </c>
      <c r="V367" s="43"/>
      <c r="W367" s="44" t="str">
        <f aca="false">IF(OR(V$4=0,V367="",V$8="",V$7=""),"",ROUND(V367/V$8*V$7*KVARDI,2))</f>
        <v/>
      </c>
      <c r="X367" s="43"/>
      <c r="Y367" s="44" t="str">
        <f aca="false">IF(OR(X$4=0,X367="",X$8="",X$7=""),"",ROUND(X367/X$8*X$7*KVARDI,2))</f>
        <v/>
      </c>
      <c r="Z367" s="43"/>
      <c r="AA367" s="44" t="str">
        <f aca="false">IF(OR(Z$4=0,Z367="",Z$8="",Z$7=""),"",ROUND(Z367/Z$8*Z$7*KVARDI,2))</f>
        <v/>
      </c>
      <c r="AB367" s="43"/>
      <c r="AC367" s="44" t="str">
        <f aca="false">IF(OR(AB$4=0,AB367="",AB$8="",AB$7=""),"",ROUND(AB367/AB$8*AB$7*KVARDI,2))</f>
        <v/>
      </c>
      <c r="AD367" s="43"/>
      <c r="AE367" s="44" t="str">
        <f aca="false">IF(OR(AD$4=0,AD367="",AD$8="",AD$7=""),"",ROUND(AD367/AD$8*AD$7*KVARDI,2))</f>
        <v/>
      </c>
      <c r="AF367" s="43"/>
      <c r="AG367" s="44" t="str">
        <f aca="false">IF(OR(AF$4=0,AF367="",AF$8="",AF$7=""),"",ROUND(AF367/AF$8*AF$7*KVARDI,2))</f>
        <v/>
      </c>
      <c r="AH367" s="43"/>
      <c r="AI367" s="44" t="str">
        <f aca="false">IF(OR(AH$4=0,AH367="",AH$8="",AH$7=""),"",ROUND(AH367/AH$8*AH$7*KVARDI,2))</f>
        <v/>
      </c>
      <c r="AJ367" s="43"/>
      <c r="AK367" s="44" t="str">
        <f aca="false">IF(OR(AJ$4=0,AJ367="",AJ$8="",AJ$7=""),"",ROUND(AJ367/AJ$8*AJ$7*KVARDI,2))</f>
        <v/>
      </c>
      <c r="AL367" s="43"/>
      <c r="AM367" s="44" t="str">
        <f aca="false">IF(OR(AL$4=0,AL367="",AL$8="",AL$7=""),"",ROUND(AL367/AL$8*AL$7*KVARDI,2))</f>
        <v/>
      </c>
      <c r="AN367" s="43"/>
      <c r="AO367" s="44" t="str">
        <f aca="false">IF(OR(AN$4=0,AN367="",AN$8="",AN$7=""),"",ROUND(AN367/AN$8*AN$7*KVARDI,2))</f>
        <v/>
      </c>
      <c r="AP367" s="43"/>
      <c r="AQ367" s="44" t="str">
        <f aca="false">IF(OR(AP$4=0,AP367="",AP$8="",AP$7=""),"",ROUND(AP367/AP$8*AP$7*KVARDI,2))</f>
        <v/>
      </c>
      <c r="AR367" s="43"/>
      <c r="AS367" s="44" t="str">
        <f aca="false">IF(OR(AR$4=0,AR367="",AR$8="",AR$7=""),"",ROUND(AR367/AR$8*AR$7*KVARDI,2))</f>
        <v/>
      </c>
      <c r="AT367" s="43"/>
      <c r="AU367" s="44" t="str">
        <f aca="false">IF(OR(AT$4=0,AT367="",AT$8="",AT$7=""),"",ROUND(AT367/AT$8*AT$7*KVARDI,2))</f>
        <v/>
      </c>
      <c r="AV367" s="43"/>
      <c r="AW367" s="44" t="str">
        <f aca="false">IF(OR(AV$4=0,AV367="",AV$8="",AV$7=""),"",ROUND(AV367/AV$8*AV$7*KVARDI,2))</f>
        <v/>
      </c>
      <c r="AX367" s="43"/>
      <c r="AY367" s="44" t="str">
        <f aca="false">IF(OR(AX$4=0,AX367="",AX$8="",AX$7=""),"",ROUND(AX367/AX$8*AX$7*KVARDI,2))</f>
        <v/>
      </c>
      <c r="AZ367" s="43"/>
      <c r="BA367" s="44" t="str">
        <f aca="false">IF(OR(AZ$4=0,AZ367="",AZ$8="",AZ$7=""),"",ROUND(AZ367/AZ$8*AZ$7*KVARDI,2))</f>
        <v/>
      </c>
      <c r="BB367" s="43"/>
      <c r="BC367" s="44" t="str">
        <f aca="false">IF(OR(BB$4=0,BB367="",BB$8="",BB$7=""),"",ROUND(BB367/BB$8*BB$7*KVARDI,2))</f>
        <v/>
      </c>
    </row>
    <row r="368" customFormat="false" ht="15" hidden="false" customHeight="true" outlineLevel="0" collapsed="false">
      <c r="A368" s="45" t="n">
        <f aca="false">ROW()-10</f>
        <v>358</v>
      </c>
      <c r="B368" s="41" t="str">
        <f aca="false">IF(INDEX(Launagögn!$B$6:$B$10005,$A368)="","",INDEX(Launagögn!$B$6:$B$10005,$A368))</f>
        <v/>
      </c>
      <c r="C368" s="41" t="str">
        <f aca="false">IF(INDEX(Launagögn!$C$6:$C$10005,$A368)="","",INDEX(Launagögn!$C$6:$C$10005,$A368))</f>
        <v/>
      </c>
      <c r="D368" s="42" t="n">
        <f aca="false">IFERROR(SUMIF($F$10:$BC$10,"Stig",$F368:$BC368),0)</f>
        <v>0</v>
      </c>
      <c r="F368" s="43"/>
      <c r="G368" s="44" t="str">
        <f aca="false">IF(OR(F$4=0,F368="",F$8="",F$7=""),"",ROUND(F368/F$8*F$7*KVARDI,2))</f>
        <v/>
      </c>
      <c r="H368" s="43"/>
      <c r="I368" s="44" t="str">
        <f aca="false">IF(OR(H$4=0,H368="",H$8="",H$7=""),"",ROUND(H368/H$8*H$7*KVARDI,2))</f>
        <v/>
      </c>
      <c r="J368" s="43"/>
      <c r="K368" s="44" t="str">
        <f aca="false">IF(OR(J$4=0,J368="",J$8="",J$7=""),"",ROUND(J368/J$8*J$7*KVARDI,2))</f>
        <v/>
      </c>
      <c r="L368" s="43"/>
      <c r="M368" s="44" t="str">
        <f aca="false">IF(OR(L$4=0,L368="",L$8="",L$7=""),"",ROUND(L368/L$8*L$7*KVARDI,2))</f>
        <v/>
      </c>
      <c r="N368" s="43"/>
      <c r="O368" s="44" t="str">
        <f aca="false">IF(OR(N$4=0,N368="",N$8="",N$7=""),"",ROUND(N368/N$8*N$7*KVARDI,2))</f>
        <v/>
      </c>
      <c r="P368" s="43"/>
      <c r="Q368" s="44" t="str">
        <f aca="false">IF(OR(P$4=0,P368="",P$8="",P$7=""),"",ROUND(P368/P$8*P$7*KVARDI,2))</f>
        <v/>
      </c>
      <c r="R368" s="43"/>
      <c r="S368" s="44" t="str">
        <f aca="false">IF(OR(R$4=0,R368="",R$8="",R$7=""),"",ROUND(R368/R$8*R$7*KVARDI,2))</f>
        <v/>
      </c>
      <c r="T368" s="43"/>
      <c r="U368" s="44" t="str">
        <f aca="false">IF(OR(T$4=0,T368="",T$8="",T$7=""),"",ROUND(T368/T$8*T$7*KVARDI,2))</f>
        <v/>
      </c>
      <c r="V368" s="43"/>
      <c r="W368" s="44" t="str">
        <f aca="false">IF(OR(V$4=0,V368="",V$8="",V$7=""),"",ROUND(V368/V$8*V$7*KVARDI,2))</f>
        <v/>
      </c>
      <c r="X368" s="43"/>
      <c r="Y368" s="44" t="str">
        <f aca="false">IF(OR(X$4=0,X368="",X$8="",X$7=""),"",ROUND(X368/X$8*X$7*KVARDI,2))</f>
        <v/>
      </c>
      <c r="Z368" s="43"/>
      <c r="AA368" s="44" t="str">
        <f aca="false">IF(OR(Z$4=0,Z368="",Z$8="",Z$7=""),"",ROUND(Z368/Z$8*Z$7*KVARDI,2))</f>
        <v/>
      </c>
      <c r="AB368" s="43"/>
      <c r="AC368" s="44" t="str">
        <f aca="false">IF(OR(AB$4=0,AB368="",AB$8="",AB$7=""),"",ROUND(AB368/AB$8*AB$7*KVARDI,2))</f>
        <v/>
      </c>
      <c r="AD368" s="43"/>
      <c r="AE368" s="44" t="str">
        <f aca="false">IF(OR(AD$4=0,AD368="",AD$8="",AD$7=""),"",ROUND(AD368/AD$8*AD$7*KVARDI,2))</f>
        <v/>
      </c>
      <c r="AF368" s="43"/>
      <c r="AG368" s="44" t="str">
        <f aca="false">IF(OR(AF$4=0,AF368="",AF$8="",AF$7=""),"",ROUND(AF368/AF$8*AF$7*KVARDI,2))</f>
        <v/>
      </c>
      <c r="AH368" s="43"/>
      <c r="AI368" s="44" t="str">
        <f aca="false">IF(OR(AH$4=0,AH368="",AH$8="",AH$7=""),"",ROUND(AH368/AH$8*AH$7*KVARDI,2))</f>
        <v/>
      </c>
      <c r="AJ368" s="43"/>
      <c r="AK368" s="44" t="str">
        <f aca="false">IF(OR(AJ$4=0,AJ368="",AJ$8="",AJ$7=""),"",ROUND(AJ368/AJ$8*AJ$7*KVARDI,2))</f>
        <v/>
      </c>
      <c r="AL368" s="43"/>
      <c r="AM368" s="44" t="str">
        <f aca="false">IF(OR(AL$4=0,AL368="",AL$8="",AL$7=""),"",ROUND(AL368/AL$8*AL$7*KVARDI,2))</f>
        <v/>
      </c>
      <c r="AN368" s="43"/>
      <c r="AO368" s="44" t="str">
        <f aca="false">IF(OR(AN$4=0,AN368="",AN$8="",AN$7=""),"",ROUND(AN368/AN$8*AN$7*KVARDI,2))</f>
        <v/>
      </c>
      <c r="AP368" s="43"/>
      <c r="AQ368" s="44" t="str">
        <f aca="false">IF(OR(AP$4=0,AP368="",AP$8="",AP$7=""),"",ROUND(AP368/AP$8*AP$7*KVARDI,2))</f>
        <v/>
      </c>
      <c r="AR368" s="43"/>
      <c r="AS368" s="44" t="str">
        <f aca="false">IF(OR(AR$4=0,AR368="",AR$8="",AR$7=""),"",ROUND(AR368/AR$8*AR$7*KVARDI,2))</f>
        <v/>
      </c>
      <c r="AT368" s="43"/>
      <c r="AU368" s="44" t="str">
        <f aca="false">IF(OR(AT$4=0,AT368="",AT$8="",AT$7=""),"",ROUND(AT368/AT$8*AT$7*KVARDI,2))</f>
        <v/>
      </c>
      <c r="AV368" s="43"/>
      <c r="AW368" s="44" t="str">
        <f aca="false">IF(OR(AV$4=0,AV368="",AV$8="",AV$7=""),"",ROUND(AV368/AV$8*AV$7*KVARDI,2))</f>
        <v/>
      </c>
      <c r="AX368" s="43"/>
      <c r="AY368" s="44" t="str">
        <f aca="false">IF(OR(AX$4=0,AX368="",AX$8="",AX$7=""),"",ROUND(AX368/AX$8*AX$7*KVARDI,2))</f>
        <v/>
      </c>
      <c r="AZ368" s="43"/>
      <c r="BA368" s="44" t="str">
        <f aca="false">IF(OR(AZ$4=0,AZ368="",AZ$8="",AZ$7=""),"",ROUND(AZ368/AZ$8*AZ$7*KVARDI,2))</f>
        <v/>
      </c>
      <c r="BB368" s="43"/>
      <c r="BC368" s="44" t="str">
        <f aca="false">IF(OR(BB$4=0,BB368="",BB$8="",BB$7=""),"",ROUND(BB368/BB$8*BB$7*KVARDI,2))</f>
        <v/>
      </c>
    </row>
    <row r="369" customFormat="false" ht="15" hidden="false" customHeight="true" outlineLevel="0" collapsed="false">
      <c r="A369" s="45" t="n">
        <f aca="false">ROW()-10</f>
        <v>359</v>
      </c>
      <c r="B369" s="41" t="str">
        <f aca="false">IF(INDEX(Launagögn!$B$6:$B$10005,$A369)="","",INDEX(Launagögn!$B$6:$B$10005,$A369))</f>
        <v/>
      </c>
      <c r="C369" s="41" t="str">
        <f aca="false">IF(INDEX(Launagögn!$C$6:$C$10005,$A369)="","",INDEX(Launagögn!$C$6:$C$10005,$A369))</f>
        <v/>
      </c>
      <c r="D369" s="42" t="n">
        <f aca="false">IFERROR(SUMIF($F$10:$BC$10,"Stig",$F369:$BC369),0)</f>
        <v>0</v>
      </c>
      <c r="F369" s="43"/>
      <c r="G369" s="44" t="str">
        <f aca="false">IF(OR(F$4=0,F369="",F$8="",F$7=""),"",ROUND(F369/F$8*F$7*KVARDI,2))</f>
        <v/>
      </c>
      <c r="H369" s="43"/>
      <c r="I369" s="44" t="str">
        <f aca="false">IF(OR(H$4=0,H369="",H$8="",H$7=""),"",ROUND(H369/H$8*H$7*KVARDI,2))</f>
        <v/>
      </c>
      <c r="J369" s="43"/>
      <c r="K369" s="44" t="str">
        <f aca="false">IF(OR(J$4=0,J369="",J$8="",J$7=""),"",ROUND(J369/J$8*J$7*KVARDI,2))</f>
        <v/>
      </c>
      <c r="L369" s="43"/>
      <c r="M369" s="44" t="str">
        <f aca="false">IF(OR(L$4=0,L369="",L$8="",L$7=""),"",ROUND(L369/L$8*L$7*KVARDI,2))</f>
        <v/>
      </c>
      <c r="N369" s="43"/>
      <c r="O369" s="44" t="str">
        <f aca="false">IF(OR(N$4=0,N369="",N$8="",N$7=""),"",ROUND(N369/N$8*N$7*KVARDI,2))</f>
        <v/>
      </c>
      <c r="P369" s="43"/>
      <c r="Q369" s="44" t="str">
        <f aca="false">IF(OR(P$4=0,P369="",P$8="",P$7=""),"",ROUND(P369/P$8*P$7*KVARDI,2))</f>
        <v/>
      </c>
      <c r="R369" s="43"/>
      <c r="S369" s="44" t="str">
        <f aca="false">IF(OR(R$4=0,R369="",R$8="",R$7=""),"",ROUND(R369/R$8*R$7*KVARDI,2))</f>
        <v/>
      </c>
      <c r="T369" s="43"/>
      <c r="U369" s="44" t="str">
        <f aca="false">IF(OR(T$4=0,T369="",T$8="",T$7=""),"",ROUND(T369/T$8*T$7*KVARDI,2))</f>
        <v/>
      </c>
      <c r="V369" s="43"/>
      <c r="W369" s="44" t="str">
        <f aca="false">IF(OR(V$4=0,V369="",V$8="",V$7=""),"",ROUND(V369/V$8*V$7*KVARDI,2))</f>
        <v/>
      </c>
      <c r="X369" s="43"/>
      <c r="Y369" s="44" t="str">
        <f aca="false">IF(OR(X$4=0,X369="",X$8="",X$7=""),"",ROUND(X369/X$8*X$7*KVARDI,2))</f>
        <v/>
      </c>
      <c r="Z369" s="43"/>
      <c r="AA369" s="44" t="str">
        <f aca="false">IF(OR(Z$4=0,Z369="",Z$8="",Z$7=""),"",ROUND(Z369/Z$8*Z$7*KVARDI,2))</f>
        <v/>
      </c>
      <c r="AB369" s="43"/>
      <c r="AC369" s="44" t="str">
        <f aca="false">IF(OR(AB$4=0,AB369="",AB$8="",AB$7=""),"",ROUND(AB369/AB$8*AB$7*KVARDI,2))</f>
        <v/>
      </c>
      <c r="AD369" s="43"/>
      <c r="AE369" s="44" t="str">
        <f aca="false">IF(OR(AD$4=0,AD369="",AD$8="",AD$7=""),"",ROUND(AD369/AD$8*AD$7*KVARDI,2))</f>
        <v/>
      </c>
      <c r="AF369" s="43"/>
      <c r="AG369" s="44" t="str">
        <f aca="false">IF(OR(AF$4=0,AF369="",AF$8="",AF$7=""),"",ROUND(AF369/AF$8*AF$7*KVARDI,2))</f>
        <v/>
      </c>
      <c r="AH369" s="43"/>
      <c r="AI369" s="44" t="str">
        <f aca="false">IF(OR(AH$4=0,AH369="",AH$8="",AH$7=""),"",ROUND(AH369/AH$8*AH$7*KVARDI,2))</f>
        <v/>
      </c>
      <c r="AJ369" s="43"/>
      <c r="AK369" s="44" t="str">
        <f aca="false">IF(OR(AJ$4=0,AJ369="",AJ$8="",AJ$7=""),"",ROUND(AJ369/AJ$8*AJ$7*KVARDI,2))</f>
        <v/>
      </c>
      <c r="AL369" s="43"/>
      <c r="AM369" s="44" t="str">
        <f aca="false">IF(OR(AL$4=0,AL369="",AL$8="",AL$7=""),"",ROUND(AL369/AL$8*AL$7*KVARDI,2))</f>
        <v/>
      </c>
      <c r="AN369" s="43"/>
      <c r="AO369" s="44" t="str">
        <f aca="false">IF(OR(AN$4=0,AN369="",AN$8="",AN$7=""),"",ROUND(AN369/AN$8*AN$7*KVARDI,2))</f>
        <v/>
      </c>
      <c r="AP369" s="43"/>
      <c r="AQ369" s="44" t="str">
        <f aca="false">IF(OR(AP$4=0,AP369="",AP$8="",AP$7=""),"",ROUND(AP369/AP$8*AP$7*KVARDI,2))</f>
        <v/>
      </c>
      <c r="AR369" s="43"/>
      <c r="AS369" s="44" t="str">
        <f aca="false">IF(OR(AR$4=0,AR369="",AR$8="",AR$7=""),"",ROUND(AR369/AR$8*AR$7*KVARDI,2))</f>
        <v/>
      </c>
      <c r="AT369" s="43"/>
      <c r="AU369" s="44" t="str">
        <f aca="false">IF(OR(AT$4=0,AT369="",AT$8="",AT$7=""),"",ROUND(AT369/AT$8*AT$7*KVARDI,2))</f>
        <v/>
      </c>
      <c r="AV369" s="43"/>
      <c r="AW369" s="44" t="str">
        <f aca="false">IF(OR(AV$4=0,AV369="",AV$8="",AV$7=""),"",ROUND(AV369/AV$8*AV$7*KVARDI,2))</f>
        <v/>
      </c>
      <c r="AX369" s="43"/>
      <c r="AY369" s="44" t="str">
        <f aca="false">IF(OR(AX$4=0,AX369="",AX$8="",AX$7=""),"",ROUND(AX369/AX$8*AX$7*KVARDI,2))</f>
        <v/>
      </c>
      <c r="AZ369" s="43"/>
      <c r="BA369" s="44" t="str">
        <f aca="false">IF(OR(AZ$4=0,AZ369="",AZ$8="",AZ$7=""),"",ROUND(AZ369/AZ$8*AZ$7*KVARDI,2))</f>
        <v/>
      </c>
      <c r="BB369" s="43"/>
      <c r="BC369" s="44" t="str">
        <f aca="false">IF(OR(BB$4=0,BB369="",BB$8="",BB$7=""),"",ROUND(BB369/BB$8*BB$7*KVARDI,2))</f>
        <v/>
      </c>
    </row>
    <row r="370" customFormat="false" ht="15" hidden="false" customHeight="true" outlineLevel="0" collapsed="false">
      <c r="A370" s="45" t="n">
        <f aca="false">ROW()-10</f>
        <v>360</v>
      </c>
      <c r="B370" s="41" t="str">
        <f aca="false">IF(INDEX(Launagögn!$B$6:$B$10005,$A370)="","",INDEX(Launagögn!$B$6:$B$10005,$A370))</f>
        <v/>
      </c>
      <c r="C370" s="41" t="str">
        <f aca="false">IF(INDEX(Launagögn!$C$6:$C$10005,$A370)="","",INDEX(Launagögn!$C$6:$C$10005,$A370))</f>
        <v/>
      </c>
      <c r="D370" s="42" t="n">
        <f aca="false">IFERROR(SUMIF($F$10:$BC$10,"Stig",$F370:$BC370),0)</f>
        <v>0</v>
      </c>
      <c r="F370" s="43"/>
      <c r="G370" s="44" t="str">
        <f aca="false">IF(OR(F$4=0,F370="",F$8="",F$7=""),"",ROUND(F370/F$8*F$7*KVARDI,2))</f>
        <v/>
      </c>
      <c r="H370" s="43"/>
      <c r="I370" s="44" t="str">
        <f aca="false">IF(OR(H$4=0,H370="",H$8="",H$7=""),"",ROUND(H370/H$8*H$7*KVARDI,2))</f>
        <v/>
      </c>
      <c r="J370" s="43"/>
      <c r="K370" s="44" t="str">
        <f aca="false">IF(OR(J$4=0,J370="",J$8="",J$7=""),"",ROUND(J370/J$8*J$7*KVARDI,2))</f>
        <v/>
      </c>
      <c r="L370" s="43"/>
      <c r="M370" s="44" t="str">
        <f aca="false">IF(OR(L$4=0,L370="",L$8="",L$7=""),"",ROUND(L370/L$8*L$7*KVARDI,2))</f>
        <v/>
      </c>
      <c r="N370" s="43"/>
      <c r="O370" s="44" t="str">
        <f aca="false">IF(OR(N$4=0,N370="",N$8="",N$7=""),"",ROUND(N370/N$8*N$7*KVARDI,2))</f>
        <v/>
      </c>
      <c r="P370" s="43"/>
      <c r="Q370" s="44" t="str">
        <f aca="false">IF(OR(P$4=0,P370="",P$8="",P$7=""),"",ROUND(P370/P$8*P$7*KVARDI,2))</f>
        <v/>
      </c>
      <c r="R370" s="43"/>
      <c r="S370" s="44" t="str">
        <f aca="false">IF(OR(R$4=0,R370="",R$8="",R$7=""),"",ROUND(R370/R$8*R$7*KVARDI,2))</f>
        <v/>
      </c>
      <c r="T370" s="43"/>
      <c r="U370" s="44" t="str">
        <f aca="false">IF(OR(T$4=0,T370="",T$8="",T$7=""),"",ROUND(T370/T$8*T$7*KVARDI,2))</f>
        <v/>
      </c>
      <c r="V370" s="43"/>
      <c r="W370" s="44" t="str">
        <f aca="false">IF(OR(V$4=0,V370="",V$8="",V$7=""),"",ROUND(V370/V$8*V$7*KVARDI,2))</f>
        <v/>
      </c>
      <c r="X370" s="43"/>
      <c r="Y370" s="44" t="str">
        <f aca="false">IF(OR(X$4=0,X370="",X$8="",X$7=""),"",ROUND(X370/X$8*X$7*KVARDI,2))</f>
        <v/>
      </c>
      <c r="Z370" s="43"/>
      <c r="AA370" s="44" t="str">
        <f aca="false">IF(OR(Z$4=0,Z370="",Z$8="",Z$7=""),"",ROUND(Z370/Z$8*Z$7*KVARDI,2))</f>
        <v/>
      </c>
      <c r="AB370" s="43"/>
      <c r="AC370" s="44" t="str">
        <f aca="false">IF(OR(AB$4=0,AB370="",AB$8="",AB$7=""),"",ROUND(AB370/AB$8*AB$7*KVARDI,2))</f>
        <v/>
      </c>
      <c r="AD370" s="43"/>
      <c r="AE370" s="44" t="str">
        <f aca="false">IF(OR(AD$4=0,AD370="",AD$8="",AD$7=""),"",ROUND(AD370/AD$8*AD$7*KVARDI,2))</f>
        <v/>
      </c>
      <c r="AF370" s="43"/>
      <c r="AG370" s="44" t="str">
        <f aca="false">IF(OR(AF$4=0,AF370="",AF$8="",AF$7=""),"",ROUND(AF370/AF$8*AF$7*KVARDI,2))</f>
        <v/>
      </c>
      <c r="AH370" s="43"/>
      <c r="AI370" s="44" t="str">
        <f aca="false">IF(OR(AH$4=0,AH370="",AH$8="",AH$7=""),"",ROUND(AH370/AH$8*AH$7*KVARDI,2))</f>
        <v/>
      </c>
      <c r="AJ370" s="43"/>
      <c r="AK370" s="44" t="str">
        <f aca="false">IF(OR(AJ$4=0,AJ370="",AJ$8="",AJ$7=""),"",ROUND(AJ370/AJ$8*AJ$7*KVARDI,2))</f>
        <v/>
      </c>
      <c r="AL370" s="43"/>
      <c r="AM370" s="44" t="str">
        <f aca="false">IF(OR(AL$4=0,AL370="",AL$8="",AL$7=""),"",ROUND(AL370/AL$8*AL$7*KVARDI,2))</f>
        <v/>
      </c>
      <c r="AN370" s="43"/>
      <c r="AO370" s="44" t="str">
        <f aca="false">IF(OR(AN$4=0,AN370="",AN$8="",AN$7=""),"",ROUND(AN370/AN$8*AN$7*KVARDI,2))</f>
        <v/>
      </c>
      <c r="AP370" s="43"/>
      <c r="AQ370" s="44" t="str">
        <f aca="false">IF(OR(AP$4=0,AP370="",AP$8="",AP$7=""),"",ROUND(AP370/AP$8*AP$7*KVARDI,2))</f>
        <v/>
      </c>
      <c r="AR370" s="43"/>
      <c r="AS370" s="44" t="str">
        <f aca="false">IF(OR(AR$4=0,AR370="",AR$8="",AR$7=""),"",ROUND(AR370/AR$8*AR$7*KVARDI,2))</f>
        <v/>
      </c>
      <c r="AT370" s="43"/>
      <c r="AU370" s="44" t="str">
        <f aca="false">IF(OR(AT$4=0,AT370="",AT$8="",AT$7=""),"",ROUND(AT370/AT$8*AT$7*KVARDI,2))</f>
        <v/>
      </c>
      <c r="AV370" s="43"/>
      <c r="AW370" s="44" t="str">
        <f aca="false">IF(OR(AV$4=0,AV370="",AV$8="",AV$7=""),"",ROUND(AV370/AV$8*AV$7*KVARDI,2))</f>
        <v/>
      </c>
      <c r="AX370" s="43"/>
      <c r="AY370" s="44" t="str">
        <f aca="false">IF(OR(AX$4=0,AX370="",AX$8="",AX$7=""),"",ROUND(AX370/AX$8*AX$7*KVARDI,2))</f>
        <v/>
      </c>
      <c r="AZ370" s="43"/>
      <c r="BA370" s="44" t="str">
        <f aca="false">IF(OR(AZ$4=0,AZ370="",AZ$8="",AZ$7=""),"",ROUND(AZ370/AZ$8*AZ$7*KVARDI,2))</f>
        <v/>
      </c>
      <c r="BB370" s="43"/>
      <c r="BC370" s="44" t="str">
        <f aca="false">IF(OR(BB$4=0,BB370="",BB$8="",BB$7=""),"",ROUND(BB370/BB$8*BB$7*KVARDI,2))</f>
        <v/>
      </c>
    </row>
    <row r="371" customFormat="false" ht="15" hidden="false" customHeight="true" outlineLevel="0" collapsed="false">
      <c r="A371" s="45" t="n">
        <f aca="false">ROW()-10</f>
        <v>361</v>
      </c>
      <c r="B371" s="41" t="str">
        <f aca="false">IF(INDEX(Launagögn!$B$6:$B$10005,$A371)="","",INDEX(Launagögn!$B$6:$B$10005,$A371))</f>
        <v/>
      </c>
      <c r="C371" s="41" t="str">
        <f aca="false">IF(INDEX(Launagögn!$C$6:$C$10005,$A371)="","",INDEX(Launagögn!$C$6:$C$10005,$A371))</f>
        <v/>
      </c>
      <c r="D371" s="42" t="n">
        <f aca="false">IFERROR(SUMIF($F$10:$BC$10,"Stig",$F371:$BC371),0)</f>
        <v>0</v>
      </c>
      <c r="F371" s="43"/>
      <c r="G371" s="44" t="str">
        <f aca="false">IF(OR(F$4=0,F371="",F$8="",F$7=""),"",ROUND(F371/F$8*F$7*KVARDI,2))</f>
        <v/>
      </c>
      <c r="H371" s="43"/>
      <c r="I371" s="44" t="str">
        <f aca="false">IF(OR(H$4=0,H371="",H$8="",H$7=""),"",ROUND(H371/H$8*H$7*KVARDI,2))</f>
        <v/>
      </c>
      <c r="J371" s="43"/>
      <c r="K371" s="44" t="str">
        <f aca="false">IF(OR(J$4=0,J371="",J$8="",J$7=""),"",ROUND(J371/J$8*J$7*KVARDI,2))</f>
        <v/>
      </c>
      <c r="L371" s="43"/>
      <c r="M371" s="44" t="str">
        <f aca="false">IF(OR(L$4=0,L371="",L$8="",L$7=""),"",ROUND(L371/L$8*L$7*KVARDI,2))</f>
        <v/>
      </c>
      <c r="N371" s="43"/>
      <c r="O371" s="44" t="str">
        <f aca="false">IF(OR(N$4=0,N371="",N$8="",N$7=""),"",ROUND(N371/N$8*N$7*KVARDI,2))</f>
        <v/>
      </c>
      <c r="P371" s="43"/>
      <c r="Q371" s="44" t="str">
        <f aca="false">IF(OR(P$4=0,P371="",P$8="",P$7=""),"",ROUND(P371/P$8*P$7*KVARDI,2))</f>
        <v/>
      </c>
      <c r="R371" s="43"/>
      <c r="S371" s="44" t="str">
        <f aca="false">IF(OR(R$4=0,R371="",R$8="",R$7=""),"",ROUND(R371/R$8*R$7*KVARDI,2))</f>
        <v/>
      </c>
      <c r="T371" s="43"/>
      <c r="U371" s="44" t="str">
        <f aca="false">IF(OR(T$4=0,T371="",T$8="",T$7=""),"",ROUND(T371/T$8*T$7*KVARDI,2))</f>
        <v/>
      </c>
      <c r="V371" s="43"/>
      <c r="W371" s="44" t="str">
        <f aca="false">IF(OR(V$4=0,V371="",V$8="",V$7=""),"",ROUND(V371/V$8*V$7*KVARDI,2))</f>
        <v/>
      </c>
      <c r="X371" s="43"/>
      <c r="Y371" s="44" t="str">
        <f aca="false">IF(OR(X$4=0,X371="",X$8="",X$7=""),"",ROUND(X371/X$8*X$7*KVARDI,2))</f>
        <v/>
      </c>
      <c r="Z371" s="43"/>
      <c r="AA371" s="44" t="str">
        <f aca="false">IF(OR(Z$4=0,Z371="",Z$8="",Z$7=""),"",ROUND(Z371/Z$8*Z$7*KVARDI,2))</f>
        <v/>
      </c>
      <c r="AB371" s="43"/>
      <c r="AC371" s="44" t="str">
        <f aca="false">IF(OR(AB$4=0,AB371="",AB$8="",AB$7=""),"",ROUND(AB371/AB$8*AB$7*KVARDI,2))</f>
        <v/>
      </c>
      <c r="AD371" s="43"/>
      <c r="AE371" s="44" t="str">
        <f aca="false">IF(OR(AD$4=0,AD371="",AD$8="",AD$7=""),"",ROUND(AD371/AD$8*AD$7*KVARDI,2))</f>
        <v/>
      </c>
      <c r="AF371" s="43"/>
      <c r="AG371" s="44" t="str">
        <f aca="false">IF(OR(AF$4=0,AF371="",AF$8="",AF$7=""),"",ROUND(AF371/AF$8*AF$7*KVARDI,2))</f>
        <v/>
      </c>
      <c r="AH371" s="43"/>
      <c r="AI371" s="44" t="str">
        <f aca="false">IF(OR(AH$4=0,AH371="",AH$8="",AH$7=""),"",ROUND(AH371/AH$8*AH$7*KVARDI,2))</f>
        <v/>
      </c>
      <c r="AJ371" s="43"/>
      <c r="AK371" s="44" t="str">
        <f aca="false">IF(OR(AJ$4=0,AJ371="",AJ$8="",AJ$7=""),"",ROUND(AJ371/AJ$8*AJ$7*KVARDI,2))</f>
        <v/>
      </c>
      <c r="AL371" s="43"/>
      <c r="AM371" s="44" t="str">
        <f aca="false">IF(OR(AL$4=0,AL371="",AL$8="",AL$7=""),"",ROUND(AL371/AL$8*AL$7*KVARDI,2))</f>
        <v/>
      </c>
      <c r="AN371" s="43"/>
      <c r="AO371" s="44" t="str">
        <f aca="false">IF(OR(AN$4=0,AN371="",AN$8="",AN$7=""),"",ROUND(AN371/AN$8*AN$7*KVARDI,2))</f>
        <v/>
      </c>
      <c r="AP371" s="43"/>
      <c r="AQ371" s="44" t="str">
        <f aca="false">IF(OR(AP$4=0,AP371="",AP$8="",AP$7=""),"",ROUND(AP371/AP$8*AP$7*KVARDI,2))</f>
        <v/>
      </c>
      <c r="AR371" s="43"/>
      <c r="AS371" s="44" t="str">
        <f aca="false">IF(OR(AR$4=0,AR371="",AR$8="",AR$7=""),"",ROUND(AR371/AR$8*AR$7*KVARDI,2))</f>
        <v/>
      </c>
      <c r="AT371" s="43"/>
      <c r="AU371" s="44" t="str">
        <f aca="false">IF(OR(AT$4=0,AT371="",AT$8="",AT$7=""),"",ROUND(AT371/AT$8*AT$7*KVARDI,2))</f>
        <v/>
      </c>
      <c r="AV371" s="43"/>
      <c r="AW371" s="44" t="str">
        <f aca="false">IF(OR(AV$4=0,AV371="",AV$8="",AV$7=""),"",ROUND(AV371/AV$8*AV$7*KVARDI,2))</f>
        <v/>
      </c>
      <c r="AX371" s="43"/>
      <c r="AY371" s="44" t="str">
        <f aca="false">IF(OR(AX$4=0,AX371="",AX$8="",AX$7=""),"",ROUND(AX371/AX$8*AX$7*KVARDI,2))</f>
        <v/>
      </c>
      <c r="AZ371" s="43"/>
      <c r="BA371" s="44" t="str">
        <f aca="false">IF(OR(AZ$4=0,AZ371="",AZ$8="",AZ$7=""),"",ROUND(AZ371/AZ$8*AZ$7*KVARDI,2))</f>
        <v/>
      </c>
      <c r="BB371" s="43"/>
      <c r="BC371" s="44" t="str">
        <f aca="false">IF(OR(BB$4=0,BB371="",BB$8="",BB$7=""),"",ROUND(BB371/BB$8*BB$7*KVARDI,2))</f>
        <v/>
      </c>
    </row>
    <row r="372" customFormat="false" ht="15" hidden="false" customHeight="true" outlineLevel="0" collapsed="false">
      <c r="A372" s="45" t="n">
        <f aca="false">ROW()-10</f>
        <v>362</v>
      </c>
      <c r="B372" s="41" t="str">
        <f aca="false">IF(INDEX(Launagögn!$B$6:$B$10005,$A372)="","",INDEX(Launagögn!$B$6:$B$10005,$A372))</f>
        <v/>
      </c>
      <c r="C372" s="41" t="str">
        <f aca="false">IF(INDEX(Launagögn!$C$6:$C$10005,$A372)="","",INDEX(Launagögn!$C$6:$C$10005,$A372))</f>
        <v/>
      </c>
      <c r="D372" s="42" t="n">
        <f aca="false">IFERROR(SUMIF($F$10:$BC$10,"Stig",$F372:$BC372),0)</f>
        <v>0</v>
      </c>
      <c r="F372" s="43"/>
      <c r="G372" s="44" t="str">
        <f aca="false">IF(OR(F$4=0,F372="",F$8="",F$7=""),"",ROUND(F372/F$8*F$7*KVARDI,2))</f>
        <v/>
      </c>
      <c r="H372" s="43"/>
      <c r="I372" s="44" t="str">
        <f aca="false">IF(OR(H$4=0,H372="",H$8="",H$7=""),"",ROUND(H372/H$8*H$7*KVARDI,2))</f>
        <v/>
      </c>
      <c r="J372" s="43"/>
      <c r="K372" s="44" t="str">
        <f aca="false">IF(OR(J$4=0,J372="",J$8="",J$7=""),"",ROUND(J372/J$8*J$7*KVARDI,2))</f>
        <v/>
      </c>
      <c r="L372" s="43"/>
      <c r="M372" s="44" t="str">
        <f aca="false">IF(OR(L$4=0,L372="",L$8="",L$7=""),"",ROUND(L372/L$8*L$7*KVARDI,2))</f>
        <v/>
      </c>
      <c r="N372" s="43"/>
      <c r="O372" s="44" t="str">
        <f aca="false">IF(OR(N$4=0,N372="",N$8="",N$7=""),"",ROUND(N372/N$8*N$7*KVARDI,2))</f>
        <v/>
      </c>
      <c r="P372" s="43"/>
      <c r="Q372" s="44" t="str">
        <f aca="false">IF(OR(P$4=0,P372="",P$8="",P$7=""),"",ROUND(P372/P$8*P$7*KVARDI,2))</f>
        <v/>
      </c>
      <c r="R372" s="43"/>
      <c r="S372" s="44" t="str">
        <f aca="false">IF(OR(R$4=0,R372="",R$8="",R$7=""),"",ROUND(R372/R$8*R$7*KVARDI,2))</f>
        <v/>
      </c>
      <c r="T372" s="43"/>
      <c r="U372" s="44" t="str">
        <f aca="false">IF(OR(T$4=0,T372="",T$8="",T$7=""),"",ROUND(T372/T$8*T$7*KVARDI,2))</f>
        <v/>
      </c>
      <c r="V372" s="43"/>
      <c r="W372" s="44" t="str">
        <f aca="false">IF(OR(V$4=0,V372="",V$8="",V$7=""),"",ROUND(V372/V$8*V$7*KVARDI,2))</f>
        <v/>
      </c>
      <c r="X372" s="43"/>
      <c r="Y372" s="44" t="str">
        <f aca="false">IF(OR(X$4=0,X372="",X$8="",X$7=""),"",ROUND(X372/X$8*X$7*KVARDI,2))</f>
        <v/>
      </c>
      <c r="Z372" s="43"/>
      <c r="AA372" s="44" t="str">
        <f aca="false">IF(OR(Z$4=0,Z372="",Z$8="",Z$7=""),"",ROUND(Z372/Z$8*Z$7*KVARDI,2))</f>
        <v/>
      </c>
      <c r="AB372" s="43"/>
      <c r="AC372" s="44" t="str">
        <f aca="false">IF(OR(AB$4=0,AB372="",AB$8="",AB$7=""),"",ROUND(AB372/AB$8*AB$7*KVARDI,2))</f>
        <v/>
      </c>
      <c r="AD372" s="43"/>
      <c r="AE372" s="44" t="str">
        <f aca="false">IF(OR(AD$4=0,AD372="",AD$8="",AD$7=""),"",ROUND(AD372/AD$8*AD$7*KVARDI,2))</f>
        <v/>
      </c>
      <c r="AF372" s="43"/>
      <c r="AG372" s="44" t="str">
        <f aca="false">IF(OR(AF$4=0,AF372="",AF$8="",AF$7=""),"",ROUND(AF372/AF$8*AF$7*KVARDI,2))</f>
        <v/>
      </c>
      <c r="AH372" s="43"/>
      <c r="AI372" s="44" t="str">
        <f aca="false">IF(OR(AH$4=0,AH372="",AH$8="",AH$7=""),"",ROUND(AH372/AH$8*AH$7*KVARDI,2))</f>
        <v/>
      </c>
      <c r="AJ372" s="43"/>
      <c r="AK372" s="44" t="str">
        <f aca="false">IF(OR(AJ$4=0,AJ372="",AJ$8="",AJ$7=""),"",ROUND(AJ372/AJ$8*AJ$7*KVARDI,2))</f>
        <v/>
      </c>
      <c r="AL372" s="43"/>
      <c r="AM372" s="44" t="str">
        <f aca="false">IF(OR(AL$4=0,AL372="",AL$8="",AL$7=""),"",ROUND(AL372/AL$8*AL$7*KVARDI,2))</f>
        <v/>
      </c>
      <c r="AN372" s="43"/>
      <c r="AO372" s="44" t="str">
        <f aca="false">IF(OR(AN$4=0,AN372="",AN$8="",AN$7=""),"",ROUND(AN372/AN$8*AN$7*KVARDI,2))</f>
        <v/>
      </c>
      <c r="AP372" s="43"/>
      <c r="AQ372" s="44" t="str">
        <f aca="false">IF(OR(AP$4=0,AP372="",AP$8="",AP$7=""),"",ROUND(AP372/AP$8*AP$7*KVARDI,2))</f>
        <v/>
      </c>
      <c r="AR372" s="43"/>
      <c r="AS372" s="44" t="str">
        <f aca="false">IF(OR(AR$4=0,AR372="",AR$8="",AR$7=""),"",ROUND(AR372/AR$8*AR$7*KVARDI,2))</f>
        <v/>
      </c>
      <c r="AT372" s="43"/>
      <c r="AU372" s="44" t="str">
        <f aca="false">IF(OR(AT$4=0,AT372="",AT$8="",AT$7=""),"",ROUND(AT372/AT$8*AT$7*KVARDI,2))</f>
        <v/>
      </c>
      <c r="AV372" s="43"/>
      <c r="AW372" s="44" t="str">
        <f aca="false">IF(OR(AV$4=0,AV372="",AV$8="",AV$7=""),"",ROUND(AV372/AV$8*AV$7*KVARDI,2))</f>
        <v/>
      </c>
      <c r="AX372" s="43"/>
      <c r="AY372" s="44" t="str">
        <f aca="false">IF(OR(AX$4=0,AX372="",AX$8="",AX$7=""),"",ROUND(AX372/AX$8*AX$7*KVARDI,2))</f>
        <v/>
      </c>
      <c r="AZ372" s="43"/>
      <c r="BA372" s="44" t="str">
        <f aca="false">IF(OR(AZ$4=0,AZ372="",AZ$8="",AZ$7=""),"",ROUND(AZ372/AZ$8*AZ$7*KVARDI,2))</f>
        <v/>
      </c>
      <c r="BB372" s="43"/>
      <c r="BC372" s="44" t="str">
        <f aca="false">IF(OR(BB$4=0,BB372="",BB$8="",BB$7=""),"",ROUND(BB372/BB$8*BB$7*KVARDI,2))</f>
        <v/>
      </c>
    </row>
    <row r="373" customFormat="false" ht="15" hidden="false" customHeight="true" outlineLevel="0" collapsed="false">
      <c r="A373" s="45" t="n">
        <f aca="false">ROW()-10</f>
        <v>363</v>
      </c>
      <c r="B373" s="41" t="str">
        <f aca="false">IF(INDEX(Launagögn!$B$6:$B$10005,$A373)="","",INDEX(Launagögn!$B$6:$B$10005,$A373))</f>
        <v/>
      </c>
      <c r="C373" s="41" t="str">
        <f aca="false">IF(INDEX(Launagögn!$C$6:$C$10005,$A373)="","",INDEX(Launagögn!$C$6:$C$10005,$A373))</f>
        <v/>
      </c>
      <c r="D373" s="42" t="n">
        <f aca="false">IFERROR(SUMIF($F$10:$BC$10,"Stig",$F373:$BC373),0)</f>
        <v>0</v>
      </c>
      <c r="F373" s="43"/>
      <c r="G373" s="44" t="str">
        <f aca="false">IF(OR(F$4=0,F373="",F$8="",F$7=""),"",ROUND(F373/F$8*F$7*KVARDI,2))</f>
        <v/>
      </c>
      <c r="H373" s="43"/>
      <c r="I373" s="44" t="str">
        <f aca="false">IF(OR(H$4=0,H373="",H$8="",H$7=""),"",ROUND(H373/H$8*H$7*KVARDI,2))</f>
        <v/>
      </c>
      <c r="J373" s="43"/>
      <c r="K373" s="44" t="str">
        <f aca="false">IF(OR(J$4=0,J373="",J$8="",J$7=""),"",ROUND(J373/J$8*J$7*KVARDI,2))</f>
        <v/>
      </c>
      <c r="L373" s="43"/>
      <c r="M373" s="44" t="str">
        <f aca="false">IF(OR(L$4=0,L373="",L$8="",L$7=""),"",ROUND(L373/L$8*L$7*KVARDI,2))</f>
        <v/>
      </c>
      <c r="N373" s="43"/>
      <c r="O373" s="44" t="str">
        <f aca="false">IF(OR(N$4=0,N373="",N$8="",N$7=""),"",ROUND(N373/N$8*N$7*KVARDI,2))</f>
        <v/>
      </c>
      <c r="P373" s="43"/>
      <c r="Q373" s="44" t="str">
        <f aca="false">IF(OR(P$4=0,P373="",P$8="",P$7=""),"",ROUND(P373/P$8*P$7*KVARDI,2))</f>
        <v/>
      </c>
      <c r="R373" s="43"/>
      <c r="S373" s="44" t="str">
        <f aca="false">IF(OR(R$4=0,R373="",R$8="",R$7=""),"",ROUND(R373/R$8*R$7*KVARDI,2))</f>
        <v/>
      </c>
      <c r="T373" s="43"/>
      <c r="U373" s="44" t="str">
        <f aca="false">IF(OR(T$4=0,T373="",T$8="",T$7=""),"",ROUND(T373/T$8*T$7*KVARDI,2))</f>
        <v/>
      </c>
      <c r="V373" s="43"/>
      <c r="W373" s="44" t="str">
        <f aca="false">IF(OR(V$4=0,V373="",V$8="",V$7=""),"",ROUND(V373/V$8*V$7*KVARDI,2))</f>
        <v/>
      </c>
      <c r="X373" s="43"/>
      <c r="Y373" s="44" t="str">
        <f aca="false">IF(OR(X$4=0,X373="",X$8="",X$7=""),"",ROUND(X373/X$8*X$7*KVARDI,2))</f>
        <v/>
      </c>
      <c r="Z373" s="43"/>
      <c r="AA373" s="44" t="str">
        <f aca="false">IF(OR(Z$4=0,Z373="",Z$8="",Z$7=""),"",ROUND(Z373/Z$8*Z$7*KVARDI,2))</f>
        <v/>
      </c>
      <c r="AB373" s="43"/>
      <c r="AC373" s="44" t="str">
        <f aca="false">IF(OR(AB$4=0,AB373="",AB$8="",AB$7=""),"",ROUND(AB373/AB$8*AB$7*KVARDI,2))</f>
        <v/>
      </c>
      <c r="AD373" s="43"/>
      <c r="AE373" s="44" t="str">
        <f aca="false">IF(OR(AD$4=0,AD373="",AD$8="",AD$7=""),"",ROUND(AD373/AD$8*AD$7*KVARDI,2))</f>
        <v/>
      </c>
      <c r="AF373" s="43"/>
      <c r="AG373" s="44" t="str">
        <f aca="false">IF(OR(AF$4=0,AF373="",AF$8="",AF$7=""),"",ROUND(AF373/AF$8*AF$7*KVARDI,2))</f>
        <v/>
      </c>
      <c r="AH373" s="43"/>
      <c r="AI373" s="44" t="str">
        <f aca="false">IF(OR(AH$4=0,AH373="",AH$8="",AH$7=""),"",ROUND(AH373/AH$8*AH$7*KVARDI,2))</f>
        <v/>
      </c>
      <c r="AJ373" s="43"/>
      <c r="AK373" s="44" t="str">
        <f aca="false">IF(OR(AJ$4=0,AJ373="",AJ$8="",AJ$7=""),"",ROUND(AJ373/AJ$8*AJ$7*KVARDI,2))</f>
        <v/>
      </c>
      <c r="AL373" s="43"/>
      <c r="AM373" s="44" t="str">
        <f aca="false">IF(OR(AL$4=0,AL373="",AL$8="",AL$7=""),"",ROUND(AL373/AL$8*AL$7*KVARDI,2))</f>
        <v/>
      </c>
      <c r="AN373" s="43"/>
      <c r="AO373" s="44" t="str">
        <f aca="false">IF(OR(AN$4=0,AN373="",AN$8="",AN$7=""),"",ROUND(AN373/AN$8*AN$7*KVARDI,2))</f>
        <v/>
      </c>
      <c r="AP373" s="43"/>
      <c r="AQ373" s="44" t="str">
        <f aca="false">IF(OR(AP$4=0,AP373="",AP$8="",AP$7=""),"",ROUND(AP373/AP$8*AP$7*KVARDI,2))</f>
        <v/>
      </c>
      <c r="AR373" s="43"/>
      <c r="AS373" s="44" t="str">
        <f aca="false">IF(OR(AR$4=0,AR373="",AR$8="",AR$7=""),"",ROUND(AR373/AR$8*AR$7*KVARDI,2))</f>
        <v/>
      </c>
      <c r="AT373" s="43"/>
      <c r="AU373" s="44" t="str">
        <f aca="false">IF(OR(AT$4=0,AT373="",AT$8="",AT$7=""),"",ROUND(AT373/AT$8*AT$7*KVARDI,2))</f>
        <v/>
      </c>
      <c r="AV373" s="43"/>
      <c r="AW373" s="44" t="str">
        <f aca="false">IF(OR(AV$4=0,AV373="",AV$8="",AV$7=""),"",ROUND(AV373/AV$8*AV$7*KVARDI,2))</f>
        <v/>
      </c>
      <c r="AX373" s="43"/>
      <c r="AY373" s="44" t="str">
        <f aca="false">IF(OR(AX$4=0,AX373="",AX$8="",AX$7=""),"",ROUND(AX373/AX$8*AX$7*KVARDI,2))</f>
        <v/>
      </c>
      <c r="AZ373" s="43"/>
      <c r="BA373" s="44" t="str">
        <f aca="false">IF(OR(AZ$4=0,AZ373="",AZ$8="",AZ$7=""),"",ROUND(AZ373/AZ$8*AZ$7*KVARDI,2))</f>
        <v/>
      </c>
      <c r="BB373" s="43"/>
      <c r="BC373" s="44" t="str">
        <f aca="false">IF(OR(BB$4=0,BB373="",BB$8="",BB$7=""),"",ROUND(BB373/BB$8*BB$7*KVARDI,2))</f>
        <v/>
      </c>
    </row>
    <row r="374" customFormat="false" ht="15" hidden="false" customHeight="true" outlineLevel="0" collapsed="false">
      <c r="A374" s="45" t="n">
        <f aca="false">ROW()-10</f>
        <v>364</v>
      </c>
      <c r="B374" s="41" t="str">
        <f aca="false">IF(INDEX(Launagögn!$B$6:$B$10005,$A374)="","",INDEX(Launagögn!$B$6:$B$10005,$A374))</f>
        <v/>
      </c>
      <c r="C374" s="41" t="str">
        <f aca="false">IF(INDEX(Launagögn!$C$6:$C$10005,$A374)="","",INDEX(Launagögn!$C$6:$C$10005,$A374))</f>
        <v/>
      </c>
      <c r="D374" s="42" t="n">
        <f aca="false">IFERROR(SUMIF($F$10:$BC$10,"Stig",$F374:$BC374),0)</f>
        <v>0</v>
      </c>
      <c r="F374" s="43"/>
      <c r="G374" s="44" t="str">
        <f aca="false">IF(OR(F$4=0,F374="",F$8="",F$7=""),"",ROUND(F374/F$8*F$7*KVARDI,2))</f>
        <v/>
      </c>
      <c r="H374" s="43"/>
      <c r="I374" s="44" t="str">
        <f aca="false">IF(OR(H$4=0,H374="",H$8="",H$7=""),"",ROUND(H374/H$8*H$7*KVARDI,2))</f>
        <v/>
      </c>
      <c r="J374" s="43"/>
      <c r="K374" s="44" t="str">
        <f aca="false">IF(OR(J$4=0,J374="",J$8="",J$7=""),"",ROUND(J374/J$8*J$7*KVARDI,2))</f>
        <v/>
      </c>
      <c r="L374" s="43"/>
      <c r="M374" s="44" t="str">
        <f aca="false">IF(OR(L$4=0,L374="",L$8="",L$7=""),"",ROUND(L374/L$8*L$7*KVARDI,2))</f>
        <v/>
      </c>
      <c r="N374" s="43"/>
      <c r="O374" s="44" t="str">
        <f aca="false">IF(OR(N$4=0,N374="",N$8="",N$7=""),"",ROUND(N374/N$8*N$7*KVARDI,2))</f>
        <v/>
      </c>
      <c r="P374" s="43"/>
      <c r="Q374" s="44" t="str">
        <f aca="false">IF(OR(P$4=0,P374="",P$8="",P$7=""),"",ROUND(P374/P$8*P$7*KVARDI,2))</f>
        <v/>
      </c>
      <c r="R374" s="43"/>
      <c r="S374" s="44" t="str">
        <f aca="false">IF(OR(R$4=0,R374="",R$8="",R$7=""),"",ROUND(R374/R$8*R$7*KVARDI,2))</f>
        <v/>
      </c>
      <c r="T374" s="43"/>
      <c r="U374" s="44" t="str">
        <f aca="false">IF(OR(T$4=0,T374="",T$8="",T$7=""),"",ROUND(T374/T$8*T$7*KVARDI,2))</f>
        <v/>
      </c>
      <c r="V374" s="43"/>
      <c r="W374" s="44" t="str">
        <f aca="false">IF(OR(V$4=0,V374="",V$8="",V$7=""),"",ROUND(V374/V$8*V$7*KVARDI,2))</f>
        <v/>
      </c>
      <c r="X374" s="43"/>
      <c r="Y374" s="44" t="str">
        <f aca="false">IF(OR(X$4=0,X374="",X$8="",X$7=""),"",ROUND(X374/X$8*X$7*KVARDI,2))</f>
        <v/>
      </c>
      <c r="Z374" s="43"/>
      <c r="AA374" s="44" t="str">
        <f aca="false">IF(OR(Z$4=0,Z374="",Z$8="",Z$7=""),"",ROUND(Z374/Z$8*Z$7*KVARDI,2))</f>
        <v/>
      </c>
      <c r="AB374" s="43"/>
      <c r="AC374" s="44" t="str">
        <f aca="false">IF(OR(AB$4=0,AB374="",AB$8="",AB$7=""),"",ROUND(AB374/AB$8*AB$7*KVARDI,2))</f>
        <v/>
      </c>
      <c r="AD374" s="43"/>
      <c r="AE374" s="44" t="str">
        <f aca="false">IF(OR(AD$4=0,AD374="",AD$8="",AD$7=""),"",ROUND(AD374/AD$8*AD$7*KVARDI,2))</f>
        <v/>
      </c>
      <c r="AF374" s="43"/>
      <c r="AG374" s="44" t="str">
        <f aca="false">IF(OR(AF$4=0,AF374="",AF$8="",AF$7=""),"",ROUND(AF374/AF$8*AF$7*KVARDI,2))</f>
        <v/>
      </c>
      <c r="AH374" s="43"/>
      <c r="AI374" s="44" t="str">
        <f aca="false">IF(OR(AH$4=0,AH374="",AH$8="",AH$7=""),"",ROUND(AH374/AH$8*AH$7*KVARDI,2))</f>
        <v/>
      </c>
      <c r="AJ374" s="43"/>
      <c r="AK374" s="44" t="str">
        <f aca="false">IF(OR(AJ$4=0,AJ374="",AJ$8="",AJ$7=""),"",ROUND(AJ374/AJ$8*AJ$7*KVARDI,2))</f>
        <v/>
      </c>
      <c r="AL374" s="43"/>
      <c r="AM374" s="44" t="str">
        <f aca="false">IF(OR(AL$4=0,AL374="",AL$8="",AL$7=""),"",ROUND(AL374/AL$8*AL$7*KVARDI,2))</f>
        <v/>
      </c>
      <c r="AN374" s="43"/>
      <c r="AO374" s="44" t="str">
        <f aca="false">IF(OR(AN$4=0,AN374="",AN$8="",AN$7=""),"",ROUND(AN374/AN$8*AN$7*KVARDI,2))</f>
        <v/>
      </c>
      <c r="AP374" s="43"/>
      <c r="AQ374" s="44" t="str">
        <f aca="false">IF(OR(AP$4=0,AP374="",AP$8="",AP$7=""),"",ROUND(AP374/AP$8*AP$7*KVARDI,2))</f>
        <v/>
      </c>
      <c r="AR374" s="43"/>
      <c r="AS374" s="44" t="str">
        <f aca="false">IF(OR(AR$4=0,AR374="",AR$8="",AR$7=""),"",ROUND(AR374/AR$8*AR$7*KVARDI,2))</f>
        <v/>
      </c>
      <c r="AT374" s="43"/>
      <c r="AU374" s="44" t="str">
        <f aca="false">IF(OR(AT$4=0,AT374="",AT$8="",AT$7=""),"",ROUND(AT374/AT$8*AT$7*KVARDI,2))</f>
        <v/>
      </c>
      <c r="AV374" s="43"/>
      <c r="AW374" s="44" t="str">
        <f aca="false">IF(OR(AV$4=0,AV374="",AV$8="",AV$7=""),"",ROUND(AV374/AV$8*AV$7*KVARDI,2))</f>
        <v/>
      </c>
      <c r="AX374" s="43"/>
      <c r="AY374" s="44" t="str">
        <f aca="false">IF(OR(AX$4=0,AX374="",AX$8="",AX$7=""),"",ROUND(AX374/AX$8*AX$7*KVARDI,2))</f>
        <v/>
      </c>
      <c r="AZ374" s="43"/>
      <c r="BA374" s="44" t="str">
        <f aca="false">IF(OR(AZ$4=0,AZ374="",AZ$8="",AZ$7=""),"",ROUND(AZ374/AZ$8*AZ$7*KVARDI,2))</f>
        <v/>
      </c>
      <c r="BB374" s="43"/>
      <c r="BC374" s="44" t="str">
        <f aca="false">IF(OR(BB$4=0,BB374="",BB$8="",BB$7=""),"",ROUND(BB374/BB$8*BB$7*KVARDI,2))</f>
        <v/>
      </c>
    </row>
    <row r="375" customFormat="false" ht="15" hidden="false" customHeight="true" outlineLevel="0" collapsed="false">
      <c r="A375" s="45" t="n">
        <f aca="false">ROW()-10</f>
        <v>365</v>
      </c>
      <c r="B375" s="41" t="str">
        <f aca="false">IF(INDEX(Launagögn!$B$6:$B$10005,$A375)="","",INDEX(Launagögn!$B$6:$B$10005,$A375))</f>
        <v/>
      </c>
      <c r="C375" s="41" t="str">
        <f aca="false">IF(INDEX(Launagögn!$C$6:$C$10005,$A375)="","",INDEX(Launagögn!$C$6:$C$10005,$A375))</f>
        <v/>
      </c>
      <c r="D375" s="42" t="n">
        <f aca="false">IFERROR(SUMIF($F$10:$BC$10,"Stig",$F375:$BC375),0)</f>
        <v>0</v>
      </c>
      <c r="F375" s="43"/>
      <c r="G375" s="44" t="str">
        <f aca="false">IF(OR(F$4=0,F375="",F$8="",F$7=""),"",ROUND(F375/F$8*F$7*KVARDI,2))</f>
        <v/>
      </c>
      <c r="H375" s="43"/>
      <c r="I375" s="44" t="str">
        <f aca="false">IF(OR(H$4=0,H375="",H$8="",H$7=""),"",ROUND(H375/H$8*H$7*KVARDI,2))</f>
        <v/>
      </c>
      <c r="J375" s="43"/>
      <c r="K375" s="44" t="str">
        <f aca="false">IF(OR(J$4=0,J375="",J$8="",J$7=""),"",ROUND(J375/J$8*J$7*KVARDI,2))</f>
        <v/>
      </c>
      <c r="L375" s="43"/>
      <c r="M375" s="44" t="str">
        <f aca="false">IF(OR(L$4=0,L375="",L$8="",L$7=""),"",ROUND(L375/L$8*L$7*KVARDI,2))</f>
        <v/>
      </c>
      <c r="N375" s="43"/>
      <c r="O375" s="44" t="str">
        <f aca="false">IF(OR(N$4=0,N375="",N$8="",N$7=""),"",ROUND(N375/N$8*N$7*KVARDI,2))</f>
        <v/>
      </c>
      <c r="P375" s="43"/>
      <c r="Q375" s="44" t="str">
        <f aca="false">IF(OR(P$4=0,P375="",P$8="",P$7=""),"",ROUND(P375/P$8*P$7*KVARDI,2))</f>
        <v/>
      </c>
      <c r="R375" s="43"/>
      <c r="S375" s="44" t="str">
        <f aca="false">IF(OR(R$4=0,R375="",R$8="",R$7=""),"",ROUND(R375/R$8*R$7*KVARDI,2))</f>
        <v/>
      </c>
      <c r="T375" s="43"/>
      <c r="U375" s="44" t="str">
        <f aca="false">IF(OR(T$4=0,T375="",T$8="",T$7=""),"",ROUND(T375/T$8*T$7*KVARDI,2))</f>
        <v/>
      </c>
      <c r="V375" s="43"/>
      <c r="W375" s="44" t="str">
        <f aca="false">IF(OR(V$4=0,V375="",V$8="",V$7=""),"",ROUND(V375/V$8*V$7*KVARDI,2))</f>
        <v/>
      </c>
      <c r="X375" s="43"/>
      <c r="Y375" s="44" t="str">
        <f aca="false">IF(OR(X$4=0,X375="",X$8="",X$7=""),"",ROUND(X375/X$8*X$7*KVARDI,2))</f>
        <v/>
      </c>
      <c r="Z375" s="43"/>
      <c r="AA375" s="44" t="str">
        <f aca="false">IF(OR(Z$4=0,Z375="",Z$8="",Z$7=""),"",ROUND(Z375/Z$8*Z$7*KVARDI,2))</f>
        <v/>
      </c>
      <c r="AB375" s="43"/>
      <c r="AC375" s="44" t="str">
        <f aca="false">IF(OR(AB$4=0,AB375="",AB$8="",AB$7=""),"",ROUND(AB375/AB$8*AB$7*KVARDI,2))</f>
        <v/>
      </c>
      <c r="AD375" s="43"/>
      <c r="AE375" s="44" t="str">
        <f aca="false">IF(OR(AD$4=0,AD375="",AD$8="",AD$7=""),"",ROUND(AD375/AD$8*AD$7*KVARDI,2))</f>
        <v/>
      </c>
      <c r="AF375" s="43"/>
      <c r="AG375" s="44" t="str">
        <f aca="false">IF(OR(AF$4=0,AF375="",AF$8="",AF$7=""),"",ROUND(AF375/AF$8*AF$7*KVARDI,2))</f>
        <v/>
      </c>
      <c r="AH375" s="43"/>
      <c r="AI375" s="44" t="str">
        <f aca="false">IF(OR(AH$4=0,AH375="",AH$8="",AH$7=""),"",ROUND(AH375/AH$8*AH$7*KVARDI,2))</f>
        <v/>
      </c>
      <c r="AJ375" s="43"/>
      <c r="AK375" s="44" t="str">
        <f aca="false">IF(OR(AJ$4=0,AJ375="",AJ$8="",AJ$7=""),"",ROUND(AJ375/AJ$8*AJ$7*KVARDI,2))</f>
        <v/>
      </c>
      <c r="AL375" s="43"/>
      <c r="AM375" s="44" t="str">
        <f aca="false">IF(OR(AL$4=0,AL375="",AL$8="",AL$7=""),"",ROUND(AL375/AL$8*AL$7*KVARDI,2))</f>
        <v/>
      </c>
      <c r="AN375" s="43"/>
      <c r="AO375" s="44" t="str">
        <f aca="false">IF(OR(AN$4=0,AN375="",AN$8="",AN$7=""),"",ROUND(AN375/AN$8*AN$7*KVARDI,2))</f>
        <v/>
      </c>
      <c r="AP375" s="43"/>
      <c r="AQ375" s="44" t="str">
        <f aca="false">IF(OR(AP$4=0,AP375="",AP$8="",AP$7=""),"",ROUND(AP375/AP$8*AP$7*KVARDI,2))</f>
        <v/>
      </c>
      <c r="AR375" s="43"/>
      <c r="AS375" s="44" t="str">
        <f aca="false">IF(OR(AR$4=0,AR375="",AR$8="",AR$7=""),"",ROUND(AR375/AR$8*AR$7*KVARDI,2))</f>
        <v/>
      </c>
      <c r="AT375" s="43"/>
      <c r="AU375" s="44" t="str">
        <f aca="false">IF(OR(AT$4=0,AT375="",AT$8="",AT$7=""),"",ROUND(AT375/AT$8*AT$7*KVARDI,2))</f>
        <v/>
      </c>
      <c r="AV375" s="43"/>
      <c r="AW375" s="44" t="str">
        <f aca="false">IF(OR(AV$4=0,AV375="",AV$8="",AV$7=""),"",ROUND(AV375/AV$8*AV$7*KVARDI,2))</f>
        <v/>
      </c>
      <c r="AX375" s="43"/>
      <c r="AY375" s="44" t="str">
        <f aca="false">IF(OR(AX$4=0,AX375="",AX$8="",AX$7=""),"",ROUND(AX375/AX$8*AX$7*KVARDI,2))</f>
        <v/>
      </c>
      <c r="AZ375" s="43"/>
      <c r="BA375" s="44" t="str">
        <f aca="false">IF(OR(AZ$4=0,AZ375="",AZ$8="",AZ$7=""),"",ROUND(AZ375/AZ$8*AZ$7*KVARDI,2))</f>
        <v/>
      </c>
      <c r="BB375" s="43"/>
      <c r="BC375" s="44" t="str">
        <f aca="false">IF(OR(BB$4=0,BB375="",BB$8="",BB$7=""),"",ROUND(BB375/BB$8*BB$7*KVARDI,2))</f>
        <v/>
      </c>
    </row>
    <row r="376" customFormat="false" ht="15" hidden="false" customHeight="true" outlineLevel="0" collapsed="false">
      <c r="A376" s="45" t="n">
        <f aca="false">ROW()-10</f>
        <v>366</v>
      </c>
      <c r="B376" s="41" t="str">
        <f aca="false">IF(INDEX(Launagögn!$B$6:$B$10005,$A376)="","",INDEX(Launagögn!$B$6:$B$10005,$A376))</f>
        <v/>
      </c>
      <c r="C376" s="41" t="str">
        <f aca="false">IF(INDEX(Launagögn!$C$6:$C$10005,$A376)="","",INDEX(Launagögn!$C$6:$C$10005,$A376))</f>
        <v/>
      </c>
      <c r="D376" s="42" t="n">
        <f aca="false">IFERROR(SUMIF($F$10:$BC$10,"Stig",$F376:$BC376),0)</f>
        <v>0</v>
      </c>
      <c r="F376" s="43"/>
      <c r="G376" s="44" t="str">
        <f aca="false">IF(OR(F$4=0,F376="",F$8="",F$7=""),"",ROUND(F376/F$8*F$7*KVARDI,2))</f>
        <v/>
      </c>
      <c r="H376" s="43"/>
      <c r="I376" s="44" t="str">
        <f aca="false">IF(OR(H$4=0,H376="",H$8="",H$7=""),"",ROUND(H376/H$8*H$7*KVARDI,2))</f>
        <v/>
      </c>
      <c r="J376" s="43"/>
      <c r="K376" s="44" t="str">
        <f aca="false">IF(OR(J$4=0,J376="",J$8="",J$7=""),"",ROUND(J376/J$8*J$7*KVARDI,2))</f>
        <v/>
      </c>
      <c r="L376" s="43"/>
      <c r="M376" s="44" t="str">
        <f aca="false">IF(OR(L$4=0,L376="",L$8="",L$7=""),"",ROUND(L376/L$8*L$7*KVARDI,2))</f>
        <v/>
      </c>
      <c r="N376" s="43"/>
      <c r="O376" s="44" t="str">
        <f aca="false">IF(OR(N$4=0,N376="",N$8="",N$7=""),"",ROUND(N376/N$8*N$7*KVARDI,2))</f>
        <v/>
      </c>
      <c r="P376" s="43"/>
      <c r="Q376" s="44" t="str">
        <f aca="false">IF(OR(P$4=0,P376="",P$8="",P$7=""),"",ROUND(P376/P$8*P$7*KVARDI,2))</f>
        <v/>
      </c>
      <c r="R376" s="43"/>
      <c r="S376" s="44" t="str">
        <f aca="false">IF(OR(R$4=0,R376="",R$8="",R$7=""),"",ROUND(R376/R$8*R$7*KVARDI,2))</f>
        <v/>
      </c>
      <c r="T376" s="43"/>
      <c r="U376" s="44" t="str">
        <f aca="false">IF(OR(T$4=0,T376="",T$8="",T$7=""),"",ROUND(T376/T$8*T$7*KVARDI,2))</f>
        <v/>
      </c>
      <c r="V376" s="43"/>
      <c r="W376" s="44" t="str">
        <f aca="false">IF(OR(V$4=0,V376="",V$8="",V$7=""),"",ROUND(V376/V$8*V$7*KVARDI,2))</f>
        <v/>
      </c>
      <c r="X376" s="43"/>
      <c r="Y376" s="44" t="str">
        <f aca="false">IF(OR(X$4=0,X376="",X$8="",X$7=""),"",ROUND(X376/X$8*X$7*KVARDI,2))</f>
        <v/>
      </c>
      <c r="Z376" s="43"/>
      <c r="AA376" s="44" t="str">
        <f aca="false">IF(OR(Z$4=0,Z376="",Z$8="",Z$7=""),"",ROUND(Z376/Z$8*Z$7*KVARDI,2))</f>
        <v/>
      </c>
      <c r="AB376" s="43"/>
      <c r="AC376" s="44" t="str">
        <f aca="false">IF(OR(AB$4=0,AB376="",AB$8="",AB$7=""),"",ROUND(AB376/AB$8*AB$7*KVARDI,2))</f>
        <v/>
      </c>
      <c r="AD376" s="43"/>
      <c r="AE376" s="44" t="str">
        <f aca="false">IF(OR(AD$4=0,AD376="",AD$8="",AD$7=""),"",ROUND(AD376/AD$8*AD$7*KVARDI,2))</f>
        <v/>
      </c>
      <c r="AF376" s="43"/>
      <c r="AG376" s="44" t="str">
        <f aca="false">IF(OR(AF$4=0,AF376="",AF$8="",AF$7=""),"",ROUND(AF376/AF$8*AF$7*KVARDI,2))</f>
        <v/>
      </c>
      <c r="AH376" s="43"/>
      <c r="AI376" s="44" t="str">
        <f aca="false">IF(OR(AH$4=0,AH376="",AH$8="",AH$7=""),"",ROUND(AH376/AH$8*AH$7*KVARDI,2))</f>
        <v/>
      </c>
      <c r="AJ376" s="43"/>
      <c r="AK376" s="44" t="str">
        <f aca="false">IF(OR(AJ$4=0,AJ376="",AJ$8="",AJ$7=""),"",ROUND(AJ376/AJ$8*AJ$7*KVARDI,2))</f>
        <v/>
      </c>
      <c r="AL376" s="43"/>
      <c r="AM376" s="44" t="str">
        <f aca="false">IF(OR(AL$4=0,AL376="",AL$8="",AL$7=""),"",ROUND(AL376/AL$8*AL$7*KVARDI,2))</f>
        <v/>
      </c>
      <c r="AN376" s="43"/>
      <c r="AO376" s="44" t="str">
        <f aca="false">IF(OR(AN$4=0,AN376="",AN$8="",AN$7=""),"",ROUND(AN376/AN$8*AN$7*KVARDI,2))</f>
        <v/>
      </c>
      <c r="AP376" s="43"/>
      <c r="AQ376" s="44" t="str">
        <f aca="false">IF(OR(AP$4=0,AP376="",AP$8="",AP$7=""),"",ROUND(AP376/AP$8*AP$7*KVARDI,2))</f>
        <v/>
      </c>
      <c r="AR376" s="43"/>
      <c r="AS376" s="44" t="str">
        <f aca="false">IF(OR(AR$4=0,AR376="",AR$8="",AR$7=""),"",ROUND(AR376/AR$8*AR$7*KVARDI,2))</f>
        <v/>
      </c>
      <c r="AT376" s="43"/>
      <c r="AU376" s="44" t="str">
        <f aca="false">IF(OR(AT$4=0,AT376="",AT$8="",AT$7=""),"",ROUND(AT376/AT$8*AT$7*KVARDI,2))</f>
        <v/>
      </c>
      <c r="AV376" s="43"/>
      <c r="AW376" s="44" t="str">
        <f aca="false">IF(OR(AV$4=0,AV376="",AV$8="",AV$7=""),"",ROUND(AV376/AV$8*AV$7*KVARDI,2))</f>
        <v/>
      </c>
      <c r="AX376" s="43"/>
      <c r="AY376" s="44" t="str">
        <f aca="false">IF(OR(AX$4=0,AX376="",AX$8="",AX$7=""),"",ROUND(AX376/AX$8*AX$7*KVARDI,2))</f>
        <v/>
      </c>
      <c r="AZ376" s="43"/>
      <c r="BA376" s="44" t="str">
        <f aca="false">IF(OR(AZ$4=0,AZ376="",AZ$8="",AZ$7=""),"",ROUND(AZ376/AZ$8*AZ$7*KVARDI,2))</f>
        <v/>
      </c>
      <c r="BB376" s="43"/>
      <c r="BC376" s="44" t="str">
        <f aca="false">IF(OR(BB$4=0,BB376="",BB$8="",BB$7=""),"",ROUND(BB376/BB$8*BB$7*KVARDI,2))</f>
        <v/>
      </c>
    </row>
    <row r="377" customFormat="false" ht="15" hidden="false" customHeight="true" outlineLevel="0" collapsed="false">
      <c r="A377" s="45" t="n">
        <f aca="false">ROW()-10</f>
        <v>367</v>
      </c>
      <c r="B377" s="41" t="str">
        <f aca="false">IF(INDEX(Launagögn!$B$6:$B$10005,$A377)="","",INDEX(Launagögn!$B$6:$B$10005,$A377))</f>
        <v/>
      </c>
      <c r="C377" s="41" t="str">
        <f aca="false">IF(INDEX(Launagögn!$C$6:$C$10005,$A377)="","",INDEX(Launagögn!$C$6:$C$10005,$A377))</f>
        <v/>
      </c>
      <c r="D377" s="42" t="n">
        <f aca="false">IFERROR(SUMIF($F$10:$BC$10,"Stig",$F377:$BC377),0)</f>
        <v>0</v>
      </c>
      <c r="F377" s="43"/>
      <c r="G377" s="44" t="str">
        <f aca="false">IF(OR(F$4=0,F377="",F$8="",F$7=""),"",ROUND(F377/F$8*F$7*KVARDI,2))</f>
        <v/>
      </c>
      <c r="H377" s="43"/>
      <c r="I377" s="44" t="str">
        <f aca="false">IF(OR(H$4=0,H377="",H$8="",H$7=""),"",ROUND(H377/H$8*H$7*KVARDI,2))</f>
        <v/>
      </c>
      <c r="J377" s="43"/>
      <c r="K377" s="44" t="str">
        <f aca="false">IF(OR(J$4=0,J377="",J$8="",J$7=""),"",ROUND(J377/J$8*J$7*KVARDI,2))</f>
        <v/>
      </c>
      <c r="L377" s="43"/>
      <c r="M377" s="44" t="str">
        <f aca="false">IF(OR(L$4=0,L377="",L$8="",L$7=""),"",ROUND(L377/L$8*L$7*KVARDI,2))</f>
        <v/>
      </c>
      <c r="N377" s="43"/>
      <c r="O377" s="44" t="str">
        <f aca="false">IF(OR(N$4=0,N377="",N$8="",N$7=""),"",ROUND(N377/N$8*N$7*KVARDI,2))</f>
        <v/>
      </c>
      <c r="P377" s="43"/>
      <c r="Q377" s="44" t="str">
        <f aca="false">IF(OR(P$4=0,P377="",P$8="",P$7=""),"",ROUND(P377/P$8*P$7*KVARDI,2))</f>
        <v/>
      </c>
      <c r="R377" s="43"/>
      <c r="S377" s="44" t="str">
        <f aca="false">IF(OR(R$4=0,R377="",R$8="",R$7=""),"",ROUND(R377/R$8*R$7*KVARDI,2))</f>
        <v/>
      </c>
      <c r="T377" s="43"/>
      <c r="U377" s="44" t="str">
        <f aca="false">IF(OR(T$4=0,T377="",T$8="",T$7=""),"",ROUND(T377/T$8*T$7*KVARDI,2))</f>
        <v/>
      </c>
      <c r="V377" s="43"/>
      <c r="W377" s="44" t="str">
        <f aca="false">IF(OR(V$4=0,V377="",V$8="",V$7=""),"",ROUND(V377/V$8*V$7*KVARDI,2))</f>
        <v/>
      </c>
      <c r="X377" s="43"/>
      <c r="Y377" s="44" t="str">
        <f aca="false">IF(OR(X$4=0,X377="",X$8="",X$7=""),"",ROUND(X377/X$8*X$7*KVARDI,2))</f>
        <v/>
      </c>
      <c r="Z377" s="43"/>
      <c r="AA377" s="44" t="str">
        <f aca="false">IF(OR(Z$4=0,Z377="",Z$8="",Z$7=""),"",ROUND(Z377/Z$8*Z$7*KVARDI,2))</f>
        <v/>
      </c>
      <c r="AB377" s="43"/>
      <c r="AC377" s="44" t="str">
        <f aca="false">IF(OR(AB$4=0,AB377="",AB$8="",AB$7=""),"",ROUND(AB377/AB$8*AB$7*KVARDI,2))</f>
        <v/>
      </c>
      <c r="AD377" s="43"/>
      <c r="AE377" s="44" t="str">
        <f aca="false">IF(OR(AD$4=0,AD377="",AD$8="",AD$7=""),"",ROUND(AD377/AD$8*AD$7*KVARDI,2))</f>
        <v/>
      </c>
      <c r="AF377" s="43"/>
      <c r="AG377" s="44" t="str">
        <f aca="false">IF(OR(AF$4=0,AF377="",AF$8="",AF$7=""),"",ROUND(AF377/AF$8*AF$7*KVARDI,2))</f>
        <v/>
      </c>
      <c r="AH377" s="43"/>
      <c r="AI377" s="44" t="str">
        <f aca="false">IF(OR(AH$4=0,AH377="",AH$8="",AH$7=""),"",ROUND(AH377/AH$8*AH$7*KVARDI,2))</f>
        <v/>
      </c>
      <c r="AJ377" s="43"/>
      <c r="AK377" s="44" t="str">
        <f aca="false">IF(OR(AJ$4=0,AJ377="",AJ$8="",AJ$7=""),"",ROUND(AJ377/AJ$8*AJ$7*KVARDI,2))</f>
        <v/>
      </c>
      <c r="AL377" s="43"/>
      <c r="AM377" s="44" t="str">
        <f aca="false">IF(OR(AL$4=0,AL377="",AL$8="",AL$7=""),"",ROUND(AL377/AL$8*AL$7*KVARDI,2))</f>
        <v/>
      </c>
      <c r="AN377" s="43"/>
      <c r="AO377" s="44" t="str">
        <f aca="false">IF(OR(AN$4=0,AN377="",AN$8="",AN$7=""),"",ROUND(AN377/AN$8*AN$7*KVARDI,2))</f>
        <v/>
      </c>
      <c r="AP377" s="43"/>
      <c r="AQ377" s="44" t="str">
        <f aca="false">IF(OR(AP$4=0,AP377="",AP$8="",AP$7=""),"",ROUND(AP377/AP$8*AP$7*KVARDI,2))</f>
        <v/>
      </c>
      <c r="AR377" s="43"/>
      <c r="AS377" s="44" t="str">
        <f aca="false">IF(OR(AR$4=0,AR377="",AR$8="",AR$7=""),"",ROUND(AR377/AR$8*AR$7*KVARDI,2))</f>
        <v/>
      </c>
      <c r="AT377" s="43"/>
      <c r="AU377" s="44" t="str">
        <f aca="false">IF(OR(AT$4=0,AT377="",AT$8="",AT$7=""),"",ROUND(AT377/AT$8*AT$7*KVARDI,2))</f>
        <v/>
      </c>
      <c r="AV377" s="43"/>
      <c r="AW377" s="44" t="str">
        <f aca="false">IF(OR(AV$4=0,AV377="",AV$8="",AV$7=""),"",ROUND(AV377/AV$8*AV$7*KVARDI,2))</f>
        <v/>
      </c>
      <c r="AX377" s="43"/>
      <c r="AY377" s="44" t="str">
        <f aca="false">IF(OR(AX$4=0,AX377="",AX$8="",AX$7=""),"",ROUND(AX377/AX$8*AX$7*KVARDI,2))</f>
        <v/>
      </c>
      <c r="AZ377" s="43"/>
      <c r="BA377" s="44" t="str">
        <f aca="false">IF(OR(AZ$4=0,AZ377="",AZ$8="",AZ$7=""),"",ROUND(AZ377/AZ$8*AZ$7*KVARDI,2))</f>
        <v/>
      </c>
      <c r="BB377" s="43"/>
      <c r="BC377" s="44" t="str">
        <f aca="false">IF(OR(BB$4=0,BB377="",BB$8="",BB$7=""),"",ROUND(BB377/BB$8*BB$7*KVARDI,2))</f>
        <v/>
      </c>
    </row>
    <row r="378" customFormat="false" ht="15" hidden="false" customHeight="true" outlineLevel="0" collapsed="false">
      <c r="A378" s="45" t="n">
        <f aca="false">ROW()-10</f>
        <v>368</v>
      </c>
      <c r="B378" s="41" t="str">
        <f aca="false">IF(INDEX(Launagögn!$B$6:$B$10005,$A378)="","",INDEX(Launagögn!$B$6:$B$10005,$A378))</f>
        <v/>
      </c>
      <c r="C378" s="41" t="str">
        <f aca="false">IF(INDEX(Launagögn!$C$6:$C$10005,$A378)="","",INDEX(Launagögn!$C$6:$C$10005,$A378))</f>
        <v/>
      </c>
      <c r="D378" s="42" t="n">
        <f aca="false">IFERROR(SUMIF($F$10:$BC$10,"Stig",$F378:$BC378),0)</f>
        <v>0</v>
      </c>
      <c r="F378" s="43"/>
      <c r="G378" s="44" t="str">
        <f aca="false">IF(OR(F$4=0,F378="",F$8="",F$7=""),"",ROUND(F378/F$8*F$7*KVARDI,2))</f>
        <v/>
      </c>
      <c r="H378" s="43"/>
      <c r="I378" s="44" t="str">
        <f aca="false">IF(OR(H$4=0,H378="",H$8="",H$7=""),"",ROUND(H378/H$8*H$7*KVARDI,2))</f>
        <v/>
      </c>
      <c r="J378" s="43"/>
      <c r="K378" s="44" t="str">
        <f aca="false">IF(OR(J$4=0,J378="",J$8="",J$7=""),"",ROUND(J378/J$8*J$7*KVARDI,2))</f>
        <v/>
      </c>
      <c r="L378" s="43"/>
      <c r="M378" s="44" t="str">
        <f aca="false">IF(OR(L$4=0,L378="",L$8="",L$7=""),"",ROUND(L378/L$8*L$7*KVARDI,2))</f>
        <v/>
      </c>
      <c r="N378" s="43"/>
      <c r="O378" s="44" t="str">
        <f aca="false">IF(OR(N$4=0,N378="",N$8="",N$7=""),"",ROUND(N378/N$8*N$7*KVARDI,2))</f>
        <v/>
      </c>
      <c r="P378" s="43"/>
      <c r="Q378" s="44" t="str">
        <f aca="false">IF(OR(P$4=0,P378="",P$8="",P$7=""),"",ROUND(P378/P$8*P$7*KVARDI,2))</f>
        <v/>
      </c>
      <c r="R378" s="43"/>
      <c r="S378" s="44" t="str">
        <f aca="false">IF(OR(R$4=0,R378="",R$8="",R$7=""),"",ROUND(R378/R$8*R$7*KVARDI,2))</f>
        <v/>
      </c>
      <c r="T378" s="43"/>
      <c r="U378" s="44" t="str">
        <f aca="false">IF(OR(T$4=0,T378="",T$8="",T$7=""),"",ROUND(T378/T$8*T$7*KVARDI,2))</f>
        <v/>
      </c>
      <c r="V378" s="43"/>
      <c r="W378" s="44" t="str">
        <f aca="false">IF(OR(V$4=0,V378="",V$8="",V$7=""),"",ROUND(V378/V$8*V$7*KVARDI,2))</f>
        <v/>
      </c>
      <c r="X378" s="43"/>
      <c r="Y378" s="44" t="str">
        <f aca="false">IF(OR(X$4=0,X378="",X$8="",X$7=""),"",ROUND(X378/X$8*X$7*KVARDI,2))</f>
        <v/>
      </c>
      <c r="Z378" s="43"/>
      <c r="AA378" s="44" t="str">
        <f aca="false">IF(OR(Z$4=0,Z378="",Z$8="",Z$7=""),"",ROUND(Z378/Z$8*Z$7*KVARDI,2))</f>
        <v/>
      </c>
      <c r="AB378" s="43"/>
      <c r="AC378" s="44" t="str">
        <f aca="false">IF(OR(AB$4=0,AB378="",AB$8="",AB$7=""),"",ROUND(AB378/AB$8*AB$7*KVARDI,2))</f>
        <v/>
      </c>
      <c r="AD378" s="43"/>
      <c r="AE378" s="44" t="str">
        <f aca="false">IF(OR(AD$4=0,AD378="",AD$8="",AD$7=""),"",ROUND(AD378/AD$8*AD$7*KVARDI,2))</f>
        <v/>
      </c>
      <c r="AF378" s="43"/>
      <c r="AG378" s="44" t="str">
        <f aca="false">IF(OR(AF$4=0,AF378="",AF$8="",AF$7=""),"",ROUND(AF378/AF$8*AF$7*KVARDI,2))</f>
        <v/>
      </c>
      <c r="AH378" s="43"/>
      <c r="AI378" s="44" t="str">
        <f aca="false">IF(OR(AH$4=0,AH378="",AH$8="",AH$7=""),"",ROUND(AH378/AH$8*AH$7*KVARDI,2))</f>
        <v/>
      </c>
      <c r="AJ378" s="43"/>
      <c r="AK378" s="44" t="str">
        <f aca="false">IF(OR(AJ$4=0,AJ378="",AJ$8="",AJ$7=""),"",ROUND(AJ378/AJ$8*AJ$7*KVARDI,2))</f>
        <v/>
      </c>
      <c r="AL378" s="43"/>
      <c r="AM378" s="44" t="str">
        <f aca="false">IF(OR(AL$4=0,AL378="",AL$8="",AL$7=""),"",ROUND(AL378/AL$8*AL$7*KVARDI,2))</f>
        <v/>
      </c>
      <c r="AN378" s="43"/>
      <c r="AO378" s="44" t="str">
        <f aca="false">IF(OR(AN$4=0,AN378="",AN$8="",AN$7=""),"",ROUND(AN378/AN$8*AN$7*KVARDI,2))</f>
        <v/>
      </c>
      <c r="AP378" s="43"/>
      <c r="AQ378" s="44" t="str">
        <f aca="false">IF(OR(AP$4=0,AP378="",AP$8="",AP$7=""),"",ROUND(AP378/AP$8*AP$7*KVARDI,2))</f>
        <v/>
      </c>
      <c r="AR378" s="43"/>
      <c r="AS378" s="44" t="str">
        <f aca="false">IF(OR(AR$4=0,AR378="",AR$8="",AR$7=""),"",ROUND(AR378/AR$8*AR$7*KVARDI,2))</f>
        <v/>
      </c>
      <c r="AT378" s="43"/>
      <c r="AU378" s="44" t="str">
        <f aca="false">IF(OR(AT$4=0,AT378="",AT$8="",AT$7=""),"",ROUND(AT378/AT$8*AT$7*KVARDI,2))</f>
        <v/>
      </c>
      <c r="AV378" s="43"/>
      <c r="AW378" s="44" t="str">
        <f aca="false">IF(OR(AV$4=0,AV378="",AV$8="",AV$7=""),"",ROUND(AV378/AV$8*AV$7*KVARDI,2))</f>
        <v/>
      </c>
      <c r="AX378" s="43"/>
      <c r="AY378" s="44" t="str">
        <f aca="false">IF(OR(AX$4=0,AX378="",AX$8="",AX$7=""),"",ROUND(AX378/AX$8*AX$7*KVARDI,2))</f>
        <v/>
      </c>
      <c r="AZ378" s="43"/>
      <c r="BA378" s="44" t="str">
        <f aca="false">IF(OR(AZ$4=0,AZ378="",AZ$8="",AZ$7=""),"",ROUND(AZ378/AZ$8*AZ$7*KVARDI,2))</f>
        <v/>
      </c>
      <c r="BB378" s="43"/>
      <c r="BC378" s="44" t="str">
        <f aca="false">IF(OR(BB$4=0,BB378="",BB$8="",BB$7=""),"",ROUND(BB378/BB$8*BB$7*KVARDI,2))</f>
        <v/>
      </c>
    </row>
    <row r="379" customFormat="false" ht="15" hidden="false" customHeight="true" outlineLevel="0" collapsed="false">
      <c r="A379" s="45" t="n">
        <f aca="false">ROW()-10</f>
        <v>369</v>
      </c>
      <c r="B379" s="41" t="str">
        <f aca="false">IF(INDEX(Launagögn!$B$6:$B$10005,$A379)="","",INDEX(Launagögn!$B$6:$B$10005,$A379))</f>
        <v/>
      </c>
      <c r="C379" s="41" t="str">
        <f aca="false">IF(INDEX(Launagögn!$C$6:$C$10005,$A379)="","",INDEX(Launagögn!$C$6:$C$10005,$A379))</f>
        <v/>
      </c>
      <c r="D379" s="42" t="n">
        <f aca="false">IFERROR(SUMIF($F$10:$BC$10,"Stig",$F379:$BC379),0)</f>
        <v>0</v>
      </c>
      <c r="F379" s="43"/>
      <c r="G379" s="44" t="str">
        <f aca="false">IF(OR(F$4=0,F379="",F$8="",F$7=""),"",ROUND(F379/F$8*F$7*KVARDI,2))</f>
        <v/>
      </c>
      <c r="H379" s="43"/>
      <c r="I379" s="44" t="str">
        <f aca="false">IF(OR(H$4=0,H379="",H$8="",H$7=""),"",ROUND(H379/H$8*H$7*KVARDI,2))</f>
        <v/>
      </c>
      <c r="J379" s="43"/>
      <c r="K379" s="44" t="str">
        <f aca="false">IF(OR(J$4=0,J379="",J$8="",J$7=""),"",ROUND(J379/J$8*J$7*KVARDI,2))</f>
        <v/>
      </c>
      <c r="L379" s="43"/>
      <c r="M379" s="44" t="str">
        <f aca="false">IF(OR(L$4=0,L379="",L$8="",L$7=""),"",ROUND(L379/L$8*L$7*KVARDI,2))</f>
        <v/>
      </c>
      <c r="N379" s="43"/>
      <c r="O379" s="44" t="str">
        <f aca="false">IF(OR(N$4=0,N379="",N$8="",N$7=""),"",ROUND(N379/N$8*N$7*KVARDI,2))</f>
        <v/>
      </c>
      <c r="P379" s="43"/>
      <c r="Q379" s="44" t="str">
        <f aca="false">IF(OR(P$4=0,P379="",P$8="",P$7=""),"",ROUND(P379/P$8*P$7*KVARDI,2))</f>
        <v/>
      </c>
      <c r="R379" s="43"/>
      <c r="S379" s="44" t="str">
        <f aca="false">IF(OR(R$4=0,R379="",R$8="",R$7=""),"",ROUND(R379/R$8*R$7*KVARDI,2))</f>
        <v/>
      </c>
      <c r="T379" s="43"/>
      <c r="U379" s="44" t="str">
        <f aca="false">IF(OR(T$4=0,T379="",T$8="",T$7=""),"",ROUND(T379/T$8*T$7*KVARDI,2))</f>
        <v/>
      </c>
      <c r="V379" s="43"/>
      <c r="W379" s="44" t="str">
        <f aca="false">IF(OR(V$4=0,V379="",V$8="",V$7=""),"",ROUND(V379/V$8*V$7*KVARDI,2))</f>
        <v/>
      </c>
      <c r="X379" s="43"/>
      <c r="Y379" s="44" t="str">
        <f aca="false">IF(OR(X$4=0,X379="",X$8="",X$7=""),"",ROUND(X379/X$8*X$7*KVARDI,2))</f>
        <v/>
      </c>
      <c r="Z379" s="43"/>
      <c r="AA379" s="44" t="str">
        <f aca="false">IF(OR(Z$4=0,Z379="",Z$8="",Z$7=""),"",ROUND(Z379/Z$8*Z$7*KVARDI,2))</f>
        <v/>
      </c>
      <c r="AB379" s="43"/>
      <c r="AC379" s="44" t="str">
        <f aca="false">IF(OR(AB$4=0,AB379="",AB$8="",AB$7=""),"",ROUND(AB379/AB$8*AB$7*KVARDI,2))</f>
        <v/>
      </c>
      <c r="AD379" s="43"/>
      <c r="AE379" s="44" t="str">
        <f aca="false">IF(OR(AD$4=0,AD379="",AD$8="",AD$7=""),"",ROUND(AD379/AD$8*AD$7*KVARDI,2))</f>
        <v/>
      </c>
      <c r="AF379" s="43"/>
      <c r="AG379" s="44" t="str">
        <f aca="false">IF(OR(AF$4=0,AF379="",AF$8="",AF$7=""),"",ROUND(AF379/AF$8*AF$7*KVARDI,2))</f>
        <v/>
      </c>
      <c r="AH379" s="43"/>
      <c r="AI379" s="44" t="str">
        <f aca="false">IF(OR(AH$4=0,AH379="",AH$8="",AH$7=""),"",ROUND(AH379/AH$8*AH$7*KVARDI,2))</f>
        <v/>
      </c>
      <c r="AJ379" s="43"/>
      <c r="AK379" s="44" t="str">
        <f aca="false">IF(OR(AJ$4=0,AJ379="",AJ$8="",AJ$7=""),"",ROUND(AJ379/AJ$8*AJ$7*KVARDI,2))</f>
        <v/>
      </c>
      <c r="AL379" s="43"/>
      <c r="AM379" s="44" t="str">
        <f aca="false">IF(OR(AL$4=0,AL379="",AL$8="",AL$7=""),"",ROUND(AL379/AL$8*AL$7*KVARDI,2))</f>
        <v/>
      </c>
      <c r="AN379" s="43"/>
      <c r="AO379" s="44" t="str">
        <f aca="false">IF(OR(AN$4=0,AN379="",AN$8="",AN$7=""),"",ROUND(AN379/AN$8*AN$7*KVARDI,2))</f>
        <v/>
      </c>
      <c r="AP379" s="43"/>
      <c r="AQ379" s="44" t="str">
        <f aca="false">IF(OR(AP$4=0,AP379="",AP$8="",AP$7=""),"",ROUND(AP379/AP$8*AP$7*KVARDI,2))</f>
        <v/>
      </c>
      <c r="AR379" s="43"/>
      <c r="AS379" s="44" t="str">
        <f aca="false">IF(OR(AR$4=0,AR379="",AR$8="",AR$7=""),"",ROUND(AR379/AR$8*AR$7*KVARDI,2))</f>
        <v/>
      </c>
      <c r="AT379" s="43"/>
      <c r="AU379" s="44" t="str">
        <f aca="false">IF(OR(AT$4=0,AT379="",AT$8="",AT$7=""),"",ROUND(AT379/AT$8*AT$7*KVARDI,2))</f>
        <v/>
      </c>
      <c r="AV379" s="43"/>
      <c r="AW379" s="44" t="str">
        <f aca="false">IF(OR(AV$4=0,AV379="",AV$8="",AV$7=""),"",ROUND(AV379/AV$8*AV$7*KVARDI,2))</f>
        <v/>
      </c>
      <c r="AX379" s="43"/>
      <c r="AY379" s="44" t="str">
        <f aca="false">IF(OR(AX$4=0,AX379="",AX$8="",AX$7=""),"",ROUND(AX379/AX$8*AX$7*KVARDI,2))</f>
        <v/>
      </c>
      <c r="AZ379" s="43"/>
      <c r="BA379" s="44" t="str">
        <f aca="false">IF(OR(AZ$4=0,AZ379="",AZ$8="",AZ$7=""),"",ROUND(AZ379/AZ$8*AZ$7*KVARDI,2))</f>
        <v/>
      </c>
      <c r="BB379" s="43"/>
      <c r="BC379" s="44" t="str">
        <f aca="false">IF(OR(BB$4=0,BB379="",BB$8="",BB$7=""),"",ROUND(BB379/BB$8*BB$7*KVARDI,2))</f>
        <v/>
      </c>
    </row>
    <row r="380" customFormat="false" ht="15" hidden="false" customHeight="true" outlineLevel="0" collapsed="false">
      <c r="A380" s="45" t="n">
        <f aca="false">ROW()-10</f>
        <v>370</v>
      </c>
      <c r="B380" s="41" t="str">
        <f aca="false">IF(INDEX(Launagögn!$B$6:$B$10005,$A380)="","",INDEX(Launagögn!$B$6:$B$10005,$A380))</f>
        <v/>
      </c>
      <c r="C380" s="41" t="str">
        <f aca="false">IF(INDEX(Launagögn!$C$6:$C$10005,$A380)="","",INDEX(Launagögn!$C$6:$C$10005,$A380))</f>
        <v/>
      </c>
      <c r="D380" s="42" t="n">
        <f aca="false">IFERROR(SUMIF($F$10:$BC$10,"Stig",$F380:$BC380),0)</f>
        <v>0</v>
      </c>
      <c r="F380" s="43"/>
      <c r="G380" s="44" t="str">
        <f aca="false">IF(OR(F$4=0,F380="",F$8="",F$7=""),"",ROUND(F380/F$8*F$7*KVARDI,2))</f>
        <v/>
      </c>
      <c r="H380" s="43"/>
      <c r="I380" s="44" t="str">
        <f aca="false">IF(OR(H$4=0,H380="",H$8="",H$7=""),"",ROUND(H380/H$8*H$7*KVARDI,2))</f>
        <v/>
      </c>
      <c r="J380" s="43"/>
      <c r="K380" s="44" t="str">
        <f aca="false">IF(OR(J$4=0,J380="",J$8="",J$7=""),"",ROUND(J380/J$8*J$7*KVARDI,2))</f>
        <v/>
      </c>
      <c r="L380" s="43"/>
      <c r="M380" s="44" t="str">
        <f aca="false">IF(OR(L$4=0,L380="",L$8="",L$7=""),"",ROUND(L380/L$8*L$7*KVARDI,2))</f>
        <v/>
      </c>
      <c r="N380" s="43"/>
      <c r="O380" s="44" t="str">
        <f aca="false">IF(OR(N$4=0,N380="",N$8="",N$7=""),"",ROUND(N380/N$8*N$7*KVARDI,2))</f>
        <v/>
      </c>
      <c r="P380" s="43"/>
      <c r="Q380" s="44" t="str">
        <f aca="false">IF(OR(P$4=0,P380="",P$8="",P$7=""),"",ROUND(P380/P$8*P$7*KVARDI,2))</f>
        <v/>
      </c>
      <c r="R380" s="43"/>
      <c r="S380" s="44" t="str">
        <f aca="false">IF(OR(R$4=0,R380="",R$8="",R$7=""),"",ROUND(R380/R$8*R$7*KVARDI,2))</f>
        <v/>
      </c>
      <c r="T380" s="43"/>
      <c r="U380" s="44" t="str">
        <f aca="false">IF(OR(T$4=0,T380="",T$8="",T$7=""),"",ROUND(T380/T$8*T$7*KVARDI,2))</f>
        <v/>
      </c>
      <c r="V380" s="43"/>
      <c r="W380" s="44" t="str">
        <f aca="false">IF(OR(V$4=0,V380="",V$8="",V$7=""),"",ROUND(V380/V$8*V$7*KVARDI,2))</f>
        <v/>
      </c>
      <c r="X380" s="43"/>
      <c r="Y380" s="44" t="str">
        <f aca="false">IF(OR(X$4=0,X380="",X$8="",X$7=""),"",ROUND(X380/X$8*X$7*KVARDI,2))</f>
        <v/>
      </c>
      <c r="Z380" s="43"/>
      <c r="AA380" s="44" t="str">
        <f aca="false">IF(OR(Z$4=0,Z380="",Z$8="",Z$7=""),"",ROUND(Z380/Z$8*Z$7*KVARDI,2))</f>
        <v/>
      </c>
      <c r="AB380" s="43"/>
      <c r="AC380" s="44" t="str">
        <f aca="false">IF(OR(AB$4=0,AB380="",AB$8="",AB$7=""),"",ROUND(AB380/AB$8*AB$7*KVARDI,2))</f>
        <v/>
      </c>
      <c r="AD380" s="43"/>
      <c r="AE380" s="44" t="str">
        <f aca="false">IF(OR(AD$4=0,AD380="",AD$8="",AD$7=""),"",ROUND(AD380/AD$8*AD$7*KVARDI,2))</f>
        <v/>
      </c>
      <c r="AF380" s="43"/>
      <c r="AG380" s="44" t="str">
        <f aca="false">IF(OR(AF$4=0,AF380="",AF$8="",AF$7=""),"",ROUND(AF380/AF$8*AF$7*KVARDI,2))</f>
        <v/>
      </c>
      <c r="AH380" s="43"/>
      <c r="AI380" s="44" t="str">
        <f aca="false">IF(OR(AH$4=0,AH380="",AH$8="",AH$7=""),"",ROUND(AH380/AH$8*AH$7*KVARDI,2))</f>
        <v/>
      </c>
      <c r="AJ380" s="43"/>
      <c r="AK380" s="44" t="str">
        <f aca="false">IF(OR(AJ$4=0,AJ380="",AJ$8="",AJ$7=""),"",ROUND(AJ380/AJ$8*AJ$7*KVARDI,2))</f>
        <v/>
      </c>
      <c r="AL380" s="43"/>
      <c r="AM380" s="44" t="str">
        <f aca="false">IF(OR(AL$4=0,AL380="",AL$8="",AL$7=""),"",ROUND(AL380/AL$8*AL$7*KVARDI,2))</f>
        <v/>
      </c>
      <c r="AN380" s="43"/>
      <c r="AO380" s="44" t="str">
        <f aca="false">IF(OR(AN$4=0,AN380="",AN$8="",AN$7=""),"",ROUND(AN380/AN$8*AN$7*KVARDI,2))</f>
        <v/>
      </c>
      <c r="AP380" s="43"/>
      <c r="AQ380" s="44" t="str">
        <f aca="false">IF(OR(AP$4=0,AP380="",AP$8="",AP$7=""),"",ROUND(AP380/AP$8*AP$7*KVARDI,2))</f>
        <v/>
      </c>
      <c r="AR380" s="43"/>
      <c r="AS380" s="44" t="str">
        <f aca="false">IF(OR(AR$4=0,AR380="",AR$8="",AR$7=""),"",ROUND(AR380/AR$8*AR$7*KVARDI,2))</f>
        <v/>
      </c>
      <c r="AT380" s="43"/>
      <c r="AU380" s="44" t="str">
        <f aca="false">IF(OR(AT$4=0,AT380="",AT$8="",AT$7=""),"",ROUND(AT380/AT$8*AT$7*KVARDI,2))</f>
        <v/>
      </c>
      <c r="AV380" s="43"/>
      <c r="AW380" s="44" t="str">
        <f aca="false">IF(OR(AV$4=0,AV380="",AV$8="",AV$7=""),"",ROUND(AV380/AV$8*AV$7*KVARDI,2))</f>
        <v/>
      </c>
      <c r="AX380" s="43"/>
      <c r="AY380" s="44" t="str">
        <f aca="false">IF(OR(AX$4=0,AX380="",AX$8="",AX$7=""),"",ROUND(AX380/AX$8*AX$7*KVARDI,2))</f>
        <v/>
      </c>
      <c r="AZ380" s="43"/>
      <c r="BA380" s="44" t="str">
        <f aca="false">IF(OR(AZ$4=0,AZ380="",AZ$8="",AZ$7=""),"",ROUND(AZ380/AZ$8*AZ$7*KVARDI,2))</f>
        <v/>
      </c>
      <c r="BB380" s="43"/>
      <c r="BC380" s="44" t="str">
        <f aca="false">IF(OR(BB$4=0,BB380="",BB$8="",BB$7=""),"",ROUND(BB380/BB$8*BB$7*KVARDI,2))</f>
        <v/>
      </c>
    </row>
    <row r="381" customFormat="false" ht="15" hidden="false" customHeight="true" outlineLevel="0" collapsed="false">
      <c r="A381" s="45" t="n">
        <f aca="false">ROW()-10</f>
        <v>371</v>
      </c>
      <c r="B381" s="41" t="str">
        <f aca="false">IF(INDEX(Launagögn!$B$6:$B$10005,$A381)="","",INDEX(Launagögn!$B$6:$B$10005,$A381))</f>
        <v/>
      </c>
      <c r="C381" s="41" t="str">
        <f aca="false">IF(INDEX(Launagögn!$C$6:$C$10005,$A381)="","",INDEX(Launagögn!$C$6:$C$10005,$A381))</f>
        <v/>
      </c>
      <c r="D381" s="42" t="n">
        <f aca="false">IFERROR(SUMIF($F$10:$BC$10,"Stig",$F381:$BC381),0)</f>
        <v>0</v>
      </c>
      <c r="F381" s="43"/>
      <c r="G381" s="44" t="str">
        <f aca="false">IF(OR(F$4=0,F381="",F$8="",F$7=""),"",ROUND(F381/F$8*F$7*KVARDI,2))</f>
        <v/>
      </c>
      <c r="H381" s="43"/>
      <c r="I381" s="44" t="str">
        <f aca="false">IF(OR(H$4=0,H381="",H$8="",H$7=""),"",ROUND(H381/H$8*H$7*KVARDI,2))</f>
        <v/>
      </c>
      <c r="J381" s="43"/>
      <c r="K381" s="44" t="str">
        <f aca="false">IF(OR(J$4=0,J381="",J$8="",J$7=""),"",ROUND(J381/J$8*J$7*KVARDI,2))</f>
        <v/>
      </c>
      <c r="L381" s="43"/>
      <c r="M381" s="44" t="str">
        <f aca="false">IF(OR(L$4=0,L381="",L$8="",L$7=""),"",ROUND(L381/L$8*L$7*KVARDI,2))</f>
        <v/>
      </c>
      <c r="N381" s="43"/>
      <c r="O381" s="44" t="str">
        <f aca="false">IF(OR(N$4=0,N381="",N$8="",N$7=""),"",ROUND(N381/N$8*N$7*KVARDI,2))</f>
        <v/>
      </c>
      <c r="P381" s="43"/>
      <c r="Q381" s="44" t="str">
        <f aca="false">IF(OR(P$4=0,P381="",P$8="",P$7=""),"",ROUND(P381/P$8*P$7*KVARDI,2))</f>
        <v/>
      </c>
      <c r="R381" s="43"/>
      <c r="S381" s="44" t="str">
        <f aca="false">IF(OR(R$4=0,R381="",R$8="",R$7=""),"",ROUND(R381/R$8*R$7*KVARDI,2))</f>
        <v/>
      </c>
      <c r="T381" s="43"/>
      <c r="U381" s="44" t="str">
        <f aca="false">IF(OR(T$4=0,T381="",T$8="",T$7=""),"",ROUND(T381/T$8*T$7*KVARDI,2))</f>
        <v/>
      </c>
      <c r="V381" s="43"/>
      <c r="W381" s="44" t="str">
        <f aca="false">IF(OR(V$4=0,V381="",V$8="",V$7=""),"",ROUND(V381/V$8*V$7*KVARDI,2))</f>
        <v/>
      </c>
      <c r="X381" s="43"/>
      <c r="Y381" s="44" t="str">
        <f aca="false">IF(OR(X$4=0,X381="",X$8="",X$7=""),"",ROUND(X381/X$8*X$7*KVARDI,2))</f>
        <v/>
      </c>
      <c r="Z381" s="43"/>
      <c r="AA381" s="44" t="str">
        <f aca="false">IF(OR(Z$4=0,Z381="",Z$8="",Z$7=""),"",ROUND(Z381/Z$8*Z$7*KVARDI,2))</f>
        <v/>
      </c>
      <c r="AB381" s="43"/>
      <c r="AC381" s="44" t="str">
        <f aca="false">IF(OR(AB$4=0,AB381="",AB$8="",AB$7=""),"",ROUND(AB381/AB$8*AB$7*KVARDI,2))</f>
        <v/>
      </c>
      <c r="AD381" s="43"/>
      <c r="AE381" s="44" t="str">
        <f aca="false">IF(OR(AD$4=0,AD381="",AD$8="",AD$7=""),"",ROUND(AD381/AD$8*AD$7*KVARDI,2))</f>
        <v/>
      </c>
      <c r="AF381" s="43"/>
      <c r="AG381" s="44" t="str">
        <f aca="false">IF(OR(AF$4=0,AF381="",AF$8="",AF$7=""),"",ROUND(AF381/AF$8*AF$7*KVARDI,2))</f>
        <v/>
      </c>
      <c r="AH381" s="43"/>
      <c r="AI381" s="44" t="str">
        <f aca="false">IF(OR(AH$4=0,AH381="",AH$8="",AH$7=""),"",ROUND(AH381/AH$8*AH$7*KVARDI,2))</f>
        <v/>
      </c>
      <c r="AJ381" s="43"/>
      <c r="AK381" s="44" t="str">
        <f aca="false">IF(OR(AJ$4=0,AJ381="",AJ$8="",AJ$7=""),"",ROUND(AJ381/AJ$8*AJ$7*KVARDI,2))</f>
        <v/>
      </c>
      <c r="AL381" s="43"/>
      <c r="AM381" s="44" t="str">
        <f aca="false">IF(OR(AL$4=0,AL381="",AL$8="",AL$7=""),"",ROUND(AL381/AL$8*AL$7*KVARDI,2))</f>
        <v/>
      </c>
      <c r="AN381" s="43"/>
      <c r="AO381" s="44" t="str">
        <f aca="false">IF(OR(AN$4=0,AN381="",AN$8="",AN$7=""),"",ROUND(AN381/AN$8*AN$7*KVARDI,2))</f>
        <v/>
      </c>
      <c r="AP381" s="43"/>
      <c r="AQ381" s="44" t="str">
        <f aca="false">IF(OR(AP$4=0,AP381="",AP$8="",AP$7=""),"",ROUND(AP381/AP$8*AP$7*KVARDI,2))</f>
        <v/>
      </c>
      <c r="AR381" s="43"/>
      <c r="AS381" s="44" t="str">
        <f aca="false">IF(OR(AR$4=0,AR381="",AR$8="",AR$7=""),"",ROUND(AR381/AR$8*AR$7*KVARDI,2))</f>
        <v/>
      </c>
      <c r="AT381" s="43"/>
      <c r="AU381" s="44" t="str">
        <f aca="false">IF(OR(AT$4=0,AT381="",AT$8="",AT$7=""),"",ROUND(AT381/AT$8*AT$7*KVARDI,2))</f>
        <v/>
      </c>
      <c r="AV381" s="43"/>
      <c r="AW381" s="44" t="str">
        <f aca="false">IF(OR(AV$4=0,AV381="",AV$8="",AV$7=""),"",ROUND(AV381/AV$8*AV$7*KVARDI,2))</f>
        <v/>
      </c>
      <c r="AX381" s="43"/>
      <c r="AY381" s="44" t="str">
        <f aca="false">IF(OR(AX$4=0,AX381="",AX$8="",AX$7=""),"",ROUND(AX381/AX$8*AX$7*KVARDI,2))</f>
        <v/>
      </c>
      <c r="AZ381" s="43"/>
      <c r="BA381" s="44" t="str">
        <f aca="false">IF(OR(AZ$4=0,AZ381="",AZ$8="",AZ$7=""),"",ROUND(AZ381/AZ$8*AZ$7*KVARDI,2))</f>
        <v/>
      </c>
      <c r="BB381" s="43"/>
      <c r="BC381" s="44" t="str">
        <f aca="false">IF(OR(BB$4=0,BB381="",BB$8="",BB$7=""),"",ROUND(BB381/BB$8*BB$7*KVARDI,2))</f>
        <v/>
      </c>
    </row>
    <row r="382" customFormat="false" ht="15" hidden="false" customHeight="true" outlineLevel="0" collapsed="false">
      <c r="A382" s="45" t="n">
        <f aca="false">ROW()-10</f>
        <v>372</v>
      </c>
      <c r="B382" s="41" t="str">
        <f aca="false">IF(INDEX(Launagögn!$B$6:$B$10005,$A382)="","",INDEX(Launagögn!$B$6:$B$10005,$A382))</f>
        <v/>
      </c>
      <c r="C382" s="41" t="str">
        <f aca="false">IF(INDEX(Launagögn!$C$6:$C$10005,$A382)="","",INDEX(Launagögn!$C$6:$C$10005,$A382))</f>
        <v/>
      </c>
      <c r="D382" s="42" t="n">
        <f aca="false">IFERROR(SUMIF($F$10:$BC$10,"Stig",$F382:$BC382),0)</f>
        <v>0</v>
      </c>
      <c r="F382" s="43"/>
      <c r="G382" s="44" t="str">
        <f aca="false">IF(OR(F$4=0,F382="",F$8="",F$7=""),"",ROUND(F382/F$8*F$7*KVARDI,2))</f>
        <v/>
      </c>
      <c r="H382" s="43"/>
      <c r="I382" s="44" t="str">
        <f aca="false">IF(OR(H$4=0,H382="",H$8="",H$7=""),"",ROUND(H382/H$8*H$7*KVARDI,2))</f>
        <v/>
      </c>
      <c r="J382" s="43"/>
      <c r="K382" s="44" t="str">
        <f aca="false">IF(OR(J$4=0,J382="",J$8="",J$7=""),"",ROUND(J382/J$8*J$7*KVARDI,2))</f>
        <v/>
      </c>
      <c r="L382" s="43"/>
      <c r="M382" s="44" t="str">
        <f aca="false">IF(OR(L$4=0,L382="",L$8="",L$7=""),"",ROUND(L382/L$8*L$7*KVARDI,2))</f>
        <v/>
      </c>
      <c r="N382" s="43"/>
      <c r="O382" s="44" t="str">
        <f aca="false">IF(OR(N$4=0,N382="",N$8="",N$7=""),"",ROUND(N382/N$8*N$7*KVARDI,2))</f>
        <v/>
      </c>
      <c r="P382" s="43"/>
      <c r="Q382" s="44" t="str">
        <f aca="false">IF(OR(P$4=0,P382="",P$8="",P$7=""),"",ROUND(P382/P$8*P$7*KVARDI,2))</f>
        <v/>
      </c>
      <c r="R382" s="43"/>
      <c r="S382" s="44" t="str">
        <f aca="false">IF(OR(R$4=0,R382="",R$8="",R$7=""),"",ROUND(R382/R$8*R$7*KVARDI,2))</f>
        <v/>
      </c>
      <c r="T382" s="43"/>
      <c r="U382" s="44" t="str">
        <f aca="false">IF(OR(T$4=0,T382="",T$8="",T$7=""),"",ROUND(T382/T$8*T$7*KVARDI,2))</f>
        <v/>
      </c>
      <c r="V382" s="43"/>
      <c r="W382" s="44" t="str">
        <f aca="false">IF(OR(V$4=0,V382="",V$8="",V$7=""),"",ROUND(V382/V$8*V$7*KVARDI,2))</f>
        <v/>
      </c>
      <c r="X382" s="43"/>
      <c r="Y382" s="44" t="str">
        <f aca="false">IF(OR(X$4=0,X382="",X$8="",X$7=""),"",ROUND(X382/X$8*X$7*KVARDI,2))</f>
        <v/>
      </c>
      <c r="Z382" s="43"/>
      <c r="AA382" s="44" t="str">
        <f aca="false">IF(OR(Z$4=0,Z382="",Z$8="",Z$7=""),"",ROUND(Z382/Z$8*Z$7*KVARDI,2))</f>
        <v/>
      </c>
      <c r="AB382" s="43"/>
      <c r="AC382" s="44" t="str">
        <f aca="false">IF(OR(AB$4=0,AB382="",AB$8="",AB$7=""),"",ROUND(AB382/AB$8*AB$7*KVARDI,2))</f>
        <v/>
      </c>
      <c r="AD382" s="43"/>
      <c r="AE382" s="44" t="str">
        <f aca="false">IF(OR(AD$4=0,AD382="",AD$8="",AD$7=""),"",ROUND(AD382/AD$8*AD$7*KVARDI,2))</f>
        <v/>
      </c>
      <c r="AF382" s="43"/>
      <c r="AG382" s="44" t="str">
        <f aca="false">IF(OR(AF$4=0,AF382="",AF$8="",AF$7=""),"",ROUND(AF382/AF$8*AF$7*KVARDI,2))</f>
        <v/>
      </c>
      <c r="AH382" s="43"/>
      <c r="AI382" s="44" t="str">
        <f aca="false">IF(OR(AH$4=0,AH382="",AH$8="",AH$7=""),"",ROUND(AH382/AH$8*AH$7*KVARDI,2))</f>
        <v/>
      </c>
      <c r="AJ382" s="43"/>
      <c r="AK382" s="44" t="str">
        <f aca="false">IF(OR(AJ$4=0,AJ382="",AJ$8="",AJ$7=""),"",ROUND(AJ382/AJ$8*AJ$7*KVARDI,2))</f>
        <v/>
      </c>
      <c r="AL382" s="43"/>
      <c r="AM382" s="44" t="str">
        <f aca="false">IF(OR(AL$4=0,AL382="",AL$8="",AL$7=""),"",ROUND(AL382/AL$8*AL$7*KVARDI,2))</f>
        <v/>
      </c>
      <c r="AN382" s="43"/>
      <c r="AO382" s="44" t="str">
        <f aca="false">IF(OR(AN$4=0,AN382="",AN$8="",AN$7=""),"",ROUND(AN382/AN$8*AN$7*KVARDI,2))</f>
        <v/>
      </c>
      <c r="AP382" s="43"/>
      <c r="AQ382" s="44" t="str">
        <f aca="false">IF(OR(AP$4=0,AP382="",AP$8="",AP$7=""),"",ROUND(AP382/AP$8*AP$7*KVARDI,2))</f>
        <v/>
      </c>
      <c r="AR382" s="43"/>
      <c r="AS382" s="44" t="str">
        <f aca="false">IF(OR(AR$4=0,AR382="",AR$8="",AR$7=""),"",ROUND(AR382/AR$8*AR$7*KVARDI,2))</f>
        <v/>
      </c>
      <c r="AT382" s="43"/>
      <c r="AU382" s="44" t="str">
        <f aca="false">IF(OR(AT$4=0,AT382="",AT$8="",AT$7=""),"",ROUND(AT382/AT$8*AT$7*KVARDI,2))</f>
        <v/>
      </c>
      <c r="AV382" s="43"/>
      <c r="AW382" s="44" t="str">
        <f aca="false">IF(OR(AV$4=0,AV382="",AV$8="",AV$7=""),"",ROUND(AV382/AV$8*AV$7*KVARDI,2))</f>
        <v/>
      </c>
      <c r="AX382" s="43"/>
      <c r="AY382" s="44" t="str">
        <f aca="false">IF(OR(AX$4=0,AX382="",AX$8="",AX$7=""),"",ROUND(AX382/AX$8*AX$7*KVARDI,2))</f>
        <v/>
      </c>
      <c r="AZ382" s="43"/>
      <c r="BA382" s="44" t="str">
        <f aca="false">IF(OR(AZ$4=0,AZ382="",AZ$8="",AZ$7=""),"",ROUND(AZ382/AZ$8*AZ$7*KVARDI,2))</f>
        <v/>
      </c>
      <c r="BB382" s="43"/>
      <c r="BC382" s="44" t="str">
        <f aca="false">IF(OR(BB$4=0,BB382="",BB$8="",BB$7=""),"",ROUND(BB382/BB$8*BB$7*KVARDI,2))</f>
        <v/>
      </c>
    </row>
    <row r="383" customFormat="false" ht="15" hidden="false" customHeight="true" outlineLevel="0" collapsed="false">
      <c r="A383" s="45" t="n">
        <f aca="false">ROW()-10</f>
        <v>373</v>
      </c>
      <c r="B383" s="41" t="str">
        <f aca="false">IF(INDEX(Launagögn!$B$6:$B$10005,$A383)="","",INDEX(Launagögn!$B$6:$B$10005,$A383))</f>
        <v/>
      </c>
      <c r="C383" s="41" t="str">
        <f aca="false">IF(INDEX(Launagögn!$C$6:$C$10005,$A383)="","",INDEX(Launagögn!$C$6:$C$10005,$A383))</f>
        <v/>
      </c>
      <c r="D383" s="42" t="n">
        <f aca="false">IFERROR(SUMIF($F$10:$BC$10,"Stig",$F383:$BC383),0)</f>
        <v>0</v>
      </c>
      <c r="F383" s="43"/>
      <c r="G383" s="44" t="str">
        <f aca="false">IF(OR(F$4=0,F383="",F$8="",F$7=""),"",ROUND(F383/F$8*F$7*KVARDI,2))</f>
        <v/>
      </c>
      <c r="H383" s="43"/>
      <c r="I383" s="44" t="str">
        <f aca="false">IF(OR(H$4=0,H383="",H$8="",H$7=""),"",ROUND(H383/H$8*H$7*KVARDI,2))</f>
        <v/>
      </c>
      <c r="J383" s="43"/>
      <c r="K383" s="44" t="str">
        <f aca="false">IF(OR(J$4=0,J383="",J$8="",J$7=""),"",ROUND(J383/J$8*J$7*KVARDI,2))</f>
        <v/>
      </c>
      <c r="L383" s="43"/>
      <c r="M383" s="44" t="str">
        <f aca="false">IF(OR(L$4=0,L383="",L$8="",L$7=""),"",ROUND(L383/L$8*L$7*KVARDI,2))</f>
        <v/>
      </c>
      <c r="N383" s="43"/>
      <c r="O383" s="44" t="str">
        <f aca="false">IF(OR(N$4=0,N383="",N$8="",N$7=""),"",ROUND(N383/N$8*N$7*KVARDI,2))</f>
        <v/>
      </c>
      <c r="P383" s="43"/>
      <c r="Q383" s="44" t="str">
        <f aca="false">IF(OR(P$4=0,P383="",P$8="",P$7=""),"",ROUND(P383/P$8*P$7*KVARDI,2))</f>
        <v/>
      </c>
      <c r="R383" s="43"/>
      <c r="S383" s="44" t="str">
        <f aca="false">IF(OR(R$4=0,R383="",R$8="",R$7=""),"",ROUND(R383/R$8*R$7*KVARDI,2))</f>
        <v/>
      </c>
      <c r="T383" s="43"/>
      <c r="U383" s="44" t="str">
        <f aca="false">IF(OR(T$4=0,T383="",T$8="",T$7=""),"",ROUND(T383/T$8*T$7*KVARDI,2))</f>
        <v/>
      </c>
      <c r="V383" s="43"/>
      <c r="W383" s="44" t="str">
        <f aca="false">IF(OR(V$4=0,V383="",V$8="",V$7=""),"",ROUND(V383/V$8*V$7*KVARDI,2))</f>
        <v/>
      </c>
      <c r="X383" s="43"/>
      <c r="Y383" s="44" t="str">
        <f aca="false">IF(OR(X$4=0,X383="",X$8="",X$7=""),"",ROUND(X383/X$8*X$7*KVARDI,2))</f>
        <v/>
      </c>
      <c r="Z383" s="43"/>
      <c r="AA383" s="44" t="str">
        <f aca="false">IF(OR(Z$4=0,Z383="",Z$8="",Z$7=""),"",ROUND(Z383/Z$8*Z$7*KVARDI,2))</f>
        <v/>
      </c>
      <c r="AB383" s="43"/>
      <c r="AC383" s="44" t="str">
        <f aca="false">IF(OR(AB$4=0,AB383="",AB$8="",AB$7=""),"",ROUND(AB383/AB$8*AB$7*KVARDI,2))</f>
        <v/>
      </c>
      <c r="AD383" s="43"/>
      <c r="AE383" s="44" t="str">
        <f aca="false">IF(OR(AD$4=0,AD383="",AD$8="",AD$7=""),"",ROUND(AD383/AD$8*AD$7*KVARDI,2))</f>
        <v/>
      </c>
      <c r="AF383" s="43"/>
      <c r="AG383" s="44" t="str">
        <f aca="false">IF(OR(AF$4=0,AF383="",AF$8="",AF$7=""),"",ROUND(AF383/AF$8*AF$7*KVARDI,2))</f>
        <v/>
      </c>
      <c r="AH383" s="43"/>
      <c r="AI383" s="44" t="str">
        <f aca="false">IF(OR(AH$4=0,AH383="",AH$8="",AH$7=""),"",ROUND(AH383/AH$8*AH$7*KVARDI,2))</f>
        <v/>
      </c>
      <c r="AJ383" s="43"/>
      <c r="AK383" s="44" t="str">
        <f aca="false">IF(OR(AJ$4=0,AJ383="",AJ$8="",AJ$7=""),"",ROUND(AJ383/AJ$8*AJ$7*KVARDI,2))</f>
        <v/>
      </c>
      <c r="AL383" s="43"/>
      <c r="AM383" s="44" t="str">
        <f aca="false">IF(OR(AL$4=0,AL383="",AL$8="",AL$7=""),"",ROUND(AL383/AL$8*AL$7*KVARDI,2))</f>
        <v/>
      </c>
      <c r="AN383" s="43"/>
      <c r="AO383" s="44" t="str">
        <f aca="false">IF(OR(AN$4=0,AN383="",AN$8="",AN$7=""),"",ROUND(AN383/AN$8*AN$7*KVARDI,2))</f>
        <v/>
      </c>
      <c r="AP383" s="43"/>
      <c r="AQ383" s="44" t="str">
        <f aca="false">IF(OR(AP$4=0,AP383="",AP$8="",AP$7=""),"",ROUND(AP383/AP$8*AP$7*KVARDI,2))</f>
        <v/>
      </c>
      <c r="AR383" s="43"/>
      <c r="AS383" s="44" t="str">
        <f aca="false">IF(OR(AR$4=0,AR383="",AR$8="",AR$7=""),"",ROUND(AR383/AR$8*AR$7*KVARDI,2))</f>
        <v/>
      </c>
      <c r="AT383" s="43"/>
      <c r="AU383" s="44" t="str">
        <f aca="false">IF(OR(AT$4=0,AT383="",AT$8="",AT$7=""),"",ROUND(AT383/AT$8*AT$7*KVARDI,2))</f>
        <v/>
      </c>
      <c r="AV383" s="43"/>
      <c r="AW383" s="44" t="str">
        <f aca="false">IF(OR(AV$4=0,AV383="",AV$8="",AV$7=""),"",ROUND(AV383/AV$8*AV$7*KVARDI,2))</f>
        <v/>
      </c>
      <c r="AX383" s="43"/>
      <c r="AY383" s="44" t="str">
        <f aca="false">IF(OR(AX$4=0,AX383="",AX$8="",AX$7=""),"",ROUND(AX383/AX$8*AX$7*KVARDI,2))</f>
        <v/>
      </c>
      <c r="AZ383" s="43"/>
      <c r="BA383" s="44" t="str">
        <f aca="false">IF(OR(AZ$4=0,AZ383="",AZ$8="",AZ$7=""),"",ROUND(AZ383/AZ$8*AZ$7*KVARDI,2))</f>
        <v/>
      </c>
      <c r="BB383" s="43"/>
      <c r="BC383" s="44" t="str">
        <f aca="false">IF(OR(BB$4=0,BB383="",BB$8="",BB$7=""),"",ROUND(BB383/BB$8*BB$7*KVARDI,2))</f>
        <v/>
      </c>
    </row>
    <row r="384" customFormat="false" ht="15" hidden="false" customHeight="true" outlineLevel="0" collapsed="false">
      <c r="A384" s="45" t="n">
        <f aca="false">ROW()-10</f>
        <v>374</v>
      </c>
      <c r="B384" s="41" t="str">
        <f aca="false">IF(INDEX(Launagögn!$B$6:$B$10005,$A384)="","",INDEX(Launagögn!$B$6:$B$10005,$A384))</f>
        <v/>
      </c>
      <c r="C384" s="41" t="str">
        <f aca="false">IF(INDEX(Launagögn!$C$6:$C$10005,$A384)="","",INDEX(Launagögn!$C$6:$C$10005,$A384))</f>
        <v/>
      </c>
      <c r="D384" s="42" t="n">
        <f aca="false">IFERROR(SUMIF($F$10:$BC$10,"Stig",$F384:$BC384),0)</f>
        <v>0</v>
      </c>
      <c r="F384" s="43"/>
      <c r="G384" s="44" t="str">
        <f aca="false">IF(OR(F$4=0,F384="",F$8="",F$7=""),"",ROUND(F384/F$8*F$7*KVARDI,2))</f>
        <v/>
      </c>
      <c r="H384" s="43"/>
      <c r="I384" s="44" t="str">
        <f aca="false">IF(OR(H$4=0,H384="",H$8="",H$7=""),"",ROUND(H384/H$8*H$7*KVARDI,2))</f>
        <v/>
      </c>
      <c r="J384" s="43"/>
      <c r="K384" s="44" t="str">
        <f aca="false">IF(OR(J$4=0,J384="",J$8="",J$7=""),"",ROUND(J384/J$8*J$7*KVARDI,2))</f>
        <v/>
      </c>
      <c r="L384" s="43"/>
      <c r="M384" s="44" t="str">
        <f aca="false">IF(OR(L$4=0,L384="",L$8="",L$7=""),"",ROUND(L384/L$8*L$7*KVARDI,2))</f>
        <v/>
      </c>
      <c r="N384" s="43"/>
      <c r="O384" s="44" t="str">
        <f aca="false">IF(OR(N$4=0,N384="",N$8="",N$7=""),"",ROUND(N384/N$8*N$7*KVARDI,2))</f>
        <v/>
      </c>
      <c r="P384" s="43"/>
      <c r="Q384" s="44" t="str">
        <f aca="false">IF(OR(P$4=0,P384="",P$8="",P$7=""),"",ROUND(P384/P$8*P$7*KVARDI,2))</f>
        <v/>
      </c>
      <c r="R384" s="43"/>
      <c r="S384" s="44" t="str">
        <f aca="false">IF(OR(R$4=0,R384="",R$8="",R$7=""),"",ROUND(R384/R$8*R$7*KVARDI,2))</f>
        <v/>
      </c>
      <c r="T384" s="43"/>
      <c r="U384" s="44" t="str">
        <f aca="false">IF(OR(T$4=0,T384="",T$8="",T$7=""),"",ROUND(T384/T$8*T$7*KVARDI,2))</f>
        <v/>
      </c>
      <c r="V384" s="43"/>
      <c r="W384" s="44" t="str">
        <f aca="false">IF(OR(V$4=0,V384="",V$8="",V$7=""),"",ROUND(V384/V$8*V$7*KVARDI,2))</f>
        <v/>
      </c>
      <c r="X384" s="43"/>
      <c r="Y384" s="44" t="str">
        <f aca="false">IF(OR(X$4=0,X384="",X$8="",X$7=""),"",ROUND(X384/X$8*X$7*KVARDI,2))</f>
        <v/>
      </c>
      <c r="Z384" s="43"/>
      <c r="AA384" s="44" t="str">
        <f aca="false">IF(OR(Z$4=0,Z384="",Z$8="",Z$7=""),"",ROUND(Z384/Z$8*Z$7*KVARDI,2))</f>
        <v/>
      </c>
      <c r="AB384" s="43"/>
      <c r="AC384" s="44" t="str">
        <f aca="false">IF(OR(AB$4=0,AB384="",AB$8="",AB$7=""),"",ROUND(AB384/AB$8*AB$7*KVARDI,2))</f>
        <v/>
      </c>
      <c r="AD384" s="43"/>
      <c r="AE384" s="44" t="str">
        <f aca="false">IF(OR(AD$4=0,AD384="",AD$8="",AD$7=""),"",ROUND(AD384/AD$8*AD$7*KVARDI,2))</f>
        <v/>
      </c>
      <c r="AF384" s="43"/>
      <c r="AG384" s="44" t="str">
        <f aca="false">IF(OR(AF$4=0,AF384="",AF$8="",AF$7=""),"",ROUND(AF384/AF$8*AF$7*KVARDI,2))</f>
        <v/>
      </c>
      <c r="AH384" s="43"/>
      <c r="AI384" s="44" t="str">
        <f aca="false">IF(OR(AH$4=0,AH384="",AH$8="",AH$7=""),"",ROUND(AH384/AH$8*AH$7*KVARDI,2))</f>
        <v/>
      </c>
      <c r="AJ384" s="43"/>
      <c r="AK384" s="44" t="str">
        <f aca="false">IF(OR(AJ$4=0,AJ384="",AJ$8="",AJ$7=""),"",ROUND(AJ384/AJ$8*AJ$7*KVARDI,2))</f>
        <v/>
      </c>
      <c r="AL384" s="43"/>
      <c r="AM384" s="44" t="str">
        <f aca="false">IF(OR(AL$4=0,AL384="",AL$8="",AL$7=""),"",ROUND(AL384/AL$8*AL$7*KVARDI,2))</f>
        <v/>
      </c>
      <c r="AN384" s="43"/>
      <c r="AO384" s="44" t="str">
        <f aca="false">IF(OR(AN$4=0,AN384="",AN$8="",AN$7=""),"",ROUND(AN384/AN$8*AN$7*KVARDI,2))</f>
        <v/>
      </c>
      <c r="AP384" s="43"/>
      <c r="AQ384" s="44" t="str">
        <f aca="false">IF(OR(AP$4=0,AP384="",AP$8="",AP$7=""),"",ROUND(AP384/AP$8*AP$7*KVARDI,2))</f>
        <v/>
      </c>
      <c r="AR384" s="43"/>
      <c r="AS384" s="44" t="str">
        <f aca="false">IF(OR(AR$4=0,AR384="",AR$8="",AR$7=""),"",ROUND(AR384/AR$8*AR$7*KVARDI,2))</f>
        <v/>
      </c>
      <c r="AT384" s="43"/>
      <c r="AU384" s="44" t="str">
        <f aca="false">IF(OR(AT$4=0,AT384="",AT$8="",AT$7=""),"",ROUND(AT384/AT$8*AT$7*KVARDI,2))</f>
        <v/>
      </c>
      <c r="AV384" s="43"/>
      <c r="AW384" s="44" t="str">
        <f aca="false">IF(OR(AV$4=0,AV384="",AV$8="",AV$7=""),"",ROUND(AV384/AV$8*AV$7*KVARDI,2))</f>
        <v/>
      </c>
      <c r="AX384" s="43"/>
      <c r="AY384" s="44" t="str">
        <f aca="false">IF(OR(AX$4=0,AX384="",AX$8="",AX$7=""),"",ROUND(AX384/AX$8*AX$7*KVARDI,2))</f>
        <v/>
      </c>
      <c r="AZ384" s="43"/>
      <c r="BA384" s="44" t="str">
        <f aca="false">IF(OR(AZ$4=0,AZ384="",AZ$8="",AZ$7=""),"",ROUND(AZ384/AZ$8*AZ$7*KVARDI,2))</f>
        <v/>
      </c>
      <c r="BB384" s="43"/>
      <c r="BC384" s="44" t="str">
        <f aca="false">IF(OR(BB$4=0,BB384="",BB$8="",BB$7=""),"",ROUND(BB384/BB$8*BB$7*KVARDI,2))</f>
        <v/>
      </c>
    </row>
    <row r="385" customFormat="false" ht="15" hidden="false" customHeight="true" outlineLevel="0" collapsed="false">
      <c r="A385" s="45" t="n">
        <f aca="false">ROW()-10</f>
        <v>375</v>
      </c>
      <c r="B385" s="41" t="str">
        <f aca="false">IF(INDEX(Launagögn!$B$6:$B$10005,$A385)="","",INDEX(Launagögn!$B$6:$B$10005,$A385))</f>
        <v/>
      </c>
      <c r="C385" s="41" t="str">
        <f aca="false">IF(INDEX(Launagögn!$C$6:$C$10005,$A385)="","",INDEX(Launagögn!$C$6:$C$10005,$A385))</f>
        <v/>
      </c>
      <c r="D385" s="42" t="n">
        <f aca="false">IFERROR(SUMIF($F$10:$BC$10,"Stig",$F385:$BC385),0)</f>
        <v>0</v>
      </c>
      <c r="F385" s="43"/>
      <c r="G385" s="44" t="str">
        <f aca="false">IF(OR(F$4=0,F385="",F$8="",F$7=""),"",ROUND(F385/F$8*F$7*KVARDI,2))</f>
        <v/>
      </c>
      <c r="H385" s="43"/>
      <c r="I385" s="44" t="str">
        <f aca="false">IF(OR(H$4=0,H385="",H$8="",H$7=""),"",ROUND(H385/H$8*H$7*KVARDI,2))</f>
        <v/>
      </c>
      <c r="J385" s="43"/>
      <c r="K385" s="44" t="str">
        <f aca="false">IF(OR(J$4=0,J385="",J$8="",J$7=""),"",ROUND(J385/J$8*J$7*KVARDI,2))</f>
        <v/>
      </c>
      <c r="L385" s="43"/>
      <c r="M385" s="44" t="str">
        <f aca="false">IF(OR(L$4=0,L385="",L$8="",L$7=""),"",ROUND(L385/L$8*L$7*KVARDI,2))</f>
        <v/>
      </c>
      <c r="N385" s="43"/>
      <c r="O385" s="44" t="str">
        <f aca="false">IF(OR(N$4=0,N385="",N$8="",N$7=""),"",ROUND(N385/N$8*N$7*KVARDI,2))</f>
        <v/>
      </c>
      <c r="P385" s="43"/>
      <c r="Q385" s="44" t="str">
        <f aca="false">IF(OR(P$4=0,P385="",P$8="",P$7=""),"",ROUND(P385/P$8*P$7*KVARDI,2))</f>
        <v/>
      </c>
      <c r="R385" s="43"/>
      <c r="S385" s="44" t="str">
        <f aca="false">IF(OR(R$4=0,R385="",R$8="",R$7=""),"",ROUND(R385/R$8*R$7*KVARDI,2))</f>
        <v/>
      </c>
      <c r="T385" s="43"/>
      <c r="U385" s="44" t="str">
        <f aca="false">IF(OR(T$4=0,T385="",T$8="",T$7=""),"",ROUND(T385/T$8*T$7*KVARDI,2))</f>
        <v/>
      </c>
      <c r="V385" s="43"/>
      <c r="W385" s="44" t="str">
        <f aca="false">IF(OR(V$4=0,V385="",V$8="",V$7=""),"",ROUND(V385/V$8*V$7*KVARDI,2))</f>
        <v/>
      </c>
      <c r="X385" s="43"/>
      <c r="Y385" s="44" t="str">
        <f aca="false">IF(OR(X$4=0,X385="",X$8="",X$7=""),"",ROUND(X385/X$8*X$7*KVARDI,2))</f>
        <v/>
      </c>
      <c r="Z385" s="43"/>
      <c r="AA385" s="44" t="str">
        <f aca="false">IF(OR(Z$4=0,Z385="",Z$8="",Z$7=""),"",ROUND(Z385/Z$8*Z$7*KVARDI,2))</f>
        <v/>
      </c>
      <c r="AB385" s="43"/>
      <c r="AC385" s="44" t="str">
        <f aca="false">IF(OR(AB$4=0,AB385="",AB$8="",AB$7=""),"",ROUND(AB385/AB$8*AB$7*KVARDI,2))</f>
        <v/>
      </c>
      <c r="AD385" s="43"/>
      <c r="AE385" s="44" t="str">
        <f aca="false">IF(OR(AD$4=0,AD385="",AD$8="",AD$7=""),"",ROUND(AD385/AD$8*AD$7*KVARDI,2))</f>
        <v/>
      </c>
      <c r="AF385" s="43"/>
      <c r="AG385" s="44" t="str">
        <f aca="false">IF(OR(AF$4=0,AF385="",AF$8="",AF$7=""),"",ROUND(AF385/AF$8*AF$7*KVARDI,2))</f>
        <v/>
      </c>
      <c r="AH385" s="43"/>
      <c r="AI385" s="44" t="str">
        <f aca="false">IF(OR(AH$4=0,AH385="",AH$8="",AH$7=""),"",ROUND(AH385/AH$8*AH$7*KVARDI,2))</f>
        <v/>
      </c>
      <c r="AJ385" s="43"/>
      <c r="AK385" s="44" t="str">
        <f aca="false">IF(OR(AJ$4=0,AJ385="",AJ$8="",AJ$7=""),"",ROUND(AJ385/AJ$8*AJ$7*KVARDI,2))</f>
        <v/>
      </c>
      <c r="AL385" s="43"/>
      <c r="AM385" s="44" t="str">
        <f aca="false">IF(OR(AL$4=0,AL385="",AL$8="",AL$7=""),"",ROUND(AL385/AL$8*AL$7*KVARDI,2))</f>
        <v/>
      </c>
      <c r="AN385" s="43"/>
      <c r="AO385" s="44" t="str">
        <f aca="false">IF(OR(AN$4=0,AN385="",AN$8="",AN$7=""),"",ROUND(AN385/AN$8*AN$7*KVARDI,2))</f>
        <v/>
      </c>
      <c r="AP385" s="43"/>
      <c r="AQ385" s="44" t="str">
        <f aca="false">IF(OR(AP$4=0,AP385="",AP$8="",AP$7=""),"",ROUND(AP385/AP$8*AP$7*KVARDI,2))</f>
        <v/>
      </c>
      <c r="AR385" s="43"/>
      <c r="AS385" s="44" t="str">
        <f aca="false">IF(OR(AR$4=0,AR385="",AR$8="",AR$7=""),"",ROUND(AR385/AR$8*AR$7*KVARDI,2))</f>
        <v/>
      </c>
      <c r="AT385" s="43"/>
      <c r="AU385" s="44" t="str">
        <f aca="false">IF(OR(AT$4=0,AT385="",AT$8="",AT$7=""),"",ROUND(AT385/AT$8*AT$7*KVARDI,2))</f>
        <v/>
      </c>
      <c r="AV385" s="43"/>
      <c r="AW385" s="44" t="str">
        <f aca="false">IF(OR(AV$4=0,AV385="",AV$8="",AV$7=""),"",ROUND(AV385/AV$8*AV$7*KVARDI,2))</f>
        <v/>
      </c>
      <c r="AX385" s="43"/>
      <c r="AY385" s="44" t="str">
        <f aca="false">IF(OR(AX$4=0,AX385="",AX$8="",AX$7=""),"",ROUND(AX385/AX$8*AX$7*KVARDI,2))</f>
        <v/>
      </c>
      <c r="AZ385" s="43"/>
      <c r="BA385" s="44" t="str">
        <f aca="false">IF(OR(AZ$4=0,AZ385="",AZ$8="",AZ$7=""),"",ROUND(AZ385/AZ$8*AZ$7*KVARDI,2))</f>
        <v/>
      </c>
      <c r="BB385" s="43"/>
      <c r="BC385" s="44" t="str">
        <f aca="false">IF(OR(BB$4=0,BB385="",BB$8="",BB$7=""),"",ROUND(BB385/BB$8*BB$7*KVARDI,2))</f>
        <v/>
      </c>
    </row>
    <row r="386" customFormat="false" ht="15" hidden="false" customHeight="true" outlineLevel="0" collapsed="false">
      <c r="A386" s="45" t="n">
        <f aca="false">ROW()-10</f>
        <v>376</v>
      </c>
      <c r="B386" s="41" t="str">
        <f aca="false">IF(INDEX(Launagögn!$B$6:$B$10005,$A386)="","",INDEX(Launagögn!$B$6:$B$10005,$A386))</f>
        <v/>
      </c>
      <c r="C386" s="41" t="str">
        <f aca="false">IF(INDEX(Launagögn!$C$6:$C$10005,$A386)="","",INDEX(Launagögn!$C$6:$C$10005,$A386))</f>
        <v/>
      </c>
      <c r="D386" s="42" t="n">
        <f aca="false">IFERROR(SUMIF($F$10:$BC$10,"Stig",$F386:$BC386),0)</f>
        <v>0</v>
      </c>
      <c r="F386" s="43"/>
      <c r="G386" s="44" t="str">
        <f aca="false">IF(OR(F$4=0,F386="",F$8="",F$7=""),"",ROUND(F386/F$8*F$7*KVARDI,2))</f>
        <v/>
      </c>
      <c r="H386" s="43"/>
      <c r="I386" s="44" t="str">
        <f aca="false">IF(OR(H$4=0,H386="",H$8="",H$7=""),"",ROUND(H386/H$8*H$7*KVARDI,2))</f>
        <v/>
      </c>
      <c r="J386" s="43"/>
      <c r="K386" s="44" t="str">
        <f aca="false">IF(OR(J$4=0,J386="",J$8="",J$7=""),"",ROUND(J386/J$8*J$7*KVARDI,2))</f>
        <v/>
      </c>
      <c r="L386" s="43"/>
      <c r="M386" s="44" t="str">
        <f aca="false">IF(OR(L$4=0,L386="",L$8="",L$7=""),"",ROUND(L386/L$8*L$7*KVARDI,2))</f>
        <v/>
      </c>
      <c r="N386" s="43"/>
      <c r="O386" s="44" t="str">
        <f aca="false">IF(OR(N$4=0,N386="",N$8="",N$7=""),"",ROUND(N386/N$8*N$7*KVARDI,2))</f>
        <v/>
      </c>
      <c r="P386" s="43"/>
      <c r="Q386" s="44" t="str">
        <f aca="false">IF(OR(P$4=0,P386="",P$8="",P$7=""),"",ROUND(P386/P$8*P$7*KVARDI,2))</f>
        <v/>
      </c>
      <c r="R386" s="43"/>
      <c r="S386" s="44" t="str">
        <f aca="false">IF(OR(R$4=0,R386="",R$8="",R$7=""),"",ROUND(R386/R$8*R$7*KVARDI,2))</f>
        <v/>
      </c>
      <c r="T386" s="43"/>
      <c r="U386" s="44" t="str">
        <f aca="false">IF(OR(T$4=0,T386="",T$8="",T$7=""),"",ROUND(T386/T$8*T$7*KVARDI,2))</f>
        <v/>
      </c>
      <c r="V386" s="43"/>
      <c r="W386" s="44" t="str">
        <f aca="false">IF(OR(V$4=0,V386="",V$8="",V$7=""),"",ROUND(V386/V$8*V$7*KVARDI,2))</f>
        <v/>
      </c>
      <c r="X386" s="43"/>
      <c r="Y386" s="44" t="str">
        <f aca="false">IF(OR(X$4=0,X386="",X$8="",X$7=""),"",ROUND(X386/X$8*X$7*KVARDI,2))</f>
        <v/>
      </c>
      <c r="Z386" s="43"/>
      <c r="AA386" s="44" t="str">
        <f aca="false">IF(OR(Z$4=0,Z386="",Z$8="",Z$7=""),"",ROUND(Z386/Z$8*Z$7*KVARDI,2))</f>
        <v/>
      </c>
      <c r="AB386" s="43"/>
      <c r="AC386" s="44" t="str">
        <f aca="false">IF(OR(AB$4=0,AB386="",AB$8="",AB$7=""),"",ROUND(AB386/AB$8*AB$7*KVARDI,2))</f>
        <v/>
      </c>
      <c r="AD386" s="43"/>
      <c r="AE386" s="44" t="str">
        <f aca="false">IF(OR(AD$4=0,AD386="",AD$8="",AD$7=""),"",ROUND(AD386/AD$8*AD$7*KVARDI,2))</f>
        <v/>
      </c>
      <c r="AF386" s="43"/>
      <c r="AG386" s="44" t="str">
        <f aca="false">IF(OR(AF$4=0,AF386="",AF$8="",AF$7=""),"",ROUND(AF386/AF$8*AF$7*KVARDI,2))</f>
        <v/>
      </c>
      <c r="AH386" s="43"/>
      <c r="AI386" s="44" t="str">
        <f aca="false">IF(OR(AH$4=0,AH386="",AH$8="",AH$7=""),"",ROUND(AH386/AH$8*AH$7*KVARDI,2))</f>
        <v/>
      </c>
      <c r="AJ386" s="43"/>
      <c r="AK386" s="44" t="str">
        <f aca="false">IF(OR(AJ$4=0,AJ386="",AJ$8="",AJ$7=""),"",ROUND(AJ386/AJ$8*AJ$7*KVARDI,2))</f>
        <v/>
      </c>
      <c r="AL386" s="43"/>
      <c r="AM386" s="44" t="str">
        <f aca="false">IF(OR(AL$4=0,AL386="",AL$8="",AL$7=""),"",ROUND(AL386/AL$8*AL$7*KVARDI,2))</f>
        <v/>
      </c>
      <c r="AN386" s="43"/>
      <c r="AO386" s="44" t="str">
        <f aca="false">IF(OR(AN$4=0,AN386="",AN$8="",AN$7=""),"",ROUND(AN386/AN$8*AN$7*KVARDI,2))</f>
        <v/>
      </c>
      <c r="AP386" s="43"/>
      <c r="AQ386" s="44" t="str">
        <f aca="false">IF(OR(AP$4=0,AP386="",AP$8="",AP$7=""),"",ROUND(AP386/AP$8*AP$7*KVARDI,2))</f>
        <v/>
      </c>
      <c r="AR386" s="43"/>
      <c r="AS386" s="44" t="str">
        <f aca="false">IF(OR(AR$4=0,AR386="",AR$8="",AR$7=""),"",ROUND(AR386/AR$8*AR$7*KVARDI,2))</f>
        <v/>
      </c>
      <c r="AT386" s="43"/>
      <c r="AU386" s="44" t="str">
        <f aca="false">IF(OR(AT$4=0,AT386="",AT$8="",AT$7=""),"",ROUND(AT386/AT$8*AT$7*KVARDI,2))</f>
        <v/>
      </c>
      <c r="AV386" s="43"/>
      <c r="AW386" s="44" t="str">
        <f aca="false">IF(OR(AV$4=0,AV386="",AV$8="",AV$7=""),"",ROUND(AV386/AV$8*AV$7*KVARDI,2))</f>
        <v/>
      </c>
      <c r="AX386" s="43"/>
      <c r="AY386" s="44" t="str">
        <f aca="false">IF(OR(AX$4=0,AX386="",AX$8="",AX$7=""),"",ROUND(AX386/AX$8*AX$7*KVARDI,2))</f>
        <v/>
      </c>
      <c r="AZ386" s="43"/>
      <c r="BA386" s="44" t="str">
        <f aca="false">IF(OR(AZ$4=0,AZ386="",AZ$8="",AZ$7=""),"",ROUND(AZ386/AZ$8*AZ$7*KVARDI,2))</f>
        <v/>
      </c>
      <c r="BB386" s="43"/>
      <c r="BC386" s="44" t="str">
        <f aca="false">IF(OR(BB$4=0,BB386="",BB$8="",BB$7=""),"",ROUND(BB386/BB$8*BB$7*KVARDI,2))</f>
        <v/>
      </c>
    </row>
    <row r="387" customFormat="false" ht="15" hidden="false" customHeight="true" outlineLevel="0" collapsed="false">
      <c r="A387" s="45" t="n">
        <f aca="false">ROW()-10</f>
        <v>377</v>
      </c>
      <c r="B387" s="41" t="str">
        <f aca="false">IF(INDEX(Launagögn!$B$6:$B$10005,$A387)="","",INDEX(Launagögn!$B$6:$B$10005,$A387))</f>
        <v/>
      </c>
      <c r="C387" s="41" t="str">
        <f aca="false">IF(INDEX(Launagögn!$C$6:$C$10005,$A387)="","",INDEX(Launagögn!$C$6:$C$10005,$A387))</f>
        <v/>
      </c>
      <c r="D387" s="42" t="n">
        <f aca="false">IFERROR(SUMIF($F$10:$BC$10,"Stig",$F387:$BC387),0)</f>
        <v>0</v>
      </c>
      <c r="F387" s="43"/>
      <c r="G387" s="44" t="str">
        <f aca="false">IF(OR(F$4=0,F387="",F$8="",F$7=""),"",ROUND(F387/F$8*F$7*KVARDI,2))</f>
        <v/>
      </c>
      <c r="H387" s="43"/>
      <c r="I387" s="44" t="str">
        <f aca="false">IF(OR(H$4=0,H387="",H$8="",H$7=""),"",ROUND(H387/H$8*H$7*KVARDI,2))</f>
        <v/>
      </c>
      <c r="J387" s="43"/>
      <c r="K387" s="44" t="str">
        <f aca="false">IF(OR(J$4=0,J387="",J$8="",J$7=""),"",ROUND(J387/J$8*J$7*KVARDI,2))</f>
        <v/>
      </c>
      <c r="L387" s="43"/>
      <c r="M387" s="44" t="str">
        <f aca="false">IF(OR(L$4=0,L387="",L$8="",L$7=""),"",ROUND(L387/L$8*L$7*KVARDI,2))</f>
        <v/>
      </c>
      <c r="N387" s="43"/>
      <c r="O387" s="44" t="str">
        <f aca="false">IF(OR(N$4=0,N387="",N$8="",N$7=""),"",ROUND(N387/N$8*N$7*KVARDI,2))</f>
        <v/>
      </c>
      <c r="P387" s="43"/>
      <c r="Q387" s="44" t="str">
        <f aca="false">IF(OR(P$4=0,P387="",P$8="",P$7=""),"",ROUND(P387/P$8*P$7*KVARDI,2))</f>
        <v/>
      </c>
      <c r="R387" s="43"/>
      <c r="S387" s="44" t="str">
        <f aca="false">IF(OR(R$4=0,R387="",R$8="",R$7=""),"",ROUND(R387/R$8*R$7*KVARDI,2))</f>
        <v/>
      </c>
      <c r="T387" s="43"/>
      <c r="U387" s="44" t="str">
        <f aca="false">IF(OR(T$4=0,T387="",T$8="",T$7=""),"",ROUND(T387/T$8*T$7*KVARDI,2))</f>
        <v/>
      </c>
      <c r="V387" s="43"/>
      <c r="W387" s="44" t="str">
        <f aca="false">IF(OR(V$4=0,V387="",V$8="",V$7=""),"",ROUND(V387/V$8*V$7*KVARDI,2))</f>
        <v/>
      </c>
      <c r="X387" s="43"/>
      <c r="Y387" s="44" t="str">
        <f aca="false">IF(OR(X$4=0,X387="",X$8="",X$7=""),"",ROUND(X387/X$8*X$7*KVARDI,2))</f>
        <v/>
      </c>
      <c r="Z387" s="43"/>
      <c r="AA387" s="44" t="str">
        <f aca="false">IF(OR(Z$4=0,Z387="",Z$8="",Z$7=""),"",ROUND(Z387/Z$8*Z$7*KVARDI,2))</f>
        <v/>
      </c>
      <c r="AB387" s="43"/>
      <c r="AC387" s="44" t="str">
        <f aca="false">IF(OR(AB$4=0,AB387="",AB$8="",AB$7=""),"",ROUND(AB387/AB$8*AB$7*KVARDI,2))</f>
        <v/>
      </c>
      <c r="AD387" s="43"/>
      <c r="AE387" s="44" t="str">
        <f aca="false">IF(OR(AD$4=0,AD387="",AD$8="",AD$7=""),"",ROUND(AD387/AD$8*AD$7*KVARDI,2))</f>
        <v/>
      </c>
      <c r="AF387" s="43"/>
      <c r="AG387" s="44" t="str">
        <f aca="false">IF(OR(AF$4=0,AF387="",AF$8="",AF$7=""),"",ROUND(AF387/AF$8*AF$7*KVARDI,2))</f>
        <v/>
      </c>
      <c r="AH387" s="43"/>
      <c r="AI387" s="44" t="str">
        <f aca="false">IF(OR(AH$4=0,AH387="",AH$8="",AH$7=""),"",ROUND(AH387/AH$8*AH$7*KVARDI,2))</f>
        <v/>
      </c>
      <c r="AJ387" s="43"/>
      <c r="AK387" s="44" t="str">
        <f aca="false">IF(OR(AJ$4=0,AJ387="",AJ$8="",AJ$7=""),"",ROUND(AJ387/AJ$8*AJ$7*KVARDI,2))</f>
        <v/>
      </c>
      <c r="AL387" s="43"/>
      <c r="AM387" s="44" t="str">
        <f aca="false">IF(OR(AL$4=0,AL387="",AL$8="",AL$7=""),"",ROUND(AL387/AL$8*AL$7*KVARDI,2))</f>
        <v/>
      </c>
      <c r="AN387" s="43"/>
      <c r="AO387" s="44" t="str">
        <f aca="false">IF(OR(AN$4=0,AN387="",AN$8="",AN$7=""),"",ROUND(AN387/AN$8*AN$7*KVARDI,2))</f>
        <v/>
      </c>
      <c r="AP387" s="43"/>
      <c r="AQ387" s="44" t="str">
        <f aca="false">IF(OR(AP$4=0,AP387="",AP$8="",AP$7=""),"",ROUND(AP387/AP$8*AP$7*KVARDI,2))</f>
        <v/>
      </c>
      <c r="AR387" s="43"/>
      <c r="AS387" s="44" t="str">
        <f aca="false">IF(OR(AR$4=0,AR387="",AR$8="",AR$7=""),"",ROUND(AR387/AR$8*AR$7*KVARDI,2))</f>
        <v/>
      </c>
      <c r="AT387" s="43"/>
      <c r="AU387" s="44" t="str">
        <f aca="false">IF(OR(AT$4=0,AT387="",AT$8="",AT$7=""),"",ROUND(AT387/AT$8*AT$7*KVARDI,2))</f>
        <v/>
      </c>
      <c r="AV387" s="43"/>
      <c r="AW387" s="44" t="str">
        <f aca="false">IF(OR(AV$4=0,AV387="",AV$8="",AV$7=""),"",ROUND(AV387/AV$8*AV$7*KVARDI,2))</f>
        <v/>
      </c>
      <c r="AX387" s="43"/>
      <c r="AY387" s="44" t="str">
        <f aca="false">IF(OR(AX$4=0,AX387="",AX$8="",AX$7=""),"",ROUND(AX387/AX$8*AX$7*KVARDI,2))</f>
        <v/>
      </c>
      <c r="AZ387" s="43"/>
      <c r="BA387" s="44" t="str">
        <f aca="false">IF(OR(AZ$4=0,AZ387="",AZ$8="",AZ$7=""),"",ROUND(AZ387/AZ$8*AZ$7*KVARDI,2))</f>
        <v/>
      </c>
      <c r="BB387" s="43"/>
      <c r="BC387" s="44" t="str">
        <f aca="false">IF(OR(BB$4=0,BB387="",BB$8="",BB$7=""),"",ROUND(BB387/BB$8*BB$7*KVARDI,2))</f>
        <v/>
      </c>
    </row>
    <row r="388" customFormat="false" ht="15" hidden="false" customHeight="true" outlineLevel="0" collapsed="false">
      <c r="A388" s="45" t="n">
        <f aca="false">ROW()-10</f>
        <v>378</v>
      </c>
      <c r="B388" s="41" t="str">
        <f aca="false">IF(INDEX(Launagögn!$B$6:$B$10005,$A388)="","",INDEX(Launagögn!$B$6:$B$10005,$A388))</f>
        <v/>
      </c>
      <c r="C388" s="41" t="str">
        <f aca="false">IF(INDEX(Launagögn!$C$6:$C$10005,$A388)="","",INDEX(Launagögn!$C$6:$C$10005,$A388))</f>
        <v/>
      </c>
      <c r="D388" s="42" t="n">
        <f aca="false">IFERROR(SUMIF($F$10:$BC$10,"Stig",$F388:$BC388),0)</f>
        <v>0</v>
      </c>
      <c r="F388" s="43"/>
      <c r="G388" s="44" t="str">
        <f aca="false">IF(OR(F$4=0,F388="",F$8="",F$7=""),"",ROUND(F388/F$8*F$7*KVARDI,2))</f>
        <v/>
      </c>
      <c r="H388" s="43"/>
      <c r="I388" s="44" t="str">
        <f aca="false">IF(OR(H$4=0,H388="",H$8="",H$7=""),"",ROUND(H388/H$8*H$7*KVARDI,2))</f>
        <v/>
      </c>
      <c r="J388" s="43"/>
      <c r="K388" s="44" t="str">
        <f aca="false">IF(OR(J$4=0,J388="",J$8="",J$7=""),"",ROUND(J388/J$8*J$7*KVARDI,2))</f>
        <v/>
      </c>
      <c r="L388" s="43"/>
      <c r="M388" s="44" t="str">
        <f aca="false">IF(OR(L$4=0,L388="",L$8="",L$7=""),"",ROUND(L388/L$8*L$7*KVARDI,2))</f>
        <v/>
      </c>
      <c r="N388" s="43"/>
      <c r="O388" s="44" t="str">
        <f aca="false">IF(OR(N$4=0,N388="",N$8="",N$7=""),"",ROUND(N388/N$8*N$7*KVARDI,2))</f>
        <v/>
      </c>
      <c r="P388" s="43"/>
      <c r="Q388" s="44" t="str">
        <f aca="false">IF(OR(P$4=0,P388="",P$8="",P$7=""),"",ROUND(P388/P$8*P$7*KVARDI,2))</f>
        <v/>
      </c>
      <c r="R388" s="43"/>
      <c r="S388" s="44" t="str">
        <f aca="false">IF(OR(R$4=0,R388="",R$8="",R$7=""),"",ROUND(R388/R$8*R$7*KVARDI,2))</f>
        <v/>
      </c>
      <c r="T388" s="43"/>
      <c r="U388" s="44" t="str">
        <f aca="false">IF(OR(T$4=0,T388="",T$8="",T$7=""),"",ROUND(T388/T$8*T$7*KVARDI,2))</f>
        <v/>
      </c>
      <c r="V388" s="43"/>
      <c r="W388" s="44" t="str">
        <f aca="false">IF(OR(V$4=0,V388="",V$8="",V$7=""),"",ROUND(V388/V$8*V$7*KVARDI,2))</f>
        <v/>
      </c>
      <c r="X388" s="43"/>
      <c r="Y388" s="44" t="str">
        <f aca="false">IF(OR(X$4=0,X388="",X$8="",X$7=""),"",ROUND(X388/X$8*X$7*KVARDI,2))</f>
        <v/>
      </c>
      <c r="Z388" s="43"/>
      <c r="AA388" s="44" t="str">
        <f aca="false">IF(OR(Z$4=0,Z388="",Z$8="",Z$7=""),"",ROUND(Z388/Z$8*Z$7*KVARDI,2))</f>
        <v/>
      </c>
      <c r="AB388" s="43"/>
      <c r="AC388" s="44" t="str">
        <f aca="false">IF(OR(AB$4=0,AB388="",AB$8="",AB$7=""),"",ROUND(AB388/AB$8*AB$7*KVARDI,2))</f>
        <v/>
      </c>
      <c r="AD388" s="43"/>
      <c r="AE388" s="44" t="str">
        <f aca="false">IF(OR(AD$4=0,AD388="",AD$8="",AD$7=""),"",ROUND(AD388/AD$8*AD$7*KVARDI,2))</f>
        <v/>
      </c>
      <c r="AF388" s="43"/>
      <c r="AG388" s="44" t="str">
        <f aca="false">IF(OR(AF$4=0,AF388="",AF$8="",AF$7=""),"",ROUND(AF388/AF$8*AF$7*KVARDI,2))</f>
        <v/>
      </c>
      <c r="AH388" s="43"/>
      <c r="AI388" s="44" t="str">
        <f aca="false">IF(OR(AH$4=0,AH388="",AH$8="",AH$7=""),"",ROUND(AH388/AH$8*AH$7*KVARDI,2))</f>
        <v/>
      </c>
      <c r="AJ388" s="43"/>
      <c r="AK388" s="44" t="str">
        <f aca="false">IF(OR(AJ$4=0,AJ388="",AJ$8="",AJ$7=""),"",ROUND(AJ388/AJ$8*AJ$7*KVARDI,2))</f>
        <v/>
      </c>
      <c r="AL388" s="43"/>
      <c r="AM388" s="44" t="str">
        <f aca="false">IF(OR(AL$4=0,AL388="",AL$8="",AL$7=""),"",ROUND(AL388/AL$8*AL$7*KVARDI,2))</f>
        <v/>
      </c>
      <c r="AN388" s="43"/>
      <c r="AO388" s="44" t="str">
        <f aca="false">IF(OR(AN$4=0,AN388="",AN$8="",AN$7=""),"",ROUND(AN388/AN$8*AN$7*KVARDI,2))</f>
        <v/>
      </c>
      <c r="AP388" s="43"/>
      <c r="AQ388" s="44" t="str">
        <f aca="false">IF(OR(AP$4=0,AP388="",AP$8="",AP$7=""),"",ROUND(AP388/AP$8*AP$7*KVARDI,2))</f>
        <v/>
      </c>
      <c r="AR388" s="43"/>
      <c r="AS388" s="44" t="str">
        <f aca="false">IF(OR(AR$4=0,AR388="",AR$8="",AR$7=""),"",ROUND(AR388/AR$8*AR$7*KVARDI,2))</f>
        <v/>
      </c>
      <c r="AT388" s="43"/>
      <c r="AU388" s="44" t="str">
        <f aca="false">IF(OR(AT$4=0,AT388="",AT$8="",AT$7=""),"",ROUND(AT388/AT$8*AT$7*KVARDI,2))</f>
        <v/>
      </c>
      <c r="AV388" s="43"/>
      <c r="AW388" s="44" t="str">
        <f aca="false">IF(OR(AV$4=0,AV388="",AV$8="",AV$7=""),"",ROUND(AV388/AV$8*AV$7*KVARDI,2))</f>
        <v/>
      </c>
      <c r="AX388" s="43"/>
      <c r="AY388" s="44" t="str">
        <f aca="false">IF(OR(AX$4=0,AX388="",AX$8="",AX$7=""),"",ROUND(AX388/AX$8*AX$7*KVARDI,2))</f>
        <v/>
      </c>
      <c r="AZ388" s="43"/>
      <c r="BA388" s="44" t="str">
        <f aca="false">IF(OR(AZ$4=0,AZ388="",AZ$8="",AZ$7=""),"",ROUND(AZ388/AZ$8*AZ$7*KVARDI,2))</f>
        <v/>
      </c>
      <c r="BB388" s="43"/>
      <c r="BC388" s="44" t="str">
        <f aca="false">IF(OR(BB$4=0,BB388="",BB$8="",BB$7=""),"",ROUND(BB388/BB$8*BB$7*KVARDI,2))</f>
        <v/>
      </c>
    </row>
    <row r="389" customFormat="false" ht="15" hidden="false" customHeight="true" outlineLevel="0" collapsed="false">
      <c r="A389" s="45" t="n">
        <f aca="false">ROW()-10</f>
        <v>379</v>
      </c>
      <c r="B389" s="41" t="str">
        <f aca="false">IF(INDEX(Launagögn!$B$6:$B$10005,$A389)="","",INDEX(Launagögn!$B$6:$B$10005,$A389))</f>
        <v/>
      </c>
      <c r="C389" s="41" t="str">
        <f aca="false">IF(INDEX(Launagögn!$C$6:$C$10005,$A389)="","",INDEX(Launagögn!$C$6:$C$10005,$A389))</f>
        <v/>
      </c>
      <c r="D389" s="42" t="n">
        <f aca="false">IFERROR(SUMIF($F$10:$BC$10,"Stig",$F389:$BC389),0)</f>
        <v>0</v>
      </c>
      <c r="F389" s="43"/>
      <c r="G389" s="44" t="str">
        <f aca="false">IF(OR(F$4=0,F389="",F$8="",F$7=""),"",ROUND(F389/F$8*F$7*KVARDI,2))</f>
        <v/>
      </c>
      <c r="H389" s="43"/>
      <c r="I389" s="44" t="str">
        <f aca="false">IF(OR(H$4=0,H389="",H$8="",H$7=""),"",ROUND(H389/H$8*H$7*KVARDI,2))</f>
        <v/>
      </c>
      <c r="J389" s="43"/>
      <c r="K389" s="44" t="str">
        <f aca="false">IF(OR(J$4=0,J389="",J$8="",J$7=""),"",ROUND(J389/J$8*J$7*KVARDI,2))</f>
        <v/>
      </c>
      <c r="L389" s="43"/>
      <c r="M389" s="44" t="str">
        <f aca="false">IF(OR(L$4=0,L389="",L$8="",L$7=""),"",ROUND(L389/L$8*L$7*KVARDI,2))</f>
        <v/>
      </c>
      <c r="N389" s="43"/>
      <c r="O389" s="44" t="str">
        <f aca="false">IF(OR(N$4=0,N389="",N$8="",N$7=""),"",ROUND(N389/N$8*N$7*KVARDI,2))</f>
        <v/>
      </c>
      <c r="P389" s="43"/>
      <c r="Q389" s="44" t="str">
        <f aca="false">IF(OR(P$4=0,P389="",P$8="",P$7=""),"",ROUND(P389/P$8*P$7*KVARDI,2))</f>
        <v/>
      </c>
      <c r="R389" s="43"/>
      <c r="S389" s="44" t="str">
        <f aca="false">IF(OR(R$4=0,R389="",R$8="",R$7=""),"",ROUND(R389/R$8*R$7*KVARDI,2))</f>
        <v/>
      </c>
      <c r="T389" s="43"/>
      <c r="U389" s="44" t="str">
        <f aca="false">IF(OR(T$4=0,T389="",T$8="",T$7=""),"",ROUND(T389/T$8*T$7*KVARDI,2))</f>
        <v/>
      </c>
      <c r="V389" s="43"/>
      <c r="W389" s="44" t="str">
        <f aca="false">IF(OR(V$4=0,V389="",V$8="",V$7=""),"",ROUND(V389/V$8*V$7*KVARDI,2))</f>
        <v/>
      </c>
      <c r="X389" s="43"/>
      <c r="Y389" s="44" t="str">
        <f aca="false">IF(OR(X$4=0,X389="",X$8="",X$7=""),"",ROUND(X389/X$8*X$7*KVARDI,2))</f>
        <v/>
      </c>
      <c r="Z389" s="43"/>
      <c r="AA389" s="44" t="str">
        <f aca="false">IF(OR(Z$4=0,Z389="",Z$8="",Z$7=""),"",ROUND(Z389/Z$8*Z$7*KVARDI,2))</f>
        <v/>
      </c>
      <c r="AB389" s="43"/>
      <c r="AC389" s="44" t="str">
        <f aca="false">IF(OR(AB$4=0,AB389="",AB$8="",AB$7=""),"",ROUND(AB389/AB$8*AB$7*KVARDI,2))</f>
        <v/>
      </c>
      <c r="AD389" s="43"/>
      <c r="AE389" s="44" t="str">
        <f aca="false">IF(OR(AD$4=0,AD389="",AD$8="",AD$7=""),"",ROUND(AD389/AD$8*AD$7*KVARDI,2))</f>
        <v/>
      </c>
      <c r="AF389" s="43"/>
      <c r="AG389" s="44" t="str">
        <f aca="false">IF(OR(AF$4=0,AF389="",AF$8="",AF$7=""),"",ROUND(AF389/AF$8*AF$7*KVARDI,2))</f>
        <v/>
      </c>
      <c r="AH389" s="43"/>
      <c r="AI389" s="44" t="str">
        <f aca="false">IF(OR(AH$4=0,AH389="",AH$8="",AH$7=""),"",ROUND(AH389/AH$8*AH$7*KVARDI,2))</f>
        <v/>
      </c>
      <c r="AJ389" s="43"/>
      <c r="AK389" s="44" t="str">
        <f aca="false">IF(OR(AJ$4=0,AJ389="",AJ$8="",AJ$7=""),"",ROUND(AJ389/AJ$8*AJ$7*KVARDI,2))</f>
        <v/>
      </c>
      <c r="AL389" s="43"/>
      <c r="AM389" s="44" t="str">
        <f aca="false">IF(OR(AL$4=0,AL389="",AL$8="",AL$7=""),"",ROUND(AL389/AL$8*AL$7*KVARDI,2))</f>
        <v/>
      </c>
      <c r="AN389" s="43"/>
      <c r="AO389" s="44" t="str">
        <f aca="false">IF(OR(AN$4=0,AN389="",AN$8="",AN$7=""),"",ROUND(AN389/AN$8*AN$7*KVARDI,2))</f>
        <v/>
      </c>
      <c r="AP389" s="43"/>
      <c r="AQ389" s="44" t="str">
        <f aca="false">IF(OR(AP$4=0,AP389="",AP$8="",AP$7=""),"",ROUND(AP389/AP$8*AP$7*KVARDI,2))</f>
        <v/>
      </c>
      <c r="AR389" s="43"/>
      <c r="AS389" s="44" t="str">
        <f aca="false">IF(OR(AR$4=0,AR389="",AR$8="",AR$7=""),"",ROUND(AR389/AR$8*AR$7*KVARDI,2))</f>
        <v/>
      </c>
      <c r="AT389" s="43"/>
      <c r="AU389" s="44" t="str">
        <f aca="false">IF(OR(AT$4=0,AT389="",AT$8="",AT$7=""),"",ROUND(AT389/AT$8*AT$7*KVARDI,2))</f>
        <v/>
      </c>
      <c r="AV389" s="43"/>
      <c r="AW389" s="44" t="str">
        <f aca="false">IF(OR(AV$4=0,AV389="",AV$8="",AV$7=""),"",ROUND(AV389/AV$8*AV$7*KVARDI,2))</f>
        <v/>
      </c>
      <c r="AX389" s="43"/>
      <c r="AY389" s="44" t="str">
        <f aca="false">IF(OR(AX$4=0,AX389="",AX$8="",AX$7=""),"",ROUND(AX389/AX$8*AX$7*KVARDI,2))</f>
        <v/>
      </c>
      <c r="AZ389" s="43"/>
      <c r="BA389" s="44" t="str">
        <f aca="false">IF(OR(AZ$4=0,AZ389="",AZ$8="",AZ$7=""),"",ROUND(AZ389/AZ$8*AZ$7*KVARDI,2))</f>
        <v/>
      </c>
      <c r="BB389" s="43"/>
      <c r="BC389" s="44" t="str">
        <f aca="false">IF(OR(BB$4=0,BB389="",BB$8="",BB$7=""),"",ROUND(BB389/BB$8*BB$7*KVARDI,2))</f>
        <v/>
      </c>
    </row>
    <row r="390" customFormat="false" ht="15" hidden="false" customHeight="true" outlineLevel="0" collapsed="false">
      <c r="A390" s="45" t="n">
        <f aca="false">ROW()-10</f>
        <v>380</v>
      </c>
      <c r="B390" s="41" t="str">
        <f aca="false">IF(INDEX(Launagögn!$B$6:$B$10005,$A390)="","",INDEX(Launagögn!$B$6:$B$10005,$A390))</f>
        <v/>
      </c>
      <c r="C390" s="41" t="str">
        <f aca="false">IF(INDEX(Launagögn!$C$6:$C$10005,$A390)="","",INDEX(Launagögn!$C$6:$C$10005,$A390))</f>
        <v/>
      </c>
      <c r="D390" s="42" t="n">
        <f aca="false">IFERROR(SUMIF($F$10:$BC$10,"Stig",$F390:$BC390),0)</f>
        <v>0</v>
      </c>
      <c r="F390" s="43"/>
      <c r="G390" s="44" t="str">
        <f aca="false">IF(OR(F$4=0,F390="",F$8="",F$7=""),"",ROUND(F390/F$8*F$7*KVARDI,2))</f>
        <v/>
      </c>
      <c r="H390" s="43"/>
      <c r="I390" s="44" t="str">
        <f aca="false">IF(OR(H$4=0,H390="",H$8="",H$7=""),"",ROUND(H390/H$8*H$7*KVARDI,2))</f>
        <v/>
      </c>
      <c r="J390" s="43"/>
      <c r="K390" s="44" t="str">
        <f aca="false">IF(OR(J$4=0,J390="",J$8="",J$7=""),"",ROUND(J390/J$8*J$7*KVARDI,2))</f>
        <v/>
      </c>
      <c r="L390" s="43"/>
      <c r="M390" s="44" t="str">
        <f aca="false">IF(OR(L$4=0,L390="",L$8="",L$7=""),"",ROUND(L390/L$8*L$7*KVARDI,2))</f>
        <v/>
      </c>
      <c r="N390" s="43"/>
      <c r="O390" s="44" t="str">
        <f aca="false">IF(OR(N$4=0,N390="",N$8="",N$7=""),"",ROUND(N390/N$8*N$7*KVARDI,2))</f>
        <v/>
      </c>
      <c r="P390" s="43"/>
      <c r="Q390" s="44" t="str">
        <f aca="false">IF(OR(P$4=0,P390="",P$8="",P$7=""),"",ROUND(P390/P$8*P$7*KVARDI,2))</f>
        <v/>
      </c>
      <c r="R390" s="43"/>
      <c r="S390" s="44" t="str">
        <f aca="false">IF(OR(R$4=0,R390="",R$8="",R$7=""),"",ROUND(R390/R$8*R$7*KVARDI,2))</f>
        <v/>
      </c>
      <c r="T390" s="43"/>
      <c r="U390" s="44" t="str">
        <f aca="false">IF(OR(T$4=0,T390="",T$8="",T$7=""),"",ROUND(T390/T$8*T$7*KVARDI,2))</f>
        <v/>
      </c>
      <c r="V390" s="43"/>
      <c r="W390" s="44" t="str">
        <f aca="false">IF(OR(V$4=0,V390="",V$8="",V$7=""),"",ROUND(V390/V$8*V$7*KVARDI,2))</f>
        <v/>
      </c>
      <c r="X390" s="43"/>
      <c r="Y390" s="44" t="str">
        <f aca="false">IF(OR(X$4=0,X390="",X$8="",X$7=""),"",ROUND(X390/X$8*X$7*KVARDI,2))</f>
        <v/>
      </c>
      <c r="Z390" s="43"/>
      <c r="AA390" s="44" t="str">
        <f aca="false">IF(OR(Z$4=0,Z390="",Z$8="",Z$7=""),"",ROUND(Z390/Z$8*Z$7*KVARDI,2))</f>
        <v/>
      </c>
      <c r="AB390" s="43"/>
      <c r="AC390" s="44" t="str">
        <f aca="false">IF(OR(AB$4=0,AB390="",AB$8="",AB$7=""),"",ROUND(AB390/AB$8*AB$7*KVARDI,2))</f>
        <v/>
      </c>
      <c r="AD390" s="43"/>
      <c r="AE390" s="44" t="str">
        <f aca="false">IF(OR(AD$4=0,AD390="",AD$8="",AD$7=""),"",ROUND(AD390/AD$8*AD$7*KVARDI,2))</f>
        <v/>
      </c>
      <c r="AF390" s="43"/>
      <c r="AG390" s="44" t="str">
        <f aca="false">IF(OR(AF$4=0,AF390="",AF$8="",AF$7=""),"",ROUND(AF390/AF$8*AF$7*KVARDI,2))</f>
        <v/>
      </c>
      <c r="AH390" s="43"/>
      <c r="AI390" s="44" t="str">
        <f aca="false">IF(OR(AH$4=0,AH390="",AH$8="",AH$7=""),"",ROUND(AH390/AH$8*AH$7*KVARDI,2))</f>
        <v/>
      </c>
      <c r="AJ390" s="43"/>
      <c r="AK390" s="44" t="str">
        <f aca="false">IF(OR(AJ$4=0,AJ390="",AJ$8="",AJ$7=""),"",ROUND(AJ390/AJ$8*AJ$7*KVARDI,2))</f>
        <v/>
      </c>
      <c r="AL390" s="43"/>
      <c r="AM390" s="44" t="str">
        <f aca="false">IF(OR(AL$4=0,AL390="",AL$8="",AL$7=""),"",ROUND(AL390/AL$8*AL$7*KVARDI,2))</f>
        <v/>
      </c>
      <c r="AN390" s="43"/>
      <c r="AO390" s="44" t="str">
        <f aca="false">IF(OR(AN$4=0,AN390="",AN$8="",AN$7=""),"",ROUND(AN390/AN$8*AN$7*KVARDI,2))</f>
        <v/>
      </c>
      <c r="AP390" s="43"/>
      <c r="AQ390" s="44" t="str">
        <f aca="false">IF(OR(AP$4=0,AP390="",AP$8="",AP$7=""),"",ROUND(AP390/AP$8*AP$7*KVARDI,2))</f>
        <v/>
      </c>
      <c r="AR390" s="43"/>
      <c r="AS390" s="44" t="str">
        <f aca="false">IF(OR(AR$4=0,AR390="",AR$8="",AR$7=""),"",ROUND(AR390/AR$8*AR$7*KVARDI,2))</f>
        <v/>
      </c>
      <c r="AT390" s="43"/>
      <c r="AU390" s="44" t="str">
        <f aca="false">IF(OR(AT$4=0,AT390="",AT$8="",AT$7=""),"",ROUND(AT390/AT$8*AT$7*KVARDI,2))</f>
        <v/>
      </c>
      <c r="AV390" s="43"/>
      <c r="AW390" s="44" t="str">
        <f aca="false">IF(OR(AV$4=0,AV390="",AV$8="",AV$7=""),"",ROUND(AV390/AV$8*AV$7*KVARDI,2))</f>
        <v/>
      </c>
      <c r="AX390" s="43"/>
      <c r="AY390" s="44" t="str">
        <f aca="false">IF(OR(AX$4=0,AX390="",AX$8="",AX$7=""),"",ROUND(AX390/AX$8*AX$7*KVARDI,2))</f>
        <v/>
      </c>
      <c r="AZ390" s="43"/>
      <c r="BA390" s="44" t="str">
        <f aca="false">IF(OR(AZ$4=0,AZ390="",AZ$8="",AZ$7=""),"",ROUND(AZ390/AZ$8*AZ$7*KVARDI,2))</f>
        <v/>
      </c>
      <c r="BB390" s="43"/>
      <c r="BC390" s="44" t="str">
        <f aca="false">IF(OR(BB$4=0,BB390="",BB$8="",BB$7=""),"",ROUND(BB390/BB$8*BB$7*KVARDI,2))</f>
        <v/>
      </c>
    </row>
    <row r="391" customFormat="false" ht="15" hidden="false" customHeight="true" outlineLevel="0" collapsed="false">
      <c r="A391" s="45" t="n">
        <f aca="false">ROW()-10</f>
        <v>381</v>
      </c>
      <c r="B391" s="41" t="str">
        <f aca="false">IF(INDEX(Launagögn!$B$6:$B$10005,$A391)="","",INDEX(Launagögn!$B$6:$B$10005,$A391))</f>
        <v/>
      </c>
      <c r="C391" s="41" t="str">
        <f aca="false">IF(INDEX(Launagögn!$C$6:$C$10005,$A391)="","",INDEX(Launagögn!$C$6:$C$10005,$A391))</f>
        <v/>
      </c>
      <c r="D391" s="42" t="n">
        <f aca="false">IFERROR(SUMIF($F$10:$BC$10,"Stig",$F391:$BC391),0)</f>
        <v>0</v>
      </c>
      <c r="F391" s="43"/>
      <c r="G391" s="44" t="str">
        <f aca="false">IF(OR(F$4=0,F391="",F$8="",F$7=""),"",ROUND(F391/F$8*F$7*KVARDI,2))</f>
        <v/>
      </c>
      <c r="H391" s="43"/>
      <c r="I391" s="44" t="str">
        <f aca="false">IF(OR(H$4=0,H391="",H$8="",H$7=""),"",ROUND(H391/H$8*H$7*KVARDI,2))</f>
        <v/>
      </c>
      <c r="J391" s="43"/>
      <c r="K391" s="44" t="str">
        <f aca="false">IF(OR(J$4=0,J391="",J$8="",J$7=""),"",ROUND(J391/J$8*J$7*KVARDI,2))</f>
        <v/>
      </c>
      <c r="L391" s="43"/>
      <c r="M391" s="44" t="str">
        <f aca="false">IF(OR(L$4=0,L391="",L$8="",L$7=""),"",ROUND(L391/L$8*L$7*KVARDI,2))</f>
        <v/>
      </c>
      <c r="N391" s="43"/>
      <c r="O391" s="44" t="str">
        <f aca="false">IF(OR(N$4=0,N391="",N$8="",N$7=""),"",ROUND(N391/N$8*N$7*KVARDI,2))</f>
        <v/>
      </c>
      <c r="P391" s="43"/>
      <c r="Q391" s="44" t="str">
        <f aca="false">IF(OR(P$4=0,P391="",P$8="",P$7=""),"",ROUND(P391/P$8*P$7*KVARDI,2))</f>
        <v/>
      </c>
      <c r="R391" s="43"/>
      <c r="S391" s="44" t="str">
        <f aca="false">IF(OR(R$4=0,R391="",R$8="",R$7=""),"",ROUND(R391/R$8*R$7*KVARDI,2))</f>
        <v/>
      </c>
      <c r="T391" s="43"/>
      <c r="U391" s="44" t="str">
        <f aca="false">IF(OR(T$4=0,T391="",T$8="",T$7=""),"",ROUND(T391/T$8*T$7*KVARDI,2))</f>
        <v/>
      </c>
      <c r="V391" s="43"/>
      <c r="W391" s="44" t="str">
        <f aca="false">IF(OR(V$4=0,V391="",V$8="",V$7=""),"",ROUND(V391/V$8*V$7*KVARDI,2))</f>
        <v/>
      </c>
      <c r="X391" s="43"/>
      <c r="Y391" s="44" t="str">
        <f aca="false">IF(OR(X$4=0,X391="",X$8="",X$7=""),"",ROUND(X391/X$8*X$7*KVARDI,2))</f>
        <v/>
      </c>
      <c r="Z391" s="43"/>
      <c r="AA391" s="44" t="str">
        <f aca="false">IF(OR(Z$4=0,Z391="",Z$8="",Z$7=""),"",ROUND(Z391/Z$8*Z$7*KVARDI,2))</f>
        <v/>
      </c>
      <c r="AB391" s="43"/>
      <c r="AC391" s="44" t="str">
        <f aca="false">IF(OR(AB$4=0,AB391="",AB$8="",AB$7=""),"",ROUND(AB391/AB$8*AB$7*KVARDI,2))</f>
        <v/>
      </c>
      <c r="AD391" s="43"/>
      <c r="AE391" s="44" t="str">
        <f aca="false">IF(OR(AD$4=0,AD391="",AD$8="",AD$7=""),"",ROUND(AD391/AD$8*AD$7*KVARDI,2))</f>
        <v/>
      </c>
      <c r="AF391" s="43"/>
      <c r="AG391" s="44" t="str">
        <f aca="false">IF(OR(AF$4=0,AF391="",AF$8="",AF$7=""),"",ROUND(AF391/AF$8*AF$7*KVARDI,2))</f>
        <v/>
      </c>
      <c r="AH391" s="43"/>
      <c r="AI391" s="44" t="str">
        <f aca="false">IF(OR(AH$4=0,AH391="",AH$8="",AH$7=""),"",ROUND(AH391/AH$8*AH$7*KVARDI,2))</f>
        <v/>
      </c>
      <c r="AJ391" s="43"/>
      <c r="AK391" s="44" t="str">
        <f aca="false">IF(OR(AJ$4=0,AJ391="",AJ$8="",AJ$7=""),"",ROUND(AJ391/AJ$8*AJ$7*KVARDI,2))</f>
        <v/>
      </c>
      <c r="AL391" s="43"/>
      <c r="AM391" s="44" t="str">
        <f aca="false">IF(OR(AL$4=0,AL391="",AL$8="",AL$7=""),"",ROUND(AL391/AL$8*AL$7*KVARDI,2))</f>
        <v/>
      </c>
      <c r="AN391" s="43"/>
      <c r="AO391" s="44" t="str">
        <f aca="false">IF(OR(AN$4=0,AN391="",AN$8="",AN$7=""),"",ROUND(AN391/AN$8*AN$7*KVARDI,2))</f>
        <v/>
      </c>
      <c r="AP391" s="43"/>
      <c r="AQ391" s="44" t="str">
        <f aca="false">IF(OR(AP$4=0,AP391="",AP$8="",AP$7=""),"",ROUND(AP391/AP$8*AP$7*KVARDI,2))</f>
        <v/>
      </c>
      <c r="AR391" s="43"/>
      <c r="AS391" s="44" t="str">
        <f aca="false">IF(OR(AR$4=0,AR391="",AR$8="",AR$7=""),"",ROUND(AR391/AR$8*AR$7*KVARDI,2))</f>
        <v/>
      </c>
      <c r="AT391" s="43"/>
      <c r="AU391" s="44" t="str">
        <f aca="false">IF(OR(AT$4=0,AT391="",AT$8="",AT$7=""),"",ROUND(AT391/AT$8*AT$7*KVARDI,2))</f>
        <v/>
      </c>
      <c r="AV391" s="43"/>
      <c r="AW391" s="44" t="str">
        <f aca="false">IF(OR(AV$4=0,AV391="",AV$8="",AV$7=""),"",ROUND(AV391/AV$8*AV$7*KVARDI,2))</f>
        <v/>
      </c>
      <c r="AX391" s="43"/>
      <c r="AY391" s="44" t="str">
        <f aca="false">IF(OR(AX$4=0,AX391="",AX$8="",AX$7=""),"",ROUND(AX391/AX$8*AX$7*KVARDI,2))</f>
        <v/>
      </c>
      <c r="AZ391" s="43"/>
      <c r="BA391" s="44" t="str">
        <f aca="false">IF(OR(AZ$4=0,AZ391="",AZ$8="",AZ$7=""),"",ROUND(AZ391/AZ$8*AZ$7*KVARDI,2))</f>
        <v/>
      </c>
      <c r="BB391" s="43"/>
      <c r="BC391" s="44" t="str">
        <f aca="false">IF(OR(BB$4=0,BB391="",BB$8="",BB$7=""),"",ROUND(BB391/BB$8*BB$7*KVARDI,2))</f>
        <v/>
      </c>
    </row>
    <row r="392" customFormat="false" ht="15" hidden="false" customHeight="true" outlineLevel="0" collapsed="false">
      <c r="A392" s="45" t="n">
        <f aca="false">ROW()-10</f>
        <v>382</v>
      </c>
      <c r="B392" s="41" t="str">
        <f aca="false">IF(INDEX(Launagögn!$B$6:$B$10005,$A392)="","",INDEX(Launagögn!$B$6:$B$10005,$A392))</f>
        <v/>
      </c>
      <c r="C392" s="41" t="str">
        <f aca="false">IF(INDEX(Launagögn!$C$6:$C$10005,$A392)="","",INDEX(Launagögn!$C$6:$C$10005,$A392))</f>
        <v/>
      </c>
      <c r="D392" s="42" t="n">
        <f aca="false">IFERROR(SUMIF($F$10:$BC$10,"Stig",$F392:$BC392),0)</f>
        <v>0</v>
      </c>
      <c r="F392" s="43"/>
      <c r="G392" s="44" t="str">
        <f aca="false">IF(OR(F$4=0,F392="",F$8="",F$7=""),"",ROUND(F392/F$8*F$7*KVARDI,2))</f>
        <v/>
      </c>
      <c r="H392" s="43"/>
      <c r="I392" s="44" t="str">
        <f aca="false">IF(OR(H$4=0,H392="",H$8="",H$7=""),"",ROUND(H392/H$8*H$7*KVARDI,2))</f>
        <v/>
      </c>
      <c r="J392" s="43"/>
      <c r="K392" s="44" t="str">
        <f aca="false">IF(OR(J$4=0,J392="",J$8="",J$7=""),"",ROUND(J392/J$8*J$7*KVARDI,2))</f>
        <v/>
      </c>
      <c r="L392" s="43"/>
      <c r="M392" s="44" t="str">
        <f aca="false">IF(OR(L$4=0,L392="",L$8="",L$7=""),"",ROUND(L392/L$8*L$7*KVARDI,2))</f>
        <v/>
      </c>
      <c r="N392" s="43"/>
      <c r="O392" s="44" t="str">
        <f aca="false">IF(OR(N$4=0,N392="",N$8="",N$7=""),"",ROUND(N392/N$8*N$7*KVARDI,2))</f>
        <v/>
      </c>
      <c r="P392" s="43"/>
      <c r="Q392" s="44" t="str">
        <f aca="false">IF(OR(P$4=0,P392="",P$8="",P$7=""),"",ROUND(P392/P$8*P$7*KVARDI,2))</f>
        <v/>
      </c>
      <c r="R392" s="43"/>
      <c r="S392" s="44" t="str">
        <f aca="false">IF(OR(R$4=0,R392="",R$8="",R$7=""),"",ROUND(R392/R$8*R$7*KVARDI,2))</f>
        <v/>
      </c>
      <c r="T392" s="43"/>
      <c r="U392" s="44" t="str">
        <f aca="false">IF(OR(T$4=0,T392="",T$8="",T$7=""),"",ROUND(T392/T$8*T$7*KVARDI,2))</f>
        <v/>
      </c>
      <c r="V392" s="43"/>
      <c r="W392" s="44" t="str">
        <f aca="false">IF(OR(V$4=0,V392="",V$8="",V$7=""),"",ROUND(V392/V$8*V$7*KVARDI,2))</f>
        <v/>
      </c>
      <c r="X392" s="43"/>
      <c r="Y392" s="44" t="str">
        <f aca="false">IF(OR(X$4=0,X392="",X$8="",X$7=""),"",ROUND(X392/X$8*X$7*KVARDI,2))</f>
        <v/>
      </c>
      <c r="Z392" s="43"/>
      <c r="AA392" s="44" t="str">
        <f aca="false">IF(OR(Z$4=0,Z392="",Z$8="",Z$7=""),"",ROUND(Z392/Z$8*Z$7*KVARDI,2))</f>
        <v/>
      </c>
      <c r="AB392" s="43"/>
      <c r="AC392" s="44" t="str">
        <f aca="false">IF(OR(AB$4=0,AB392="",AB$8="",AB$7=""),"",ROUND(AB392/AB$8*AB$7*KVARDI,2))</f>
        <v/>
      </c>
      <c r="AD392" s="43"/>
      <c r="AE392" s="44" t="str">
        <f aca="false">IF(OR(AD$4=0,AD392="",AD$8="",AD$7=""),"",ROUND(AD392/AD$8*AD$7*KVARDI,2))</f>
        <v/>
      </c>
      <c r="AF392" s="43"/>
      <c r="AG392" s="44" t="str">
        <f aca="false">IF(OR(AF$4=0,AF392="",AF$8="",AF$7=""),"",ROUND(AF392/AF$8*AF$7*KVARDI,2))</f>
        <v/>
      </c>
      <c r="AH392" s="43"/>
      <c r="AI392" s="44" t="str">
        <f aca="false">IF(OR(AH$4=0,AH392="",AH$8="",AH$7=""),"",ROUND(AH392/AH$8*AH$7*KVARDI,2))</f>
        <v/>
      </c>
      <c r="AJ392" s="43"/>
      <c r="AK392" s="44" t="str">
        <f aca="false">IF(OR(AJ$4=0,AJ392="",AJ$8="",AJ$7=""),"",ROUND(AJ392/AJ$8*AJ$7*KVARDI,2))</f>
        <v/>
      </c>
      <c r="AL392" s="43"/>
      <c r="AM392" s="44" t="str">
        <f aca="false">IF(OR(AL$4=0,AL392="",AL$8="",AL$7=""),"",ROUND(AL392/AL$8*AL$7*KVARDI,2))</f>
        <v/>
      </c>
      <c r="AN392" s="43"/>
      <c r="AO392" s="44" t="str">
        <f aca="false">IF(OR(AN$4=0,AN392="",AN$8="",AN$7=""),"",ROUND(AN392/AN$8*AN$7*KVARDI,2))</f>
        <v/>
      </c>
      <c r="AP392" s="43"/>
      <c r="AQ392" s="44" t="str">
        <f aca="false">IF(OR(AP$4=0,AP392="",AP$8="",AP$7=""),"",ROUND(AP392/AP$8*AP$7*KVARDI,2))</f>
        <v/>
      </c>
      <c r="AR392" s="43"/>
      <c r="AS392" s="44" t="str">
        <f aca="false">IF(OR(AR$4=0,AR392="",AR$8="",AR$7=""),"",ROUND(AR392/AR$8*AR$7*KVARDI,2))</f>
        <v/>
      </c>
      <c r="AT392" s="43"/>
      <c r="AU392" s="44" t="str">
        <f aca="false">IF(OR(AT$4=0,AT392="",AT$8="",AT$7=""),"",ROUND(AT392/AT$8*AT$7*KVARDI,2))</f>
        <v/>
      </c>
      <c r="AV392" s="43"/>
      <c r="AW392" s="44" t="str">
        <f aca="false">IF(OR(AV$4=0,AV392="",AV$8="",AV$7=""),"",ROUND(AV392/AV$8*AV$7*KVARDI,2))</f>
        <v/>
      </c>
      <c r="AX392" s="43"/>
      <c r="AY392" s="44" t="str">
        <f aca="false">IF(OR(AX$4=0,AX392="",AX$8="",AX$7=""),"",ROUND(AX392/AX$8*AX$7*KVARDI,2))</f>
        <v/>
      </c>
      <c r="AZ392" s="43"/>
      <c r="BA392" s="44" t="str">
        <f aca="false">IF(OR(AZ$4=0,AZ392="",AZ$8="",AZ$7=""),"",ROUND(AZ392/AZ$8*AZ$7*KVARDI,2))</f>
        <v/>
      </c>
      <c r="BB392" s="43"/>
      <c r="BC392" s="44" t="str">
        <f aca="false">IF(OR(BB$4=0,BB392="",BB$8="",BB$7=""),"",ROUND(BB392/BB$8*BB$7*KVARDI,2))</f>
        <v/>
      </c>
    </row>
    <row r="393" customFormat="false" ht="15" hidden="false" customHeight="true" outlineLevel="0" collapsed="false">
      <c r="A393" s="45" t="n">
        <f aca="false">ROW()-10</f>
        <v>383</v>
      </c>
      <c r="B393" s="41" t="str">
        <f aca="false">IF(INDEX(Launagögn!$B$6:$B$10005,$A393)="","",INDEX(Launagögn!$B$6:$B$10005,$A393))</f>
        <v/>
      </c>
      <c r="C393" s="41" t="str">
        <f aca="false">IF(INDEX(Launagögn!$C$6:$C$10005,$A393)="","",INDEX(Launagögn!$C$6:$C$10005,$A393))</f>
        <v/>
      </c>
      <c r="D393" s="42" t="n">
        <f aca="false">IFERROR(SUMIF($F$10:$BC$10,"Stig",$F393:$BC393),0)</f>
        <v>0</v>
      </c>
      <c r="F393" s="43"/>
      <c r="G393" s="44" t="str">
        <f aca="false">IF(OR(F$4=0,F393="",F$8="",F$7=""),"",ROUND(F393/F$8*F$7*KVARDI,2))</f>
        <v/>
      </c>
      <c r="H393" s="43"/>
      <c r="I393" s="44" t="str">
        <f aca="false">IF(OR(H$4=0,H393="",H$8="",H$7=""),"",ROUND(H393/H$8*H$7*KVARDI,2))</f>
        <v/>
      </c>
      <c r="J393" s="43"/>
      <c r="K393" s="44" t="str">
        <f aca="false">IF(OR(J$4=0,J393="",J$8="",J$7=""),"",ROUND(J393/J$8*J$7*KVARDI,2))</f>
        <v/>
      </c>
      <c r="L393" s="43"/>
      <c r="M393" s="44" t="str">
        <f aca="false">IF(OR(L$4=0,L393="",L$8="",L$7=""),"",ROUND(L393/L$8*L$7*KVARDI,2))</f>
        <v/>
      </c>
      <c r="N393" s="43"/>
      <c r="O393" s="44" t="str">
        <f aca="false">IF(OR(N$4=0,N393="",N$8="",N$7=""),"",ROUND(N393/N$8*N$7*KVARDI,2))</f>
        <v/>
      </c>
      <c r="P393" s="43"/>
      <c r="Q393" s="44" t="str">
        <f aca="false">IF(OR(P$4=0,P393="",P$8="",P$7=""),"",ROUND(P393/P$8*P$7*KVARDI,2))</f>
        <v/>
      </c>
      <c r="R393" s="43"/>
      <c r="S393" s="44" t="str">
        <f aca="false">IF(OR(R$4=0,R393="",R$8="",R$7=""),"",ROUND(R393/R$8*R$7*KVARDI,2))</f>
        <v/>
      </c>
      <c r="T393" s="43"/>
      <c r="U393" s="44" t="str">
        <f aca="false">IF(OR(T$4=0,T393="",T$8="",T$7=""),"",ROUND(T393/T$8*T$7*KVARDI,2))</f>
        <v/>
      </c>
      <c r="V393" s="43"/>
      <c r="W393" s="44" t="str">
        <f aca="false">IF(OR(V$4=0,V393="",V$8="",V$7=""),"",ROUND(V393/V$8*V$7*KVARDI,2))</f>
        <v/>
      </c>
      <c r="X393" s="43"/>
      <c r="Y393" s="44" t="str">
        <f aca="false">IF(OR(X$4=0,X393="",X$8="",X$7=""),"",ROUND(X393/X$8*X$7*KVARDI,2))</f>
        <v/>
      </c>
      <c r="Z393" s="43"/>
      <c r="AA393" s="44" t="str">
        <f aca="false">IF(OR(Z$4=0,Z393="",Z$8="",Z$7=""),"",ROUND(Z393/Z$8*Z$7*KVARDI,2))</f>
        <v/>
      </c>
      <c r="AB393" s="43"/>
      <c r="AC393" s="44" t="str">
        <f aca="false">IF(OR(AB$4=0,AB393="",AB$8="",AB$7=""),"",ROUND(AB393/AB$8*AB$7*KVARDI,2))</f>
        <v/>
      </c>
      <c r="AD393" s="43"/>
      <c r="AE393" s="44" t="str">
        <f aca="false">IF(OR(AD$4=0,AD393="",AD$8="",AD$7=""),"",ROUND(AD393/AD$8*AD$7*KVARDI,2))</f>
        <v/>
      </c>
      <c r="AF393" s="43"/>
      <c r="AG393" s="44" t="str">
        <f aca="false">IF(OR(AF$4=0,AF393="",AF$8="",AF$7=""),"",ROUND(AF393/AF$8*AF$7*KVARDI,2))</f>
        <v/>
      </c>
      <c r="AH393" s="43"/>
      <c r="AI393" s="44" t="str">
        <f aca="false">IF(OR(AH$4=0,AH393="",AH$8="",AH$7=""),"",ROUND(AH393/AH$8*AH$7*KVARDI,2))</f>
        <v/>
      </c>
      <c r="AJ393" s="43"/>
      <c r="AK393" s="44" t="str">
        <f aca="false">IF(OR(AJ$4=0,AJ393="",AJ$8="",AJ$7=""),"",ROUND(AJ393/AJ$8*AJ$7*KVARDI,2))</f>
        <v/>
      </c>
      <c r="AL393" s="43"/>
      <c r="AM393" s="44" t="str">
        <f aca="false">IF(OR(AL$4=0,AL393="",AL$8="",AL$7=""),"",ROUND(AL393/AL$8*AL$7*KVARDI,2))</f>
        <v/>
      </c>
      <c r="AN393" s="43"/>
      <c r="AO393" s="44" t="str">
        <f aca="false">IF(OR(AN$4=0,AN393="",AN$8="",AN$7=""),"",ROUND(AN393/AN$8*AN$7*KVARDI,2))</f>
        <v/>
      </c>
      <c r="AP393" s="43"/>
      <c r="AQ393" s="44" t="str">
        <f aca="false">IF(OR(AP$4=0,AP393="",AP$8="",AP$7=""),"",ROUND(AP393/AP$8*AP$7*KVARDI,2))</f>
        <v/>
      </c>
      <c r="AR393" s="43"/>
      <c r="AS393" s="44" t="str">
        <f aca="false">IF(OR(AR$4=0,AR393="",AR$8="",AR$7=""),"",ROUND(AR393/AR$8*AR$7*KVARDI,2))</f>
        <v/>
      </c>
      <c r="AT393" s="43"/>
      <c r="AU393" s="44" t="str">
        <f aca="false">IF(OR(AT$4=0,AT393="",AT$8="",AT$7=""),"",ROUND(AT393/AT$8*AT$7*KVARDI,2))</f>
        <v/>
      </c>
      <c r="AV393" s="43"/>
      <c r="AW393" s="44" t="str">
        <f aca="false">IF(OR(AV$4=0,AV393="",AV$8="",AV$7=""),"",ROUND(AV393/AV$8*AV$7*KVARDI,2))</f>
        <v/>
      </c>
      <c r="AX393" s="43"/>
      <c r="AY393" s="44" t="str">
        <f aca="false">IF(OR(AX$4=0,AX393="",AX$8="",AX$7=""),"",ROUND(AX393/AX$8*AX$7*KVARDI,2))</f>
        <v/>
      </c>
      <c r="AZ393" s="43"/>
      <c r="BA393" s="44" t="str">
        <f aca="false">IF(OR(AZ$4=0,AZ393="",AZ$8="",AZ$7=""),"",ROUND(AZ393/AZ$8*AZ$7*KVARDI,2))</f>
        <v/>
      </c>
      <c r="BB393" s="43"/>
      <c r="BC393" s="44" t="str">
        <f aca="false">IF(OR(BB$4=0,BB393="",BB$8="",BB$7=""),"",ROUND(BB393/BB$8*BB$7*KVARDI,2))</f>
        <v/>
      </c>
    </row>
    <row r="394" customFormat="false" ht="15" hidden="false" customHeight="true" outlineLevel="0" collapsed="false">
      <c r="A394" s="45" t="n">
        <f aca="false">ROW()-10</f>
        <v>384</v>
      </c>
      <c r="B394" s="41" t="str">
        <f aca="false">IF(INDEX(Launagögn!$B$6:$B$10005,$A394)="","",INDEX(Launagögn!$B$6:$B$10005,$A394))</f>
        <v/>
      </c>
      <c r="C394" s="41" t="str">
        <f aca="false">IF(INDEX(Launagögn!$C$6:$C$10005,$A394)="","",INDEX(Launagögn!$C$6:$C$10005,$A394))</f>
        <v/>
      </c>
      <c r="D394" s="42" t="n">
        <f aca="false">IFERROR(SUMIF($F$10:$BC$10,"Stig",$F394:$BC394),0)</f>
        <v>0</v>
      </c>
      <c r="F394" s="43"/>
      <c r="G394" s="44" t="str">
        <f aca="false">IF(OR(F$4=0,F394="",F$8="",F$7=""),"",ROUND(F394/F$8*F$7*KVARDI,2))</f>
        <v/>
      </c>
      <c r="H394" s="43"/>
      <c r="I394" s="44" t="str">
        <f aca="false">IF(OR(H$4=0,H394="",H$8="",H$7=""),"",ROUND(H394/H$8*H$7*KVARDI,2))</f>
        <v/>
      </c>
      <c r="J394" s="43"/>
      <c r="K394" s="44" t="str">
        <f aca="false">IF(OR(J$4=0,J394="",J$8="",J$7=""),"",ROUND(J394/J$8*J$7*KVARDI,2))</f>
        <v/>
      </c>
      <c r="L394" s="43"/>
      <c r="M394" s="44" t="str">
        <f aca="false">IF(OR(L$4=0,L394="",L$8="",L$7=""),"",ROUND(L394/L$8*L$7*KVARDI,2))</f>
        <v/>
      </c>
      <c r="N394" s="43"/>
      <c r="O394" s="44" t="str">
        <f aca="false">IF(OR(N$4=0,N394="",N$8="",N$7=""),"",ROUND(N394/N$8*N$7*KVARDI,2))</f>
        <v/>
      </c>
      <c r="P394" s="43"/>
      <c r="Q394" s="44" t="str">
        <f aca="false">IF(OR(P$4=0,P394="",P$8="",P$7=""),"",ROUND(P394/P$8*P$7*KVARDI,2))</f>
        <v/>
      </c>
      <c r="R394" s="43"/>
      <c r="S394" s="44" t="str">
        <f aca="false">IF(OR(R$4=0,R394="",R$8="",R$7=""),"",ROUND(R394/R$8*R$7*KVARDI,2))</f>
        <v/>
      </c>
      <c r="T394" s="43"/>
      <c r="U394" s="44" t="str">
        <f aca="false">IF(OR(T$4=0,T394="",T$8="",T$7=""),"",ROUND(T394/T$8*T$7*KVARDI,2))</f>
        <v/>
      </c>
      <c r="V394" s="43"/>
      <c r="W394" s="44" t="str">
        <f aca="false">IF(OR(V$4=0,V394="",V$8="",V$7=""),"",ROUND(V394/V$8*V$7*KVARDI,2))</f>
        <v/>
      </c>
      <c r="X394" s="43"/>
      <c r="Y394" s="44" t="str">
        <f aca="false">IF(OR(X$4=0,X394="",X$8="",X$7=""),"",ROUND(X394/X$8*X$7*KVARDI,2))</f>
        <v/>
      </c>
      <c r="Z394" s="43"/>
      <c r="AA394" s="44" t="str">
        <f aca="false">IF(OR(Z$4=0,Z394="",Z$8="",Z$7=""),"",ROUND(Z394/Z$8*Z$7*KVARDI,2))</f>
        <v/>
      </c>
      <c r="AB394" s="43"/>
      <c r="AC394" s="44" t="str">
        <f aca="false">IF(OR(AB$4=0,AB394="",AB$8="",AB$7=""),"",ROUND(AB394/AB$8*AB$7*KVARDI,2))</f>
        <v/>
      </c>
      <c r="AD394" s="43"/>
      <c r="AE394" s="44" t="str">
        <f aca="false">IF(OR(AD$4=0,AD394="",AD$8="",AD$7=""),"",ROUND(AD394/AD$8*AD$7*KVARDI,2))</f>
        <v/>
      </c>
      <c r="AF394" s="43"/>
      <c r="AG394" s="44" t="str">
        <f aca="false">IF(OR(AF$4=0,AF394="",AF$8="",AF$7=""),"",ROUND(AF394/AF$8*AF$7*KVARDI,2))</f>
        <v/>
      </c>
      <c r="AH394" s="43"/>
      <c r="AI394" s="44" t="str">
        <f aca="false">IF(OR(AH$4=0,AH394="",AH$8="",AH$7=""),"",ROUND(AH394/AH$8*AH$7*KVARDI,2))</f>
        <v/>
      </c>
      <c r="AJ394" s="43"/>
      <c r="AK394" s="44" t="str">
        <f aca="false">IF(OR(AJ$4=0,AJ394="",AJ$8="",AJ$7=""),"",ROUND(AJ394/AJ$8*AJ$7*KVARDI,2))</f>
        <v/>
      </c>
      <c r="AL394" s="43"/>
      <c r="AM394" s="44" t="str">
        <f aca="false">IF(OR(AL$4=0,AL394="",AL$8="",AL$7=""),"",ROUND(AL394/AL$8*AL$7*KVARDI,2))</f>
        <v/>
      </c>
      <c r="AN394" s="43"/>
      <c r="AO394" s="44" t="str">
        <f aca="false">IF(OR(AN$4=0,AN394="",AN$8="",AN$7=""),"",ROUND(AN394/AN$8*AN$7*KVARDI,2))</f>
        <v/>
      </c>
      <c r="AP394" s="43"/>
      <c r="AQ394" s="44" t="str">
        <f aca="false">IF(OR(AP$4=0,AP394="",AP$8="",AP$7=""),"",ROUND(AP394/AP$8*AP$7*KVARDI,2))</f>
        <v/>
      </c>
      <c r="AR394" s="43"/>
      <c r="AS394" s="44" t="str">
        <f aca="false">IF(OR(AR$4=0,AR394="",AR$8="",AR$7=""),"",ROUND(AR394/AR$8*AR$7*KVARDI,2))</f>
        <v/>
      </c>
      <c r="AT394" s="43"/>
      <c r="AU394" s="44" t="str">
        <f aca="false">IF(OR(AT$4=0,AT394="",AT$8="",AT$7=""),"",ROUND(AT394/AT$8*AT$7*KVARDI,2))</f>
        <v/>
      </c>
      <c r="AV394" s="43"/>
      <c r="AW394" s="44" t="str">
        <f aca="false">IF(OR(AV$4=0,AV394="",AV$8="",AV$7=""),"",ROUND(AV394/AV$8*AV$7*KVARDI,2))</f>
        <v/>
      </c>
      <c r="AX394" s="43"/>
      <c r="AY394" s="44" t="str">
        <f aca="false">IF(OR(AX$4=0,AX394="",AX$8="",AX$7=""),"",ROUND(AX394/AX$8*AX$7*KVARDI,2))</f>
        <v/>
      </c>
      <c r="AZ394" s="43"/>
      <c r="BA394" s="44" t="str">
        <f aca="false">IF(OR(AZ$4=0,AZ394="",AZ$8="",AZ$7=""),"",ROUND(AZ394/AZ$8*AZ$7*KVARDI,2))</f>
        <v/>
      </c>
      <c r="BB394" s="43"/>
      <c r="BC394" s="44" t="str">
        <f aca="false">IF(OR(BB$4=0,BB394="",BB$8="",BB$7=""),"",ROUND(BB394/BB$8*BB$7*KVARDI,2))</f>
        <v/>
      </c>
    </row>
    <row r="395" customFormat="false" ht="15" hidden="false" customHeight="true" outlineLevel="0" collapsed="false">
      <c r="A395" s="45" t="n">
        <f aca="false">ROW()-10</f>
        <v>385</v>
      </c>
      <c r="B395" s="41" t="str">
        <f aca="false">IF(INDEX(Launagögn!$B$6:$B$10005,$A395)="","",INDEX(Launagögn!$B$6:$B$10005,$A395))</f>
        <v/>
      </c>
      <c r="C395" s="41" t="str">
        <f aca="false">IF(INDEX(Launagögn!$C$6:$C$10005,$A395)="","",INDEX(Launagögn!$C$6:$C$10005,$A395))</f>
        <v/>
      </c>
      <c r="D395" s="42" t="n">
        <f aca="false">IFERROR(SUMIF($F$10:$BC$10,"Stig",$F395:$BC395),0)</f>
        <v>0</v>
      </c>
      <c r="F395" s="43"/>
      <c r="G395" s="44" t="str">
        <f aca="false">IF(OR(F$4=0,F395="",F$8="",F$7=""),"",ROUND(F395/F$8*F$7*KVARDI,2))</f>
        <v/>
      </c>
      <c r="H395" s="43"/>
      <c r="I395" s="44" t="str">
        <f aca="false">IF(OR(H$4=0,H395="",H$8="",H$7=""),"",ROUND(H395/H$8*H$7*KVARDI,2))</f>
        <v/>
      </c>
      <c r="J395" s="43"/>
      <c r="K395" s="44" t="str">
        <f aca="false">IF(OR(J$4=0,J395="",J$8="",J$7=""),"",ROUND(J395/J$8*J$7*KVARDI,2))</f>
        <v/>
      </c>
      <c r="L395" s="43"/>
      <c r="M395" s="44" t="str">
        <f aca="false">IF(OR(L$4=0,L395="",L$8="",L$7=""),"",ROUND(L395/L$8*L$7*KVARDI,2))</f>
        <v/>
      </c>
      <c r="N395" s="43"/>
      <c r="O395" s="44" t="str">
        <f aca="false">IF(OR(N$4=0,N395="",N$8="",N$7=""),"",ROUND(N395/N$8*N$7*KVARDI,2))</f>
        <v/>
      </c>
      <c r="P395" s="43"/>
      <c r="Q395" s="44" t="str">
        <f aca="false">IF(OR(P$4=0,P395="",P$8="",P$7=""),"",ROUND(P395/P$8*P$7*KVARDI,2))</f>
        <v/>
      </c>
      <c r="R395" s="43"/>
      <c r="S395" s="44" t="str">
        <f aca="false">IF(OR(R$4=0,R395="",R$8="",R$7=""),"",ROUND(R395/R$8*R$7*KVARDI,2))</f>
        <v/>
      </c>
      <c r="T395" s="43"/>
      <c r="U395" s="44" t="str">
        <f aca="false">IF(OR(T$4=0,T395="",T$8="",T$7=""),"",ROUND(T395/T$8*T$7*KVARDI,2))</f>
        <v/>
      </c>
      <c r="V395" s="43"/>
      <c r="W395" s="44" t="str">
        <f aca="false">IF(OR(V$4=0,V395="",V$8="",V$7=""),"",ROUND(V395/V$8*V$7*KVARDI,2))</f>
        <v/>
      </c>
      <c r="X395" s="43"/>
      <c r="Y395" s="44" t="str">
        <f aca="false">IF(OR(X$4=0,X395="",X$8="",X$7=""),"",ROUND(X395/X$8*X$7*KVARDI,2))</f>
        <v/>
      </c>
      <c r="Z395" s="43"/>
      <c r="AA395" s="44" t="str">
        <f aca="false">IF(OR(Z$4=0,Z395="",Z$8="",Z$7=""),"",ROUND(Z395/Z$8*Z$7*KVARDI,2))</f>
        <v/>
      </c>
      <c r="AB395" s="43"/>
      <c r="AC395" s="44" t="str">
        <f aca="false">IF(OR(AB$4=0,AB395="",AB$8="",AB$7=""),"",ROUND(AB395/AB$8*AB$7*KVARDI,2))</f>
        <v/>
      </c>
      <c r="AD395" s="43"/>
      <c r="AE395" s="44" t="str">
        <f aca="false">IF(OR(AD$4=0,AD395="",AD$8="",AD$7=""),"",ROUND(AD395/AD$8*AD$7*KVARDI,2))</f>
        <v/>
      </c>
      <c r="AF395" s="43"/>
      <c r="AG395" s="44" t="str">
        <f aca="false">IF(OR(AF$4=0,AF395="",AF$8="",AF$7=""),"",ROUND(AF395/AF$8*AF$7*KVARDI,2))</f>
        <v/>
      </c>
      <c r="AH395" s="43"/>
      <c r="AI395" s="44" t="str">
        <f aca="false">IF(OR(AH$4=0,AH395="",AH$8="",AH$7=""),"",ROUND(AH395/AH$8*AH$7*KVARDI,2))</f>
        <v/>
      </c>
      <c r="AJ395" s="43"/>
      <c r="AK395" s="44" t="str">
        <f aca="false">IF(OR(AJ$4=0,AJ395="",AJ$8="",AJ$7=""),"",ROUND(AJ395/AJ$8*AJ$7*KVARDI,2))</f>
        <v/>
      </c>
      <c r="AL395" s="43"/>
      <c r="AM395" s="44" t="str">
        <f aca="false">IF(OR(AL$4=0,AL395="",AL$8="",AL$7=""),"",ROUND(AL395/AL$8*AL$7*KVARDI,2))</f>
        <v/>
      </c>
      <c r="AN395" s="43"/>
      <c r="AO395" s="44" t="str">
        <f aca="false">IF(OR(AN$4=0,AN395="",AN$8="",AN$7=""),"",ROUND(AN395/AN$8*AN$7*KVARDI,2))</f>
        <v/>
      </c>
      <c r="AP395" s="43"/>
      <c r="AQ395" s="44" t="str">
        <f aca="false">IF(OR(AP$4=0,AP395="",AP$8="",AP$7=""),"",ROUND(AP395/AP$8*AP$7*KVARDI,2))</f>
        <v/>
      </c>
      <c r="AR395" s="43"/>
      <c r="AS395" s="44" t="str">
        <f aca="false">IF(OR(AR$4=0,AR395="",AR$8="",AR$7=""),"",ROUND(AR395/AR$8*AR$7*KVARDI,2))</f>
        <v/>
      </c>
      <c r="AT395" s="43"/>
      <c r="AU395" s="44" t="str">
        <f aca="false">IF(OR(AT$4=0,AT395="",AT$8="",AT$7=""),"",ROUND(AT395/AT$8*AT$7*KVARDI,2))</f>
        <v/>
      </c>
      <c r="AV395" s="43"/>
      <c r="AW395" s="44" t="str">
        <f aca="false">IF(OR(AV$4=0,AV395="",AV$8="",AV$7=""),"",ROUND(AV395/AV$8*AV$7*KVARDI,2))</f>
        <v/>
      </c>
      <c r="AX395" s="43"/>
      <c r="AY395" s="44" t="str">
        <f aca="false">IF(OR(AX$4=0,AX395="",AX$8="",AX$7=""),"",ROUND(AX395/AX$8*AX$7*KVARDI,2))</f>
        <v/>
      </c>
      <c r="AZ395" s="43"/>
      <c r="BA395" s="44" t="str">
        <f aca="false">IF(OR(AZ$4=0,AZ395="",AZ$8="",AZ$7=""),"",ROUND(AZ395/AZ$8*AZ$7*KVARDI,2))</f>
        <v/>
      </c>
      <c r="BB395" s="43"/>
      <c r="BC395" s="44" t="str">
        <f aca="false">IF(OR(BB$4=0,BB395="",BB$8="",BB$7=""),"",ROUND(BB395/BB$8*BB$7*KVARDI,2))</f>
        <v/>
      </c>
    </row>
    <row r="396" customFormat="false" ht="15" hidden="false" customHeight="true" outlineLevel="0" collapsed="false">
      <c r="A396" s="45" t="n">
        <f aca="false">ROW()-10</f>
        <v>386</v>
      </c>
      <c r="B396" s="41" t="str">
        <f aca="false">IF(INDEX(Launagögn!$B$6:$B$10005,$A396)="","",INDEX(Launagögn!$B$6:$B$10005,$A396))</f>
        <v/>
      </c>
      <c r="C396" s="41" t="str">
        <f aca="false">IF(INDEX(Launagögn!$C$6:$C$10005,$A396)="","",INDEX(Launagögn!$C$6:$C$10005,$A396))</f>
        <v/>
      </c>
      <c r="D396" s="42" t="n">
        <f aca="false">IFERROR(SUMIF($F$10:$BC$10,"Stig",$F396:$BC396),0)</f>
        <v>0</v>
      </c>
      <c r="F396" s="43"/>
      <c r="G396" s="44" t="str">
        <f aca="false">IF(OR(F$4=0,F396="",F$8="",F$7=""),"",ROUND(F396/F$8*F$7*KVARDI,2))</f>
        <v/>
      </c>
      <c r="H396" s="43"/>
      <c r="I396" s="44" t="str">
        <f aca="false">IF(OR(H$4=0,H396="",H$8="",H$7=""),"",ROUND(H396/H$8*H$7*KVARDI,2))</f>
        <v/>
      </c>
      <c r="J396" s="43"/>
      <c r="K396" s="44" t="str">
        <f aca="false">IF(OR(J$4=0,J396="",J$8="",J$7=""),"",ROUND(J396/J$8*J$7*KVARDI,2))</f>
        <v/>
      </c>
      <c r="L396" s="43"/>
      <c r="M396" s="44" t="str">
        <f aca="false">IF(OR(L$4=0,L396="",L$8="",L$7=""),"",ROUND(L396/L$8*L$7*KVARDI,2))</f>
        <v/>
      </c>
      <c r="N396" s="43"/>
      <c r="O396" s="44" t="str">
        <f aca="false">IF(OR(N$4=0,N396="",N$8="",N$7=""),"",ROUND(N396/N$8*N$7*KVARDI,2))</f>
        <v/>
      </c>
      <c r="P396" s="43"/>
      <c r="Q396" s="44" t="str">
        <f aca="false">IF(OR(P$4=0,P396="",P$8="",P$7=""),"",ROUND(P396/P$8*P$7*KVARDI,2))</f>
        <v/>
      </c>
      <c r="R396" s="43"/>
      <c r="S396" s="44" t="str">
        <f aca="false">IF(OR(R$4=0,R396="",R$8="",R$7=""),"",ROUND(R396/R$8*R$7*KVARDI,2))</f>
        <v/>
      </c>
      <c r="T396" s="43"/>
      <c r="U396" s="44" t="str">
        <f aca="false">IF(OR(T$4=0,T396="",T$8="",T$7=""),"",ROUND(T396/T$8*T$7*KVARDI,2))</f>
        <v/>
      </c>
      <c r="V396" s="43"/>
      <c r="W396" s="44" t="str">
        <f aca="false">IF(OR(V$4=0,V396="",V$8="",V$7=""),"",ROUND(V396/V$8*V$7*KVARDI,2))</f>
        <v/>
      </c>
      <c r="X396" s="43"/>
      <c r="Y396" s="44" t="str">
        <f aca="false">IF(OR(X$4=0,X396="",X$8="",X$7=""),"",ROUND(X396/X$8*X$7*KVARDI,2))</f>
        <v/>
      </c>
      <c r="Z396" s="43"/>
      <c r="AA396" s="44" t="str">
        <f aca="false">IF(OR(Z$4=0,Z396="",Z$8="",Z$7=""),"",ROUND(Z396/Z$8*Z$7*KVARDI,2))</f>
        <v/>
      </c>
      <c r="AB396" s="43"/>
      <c r="AC396" s="44" t="str">
        <f aca="false">IF(OR(AB$4=0,AB396="",AB$8="",AB$7=""),"",ROUND(AB396/AB$8*AB$7*KVARDI,2))</f>
        <v/>
      </c>
      <c r="AD396" s="43"/>
      <c r="AE396" s="44" t="str">
        <f aca="false">IF(OR(AD$4=0,AD396="",AD$8="",AD$7=""),"",ROUND(AD396/AD$8*AD$7*KVARDI,2))</f>
        <v/>
      </c>
      <c r="AF396" s="43"/>
      <c r="AG396" s="44" t="str">
        <f aca="false">IF(OR(AF$4=0,AF396="",AF$8="",AF$7=""),"",ROUND(AF396/AF$8*AF$7*KVARDI,2))</f>
        <v/>
      </c>
      <c r="AH396" s="43"/>
      <c r="AI396" s="44" t="str">
        <f aca="false">IF(OR(AH$4=0,AH396="",AH$8="",AH$7=""),"",ROUND(AH396/AH$8*AH$7*KVARDI,2))</f>
        <v/>
      </c>
      <c r="AJ396" s="43"/>
      <c r="AK396" s="44" t="str">
        <f aca="false">IF(OR(AJ$4=0,AJ396="",AJ$8="",AJ$7=""),"",ROUND(AJ396/AJ$8*AJ$7*KVARDI,2))</f>
        <v/>
      </c>
      <c r="AL396" s="43"/>
      <c r="AM396" s="44" t="str">
        <f aca="false">IF(OR(AL$4=0,AL396="",AL$8="",AL$7=""),"",ROUND(AL396/AL$8*AL$7*KVARDI,2))</f>
        <v/>
      </c>
      <c r="AN396" s="43"/>
      <c r="AO396" s="44" t="str">
        <f aca="false">IF(OR(AN$4=0,AN396="",AN$8="",AN$7=""),"",ROUND(AN396/AN$8*AN$7*KVARDI,2))</f>
        <v/>
      </c>
      <c r="AP396" s="43"/>
      <c r="AQ396" s="44" t="str">
        <f aca="false">IF(OR(AP$4=0,AP396="",AP$8="",AP$7=""),"",ROUND(AP396/AP$8*AP$7*KVARDI,2))</f>
        <v/>
      </c>
      <c r="AR396" s="43"/>
      <c r="AS396" s="44" t="str">
        <f aca="false">IF(OR(AR$4=0,AR396="",AR$8="",AR$7=""),"",ROUND(AR396/AR$8*AR$7*KVARDI,2))</f>
        <v/>
      </c>
      <c r="AT396" s="43"/>
      <c r="AU396" s="44" t="str">
        <f aca="false">IF(OR(AT$4=0,AT396="",AT$8="",AT$7=""),"",ROUND(AT396/AT$8*AT$7*KVARDI,2))</f>
        <v/>
      </c>
      <c r="AV396" s="43"/>
      <c r="AW396" s="44" t="str">
        <f aca="false">IF(OR(AV$4=0,AV396="",AV$8="",AV$7=""),"",ROUND(AV396/AV$8*AV$7*KVARDI,2))</f>
        <v/>
      </c>
      <c r="AX396" s="43"/>
      <c r="AY396" s="44" t="str">
        <f aca="false">IF(OR(AX$4=0,AX396="",AX$8="",AX$7=""),"",ROUND(AX396/AX$8*AX$7*KVARDI,2))</f>
        <v/>
      </c>
      <c r="AZ396" s="43"/>
      <c r="BA396" s="44" t="str">
        <f aca="false">IF(OR(AZ$4=0,AZ396="",AZ$8="",AZ$7=""),"",ROUND(AZ396/AZ$8*AZ$7*KVARDI,2))</f>
        <v/>
      </c>
      <c r="BB396" s="43"/>
      <c r="BC396" s="44" t="str">
        <f aca="false">IF(OR(BB$4=0,BB396="",BB$8="",BB$7=""),"",ROUND(BB396/BB$8*BB$7*KVARDI,2))</f>
        <v/>
      </c>
    </row>
    <row r="397" customFormat="false" ht="15" hidden="false" customHeight="true" outlineLevel="0" collapsed="false">
      <c r="A397" s="45" t="n">
        <f aca="false">ROW()-10</f>
        <v>387</v>
      </c>
      <c r="B397" s="41" t="str">
        <f aca="false">IF(INDEX(Launagögn!$B$6:$B$10005,$A397)="","",INDEX(Launagögn!$B$6:$B$10005,$A397))</f>
        <v/>
      </c>
      <c r="C397" s="41" t="str">
        <f aca="false">IF(INDEX(Launagögn!$C$6:$C$10005,$A397)="","",INDEX(Launagögn!$C$6:$C$10005,$A397))</f>
        <v/>
      </c>
      <c r="D397" s="42" t="n">
        <f aca="false">IFERROR(SUMIF($F$10:$BC$10,"Stig",$F397:$BC397),0)</f>
        <v>0</v>
      </c>
      <c r="F397" s="43"/>
      <c r="G397" s="44" t="str">
        <f aca="false">IF(OR(F$4=0,F397="",F$8="",F$7=""),"",ROUND(F397/F$8*F$7*KVARDI,2))</f>
        <v/>
      </c>
      <c r="H397" s="43"/>
      <c r="I397" s="44" t="str">
        <f aca="false">IF(OR(H$4=0,H397="",H$8="",H$7=""),"",ROUND(H397/H$8*H$7*KVARDI,2))</f>
        <v/>
      </c>
      <c r="J397" s="43"/>
      <c r="K397" s="44" t="str">
        <f aca="false">IF(OR(J$4=0,J397="",J$8="",J$7=""),"",ROUND(J397/J$8*J$7*KVARDI,2))</f>
        <v/>
      </c>
      <c r="L397" s="43"/>
      <c r="M397" s="44" t="str">
        <f aca="false">IF(OR(L$4=0,L397="",L$8="",L$7=""),"",ROUND(L397/L$8*L$7*KVARDI,2))</f>
        <v/>
      </c>
      <c r="N397" s="43"/>
      <c r="O397" s="44" t="str">
        <f aca="false">IF(OR(N$4=0,N397="",N$8="",N$7=""),"",ROUND(N397/N$8*N$7*KVARDI,2))</f>
        <v/>
      </c>
      <c r="P397" s="43"/>
      <c r="Q397" s="44" t="str">
        <f aca="false">IF(OR(P$4=0,P397="",P$8="",P$7=""),"",ROUND(P397/P$8*P$7*KVARDI,2))</f>
        <v/>
      </c>
      <c r="R397" s="43"/>
      <c r="S397" s="44" t="str">
        <f aca="false">IF(OR(R$4=0,R397="",R$8="",R$7=""),"",ROUND(R397/R$8*R$7*KVARDI,2))</f>
        <v/>
      </c>
      <c r="T397" s="43"/>
      <c r="U397" s="44" t="str">
        <f aca="false">IF(OR(T$4=0,T397="",T$8="",T$7=""),"",ROUND(T397/T$8*T$7*KVARDI,2))</f>
        <v/>
      </c>
      <c r="V397" s="43"/>
      <c r="W397" s="44" t="str">
        <f aca="false">IF(OR(V$4=0,V397="",V$8="",V$7=""),"",ROUND(V397/V$8*V$7*KVARDI,2))</f>
        <v/>
      </c>
      <c r="X397" s="43"/>
      <c r="Y397" s="44" t="str">
        <f aca="false">IF(OR(X$4=0,X397="",X$8="",X$7=""),"",ROUND(X397/X$8*X$7*KVARDI,2))</f>
        <v/>
      </c>
      <c r="Z397" s="43"/>
      <c r="AA397" s="44" t="str">
        <f aca="false">IF(OR(Z$4=0,Z397="",Z$8="",Z$7=""),"",ROUND(Z397/Z$8*Z$7*KVARDI,2))</f>
        <v/>
      </c>
      <c r="AB397" s="43"/>
      <c r="AC397" s="44" t="str">
        <f aca="false">IF(OR(AB$4=0,AB397="",AB$8="",AB$7=""),"",ROUND(AB397/AB$8*AB$7*KVARDI,2))</f>
        <v/>
      </c>
      <c r="AD397" s="43"/>
      <c r="AE397" s="44" t="str">
        <f aca="false">IF(OR(AD$4=0,AD397="",AD$8="",AD$7=""),"",ROUND(AD397/AD$8*AD$7*KVARDI,2))</f>
        <v/>
      </c>
      <c r="AF397" s="43"/>
      <c r="AG397" s="44" t="str">
        <f aca="false">IF(OR(AF$4=0,AF397="",AF$8="",AF$7=""),"",ROUND(AF397/AF$8*AF$7*KVARDI,2))</f>
        <v/>
      </c>
      <c r="AH397" s="43"/>
      <c r="AI397" s="44" t="str">
        <f aca="false">IF(OR(AH$4=0,AH397="",AH$8="",AH$7=""),"",ROUND(AH397/AH$8*AH$7*KVARDI,2))</f>
        <v/>
      </c>
      <c r="AJ397" s="43"/>
      <c r="AK397" s="44" t="str">
        <f aca="false">IF(OR(AJ$4=0,AJ397="",AJ$8="",AJ$7=""),"",ROUND(AJ397/AJ$8*AJ$7*KVARDI,2))</f>
        <v/>
      </c>
      <c r="AL397" s="43"/>
      <c r="AM397" s="44" t="str">
        <f aca="false">IF(OR(AL$4=0,AL397="",AL$8="",AL$7=""),"",ROUND(AL397/AL$8*AL$7*KVARDI,2))</f>
        <v/>
      </c>
      <c r="AN397" s="43"/>
      <c r="AO397" s="44" t="str">
        <f aca="false">IF(OR(AN$4=0,AN397="",AN$8="",AN$7=""),"",ROUND(AN397/AN$8*AN$7*KVARDI,2))</f>
        <v/>
      </c>
      <c r="AP397" s="43"/>
      <c r="AQ397" s="44" t="str">
        <f aca="false">IF(OR(AP$4=0,AP397="",AP$8="",AP$7=""),"",ROUND(AP397/AP$8*AP$7*KVARDI,2))</f>
        <v/>
      </c>
      <c r="AR397" s="43"/>
      <c r="AS397" s="44" t="str">
        <f aca="false">IF(OR(AR$4=0,AR397="",AR$8="",AR$7=""),"",ROUND(AR397/AR$8*AR$7*KVARDI,2))</f>
        <v/>
      </c>
      <c r="AT397" s="43"/>
      <c r="AU397" s="44" t="str">
        <f aca="false">IF(OR(AT$4=0,AT397="",AT$8="",AT$7=""),"",ROUND(AT397/AT$8*AT$7*KVARDI,2))</f>
        <v/>
      </c>
      <c r="AV397" s="43"/>
      <c r="AW397" s="44" t="str">
        <f aca="false">IF(OR(AV$4=0,AV397="",AV$8="",AV$7=""),"",ROUND(AV397/AV$8*AV$7*KVARDI,2))</f>
        <v/>
      </c>
      <c r="AX397" s="43"/>
      <c r="AY397" s="44" t="str">
        <f aca="false">IF(OR(AX$4=0,AX397="",AX$8="",AX$7=""),"",ROUND(AX397/AX$8*AX$7*KVARDI,2))</f>
        <v/>
      </c>
      <c r="AZ397" s="43"/>
      <c r="BA397" s="44" t="str">
        <f aca="false">IF(OR(AZ$4=0,AZ397="",AZ$8="",AZ$7=""),"",ROUND(AZ397/AZ$8*AZ$7*KVARDI,2))</f>
        <v/>
      </c>
      <c r="BB397" s="43"/>
      <c r="BC397" s="44" t="str">
        <f aca="false">IF(OR(BB$4=0,BB397="",BB$8="",BB$7=""),"",ROUND(BB397/BB$8*BB$7*KVARDI,2))</f>
        <v/>
      </c>
    </row>
    <row r="398" customFormat="false" ht="15" hidden="false" customHeight="true" outlineLevel="0" collapsed="false">
      <c r="A398" s="45" t="n">
        <f aca="false">ROW()-10</f>
        <v>388</v>
      </c>
      <c r="B398" s="41" t="str">
        <f aca="false">IF(INDEX(Launagögn!$B$6:$B$10005,$A398)="","",INDEX(Launagögn!$B$6:$B$10005,$A398))</f>
        <v/>
      </c>
      <c r="C398" s="41" t="str">
        <f aca="false">IF(INDEX(Launagögn!$C$6:$C$10005,$A398)="","",INDEX(Launagögn!$C$6:$C$10005,$A398))</f>
        <v/>
      </c>
      <c r="D398" s="42" t="n">
        <f aca="false">IFERROR(SUMIF($F$10:$BC$10,"Stig",$F398:$BC398),0)</f>
        <v>0</v>
      </c>
      <c r="F398" s="43"/>
      <c r="G398" s="44" t="str">
        <f aca="false">IF(OR(F$4=0,F398="",F$8="",F$7=""),"",ROUND(F398/F$8*F$7*KVARDI,2))</f>
        <v/>
      </c>
      <c r="H398" s="43"/>
      <c r="I398" s="44" t="str">
        <f aca="false">IF(OR(H$4=0,H398="",H$8="",H$7=""),"",ROUND(H398/H$8*H$7*KVARDI,2))</f>
        <v/>
      </c>
      <c r="J398" s="43"/>
      <c r="K398" s="44" t="str">
        <f aca="false">IF(OR(J$4=0,J398="",J$8="",J$7=""),"",ROUND(J398/J$8*J$7*KVARDI,2))</f>
        <v/>
      </c>
      <c r="L398" s="43"/>
      <c r="M398" s="44" t="str">
        <f aca="false">IF(OR(L$4=0,L398="",L$8="",L$7=""),"",ROUND(L398/L$8*L$7*KVARDI,2))</f>
        <v/>
      </c>
      <c r="N398" s="43"/>
      <c r="O398" s="44" t="str">
        <f aca="false">IF(OR(N$4=0,N398="",N$8="",N$7=""),"",ROUND(N398/N$8*N$7*KVARDI,2))</f>
        <v/>
      </c>
      <c r="P398" s="43"/>
      <c r="Q398" s="44" t="str">
        <f aca="false">IF(OR(P$4=0,P398="",P$8="",P$7=""),"",ROUND(P398/P$8*P$7*KVARDI,2))</f>
        <v/>
      </c>
      <c r="R398" s="43"/>
      <c r="S398" s="44" t="str">
        <f aca="false">IF(OR(R$4=0,R398="",R$8="",R$7=""),"",ROUND(R398/R$8*R$7*KVARDI,2))</f>
        <v/>
      </c>
      <c r="T398" s="43"/>
      <c r="U398" s="44" t="str">
        <f aca="false">IF(OR(T$4=0,T398="",T$8="",T$7=""),"",ROUND(T398/T$8*T$7*KVARDI,2))</f>
        <v/>
      </c>
      <c r="V398" s="43"/>
      <c r="W398" s="44" t="str">
        <f aca="false">IF(OR(V$4=0,V398="",V$8="",V$7=""),"",ROUND(V398/V$8*V$7*KVARDI,2))</f>
        <v/>
      </c>
      <c r="X398" s="43"/>
      <c r="Y398" s="44" t="str">
        <f aca="false">IF(OR(X$4=0,X398="",X$8="",X$7=""),"",ROUND(X398/X$8*X$7*KVARDI,2))</f>
        <v/>
      </c>
      <c r="Z398" s="43"/>
      <c r="AA398" s="44" t="str">
        <f aca="false">IF(OR(Z$4=0,Z398="",Z$8="",Z$7=""),"",ROUND(Z398/Z$8*Z$7*KVARDI,2))</f>
        <v/>
      </c>
      <c r="AB398" s="43"/>
      <c r="AC398" s="44" t="str">
        <f aca="false">IF(OR(AB$4=0,AB398="",AB$8="",AB$7=""),"",ROUND(AB398/AB$8*AB$7*KVARDI,2))</f>
        <v/>
      </c>
      <c r="AD398" s="43"/>
      <c r="AE398" s="44" t="str">
        <f aca="false">IF(OR(AD$4=0,AD398="",AD$8="",AD$7=""),"",ROUND(AD398/AD$8*AD$7*KVARDI,2))</f>
        <v/>
      </c>
      <c r="AF398" s="43"/>
      <c r="AG398" s="44" t="str">
        <f aca="false">IF(OR(AF$4=0,AF398="",AF$8="",AF$7=""),"",ROUND(AF398/AF$8*AF$7*KVARDI,2))</f>
        <v/>
      </c>
      <c r="AH398" s="43"/>
      <c r="AI398" s="44" t="str">
        <f aca="false">IF(OR(AH$4=0,AH398="",AH$8="",AH$7=""),"",ROUND(AH398/AH$8*AH$7*KVARDI,2))</f>
        <v/>
      </c>
      <c r="AJ398" s="43"/>
      <c r="AK398" s="44" t="str">
        <f aca="false">IF(OR(AJ$4=0,AJ398="",AJ$8="",AJ$7=""),"",ROUND(AJ398/AJ$8*AJ$7*KVARDI,2))</f>
        <v/>
      </c>
      <c r="AL398" s="43"/>
      <c r="AM398" s="44" t="str">
        <f aca="false">IF(OR(AL$4=0,AL398="",AL$8="",AL$7=""),"",ROUND(AL398/AL$8*AL$7*KVARDI,2))</f>
        <v/>
      </c>
      <c r="AN398" s="43"/>
      <c r="AO398" s="44" t="str">
        <f aca="false">IF(OR(AN$4=0,AN398="",AN$8="",AN$7=""),"",ROUND(AN398/AN$8*AN$7*KVARDI,2))</f>
        <v/>
      </c>
      <c r="AP398" s="43"/>
      <c r="AQ398" s="44" t="str">
        <f aca="false">IF(OR(AP$4=0,AP398="",AP$8="",AP$7=""),"",ROUND(AP398/AP$8*AP$7*KVARDI,2))</f>
        <v/>
      </c>
      <c r="AR398" s="43"/>
      <c r="AS398" s="44" t="str">
        <f aca="false">IF(OR(AR$4=0,AR398="",AR$8="",AR$7=""),"",ROUND(AR398/AR$8*AR$7*KVARDI,2))</f>
        <v/>
      </c>
      <c r="AT398" s="43"/>
      <c r="AU398" s="44" t="str">
        <f aca="false">IF(OR(AT$4=0,AT398="",AT$8="",AT$7=""),"",ROUND(AT398/AT$8*AT$7*KVARDI,2))</f>
        <v/>
      </c>
      <c r="AV398" s="43"/>
      <c r="AW398" s="44" t="str">
        <f aca="false">IF(OR(AV$4=0,AV398="",AV$8="",AV$7=""),"",ROUND(AV398/AV$8*AV$7*KVARDI,2))</f>
        <v/>
      </c>
      <c r="AX398" s="43"/>
      <c r="AY398" s="44" t="str">
        <f aca="false">IF(OR(AX$4=0,AX398="",AX$8="",AX$7=""),"",ROUND(AX398/AX$8*AX$7*KVARDI,2))</f>
        <v/>
      </c>
      <c r="AZ398" s="43"/>
      <c r="BA398" s="44" t="str">
        <f aca="false">IF(OR(AZ$4=0,AZ398="",AZ$8="",AZ$7=""),"",ROUND(AZ398/AZ$8*AZ$7*KVARDI,2))</f>
        <v/>
      </c>
      <c r="BB398" s="43"/>
      <c r="BC398" s="44" t="str">
        <f aca="false">IF(OR(BB$4=0,BB398="",BB$8="",BB$7=""),"",ROUND(BB398/BB$8*BB$7*KVARDI,2))</f>
        <v/>
      </c>
    </row>
    <row r="399" customFormat="false" ht="15" hidden="false" customHeight="true" outlineLevel="0" collapsed="false">
      <c r="A399" s="45" t="n">
        <f aca="false">ROW()-10</f>
        <v>389</v>
      </c>
      <c r="B399" s="41" t="str">
        <f aca="false">IF(INDEX(Launagögn!$B$6:$B$10005,$A399)="","",INDEX(Launagögn!$B$6:$B$10005,$A399))</f>
        <v/>
      </c>
      <c r="C399" s="41" t="str">
        <f aca="false">IF(INDEX(Launagögn!$C$6:$C$10005,$A399)="","",INDEX(Launagögn!$C$6:$C$10005,$A399))</f>
        <v/>
      </c>
      <c r="D399" s="42" t="n">
        <f aca="false">IFERROR(SUMIF($F$10:$BC$10,"Stig",$F399:$BC399),0)</f>
        <v>0</v>
      </c>
      <c r="F399" s="43"/>
      <c r="G399" s="44" t="str">
        <f aca="false">IF(OR(F$4=0,F399="",F$8="",F$7=""),"",ROUND(F399/F$8*F$7*KVARDI,2))</f>
        <v/>
      </c>
      <c r="H399" s="43"/>
      <c r="I399" s="44" t="str">
        <f aca="false">IF(OR(H$4=0,H399="",H$8="",H$7=""),"",ROUND(H399/H$8*H$7*KVARDI,2))</f>
        <v/>
      </c>
      <c r="J399" s="43"/>
      <c r="K399" s="44" t="str">
        <f aca="false">IF(OR(J$4=0,J399="",J$8="",J$7=""),"",ROUND(J399/J$8*J$7*KVARDI,2))</f>
        <v/>
      </c>
      <c r="L399" s="43"/>
      <c r="M399" s="44" t="str">
        <f aca="false">IF(OR(L$4=0,L399="",L$8="",L$7=""),"",ROUND(L399/L$8*L$7*KVARDI,2))</f>
        <v/>
      </c>
      <c r="N399" s="43"/>
      <c r="O399" s="44" t="str">
        <f aca="false">IF(OR(N$4=0,N399="",N$8="",N$7=""),"",ROUND(N399/N$8*N$7*KVARDI,2))</f>
        <v/>
      </c>
      <c r="P399" s="43"/>
      <c r="Q399" s="44" t="str">
        <f aca="false">IF(OR(P$4=0,P399="",P$8="",P$7=""),"",ROUND(P399/P$8*P$7*KVARDI,2))</f>
        <v/>
      </c>
      <c r="R399" s="43"/>
      <c r="S399" s="44" t="str">
        <f aca="false">IF(OR(R$4=0,R399="",R$8="",R$7=""),"",ROUND(R399/R$8*R$7*KVARDI,2))</f>
        <v/>
      </c>
      <c r="T399" s="43"/>
      <c r="U399" s="44" t="str">
        <f aca="false">IF(OR(T$4=0,T399="",T$8="",T$7=""),"",ROUND(T399/T$8*T$7*KVARDI,2))</f>
        <v/>
      </c>
      <c r="V399" s="43"/>
      <c r="W399" s="44" t="str">
        <f aca="false">IF(OR(V$4=0,V399="",V$8="",V$7=""),"",ROUND(V399/V$8*V$7*KVARDI,2))</f>
        <v/>
      </c>
      <c r="X399" s="43"/>
      <c r="Y399" s="44" t="str">
        <f aca="false">IF(OR(X$4=0,X399="",X$8="",X$7=""),"",ROUND(X399/X$8*X$7*KVARDI,2))</f>
        <v/>
      </c>
      <c r="Z399" s="43"/>
      <c r="AA399" s="44" t="str">
        <f aca="false">IF(OR(Z$4=0,Z399="",Z$8="",Z$7=""),"",ROUND(Z399/Z$8*Z$7*KVARDI,2))</f>
        <v/>
      </c>
      <c r="AB399" s="43"/>
      <c r="AC399" s="44" t="str">
        <f aca="false">IF(OR(AB$4=0,AB399="",AB$8="",AB$7=""),"",ROUND(AB399/AB$8*AB$7*KVARDI,2))</f>
        <v/>
      </c>
      <c r="AD399" s="43"/>
      <c r="AE399" s="44" t="str">
        <f aca="false">IF(OR(AD$4=0,AD399="",AD$8="",AD$7=""),"",ROUND(AD399/AD$8*AD$7*KVARDI,2))</f>
        <v/>
      </c>
      <c r="AF399" s="43"/>
      <c r="AG399" s="44" t="str">
        <f aca="false">IF(OR(AF$4=0,AF399="",AF$8="",AF$7=""),"",ROUND(AF399/AF$8*AF$7*KVARDI,2))</f>
        <v/>
      </c>
      <c r="AH399" s="43"/>
      <c r="AI399" s="44" t="str">
        <f aca="false">IF(OR(AH$4=0,AH399="",AH$8="",AH$7=""),"",ROUND(AH399/AH$8*AH$7*KVARDI,2))</f>
        <v/>
      </c>
      <c r="AJ399" s="43"/>
      <c r="AK399" s="44" t="str">
        <f aca="false">IF(OR(AJ$4=0,AJ399="",AJ$8="",AJ$7=""),"",ROUND(AJ399/AJ$8*AJ$7*KVARDI,2))</f>
        <v/>
      </c>
      <c r="AL399" s="43"/>
      <c r="AM399" s="44" t="str">
        <f aca="false">IF(OR(AL$4=0,AL399="",AL$8="",AL$7=""),"",ROUND(AL399/AL$8*AL$7*KVARDI,2))</f>
        <v/>
      </c>
      <c r="AN399" s="43"/>
      <c r="AO399" s="44" t="str">
        <f aca="false">IF(OR(AN$4=0,AN399="",AN$8="",AN$7=""),"",ROUND(AN399/AN$8*AN$7*KVARDI,2))</f>
        <v/>
      </c>
      <c r="AP399" s="43"/>
      <c r="AQ399" s="44" t="str">
        <f aca="false">IF(OR(AP$4=0,AP399="",AP$8="",AP$7=""),"",ROUND(AP399/AP$8*AP$7*KVARDI,2))</f>
        <v/>
      </c>
      <c r="AR399" s="43"/>
      <c r="AS399" s="44" t="str">
        <f aca="false">IF(OR(AR$4=0,AR399="",AR$8="",AR$7=""),"",ROUND(AR399/AR$8*AR$7*KVARDI,2))</f>
        <v/>
      </c>
      <c r="AT399" s="43"/>
      <c r="AU399" s="44" t="str">
        <f aca="false">IF(OR(AT$4=0,AT399="",AT$8="",AT$7=""),"",ROUND(AT399/AT$8*AT$7*KVARDI,2))</f>
        <v/>
      </c>
      <c r="AV399" s="43"/>
      <c r="AW399" s="44" t="str">
        <f aca="false">IF(OR(AV$4=0,AV399="",AV$8="",AV$7=""),"",ROUND(AV399/AV$8*AV$7*KVARDI,2))</f>
        <v/>
      </c>
      <c r="AX399" s="43"/>
      <c r="AY399" s="44" t="str">
        <f aca="false">IF(OR(AX$4=0,AX399="",AX$8="",AX$7=""),"",ROUND(AX399/AX$8*AX$7*KVARDI,2))</f>
        <v/>
      </c>
      <c r="AZ399" s="43"/>
      <c r="BA399" s="44" t="str">
        <f aca="false">IF(OR(AZ$4=0,AZ399="",AZ$8="",AZ$7=""),"",ROUND(AZ399/AZ$8*AZ$7*KVARDI,2))</f>
        <v/>
      </c>
      <c r="BB399" s="43"/>
      <c r="BC399" s="44" t="str">
        <f aca="false">IF(OR(BB$4=0,BB399="",BB$8="",BB$7=""),"",ROUND(BB399/BB$8*BB$7*KVARDI,2))</f>
        <v/>
      </c>
    </row>
    <row r="400" customFormat="false" ht="15" hidden="false" customHeight="true" outlineLevel="0" collapsed="false">
      <c r="A400" s="45" t="n">
        <f aca="false">ROW()-10</f>
        <v>390</v>
      </c>
      <c r="B400" s="41" t="str">
        <f aca="false">IF(INDEX(Launagögn!$B$6:$B$10005,$A400)="","",INDEX(Launagögn!$B$6:$B$10005,$A400))</f>
        <v/>
      </c>
      <c r="C400" s="41" t="str">
        <f aca="false">IF(INDEX(Launagögn!$C$6:$C$10005,$A400)="","",INDEX(Launagögn!$C$6:$C$10005,$A400))</f>
        <v/>
      </c>
      <c r="D400" s="42" t="n">
        <f aca="false">IFERROR(SUMIF($F$10:$BC$10,"Stig",$F400:$BC400),0)</f>
        <v>0</v>
      </c>
      <c r="F400" s="43"/>
      <c r="G400" s="44" t="str">
        <f aca="false">IF(OR(F$4=0,F400="",F$8="",F$7=""),"",ROUND(F400/F$8*F$7*KVARDI,2))</f>
        <v/>
      </c>
      <c r="H400" s="43"/>
      <c r="I400" s="44" t="str">
        <f aca="false">IF(OR(H$4=0,H400="",H$8="",H$7=""),"",ROUND(H400/H$8*H$7*KVARDI,2))</f>
        <v/>
      </c>
      <c r="J400" s="43"/>
      <c r="K400" s="44" t="str">
        <f aca="false">IF(OR(J$4=0,J400="",J$8="",J$7=""),"",ROUND(J400/J$8*J$7*KVARDI,2))</f>
        <v/>
      </c>
      <c r="L400" s="43"/>
      <c r="M400" s="44" t="str">
        <f aca="false">IF(OR(L$4=0,L400="",L$8="",L$7=""),"",ROUND(L400/L$8*L$7*KVARDI,2))</f>
        <v/>
      </c>
      <c r="N400" s="43"/>
      <c r="O400" s="44" t="str">
        <f aca="false">IF(OR(N$4=0,N400="",N$8="",N$7=""),"",ROUND(N400/N$8*N$7*KVARDI,2))</f>
        <v/>
      </c>
      <c r="P400" s="43"/>
      <c r="Q400" s="44" t="str">
        <f aca="false">IF(OR(P$4=0,P400="",P$8="",P$7=""),"",ROUND(P400/P$8*P$7*KVARDI,2))</f>
        <v/>
      </c>
      <c r="R400" s="43"/>
      <c r="S400" s="44" t="str">
        <f aca="false">IF(OR(R$4=0,R400="",R$8="",R$7=""),"",ROUND(R400/R$8*R$7*KVARDI,2))</f>
        <v/>
      </c>
      <c r="T400" s="43"/>
      <c r="U400" s="44" t="str">
        <f aca="false">IF(OR(T$4=0,T400="",T$8="",T$7=""),"",ROUND(T400/T$8*T$7*KVARDI,2))</f>
        <v/>
      </c>
      <c r="V400" s="43"/>
      <c r="W400" s="44" t="str">
        <f aca="false">IF(OR(V$4=0,V400="",V$8="",V$7=""),"",ROUND(V400/V$8*V$7*KVARDI,2))</f>
        <v/>
      </c>
      <c r="X400" s="43"/>
      <c r="Y400" s="44" t="str">
        <f aca="false">IF(OR(X$4=0,X400="",X$8="",X$7=""),"",ROUND(X400/X$8*X$7*KVARDI,2))</f>
        <v/>
      </c>
      <c r="Z400" s="43"/>
      <c r="AA400" s="44" t="str">
        <f aca="false">IF(OR(Z$4=0,Z400="",Z$8="",Z$7=""),"",ROUND(Z400/Z$8*Z$7*KVARDI,2))</f>
        <v/>
      </c>
      <c r="AB400" s="43"/>
      <c r="AC400" s="44" t="str">
        <f aca="false">IF(OR(AB$4=0,AB400="",AB$8="",AB$7=""),"",ROUND(AB400/AB$8*AB$7*KVARDI,2))</f>
        <v/>
      </c>
      <c r="AD400" s="43"/>
      <c r="AE400" s="44" t="str">
        <f aca="false">IF(OR(AD$4=0,AD400="",AD$8="",AD$7=""),"",ROUND(AD400/AD$8*AD$7*KVARDI,2))</f>
        <v/>
      </c>
      <c r="AF400" s="43"/>
      <c r="AG400" s="44" t="str">
        <f aca="false">IF(OR(AF$4=0,AF400="",AF$8="",AF$7=""),"",ROUND(AF400/AF$8*AF$7*KVARDI,2))</f>
        <v/>
      </c>
      <c r="AH400" s="43"/>
      <c r="AI400" s="44" t="str">
        <f aca="false">IF(OR(AH$4=0,AH400="",AH$8="",AH$7=""),"",ROUND(AH400/AH$8*AH$7*KVARDI,2))</f>
        <v/>
      </c>
      <c r="AJ400" s="43"/>
      <c r="AK400" s="44" t="str">
        <f aca="false">IF(OR(AJ$4=0,AJ400="",AJ$8="",AJ$7=""),"",ROUND(AJ400/AJ$8*AJ$7*KVARDI,2))</f>
        <v/>
      </c>
      <c r="AL400" s="43"/>
      <c r="AM400" s="44" t="str">
        <f aca="false">IF(OR(AL$4=0,AL400="",AL$8="",AL$7=""),"",ROUND(AL400/AL$8*AL$7*KVARDI,2))</f>
        <v/>
      </c>
      <c r="AN400" s="43"/>
      <c r="AO400" s="44" t="str">
        <f aca="false">IF(OR(AN$4=0,AN400="",AN$8="",AN$7=""),"",ROUND(AN400/AN$8*AN$7*KVARDI,2))</f>
        <v/>
      </c>
      <c r="AP400" s="43"/>
      <c r="AQ400" s="44" t="str">
        <f aca="false">IF(OR(AP$4=0,AP400="",AP$8="",AP$7=""),"",ROUND(AP400/AP$8*AP$7*KVARDI,2))</f>
        <v/>
      </c>
      <c r="AR400" s="43"/>
      <c r="AS400" s="44" t="str">
        <f aca="false">IF(OR(AR$4=0,AR400="",AR$8="",AR$7=""),"",ROUND(AR400/AR$8*AR$7*KVARDI,2))</f>
        <v/>
      </c>
      <c r="AT400" s="43"/>
      <c r="AU400" s="44" t="str">
        <f aca="false">IF(OR(AT$4=0,AT400="",AT$8="",AT$7=""),"",ROUND(AT400/AT$8*AT$7*KVARDI,2))</f>
        <v/>
      </c>
      <c r="AV400" s="43"/>
      <c r="AW400" s="44" t="str">
        <f aca="false">IF(OR(AV$4=0,AV400="",AV$8="",AV$7=""),"",ROUND(AV400/AV$8*AV$7*KVARDI,2))</f>
        <v/>
      </c>
      <c r="AX400" s="43"/>
      <c r="AY400" s="44" t="str">
        <f aca="false">IF(OR(AX$4=0,AX400="",AX$8="",AX$7=""),"",ROUND(AX400/AX$8*AX$7*KVARDI,2))</f>
        <v/>
      </c>
      <c r="AZ400" s="43"/>
      <c r="BA400" s="44" t="str">
        <f aca="false">IF(OR(AZ$4=0,AZ400="",AZ$8="",AZ$7=""),"",ROUND(AZ400/AZ$8*AZ$7*KVARDI,2))</f>
        <v/>
      </c>
      <c r="BB400" s="43"/>
      <c r="BC400" s="44" t="str">
        <f aca="false">IF(OR(BB$4=0,BB400="",BB$8="",BB$7=""),"",ROUND(BB400/BB$8*BB$7*KVARDI,2))</f>
        <v/>
      </c>
    </row>
    <row r="401" customFormat="false" ht="15" hidden="false" customHeight="true" outlineLevel="0" collapsed="false">
      <c r="A401" s="45" t="n">
        <f aca="false">ROW()-10</f>
        <v>391</v>
      </c>
      <c r="B401" s="41" t="str">
        <f aca="false">IF(INDEX(Launagögn!$B$6:$B$10005,$A401)="","",INDEX(Launagögn!$B$6:$B$10005,$A401))</f>
        <v/>
      </c>
      <c r="C401" s="41" t="str">
        <f aca="false">IF(INDEX(Launagögn!$C$6:$C$10005,$A401)="","",INDEX(Launagögn!$C$6:$C$10005,$A401))</f>
        <v/>
      </c>
      <c r="D401" s="42" t="n">
        <f aca="false">IFERROR(SUMIF($F$10:$BC$10,"Stig",$F401:$BC401),0)</f>
        <v>0</v>
      </c>
      <c r="F401" s="43"/>
      <c r="G401" s="44" t="str">
        <f aca="false">IF(OR(F$4=0,F401="",F$8="",F$7=""),"",ROUND(F401/F$8*F$7*KVARDI,2))</f>
        <v/>
      </c>
      <c r="H401" s="43"/>
      <c r="I401" s="44" t="str">
        <f aca="false">IF(OR(H$4=0,H401="",H$8="",H$7=""),"",ROUND(H401/H$8*H$7*KVARDI,2))</f>
        <v/>
      </c>
      <c r="J401" s="43"/>
      <c r="K401" s="44" t="str">
        <f aca="false">IF(OR(J$4=0,J401="",J$8="",J$7=""),"",ROUND(J401/J$8*J$7*KVARDI,2))</f>
        <v/>
      </c>
      <c r="L401" s="43"/>
      <c r="M401" s="44" t="str">
        <f aca="false">IF(OR(L$4=0,L401="",L$8="",L$7=""),"",ROUND(L401/L$8*L$7*KVARDI,2))</f>
        <v/>
      </c>
      <c r="N401" s="43"/>
      <c r="O401" s="44" t="str">
        <f aca="false">IF(OR(N$4=0,N401="",N$8="",N$7=""),"",ROUND(N401/N$8*N$7*KVARDI,2))</f>
        <v/>
      </c>
      <c r="P401" s="43"/>
      <c r="Q401" s="44" t="str">
        <f aca="false">IF(OR(P$4=0,P401="",P$8="",P$7=""),"",ROUND(P401/P$8*P$7*KVARDI,2))</f>
        <v/>
      </c>
      <c r="R401" s="43"/>
      <c r="S401" s="44" t="str">
        <f aca="false">IF(OR(R$4=0,R401="",R$8="",R$7=""),"",ROUND(R401/R$8*R$7*KVARDI,2))</f>
        <v/>
      </c>
      <c r="T401" s="43"/>
      <c r="U401" s="44" t="str">
        <f aca="false">IF(OR(T$4=0,T401="",T$8="",T$7=""),"",ROUND(T401/T$8*T$7*KVARDI,2))</f>
        <v/>
      </c>
      <c r="V401" s="43"/>
      <c r="W401" s="44" t="str">
        <f aca="false">IF(OR(V$4=0,V401="",V$8="",V$7=""),"",ROUND(V401/V$8*V$7*KVARDI,2))</f>
        <v/>
      </c>
      <c r="X401" s="43"/>
      <c r="Y401" s="44" t="str">
        <f aca="false">IF(OR(X$4=0,X401="",X$8="",X$7=""),"",ROUND(X401/X$8*X$7*KVARDI,2))</f>
        <v/>
      </c>
      <c r="Z401" s="43"/>
      <c r="AA401" s="44" t="str">
        <f aca="false">IF(OR(Z$4=0,Z401="",Z$8="",Z$7=""),"",ROUND(Z401/Z$8*Z$7*KVARDI,2))</f>
        <v/>
      </c>
      <c r="AB401" s="43"/>
      <c r="AC401" s="44" t="str">
        <f aca="false">IF(OR(AB$4=0,AB401="",AB$8="",AB$7=""),"",ROUND(AB401/AB$8*AB$7*KVARDI,2))</f>
        <v/>
      </c>
      <c r="AD401" s="43"/>
      <c r="AE401" s="44" t="str">
        <f aca="false">IF(OR(AD$4=0,AD401="",AD$8="",AD$7=""),"",ROUND(AD401/AD$8*AD$7*KVARDI,2))</f>
        <v/>
      </c>
      <c r="AF401" s="43"/>
      <c r="AG401" s="44" t="str">
        <f aca="false">IF(OR(AF$4=0,AF401="",AF$8="",AF$7=""),"",ROUND(AF401/AF$8*AF$7*KVARDI,2))</f>
        <v/>
      </c>
      <c r="AH401" s="43"/>
      <c r="AI401" s="44" t="str">
        <f aca="false">IF(OR(AH$4=0,AH401="",AH$8="",AH$7=""),"",ROUND(AH401/AH$8*AH$7*KVARDI,2))</f>
        <v/>
      </c>
      <c r="AJ401" s="43"/>
      <c r="AK401" s="44" t="str">
        <f aca="false">IF(OR(AJ$4=0,AJ401="",AJ$8="",AJ$7=""),"",ROUND(AJ401/AJ$8*AJ$7*KVARDI,2))</f>
        <v/>
      </c>
      <c r="AL401" s="43"/>
      <c r="AM401" s="44" t="str">
        <f aca="false">IF(OR(AL$4=0,AL401="",AL$8="",AL$7=""),"",ROUND(AL401/AL$8*AL$7*KVARDI,2))</f>
        <v/>
      </c>
      <c r="AN401" s="43"/>
      <c r="AO401" s="44" t="str">
        <f aca="false">IF(OR(AN$4=0,AN401="",AN$8="",AN$7=""),"",ROUND(AN401/AN$8*AN$7*KVARDI,2))</f>
        <v/>
      </c>
      <c r="AP401" s="43"/>
      <c r="AQ401" s="44" t="str">
        <f aca="false">IF(OR(AP$4=0,AP401="",AP$8="",AP$7=""),"",ROUND(AP401/AP$8*AP$7*KVARDI,2))</f>
        <v/>
      </c>
      <c r="AR401" s="43"/>
      <c r="AS401" s="44" t="str">
        <f aca="false">IF(OR(AR$4=0,AR401="",AR$8="",AR$7=""),"",ROUND(AR401/AR$8*AR$7*KVARDI,2))</f>
        <v/>
      </c>
      <c r="AT401" s="43"/>
      <c r="AU401" s="44" t="str">
        <f aca="false">IF(OR(AT$4=0,AT401="",AT$8="",AT$7=""),"",ROUND(AT401/AT$8*AT$7*KVARDI,2))</f>
        <v/>
      </c>
      <c r="AV401" s="43"/>
      <c r="AW401" s="44" t="str">
        <f aca="false">IF(OR(AV$4=0,AV401="",AV$8="",AV$7=""),"",ROUND(AV401/AV$8*AV$7*KVARDI,2))</f>
        <v/>
      </c>
      <c r="AX401" s="43"/>
      <c r="AY401" s="44" t="str">
        <f aca="false">IF(OR(AX$4=0,AX401="",AX$8="",AX$7=""),"",ROUND(AX401/AX$8*AX$7*KVARDI,2))</f>
        <v/>
      </c>
      <c r="AZ401" s="43"/>
      <c r="BA401" s="44" t="str">
        <f aca="false">IF(OR(AZ$4=0,AZ401="",AZ$8="",AZ$7=""),"",ROUND(AZ401/AZ$8*AZ$7*KVARDI,2))</f>
        <v/>
      </c>
      <c r="BB401" s="43"/>
      <c r="BC401" s="44" t="str">
        <f aca="false">IF(OR(BB$4=0,BB401="",BB$8="",BB$7=""),"",ROUND(BB401/BB$8*BB$7*KVARDI,2))</f>
        <v/>
      </c>
    </row>
    <row r="402" customFormat="false" ht="15" hidden="false" customHeight="true" outlineLevel="0" collapsed="false">
      <c r="A402" s="45" t="n">
        <f aca="false">ROW()-10</f>
        <v>392</v>
      </c>
      <c r="B402" s="41" t="str">
        <f aca="false">IF(INDEX(Launagögn!$B$6:$B$10005,$A402)="","",INDEX(Launagögn!$B$6:$B$10005,$A402))</f>
        <v/>
      </c>
      <c r="C402" s="41" t="str">
        <f aca="false">IF(INDEX(Launagögn!$C$6:$C$10005,$A402)="","",INDEX(Launagögn!$C$6:$C$10005,$A402))</f>
        <v/>
      </c>
      <c r="D402" s="42" t="n">
        <f aca="false">IFERROR(SUMIF($F$10:$BC$10,"Stig",$F402:$BC402),0)</f>
        <v>0</v>
      </c>
      <c r="F402" s="43"/>
      <c r="G402" s="44" t="str">
        <f aca="false">IF(OR(F$4=0,F402="",F$8="",F$7=""),"",ROUND(F402/F$8*F$7*KVARDI,2))</f>
        <v/>
      </c>
      <c r="H402" s="43"/>
      <c r="I402" s="44" t="str">
        <f aca="false">IF(OR(H$4=0,H402="",H$8="",H$7=""),"",ROUND(H402/H$8*H$7*KVARDI,2))</f>
        <v/>
      </c>
      <c r="J402" s="43"/>
      <c r="K402" s="44" t="str">
        <f aca="false">IF(OR(J$4=0,J402="",J$8="",J$7=""),"",ROUND(J402/J$8*J$7*KVARDI,2))</f>
        <v/>
      </c>
      <c r="L402" s="43"/>
      <c r="M402" s="44" t="str">
        <f aca="false">IF(OR(L$4=0,L402="",L$8="",L$7=""),"",ROUND(L402/L$8*L$7*KVARDI,2))</f>
        <v/>
      </c>
      <c r="N402" s="43"/>
      <c r="O402" s="44" t="str">
        <f aca="false">IF(OR(N$4=0,N402="",N$8="",N$7=""),"",ROUND(N402/N$8*N$7*KVARDI,2))</f>
        <v/>
      </c>
      <c r="P402" s="43"/>
      <c r="Q402" s="44" t="str">
        <f aca="false">IF(OR(P$4=0,P402="",P$8="",P$7=""),"",ROUND(P402/P$8*P$7*KVARDI,2))</f>
        <v/>
      </c>
      <c r="R402" s="43"/>
      <c r="S402" s="44" t="str">
        <f aca="false">IF(OR(R$4=0,R402="",R$8="",R$7=""),"",ROUND(R402/R$8*R$7*KVARDI,2))</f>
        <v/>
      </c>
      <c r="T402" s="43"/>
      <c r="U402" s="44" t="str">
        <f aca="false">IF(OR(T$4=0,T402="",T$8="",T$7=""),"",ROUND(T402/T$8*T$7*KVARDI,2))</f>
        <v/>
      </c>
      <c r="V402" s="43"/>
      <c r="W402" s="44" t="str">
        <f aca="false">IF(OR(V$4=0,V402="",V$8="",V$7=""),"",ROUND(V402/V$8*V$7*KVARDI,2))</f>
        <v/>
      </c>
      <c r="X402" s="43"/>
      <c r="Y402" s="44" t="str">
        <f aca="false">IF(OR(X$4=0,X402="",X$8="",X$7=""),"",ROUND(X402/X$8*X$7*KVARDI,2))</f>
        <v/>
      </c>
      <c r="Z402" s="43"/>
      <c r="AA402" s="44" t="str">
        <f aca="false">IF(OR(Z$4=0,Z402="",Z$8="",Z$7=""),"",ROUND(Z402/Z$8*Z$7*KVARDI,2))</f>
        <v/>
      </c>
      <c r="AB402" s="43"/>
      <c r="AC402" s="44" t="str">
        <f aca="false">IF(OR(AB$4=0,AB402="",AB$8="",AB$7=""),"",ROUND(AB402/AB$8*AB$7*KVARDI,2))</f>
        <v/>
      </c>
      <c r="AD402" s="43"/>
      <c r="AE402" s="44" t="str">
        <f aca="false">IF(OR(AD$4=0,AD402="",AD$8="",AD$7=""),"",ROUND(AD402/AD$8*AD$7*KVARDI,2))</f>
        <v/>
      </c>
      <c r="AF402" s="43"/>
      <c r="AG402" s="44" t="str">
        <f aca="false">IF(OR(AF$4=0,AF402="",AF$8="",AF$7=""),"",ROUND(AF402/AF$8*AF$7*KVARDI,2))</f>
        <v/>
      </c>
      <c r="AH402" s="43"/>
      <c r="AI402" s="44" t="str">
        <f aca="false">IF(OR(AH$4=0,AH402="",AH$8="",AH$7=""),"",ROUND(AH402/AH$8*AH$7*KVARDI,2))</f>
        <v/>
      </c>
      <c r="AJ402" s="43"/>
      <c r="AK402" s="44" t="str">
        <f aca="false">IF(OR(AJ$4=0,AJ402="",AJ$8="",AJ$7=""),"",ROUND(AJ402/AJ$8*AJ$7*KVARDI,2))</f>
        <v/>
      </c>
      <c r="AL402" s="43"/>
      <c r="AM402" s="44" t="str">
        <f aca="false">IF(OR(AL$4=0,AL402="",AL$8="",AL$7=""),"",ROUND(AL402/AL$8*AL$7*KVARDI,2))</f>
        <v/>
      </c>
      <c r="AN402" s="43"/>
      <c r="AO402" s="44" t="str">
        <f aca="false">IF(OR(AN$4=0,AN402="",AN$8="",AN$7=""),"",ROUND(AN402/AN$8*AN$7*KVARDI,2))</f>
        <v/>
      </c>
      <c r="AP402" s="43"/>
      <c r="AQ402" s="44" t="str">
        <f aca="false">IF(OR(AP$4=0,AP402="",AP$8="",AP$7=""),"",ROUND(AP402/AP$8*AP$7*KVARDI,2))</f>
        <v/>
      </c>
      <c r="AR402" s="43"/>
      <c r="AS402" s="44" t="str">
        <f aca="false">IF(OR(AR$4=0,AR402="",AR$8="",AR$7=""),"",ROUND(AR402/AR$8*AR$7*KVARDI,2))</f>
        <v/>
      </c>
      <c r="AT402" s="43"/>
      <c r="AU402" s="44" t="str">
        <f aca="false">IF(OR(AT$4=0,AT402="",AT$8="",AT$7=""),"",ROUND(AT402/AT$8*AT$7*KVARDI,2))</f>
        <v/>
      </c>
      <c r="AV402" s="43"/>
      <c r="AW402" s="44" t="str">
        <f aca="false">IF(OR(AV$4=0,AV402="",AV$8="",AV$7=""),"",ROUND(AV402/AV$8*AV$7*KVARDI,2))</f>
        <v/>
      </c>
      <c r="AX402" s="43"/>
      <c r="AY402" s="44" t="str">
        <f aca="false">IF(OR(AX$4=0,AX402="",AX$8="",AX$7=""),"",ROUND(AX402/AX$8*AX$7*KVARDI,2))</f>
        <v/>
      </c>
      <c r="AZ402" s="43"/>
      <c r="BA402" s="44" t="str">
        <f aca="false">IF(OR(AZ$4=0,AZ402="",AZ$8="",AZ$7=""),"",ROUND(AZ402/AZ$8*AZ$7*KVARDI,2))</f>
        <v/>
      </c>
      <c r="BB402" s="43"/>
      <c r="BC402" s="44" t="str">
        <f aca="false">IF(OR(BB$4=0,BB402="",BB$8="",BB$7=""),"",ROUND(BB402/BB$8*BB$7*KVARDI,2))</f>
        <v/>
      </c>
    </row>
    <row r="403" customFormat="false" ht="15" hidden="false" customHeight="true" outlineLevel="0" collapsed="false">
      <c r="A403" s="45" t="n">
        <f aca="false">ROW()-10</f>
        <v>393</v>
      </c>
      <c r="B403" s="41" t="str">
        <f aca="false">IF(INDEX(Launagögn!$B$6:$B$10005,$A403)="","",INDEX(Launagögn!$B$6:$B$10005,$A403))</f>
        <v/>
      </c>
      <c r="C403" s="41" t="str">
        <f aca="false">IF(INDEX(Launagögn!$C$6:$C$10005,$A403)="","",INDEX(Launagögn!$C$6:$C$10005,$A403))</f>
        <v/>
      </c>
      <c r="D403" s="42" t="n">
        <f aca="false">IFERROR(SUMIF($F$10:$BC$10,"Stig",$F403:$BC403),0)</f>
        <v>0</v>
      </c>
      <c r="F403" s="43"/>
      <c r="G403" s="44" t="str">
        <f aca="false">IF(OR(F$4=0,F403="",F$8="",F$7=""),"",ROUND(F403/F$8*F$7*KVARDI,2))</f>
        <v/>
      </c>
      <c r="H403" s="43"/>
      <c r="I403" s="44" t="str">
        <f aca="false">IF(OR(H$4=0,H403="",H$8="",H$7=""),"",ROUND(H403/H$8*H$7*KVARDI,2))</f>
        <v/>
      </c>
      <c r="J403" s="43"/>
      <c r="K403" s="44" t="str">
        <f aca="false">IF(OR(J$4=0,J403="",J$8="",J$7=""),"",ROUND(J403/J$8*J$7*KVARDI,2))</f>
        <v/>
      </c>
      <c r="L403" s="43"/>
      <c r="M403" s="44" t="str">
        <f aca="false">IF(OR(L$4=0,L403="",L$8="",L$7=""),"",ROUND(L403/L$8*L$7*KVARDI,2))</f>
        <v/>
      </c>
      <c r="N403" s="43"/>
      <c r="O403" s="44" t="str">
        <f aca="false">IF(OR(N$4=0,N403="",N$8="",N$7=""),"",ROUND(N403/N$8*N$7*KVARDI,2))</f>
        <v/>
      </c>
      <c r="P403" s="43"/>
      <c r="Q403" s="44" t="str">
        <f aca="false">IF(OR(P$4=0,P403="",P$8="",P$7=""),"",ROUND(P403/P$8*P$7*KVARDI,2))</f>
        <v/>
      </c>
      <c r="R403" s="43"/>
      <c r="S403" s="44" t="str">
        <f aca="false">IF(OR(R$4=0,R403="",R$8="",R$7=""),"",ROUND(R403/R$8*R$7*KVARDI,2))</f>
        <v/>
      </c>
      <c r="T403" s="43"/>
      <c r="U403" s="44" t="str">
        <f aca="false">IF(OR(T$4=0,T403="",T$8="",T$7=""),"",ROUND(T403/T$8*T$7*KVARDI,2))</f>
        <v/>
      </c>
      <c r="V403" s="43"/>
      <c r="W403" s="44" t="str">
        <f aca="false">IF(OR(V$4=0,V403="",V$8="",V$7=""),"",ROUND(V403/V$8*V$7*KVARDI,2))</f>
        <v/>
      </c>
      <c r="X403" s="43"/>
      <c r="Y403" s="44" t="str">
        <f aca="false">IF(OR(X$4=0,X403="",X$8="",X$7=""),"",ROUND(X403/X$8*X$7*KVARDI,2))</f>
        <v/>
      </c>
      <c r="Z403" s="43"/>
      <c r="AA403" s="44" t="str">
        <f aca="false">IF(OR(Z$4=0,Z403="",Z$8="",Z$7=""),"",ROUND(Z403/Z$8*Z$7*KVARDI,2))</f>
        <v/>
      </c>
      <c r="AB403" s="43"/>
      <c r="AC403" s="44" t="str">
        <f aca="false">IF(OR(AB$4=0,AB403="",AB$8="",AB$7=""),"",ROUND(AB403/AB$8*AB$7*KVARDI,2))</f>
        <v/>
      </c>
      <c r="AD403" s="43"/>
      <c r="AE403" s="44" t="str">
        <f aca="false">IF(OR(AD$4=0,AD403="",AD$8="",AD$7=""),"",ROUND(AD403/AD$8*AD$7*KVARDI,2))</f>
        <v/>
      </c>
      <c r="AF403" s="43"/>
      <c r="AG403" s="44" t="str">
        <f aca="false">IF(OR(AF$4=0,AF403="",AF$8="",AF$7=""),"",ROUND(AF403/AF$8*AF$7*KVARDI,2))</f>
        <v/>
      </c>
      <c r="AH403" s="43"/>
      <c r="AI403" s="44" t="str">
        <f aca="false">IF(OR(AH$4=0,AH403="",AH$8="",AH$7=""),"",ROUND(AH403/AH$8*AH$7*KVARDI,2))</f>
        <v/>
      </c>
      <c r="AJ403" s="43"/>
      <c r="AK403" s="44" t="str">
        <f aca="false">IF(OR(AJ$4=0,AJ403="",AJ$8="",AJ$7=""),"",ROUND(AJ403/AJ$8*AJ$7*KVARDI,2))</f>
        <v/>
      </c>
      <c r="AL403" s="43"/>
      <c r="AM403" s="44" t="str">
        <f aca="false">IF(OR(AL$4=0,AL403="",AL$8="",AL$7=""),"",ROUND(AL403/AL$8*AL$7*KVARDI,2))</f>
        <v/>
      </c>
      <c r="AN403" s="43"/>
      <c r="AO403" s="44" t="str">
        <f aca="false">IF(OR(AN$4=0,AN403="",AN$8="",AN$7=""),"",ROUND(AN403/AN$8*AN$7*KVARDI,2))</f>
        <v/>
      </c>
      <c r="AP403" s="43"/>
      <c r="AQ403" s="44" t="str">
        <f aca="false">IF(OR(AP$4=0,AP403="",AP$8="",AP$7=""),"",ROUND(AP403/AP$8*AP$7*KVARDI,2))</f>
        <v/>
      </c>
      <c r="AR403" s="43"/>
      <c r="AS403" s="44" t="str">
        <f aca="false">IF(OR(AR$4=0,AR403="",AR$8="",AR$7=""),"",ROUND(AR403/AR$8*AR$7*KVARDI,2))</f>
        <v/>
      </c>
      <c r="AT403" s="43"/>
      <c r="AU403" s="44" t="str">
        <f aca="false">IF(OR(AT$4=0,AT403="",AT$8="",AT$7=""),"",ROUND(AT403/AT$8*AT$7*KVARDI,2))</f>
        <v/>
      </c>
      <c r="AV403" s="43"/>
      <c r="AW403" s="44" t="str">
        <f aca="false">IF(OR(AV$4=0,AV403="",AV$8="",AV$7=""),"",ROUND(AV403/AV$8*AV$7*KVARDI,2))</f>
        <v/>
      </c>
      <c r="AX403" s="43"/>
      <c r="AY403" s="44" t="str">
        <f aca="false">IF(OR(AX$4=0,AX403="",AX$8="",AX$7=""),"",ROUND(AX403/AX$8*AX$7*KVARDI,2))</f>
        <v/>
      </c>
      <c r="AZ403" s="43"/>
      <c r="BA403" s="44" t="str">
        <f aca="false">IF(OR(AZ$4=0,AZ403="",AZ$8="",AZ$7=""),"",ROUND(AZ403/AZ$8*AZ$7*KVARDI,2))</f>
        <v/>
      </c>
      <c r="BB403" s="43"/>
      <c r="BC403" s="44" t="str">
        <f aca="false">IF(OR(BB$4=0,BB403="",BB$8="",BB$7=""),"",ROUND(BB403/BB$8*BB$7*KVARDI,2))</f>
        <v/>
      </c>
    </row>
    <row r="404" customFormat="false" ht="15" hidden="false" customHeight="true" outlineLevel="0" collapsed="false">
      <c r="A404" s="45" t="n">
        <f aca="false">ROW()-10</f>
        <v>394</v>
      </c>
      <c r="B404" s="41" t="str">
        <f aca="false">IF(INDEX(Launagögn!$B$6:$B$10005,$A404)="","",INDEX(Launagögn!$B$6:$B$10005,$A404))</f>
        <v/>
      </c>
      <c r="C404" s="41" t="str">
        <f aca="false">IF(INDEX(Launagögn!$C$6:$C$10005,$A404)="","",INDEX(Launagögn!$C$6:$C$10005,$A404))</f>
        <v/>
      </c>
      <c r="D404" s="42" t="n">
        <f aca="false">IFERROR(SUMIF($F$10:$BC$10,"Stig",$F404:$BC404),0)</f>
        <v>0</v>
      </c>
      <c r="F404" s="43"/>
      <c r="G404" s="44" t="str">
        <f aca="false">IF(OR(F$4=0,F404="",F$8="",F$7=""),"",ROUND(F404/F$8*F$7*KVARDI,2))</f>
        <v/>
      </c>
      <c r="H404" s="43"/>
      <c r="I404" s="44" t="str">
        <f aca="false">IF(OR(H$4=0,H404="",H$8="",H$7=""),"",ROUND(H404/H$8*H$7*KVARDI,2))</f>
        <v/>
      </c>
      <c r="J404" s="43"/>
      <c r="K404" s="44" t="str">
        <f aca="false">IF(OR(J$4=0,J404="",J$8="",J$7=""),"",ROUND(J404/J$8*J$7*KVARDI,2))</f>
        <v/>
      </c>
      <c r="L404" s="43"/>
      <c r="M404" s="44" t="str">
        <f aca="false">IF(OR(L$4=0,L404="",L$8="",L$7=""),"",ROUND(L404/L$8*L$7*KVARDI,2))</f>
        <v/>
      </c>
      <c r="N404" s="43"/>
      <c r="O404" s="44" t="str">
        <f aca="false">IF(OR(N$4=0,N404="",N$8="",N$7=""),"",ROUND(N404/N$8*N$7*KVARDI,2))</f>
        <v/>
      </c>
      <c r="P404" s="43"/>
      <c r="Q404" s="44" t="str">
        <f aca="false">IF(OR(P$4=0,P404="",P$8="",P$7=""),"",ROUND(P404/P$8*P$7*KVARDI,2))</f>
        <v/>
      </c>
      <c r="R404" s="43"/>
      <c r="S404" s="44" t="str">
        <f aca="false">IF(OR(R$4=0,R404="",R$8="",R$7=""),"",ROUND(R404/R$8*R$7*KVARDI,2))</f>
        <v/>
      </c>
      <c r="T404" s="43"/>
      <c r="U404" s="44" t="str">
        <f aca="false">IF(OR(T$4=0,T404="",T$8="",T$7=""),"",ROUND(T404/T$8*T$7*KVARDI,2))</f>
        <v/>
      </c>
      <c r="V404" s="43"/>
      <c r="W404" s="44" t="str">
        <f aca="false">IF(OR(V$4=0,V404="",V$8="",V$7=""),"",ROUND(V404/V$8*V$7*KVARDI,2))</f>
        <v/>
      </c>
      <c r="X404" s="43"/>
      <c r="Y404" s="44" t="str">
        <f aca="false">IF(OR(X$4=0,X404="",X$8="",X$7=""),"",ROUND(X404/X$8*X$7*KVARDI,2))</f>
        <v/>
      </c>
      <c r="Z404" s="43"/>
      <c r="AA404" s="44" t="str">
        <f aca="false">IF(OR(Z$4=0,Z404="",Z$8="",Z$7=""),"",ROUND(Z404/Z$8*Z$7*KVARDI,2))</f>
        <v/>
      </c>
      <c r="AB404" s="43"/>
      <c r="AC404" s="44" t="str">
        <f aca="false">IF(OR(AB$4=0,AB404="",AB$8="",AB$7=""),"",ROUND(AB404/AB$8*AB$7*KVARDI,2))</f>
        <v/>
      </c>
      <c r="AD404" s="43"/>
      <c r="AE404" s="44" t="str">
        <f aca="false">IF(OR(AD$4=0,AD404="",AD$8="",AD$7=""),"",ROUND(AD404/AD$8*AD$7*KVARDI,2))</f>
        <v/>
      </c>
      <c r="AF404" s="43"/>
      <c r="AG404" s="44" t="str">
        <f aca="false">IF(OR(AF$4=0,AF404="",AF$8="",AF$7=""),"",ROUND(AF404/AF$8*AF$7*KVARDI,2))</f>
        <v/>
      </c>
      <c r="AH404" s="43"/>
      <c r="AI404" s="44" t="str">
        <f aca="false">IF(OR(AH$4=0,AH404="",AH$8="",AH$7=""),"",ROUND(AH404/AH$8*AH$7*KVARDI,2))</f>
        <v/>
      </c>
      <c r="AJ404" s="43"/>
      <c r="AK404" s="44" t="str">
        <f aca="false">IF(OR(AJ$4=0,AJ404="",AJ$8="",AJ$7=""),"",ROUND(AJ404/AJ$8*AJ$7*KVARDI,2))</f>
        <v/>
      </c>
      <c r="AL404" s="43"/>
      <c r="AM404" s="44" t="str">
        <f aca="false">IF(OR(AL$4=0,AL404="",AL$8="",AL$7=""),"",ROUND(AL404/AL$8*AL$7*KVARDI,2))</f>
        <v/>
      </c>
      <c r="AN404" s="43"/>
      <c r="AO404" s="44" t="str">
        <f aca="false">IF(OR(AN$4=0,AN404="",AN$8="",AN$7=""),"",ROUND(AN404/AN$8*AN$7*KVARDI,2))</f>
        <v/>
      </c>
      <c r="AP404" s="43"/>
      <c r="AQ404" s="44" t="str">
        <f aca="false">IF(OR(AP$4=0,AP404="",AP$8="",AP$7=""),"",ROUND(AP404/AP$8*AP$7*KVARDI,2))</f>
        <v/>
      </c>
      <c r="AR404" s="43"/>
      <c r="AS404" s="44" t="str">
        <f aca="false">IF(OR(AR$4=0,AR404="",AR$8="",AR$7=""),"",ROUND(AR404/AR$8*AR$7*KVARDI,2))</f>
        <v/>
      </c>
      <c r="AT404" s="43"/>
      <c r="AU404" s="44" t="str">
        <f aca="false">IF(OR(AT$4=0,AT404="",AT$8="",AT$7=""),"",ROUND(AT404/AT$8*AT$7*KVARDI,2))</f>
        <v/>
      </c>
      <c r="AV404" s="43"/>
      <c r="AW404" s="44" t="str">
        <f aca="false">IF(OR(AV$4=0,AV404="",AV$8="",AV$7=""),"",ROUND(AV404/AV$8*AV$7*KVARDI,2))</f>
        <v/>
      </c>
      <c r="AX404" s="43"/>
      <c r="AY404" s="44" t="str">
        <f aca="false">IF(OR(AX$4=0,AX404="",AX$8="",AX$7=""),"",ROUND(AX404/AX$8*AX$7*KVARDI,2))</f>
        <v/>
      </c>
      <c r="AZ404" s="43"/>
      <c r="BA404" s="44" t="str">
        <f aca="false">IF(OR(AZ$4=0,AZ404="",AZ$8="",AZ$7=""),"",ROUND(AZ404/AZ$8*AZ$7*KVARDI,2))</f>
        <v/>
      </c>
      <c r="BB404" s="43"/>
      <c r="BC404" s="44" t="str">
        <f aca="false">IF(OR(BB$4=0,BB404="",BB$8="",BB$7=""),"",ROUND(BB404/BB$8*BB$7*KVARDI,2))</f>
        <v/>
      </c>
    </row>
    <row r="405" customFormat="false" ht="15" hidden="false" customHeight="true" outlineLevel="0" collapsed="false">
      <c r="A405" s="45" t="n">
        <f aca="false">ROW()-10</f>
        <v>395</v>
      </c>
      <c r="B405" s="41" t="str">
        <f aca="false">IF(INDEX(Launagögn!$B$6:$B$10005,$A405)="","",INDEX(Launagögn!$B$6:$B$10005,$A405))</f>
        <v/>
      </c>
      <c r="C405" s="41" t="str">
        <f aca="false">IF(INDEX(Launagögn!$C$6:$C$10005,$A405)="","",INDEX(Launagögn!$C$6:$C$10005,$A405))</f>
        <v/>
      </c>
      <c r="D405" s="42" t="n">
        <f aca="false">IFERROR(SUMIF($F$10:$BC$10,"Stig",$F405:$BC405),0)</f>
        <v>0</v>
      </c>
      <c r="F405" s="43"/>
      <c r="G405" s="44" t="str">
        <f aca="false">IF(OR(F$4=0,F405="",F$8="",F$7=""),"",ROUND(F405/F$8*F$7*KVARDI,2))</f>
        <v/>
      </c>
      <c r="H405" s="43"/>
      <c r="I405" s="44" t="str">
        <f aca="false">IF(OR(H$4=0,H405="",H$8="",H$7=""),"",ROUND(H405/H$8*H$7*KVARDI,2))</f>
        <v/>
      </c>
      <c r="J405" s="43"/>
      <c r="K405" s="44" t="str">
        <f aca="false">IF(OR(J$4=0,J405="",J$8="",J$7=""),"",ROUND(J405/J$8*J$7*KVARDI,2))</f>
        <v/>
      </c>
      <c r="L405" s="43"/>
      <c r="M405" s="44" t="str">
        <f aca="false">IF(OR(L$4=0,L405="",L$8="",L$7=""),"",ROUND(L405/L$8*L$7*KVARDI,2))</f>
        <v/>
      </c>
      <c r="N405" s="43"/>
      <c r="O405" s="44" t="str">
        <f aca="false">IF(OR(N$4=0,N405="",N$8="",N$7=""),"",ROUND(N405/N$8*N$7*KVARDI,2))</f>
        <v/>
      </c>
      <c r="P405" s="43"/>
      <c r="Q405" s="44" t="str">
        <f aca="false">IF(OR(P$4=0,P405="",P$8="",P$7=""),"",ROUND(P405/P$8*P$7*KVARDI,2))</f>
        <v/>
      </c>
      <c r="R405" s="43"/>
      <c r="S405" s="44" t="str">
        <f aca="false">IF(OR(R$4=0,R405="",R$8="",R$7=""),"",ROUND(R405/R$8*R$7*KVARDI,2))</f>
        <v/>
      </c>
      <c r="T405" s="43"/>
      <c r="U405" s="44" t="str">
        <f aca="false">IF(OR(T$4=0,T405="",T$8="",T$7=""),"",ROUND(T405/T$8*T$7*KVARDI,2))</f>
        <v/>
      </c>
      <c r="V405" s="43"/>
      <c r="W405" s="44" t="str">
        <f aca="false">IF(OR(V$4=0,V405="",V$8="",V$7=""),"",ROUND(V405/V$8*V$7*KVARDI,2))</f>
        <v/>
      </c>
      <c r="X405" s="43"/>
      <c r="Y405" s="44" t="str">
        <f aca="false">IF(OR(X$4=0,X405="",X$8="",X$7=""),"",ROUND(X405/X$8*X$7*KVARDI,2))</f>
        <v/>
      </c>
      <c r="Z405" s="43"/>
      <c r="AA405" s="44" t="str">
        <f aca="false">IF(OR(Z$4=0,Z405="",Z$8="",Z$7=""),"",ROUND(Z405/Z$8*Z$7*KVARDI,2))</f>
        <v/>
      </c>
      <c r="AB405" s="43"/>
      <c r="AC405" s="44" t="str">
        <f aca="false">IF(OR(AB$4=0,AB405="",AB$8="",AB$7=""),"",ROUND(AB405/AB$8*AB$7*KVARDI,2))</f>
        <v/>
      </c>
      <c r="AD405" s="43"/>
      <c r="AE405" s="44" t="str">
        <f aca="false">IF(OR(AD$4=0,AD405="",AD$8="",AD$7=""),"",ROUND(AD405/AD$8*AD$7*KVARDI,2))</f>
        <v/>
      </c>
      <c r="AF405" s="43"/>
      <c r="AG405" s="44" t="str">
        <f aca="false">IF(OR(AF$4=0,AF405="",AF$8="",AF$7=""),"",ROUND(AF405/AF$8*AF$7*KVARDI,2))</f>
        <v/>
      </c>
      <c r="AH405" s="43"/>
      <c r="AI405" s="44" t="str">
        <f aca="false">IF(OR(AH$4=0,AH405="",AH$8="",AH$7=""),"",ROUND(AH405/AH$8*AH$7*KVARDI,2))</f>
        <v/>
      </c>
      <c r="AJ405" s="43"/>
      <c r="AK405" s="44" t="str">
        <f aca="false">IF(OR(AJ$4=0,AJ405="",AJ$8="",AJ$7=""),"",ROUND(AJ405/AJ$8*AJ$7*KVARDI,2))</f>
        <v/>
      </c>
      <c r="AL405" s="43"/>
      <c r="AM405" s="44" t="str">
        <f aca="false">IF(OR(AL$4=0,AL405="",AL$8="",AL$7=""),"",ROUND(AL405/AL$8*AL$7*KVARDI,2))</f>
        <v/>
      </c>
      <c r="AN405" s="43"/>
      <c r="AO405" s="44" t="str">
        <f aca="false">IF(OR(AN$4=0,AN405="",AN$8="",AN$7=""),"",ROUND(AN405/AN$8*AN$7*KVARDI,2))</f>
        <v/>
      </c>
      <c r="AP405" s="43"/>
      <c r="AQ405" s="44" t="str">
        <f aca="false">IF(OR(AP$4=0,AP405="",AP$8="",AP$7=""),"",ROUND(AP405/AP$8*AP$7*KVARDI,2))</f>
        <v/>
      </c>
      <c r="AR405" s="43"/>
      <c r="AS405" s="44" t="str">
        <f aca="false">IF(OR(AR$4=0,AR405="",AR$8="",AR$7=""),"",ROUND(AR405/AR$8*AR$7*KVARDI,2))</f>
        <v/>
      </c>
      <c r="AT405" s="43"/>
      <c r="AU405" s="44" t="str">
        <f aca="false">IF(OR(AT$4=0,AT405="",AT$8="",AT$7=""),"",ROUND(AT405/AT$8*AT$7*KVARDI,2))</f>
        <v/>
      </c>
      <c r="AV405" s="43"/>
      <c r="AW405" s="44" t="str">
        <f aca="false">IF(OR(AV$4=0,AV405="",AV$8="",AV$7=""),"",ROUND(AV405/AV$8*AV$7*KVARDI,2))</f>
        <v/>
      </c>
      <c r="AX405" s="43"/>
      <c r="AY405" s="44" t="str">
        <f aca="false">IF(OR(AX$4=0,AX405="",AX$8="",AX$7=""),"",ROUND(AX405/AX$8*AX$7*KVARDI,2))</f>
        <v/>
      </c>
      <c r="AZ405" s="43"/>
      <c r="BA405" s="44" t="str">
        <f aca="false">IF(OR(AZ$4=0,AZ405="",AZ$8="",AZ$7=""),"",ROUND(AZ405/AZ$8*AZ$7*KVARDI,2))</f>
        <v/>
      </c>
      <c r="BB405" s="43"/>
      <c r="BC405" s="44" t="str">
        <f aca="false">IF(OR(BB$4=0,BB405="",BB$8="",BB$7=""),"",ROUND(BB405/BB$8*BB$7*KVARDI,2))</f>
        <v/>
      </c>
    </row>
    <row r="406" customFormat="false" ht="15" hidden="false" customHeight="true" outlineLevel="0" collapsed="false">
      <c r="A406" s="45" t="n">
        <f aca="false">ROW()-10</f>
        <v>396</v>
      </c>
      <c r="B406" s="41" t="str">
        <f aca="false">IF(INDEX(Launagögn!$B$6:$B$10005,$A406)="","",INDEX(Launagögn!$B$6:$B$10005,$A406))</f>
        <v/>
      </c>
      <c r="C406" s="41" t="str">
        <f aca="false">IF(INDEX(Launagögn!$C$6:$C$10005,$A406)="","",INDEX(Launagögn!$C$6:$C$10005,$A406))</f>
        <v/>
      </c>
      <c r="D406" s="42" t="n">
        <f aca="false">IFERROR(SUMIF($F$10:$BC$10,"Stig",$F406:$BC406),0)</f>
        <v>0</v>
      </c>
      <c r="F406" s="43"/>
      <c r="G406" s="44" t="str">
        <f aca="false">IF(OR(F$4=0,F406="",F$8="",F$7=""),"",ROUND(F406/F$8*F$7*KVARDI,2))</f>
        <v/>
      </c>
      <c r="H406" s="43"/>
      <c r="I406" s="44" t="str">
        <f aca="false">IF(OR(H$4=0,H406="",H$8="",H$7=""),"",ROUND(H406/H$8*H$7*KVARDI,2))</f>
        <v/>
      </c>
      <c r="J406" s="43"/>
      <c r="K406" s="44" t="str">
        <f aca="false">IF(OR(J$4=0,J406="",J$8="",J$7=""),"",ROUND(J406/J$8*J$7*KVARDI,2))</f>
        <v/>
      </c>
      <c r="L406" s="43"/>
      <c r="M406" s="44" t="str">
        <f aca="false">IF(OR(L$4=0,L406="",L$8="",L$7=""),"",ROUND(L406/L$8*L$7*KVARDI,2))</f>
        <v/>
      </c>
      <c r="N406" s="43"/>
      <c r="O406" s="44" t="str">
        <f aca="false">IF(OR(N$4=0,N406="",N$8="",N$7=""),"",ROUND(N406/N$8*N$7*KVARDI,2))</f>
        <v/>
      </c>
      <c r="P406" s="43"/>
      <c r="Q406" s="44" t="str">
        <f aca="false">IF(OR(P$4=0,P406="",P$8="",P$7=""),"",ROUND(P406/P$8*P$7*KVARDI,2))</f>
        <v/>
      </c>
      <c r="R406" s="43"/>
      <c r="S406" s="44" t="str">
        <f aca="false">IF(OR(R$4=0,R406="",R$8="",R$7=""),"",ROUND(R406/R$8*R$7*KVARDI,2))</f>
        <v/>
      </c>
      <c r="T406" s="43"/>
      <c r="U406" s="44" t="str">
        <f aca="false">IF(OR(T$4=0,T406="",T$8="",T$7=""),"",ROUND(T406/T$8*T$7*KVARDI,2))</f>
        <v/>
      </c>
      <c r="V406" s="43"/>
      <c r="W406" s="44" t="str">
        <f aca="false">IF(OR(V$4=0,V406="",V$8="",V$7=""),"",ROUND(V406/V$8*V$7*KVARDI,2))</f>
        <v/>
      </c>
      <c r="X406" s="43"/>
      <c r="Y406" s="44" t="str">
        <f aca="false">IF(OR(X$4=0,X406="",X$8="",X$7=""),"",ROUND(X406/X$8*X$7*KVARDI,2))</f>
        <v/>
      </c>
      <c r="Z406" s="43"/>
      <c r="AA406" s="44" t="str">
        <f aca="false">IF(OR(Z$4=0,Z406="",Z$8="",Z$7=""),"",ROUND(Z406/Z$8*Z$7*KVARDI,2))</f>
        <v/>
      </c>
      <c r="AB406" s="43"/>
      <c r="AC406" s="44" t="str">
        <f aca="false">IF(OR(AB$4=0,AB406="",AB$8="",AB$7=""),"",ROUND(AB406/AB$8*AB$7*KVARDI,2))</f>
        <v/>
      </c>
      <c r="AD406" s="43"/>
      <c r="AE406" s="44" t="str">
        <f aca="false">IF(OR(AD$4=0,AD406="",AD$8="",AD$7=""),"",ROUND(AD406/AD$8*AD$7*KVARDI,2))</f>
        <v/>
      </c>
      <c r="AF406" s="43"/>
      <c r="AG406" s="44" t="str">
        <f aca="false">IF(OR(AF$4=0,AF406="",AF$8="",AF$7=""),"",ROUND(AF406/AF$8*AF$7*KVARDI,2))</f>
        <v/>
      </c>
      <c r="AH406" s="43"/>
      <c r="AI406" s="44" t="str">
        <f aca="false">IF(OR(AH$4=0,AH406="",AH$8="",AH$7=""),"",ROUND(AH406/AH$8*AH$7*KVARDI,2))</f>
        <v/>
      </c>
      <c r="AJ406" s="43"/>
      <c r="AK406" s="44" t="str">
        <f aca="false">IF(OR(AJ$4=0,AJ406="",AJ$8="",AJ$7=""),"",ROUND(AJ406/AJ$8*AJ$7*KVARDI,2))</f>
        <v/>
      </c>
      <c r="AL406" s="43"/>
      <c r="AM406" s="44" t="str">
        <f aca="false">IF(OR(AL$4=0,AL406="",AL$8="",AL$7=""),"",ROUND(AL406/AL$8*AL$7*KVARDI,2))</f>
        <v/>
      </c>
      <c r="AN406" s="43"/>
      <c r="AO406" s="44" t="str">
        <f aca="false">IF(OR(AN$4=0,AN406="",AN$8="",AN$7=""),"",ROUND(AN406/AN$8*AN$7*KVARDI,2))</f>
        <v/>
      </c>
      <c r="AP406" s="43"/>
      <c r="AQ406" s="44" t="str">
        <f aca="false">IF(OR(AP$4=0,AP406="",AP$8="",AP$7=""),"",ROUND(AP406/AP$8*AP$7*KVARDI,2))</f>
        <v/>
      </c>
      <c r="AR406" s="43"/>
      <c r="AS406" s="44" t="str">
        <f aca="false">IF(OR(AR$4=0,AR406="",AR$8="",AR$7=""),"",ROUND(AR406/AR$8*AR$7*KVARDI,2))</f>
        <v/>
      </c>
      <c r="AT406" s="43"/>
      <c r="AU406" s="44" t="str">
        <f aca="false">IF(OR(AT$4=0,AT406="",AT$8="",AT$7=""),"",ROUND(AT406/AT$8*AT$7*KVARDI,2))</f>
        <v/>
      </c>
      <c r="AV406" s="43"/>
      <c r="AW406" s="44" t="str">
        <f aca="false">IF(OR(AV$4=0,AV406="",AV$8="",AV$7=""),"",ROUND(AV406/AV$8*AV$7*KVARDI,2))</f>
        <v/>
      </c>
      <c r="AX406" s="43"/>
      <c r="AY406" s="44" t="str">
        <f aca="false">IF(OR(AX$4=0,AX406="",AX$8="",AX$7=""),"",ROUND(AX406/AX$8*AX$7*KVARDI,2))</f>
        <v/>
      </c>
      <c r="AZ406" s="43"/>
      <c r="BA406" s="44" t="str">
        <f aca="false">IF(OR(AZ$4=0,AZ406="",AZ$8="",AZ$7=""),"",ROUND(AZ406/AZ$8*AZ$7*KVARDI,2))</f>
        <v/>
      </c>
      <c r="BB406" s="43"/>
      <c r="BC406" s="44" t="str">
        <f aca="false">IF(OR(BB$4=0,BB406="",BB$8="",BB$7=""),"",ROUND(BB406/BB$8*BB$7*KVARDI,2))</f>
        <v/>
      </c>
    </row>
    <row r="407" customFormat="false" ht="15" hidden="false" customHeight="true" outlineLevel="0" collapsed="false">
      <c r="A407" s="45" t="n">
        <f aca="false">ROW()-10</f>
        <v>397</v>
      </c>
      <c r="B407" s="41" t="str">
        <f aca="false">IF(INDEX(Launagögn!$B$6:$B$10005,$A407)="","",INDEX(Launagögn!$B$6:$B$10005,$A407))</f>
        <v/>
      </c>
      <c r="C407" s="41" t="str">
        <f aca="false">IF(INDEX(Launagögn!$C$6:$C$10005,$A407)="","",INDEX(Launagögn!$C$6:$C$10005,$A407))</f>
        <v/>
      </c>
      <c r="D407" s="42" t="n">
        <f aca="false">IFERROR(SUMIF($F$10:$BC$10,"Stig",$F407:$BC407),0)</f>
        <v>0</v>
      </c>
      <c r="F407" s="43"/>
      <c r="G407" s="44" t="str">
        <f aca="false">IF(OR(F$4=0,F407="",F$8="",F$7=""),"",ROUND(F407/F$8*F$7*KVARDI,2))</f>
        <v/>
      </c>
      <c r="H407" s="43"/>
      <c r="I407" s="44" t="str">
        <f aca="false">IF(OR(H$4=0,H407="",H$8="",H$7=""),"",ROUND(H407/H$8*H$7*KVARDI,2))</f>
        <v/>
      </c>
      <c r="J407" s="43"/>
      <c r="K407" s="44" t="str">
        <f aca="false">IF(OR(J$4=0,J407="",J$8="",J$7=""),"",ROUND(J407/J$8*J$7*KVARDI,2))</f>
        <v/>
      </c>
      <c r="L407" s="43"/>
      <c r="M407" s="44" t="str">
        <f aca="false">IF(OR(L$4=0,L407="",L$8="",L$7=""),"",ROUND(L407/L$8*L$7*KVARDI,2))</f>
        <v/>
      </c>
      <c r="N407" s="43"/>
      <c r="O407" s="44" t="str">
        <f aca="false">IF(OR(N$4=0,N407="",N$8="",N$7=""),"",ROUND(N407/N$8*N$7*KVARDI,2))</f>
        <v/>
      </c>
      <c r="P407" s="43"/>
      <c r="Q407" s="44" t="str">
        <f aca="false">IF(OR(P$4=0,P407="",P$8="",P$7=""),"",ROUND(P407/P$8*P$7*KVARDI,2))</f>
        <v/>
      </c>
      <c r="R407" s="43"/>
      <c r="S407" s="44" t="str">
        <f aca="false">IF(OR(R$4=0,R407="",R$8="",R$7=""),"",ROUND(R407/R$8*R$7*KVARDI,2))</f>
        <v/>
      </c>
      <c r="T407" s="43"/>
      <c r="U407" s="44" t="str">
        <f aca="false">IF(OR(T$4=0,T407="",T$8="",T$7=""),"",ROUND(T407/T$8*T$7*KVARDI,2))</f>
        <v/>
      </c>
      <c r="V407" s="43"/>
      <c r="W407" s="44" t="str">
        <f aca="false">IF(OR(V$4=0,V407="",V$8="",V$7=""),"",ROUND(V407/V$8*V$7*KVARDI,2))</f>
        <v/>
      </c>
      <c r="X407" s="43"/>
      <c r="Y407" s="44" t="str">
        <f aca="false">IF(OR(X$4=0,X407="",X$8="",X$7=""),"",ROUND(X407/X$8*X$7*KVARDI,2))</f>
        <v/>
      </c>
      <c r="Z407" s="43"/>
      <c r="AA407" s="44" t="str">
        <f aca="false">IF(OR(Z$4=0,Z407="",Z$8="",Z$7=""),"",ROUND(Z407/Z$8*Z$7*KVARDI,2))</f>
        <v/>
      </c>
      <c r="AB407" s="43"/>
      <c r="AC407" s="44" t="str">
        <f aca="false">IF(OR(AB$4=0,AB407="",AB$8="",AB$7=""),"",ROUND(AB407/AB$8*AB$7*KVARDI,2))</f>
        <v/>
      </c>
      <c r="AD407" s="43"/>
      <c r="AE407" s="44" t="str">
        <f aca="false">IF(OR(AD$4=0,AD407="",AD$8="",AD$7=""),"",ROUND(AD407/AD$8*AD$7*KVARDI,2))</f>
        <v/>
      </c>
      <c r="AF407" s="43"/>
      <c r="AG407" s="44" t="str">
        <f aca="false">IF(OR(AF$4=0,AF407="",AF$8="",AF$7=""),"",ROUND(AF407/AF$8*AF$7*KVARDI,2))</f>
        <v/>
      </c>
      <c r="AH407" s="43"/>
      <c r="AI407" s="44" t="str">
        <f aca="false">IF(OR(AH$4=0,AH407="",AH$8="",AH$7=""),"",ROUND(AH407/AH$8*AH$7*KVARDI,2))</f>
        <v/>
      </c>
      <c r="AJ407" s="43"/>
      <c r="AK407" s="44" t="str">
        <f aca="false">IF(OR(AJ$4=0,AJ407="",AJ$8="",AJ$7=""),"",ROUND(AJ407/AJ$8*AJ$7*KVARDI,2))</f>
        <v/>
      </c>
      <c r="AL407" s="43"/>
      <c r="AM407" s="44" t="str">
        <f aca="false">IF(OR(AL$4=0,AL407="",AL$8="",AL$7=""),"",ROUND(AL407/AL$8*AL$7*KVARDI,2))</f>
        <v/>
      </c>
      <c r="AN407" s="43"/>
      <c r="AO407" s="44" t="str">
        <f aca="false">IF(OR(AN$4=0,AN407="",AN$8="",AN$7=""),"",ROUND(AN407/AN$8*AN$7*KVARDI,2))</f>
        <v/>
      </c>
      <c r="AP407" s="43"/>
      <c r="AQ407" s="44" t="str">
        <f aca="false">IF(OR(AP$4=0,AP407="",AP$8="",AP$7=""),"",ROUND(AP407/AP$8*AP$7*KVARDI,2))</f>
        <v/>
      </c>
      <c r="AR407" s="43"/>
      <c r="AS407" s="44" t="str">
        <f aca="false">IF(OR(AR$4=0,AR407="",AR$8="",AR$7=""),"",ROUND(AR407/AR$8*AR$7*KVARDI,2))</f>
        <v/>
      </c>
      <c r="AT407" s="43"/>
      <c r="AU407" s="44" t="str">
        <f aca="false">IF(OR(AT$4=0,AT407="",AT$8="",AT$7=""),"",ROUND(AT407/AT$8*AT$7*KVARDI,2))</f>
        <v/>
      </c>
      <c r="AV407" s="43"/>
      <c r="AW407" s="44" t="str">
        <f aca="false">IF(OR(AV$4=0,AV407="",AV$8="",AV$7=""),"",ROUND(AV407/AV$8*AV$7*KVARDI,2))</f>
        <v/>
      </c>
      <c r="AX407" s="43"/>
      <c r="AY407" s="44" t="str">
        <f aca="false">IF(OR(AX$4=0,AX407="",AX$8="",AX$7=""),"",ROUND(AX407/AX$8*AX$7*KVARDI,2))</f>
        <v/>
      </c>
      <c r="AZ407" s="43"/>
      <c r="BA407" s="44" t="str">
        <f aca="false">IF(OR(AZ$4=0,AZ407="",AZ$8="",AZ$7=""),"",ROUND(AZ407/AZ$8*AZ$7*KVARDI,2))</f>
        <v/>
      </c>
      <c r="BB407" s="43"/>
      <c r="BC407" s="44" t="str">
        <f aca="false">IF(OR(BB$4=0,BB407="",BB$8="",BB$7=""),"",ROUND(BB407/BB$8*BB$7*KVARDI,2))</f>
        <v/>
      </c>
    </row>
    <row r="408" customFormat="false" ht="15" hidden="false" customHeight="true" outlineLevel="0" collapsed="false">
      <c r="A408" s="45" t="n">
        <f aca="false">ROW()-10</f>
        <v>398</v>
      </c>
      <c r="B408" s="41" t="str">
        <f aca="false">IF(INDEX(Launagögn!$B$6:$B$10005,$A408)="","",INDEX(Launagögn!$B$6:$B$10005,$A408))</f>
        <v/>
      </c>
      <c r="C408" s="41" t="str">
        <f aca="false">IF(INDEX(Launagögn!$C$6:$C$10005,$A408)="","",INDEX(Launagögn!$C$6:$C$10005,$A408))</f>
        <v/>
      </c>
      <c r="D408" s="42" t="n">
        <f aca="false">IFERROR(SUMIF($F$10:$BC$10,"Stig",$F408:$BC408),0)</f>
        <v>0</v>
      </c>
      <c r="F408" s="43"/>
      <c r="G408" s="44" t="str">
        <f aca="false">IF(OR(F$4=0,F408="",F$8="",F$7=""),"",ROUND(F408/F$8*F$7*KVARDI,2))</f>
        <v/>
      </c>
      <c r="H408" s="43"/>
      <c r="I408" s="44" t="str">
        <f aca="false">IF(OR(H$4=0,H408="",H$8="",H$7=""),"",ROUND(H408/H$8*H$7*KVARDI,2))</f>
        <v/>
      </c>
      <c r="J408" s="43"/>
      <c r="K408" s="44" t="str">
        <f aca="false">IF(OR(J$4=0,J408="",J$8="",J$7=""),"",ROUND(J408/J$8*J$7*KVARDI,2))</f>
        <v/>
      </c>
      <c r="L408" s="43"/>
      <c r="M408" s="44" t="str">
        <f aca="false">IF(OR(L$4=0,L408="",L$8="",L$7=""),"",ROUND(L408/L$8*L$7*KVARDI,2))</f>
        <v/>
      </c>
      <c r="N408" s="43"/>
      <c r="O408" s="44" t="str">
        <f aca="false">IF(OR(N$4=0,N408="",N$8="",N$7=""),"",ROUND(N408/N$8*N$7*KVARDI,2))</f>
        <v/>
      </c>
      <c r="P408" s="43"/>
      <c r="Q408" s="44" t="str">
        <f aca="false">IF(OR(P$4=0,P408="",P$8="",P$7=""),"",ROUND(P408/P$8*P$7*KVARDI,2))</f>
        <v/>
      </c>
      <c r="R408" s="43"/>
      <c r="S408" s="44" t="str">
        <f aca="false">IF(OR(R$4=0,R408="",R$8="",R$7=""),"",ROUND(R408/R$8*R$7*KVARDI,2))</f>
        <v/>
      </c>
      <c r="T408" s="43"/>
      <c r="U408" s="44" t="str">
        <f aca="false">IF(OR(T$4=0,T408="",T$8="",T$7=""),"",ROUND(T408/T$8*T$7*KVARDI,2))</f>
        <v/>
      </c>
      <c r="V408" s="43"/>
      <c r="W408" s="44" t="str">
        <f aca="false">IF(OR(V$4=0,V408="",V$8="",V$7=""),"",ROUND(V408/V$8*V$7*KVARDI,2))</f>
        <v/>
      </c>
      <c r="X408" s="43"/>
      <c r="Y408" s="44" t="str">
        <f aca="false">IF(OR(X$4=0,X408="",X$8="",X$7=""),"",ROUND(X408/X$8*X$7*KVARDI,2))</f>
        <v/>
      </c>
      <c r="Z408" s="43"/>
      <c r="AA408" s="44" t="str">
        <f aca="false">IF(OR(Z$4=0,Z408="",Z$8="",Z$7=""),"",ROUND(Z408/Z$8*Z$7*KVARDI,2))</f>
        <v/>
      </c>
      <c r="AB408" s="43"/>
      <c r="AC408" s="44" t="str">
        <f aca="false">IF(OR(AB$4=0,AB408="",AB$8="",AB$7=""),"",ROUND(AB408/AB$8*AB$7*KVARDI,2))</f>
        <v/>
      </c>
      <c r="AD408" s="43"/>
      <c r="AE408" s="44" t="str">
        <f aca="false">IF(OR(AD$4=0,AD408="",AD$8="",AD$7=""),"",ROUND(AD408/AD$8*AD$7*KVARDI,2))</f>
        <v/>
      </c>
      <c r="AF408" s="43"/>
      <c r="AG408" s="44" t="str">
        <f aca="false">IF(OR(AF$4=0,AF408="",AF$8="",AF$7=""),"",ROUND(AF408/AF$8*AF$7*KVARDI,2))</f>
        <v/>
      </c>
      <c r="AH408" s="43"/>
      <c r="AI408" s="44" t="str">
        <f aca="false">IF(OR(AH$4=0,AH408="",AH$8="",AH$7=""),"",ROUND(AH408/AH$8*AH$7*KVARDI,2))</f>
        <v/>
      </c>
      <c r="AJ408" s="43"/>
      <c r="AK408" s="44" t="str">
        <f aca="false">IF(OR(AJ$4=0,AJ408="",AJ$8="",AJ$7=""),"",ROUND(AJ408/AJ$8*AJ$7*KVARDI,2))</f>
        <v/>
      </c>
      <c r="AL408" s="43"/>
      <c r="AM408" s="44" t="str">
        <f aca="false">IF(OR(AL$4=0,AL408="",AL$8="",AL$7=""),"",ROUND(AL408/AL$8*AL$7*KVARDI,2))</f>
        <v/>
      </c>
      <c r="AN408" s="43"/>
      <c r="AO408" s="44" t="str">
        <f aca="false">IF(OR(AN$4=0,AN408="",AN$8="",AN$7=""),"",ROUND(AN408/AN$8*AN$7*KVARDI,2))</f>
        <v/>
      </c>
      <c r="AP408" s="43"/>
      <c r="AQ408" s="44" t="str">
        <f aca="false">IF(OR(AP$4=0,AP408="",AP$8="",AP$7=""),"",ROUND(AP408/AP$8*AP$7*KVARDI,2))</f>
        <v/>
      </c>
      <c r="AR408" s="43"/>
      <c r="AS408" s="44" t="str">
        <f aca="false">IF(OR(AR$4=0,AR408="",AR$8="",AR$7=""),"",ROUND(AR408/AR$8*AR$7*KVARDI,2))</f>
        <v/>
      </c>
      <c r="AT408" s="43"/>
      <c r="AU408" s="44" t="str">
        <f aca="false">IF(OR(AT$4=0,AT408="",AT$8="",AT$7=""),"",ROUND(AT408/AT$8*AT$7*KVARDI,2))</f>
        <v/>
      </c>
      <c r="AV408" s="43"/>
      <c r="AW408" s="44" t="str">
        <f aca="false">IF(OR(AV$4=0,AV408="",AV$8="",AV$7=""),"",ROUND(AV408/AV$8*AV$7*KVARDI,2))</f>
        <v/>
      </c>
      <c r="AX408" s="43"/>
      <c r="AY408" s="44" t="str">
        <f aca="false">IF(OR(AX$4=0,AX408="",AX$8="",AX$7=""),"",ROUND(AX408/AX$8*AX$7*KVARDI,2))</f>
        <v/>
      </c>
      <c r="AZ408" s="43"/>
      <c r="BA408" s="44" t="str">
        <f aca="false">IF(OR(AZ$4=0,AZ408="",AZ$8="",AZ$7=""),"",ROUND(AZ408/AZ$8*AZ$7*KVARDI,2))</f>
        <v/>
      </c>
      <c r="BB408" s="43"/>
      <c r="BC408" s="44" t="str">
        <f aca="false">IF(OR(BB$4=0,BB408="",BB$8="",BB$7=""),"",ROUND(BB408/BB$8*BB$7*KVARDI,2))</f>
        <v/>
      </c>
    </row>
    <row r="409" customFormat="false" ht="15" hidden="false" customHeight="true" outlineLevel="0" collapsed="false">
      <c r="A409" s="45" t="n">
        <f aca="false">ROW()-10</f>
        <v>399</v>
      </c>
      <c r="B409" s="41" t="str">
        <f aca="false">IF(INDEX(Launagögn!$B$6:$B$10005,$A409)="","",INDEX(Launagögn!$B$6:$B$10005,$A409))</f>
        <v/>
      </c>
      <c r="C409" s="41" t="str">
        <f aca="false">IF(INDEX(Launagögn!$C$6:$C$10005,$A409)="","",INDEX(Launagögn!$C$6:$C$10005,$A409))</f>
        <v/>
      </c>
      <c r="D409" s="42" t="n">
        <f aca="false">IFERROR(SUMIF($F$10:$BC$10,"Stig",$F409:$BC409),0)</f>
        <v>0</v>
      </c>
      <c r="F409" s="43"/>
      <c r="G409" s="44" t="str">
        <f aca="false">IF(OR(F$4=0,F409="",F$8="",F$7=""),"",ROUND(F409/F$8*F$7*KVARDI,2))</f>
        <v/>
      </c>
      <c r="H409" s="43"/>
      <c r="I409" s="44" t="str">
        <f aca="false">IF(OR(H$4=0,H409="",H$8="",H$7=""),"",ROUND(H409/H$8*H$7*KVARDI,2))</f>
        <v/>
      </c>
      <c r="J409" s="43"/>
      <c r="K409" s="44" t="str">
        <f aca="false">IF(OR(J$4=0,J409="",J$8="",J$7=""),"",ROUND(J409/J$8*J$7*KVARDI,2))</f>
        <v/>
      </c>
      <c r="L409" s="43"/>
      <c r="M409" s="44" t="str">
        <f aca="false">IF(OR(L$4=0,L409="",L$8="",L$7=""),"",ROUND(L409/L$8*L$7*KVARDI,2))</f>
        <v/>
      </c>
      <c r="N409" s="43"/>
      <c r="O409" s="44" t="str">
        <f aca="false">IF(OR(N$4=0,N409="",N$8="",N$7=""),"",ROUND(N409/N$8*N$7*KVARDI,2))</f>
        <v/>
      </c>
      <c r="P409" s="43"/>
      <c r="Q409" s="44" t="str">
        <f aca="false">IF(OR(P$4=0,P409="",P$8="",P$7=""),"",ROUND(P409/P$8*P$7*KVARDI,2))</f>
        <v/>
      </c>
      <c r="R409" s="43"/>
      <c r="S409" s="44" t="str">
        <f aca="false">IF(OR(R$4=0,R409="",R$8="",R$7=""),"",ROUND(R409/R$8*R$7*KVARDI,2))</f>
        <v/>
      </c>
      <c r="T409" s="43"/>
      <c r="U409" s="44" t="str">
        <f aca="false">IF(OR(T$4=0,T409="",T$8="",T$7=""),"",ROUND(T409/T$8*T$7*KVARDI,2))</f>
        <v/>
      </c>
      <c r="V409" s="43"/>
      <c r="W409" s="44" t="str">
        <f aca="false">IF(OR(V$4=0,V409="",V$8="",V$7=""),"",ROUND(V409/V$8*V$7*KVARDI,2))</f>
        <v/>
      </c>
      <c r="X409" s="43"/>
      <c r="Y409" s="44" t="str">
        <f aca="false">IF(OR(X$4=0,X409="",X$8="",X$7=""),"",ROUND(X409/X$8*X$7*KVARDI,2))</f>
        <v/>
      </c>
      <c r="Z409" s="43"/>
      <c r="AA409" s="44" t="str">
        <f aca="false">IF(OR(Z$4=0,Z409="",Z$8="",Z$7=""),"",ROUND(Z409/Z$8*Z$7*KVARDI,2))</f>
        <v/>
      </c>
      <c r="AB409" s="43"/>
      <c r="AC409" s="44" t="str">
        <f aca="false">IF(OR(AB$4=0,AB409="",AB$8="",AB$7=""),"",ROUND(AB409/AB$8*AB$7*KVARDI,2))</f>
        <v/>
      </c>
      <c r="AD409" s="43"/>
      <c r="AE409" s="44" t="str">
        <f aca="false">IF(OR(AD$4=0,AD409="",AD$8="",AD$7=""),"",ROUND(AD409/AD$8*AD$7*KVARDI,2))</f>
        <v/>
      </c>
      <c r="AF409" s="43"/>
      <c r="AG409" s="44" t="str">
        <f aca="false">IF(OR(AF$4=0,AF409="",AF$8="",AF$7=""),"",ROUND(AF409/AF$8*AF$7*KVARDI,2))</f>
        <v/>
      </c>
      <c r="AH409" s="43"/>
      <c r="AI409" s="44" t="str">
        <f aca="false">IF(OR(AH$4=0,AH409="",AH$8="",AH$7=""),"",ROUND(AH409/AH$8*AH$7*KVARDI,2))</f>
        <v/>
      </c>
      <c r="AJ409" s="43"/>
      <c r="AK409" s="44" t="str">
        <f aca="false">IF(OR(AJ$4=0,AJ409="",AJ$8="",AJ$7=""),"",ROUND(AJ409/AJ$8*AJ$7*KVARDI,2))</f>
        <v/>
      </c>
      <c r="AL409" s="43"/>
      <c r="AM409" s="44" t="str">
        <f aca="false">IF(OR(AL$4=0,AL409="",AL$8="",AL$7=""),"",ROUND(AL409/AL$8*AL$7*KVARDI,2))</f>
        <v/>
      </c>
      <c r="AN409" s="43"/>
      <c r="AO409" s="44" t="str">
        <f aca="false">IF(OR(AN$4=0,AN409="",AN$8="",AN$7=""),"",ROUND(AN409/AN$8*AN$7*KVARDI,2))</f>
        <v/>
      </c>
      <c r="AP409" s="43"/>
      <c r="AQ409" s="44" t="str">
        <f aca="false">IF(OR(AP$4=0,AP409="",AP$8="",AP$7=""),"",ROUND(AP409/AP$8*AP$7*KVARDI,2))</f>
        <v/>
      </c>
      <c r="AR409" s="43"/>
      <c r="AS409" s="44" t="str">
        <f aca="false">IF(OR(AR$4=0,AR409="",AR$8="",AR$7=""),"",ROUND(AR409/AR$8*AR$7*KVARDI,2))</f>
        <v/>
      </c>
      <c r="AT409" s="43"/>
      <c r="AU409" s="44" t="str">
        <f aca="false">IF(OR(AT$4=0,AT409="",AT$8="",AT$7=""),"",ROUND(AT409/AT$8*AT$7*KVARDI,2))</f>
        <v/>
      </c>
      <c r="AV409" s="43"/>
      <c r="AW409" s="44" t="str">
        <f aca="false">IF(OR(AV$4=0,AV409="",AV$8="",AV$7=""),"",ROUND(AV409/AV$8*AV$7*KVARDI,2))</f>
        <v/>
      </c>
      <c r="AX409" s="43"/>
      <c r="AY409" s="44" t="str">
        <f aca="false">IF(OR(AX$4=0,AX409="",AX$8="",AX$7=""),"",ROUND(AX409/AX$8*AX$7*KVARDI,2))</f>
        <v/>
      </c>
      <c r="AZ409" s="43"/>
      <c r="BA409" s="44" t="str">
        <f aca="false">IF(OR(AZ$4=0,AZ409="",AZ$8="",AZ$7=""),"",ROUND(AZ409/AZ$8*AZ$7*KVARDI,2))</f>
        <v/>
      </c>
      <c r="BB409" s="43"/>
      <c r="BC409" s="44" t="str">
        <f aca="false">IF(OR(BB$4=0,BB409="",BB$8="",BB$7=""),"",ROUND(BB409/BB$8*BB$7*KVARDI,2))</f>
        <v/>
      </c>
    </row>
    <row r="410" customFormat="false" ht="15" hidden="false" customHeight="true" outlineLevel="0" collapsed="false">
      <c r="A410" s="45" t="n">
        <f aca="false">ROW()-10</f>
        <v>400</v>
      </c>
      <c r="B410" s="41" t="str">
        <f aca="false">IF(INDEX(Launagögn!$B$6:$B$10005,$A410)="","",INDEX(Launagögn!$B$6:$B$10005,$A410))</f>
        <v/>
      </c>
      <c r="C410" s="41" t="str">
        <f aca="false">IF(INDEX(Launagögn!$C$6:$C$10005,$A410)="","",INDEX(Launagögn!$C$6:$C$10005,$A410))</f>
        <v/>
      </c>
      <c r="D410" s="42" t="n">
        <f aca="false">IFERROR(SUMIF($F$10:$BC$10,"Stig",$F410:$BC410),0)</f>
        <v>0</v>
      </c>
      <c r="F410" s="43"/>
      <c r="G410" s="44" t="str">
        <f aca="false">IF(OR(F$4=0,F410="",F$8="",F$7=""),"",ROUND(F410/F$8*F$7*KVARDI,2))</f>
        <v/>
      </c>
      <c r="H410" s="43"/>
      <c r="I410" s="44" t="str">
        <f aca="false">IF(OR(H$4=0,H410="",H$8="",H$7=""),"",ROUND(H410/H$8*H$7*KVARDI,2))</f>
        <v/>
      </c>
      <c r="J410" s="43"/>
      <c r="K410" s="44" t="str">
        <f aca="false">IF(OR(J$4=0,J410="",J$8="",J$7=""),"",ROUND(J410/J$8*J$7*KVARDI,2))</f>
        <v/>
      </c>
      <c r="L410" s="43"/>
      <c r="M410" s="44" t="str">
        <f aca="false">IF(OR(L$4=0,L410="",L$8="",L$7=""),"",ROUND(L410/L$8*L$7*KVARDI,2))</f>
        <v/>
      </c>
      <c r="N410" s="43"/>
      <c r="O410" s="44" t="str">
        <f aca="false">IF(OR(N$4=0,N410="",N$8="",N$7=""),"",ROUND(N410/N$8*N$7*KVARDI,2))</f>
        <v/>
      </c>
      <c r="P410" s="43"/>
      <c r="Q410" s="44" t="str">
        <f aca="false">IF(OR(P$4=0,P410="",P$8="",P$7=""),"",ROUND(P410/P$8*P$7*KVARDI,2))</f>
        <v/>
      </c>
      <c r="R410" s="43"/>
      <c r="S410" s="44" t="str">
        <f aca="false">IF(OR(R$4=0,R410="",R$8="",R$7=""),"",ROUND(R410/R$8*R$7*KVARDI,2))</f>
        <v/>
      </c>
      <c r="T410" s="43"/>
      <c r="U410" s="44" t="str">
        <f aca="false">IF(OR(T$4=0,T410="",T$8="",T$7=""),"",ROUND(T410/T$8*T$7*KVARDI,2))</f>
        <v/>
      </c>
      <c r="V410" s="43"/>
      <c r="W410" s="44" t="str">
        <f aca="false">IF(OR(V$4=0,V410="",V$8="",V$7=""),"",ROUND(V410/V$8*V$7*KVARDI,2))</f>
        <v/>
      </c>
      <c r="X410" s="43"/>
      <c r="Y410" s="44" t="str">
        <f aca="false">IF(OR(X$4=0,X410="",X$8="",X$7=""),"",ROUND(X410/X$8*X$7*KVARDI,2))</f>
        <v/>
      </c>
      <c r="Z410" s="43"/>
      <c r="AA410" s="44" t="str">
        <f aca="false">IF(OR(Z$4=0,Z410="",Z$8="",Z$7=""),"",ROUND(Z410/Z$8*Z$7*KVARDI,2))</f>
        <v/>
      </c>
      <c r="AB410" s="43"/>
      <c r="AC410" s="44" t="str">
        <f aca="false">IF(OR(AB$4=0,AB410="",AB$8="",AB$7=""),"",ROUND(AB410/AB$8*AB$7*KVARDI,2))</f>
        <v/>
      </c>
      <c r="AD410" s="43"/>
      <c r="AE410" s="44" t="str">
        <f aca="false">IF(OR(AD$4=0,AD410="",AD$8="",AD$7=""),"",ROUND(AD410/AD$8*AD$7*KVARDI,2))</f>
        <v/>
      </c>
      <c r="AF410" s="43"/>
      <c r="AG410" s="44" t="str">
        <f aca="false">IF(OR(AF$4=0,AF410="",AF$8="",AF$7=""),"",ROUND(AF410/AF$8*AF$7*KVARDI,2))</f>
        <v/>
      </c>
      <c r="AH410" s="43"/>
      <c r="AI410" s="44" t="str">
        <f aca="false">IF(OR(AH$4=0,AH410="",AH$8="",AH$7=""),"",ROUND(AH410/AH$8*AH$7*KVARDI,2))</f>
        <v/>
      </c>
      <c r="AJ410" s="43"/>
      <c r="AK410" s="44" t="str">
        <f aca="false">IF(OR(AJ$4=0,AJ410="",AJ$8="",AJ$7=""),"",ROUND(AJ410/AJ$8*AJ$7*KVARDI,2))</f>
        <v/>
      </c>
      <c r="AL410" s="43"/>
      <c r="AM410" s="44" t="str">
        <f aca="false">IF(OR(AL$4=0,AL410="",AL$8="",AL$7=""),"",ROUND(AL410/AL$8*AL$7*KVARDI,2))</f>
        <v/>
      </c>
      <c r="AN410" s="43"/>
      <c r="AO410" s="44" t="str">
        <f aca="false">IF(OR(AN$4=0,AN410="",AN$8="",AN$7=""),"",ROUND(AN410/AN$8*AN$7*KVARDI,2))</f>
        <v/>
      </c>
      <c r="AP410" s="43"/>
      <c r="AQ410" s="44" t="str">
        <f aca="false">IF(OR(AP$4=0,AP410="",AP$8="",AP$7=""),"",ROUND(AP410/AP$8*AP$7*KVARDI,2))</f>
        <v/>
      </c>
      <c r="AR410" s="43"/>
      <c r="AS410" s="44" t="str">
        <f aca="false">IF(OR(AR$4=0,AR410="",AR$8="",AR$7=""),"",ROUND(AR410/AR$8*AR$7*KVARDI,2))</f>
        <v/>
      </c>
      <c r="AT410" s="43"/>
      <c r="AU410" s="44" t="str">
        <f aca="false">IF(OR(AT$4=0,AT410="",AT$8="",AT$7=""),"",ROUND(AT410/AT$8*AT$7*KVARDI,2))</f>
        <v/>
      </c>
      <c r="AV410" s="43"/>
      <c r="AW410" s="44" t="str">
        <f aca="false">IF(OR(AV$4=0,AV410="",AV$8="",AV$7=""),"",ROUND(AV410/AV$8*AV$7*KVARDI,2))</f>
        <v/>
      </c>
      <c r="AX410" s="43"/>
      <c r="AY410" s="44" t="str">
        <f aca="false">IF(OR(AX$4=0,AX410="",AX$8="",AX$7=""),"",ROUND(AX410/AX$8*AX$7*KVARDI,2))</f>
        <v/>
      </c>
      <c r="AZ410" s="43"/>
      <c r="BA410" s="44" t="str">
        <f aca="false">IF(OR(AZ$4=0,AZ410="",AZ$8="",AZ$7=""),"",ROUND(AZ410/AZ$8*AZ$7*KVARDI,2))</f>
        <v/>
      </c>
      <c r="BB410" s="43"/>
      <c r="BC410" s="44" t="str">
        <f aca="false">IF(OR(BB$4=0,BB410="",BB$8="",BB$7=""),"",ROUND(BB410/BB$8*BB$7*KVARDI,2))</f>
        <v/>
      </c>
    </row>
    <row r="411" customFormat="false" ht="15" hidden="false" customHeight="true" outlineLevel="0" collapsed="false">
      <c r="A411" s="45" t="n">
        <f aca="false">ROW()-10</f>
        <v>401</v>
      </c>
      <c r="B411" s="41" t="str">
        <f aca="false">IF(INDEX(Launagögn!$B$6:$B$10005,$A411)="","",INDEX(Launagögn!$B$6:$B$10005,$A411))</f>
        <v/>
      </c>
      <c r="C411" s="41" t="str">
        <f aca="false">IF(INDEX(Launagögn!$C$6:$C$10005,$A411)="","",INDEX(Launagögn!$C$6:$C$10005,$A411))</f>
        <v/>
      </c>
      <c r="D411" s="42" t="n">
        <f aca="false">IFERROR(SUMIF($F$10:$BC$10,"Stig",$F411:$BC411),0)</f>
        <v>0</v>
      </c>
      <c r="F411" s="43"/>
      <c r="G411" s="44" t="str">
        <f aca="false">IF(OR(F$4=0,F411="",F$8="",F$7=""),"",ROUND(F411/F$8*F$7*KVARDI,2))</f>
        <v/>
      </c>
      <c r="H411" s="43"/>
      <c r="I411" s="44" t="str">
        <f aca="false">IF(OR(H$4=0,H411="",H$8="",H$7=""),"",ROUND(H411/H$8*H$7*KVARDI,2))</f>
        <v/>
      </c>
      <c r="J411" s="43"/>
      <c r="K411" s="44" t="str">
        <f aca="false">IF(OR(J$4=0,J411="",J$8="",J$7=""),"",ROUND(J411/J$8*J$7*KVARDI,2))</f>
        <v/>
      </c>
      <c r="L411" s="43"/>
      <c r="M411" s="44" t="str">
        <f aca="false">IF(OR(L$4=0,L411="",L$8="",L$7=""),"",ROUND(L411/L$8*L$7*KVARDI,2))</f>
        <v/>
      </c>
      <c r="N411" s="43"/>
      <c r="O411" s="44" t="str">
        <f aca="false">IF(OR(N$4=0,N411="",N$8="",N$7=""),"",ROUND(N411/N$8*N$7*KVARDI,2))</f>
        <v/>
      </c>
      <c r="P411" s="43"/>
      <c r="Q411" s="44" t="str">
        <f aca="false">IF(OR(P$4=0,P411="",P$8="",P$7=""),"",ROUND(P411/P$8*P$7*KVARDI,2))</f>
        <v/>
      </c>
      <c r="R411" s="43"/>
      <c r="S411" s="44" t="str">
        <f aca="false">IF(OR(R$4=0,R411="",R$8="",R$7=""),"",ROUND(R411/R$8*R$7*KVARDI,2))</f>
        <v/>
      </c>
      <c r="T411" s="43"/>
      <c r="U411" s="44" t="str">
        <f aca="false">IF(OR(T$4=0,T411="",T$8="",T$7=""),"",ROUND(T411/T$8*T$7*KVARDI,2))</f>
        <v/>
      </c>
      <c r="V411" s="43"/>
      <c r="W411" s="44" t="str">
        <f aca="false">IF(OR(V$4=0,V411="",V$8="",V$7=""),"",ROUND(V411/V$8*V$7*KVARDI,2))</f>
        <v/>
      </c>
      <c r="X411" s="43"/>
      <c r="Y411" s="44" t="str">
        <f aca="false">IF(OR(X$4=0,X411="",X$8="",X$7=""),"",ROUND(X411/X$8*X$7*KVARDI,2))</f>
        <v/>
      </c>
      <c r="Z411" s="43"/>
      <c r="AA411" s="44" t="str">
        <f aca="false">IF(OR(Z$4=0,Z411="",Z$8="",Z$7=""),"",ROUND(Z411/Z$8*Z$7*KVARDI,2))</f>
        <v/>
      </c>
      <c r="AB411" s="43"/>
      <c r="AC411" s="44" t="str">
        <f aca="false">IF(OR(AB$4=0,AB411="",AB$8="",AB$7=""),"",ROUND(AB411/AB$8*AB$7*KVARDI,2))</f>
        <v/>
      </c>
      <c r="AD411" s="43"/>
      <c r="AE411" s="44" t="str">
        <f aca="false">IF(OR(AD$4=0,AD411="",AD$8="",AD$7=""),"",ROUND(AD411/AD$8*AD$7*KVARDI,2))</f>
        <v/>
      </c>
      <c r="AF411" s="43"/>
      <c r="AG411" s="44" t="str">
        <f aca="false">IF(OR(AF$4=0,AF411="",AF$8="",AF$7=""),"",ROUND(AF411/AF$8*AF$7*KVARDI,2))</f>
        <v/>
      </c>
      <c r="AH411" s="43"/>
      <c r="AI411" s="44" t="str">
        <f aca="false">IF(OR(AH$4=0,AH411="",AH$8="",AH$7=""),"",ROUND(AH411/AH$8*AH$7*KVARDI,2))</f>
        <v/>
      </c>
      <c r="AJ411" s="43"/>
      <c r="AK411" s="44" t="str">
        <f aca="false">IF(OR(AJ$4=0,AJ411="",AJ$8="",AJ$7=""),"",ROUND(AJ411/AJ$8*AJ$7*KVARDI,2))</f>
        <v/>
      </c>
      <c r="AL411" s="43"/>
      <c r="AM411" s="44" t="str">
        <f aca="false">IF(OR(AL$4=0,AL411="",AL$8="",AL$7=""),"",ROUND(AL411/AL$8*AL$7*KVARDI,2))</f>
        <v/>
      </c>
      <c r="AN411" s="43"/>
      <c r="AO411" s="44" t="str">
        <f aca="false">IF(OR(AN$4=0,AN411="",AN$8="",AN$7=""),"",ROUND(AN411/AN$8*AN$7*KVARDI,2))</f>
        <v/>
      </c>
      <c r="AP411" s="43"/>
      <c r="AQ411" s="44" t="str">
        <f aca="false">IF(OR(AP$4=0,AP411="",AP$8="",AP$7=""),"",ROUND(AP411/AP$8*AP$7*KVARDI,2))</f>
        <v/>
      </c>
      <c r="AR411" s="43"/>
      <c r="AS411" s="44" t="str">
        <f aca="false">IF(OR(AR$4=0,AR411="",AR$8="",AR$7=""),"",ROUND(AR411/AR$8*AR$7*KVARDI,2))</f>
        <v/>
      </c>
      <c r="AT411" s="43"/>
      <c r="AU411" s="44" t="str">
        <f aca="false">IF(OR(AT$4=0,AT411="",AT$8="",AT$7=""),"",ROUND(AT411/AT$8*AT$7*KVARDI,2))</f>
        <v/>
      </c>
      <c r="AV411" s="43"/>
      <c r="AW411" s="44" t="str">
        <f aca="false">IF(OR(AV$4=0,AV411="",AV$8="",AV$7=""),"",ROUND(AV411/AV$8*AV$7*KVARDI,2))</f>
        <v/>
      </c>
      <c r="AX411" s="43"/>
      <c r="AY411" s="44" t="str">
        <f aca="false">IF(OR(AX$4=0,AX411="",AX$8="",AX$7=""),"",ROUND(AX411/AX$8*AX$7*KVARDI,2))</f>
        <v/>
      </c>
      <c r="AZ411" s="43"/>
      <c r="BA411" s="44" t="str">
        <f aca="false">IF(OR(AZ$4=0,AZ411="",AZ$8="",AZ$7=""),"",ROUND(AZ411/AZ$8*AZ$7*KVARDI,2))</f>
        <v/>
      </c>
      <c r="BB411" s="43"/>
      <c r="BC411" s="44" t="str">
        <f aca="false">IF(OR(BB$4=0,BB411="",BB$8="",BB$7=""),"",ROUND(BB411/BB$8*BB$7*KVARDI,2))</f>
        <v/>
      </c>
    </row>
    <row r="412" customFormat="false" ht="15" hidden="false" customHeight="true" outlineLevel="0" collapsed="false">
      <c r="A412" s="45" t="n">
        <f aca="false">ROW()-10</f>
        <v>402</v>
      </c>
      <c r="B412" s="41" t="str">
        <f aca="false">IF(INDEX(Launagögn!$B$6:$B$10005,$A412)="","",INDEX(Launagögn!$B$6:$B$10005,$A412))</f>
        <v/>
      </c>
      <c r="C412" s="41" t="str">
        <f aca="false">IF(INDEX(Launagögn!$C$6:$C$10005,$A412)="","",INDEX(Launagögn!$C$6:$C$10005,$A412))</f>
        <v/>
      </c>
      <c r="D412" s="42" t="n">
        <f aca="false">IFERROR(SUMIF($F$10:$BC$10,"Stig",$F412:$BC412),0)</f>
        <v>0</v>
      </c>
      <c r="F412" s="43"/>
      <c r="G412" s="44" t="str">
        <f aca="false">IF(OR(F$4=0,F412="",F$8="",F$7=""),"",ROUND(F412/F$8*F$7*KVARDI,2))</f>
        <v/>
      </c>
      <c r="H412" s="43"/>
      <c r="I412" s="44" t="str">
        <f aca="false">IF(OR(H$4=0,H412="",H$8="",H$7=""),"",ROUND(H412/H$8*H$7*KVARDI,2))</f>
        <v/>
      </c>
      <c r="J412" s="43"/>
      <c r="K412" s="44" t="str">
        <f aca="false">IF(OR(J$4=0,J412="",J$8="",J$7=""),"",ROUND(J412/J$8*J$7*KVARDI,2))</f>
        <v/>
      </c>
      <c r="L412" s="43"/>
      <c r="M412" s="44" t="str">
        <f aca="false">IF(OR(L$4=0,L412="",L$8="",L$7=""),"",ROUND(L412/L$8*L$7*KVARDI,2))</f>
        <v/>
      </c>
      <c r="N412" s="43"/>
      <c r="O412" s="44" t="str">
        <f aca="false">IF(OR(N$4=0,N412="",N$8="",N$7=""),"",ROUND(N412/N$8*N$7*KVARDI,2))</f>
        <v/>
      </c>
      <c r="P412" s="43"/>
      <c r="Q412" s="44" t="str">
        <f aca="false">IF(OR(P$4=0,P412="",P$8="",P$7=""),"",ROUND(P412/P$8*P$7*KVARDI,2))</f>
        <v/>
      </c>
      <c r="R412" s="43"/>
      <c r="S412" s="44" t="str">
        <f aca="false">IF(OR(R$4=0,R412="",R$8="",R$7=""),"",ROUND(R412/R$8*R$7*KVARDI,2))</f>
        <v/>
      </c>
      <c r="T412" s="43"/>
      <c r="U412" s="44" t="str">
        <f aca="false">IF(OR(T$4=0,T412="",T$8="",T$7=""),"",ROUND(T412/T$8*T$7*KVARDI,2))</f>
        <v/>
      </c>
      <c r="V412" s="43"/>
      <c r="W412" s="44" t="str">
        <f aca="false">IF(OR(V$4=0,V412="",V$8="",V$7=""),"",ROUND(V412/V$8*V$7*KVARDI,2))</f>
        <v/>
      </c>
      <c r="X412" s="43"/>
      <c r="Y412" s="44" t="str">
        <f aca="false">IF(OR(X$4=0,X412="",X$8="",X$7=""),"",ROUND(X412/X$8*X$7*KVARDI,2))</f>
        <v/>
      </c>
      <c r="Z412" s="43"/>
      <c r="AA412" s="44" t="str">
        <f aca="false">IF(OR(Z$4=0,Z412="",Z$8="",Z$7=""),"",ROUND(Z412/Z$8*Z$7*KVARDI,2))</f>
        <v/>
      </c>
      <c r="AB412" s="43"/>
      <c r="AC412" s="44" t="str">
        <f aca="false">IF(OR(AB$4=0,AB412="",AB$8="",AB$7=""),"",ROUND(AB412/AB$8*AB$7*KVARDI,2))</f>
        <v/>
      </c>
      <c r="AD412" s="43"/>
      <c r="AE412" s="44" t="str">
        <f aca="false">IF(OR(AD$4=0,AD412="",AD$8="",AD$7=""),"",ROUND(AD412/AD$8*AD$7*KVARDI,2))</f>
        <v/>
      </c>
      <c r="AF412" s="43"/>
      <c r="AG412" s="44" t="str">
        <f aca="false">IF(OR(AF$4=0,AF412="",AF$8="",AF$7=""),"",ROUND(AF412/AF$8*AF$7*KVARDI,2))</f>
        <v/>
      </c>
      <c r="AH412" s="43"/>
      <c r="AI412" s="44" t="str">
        <f aca="false">IF(OR(AH$4=0,AH412="",AH$8="",AH$7=""),"",ROUND(AH412/AH$8*AH$7*KVARDI,2))</f>
        <v/>
      </c>
      <c r="AJ412" s="43"/>
      <c r="AK412" s="44" t="str">
        <f aca="false">IF(OR(AJ$4=0,AJ412="",AJ$8="",AJ$7=""),"",ROUND(AJ412/AJ$8*AJ$7*KVARDI,2))</f>
        <v/>
      </c>
      <c r="AL412" s="43"/>
      <c r="AM412" s="44" t="str">
        <f aca="false">IF(OR(AL$4=0,AL412="",AL$8="",AL$7=""),"",ROUND(AL412/AL$8*AL$7*KVARDI,2))</f>
        <v/>
      </c>
      <c r="AN412" s="43"/>
      <c r="AO412" s="44" t="str">
        <f aca="false">IF(OR(AN$4=0,AN412="",AN$8="",AN$7=""),"",ROUND(AN412/AN$8*AN$7*KVARDI,2))</f>
        <v/>
      </c>
      <c r="AP412" s="43"/>
      <c r="AQ412" s="44" t="str">
        <f aca="false">IF(OR(AP$4=0,AP412="",AP$8="",AP$7=""),"",ROUND(AP412/AP$8*AP$7*KVARDI,2))</f>
        <v/>
      </c>
      <c r="AR412" s="43"/>
      <c r="AS412" s="44" t="str">
        <f aca="false">IF(OR(AR$4=0,AR412="",AR$8="",AR$7=""),"",ROUND(AR412/AR$8*AR$7*KVARDI,2))</f>
        <v/>
      </c>
      <c r="AT412" s="43"/>
      <c r="AU412" s="44" t="str">
        <f aca="false">IF(OR(AT$4=0,AT412="",AT$8="",AT$7=""),"",ROUND(AT412/AT$8*AT$7*KVARDI,2))</f>
        <v/>
      </c>
      <c r="AV412" s="43"/>
      <c r="AW412" s="44" t="str">
        <f aca="false">IF(OR(AV$4=0,AV412="",AV$8="",AV$7=""),"",ROUND(AV412/AV$8*AV$7*KVARDI,2))</f>
        <v/>
      </c>
      <c r="AX412" s="43"/>
      <c r="AY412" s="44" t="str">
        <f aca="false">IF(OR(AX$4=0,AX412="",AX$8="",AX$7=""),"",ROUND(AX412/AX$8*AX$7*KVARDI,2))</f>
        <v/>
      </c>
      <c r="AZ412" s="43"/>
      <c r="BA412" s="44" t="str">
        <f aca="false">IF(OR(AZ$4=0,AZ412="",AZ$8="",AZ$7=""),"",ROUND(AZ412/AZ$8*AZ$7*KVARDI,2))</f>
        <v/>
      </c>
      <c r="BB412" s="43"/>
      <c r="BC412" s="44" t="str">
        <f aca="false">IF(OR(BB$4=0,BB412="",BB$8="",BB$7=""),"",ROUND(BB412/BB$8*BB$7*KVARDI,2))</f>
        <v/>
      </c>
    </row>
    <row r="413" customFormat="false" ht="15" hidden="false" customHeight="true" outlineLevel="0" collapsed="false">
      <c r="A413" s="45" t="n">
        <f aca="false">ROW()-10</f>
        <v>403</v>
      </c>
      <c r="B413" s="41" t="str">
        <f aca="false">IF(INDEX(Launagögn!$B$6:$B$10005,$A413)="","",INDEX(Launagögn!$B$6:$B$10005,$A413))</f>
        <v/>
      </c>
      <c r="C413" s="41" t="str">
        <f aca="false">IF(INDEX(Launagögn!$C$6:$C$10005,$A413)="","",INDEX(Launagögn!$C$6:$C$10005,$A413))</f>
        <v/>
      </c>
      <c r="D413" s="42" t="n">
        <f aca="false">IFERROR(SUMIF($F$10:$BC$10,"Stig",$F413:$BC413),0)</f>
        <v>0</v>
      </c>
      <c r="F413" s="43"/>
      <c r="G413" s="44" t="str">
        <f aca="false">IF(OR(F$4=0,F413="",F$8="",F$7=""),"",ROUND(F413/F$8*F$7*KVARDI,2))</f>
        <v/>
      </c>
      <c r="H413" s="43"/>
      <c r="I413" s="44" t="str">
        <f aca="false">IF(OR(H$4=0,H413="",H$8="",H$7=""),"",ROUND(H413/H$8*H$7*KVARDI,2))</f>
        <v/>
      </c>
      <c r="J413" s="43"/>
      <c r="K413" s="44" t="str">
        <f aca="false">IF(OR(J$4=0,J413="",J$8="",J$7=""),"",ROUND(J413/J$8*J$7*KVARDI,2))</f>
        <v/>
      </c>
      <c r="L413" s="43"/>
      <c r="M413" s="44" t="str">
        <f aca="false">IF(OR(L$4=0,L413="",L$8="",L$7=""),"",ROUND(L413/L$8*L$7*KVARDI,2))</f>
        <v/>
      </c>
      <c r="N413" s="43"/>
      <c r="O413" s="44" t="str">
        <f aca="false">IF(OR(N$4=0,N413="",N$8="",N$7=""),"",ROUND(N413/N$8*N$7*KVARDI,2))</f>
        <v/>
      </c>
      <c r="P413" s="43"/>
      <c r="Q413" s="44" t="str">
        <f aca="false">IF(OR(P$4=0,P413="",P$8="",P$7=""),"",ROUND(P413/P$8*P$7*KVARDI,2))</f>
        <v/>
      </c>
      <c r="R413" s="43"/>
      <c r="S413" s="44" t="str">
        <f aca="false">IF(OR(R$4=0,R413="",R$8="",R$7=""),"",ROUND(R413/R$8*R$7*KVARDI,2))</f>
        <v/>
      </c>
      <c r="T413" s="43"/>
      <c r="U413" s="44" t="str">
        <f aca="false">IF(OR(T$4=0,T413="",T$8="",T$7=""),"",ROUND(T413/T$8*T$7*KVARDI,2))</f>
        <v/>
      </c>
      <c r="V413" s="43"/>
      <c r="W413" s="44" t="str">
        <f aca="false">IF(OR(V$4=0,V413="",V$8="",V$7=""),"",ROUND(V413/V$8*V$7*KVARDI,2))</f>
        <v/>
      </c>
      <c r="X413" s="43"/>
      <c r="Y413" s="44" t="str">
        <f aca="false">IF(OR(X$4=0,X413="",X$8="",X$7=""),"",ROUND(X413/X$8*X$7*KVARDI,2))</f>
        <v/>
      </c>
      <c r="Z413" s="43"/>
      <c r="AA413" s="44" t="str">
        <f aca="false">IF(OR(Z$4=0,Z413="",Z$8="",Z$7=""),"",ROUND(Z413/Z$8*Z$7*KVARDI,2))</f>
        <v/>
      </c>
      <c r="AB413" s="43"/>
      <c r="AC413" s="44" t="str">
        <f aca="false">IF(OR(AB$4=0,AB413="",AB$8="",AB$7=""),"",ROUND(AB413/AB$8*AB$7*KVARDI,2))</f>
        <v/>
      </c>
      <c r="AD413" s="43"/>
      <c r="AE413" s="44" t="str">
        <f aca="false">IF(OR(AD$4=0,AD413="",AD$8="",AD$7=""),"",ROUND(AD413/AD$8*AD$7*KVARDI,2))</f>
        <v/>
      </c>
      <c r="AF413" s="43"/>
      <c r="AG413" s="44" t="str">
        <f aca="false">IF(OR(AF$4=0,AF413="",AF$8="",AF$7=""),"",ROUND(AF413/AF$8*AF$7*KVARDI,2))</f>
        <v/>
      </c>
      <c r="AH413" s="43"/>
      <c r="AI413" s="44" t="str">
        <f aca="false">IF(OR(AH$4=0,AH413="",AH$8="",AH$7=""),"",ROUND(AH413/AH$8*AH$7*KVARDI,2))</f>
        <v/>
      </c>
      <c r="AJ413" s="43"/>
      <c r="AK413" s="44" t="str">
        <f aca="false">IF(OR(AJ$4=0,AJ413="",AJ$8="",AJ$7=""),"",ROUND(AJ413/AJ$8*AJ$7*KVARDI,2))</f>
        <v/>
      </c>
      <c r="AL413" s="43"/>
      <c r="AM413" s="44" t="str">
        <f aca="false">IF(OR(AL$4=0,AL413="",AL$8="",AL$7=""),"",ROUND(AL413/AL$8*AL$7*KVARDI,2))</f>
        <v/>
      </c>
      <c r="AN413" s="43"/>
      <c r="AO413" s="44" t="str">
        <f aca="false">IF(OR(AN$4=0,AN413="",AN$8="",AN$7=""),"",ROUND(AN413/AN$8*AN$7*KVARDI,2))</f>
        <v/>
      </c>
      <c r="AP413" s="43"/>
      <c r="AQ413" s="44" t="str">
        <f aca="false">IF(OR(AP$4=0,AP413="",AP$8="",AP$7=""),"",ROUND(AP413/AP$8*AP$7*KVARDI,2))</f>
        <v/>
      </c>
      <c r="AR413" s="43"/>
      <c r="AS413" s="44" t="str">
        <f aca="false">IF(OR(AR$4=0,AR413="",AR$8="",AR$7=""),"",ROUND(AR413/AR$8*AR$7*KVARDI,2))</f>
        <v/>
      </c>
      <c r="AT413" s="43"/>
      <c r="AU413" s="44" t="str">
        <f aca="false">IF(OR(AT$4=0,AT413="",AT$8="",AT$7=""),"",ROUND(AT413/AT$8*AT$7*KVARDI,2))</f>
        <v/>
      </c>
      <c r="AV413" s="43"/>
      <c r="AW413" s="44" t="str">
        <f aca="false">IF(OR(AV$4=0,AV413="",AV$8="",AV$7=""),"",ROUND(AV413/AV$8*AV$7*KVARDI,2))</f>
        <v/>
      </c>
      <c r="AX413" s="43"/>
      <c r="AY413" s="44" t="str">
        <f aca="false">IF(OR(AX$4=0,AX413="",AX$8="",AX$7=""),"",ROUND(AX413/AX$8*AX$7*KVARDI,2))</f>
        <v/>
      </c>
      <c r="AZ413" s="43"/>
      <c r="BA413" s="44" t="str">
        <f aca="false">IF(OR(AZ$4=0,AZ413="",AZ$8="",AZ$7=""),"",ROUND(AZ413/AZ$8*AZ$7*KVARDI,2))</f>
        <v/>
      </c>
      <c r="BB413" s="43"/>
      <c r="BC413" s="44" t="str">
        <f aca="false">IF(OR(BB$4=0,BB413="",BB$8="",BB$7=""),"",ROUND(BB413/BB$8*BB$7*KVARDI,2))</f>
        <v/>
      </c>
    </row>
    <row r="414" customFormat="false" ht="15" hidden="false" customHeight="true" outlineLevel="0" collapsed="false">
      <c r="A414" s="45" t="n">
        <f aca="false">ROW()-10</f>
        <v>404</v>
      </c>
      <c r="B414" s="41" t="str">
        <f aca="false">IF(INDEX(Launagögn!$B$6:$B$10005,$A414)="","",INDEX(Launagögn!$B$6:$B$10005,$A414))</f>
        <v/>
      </c>
      <c r="C414" s="41" t="str">
        <f aca="false">IF(INDEX(Launagögn!$C$6:$C$10005,$A414)="","",INDEX(Launagögn!$C$6:$C$10005,$A414))</f>
        <v/>
      </c>
      <c r="D414" s="42" t="n">
        <f aca="false">IFERROR(SUMIF($F$10:$BC$10,"Stig",$F414:$BC414),0)</f>
        <v>0</v>
      </c>
      <c r="F414" s="43"/>
      <c r="G414" s="44" t="str">
        <f aca="false">IF(OR(F$4=0,F414="",F$8="",F$7=""),"",ROUND(F414/F$8*F$7*KVARDI,2))</f>
        <v/>
      </c>
      <c r="H414" s="43"/>
      <c r="I414" s="44" t="str">
        <f aca="false">IF(OR(H$4=0,H414="",H$8="",H$7=""),"",ROUND(H414/H$8*H$7*KVARDI,2))</f>
        <v/>
      </c>
      <c r="J414" s="43"/>
      <c r="K414" s="44" t="str">
        <f aca="false">IF(OR(J$4=0,J414="",J$8="",J$7=""),"",ROUND(J414/J$8*J$7*KVARDI,2))</f>
        <v/>
      </c>
      <c r="L414" s="43"/>
      <c r="M414" s="44" t="str">
        <f aca="false">IF(OR(L$4=0,L414="",L$8="",L$7=""),"",ROUND(L414/L$8*L$7*KVARDI,2))</f>
        <v/>
      </c>
      <c r="N414" s="43"/>
      <c r="O414" s="44" t="str">
        <f aca="false">IF(OR(N$4=0,N414="",N$8="",N$7=""),"",ROUND(N414/N$8*N$7*KVARDI,2))</f>
        <v/>
      </c>
      <c r="P414" s="43"/>
      <c r="Q414" s="44" t="str">
        <f aca="false">IF(OR(P$4=0,P414="",P$8="",P$7=""),"",ROUND(P414/P$8*P$7*KVARDI,2))</f>
        <v/>
      </c>
      <c r="R414" s="43"/>
      <c r="S414" s="44" t="str">
        <f aca="false">IF(OR(R$4=0,R414="",R$8="",R$7=""),"",ROUND(R414/R$8*R$7*KVARDI,2))</f>
        <v/>
      </c>
      <c r="T414" s="43"/>
      <c r="U414" s="44" t="str">
        <f aca="false">IF(OR(T$4=0,T414="",T$8="",T$7=""),"",ROUND(T414/T$8*T$7*KVARDI,2))</f>
        <v/>
      </c>
      <c r="V414" s="43"/>
      <c r="W414" s="44" t="str">
        <f aca="false">IF(OR(V$4=0,V414="",V$8="",V$7=""),"",ROUND(V414/V$8*V$7*KVARDI,2))</f>
        <v/>
      </c>
      <c r="X414" s="43"/>
      <c r="Y414" s="44" t="str">
        <f aca="false">IF(OR(X$4=0,X414="",X$8="",X$7=""),"",ROUND(X414/X$8*X$7*KVARDI,2))</f>
        <v/>
      </c>
      <c r="Z414" s="43"/>
      <c r="AA414" s="44" t="str">
        <f aca="false">IF(OR(Z$4=0,Z414="",Z$8="",Z$7=""),"",ROUND(Z414/Z$8*Z$7*KVARDI,2))</f>
        <v/>
      </c>
      <c r="AB414" s="43"/>
      <c r="AC414" s="44" t="str">
        <f aca="false">IF(OR(AB$4=0,AB414="",AB$8="",AB$7=""),"",ROUND(AB414/AB$8*AB$7*KVARDI,2))</f>
        <v/>
      </c>
      <c r="AD414" s="43"/>
      <c r="AE414" s="44" t="str">
        <f aca="false">IF(OR(AD$4=0,AD414="",AD$8="",AD$7=""),"",ROUND(AD414/AD$8*AD$7*KVARDI,2))</f>
        <v/>
      </c>
      <c r="AF414" s="43"/>
      <c r="AG414" s="44" t="str">
        <f aca="false">IF(OR(AF$4=0,AF414="",AF$8="",AF$7=""),"",ROUND(AF414/AF$8*AF$7*KVARDI,2))</f>
        <v/>
      </c>
      <c r="AH414" s="43"/>
      <c r="AI414" s="44" t="str">
        <f aca="false">IF(OR(AH$4=0,AH414="",AH$8="",AH$7=""),"",ROUND(AH414/AH$8*AH$7*KVARDI,2))</f>
        <v/>
      </c>
      <c r="AJ414" s="43"/>
      <c r="AK414" s="44" t="str">
        <f aca="false">IF(OR(AJ$4=0,AJ414="",AJ$8="",AJ$7=""),"",ROUND(AJ414/AJ$8*AJ$7*KVARDI,2))</f>
        <v/>
      </c>
      <c r="AL414" s="43"/>
      <c r="AM414" s="44" t="str">
        <f aca="false">IF(OR(AL$4=0,AL414="",AL$8="",AL$7=""),"",ROUND(AL414/AL$8*AL$7*KVARDI,2))</f>
        <v/>
      </c>
      <c r="AN414" s="43"/>
      <c r="AO414" s="44" t="str">
        <f aca="false">IF(OR(AN$4=0,AN414="",AN$8="",AN$7=""),"",ROUND(AN414/AN$8*AN$7*KVARDI,2))</f>
        <v/>
      </c>
      <c r="AP414" s="43"/>
      <c r="AQ414" s="44" t="str">
        <f aca="false">IF(OR(AP$4=0,AP414="",AP$8="",AP$7=""),"",ROUND(AP414/AP$8*AP$7*KVARDI,2))</f>
        <v/>
      </c>
      <c r="AR414" s="43"/>
      <c r="AS414" s="44" t="str">
        <f aca="false">IF(OR(AR$4=0,AR414="",AR$8="",AR$7=""),"",ROUND(AR414/AR$8*AR$7*KVARDI,2))</f>
        <v/>
      </c>
      <c r="AT414" s="43"/>
      <c r="AU414" s="44" t="str">
        <f aca="false">IF(OR(AT$4=0,AT414="",AT$8="",AT$7=""),"",ROUND(AT414/AT$8*AT$7*KVARDI,2))</f>
        <v/>
      </c>
      <c r="AV414" s="43"/>
      <c r="AW414" s="44" t="str">
        <f aca="false">IF(OR(AV$4=0,AV414="",AV$8="",AV$7=""),"",ROUND(AV414/AV$8*AV$7*KVARDI,2))</f>
        <v/>
      </c>
      <c r="AX414" s="43"/>
      <c r="AY414" s="44" t="str">
        <f aca="false">IF(OR(AX$4=0,AX414="",AX$8="",AX$7=""),"",ROUND(AX414/AX$8*AX$7*KVARDI,2))</f>
        <v/>
      </c>
      <c r="AZ414" s="43"/>
      <c r="BA414" s="44" t="str">
        <f aca="false">IF(OR(AZ$4=0,AZ414="",AZ$8="",AZ$7=""),"",ROUND(AZ414/AZ$8*AZ$7*KVARDI,2))</f>
        <v/>
      </c>
      <c r="BB414" s="43"/>
      <c r="BC414" s="44" t="str">
        <f aca="false">IF(OR(BB$4=0,BB414="",BB$8="",BB$7=""),"",ROUND(BB414/BB$8*BB$7*KVARDI,2))</f>
        <v/>
      </c>
    </row>
    <row r="415" customFormat="false" ht="15" hidden="false" customHeight="true" outlineLevel="0" collapsed="false">
      <c r="A415" s="45" t="n">
        <f aca="false">ROW()-10</f>
        <v>405</v>
      </c>
      <c r="B415" s="41" t="str">
        <f aca="false">IF(INDEX(Launagögn!$B$6:$B$10005,$A415)="","",INDEX(Launagögn!$B$6:$B$10005,$A415))</f>
        <v/>
      </c>
      <c r="C415" s="41" t="str">
        <f aca="false">IF(INDEX(Launagögn!$C$6:$C$10005,$A415)="","",INDEX(Launagögn!$C$6:$C$10005,$A415))</f>
        <v/>
      </c>
      <c r="D415" s="42" t="n">
        <f aca="false">IFERROR(SUMIF($F$10:$BC$10,"Stig",$F415:$BC415),0)</f>
        <v>0</v>
      </c>
      <c r="F415" s="43"/>
      <c r="G415" s="44" t="str">
        <f aca="false">IF(OR(F$4=0,F415="",F$8="",F$7=""),"",ROUND(F415/F$8*F$7*KVARDI,2))</f>
        <v/>
      </c>
      <c r="H415" s="43"/>
      <c r="I415" s="44" t="str">
        <f aca="false">IF(OR(H$4=0,H415="",H$8="",H$7=""),"",ROUND(H415/H$8*H$7*KVARDI,2))</f>
        <v/>
      </c>
      <c r="J415" s="43"/>
      <c r="K415" s="44" t="str">
        <f aca="false">IF(OR(J$4=0,J415="",J$8="",J$7=""),"",ROUND(J415/J$8*J$7*KVARDI,2))</f>
        <v/>
      </c>
      <c r="L415" s="43"/>
      <c r="M415" s="44" t="str">
        <f aca="false">IF(OR(L$4=0,L415="",L$8="",L$7=""),"",ROUND(L415/L$8*L$7*KVARDI,2))</f>
        <v/>
      </c>
      <c r="N415" s="43"/>
      <c r="O415" s="44" t="str">
        <f aca="false">IF(OR(N$4=0,N415="",N$8="",N$7=""),"",ROUND(N415/N$8*N$7*KVARDI,2))</f>
        <v/>
      </c>
      <c r="P415" s="43"/>
      <c r="Q415" s="44" t="str">
        <f aca="false">IF(OR(P$4=0,P415="",P$8="",P$7=""),"",ROUND(P415/P$8*P$7*KVARDI,2))</f>
        <v/>
      </c>
      <c r="R415" s="43"/>
      <c r="S415" s="44" t="str">
        <f aca="false">IF(OR(R$4=0,R415="",R$8="",R$7=""),"",ROUND(R415/R$8*R$7*KVARDI,2))</f>
        <v/>
      </c>
      <c r="T415" s="43"/>
      <c r="U415" s="44" t="str">
        <f aca="false">IF(OR(T$4=0,T415="",T$8="",T$7=""),"",ROUND(T415/T$8*T$7*KVARDI,2))</f>
        <v/>
      </c>
      <c r="V415" s="43"/>
      <c r="W415" s="44" t="str">
        <f aca="false">IF(OR(V$4=0,V415="",V$8="",V$7=""),"",ROUND(V415/V$8*V$7*KVARDI,2))</f>
        <v/>
      </c>
      <c r="X415" s="43"/>
      <c r="Y415" s="44" t="str">
        <f aca="false">IF(OR(X$4=0,X415="",X$8="",X$7=""),"",ROUND(X415/X$8*X$7*KVARDI,2))</f>
        <v/>
      </c>
      <c r="Z415" s="43"/>
      <c r="AA415" s="44" t="str">
        <f aca="false">IF(OR(Z$4=0,Z415="",Z$8="",Z$7=""),"",ROUND(Z415/Z$8*Z$7*KVARDI,2))</f>
        <v/>
      </c>
      <c r="AB415" s="43"/>
      <c r="AC415" s="44" t="str">
        <f aca="false">IF(OR(AB$4=0,AB415="",AB$8="",AB$7=""),"",ROUND(AB415/AB$8*AB$7*KVARDI,2))</f>
        <v/>
      </c>
      <c r="AD415" s="43"/>
      <c r="AE415" s="44" t="str">
        <f aca="false">IF(OR(AD$4=0,AD415="",AD$8="",AD$7=""),"",ROUND(AD415/AD$8*AD$7*KVARDI,2))</f>
        <v/>
      </c>
      <c r="AF415" s="43"/>
      <c r="AG415" s="44" t="str">
        <f aca="false">IF(OR(AF$4=0,AF415="",AF$8="",AF$7=""),"",ROUND(AF415/AF$8*AF$7*KVARDI,2))</f>
        <v/>
      </c>
      <c r="AH415" s="43"/>
      <c r="AI415" s="44" t="str">
        <f aca="false">IF(OR(AH$4=0,AH415="",AH$8="",AH$7=""),"",ROUND(AH415/AH$8*AH$7*KVARDI,2))</f>
        <v/>
      </c>
      <c r="AJ415" s="43"/>
      <c r="AK415" s="44" t="str">
        <f aca="false">IF(OR(AJ$4=0,AJ415="",AJ$8="",AJ$7=""),"",ROUND(AJ415/AJ$8*AJ$7*KVARDI,2))</f>
        <v/>
      </c>
      <c r="AL415" s="43"/>
      <c r="AM415" s="44" t="str">
        <f aca="false">IF(OR(AL$4=0,AL415="",AL$8="",AL$7=""),"",ROUND(AL415/AL$8*AL$7*KVARDI,2))</f>
        <v/>
      </c>
      <c r="AN415" s="43"/>
      <c r="AO415" s="44" t="str">
        <f aca="false">IF(OR(AN$4=0,AN415="",AN$8="",AN$7=""),"",ROUND(AN415/AN$8*AN$7*KVARDI,2))</f>
        <v/>
      </c>
      <c r="AP415" s="43"/>
      <c r="AQ415" s="44" t="str">
        <f aca="false">IF(OR(AP$4=0,AP415="",AP$8="",AP$7=""),"",ROUND(AP415/AP$8*AP$7*KVARDI,2))</f>
        <v/>
      </c>
      <c r="AR415" s="43"/>
      <c r="AS415" s="44" t="str">
        <f aca="false">IF(OR(AR$4=0,AR415="",AR$8="",AR$7=""),"",ROUND(AR415/AR$8*AR$7*KVARDI,2))</f>
        <v/>
      </c>
      <c r="AT415" s="43"/>
      <c r="AU415" s="44" t="str">
        <f aca="false">IF(OR(AT$4=0,AT415="",AT$8="",AT$7=""),"",ROUND(AT415/AT$8*AT$7*KVARDI,2))</f>
        <v/>
      </c>
      <c r="AV415" s="43"/>
      <c r="AW415" s="44" t="str">
        <f aca="false">IF(OR(AV$4=0,AV415="",AV$8="",AV$7=""),"",ROUND(AV415/AV$8*AV$7*KVARDI,2))</f>
        <v/>
      </c>
      <c r="AX415" s="43"/>
      <c r="AY415" s="44" t="str">
        <f aca="false">IF(OR(AX$4=0,AX415="",AX$8="",AX$7=""),"",ROUND(AX415/AX$8*AX$7*KVARDI,2))</f>
        <v/>
      </c>
      <c r="AZ415" s="43"/>
      <c r="BA415" s="44" t="str">
        <f aca="false">IF(OR(AZ$4=0,AZ415="",AZ$8="",AZ$7=""),"",ROUND(AZ415/AZ$8*AZ$7*KVARDI,2))</f>
        <v/>
      </c>
      <c r="BB415" s="43"/>
      <c r="BC415" s="44" t="str">
        <f aca="false">IF(OR(BB$4=0,BB415="",BB$8="",BB$7=""),"",ROUND(BB415/BB$8*BB$7*KVARDI,2))</f>
        <v/>
      </c>
    </row>
    <row r="416" customFormat="false" ht="15" hidden="false" customHeight="true" outlineLevel="0" collapsed="false">
      <c r="A416" s="45" t="n">
        <f aca="false">ROW()-10</f>
        <v>406</v>
      </c>
      <c r="B416" s="41" t="str">
        <f aca="false">IF(INDEX(Launagögn!$B$6:$B$10005,$A416)="","",INDEX(Launagögn!$B$6:$B$10005,$A416))</f>
        <v/>
      </c>
      <c r="C416" s="41" t="str">
        <f aca="false">IF(INDEX(Launagögn!$C$6:$C$10005,$A416)="","",INDEX(Launagögn!$C$6:$C$10005,$A416))</f>
        <v/>
      </c>
      <c r="D416" s="42" t="n">
        <f aca="false">IFERROR(SUMIF($F$10:$BC$10,"Stig",$F416:$BC416),0)</f>
        <v>0</v>
      </c>
      <c r="F416" s="43"/>
      <c r="G416" s="44" t="str">
        <f aca="false">IF(OR(F$4=0,F416="",F$8="",F$7=""),"",ROUND(F416/F$8*F$7*KVARDI,2))</f>
        <v/>
      </c>
      <c r="H416" s="43"/>
      <c r="I416" s="44" t="str">
        <f aca="false">IF(OR(H$4=0,H416="",H$8="",H$7=""),"",ROUND(H416/H$8*H$7*KVARDI,2))</f>
        <v/>
      </c>
      <c r="J416" s="43"/>
      <c r="K416" s="44" t="str">
        <f aca="false">IF(OR(J$4=0,J416="",J$8="",J$7=""),"",ROUND(J416/J$8*J$7*KVARDI,2))</f>
        <v/>
      </c>
      <c r="L416" s="43"/>
      <c r="M416" s="44" t="str">
        <f aca="false">IF(OR(L$4=0,L416="",L$8="",L$7=""),"",ROUND(L416/L$8*L$7*KVARDI,2))</f>
        <v/>
      </c>
      <c r="N416" s="43"/>
      <c r="O416" s="44" t="str">
        <f aca="false">IF(OR(N$4=0,N416="",N$8="",N$7=""),"",ROUND(N416/N$8*N$7*KVARDI,2))</f>
        <v/>
      </c>
      <c r="P416" s="43"/>
      <c r="Q416" s="44" t="str">
        <f aca="false">IF(OR(P$4=0,P416="",P$8="",P$7=""),"",ROUND(P416/P$8*P$7*KVARDI,2))</f>
        <v/>
      </c>
      <c r="R416" s="43"/>
      <c r="S416" s="44" t="str">
        <f aca="false">IF(OR(R$4=0,R416="",R$8="",R$7=""),"",ROUND(R416/R$8*R$7*KVARDI,2))</f>
        <v/>
      </c>
      <c r="T416" s="43"/>
      <c r="U416" s="44" t="str">
        <f aca="false">IF(OR(T$4=0,T416="",T$8="",T$7=""),"",ROUND(T416/T$8*T$7*KVARDI,2))</f>
        <v/>
      </c>
      <c r="V416" s="43"/>
      <c r="W416" s="44" t="str">
        <f aca="false">IF(OR(V$4=0,V416="",V$8="",V$7=""),"",ROUND(V416/V$8*V$7*KVARDI,2))</f>
        <v/>
      </c>
      <c r="X416" s="43"/>
      <c r="Y416" s="44" t="str">
        <f aca="false">IF(OR(X$4=0,X416="",X$8="",X$7=""),"",ROUND(X416/X$8*X$7*KVARDI,2))</f>
        <v/>
      </c>
      <c r="Z416" s="43"/>
      <c r="AA416" s="44" t="str">
        <f aca="false">IF(OR(Z$4=0,Z416="",Z$8="",Z$7=""),"",ROUND(Z416/Z$8*Z$7*KVARDI,2))</f>
        <v/>
      </c>
      <c r="AB416" s="43"/>
      <c r="AC416" s="44" t="str">
        <f aca="false">IF(OR(AB$4=0,AB416="",AB$8="",AB$7=""),"",ROUND(AB416/AB$8*AB$7*KVARDI,2))</f>
        <v/>
      </c>
      <c r="AD416" s="43"/>
      <c r="AE416" s="44" t="str">
        <f aca="false">IF(OR(AD$4=0,AD416="",AD$8="",AD$7=""),"",ROUND(AD416/AD$8*AD$7*KVARDI,2))</f>
        <v/>
      </c>
      <c r="AF416" s="43"/>
      <c r="AG416" s="44" t="str">
        <f aca="false">IF(OR(AF$4=0,AF416="",AF$8="",AF$7=""),"",ROUND(AF416/AF$8*AF$7*KVARDI,2))</f>
        <v/>
      </c>
      <c r="AH416" s="43"/>
      <c r="AI416" s="44" t="str">
        <f aca="false">IF(OR(AH$4=0,AH416="",AH$8="",AH$7=""),"",ROUND(AH416/AH$8*AH$7*KVARDI,2))</f>
        <v/>
      </c>
      <c r="AJ416" s="43"/>
      <c r="AK416" s="44" t="str">
        <f aca="false">IF(OR(AJ$4=0,AJ416="",AJ$8="",AJ$7=""),"",ROUND(AJ416/AJ$8*AJ$7*KVARDI,2))</f>
        <v/>
      </c>
      <c r="AL416" s="43"/>
      <c r="AM416" s="44" t="str">
        <f aca="false">IF(OR(AL$4=0,AL416="",AL$8="",AL$7=""),"",ROUND(AL416/AL$8*AL$7*KVARDI,2))</f>
        <v/>
      </c>
      <c r="AN416" s="43"/>
      <c r="AO416" s="44" t="str">
        <f aca="false">IF(OR(AN$4=0,AN416="",AN$8="",AN$7=""),"",ROUND(AN416/AN$8*AN$7*KVARDI,2))</f>
        <v/>
      </c>
      <c r="AP416" s="43"/>
      <c r="AQ416" s="44" t="str">
        <f aca="false">IF(OR(AP$4=0,AP416="",AP$8="",AP$7=""),"",ROUND(AP416/AP$8*AP$7*KVARDI,2))</f>
        <v/>
      </c>
      <c r="AR416" s="43"/>
      <c r="AS416" s="44" t="str">
        <f aca="false">IF(OR(AR$4=0,AR416="",AR$8="",AR$7=""),"",ROUND(AR416/AR$8*AR$7*KVARDI,2))</f>
        <v/>
      </c>
      <c r="AT416" s="43"/>
      <c r="AU416" s="44" t="str">
        <f aca="false">IF(OR(AT$4=0,AT416="",AT$8="",AT$7=""),"",ROUND(AT416/AT$8*AT$7*KVARDI,2))</f>
        <v/>
      </c>
      <c r="AV416" s="43"/>
      <c r="AW416" s="44" t="str">
        <f aca="false">IF(OR(AV$4=0,AV416="",AV$8="",AV$7=""),"",ROUND(AV416/AV$8*AV$7*KVARDI,2))</f>
        <v/>
      </c>
      <c r="AX416" s="43"/>
      <c r="AY416" s="44" t="str">
        <f aca="false">IF(OR(AX$4=0,AX416="",AX$8="",AX$7=""),"",ROUND(AX416/AX$8*AX$7*KVARDI,2))</f>
        <v/>
      </c>
      <c r="AZ416" s="43"/>
      <c r="BA416" s="44" t="str">
        <f aca="false">IF(OR(AZ$4=0,AZ416="",AZ$8="",AZ$7=""),"",ROUND(AZ416/AZ$8*AZ$7*KVARDI,2))</f>
        <v/>
      </c>
      <c r="BB416" s="43"/>
      <c r="BC416" s="44" t="str">
        <f aca="false">IF(OR(BB$4=0,BB416="",BB$8="",BB$7=""),"",ROUND(BB416/BB$8*BB$7*KVARDI,2))</f>
        <v/>
      </c>
    </row>
    <row r="417" customFormat="false" ht="15" hidden="false" customHeight="true" outlineLevel="0" collapsed="false">
      <c r="A417" s="45" t="n">
        <f aca="false">ROW()-10</f>
        <v>407</v>
      </c>
      <c r="B417" s="41" t="str">
        <f aca="false">IF(INDEX(Launagögn!$B$6:$B$10005,$A417)="","",INDEX(Launagögn!$B$6:$B$10005,$A417))</f>
        <v/>
      </c>
      <c r="C417" s="41" t="str">
        <f aca="false">IF(INDEX(Launagögn!$C$6:$C$10005,$A417)="","",INDEX(Launagögn!$C$6:$C$10005,$A417))</f>
        <v/>
      </c>
      <c r="D417" s="42" t="n">
        <f aca="false">IFERROR(SUMIF($F$10:$BC$10,"Stig",$F417:$BC417),0)</f>
        <v>0</v>
      </c>
      <c r="F417" s="43"/>
      <c r="G417" s="44" t="str">
        <f aca="false">IF(OR(F$4=0,F417="",F$8="",F$7=""),"",ROUND(F417/F$8*F$7*KVARDI,2))</f>
        <v/>
      </c>
      <c r="H417" s="43"/>
      <c r="I417" s="44" t="str">
        <f aca="false">IF(OR(H$4=0,H417="",H$8="",H$7=""),"",ROUND(H417/H$8*H$7*KVARDI,2))</f>
        <v/>
      </c>
      <c r="J417" s="43"/>
      <c r="K417" s="44" t="str">
        <f aca="false">IF(OR(J$4=0,J417="",J$8="",J$7=""),"",ROUND(J417/J$8*J$7*KVARDI,2))</f>
        <v/>
      </c>
      <c r="L417" s="43"/>
      <c r="M417" s="44" t="str">
        <f aca="false">IF(OR(L$4=0,L417="",L$8="",L$7=""),"",ROUND(L417/L$8*L$7*KVARDI,2))</f>
        <v/>
      </c>
      <c r="N417" s="43"/>
      <c r="O417" s="44" t="str">
        <f aca="false">IF(OR(N$4=0,N417="",N$8="",N$7=""),"",ROUND(N417/N$8*N$7*KVARDI,2))</f>
        <v/>
      </c>
      <c r="P417" s="43"/>
      <c r="Q417" s="44" t="str">
        <f aca="false">IF(OR(P$4=0,P417="",P$8="",P$7=""),"",ROUND(P417/P$8*P$7*KVARDI,2))</f>
        <v/>
      </c>
      <c r="R417" s="43"/>
      <c r="S417" s="44" t="str">
        <f aca="false">IF(OR(R$4=0,R417="",R$8="",R$7=""),"",ROUND(R417/R$8*R$7*KVARDI,2))</f>
        <v/>
      </c>
      <c r="T417" s="43"/>
      <c r="U417" s="44" t="str">
        <f aca="false">IF(OR(T$4=0,T417="",T$8="",T$7=""),"",ROUND(T417/T$8*T$7*KVARDI,2))</f>
        <v/>
      </c>
      <c r="V417" s="43"/>
      <c r="W417" s="44" t="str">
        <f aca="false">IF(OR(V$4=0,V417="",V$8="",V$7=""),"",ROUND(V417/V$8*V$7*KVARDI,2))</f>
        <v/>
      </c>
      <c r="X417" s="43"/>
      <c r="Y417" s="44" t="str">
        <f aca="false">IF(OR(X$4=0,X417="",X$8="",X$7=""),"",ROUND(X417/X$8*X$7*KVARDI,2))</f>
        <v/>
      </c>
      <c r="Z417" s="43"/>
      <c r="AA417" s="44" t="str">
        <f aca="false">IF(OR(Z$4=0,Z417="",Z$8="",Z$7=""),"",ROUND(Z417/Z$8*Z$7*KVARDI,2))</f>
        <v/>
      </c>
      <c r="AB417" s="43"/>
      <c r="AC417" s="44" t="str">
        <f aca="false">IF(OR(AB$4=0,AB417="",AB$8="",AB$7=""),"",ROUND(AB417/AB$8*AB$7*KVARDI,2))</f>
        <v/>
      </c>
      <c r="AD417" s="43"/>
      <c r="AE417" s="44" t="str">
        <f aca="false">IF(OR(AD$4=0,AD417="",AD$8="",AD$7=""),"",ROUND(AD417/AD$8*AD$7*KVARDI,2))</f>
        <v/>
      </c>
      <c r="AF417" s="43"/>
      <c r="AG417" s="44" t="str">
        <f aca="false">IF(OR(AF$4=0,AF417="",AF$8="",AF$7=""),"",ROUND(AF417/AF$8*AF$7*KVARDI,2))</f>
        <v/>
      </c>
      <c r="AH417" s="43"/>
      <c r="AI417" s="44" t="str">
        <f aca="false">IF(OR(AH$4=0,AH417="",AH$8="",AH$7=""),"",ROUND(AH417/AH$8*AH$7*KVARDI,2))</f>
        <v/>
      </c>
      <c r="AJ417" s="43"/>
      <c r="AK417" s="44" t="str">
        <f aca="false">IF(OR(AJ$4=0,AJ417="",AJ$8="",AJ$7=""),"",ROUND(AJ417/AJ$8*AJ$7*KVARDI,2))</f>
        <v/>
      </c>
      <c r="AL417" s="43"/>
      <c r="AM417" s="44" t="str">
        <f aca="false">IF(OR(AL$4=0,AL417="",AL$8="",AL$7=""),"",ROUND(AL417/AL$8*AL$7*KVARDI,2))</f>
        <v/>
      </c>
      <c r="AN417" s="43"/>
      <c r="AO417" s="44" t="str">
        <f aca="false">IF(OR(AN$4=0,AN417="",AN$8="",AN$7=""),"",ROUND(AN417/AN$8*AN$7*KVARDI,2))</f>
        <v/>
      </c>
      <c r="AP417" s="43"/>
      <c r="AQ417" s="44" t="str">
        <f aca="false">IF(OR(AP$4=0,AP417="",AP$8="",AP$7=""),"",ROUND(AP417/AP$8*AP$7*KVARDI,2))</f>
        <v/>
      </c>
      <c r="AR417" s="43"/>
      <c r="AS417" s="44" t="str">
        <f aca="false">IF(OR(AR$4=0,AR417="",AR$8="",AR$7=""),"",ROUND(AR417/AR$8*AR$7*KVARDI,2))</f>
        <v/>
      </c>
      <c r="AT417" s="43"/>
      <c r="AU417" s="44" t="str">
        <f aca="false">IF(OR(AT$4=0,AT417="",AT$8="",AT$7=""),"",ROUND(AT417/AT$8*AT$7*KVARDI,2))</f>
        <v/>
      </c>
      <c r="AV417" s="43"/>
      <c r="AW417" s="44" t="str">
        <f aca="false">IF(OR(AV$4=0,AV417="",AV$8="",AV$7=""),"",ROUND(AV417/AV$8*AV$7*KVARDI,2))</f>
        <v/>
      </c>
      <c r="AX417" s="43"/>
      <c r="AY417" s="44" t="str">
        <f aca="false">IF(OR(AX$4=0,AX417="",AX$8="",AX$7=""),"",ROUND(AX417/AX$8*AX$7*KVARDI,2))</f>
        <v/>
      </c>
      <c r="AZ417" s="43"/>
      <c r="BA417" s="44" t="str">
        <f aca="false">IF(OR(AZ$4=0,AZ417="",AZ$8="",AZ$7=""),"",ROUND(AZ417/AZ$8*AZ$7*KVARDI,2))</f>
        <v/>
      </c>
      <c r="BB417" s="43"/>
      <c r="BC417" s="44" t="str">
        <f aca="false">IF(OR(BB$4=0,BB417="",BB$8="",BB$7=""),"",ROUND(BB417/BB$8*BB$7*KVARDI,2))</f>
        <v/>
      </c>
    </row>
    <row r="418" customFormat="false" ht="15" hidden="false" customHeight="true" outlineLevel="0" collapsed="false">
      <c r="A418" s="45" t="n">
        <f aca="false">ROW()-10</f>
        <v>408</v>
      </c>
      <c r="B418" s="41" t="str">
        <f aca="false">IF(INDEX(Launagögn!$B$6:$B$10005,$A418)="","",INDEX(Launagögn!$B$6:$B$10005,$A418))</f>
        <v/>
      </c>
      <c r="C418" s="41" t="str">
        <f aca="false">IF(INDEX(Launagögn!$C$6:$C$10005,$A418)="","",INDEX(Launagögn!$C$6:$C$10005,$A418))</f>
        <v/>
      </c>
      <c r="D418" s="42" t="n">
        <f aca="false">IFERROR(SUMIF($F$10:$BC$10,"Stig",$F418:$BC418),0)</f>
        <v>0</v>
      </c>
      <c r="F418" s="43"/>
      <c r="G418" s="44" t="str">
        <f aca="false">IF(OR(F$4=0,F418="",F$8="",F$7=""),"",ROUND(F418/F$8*F$7*KVARDI,2))</f>
        <v/>
      </c>
      <c r="H418" s="43"/>
      <c r="I418" s="44" t="str">
        <f aca="false">IF(OR(H$4=0,H418="",H$8="",H$7=""),"",ROUND(H418/H$8*H$7*KVARDI,2))</f>
        <v/>
      </c>
      <c r="J418" s="43"/>
      <c r="K418" s="44" t="str">
        <f aca="false">IF(OR(J$4=0,J418="",J$8="",J$7=""),"",ROUND(J418/J$8*J$7*KVARDI,2))</f>
        <v/>
      </c>
      <c r="L418" s="43"/>
      <c r="M418" s="44" t="str">
        <f aca="false">IF(OR(L$4=0,L418="",L$8="",L$7=""),"",ROUND(L418/L$8*L$7*KVARDI,2))</f>
        <v/>
      </c>
      <c r="N418" s="43"/>
      <c r="O418" s="44" t="str">
        <f aca="false">IF(OR(N$4=0,N418="",N$8="",N$7=""),"",ROUND(N418/N$8*N$7*KVARDI,2))</f>
        <v/>
      </c>
      <c r="P418" s="43"/>
      <c r="Q418" s="44" t="str">
        <f aca="false">IF(OR(P$4=0,P418="",P$8="",P$7=""),"",ROUND(P418/P$8*P$7*KVARDI,2))</f>
        <v/>
      </c>
      <c r="R418" s="43"/>
      <c r="S418" s="44" t="str">
        <f aca="false">IF(OR(R$4=0,R418="",R$8="",R$7=""),"",ROUND(R418/R$8*R$7*KVARDI,2))</f>
        <v/>
      </c>
      <c r="T418" s="43"/>
      <c r="U418" s="44" t="str">
        <f aca="false">IF(OR(T$4=0,T418="",T$8="",T$7=""),"",ROUND(T418/T$8*T$7*KVARDI,2))</f>
        <v/>
      </c>
      <c r="V418" s="43"/>
      <c r="W418" s="44" t="str">
        <f aca="false">IF(OR(V$4=0,V418="",V$8="",V$7=""),"",ROUND(V418/V$8*V$7*KVARDI,2))</f>
        <v/>
      </c>
      <c r="X418" s="43"/>
      <c r="Y418" s="44" t="str">
        <f aca="false">IF(OR(X$4=0,X418="",X$8="",X$7=""),"",ROUND(X418/X$8*X$7*KVARDI,2))</f>
        <v/>
      </c>
      <c r="Z418" s="43"/>
      <c r="AA418" s="44" t="str">
        <f aca="false">IF(OR(Z$4=0,Z418="",Z$8="",Z$7=""),"",ROUND(Z418/Z$8*Z$7*KVARDI,2))</f>
        <v/>
      </c>
      <c r="AB418" s="43"/>
      <c r="AC418" s="44" t="str">
        <f aca="false">IF(OR(AB$4=0,AB418="",AB$8="",AB$7=""),"",ROUND(AB418/AB$8*AB$7*KVARDI,2))</f>
        <v/>
      </c>
      <c r="AD418" s="43"/>
      <c r="AE418" s="44" t="str">
        <f aca="false">IF(OR(AD$4=0,AD418="",AD$8="",AD$7=""),"",ROUND(AD418/AD$8*AD$7*KVARDI,2))</f>
        <v/>
      </c>
      <c r="AF418" s="43"/>
      <c r="AG418" s="44" t="str">
        <f aca="false">IF(OR(AF$4=0,AF418="",AF$8="",AF$7=""),"",ROUND(AF418/AF$8*AF$7*KVARDI,2))</f>
        <v/>
      </c>
      <c r="AH418" s="43"/>
      <c r="AI418" s="44" t="str">
        <f aca="false">IF(OR(AH$4=0,AH418="",AH$8="",AH$7=""),"",ROUND(AH418/AH$8*AH$7*KVARDI,2))</f>
        <v/>
      </c>
      <c r="AJ418" s="43"/>
      <c r="AK418" s="44" t="str">
        <f aca="false">IF(OR(AJ$4=0,AJ418="",AJ$8="",AJ$7=""),"",ROUND(AJ418/AJ$8*AJ$7*KVARDI,2))</f>
        <v/>
      </c>
      <c r="AL418" s="43"/>
      <c r="AM418" s="44" t="str">
        <f aca="false">IF(OR(AL$4=0,AL418="",AL$8="",AL$7=""),"",ROUND(AL418/AL$8*AL$7*KVARDI,2))</f>
        <v/>
      </c>
      <c r="AN418" s="43"/>
      <c r="AO418" s="44" t="str">
        <f aca="false">IF(OR(AN$4=0,AN418="",AN$8="",AN$7=""),"",ROUND(AN418/AN$8*AN$7*KVARDI,2))</f>
        <v/>
      </c>
      <c r="AP418" s="43"/>
      <c r="AQ418" s="44" t="str">
        <f aca="false">IF(OR(AP$4=0,AP418="",AP$8="",AP$7=""),"",ROUND(AP418/AP$8*AP$7*KVARDI,2))</f>
        <v/>
      </c>
      <c r="AR418" s="43"/>
      <c r="AS418" s="44" t="str">
        <f aca="false">IF(OR(AR$4=0,AR418="",AR$8="",AR$7=""),"",ROUND(AR418/AR$8*AR$7*KVARDI,2))</f>
        <v/>
      </c>
      <c r="AT418" s="43"/>
      <c r="AU418" s="44" t="str">
        <f aca="false">IF(OR(AT$4=0,AT418="",AT$8="",AT$7=""),"",ROUND(AT418/AT$8*AT$7*KVARDI,2))</f>
        <v/>
      </c>
      <c r="AV418" s="43"/>
      <c r="AW418" s="44" t="str">
        <f aca="false">IF(OR(AV$4=0,AV418="",AV$8="",AV$7=""),"",ROUND(AV418/AV$8*AV$7*KVARDI,2))</f>
        <v/>
      </c>
      <c r="AX418" s="43"/>
      <c r="AY418" s="44" t="str">
        <f aca="false">IF(OR(AX$4=0,AX418="",AX$8="",AX$7=""),"",ROUND(AX418/AX$8*AX$7*KVARDI,2))</f>
        <v/>
      </c>
      <c r="AZ418" s="43"/>
      <c r="BA418" s="44" t="str">
        <f aca="false">IF(OR(AZ$4=0,AZ418="",AZ$8="",AZ$7=""),"",ROUND(AZ418/AZ$8*AZ$7*KVARDI,2))</f>
        <v/>
      </c>
      <c r="BB418" s="43"/>
      <c r="BC418" s="44" t="str">
        <f aca="false">IF(OR(BB$4=0,BB418="",BB$8="",BB$7=""),"",ROUND(BB418/BB$8*BB$7*KVARDI,2))</f>
        <v/>
      </c>
    </row>
    <row r="419" customFormat="false" ht="15" hidden="false" customHeight="true" outlineLevel="0" collapsed="false">
      <c r="A419" s="45" t="n">
        <f aca="false">ROW()-10</f>
        <v>409</v>
      </c>
      <c r="B419" s="41" t="str">
        <f aca="false">IF(INDEX(Launagögn!$B$6:$B$10005,$A419)="","",INDEX(Launagögn!$B$6:$B$10005,$A419))</f>
        <v/>
      </c>
      <c r="C419" s="41" t="str">
        <f aca="false">IF(INDEX(Launagögn!$C$6:$C$10005,$A419)="","",INDEX(Launagögn!$C$6:$C$10005,$A419))</f>
        <v/>
      </c>
      <c r="D419" s="42" t="n">
        <f aca="false">IFERROR(SUMIF($F$10:$BC$10,"Stig",$F419:$BC419),0)</f>
        <v>0</v>
      </c>
      <c r="F419" s="43"/>
      <c r="G419" s="44" t="str">
        <f aca="false">IF(OR(F$4=0,F419="",F$8="",F$7=""),"",ROUND(F419/F$8*F$7*KVARDI,2))</f>
        <v/>
      </c>
      <c r="H419" s="43"/>
      <c r="I419" s="44" t="str">
        <f aca="false">IF(OR(H$4=0,H419="",H$8="",H$7=""),"",ROUND(H419/H$8*H$7*KVARDI,2))</f>
        <v/>
      </c>
      <c r="J419" s="43"/>
      <c r="K419" s="44" t="str">
        <f aca="false">IF(OR(J$4=0,J419="",J$8="",J$7=""),"",ROUND(J419/J$8*J$7*KVARDI,2))</f>
        <v/>
      </c>
      <c r="L419" s="43"/>
      <c r="M419" s="44" t="str">
        <f aca="false">IF(OR(L$4=0,L419="",L$8="",L$7=""),"",ROUND(L419/L$8*L$7*KVARDI,2))</f>
        <v/>
      </c>
      <c r="N419" s="43"/>
      <c r="O419" s="44" t="str">
        <f aca="false">IF(OR(N$4=0,N419="",N$8="",N$7=""),"",ROUND(N419/N$8*N$7*KVARDI,2))</f>
        <v/>
      </c>
      <c r="P419" s="43"/>
      <c r="Q419" s="44" t="str">
        <f aca="false">IF(OR(P$4=0,P419="",P$8="",P$7=""),"",ROUND(P419/P$8*P$7*KVARDI,2))</f>
        <v/>
      </c>
      <c r="R419" s="43"/>
      <c r="S419" s="44" t="str">
        <f aca="false">IF(OR(R$4=0,R419="",R$8="",R$7=""),"",ROUND(R419/R$8*R$7*KVARDI,2))</f>
        <v/>
      </c>
      <c r="T419" s="43"/>
      <c r="U419" s="44" t="str">
        <f aca="false">IF(OR(T$4=0,T419="",T$8="",T$7=""),"",ROUND(T419/T$8*T$7*KVARDI,2))</f>
        <v/>
      </c>
      <c r="V419" s="43"/>
      <c r="W419" s="44" t="str">
        <f aca="false">IF(OR(V$4=0,V419="",V$8="",V$7=""),"",ROUND(V419/V$8*V$7*KVARDI,2))</f>
        <v/>
      </c>
      <c r="X419" s="43"/>
      <c r="Y419" s="44" t="str">
        <f aca="false">IF(OR(X$4=0,X419="",X$8="",X$7=""),"",ROUND(X419/X$8*X$7*KVARDI,2))</f>
        <v/>
      </c>
      <c r="Z419" s="43"/>
      <c r="AA419" s="44" t="str">
        <f aca="false">IF(OR(Z$4=0,Z419="",Z$8="",Z$7=""),"",ROUND(Z419/Z$8*Z$7*KVARDI,2))</f>
        <v/>
      </c>
      <c r="AB419" s="43"/>
      <c r="AC419" s="44" t="str">
        <f aca="false">IF(OR(AB$4=0,AB419="",AB$8="",AB$7=""),"",ROUND(AB419/AB$8*AB$7*KVARDI,2))</f>
        <v/>
      </c>
      <c r="AD419" s="43"/>
      <c r="AE419" s="44" t="str">
        <f aca="false">IF(OR(AD$4=0,AD419="",AD$8="",AD$7=""),"",ROUND(AD419/AD$8*AD$7*KVARDI,2))</f>
        <v/>
      </c>
      <c r="AF419" s="43"/>
      <c r="AG419" s="44" t="str">
        <f aca="false">IF(OR(AF$4=0,AF419="",AF$8="",AF$7=""),"",ROUND(AF419/AF$8*AF$7*KVARDI,2))</f>
        <v/>
      </c>
      <c r="AH419" s="43"/>
      <c r="AI419" s="44" t="str">
        <f aca="false">IF(OR(AH$4=0,AH419="",AH$8="",AH$7=""),"",ROUND(AH419/AH$8*AH$7*KVARDI,2))</f>
        <v/>
      </c>
      <c r="AJ419" s="43"/>
      <c r="AK419" s="44" t="str">
        <f aca="false">IF(OR(AJ$4=0,AJ419="",AJ$8="",AJ$7=""),"",ROUND(AJ419/AJ$8*AJ$7*KVARDI,2))</f>
        <v/>
      </c>
      <c r="AL419" s="43"/>
      <c r="AM419" s="44" t="str">
        <f aca="false">IF(OR(AL$4=0,AL419="",AL$8="",AL$7=""),"",ROUND(AL419/AL$8*AL$7*KVARDI,2))</f>
        <v/>
      </c>
      <c r="AN419" s="43"/>
      <c r="AO419" s="44" t="str">
        <f aca="false">IF(OR(AN$4=0,AN419="",AN$8="",AN$7=""),"",ROUND(AN419/AN$8*AN$7*KVARDI,2))</f>
        <v/>
      </c>
      <c r="AP419" s="43"/>
      <c r="AQ419" s="44" t="str">
        <f aca="false">IF(OR(AP$4=0,AP419="",AP$8="",AP$7=""),"",ROUND(AP419/AP$8*AP$7*KVARDI,2))</f>
        <v/>
      </c>
      <c r="AR419" s="43"/>
      <c r="AS419" s="44" t="str">
        <f aca="false">IF(OR(AR$4=0,AR419="",AR$8="",AR$7=""),"",ROUND(AR419/AR$8*AR$7*KVARDI,2))</f>
        <v/>
      </c>
      <c r="AT419" s="43"/>
      <c r="AU419" s="44" t="str">
        <f aca="false">IF(OR(AT$4=0,AT419="",AT$8="",AT$7=""),"",ROUND(AT419/AT$8*AT$7*KVARDI,2))</f>
        <v/>
      </c>
      <c r="AV419" s="43"/>
      <c r="AW419" s="44" t="str">
        <f aca="false">IF(OR(AV$4=0,AV419="",AV$8="",AV$7=""),"",ROUND(AV419/AV$8*AV$7*KVARDI,2))</f>
        <v/>
      </c>
      <c r="AX419" s="43"/>
      <c r="AY419" s="44" t="str">
        <f aca="false">IF(OR(AX$4=0,AX419="",AX$8="",AX$7=""),"",ROUND(AX419/AX$8*AX$7*KVARDI,2))</f>
        <v/>
      </c>
      <c r="AZ419" s="43"/>
      <c r="BA419" s="44" t="str">
        <f aca="false">IF(OR(AZ$4=0,AZ419="",AZ$8="",AZ$7=""),"",ROUND(AZ419/AZ$8*AZ$7*KVARDI,2))</f>
        <v/>
      </c>
      <c r="BB419" s="43"/>
      <c r="BC419" s="44" t="str">
        <f aca="false">IF(OR(BB$4=0,BB419="",BB$8="",BB$7=""),"",ROUND(BB419/BB$8*BB$7*KVARDI,2))</f>
        <v/>
      </c>
    </row>
    <row r="420" customFormat="false" ht="15" hidden="false" customHeight="true" outlineLevel="0" collapsed="false">
      <c r="A420" s="45" t="n">
        <f aca="false">ROW()-10</f>
        <v>410</v>
      </c>
      <c r="B420" s="41" t="str">
        <f aca="false">IF(INDEX(Launagögn!$B$6:$B$10005,$A420)="","",INDEX(Launagögn!$B$6:$B$10005,$A420))</f>
        <v/>
      </c>
      <c r="C420" s="41" t="str">
        <f aca="false">IF(INDEX(Launagögn!$C$6:$C$10005,$A420)="","",INDEX(Launagögn!$C$6:$C$10005,$A420))</f>
        <v/>
      </c>
      <c r="D420" s="42" t="n">
        <f aca="false">IFERROR(SUMIF($F$10:$BC$10,"Stig",$F420:$BC420),0)</f>
        <v>0</v>
      </c>
      <c r="F420" s="43"/>
      <c r="G420" s="44" t="str">
        <f aca="false">IF(OR(F$4=0,F420="",F$8="",F$7=""),"",ROUND(F420/F$8*F$7*KVARDI,2))</f>
        <v/>
      </c>
      <c r="H420" s="43"/>
      <c r="I420" s="44" t="str">
        <f aca="false">IF(OR(H$4=0,H420="",H$8="",H$7=""),"",ROUND(H420/H$8*H$7*KVARDI,2))</f>
        <v/>
      </c>
      <c r="J420" s="43"/>
      <c r="K420" s="44" t="str">
        <f aca="false">IF(OR(J$4=0,J420="",J$8="",J$7=""),"",ROUND(J420/J$8*J$7*KVARDI,2))</f>
        <v/>
      </c>
      <c r="L420" s="43"/>
      <c r="M420" s="44" t="str">
        <f aca="false">IF(OR(L$4=0,L420="",L$8="",L$7=""),"",ROUND(L420/L$8*L$7*KVARDI,2))</f>
        <v/>
      </c>
      <c r="N420" s="43"/>
      <c r="O420" s="44" t="str">
        <f aca="false">IF(OR(N$4=0,N420="",N$8="",N$7=""),"",ROUND(N420/N$8*N$7*KVARDI,2))</f>
        <v/>
      </c>
      <c r="P420" s="43"/>
      <c r="Q420" s="44" t="str">
        <f aca="false">IF(OR(P$4=0,P420="",P$8="",P$7=""),"",ROUND(P420/P$8*P$7*KVARDI,2))</f>
        <v/>
      </c>
      <c r="R420" s="43"/>
      <c r="S420" s="44" t="str">
        <f aca="false">IF(OR(R$4=0,R420="",R$8="",R$7=""),"",ROUND(R420/R$8*R$7*KVARDI,2))</f>
        <v/>
      </c>
      <c r="T420" s="43"/>
      <c r="U420" s="44" t="str">
        <f aca="false">IF(OR(T$4=0,T420="",T$8="",T$7=""),"",ROUND(T420/T$8*T$7*KVARDI,2))</f>
        <v/>
      </c>
      <c r="V420" s="43"/>
      <c r="W420" s="44" t="str">
        <f aca="false">IF(OR(V$4=0,V420="",V$8="",V$7=""),"",ROUND(V420/V$8*V$7*KVARDI,2))</f>
        <v/>
      </c>
      <c r="X420" s="43"/>
      <c r="Y420" s="44" t="str">
        <f aca="false">IF(OR(X$4=0,X420="",X$8="",X$7=""),"",ROUND(X420/X$8*X$7*KVARDI,2))</f>
        <v/>
      </c>
      <c r="Z420" s="43"/>
      <c r="AA420" s="44" t="str">
        <f aca="false">IF(OR(Z$4=0,Z420="",Z$8="",Z$7=""),"",ROUND(Z420/Z$8*Z$7*KVARDI,2))</f>
        <v/>
      </c>
      <c r="AB420" s="43"/>
      <c r="AC420" s="44" t="str">
        <f aca="false">IF(OR(AB$4=0,AB420="",AB$8="",AB$7=""),"",ROUND(AB420/AB$8*AB$7*KVARDI,2))</f>
        <v/>
      </c>
      <c r="AD420" s="43"/>
      <c r="AE420" s="44" t="str">
        <f aca="false">IF(OR(AD$4=0,AD420="",AD$8="",AD$7=""),"",ROUND(AD420/AD$8*AD$7*KVARDI,2))</f>
        <v/>
      </c>
      <c r="AF420" s="43"/>
      <c r="AG420" s="44" t="str">
        <f aca="false">IF(OR(AF$4=0,AF420="",AF$8="",AF$7=""),"",ROUND(AF420/AF$8*AF$7*KVARDI,2))</f>
        <v/>
      </c>
      <c r="AH420" s="43"/>
      <c r="AI420" s="44" t="str">
        <f aca="false">IF(OR(AH$4=0,AH420="",AH$8="",AH$7=""),"",ROUND(AH420/AH$8*AH$7*KVARDI,2))</f>
        <v/>
      </c>
      <c r="AJ420" s="43"/>
      <c r="AK420" s="44" t="str">
        <f aca="false">IF(OR(AJ$4=0,AJ420="",AJ$8="",AJ$7=""),"",ROUND(AJ420/AJ$8*AJ$7*KVARDI,2))</f>
        <v/>
      </c>
      <c r="AL420" s="43"/>
      <c r="AM420" s="44" t="str">
        <f aca="false">IF(OR(AL$4=0,AL420="",AL$8="",AL$7=""),"",ROUND(AL420/AL$8*AL$7*KVARDI,2))</f>
        <v/>
      </c>
      <c r="AN420" s="43"/>
      <c r="AO420" s="44" t="str">
        <f aca="false">IF(OR(AN$4=0,AN420="",AN$8="",AN$7=""),"",ROUND(AN420/AN$8*AN$7*KVARDI,2))</f>
        <v/>
      </c>
      <c r="AP420" s="43"/>
      <c r="AQ420" s="44" t="str">
        <f aca="false">IF(OR(AP$4=0,AP420="",AP$8="",AP$7=""),"",ROUND(AP420/AP$8*AP$7*KVARDI,2))</f>
        <v/>
      </c>
      <c r="AR420" s="43"/>
      <c r="AS420" s="44" t="str">
        <f aca="false">IF(OR(AR$4=0,AR420="",AR$8="",AR$7=""),"",ROUND(AR420/AR$8*AR$7*KVARDI,2))</f>
        <v/>
      </c>
      <c r="AT420" s="43"/>
      <c r="AU420" s="44" t="str">
        <f aca="false">IF(OR(AT$4=0,AT420="",AT$8="",AT$7=""),"",ROUND(AT420/AT$8*AT$7*KVARDI,2))</f>
        <v/>
      </c>
      <c r="AV420" s="43"/>
      <c r="AW420" s="44" t="str">
        <f aca="false">IF(OR(AV$4=0,AV420="",AV$8="",AV$7=""),"",ROUND(AV420/AV$8*AV$7*KVARDI,2))</f>
        <v/>
      </c>
      <c r="AX420" s="43"/>
      <c r="AY420" s="44" t="str">
        <f aca="false">IF(OR(AX$4=0,AX420="",AX$8="",AX$7=""),"",ROUND(AX420/AX$8*AX$7*KVARDI,2))</f>
        <v/>
      </c>
      <c r="AZ420" s="43"/>
      <c r="BA420" s="44" t="str">
        <f aca="false">IF(OR(AZ$4=0,AZ420="",AZ$8="",AZ$7=""),"",ROUND(AZ420/AZ$8*AZ$7*KVARDI,2))</f>
        <v/>
      </c>
      <c r="BB420" s="43"/>
      <c r="BC420" s="44" t="str">
        <f aca="false">IF(OR(BB$4=0,BB420="",BB$8="",BB$7=""),"",ROUND(BB420/BB$8*BB$7*KVARDI,2))</f>
        <v/>
      </c>
    </row>
    <row r="421" customFormat="false" ht="15" hidden="false" customHeight="true" outlineLevel="0" collapsed="false">
      <c r="A421" s="45" t="n">
        <f aca="false">ROW()-10</f>
        <v>411</v>
      </c>
      <c r="B421" s="41" t="str">
        <f aca="false">IF(INDEX(Launagögn!$B$6:$B$10005,$A421)="","",INDEX(Launagögn!$B$6:$B$10005,$A421))</f>
        <v/>
      </c>
      <c r="C421" s="41" t="str">
        <f aca="false">IF(INDEX(Launagögn!$C$6:$C$10005,$A421)="","",INDEX(Launagögn!$C$6:$C$10005,$A421))</f>
        <v/>
      </c>
      <c r="D421" s="42" t="n">
        <f aca="false">IFERROR(SUMIF($F$10:$BC$10,"Stig",$F421:$BC421),0)</f>
        <v>0</v>
      </c>
      <c r="F421" s="43"/>
      <c r="G421" s="44" t="str">
        <f aca="false">IF(OR(F$4=0,F421="",F$8="",F$7=""),"",ROUND(F421/F$8*F$7*KVARDI,2))</f>
        <v/>
      </c>
      <c r="H421" s="43"/>
      <c r="I421" s="44" t="str">
        <f aca="false">IF(OR(H$4=0,H421="",H$8="",H$7=""),"",ROUND(H421/H$8*H$7*KVARDI,2))</f>
        <v/>
      </c>
      <c r="J421" s="43"/>
      <c r="K421" s="44" t="str">
        <f aca="false">IF(OR(J$4=0,J421="",J$8="",J$7=""),"",ROUND(J421/J$8*J$7*KVARDI,2))</f>
        <v/>
      </c>
      <c r="L421" s="43"/>
      <c r="M421" s="44" t="str">
        <f aca="false">IF(OR(L$4=0,L421="",L$8="",L$7=""),"",ROUND(L421/L$8*L$7*KVARDI,2))</f>
        <v/>
      </c>
      <c r="N421" s="43"/>
      <c r="O421" s="44" t="str">
        <f aca="false">IF(OR(N$4=0,N421="",N$8="",N$7=""),"",ROUND(N421/N$8*N$7*KVARDI,2))</f>
        <v/>
      </c>
      <c r="P421" s="43"/>
      <c r="Q421" s="44" t="str">
        <f aca="false">IF(OR(P$4=0,P421="",P$8="",P$7=""),"",ROUND(P421/P$8*P$7*KVARDI,2))</f>
        <v/>
      </c>
      <c r="R421" s="43"/>
      <c r="S421" s="44" t="str">
        <f aca="false">IF(OR(R$4=0,R421="",R$8="",R$7=""),"",ROUND(R421/R$8*R$7*KVARDI,2))</f>
        <v/>
      </c>
      <c r="T421" s="43"/>
      <c r="U421" s="44" t="str">
        <f aca="false">IF(OR(T$4=0,T421="",T$8="",T$7=""),"",ROUND(T421/T$8*T$7*KVARDI,2))</f>
        <v/>
      </c>
      <c r="V421" s="43"/>
      <c r="W421" s="44" t="str">
        <f aca="false">IF(OR(V$4=0,V421="",V$8="",V$7=""),"",ROUND(V421/V$8*V$7*KVARDI,2))</f>
        <v/>
      </c>
      <c r="X421" s="43"/>
      <c r="Y421" s="44" t="str">
        <f aca="false">IF(OR(X$4=0,X421="",X$8="",X$7=""),"",ROUND(X421/X$8*X$7*KVARDI,2))</f>
        <v/>
      </c>
      <c r="Z421" s="43"/>
      <c r="AA421" s="44" t="str">
        <f aca="false">IF(OR(Z$4=0,Z421="",Z$8="",Z$7=""),"",ROUND(Z421/Z$8*Z$7*KVARDI,2))</f>
        <v/>
      </c>
      <c r="AB421" s="43"/>
      <c r="AC421" s="44" t="str">
        <f aca="false">IF(OR(AB$4=0,AB421="",AB$8="",AB$7=""),"",ROUND(AB421/AB$8*AB$7*KVARDI,2))</f>
        <v/>
      </c>
      <c r="AD421" s="43"/>
      <c r="AE421" s="44" t="str">
        <f aca="false">IF(OR(AD$4=0,AD421="",AD$8="",AD$7=""),"",ROUND(AD421/AD$8*AD$7*KVARDI,2))</f>
        <v/>
      </c>
      <c r="AF421" s="43"/>
      <c r="AG421" s="44" t="str">
        <f aca="false">IF(OR(AF$4=0,AF421="",AF$8="",AF$7=""),"",ROUND(AF421/AF$8*AF$7*KVARDI,2))</f>
        <v/>
      </c>
      <c r="AH421" s="43"/>
      <c r="AI421" s="44" t="str">
        <f aca="false">IF(OR(AH$4=0,AH421="",AH$8="",AH$7=""),"",ROUND(AH421/AH$8*AH$7*KVARDI,2))</f>
        <v/>
      </c>
      <c r="AJ421" s="43"/>
      <c r="AK421" s="44" t="str">
        <f aca="false">IF(OR(AJ$4=0,AJ421="",AJ$8="",AJ$7=""),"",ROUND(AJ421/AJ$8*AJ$7*KVARDI,2))</f>
        <v/>
      </c>
      <c r="AL421" s="43"/>
      <c r="AM421" s="44" t="str">
        <f aca="false">IF(OR(AL$4=0,AL421="",AL$8="",AL$7=""),"",ROUND(AL421/AL$8*AL$7*KVARDI,2))</f>
        <v/>
      </c>
      <c r="AN421" s="43"/>
      <c r="AO421" s="44" t="str">
        <f aca="false">IF(OR(AN$4=0,AN421="",AN$8="",AN$7=""),"",ROUND(AN421/AN$8*AN$7*KVARDI,2))</f>
        <v/>
      </c>
      <c r="AP421" s="43"/>
      <c r="AQ421" s="44" t="str">
        <f aca="false">IF(OR(AP$4=0,AP421="",AP$8="",AP$7=""),"",ROUND(AP421/AP$8*AP$7*KVARDI,2))</f>
        <v/>
      </c>
      <c r="AR421" s="43"/>
      <c r="AS421" s="44" t="str">
        <f aca="false">IF(OR(AR$4=0,AR421="",AR$8="",AR$7=""),"",ROUND(AR421/AR$8*AR$7*KVARDI,2))</f>
        <v/>
      </c>
      <c r="AT421" s="43"/>
      <c r="AU421" s="44" t="str">
        <f aca="false">IF(OR(AT$4=0,AT421="",AT$8="",AT$7=""),"",ROUND(AT421/AT$8*AT$7*KVARDI,2))</f>
        <v/>
      </c>
      <c r="AV421" s="43"/>
      <c r="AW421" s="44" t="str">
        <f aca="false">IF(OR(AV$4=0,AV421="",AV$8="",AV$7=""),"",ROUND(AV421/AV$8*AV$7*KVARDI,2))</f>
        <v/>
      </c>
      <c r="AX421" s="43"/>
      <c r="AY421" s="44" t="str">
        <f aca="false">IF(OR(AX$4=0,AX421="",AX$8="",AX$7=""),"",ROUND(AX421/AX$8*AX$7*KVARDI,2))</f>
        <v/>
      </c>
      <c r="AZ421" s="43"/>
      <c r="BA421" s="44" t="str">
        <f aca="false">IF(OR(AZ$4=0,AZ421="",AZ$8="",AZ$7=""),"",ROUND(AZ421/AZ$8*AZ$7*KVARDI,2))</f>
        <v/>
      </c>
      <c r="BB421" s="43"/>
      <c r="BC421" s="44" t="str">
        <f aca="false">IF(OR(BB$4=0,BB421="",BB$8="",BB$7=""),"",ROUND(BB421/BB$8*BB$7*KVARDI,2))</f>
        <v/>
      </c>
    </row>
    <row r="422" customFormat="false" ht="15" hidden="false" customHeight="true" outlineLevel="0" collapsed="false">
      <c r="A422" s="45" t="n">
        <f aca="false">ROW()-10</f>
        <v>412</v>
      </c>
      <c r="B422" s="41" t="str">
        <f aca="false">IF(INDEX(Launagögn!$B$6:$B$10005,$A422)="","",INDEX(Launagögn!$B$6:$B$10005,$A422))</f>
        <v/>
      </c>
      <c r="C422" s="41" t="str">
        <f aca="false">IF(INDEX(Launagögn!$C$6:$C$10005,$A422)="","",INDEX(Launagögn!$C$6:$C$10005,$A422))</f>
        <v/>
      </c>
      <c r="D422" s="42" t="n">
        <f aca="false">IFERROR(SUMIF($F$10:$BC$10,"Stig",$F422:$BC422),0)</f>
        <v>0</v>
      </c>
      <c r="F422" s="43"/>
      <c r="G422" s="44" t="str">
        <f aca="false">IF(OR(F$4=0,F422="",F$8="",F$7=""),"",ROUND(F422/F$8*F$7*KVARDI,2))</f>
        <v/>
      </c>
      <c r="H422" s="43"/>
      <c r="I422" s="44" t="str">
        <f aca="false">IF(OR(H$4=0,H422="",H$8="",H$7=""),"",ROUND(H422/H$8*H$7*KVARDI,2))</f>
        <v/>
      </c>
      <c r="J422" s="43"/>
      <c r="K422" s="44" t="str">
        <f aca="false">IF(OR(J$4=0,J422="",J$8="",J$7=""),"",ROUND(J422/J$8*J$7*KVARDI,2))</f>
        <v/>
      </c>
      <c r="L422" s="43"/>
      <c r="M422" s="44" t="str">
        <f aca="false">IF(OR(L$4=0,L422="",L$8="",L$7=""),"",ROUND(L422/L$8*L$7*KVARDI,2))</f>
        <v/>
      </c>
      <c r="N422" s="43"/>
      <c r="O422" s="44" t="str">
        <f aca="false">IF(OR(N$4=0,N422="",N$8="",N$7=""),"",ROUND(N422/N$8*N$7*KVARDI,2))</f>
        <v/>
      </c>
      <c r="P422" s="43"/>
      <c r="Q422" s="44" t="str">
        <f aca="false">IF(OR(P$4=0,P422="",P$8="",P$7=""),"",ROUND(P422/P$8*P$7*KVARDI,2))</f>
        <v/>
      </c>
      <c r="R422" s="43"/>
      <c r="S422" s="44" t="str">
        <f aca="false">IF(OR(R$4=0,R422="",R$8="",R$7=""),"",ROUND(R422/R$8*R$7*KVARDI,2))</f>
        <v/>
      </c>
      <c r="T422" s="43"/>
      <c r="U422" s="44" t="str">
        <f aca="false">IF(OR(T$4=0,T422="",T$8="",T$7=""),"",ROUND(T422/T$8*T$7*KVARDI,2))</f>
        <v/>
      </c>
      <c r="V422" s="43"/>
      <c r="W422" s="44" t="str">
        <f aca="false">IF(OR(V$4=0,V422="",V$8="",V$7=""),"",ROUND(V422/V$8*V$7*KVARDI,2))</f>
        <v/>
      </c>
      <c r="X422" s="43"/>
      <c r="Y422" s="44" t="str">
        <f aca="false">IF(OR(X$4=0,X422="",X$8="",X$7=""),"",ROUND(X422/X$8*X$7*KVARDI,2))</f>
        <v/>
      </c>
      <c r="Z422" s="43"/>
      <c r="AA422" s="44" t="str">
        <f aca="false">IF(OR(Z$4=0,Z422="",Z$8="",Z$7=""),"",ROUND(Z422/Z$8*Z$7*KVARDI,2))</f>
        <v/>
      </c>
      <c r="AB422" s="43"/>
      <c r="AC422" s="44" t="str">
        <f aca="false">IF(OR(AB$4=0,AB422="",AB$8="",AB$7=""),"",ROUND(AB422/AB$8*AB$7*KVARDI,2))</f>
        <v/>
      </c>
      <c r="AD422" s="43"/>
      <c r="AE422" s="44" t="str">
        <f aca="false">IF(OR(AD$4=0,AD422="",AD$8="",AD$7=""),"",ROUND(AD422/AD$8*AD$7*KVARDI,2))</f>
        <v/>
      </c>
      <c r="AF422" s="43"/>
      <c r="AG422" s="44" t="str">
        <f aca="false">IF(OR(AF$4=0,AF422="",AF$8="",AF$7=""),"",ROUND(AF422/AF$8*AF$7*KVARDI,2))</f>
        <v/>
      </c>
      <c r="AH422" s="43"/>
      <c r="AI422" s="44" t="str">
        <f aca="false">IF(OR(AH$4=0,AH422="",AH$8="",AH$7=""),"",ROUND(AH422/AH$8*AH$7*KVARDI,2))</f>
        <v/>
      </c>
      <c r="AJ422" s="43"/>
      <c r="AK422" s="44" t="str">
        <f aca="false">IF(OR(AJ$4=0,AJ422="",AJ$8="",AJ$7=""),"",ROUND(AJ422/AJ$8*AJ$7*KVARDI,2))</f>
        <v/>
      </c>
      <c r="AL422" s="43"/>
      <c r="AM422" s="44" t="str">
        <f aca="false">IF(OR(AL$4=0,AL422="",AL$8="",AL$7=""),"",ROUND(AL422/AL$8*AL$7*KVARDI,2))</f>
        <v/>
      </c>
      <c r="AN422" s="43"/>
      <c r="AO422" s="44" t="str">
        <f aca="false">IF(OR(AN$4=0,AN422="",AN$8="",AN$7=""),"",ROUND(AN422/AN$8*AN$7*KVARDI,2))</f>
        <v/>
      </c>
      <c r="AP422" s="43"/>
      <c r="AQ422" s="44" t="str">
        <f aca="false">IF(OR(AP$4=0,AP422="",AP$8="",AP$7=""),"",ROUND(AP422/AP$8*AP$7*KVARDI,2))</f>
        <v/>
      </c>
      <c r="AR422" s="43"/>
      <c r="AS422" s="44" t="str">
        <f aca="false">IF(OR(AR$4=0,AR422="",AR$8="",AR$7=""),"",ROUND(AR422/AR$8*AR$7*KVARDI,2))</f>
        <v/>
      </c>
      <c r="AT422" s="43"/>
      <c r="AU422" s="44" t="str">
        <f aca="false">IF(OR(AT$4=0,AT422="",AT$8="",AT$7=""),"",ROUND(AT422/AT$8*AT$7*KVARDI,2))</f>
        <v/>
      </c>
      <c r="AV422" s="43"/>
      <c r="AW422" s="44" t="str">
        <f aca="false">IF(OR(AV$4=0,AV422="",AV$8="",AV$7=""),"",ROUND(AV422/AV$8*AV$7*KVARDI,2))</f>
        <v/>
      </c>
      <c r="AX422" s="43"/>
      <c r="AY422" s="44" t="str">
        <f aca="false">IF(OR(AX$4=0,AX422="",AX$8="",AX$7=""),"",ROUND(AX422/AX$8*AX$7*KVARDI,2))</f>
        <v/>
      </c>
      <c r="AZ422" s="43"/>
      <c r="BA422" s="44" t="str">
        <f aca="false">IF(OR(AZ$4=0,AZ422="",AZ$8="",AZ$7=""),"",ROUND(AZ422/AZ$8*AZ$7*KVARDI,2))</f>
        <v/>
      </c>
      <c r="BB422" s="43"/>
      <c r="BC422" s="44" t="str">
        <f aca="false">IF(OR(BB$4=0,BB422="",BB$8="",BB$7=""),"",ROUND(BB422/BB$8*BB$7*KVARDI,2))</f>
        <v/>
      </c>
    </row>
    <row r="423" customFormat="false" ht="15" hidden="false" customHeight="true" outlineLevel="0" collapsed="false">
      <c r="A423" s="45" t="n">
        <f aca="false">ROW()-10</f>
        <v>413</v>
      </c>
      <c r="B423" s="41" t="str">
        <f aca="false">IF(INDEX(Launagögn!$B$6:$B$10005,$A423)="","",INDEX(Launagögn!$B$6:$B$10005,$A423))</f>
        <v/>
      </c>
      <c r="C423" s="41" t="str">
        <f aca="false">IF(INDEX(Launagögn!$C$6:$C$10005,$A423)="","",INDEX(Launagögn!$C$6:$C$10005,$A423))</f>
        <v/>
      </c>
      <c r="D423" s="42" t="n">
        <f aca="false">IFERROR(SUMIF($F$10:$BC$10,"Stig",$F423:$BC423),0)</f>
        <v>0</v>
      </c>
      <c r="F423" s="43"/>
      <c r="G423" s="44" t="str">
        <f aca="false">IF(OR(F$4=0,F423="",F$8="",F$7=""),"",ROUND(F423/F$8*F$7*KVARDI,2))</f>
        <v/>
      </c>
      <c r="H423" s="43"/>
      <c r="I423" s="44" t="str">
        <f aca="false">IF(OR(H$4=0,H423="",H$8="",H$7=""),"",ROUND(H423/H$8*H$7*KVARDI,2))</f>
        <v/>
      </c>
      <c r="J423" s="43"/>
      <c r="K423" s="44" t="str">
        <f aca="false">IF(OR(J$4=0,J423="",J$8="",J$7=""),"",ROUND(J423/J$8*J$7*KVARDI,2))</f>
        <v/>
      </c>
      <c r="L423" s="43"/>
      <c r="M423" s="44" t="str">
        <f aca="false">IF(OR(L$4=0,L423="",L$8="",L$7=""),"",ROUND(L423/L$8*L$7*KVARDI,2))</f>
        <v/>
      </c>
      <c r="N423" s="43"/>
      <c r="O423" s="44" t="str">
        <f aca="false">IF(OR(N$4=0,N423="",N$8="",N$7=""),"",ROUND(N423/N$8*N$7*KVARDI,2))</f>
        <v/>
      </c>
      <c r="P423" s="43"/>
      <c r="Q423" s="44" t="str">
        <f aca="false">IF(OR(P$4=0,P423="",P$8="",P$7=""),"",ROUND(P423/P$8*P$7*KVARDI,2))</f>
        <v/>
      </c>
      <c r="R423" s="43"/>
      <c r="S423" s="44" t="str">
        <f aca="false">IF(OR(R$4=0,R423="",R$8="",R$7=""),"",ROUND(R423/R$8*R$7*KVARDI,2))</f>
        <v/>
      </c>
      <c r="T423" s="43"/>
      <c r="U423" s="44" t="str">
        <f aca="false">IF(OR(T$4=0,T423="",T$8="",T$7=""),"",ROUND(T423/T$8*T$7*KVARDI,2))</f>
        <v/>
      </c>
      <c r="V423" s="43"/>
      <c r="W423" s="44" t="str">
        <f aca="false">IF(OR(V$4=0,V423="",V$8="",V$7=""),"",ROUND(V423/V$8*V$7*KVARDI,2))</f>
        <v/>
      </c>
      <c r="X423" s="43"/>
      <c r="Y423" s="44" t="str">
        <f aca="false">IF(OR(X$4=0,X423="",X$8="",X$7=""),"",ROUND(X423/X$8*X$7*KVARDI,2))</f>
        <v/>
      </c>
      <c r="Z423" s="43"/>
      <c r="AA423" s="44" t="str">
        <f aca="false">IF(OR(Z$4=0,Z423="",Z$8="",Z$7=""),"",ROUND(Z423/Z$8*Z$7*KVARDI,2))</f>
        <v/>
      </c>
      <c r="AB423" s="43"/>
      <c r="AC423" s="44" t="str">
        <f aca="false">IF(OR(AB$4=0,AB423="",AB$8="",AB$7=""),"",ROUND(AB423/AB$8*AB$7*KVARDI,2))</f>
        <v/>
      </c>
      <c r="AD423" s="43"/>
      <c r="AE423" s="44" t="str">
        <f aca="false">IF(OR(AD$4=0,AD423="",AD$8="",AD$7=""),"",ROUND(AD423/AD$8*AD$7*KVARDI,2))</f>
        <v/>
      </c>
      <c r="AF423" s="43"/>
      <c r="AG423" s="44" t="str">
        <f aca="false">IF(OR(AF$4=0,AF423="",AF$8="",AF$7=""),"",ROUND(AF423/AF$8*AF$7*KVARDI,2))</f>
        <v/>
      </c>
      <c r="AH423" s="43"/>
      <c r="AI423" s="44" t="str">
        <f aca="false">IF(OR(AH$4=0,AH423="",AH$8="",AH$7=""),"",ROUND(AH423/AH$8*AH$7*KVARDI,2))</f>
        <v/>
      </c>
      <c r="AJ423" s="43"/>
      <c r="AK423" s="44" t="str">
        <f aca="false">IF(OR(AJ$4=0,AJ423="",AJ$8="",AJ$7=""),"",ROUND(AJ423/AJ$8*AJ$7*KVARDI,2))</f>
        <v/>
      </c>
      <c r="AL423" s="43"/>
      <c r="AM423" s="44" t="str">
        <f aca="false">IF(OR(AL$4=0,AL423="",AL$8="",AL$7=""),"",ROUND(AL423/AL$8*AL$7*KVARDI,2))</f>
        <v/>
      </c>
      <c r="AN423" s="43"/>
      <c r="AO423" s="44" t="str">
        <f aca="false">IF(OR(AN$4=0,AN423="",AN$8="",AN$7=""),"",ROUND(AN423/AN$8*AN$7*KVARDI,2))</f>
        <v/>
      </c>
      <c r="AP423" s="43"/>
      <c r="AQ423" s="44" t="str">
        <f aca="false">IF(OR(AP$4=0,AP423="",AP$8="",AP$7=""),"",ROUND(AP423/AP$8*AP$7*KVARDI,2))</f>
        <v/>
      </c>
      <c r="AR423" s="43"/>
      <c r="AS423" s="44" t="str">
        <f aca="false">IF(OR(AR$4=0,AR423="",AR$8="",AR$7=""),"",ROUND(AR423/AR$8*AR$7*KVARDI,2))</f>
        <v/>
      </c>
      <c r="AT423" s="43"/>
      <c r="AU423" s="44" t="str">
        <f aca="false">IF(OR(AT$4=0,AT423="",AT$8="",AT$7=""),"",ROUND(AT423/AT$8*AT$7*KVARDI,2))</f>
        <v/>
      </c>
      <c r="AV423" s="43"/>
      <c r="AW423" s="44" t="str">
        <f aca="false">IF(OR(AV$4=0,AV423="",AV$8="",AV$7=""),"",ROUND(AV423/AV$8*AV$7*KVARDI,2))</f>
        <v/>
      </c>
      <c r="AX423" s="43"/>
      <c r="AY423" s="44" t="str">
        <f aca="false">IF(OR(AX$4=0,AX423="",AX$8="",AX$7=""),"",ROUND(AX423/AX$8*AX$7*KVARDI,2))</f>
        <v/>
      </c>
      <c r="AZ423" s="43"/>
      <c r="BA423" s="44" t="str">
        <f aca="false">IF(OR(AZ$4=0,AZ423="",AZ$8="",AZ$7=""),"",ROUND(AZ423/AZ$8*AZ$7*KVARDI,2))</f>
        <v/>
      </c>
      <c r="BB423" s="43"/>
      <c r="BC423" s="44" t="str">
        <f aca="false">IF(OR(BB$4=0,BB423="",BB$8="",BB$7=""),"",ROUND(BB423/BB$8*BB$7*KVARDI,2))</f>
        <v/>
      </c>
    </row>
    <row r="424" customFormat="false" ht="15" hidden="false" customHeight="true" outlineLevel="0" collapsed="false">
      <c r="A424" s="45" t="n">
        <f aca="false">ROW()-10</f>
        <v>414</v>
      </c>
      <c r="B424" s="41" t="str">
        <f aca="false">IF(INDEX(Launagögn!$B$6:$B$10005,$A424)="","",INDEX(Launagögn!$B$6:$B$10005,$A424))</f>
        <v/>
      </c>
      <c r="C424" s="41" t="str">
        <f aca="false">IF(INDEX(Launagögn!$C$6:$C$10005,$A424)="","",INDEX(Launagögn!$C$6:$C$10005,$A424))</f>
        <v/>
      </c>
      <c r="D424" s="42" t="n">
        <f aca="false">IFERROR(SUMIF($F$10:$BC$10,"Stig",$F424:$BC424),0)</f>
        <v>0</v>
      </c>
      <c r="F424" s="43"/>
      <c r="G424" s="44" t="str">
        <f aca="false">IF(OR(F$4=0,F424="",F$8="",F$7=""),"",ROUND(F424/F$8*F$7*KVARDI,2))</f>
        <v/>
      </c>
      <c r="H424" s="43"/>
      <c r="I424" s="44" t="str">
        <f aca="false">IF(OR(H$4=0,H424="",H$8="",H$7=""),"",ROUND(H424/H$8*H$7*KVARDI,2))</f>
        <v/>
      </c>
      <c r="J424" s="43"/>
      <c r="K424" s="44" t="str">
        <f aca="false">IF(OR(J$4=0,J424="",J$8="",J$7=""),"",ROUND(J424/J$8*J$7*KVARDI,2))</f>
        <v/>
      </c>
      <c r="L424" s="43"/>
      <c r="M424" s="44" t="str">
        <f aca="false">IF(OR(L$4=0,L424="",L$8="",L$7=""),"",ROUND(L424/L$8*L$7*KVARDI,2))</f>
        <v/>
      </c>
      <c r="N424" s="43"/>
      <c r="O424" s="44" t="str">
        <f aca="false">IF(OR(N$4=0,N424="",N$8="",N$7=""),"",ROUND(N424/N$8*N$7*KVARDI,2))</f>
        <v/>
      </c>
      <c r="P424" s="43"/>
      <c r="Q424" s="44" t="str">
        <f aca="false">IF(OR(P$4=0,P424="",P$8="",P$7=""),"",ROUND(P424/P$8*P$7*KVARDI,2))</f>
        <v/>
      </c>
      <c r="R424" s="43"/>
      <c r="S424" s="44" t="str">
        <f aca="false">IF(OR(R$4=0,R424="",R$8="",R$7=""),"",ROUND(R424/R$8*R$7*KVARDI,2))</f>
        <v/>
      </c>
      <c r="T424" s="43"/>
      <c r="U424" s="44" t="str">
        <f aca="false">IF(OR(T$4=0,T424="",T$8="",T$7=""),"",ROUND(T424/T$8*T$7*KVARDI,2))</f>
        <v/>
      </c>
      <c r="V424" s="43"/>
      <c r="W424" s="44" t="str">
        <f aca="false">IF(OR(V$4=0,V424="",V$8="",V$7=""),"",ROUND(V424/V$8*V$7*KVARDI,2))</f>
        <v/>
      </c>
      <c r="X424" s="43"/>
      <c r="Y424" s="44" t="str">
        <f aca="false">IF(OR(X$4=0,X424="",X$8="",X$7=""),"",ROUND(X424/X$8*X$7*KVARDI,2))</f>
        <v/>
      </c>
      <c r="Z424" s="43"/>
      <c r="AA424" s="44" t="str">
        <f aca="false">IF(OR(Z$4=0,Z424="",Z$8="",Z$7=""),"",ROUND(Z424/Z$8*Z$7*KVARDI,2))</f>
        <v/>
      </c>
      <c r="AB424" s="43"/>
      <c r="AC424" s="44" t="str">
        <f aca="false">IF(OR(AB$4=0,AB424="",AB$8="",AB$7=""),"",ROUND(AB424/AB$8*AB$7*KVARDI,2))</f>
        <v/>
      </c>
      <c r="AD424" s="43"/>
      <c r="AE424" s="44" t="str">
        <f aca="false">IF(OR(AD$4=0,AD424="",AD$8="",AD$7=""),"",ROUND(AD424/AD$8*AD$7*KVARDI,2))</f>
        <v/>
      </c>
      <c r="AF424" s="43"/>
      <c r="AG424" s="44" t="str">
        <f aca="false">IF(OR(AF$4=0,AF424="",AF$8="",AF$7=""),"",ROUND(AF424/AF$8*AF$7*KVARDI,2))</f>
        <v/>
      </c>
      <c r="AH424" s="43"/>
      <c r="AI424" s="44" t="str">
        <f aca="false">IF(OR(AH$4=0,AH424="",AH$8="",AH$7=""),"",ROUND(AH424/AH$8*AH$7*KVARDI,2))</f>
        <v/>
      </c>
      <c r="AJ424" s="43"/>
      <c r="AK424" s="44" t="str">
        <f aca="false">IF(OR(AJ$4=0,AJ424="",AJ$8="",AJ$7=""),"",ROUND(AJ424/AJ$8*AJ$7*KVARDI,2))</f>
        <v/>
      </c>
      <c r="AL424" s="43"/>
      <c r="AM424" s="44" t="str">
        <f aca="false">IF(OR(AL$4=0,AL424="",AL$8="",AL$7=""),"",ROUND(AL424/AL$8*AL$7*KVARDI,2))</f>
        <v/>
      </c>
      <c r="AN424" s="43"/>
      <c r="AO424" s="44" t="str">
        <f aca="false">IF(OR(AN$4=0,AN424="",AN$8="",AN$7=""),"",ROUND(AN424/AN$8*AN$7*KVARDI,2))</f>
        <v/>
      </c>
      <c r="AP424" s="43"/>
      <c r="AQ424" s="44" t="str">
        <f aca="false">IF(OR(AP$4=0,AP424="",AP$8="",AP$7=""),"",ROUND(AP424/AP$8*AP$7*KVARDI,2))</f>
        <v/>
      </c>
      <c r="AR424" s="43"/>
      <c r="AS424" s="44" t="str">
        <f aca="false">IF(OR(AR$4=0,AR424="",AR$8="",AR$7=""),"",ROUND(AR424/AR$8*AR$7*KVARDI,2))</f>
        <v/>
      </c>
      <c r="AT424" s="43"/>
      <c r="AU424" s="44" t="str">
        <f aca="false">IF(OR(AT$4=0,AT424="",AT$8="",AT$7=""),"",ROUND(AT424/AT$8*AT$7*KVARDI,2))</f>
        <v/>
      </c>
      <c r="AV424" s="43"/>
      <c r="AW424" s="44" t="str">
        <f aca="false">IF(OR(AV$4=0,AV424="",AV$8="",AV$7=""),"",ROUND(AV424/AV$8*AV$7*KVARDI,2))</f>
        <v/>
      </c>
      <c r="AX424" s="43"/>
      <c r="AY424" s="44" t="str">
        <f aca="false">IF(OR(AX$4=0,AX424="",AX$8="",AX$7=""),"",ROUND(AX424/AX$8*AX$7*KVARDI,2))</f>
        <v/>
      </c>
      <c r="AZ424" s="43"/>
      <c r="BA424" s="44" t="str">
        <f aca="false">IF(OR(AZ$4=0,AZ424="",AZ$8="",AZ$7=""),"",ROUND(AZ424/AZ$8*AZ$7*KVARDI,2))</f>
        <v/>
      </c>
      <c r="BB424" s="43"/>
      <c r="BC424" s="44" t="str">
        <f aca="false">IF(OR(BB$4=0,BB424="",BB$8="",BB$7=""),"",ROUND(BB424/BB$8*BB$7*KVARDI,2))</f>
        <v/>
      </c>
    </row>
    <row r="425" customFormat="false" ht="15" hidden="false" customHeight="true" outlineLevel="0" collapsed="false">
      <c r="A425" s="45" t="n">
        <f aca="false">ROW()-10</f>
        <v>415</v>
      </c>
      <c r="B425" s="41" t="str">
        <f aca="false">IF(INDEX(Launagögn!$B$6:$B$10005,$A425)="","",INDEX(Launagögn!$B$6:$B$10005,$A425))</f>
        <v/>
      </c>
      <c r="C425" s="41" t="str">
        <f aca="false">IF(INDEX(Launagögn!$C$6:$C$10005,$A425)="","",INDEX(Launagögn!$C$6:$C$10005,$A425))</f>
        <v/>
      </c>
      <c r="D425" s="42" t="n">
        <f aca="false">IFERROR(SUMIF($F$10:$BC$10,"Stig",$F425:$BC425),0)</f>
        <v>0</v>
      </c>
      <c r="F425" s="43"/>
      <c r="G425" s="44" t="str">
        <f aca="false">IF(OR(F$4=0,F425="",F$8="",F$7=""),"",ROUND(F425/F$8*F$7*KVARDI,2))</f>
        <v/>
      </c>
      <c r="H425" s="43"/>
      <c r="I425" s="44" t="str">
        <f aca="false">IF(OR(H$4=0,H425="",H$8="",H$7=""),"",ROUND(H425/H$8*H$7*KVARDI,2))</f>
        <v/>
      </c>
      <c r="J425" s="43"/>
      <c r="K425" s="44" t="str">
        <f aca="false">IF(OR(J$4=0,J425="",J$8="",J$7=""),"",ROUND(J425/J$8*J$7*KVARDI,2))</f>
        <v/>
      </c>
      <c r="L425" s="43"/>
      <c r="M425" s="44" t="str">
        <f aca="false">IF(OR(L$4=0,L425="",L$8="",L$7=""),"",ROUND(L425/L$8*L$7*KVARDI,2))</f>
        <v/>
      </c>
      <c r="N425" s="43"/>
      <c r="O425" s="44" t="str">
        <f aca="false">IF(OR(N$4=0,N425="",N$8="",N$7=""),"",ROUND(N425/N$8*N$7*KVARDI,2))</f>
        <v/>
      </c>
      <c r="P425" s="43"/>
      <c r="Q425" s="44" t="str">
        <f aca="false">IF(OR(P$4=0,P425="",P$8="",P$7=""),"",ROUND(P425/P$8*P$7*KVARDI,2))</f>
        <v/>
      </c>
      <c r="R425" s="43"/>
      <c r="S425" s="44" t="str">
        <f aca="false">IF(OR(R$4=0,R425="",R$8="",R$7=""),"",ROUND(R425/R$8*R$7*KVARDI,2))</f>
        <v/>
      </c>
      <c r="T425" s="43"/>
      <c r="U425" s="44" t="str">
        <f aca="false">IF(OR(T$4=0,T425="",T$8="",T$7=""),"",ROUND(T425/T$8*T$7*KVARDI,2))</f>
        <v/>
      </c>
      <c r="V425" s="43"/>
      <c r="W425" s="44" t="str">
        <f aca="false">IF(OR(V$4=0,V425="",V$8="",V$7=""),"",ROUND(V425/V$8*V$7*KVARDI,2))</f>
        <v/>
      </c>
      <c r="X425" s="43"/>
      <c r="Y425" s="44" t="str">
        <f aca="false">IF(OR(X$4=0,X425="",X$8="",X$7=""),"",ROUND(X425/X$8*X$7*KVARDI,2))</f>
        <v/>
      </c>
      <c r="Z425" s="43"/>
      <c r="AA425" s="44" t="str">
        <f aca="false">IF(OR(Z$4=0,Z425="",Z$8="",Z$7=""),"",ROUND(Z425/Z$8*Z$7*KVARDI,2))</f>
        <v/>
      </c>
      <c r="AB425" s="43"/>
      <c r="AC425" s="44" t="str">
        <f aca="false">IF(OR(AB$4=0,AB425="",AB$8="",AB$7=""),"",ROUND(AB425/AB$8*AB$7*KVARDI,2))</f>
        <v/>
      </c>
      <c r="AD425" s="43"/>
      <c r="AE425" s="44" t="str">
        <f aca="false">IF(OR(AD$4=0,AD425="",AD$8="",AD$7=""),"",ROUND(AD425/AD$8*AD$7*KVARDI,2))</f>
        <v/>
      </c>
      <c r="AF425" s="43"/>
      <c r="AG425" s="44" t="str">
        <f aca="false">IF(OR(AF$4=0,AF425="",AF$8="",AF$7=""),"",ROUND(AF425/AF$8*AF$7*KVARDI,2))</f>
        <v/>
      </c>
      <c r="AH425" s="43"/>
      <c r="AI425" s="44" t="str">
        <f aca="false">IF(OR(AH$4=0,AH425="",AH$8="",AH$7=""),"",ROUND(AH425/AH$8*AH$7*KVARDI,2))</f>
        <v/>
      </c>
      <c r="AJ425" s="43"/>
      <c r="AK425" s="44" t="str">
        <f aca="false">IF(OR(AJ$4=0,AJ425="",AJ$8="",AJ$7=""),"",ROUND(AJ425/AJ$8*AJ$7*KVARDI,2))</f>
        <v/>
      </c>
      <c r="AL425" s="43"/>
      <c r="AM425" s="44" t="str">
        <f aca="false">IF(OR(AL$4=0,AL425="",AL$8="",AL$7=""),"",ROUND(AL425/AL$8*AL$7*KVARDI,2))</f>
        <v/>
      </c>
      <c r="AN425" s="43"/>
      <c r="AO425" s="44" t="str">
        <f aca="false">IF(OR(AN$4=0,AN425="",AN$8="",AN$7=""),"",ROUND(AN425/AN$8*AN$7*KVARDI,2))</f>
        <v/>
      </c>
      <c r="AP425" s="43"/>
      <c r="AQ425" s="44" t="str">
        <f aca="false">IF(OR(AP$4=0,AP425="",AP$8="",AP$7=""),"",ROUND(AP425/AP$8*AP$7*KVARDI,2))</f>
        <v/>
      </c>
      <c r="AR425" s="43"/>
      <c r="AS425" s="44" t="str">
        <f aca="false">IF(OR(AR$4=0,AR425="",AR$8="",AR$7=""),"",ROUND(AR425/AR$8*AR$7*KVARDI,2))</f>
        <v/>
      </c>
      <c r="AT425" s="43"/>
      <c r="AU425" s="44" t="str">
        <f aca="false">IF(OR(AT$4=0,AT425="",AT$8="",AT$7=""),"",ROUND(AT425/AT$8*AT$7*KVARDI,2))</f>
        <v/>
      </c>
      <c r="AV425" s="43"/>
      <c r="AW425" s="44" t="str">
        <f aca="false">IF(OR(AV$4=0,AV425="",AV$8="",AV$7=""),"",ROUND(AV425/AV$8*AV$7*KVARDI,2))</f>
        <v/>
      </c>
      <c r="AX425" s="43"/>
      <c r="AY425" s="44" t="str">
        <f aca="false">IF(OR(AX$4=0,AX425="",AX$8="",AX$7=""),"",ROUND(AX425/AX$8*AX$7*KVARDI,2))</f>
        <v/>
      </c>
      <c r="AZ425" s="43"/>
      <c r="BA425" s="44" t="str">
        <f aca="false">IF(OR(AZ$4=0,AZ425="",AZ$8="",AZ$7=""),"",ROUND(AZ425/AZ$8*AZ$7*KVARDI,2))</f>
        <v/>
      </c>
      <c r="BB425" s="43"/>
      <c r="BC425" s="44" t="str">
        <f aca="false">IF(OR(BB$4=0,BB425="",BB$8="",BB$7=""),"",ROUND(BB425/BB$8*BB$7*KVARDI,2))</f>
        <v/>
      </c>
    </row>
    <row r="426" customFormat="false" ht="15" hidden="false" customHeight="true" outlineLevel="0" collapsed="false">
      <c r="A426" s="45" t="n">
        <f aca="false">ROW()-10</f>
        <v>416</v>
      </c>
      <c r="B426" s="41" t="str">
        <f aca="false">IF(INDEX(Launagögn!$B$6:$B$10005,$A426)="","",INDEX(Launagögn!$B$6:$B$10005,$A426))</f>
        <v/>
      </c>
      <c r="C426" s="41" t="str">
        <f aca="false">IF(INDEX(Launagögn!$C$6:$C$10005,$A426)="","",INDEX(Launagögn!$C$6:$C$10005,$A426))</f>
        <v/>
      </c>
      <c r="D426" s="42" t="n">
        <f aca="false">IFERROR(SUMIF($F$10:$BC$10,"Stig",$F426:$BC426),0)</f>
        <v>0</v>
      </c>
      <c r="F426" s="43"/>
      <c r="G426" s="44" t="str">
        <f aca="false">IF(OR(F$4=0,F426="",F$8="",F$7=""),"",ROUND(F426/F$8*F$7*KVARDI,2))</f>
        <v/>
      </c>
      <c r="H426" s="43"/>
      <c r="I426" s="44" t="str">
        <f aca="false">IF(OR(H$4=0,H426="",H$8="",H$7=""),"",ROUND(H426/H$8*H$7*KVARDI,2))</f>
        <v/>
      </c>
      <c r="J426" s="43"/>
      <c r="K426" s="44" t="str">
        <f aca="false">IF(OR(J$4=0,J426="",J$8="",J$7=""),"",ROUND(J426/J$8*J$7*KVARDI,2))</f>
        <v/>
      </c>
      <c r="L426" s="43"/>
      <c r="M426" s="44" t="str">
        <f aca="false">IF(OR(L$4=0,L426="",L$8="",L$7=""),"",ROUND(L426/L$8*L$7*KVARDI,2))</f>
        <v/>
      </c>
      <c r="N426" s="43"/>
      <c r="O426" s="44" t="str">
        <f aca="false">IF(OR(N$4=0,N426="",N$8="",N$7=""),"",ROUND(N426/N$8*N$7*KVARDI,2))</f>
        <v/>
      </c>
      <c r="P426" s="43"/>
      <c r="Q426" s="44" t="str">
        <f aca="false">IF(OR(P$4=0,P426="",P$8="",P$7=""),"",ROUND(P426/P$8*P$7*KVARDI,2))</f>
        <v/>
      </c>
      <c r="R426" s="43"/>
      <c r="S426" s="44" t="str">
        <f aca="false">IF(OR(R$4=0,R426="",R$8="",R$7=""),"",ROUND(R426/R$8*R$7*KVARDI,2))</f>
        <v/>
      </c>
      <c r="T426" s="43"/>
      <c r="U426" s="44" t="str">
        <f aca="false">IF(OR(T$4=0,T426="",T$8="",T$7=""),"",ROUND(T426/T$8*T$7*KVARDI,2))</f>
        <v/>
      </c>
      <c r="V426" s="43"/>
      <c r="W426" s="44" t="str">
        <f aca="false">IF(OR(V$4=0,V426="",V$8="",V$7=""),"",ROUND(V426/V$8*V$7*KVARDI,2))</f>
        <v/>
      </c>
      <c r="X426" s="43"/>
      <c r="Y426" s="44" t="str">
        <f aca="false">IF(OR(X$4=0,X426="",X$8="",X$7=""),"",ROUND(X426/X$8*X$7*KVARDI,2))</f>
        <v/>
      </c>
      <c r="Z426" s="43"/>
      <c r="AA426" s="44" t="str">
        <f aca="false">IF(OR(Z$4=0,Z426="",Z$8="",Z$7=""),"",ROUND(Z426/Z$8*Z$7*KVARDI,2))</f>
        <v/>
      </c>
      <c r="AB426" s="43"/>
      <c r="AC426" s="44" t="str">
        <f aca="false">IF(OR(AB$4=0,AB426="",AB$8="",AB$7=""),"",ROUND(AB426/AB$8*AB$7*KVARDI,2))</f>
        <v/>
      </c>
      <c r="AD426" s="43"/>
      <c r="AE426" s="44" t="str">
        <f aca="false">IF(OR(AD$4=0,AD426="",AD$8="",AD$7=""),"",ROUND(AD426/AD$8*AD$7*KVARDI,2))</f>
        <v/>
      </c>
      <c r="AF426" s="43"/>
      <c r="AG426" s="44" t="str">
        <f aca="false">IF(OR(AF$4=0,AF426="",AF$8="",AF$7=""),"",ROUND(AF426/AF$8*AF$7*KVARDI,2))</f>
        <v/>
      </c>
      <c r="AH426" s="43"/>
      <c r="AI426" s="44" t="str">
        <f aca="false">IF(OR(AH$4=0,AH426="",AH$8="",AH$7=""),"",ROUND(AH426/AH$8*AH$7*KVARDI,2))</f>
        <v/>
      </c>
      <c r="AJ426" s="43"/>
      <c r="AK426" s="44" t="str">
        <f aca="false">IF(OR(AJ$4=0,AJ426="",AJ$8="",AJ$7=""),"",ROUND(AJ426/AJ$8*AJ$7*KVARDI,2))</f>
        <v/>
      </c>
      <c r="AL426" s="43"/>
      <c r="AM426" s="44" t="str">
        <f aca="false">IF(OR(AL$4=0,AL426="",AL$8="",AL$7=""),"",ROUND(AL426/AL$8*AL$7*KVARDI,2))</f>
        <v/>
      </c>
      <c r="AN426" s="43"/>
      <c r="AO426" s="44" t="str">
        <f aca="false">IF(OR(AN$4=0,AN426="",AN$8="",AN$7=""),"",ROUND(AN426/AN$8*AN$7*KVARDI,2))</f>
        <v/>
      </c>
      <c r="AP426" s="43"/>
      <c r="AQ426" s="44" t="str">
        <f aca="false">IF(OR(AP$4=0,AP426="",AP$8="",AP$7=""),"",ROUND(AP426/AP$8*AP$7*KVARDI,2))</f>
        <v/>
      </c>
      <c r="AR426" s="43"/>
      <c r="AS426" s="44" t="str">
        <f aca="false">IF(OR(AR$4=0,AR426="",AR$8="",AR$7=""),"",ROUND(AR426/AR$8*AR$7*KVARDI,2))</f>
        <v/>
      </c>
      <c r="AT426" s="43"/>
      <c r="AU426" s="44" t="str">
        <f aca="false">IF(OR(AT$4=0,AT426="",AT$8="",AT$7=""),"",ROUND(AT426/AT$8*AT$7*KVARDI,2))</f>
        <v/>
      </c>
      <c r="AV426" s="43"/>
      <c r="AW426" s="44" t="str">
        <f aca="false">IF(OR(AV$4=0,AV426="",AV$8="",AV$7=""),"",ROUND(AV426/AV$8*AV$7*KVARDI,2))</f>
        <v/>
      </c>
      <c r="AX426" s="43"/>
      <c r="AY426" s="44" t="str">
        <f aca="false">IF(OR(AX$4=0,AX426="",AX$8="",AX$7=""),"",ROUND(AX426/AX$8*AX$7*KVARDI,2))</f>
        <v/>
      </c>
      <c r="AZ426" s="43"/>
      <c r="BA426" s="44" t="str">
        <f aca="false">IF(OR(AZ$4=0,AZ426="",AZ$8="",AZ$7=""),"",ROUND(AZ426/AZ$8*AZ$7*KVARDI,2))</f>
        <v/>
      </c>
      <c r="BB426" s="43"/>
      <c r="BC426" s="44" t="str">
        <f aca="false">IF(OR(BB$4=0,BB426="",BB$8="",BB$7=""),"",ROUND(BB426/BB$8*BB$7*KVARDI,2))</f>
        <v/>
      </c>
    </row>
    <row r="427" customFormat="false" ht="15" hidden="false" customHeight="true" outlineLevel="0" collapsed="false">
      <c r="A427" s="45" t="n">
        <f aca="false">ROW()-10</f>
        <v>417</v>
      </c>
      <c r="B427" s="41" t="str">
        <f aca="false">IF(INDEX(Launagögn!$B$6:$B$10005,$A427)="","",INDEX(Launagögn!$B$6:$B$10005,$A427))</f>
        <v/>
      </c>
      <c r="C427" s="41" t="str">
        <f aca="false">IF(INDEX(Launagögn!$C$6:$C$10005,$A427)="","",INDEX(Launagögn!$C$6:$C$10005,$A427))</f>
        <v/>
      </c>
      <c r="D427" s="42" t="n">
        <f aca="false">IFERROR(SUMIF($F$10:$BC$10,"Stig",$F427:$BC427),0)</f>
        <v>0</v>
      </c>
      <c r="F427" s="43"/>
      <c r="G427" s="44" t="str">
        <f aca="false">IF(OR(F$4=0,F427="",F$8="",F$7=""),"",ROUND(F427/F$8*F$7*KVARDI,2))</f>
        <v/>
      </c>
      <c r="H427" s="43"/>
      <c r="I427" s="44" t="str">
        <f aca="false">IF(OR(H$4=0,H427="",H$8="",H$7=""),"",ROUND(H427/H$8*H$7*KVARDI,2))</f>
        <v/>
      </c>
      <c r="J427" s="43"/>
      <c r="K427" s="44" t="str">
        <f aca="false">IF(OR(J$4=0,J427="",J$8="",J$7=""),"",ROUND(J427/J$8*J$7*KVARDI,2))</f>
        <v/>
      </c>
      <c r="L427" s="43"/>
      <c r="M427" s="44" t="str">
        <f aca="false">IF(OR(L$4=0,L427="",L$8="",L$7=""),"",ROUND(L427/L$8*L$7*KVARDI,2))</f>
        <v/>
      </c>
      <c r="N427" s="43"/>
      <c r="O427" s="44" t="str">
        <f aca="false">IF(OR(N$4=0,N427="",N$8="",N$7=""),"",ROUND(N427/N$8*N$7*KVARDI,2))</f>
        <v/>
      </c>
      <c r="P427" s="43"/>
      <c r="Q427" s="44" t="str">
        <f aca="false">IF(OR(P$4=0,P427="",P$8="",P$7=""),"",ROUND(P427/P$8*P$7*KVARDI,2))</f>
        <v/>
      </c>
      <c r="R427" s="43"/>
      <c r="S427" s="44" t="str">
        <f aca="false">IF(OR(R$4=0,R427="",R$8="",R$7=""),"",ROUND(R427/R$8*R$7*KVARDI,2))</f>
        <v/>
      </c>
      <c r="T427" s="43"/>
      <c r="U427" s="44" t="str">
        <f aca="false">IF(OR(T$4=0,T427="",T$8="",T$7=""),"",ROUND(T427/T$8*T$7*KVARDI,2))</f>
        <v/>
      </c>
      <c r="V427" s="43"/>
      <c r="W427" s="44" t="str">
        <f aca="false">IF(OR(V$4=0,V427="",V$8="",V$7=""),"",ROUND(V427/V$8*V$7*KVARDI,2))</f>
        <v/>
      </c>
      <c r="X427" s="43"/>
      <c r="Y427" s="44" t="str">
        <f aca="false">IF(OR(X$4=0,X427="",X$8="",X$7=""),"",ROUND(X427/X$8*X$7*KVARDI,2))</f>
        <v/>
      </c>
      <c r="Z427" s="43"/>
      <c r="AA427" s="44" t="str">
        <f aca="false">IF(OR(Z$4=0,Z427="",Z$8="",Z$7=""),"",ROUND(Z427/Z$8*Z$7*KVARDI,2))</f>
        <v/>
      </c>
      <c r="AB427" s="43"/>
      <c r="AC427" s="44" t="str">
        <f aca="false">IF(OR(AB$4=0,AB427="",AB$8="",AB$7=""),"",ROUND(AB427/AB$8*AB$7*KVARDI,2))</f>
        <v/>
      </c>
      <c r="AD427" s="43"/>
      <c r="AE427" s="44" t="str">
        <f aca="false">IF(OR(AD$4=0,AD427="",AD$8="",AD$7=""),"",ROUND(AD427/AD$8*AD$7*KVARDI,2))</f>
        <v/>
      </c>
      <c r="AF427" s="43"/>
      <c r="AG427" s="44" t="str">
        <f aca="false">IF(OR(AF$4=0,AF427="",AF$8="",AF$7=""),"",ROUND(AF427/AF$8*AF$7*KVARDI,2))</f>
        <v/>
      </c>
      <c r="AH427" s="43"/>
      <c r="AI427" s="44" t="str">
        <f aca="false">IF(OR(AH$4=0,AH427="",AH$8="",AH$7=""),"",ROUND(AH427/AH$8*AH$7*KVARDI,2))</f>
        <v/>
      </c>
      <c r="AJ427" s="43"/>
      <c r="AK427" s="44" t="str">
        <f aca="false">IF(OR(AJ$4=0,AJ427="",AJ$8="",AJ$7=""),"",ROUND(AJ427/AJ$8*AJ$7*KVARDI,2))</f>
        <v/>
      </c>
      <c r="AL427" s="43"/>
      <c r="AM427" s="44" t="str">
        <f aca="false">IF(OR(AL$4=0,AL427="",AL$8="",AL$7=""),"",ROUND(AL427/AL$8*AL$7*KVARDI,2))</f>
        <v/>
      </c>
      <c r="AN427" s="43"/>
      <c r="AO427" s="44" t="str">
        <f aca="false">IF(OR(AN$4=0,AN427="",AN$8="",AN$7=""),"",ROUND(AN427/AN$8*AN$7*KVARDI,2))</f>
        <v/>
      </c>
      <c r="AP427" s="43"/>
      <c r="AQ427" s="44" t="str">
        <f aca="false">IF(OR(AP$4=0,AP427="",AP$8="",AP$7=""),"",ROUND(AP427/AP$8*AP$7*KVARDI,2))</f>
        <v/>
      </c>
      <c r="AR427" s="43"/>
      <c r="AS427" s="44" t="str">
        <f aca="false">IF(OR(AR$4=0,AR427="",AR$8="",AR$7=""),"",ROUND(AR427/AR$8*AR$7*KVARDI,2))</f>
        <v/>
      </c>
      <c r="AT427" s="43"/>
      <c r="AU427" s="44" t="str">
        <f aca="false">IF(OR(AT$4=0,AT427="",AT$8="",AT$7=""),"",ROUND(AT427/AT$8*AT$7*KVARDI,2))</f>
        <v/>
      </c>
      <c r="AV427" s="43"/>
      <c r="AW427" s="44" t="str">
        <f aca="false">IF(OR(AV$4=0,AV427="",AV$8="",AV$7=""),"",ROUND(AV427/AV$8*AV$7*KVARDI,2))</f>
        <v/>
      </c>
      <c r="AX427" s="43"/>
      <c r="AY427" s="44" t="str">
        <f aca="false">IF(OR(AX$4=0,AX427="",AX$8="",AX$7=""),"",ROUND(AX427/AX$8*AX$7*KVARDI,2))</f>
        <v/>
      </c>
      <c r="AZ427" s="43"/>
      <c r="BA427" s="44" t="str">
        <f aca="false">IF(OR(AZ$4=0,AZ427="",AZ$8="",AZ$7=""),"",ROUND(AZ427/AZ$8*AZ$7*KVARDI,2))</f>
        <v/>
      </c>
      <c r="BB427" s="43"/>
      <c r="BC427" s="44" t="str">
        <f aca="false">IF(OR(BB$4=0,BB427="",BB$8="",BB$7=""),"",ROUND(BB427/BB$8*BB$7*KVARDI,2))</f>
        <v/>
      </c>
    </row>
    <row r="428" customFormat="false" ht="15" hidden="false" customHeight="true" outlineLevel="0" collapsed="false">
      <c r="A428" s="45" t="n">
        <f aca="false">ROW()-10</f>
        <v>418</v>
      </c>
      <c r="B428" s="41" t="str">
        <f aca="false">IF(INDEX(Launagögn!$B$6:$B$10005,$A428)="","",INDEX(Launagögn!$B$6:$B$10005,$A428))</f>
        <v/>
      </c>
      <c r="C428" s="41" t="str">
        <f aca="false">IF(INDEX(Launagögn!$C$6:$C$10005,$A428)="","",INDEX(Launagögn!$C$6:$C$10005,$A428))</f>
        <v/>
      </c>
      <c r="D428" s="42" t="n">
        <f aca="false">IFERROR(SUMIF($F$10:$BC$10,"Stig",$F428:$BC428),0)</f>
        <v>0</v>
      </c>
      <c r="F428" s="43"/>
      <c r="G428" s="44" t="str">
        <f aca="false">IF(OR(F$4=0,F428="",F$8="",F$7=""),"",ROUND(F428/F$8*F$7*KVARDI,2))</f>
        <v/>
      </c>
      <c r="H428" s="43"/>
      <c r="I428" s="44" t="str">
        <f aca="false">IF(OR(H$4=0,H428="",H$8="",H$7=""),"",ROUND(H428/H$8*H$7*KVARDI,2))</f>
        <v/>
      </c>
      <c r="J428" s="43"/>
      <c r="K428" s="44" t="str">
        <f aca="false">IF(OR(J$4=0,J428="",J$8="",J$7=""),"",ROUND(J428/J$8*J$7*KVARDI,2))</f>
        <v/>
      </c>
      <c r="L428" s="43"/>
      <c r="M428" s="44" t="str">
        <f aca="false">IF(OR(L$4=0,L428="",L$8="",L$7=""),"",ROUND(L428/L$8*L$7*KVARDI,2))</f>
        <v/>
      </c>
      <c r="N428" s="43"/>
      <c r="O428" s="44" t="str">
        <f aca="false">IF(OR(N$4=0,N428="",N$8="",N$7=""),"",ROUND(N428/N$8*N$7*KVARDI,2))</f>
        <v/>
      </c>
      <c r="P428" s="43"/>
      <c r="Q428" s="44" t="str">
        <f aca="false">IF(OR(P$4=0,P428="",P$8="",P$7=""),"",ROUND(P428/P$8*P$7*KVARDI,2))</f>
        <v/>
      </c>
      <c r="R428" s="43"/>
      <c r="S428" s="44" t="str">
        <f aca="false">IF(OR(R$4=0,R428="",R$8="",R$7=""),"",ROUND(R428/R$8*R$7*KVARDI,2))</f>
        <v/>
      </c>
      <c r="T428" s="43"/>
      <c r="U428" s="44" t="str">
        <f aca="false">IF(OR(T$4=0,T428="",T$8="",T$7=""),"",ROUND(T428/T$8*T$7*KVARDI,2))</f>
        <v/>
      </c>
      <c r="V428" s="43"/>
      <c r="W428" s="44" t="str">
        <f aca="false">IF(OR(V$4=0,V428="",V$8="",V$7=""),"",ROUND(V428/V$8*V$7*KVARDI,2))</f>
        <v/>
      </c>
      <c r="X428" s="43"/>
      <c r="Y428" s="44" t="str">
        <f aca="false">IF(OR(X$4=0,X428="",X$8="",X$7=""),"",ROUND(X428/X$8*X$7*KVARDI,2))</f>
        <v/>
      </c>
      <c r="Z428" s="43"/>
      <c r="AA428" s="44" t="str">
        <f aca="false">IF(OR(Z$4=0,Z428="",Z$8="",Z$7=""),"",ROUND(Z428/Z$8*Z$7*KVARDI,2))</f>
        <v/>
      </c>
      <c r="AB428" s="43"/>
      <c r="AC428" s="44" t="str">
        <f aca="false">IF(OR(AB$4=0,AB428="",AB$8="",AB$7=""),"",ROUND(AB428/AB$8*AB$7*KVARDI,2))</f>
        <v/>
      </c>
      <c r="AD428" s="43"/>
      <c r="AE428" s="44" t="str">
        <f aca="false">IF(OR(AD$4=0,AD428="",AD$8="",AD$7=""),"",ROUND(AD428/AD$8*AD$7*KVARDI,2))</f>
        <v/>
      </c>
      <c r="AF428" s="43"/>
      <c r="AG428" s="44" t="str">
        <f aca="false">IF(OR(AF$4=0,AF428="",AF$8="",AF$7=""),"",ROUND(AF428/AF$8*AF$7*KVARDI,2))</f>
        <v/>
      </c>
      <c r="AH428" s="43"/>
      <c r="AI428" s="44" t="str">
        <f aca="false">IF(OR(AH$4=0,AH428="",AH$8="",AH$7=""),"",ROUND(AH428/AH$8*AH$7*KVARDI,2))</f>
        <v/>
      </c>
      <c r="AJ428" s="43"/>
      <c r="AK428" s="44" t="str">
        <f aca="false">IF(OR(AJ$4=0,AJ428="",AJ$8="",AJ$7=""),"",ROUND(AJ428/AJ$8*AJ$7*KVARDI,2))</f>
        <v/>
      </c>
      <c r="AL428" s="43"/>
      <c r="AM428" s="44" t="str">
        <f aca="false">IF(OR(AL$4=0,AL428="",AL$8="",AL$7=""),"",ROUND(AL428/AL$8*AL$7*KVARDI,2))</f>
        <v/>
      </c>
      <c r="AN428" s="43"/>
      <c r="AO428" s="44" t="str">
        <f aca="false">IF(OR(AN$4=0,AN428="",AN$8="",AN$7=""),"",ROUND(AN428/AN$8*AN$7*KVARDI,2))</f>
        <v/>
      </c>
      <c r="AP428" s="43"/>
      <c r="AQ428" s="44" t="str">
        <f aca="false">IF(OR(AP$4=0,AP428="",AP$8="",AP$7=""),"",ROUND(AP428/AP$8*AP$7*KVARDI,2))</f>
        <v/>
      </c>
      <c r="AR428" s="43"/>
      <c r="AS428" s="44" t="str">
        <f aca="false">IF(OR(AR$4=0,AR428="",AR$8="",AR$7=""),"",ROUND(AR428/AR$8*AR$7*KVARDI,2))</f>
        <v/>
      </c>
      <c r="AT428" s="43"/>
      <c r="AU428" s="44" t="str">
        <f aca="false">IF(OR(AT$4=0,AT428="",AT$8="",AT$7=""),"",ROUND(AT428/AT$8*AT$7*KVARDI,2))</f>
        <v/>
      </c>
      <c r="AV428" s="43"/>
      <c r="AW428" s="44" t="str">
        <f aca="false">IF(OR(AV$4=0,AV428="",AV$8="",AV$7=""),"",ROUND(AV428/AV$8*AV$7*KVARDI,2))</f>
        <v/>
      </c>
      <c r="AX428" s="43"/>
      <c r="AY428" s="44" t="str">
        <f aca="false">IF(OR(AX$4=0,AX428="",AX$8="",AX$7=""),"",ROUND(AX428/AX$8*AX$7*KVARDI,2))</f>
        <v/>
      </c>
      <c r="AZ428" s="43"/>
      <c r="BA428" s="44" t="str">
        <f aca="false">IF(OR(AZ$4=0,AZ428="",AZ$8="",AZ$7=""),"",ROUND(AZ428/AZ$8*AZ$7*KVARDI,2))</f>
        <v/>
      </c>
      <c r="BB428" s="43"/>
      <c r="BC428" s="44" t="str">
        <f aca="false">IF(OR(BB$4=0,BB428="",BB$8="",BB$7=""),"",ROUND(BB428/BB$8*BB$7*KVARDI,2))</f>
        <v/>
      </c>
    </row>
    <row r="429" customFormat="false" ht="15" hidden="false" customHeight="true" outlineLevel="0" collapsed="false">
      <c r="A429" s="45" t="n">
        <f aca="false">ROW()-10</f>
        <v>419</v>
      </c>
      <c r="B429" s="41" t="str">
        <f aca="false">IF(INDEX(Launagögn!$B$6:$B$10005,$A429)="","",INDEX(Launagögn!$B$6:$B$10005,$A429))</f>
        <v/>
      </c>
      <c r="C429" s="41" t="str">
        <f aca="false">IF(INDEX(Launagögn!$C$6:$C$10005,$A429)="","",INDEX(Launagögn!$C$6:$C$10005,$A429))</f>
        <v/>
      </c>
      <c r="D429" s="42" t="n">
        <f aca="false">IFERROR(SUMIF($F$10:$BC$10,"Stig",$F429:$BC429),0)</f>
        <v>0</v>
      </c>
      <c r="F429" s="43"/>
      <c r="G429" s="44" t="str">
        <f aca="false">IF(OR(F$4=0,F429="",F$8="",F$7=""),"",ROUND(F429/F$8*F$7*KVARDI,2))</f>
        <v/>
      </c>
      <c r="H429" s="43"/>
      <c r="I429" s="44" t="str">
        <f aca="false">IF(OR(H$4=0,H429="",H$8="",H$7=""),"",ROUND(H429/H$8*H$7*KVARDI,2))</f>
        <v/>
      </c>
      <c r="J429" s="43"/>
      <c r="K429" s="44" t="str">
        <f aca="false">IF(OR(J$4=0,J429="",J$8="",J$7=""),"",ROUND(J429/J$8*J$7*KVARDI,2))</f>
        <v/>
      </c>
      <c r="L429" s="43"/>
      <c r="M429" s="44" t="str">
        <f aca="false">IF(OR(L$4=0,L429="",L$8="",L$7=""),"",ROUND(L429/L$8*L$7*KVARDI,2))</f>
        <v/>
      </c>
      <c r="N429" s="43"/>
      <c r="O429" s="44" t="str">
        <f aca="false">IF(OR(N$4=0,N429="",N$8="",N$7=""),"",ROUND(N429/N$8*N$7*KVARDI,2))</f>
        <v/>
      </c>
      <c r="P429" s="43"/>
      <c r="Q429" s="44" t="str">
        <f aca="false">IF(OR(P$4=0,P429="",P$8="",P$7=""),"",ROUND(P429/P$8*P$7*KVARDI,2))</f>
        <v/>
      </c>
      <c r="R429" s="43"/>
      <c r="S429" s="44" t="str">
        <f aca="false">IF(OR(R$4=0,R429="",R$8="",R$7=""),"",ROUND(R429/R$8*R$7*KVARDI,2))</f>
        <v/>
      </c>
      <c r="T429" s="43"/>
      <c r="U429" s="44" t="str">
        <f aca="false">IF(OR(T$4=0,T429="",T$8="",T$7=""),"",ROUND(T429/T$8*T$7*KVARDI,2))</f>
        <v/>
      </c>
      <c r="V429" s="43"/>
      <c r="W429" s="44" t="str">
        <f aca="false">IF(OR(V$4=0,V429="",V$8="",V$7=""),"",ROUND(V429/V$8*V$7*KVARDI,2))</f>
        <v/>
      </c>
      <c r="X429" s="43"/>
      <c r="Y429" s="44" t="str">
        <f aca="false">IF(OR(X$4=0,X429="",X$8="",X$7=""),"",ROUND(X429/X$8*X$7*KVARDI,2))</f>
        <v/>
      </c>
      <c r="Z429" s="43"/>
      <c r="AA429" s="44" t="str">
        <f aca="false">IF(OR(Z$4=0,Z429="",Z$8="",Z$7=""),"",ROUND(Z429/Z$8*Z$7*KVARDI,2))</f>
        <v/>
      </c>
      <c r="AB429" s="43"/>
      <c r="AC429" s="44" t="str">
        <f aca="false">IF(OR(AB$4=0,AB429="",AB$8="",AB$7=""),"",ROUND(AB429/AB$8*AB$7*KVARDI,2))</f>
        <v/>
      </c>
      <c r="AD429" s="43"/>
      <c r="AE429" s="44" t="str">
        <f aca="false">IF(OR(AD$4=0,AD429="",AD$8="",AD$7=""),"",ROUND(AD429/AD$8*AD$7*KVARDI,2))</f>
        <v/>
      </c>
      <c r="AF429" s="43"/>
      <c r="AG429" s="44" t="str">
        <f aca="false">IF(OR(AF$4=0,AF429="",AF$8="",AF$7=""),"",ROUND(AF429/AF$8*AF$7*KVARDI,2))</f>
        <v/>
      </c>
      <c r="AH429" s="43"/>
      <c r="AI429" s="44" t="str">
        <f aca="false">IF(OR(AH$4=0,AH429="",AH$8="",AH$7=""),"",ROUND(AH429/AH$8*AH$7*KVARDI,2))</f>
        <v/>
      </c>
      <c r="AJ429" s="43"/>
      <c r="AK429" s="44" t="str">
        <f aca="false">IF(OR(AJ$4=0,AJ429="",AJ$8="",AJ$7=""),"",ROUND(AJ429/AJ$8*AJ$7*KVARDI,2))</f>
        <v/>
      </c>
      <c r="AL429" s="43"/>
      <c r="AM429" s="44" t="str">
        <f aca="false">IF(OR(AL$4=0,AL429="",AL$8="",AL$7=""),"",ROUND(AL429/AL$8*AL$7*KVARDI,2))</f>
        <v/>
      </c>
      <c r="AN429" s="43"/>
      <c r="AO429" s="44" t="str">
        <f aca="false">IF(OR(AN$4=0,AN429="",AN$8="",AN$7=""),"",ROUND(AN429/AN$8*AN$7*KVARDI,2))</f>
        <v/>
      </c>
      <c r="AP429" s="43"/>
      <c r="AQ429" s="44" t="str">
        <f aca="false">IF(OR(AP$4=0,AP429="",AP$8="",AP$7=""),"",ROUND(AP429/AP$8*AP$7*KVARDI,2))</f>
        <v/>
      </c>
      <c r="AR429" s="43"/>
      <c r="AS429" s="44" t="str">
        <f aca="false">IF(OR(AR$4=0,AR429="",AR$8="",AR$7=""),"",ROUND(AR429/AR$8*AR$7*KVARDI,2))</f>
        <v/>
      </c>
      <c r="AT429" s="43"/>
      <c r="AU429" s="44" t="str">
        <f aca="false">IF(OR(AT$4=0,AT429="",AT$8="",AT$7=""),"",ROUND(AT429/AT$8*AT$7*KVARDI,2))</f>
        <v/>
      </c>
      <c r="AV429" s="43"/>
      <c r="AW429" s="44" t="str">
        <f aca="false">IF(OR(AV$4=0,AV429="",AV$8="",AV$7=""),"",ROUND(AV429/AV$8*AV$7*KVARDI,2))</f>
        <v/>
      </c>
      <c r="AX429" s="43"/>
      <c r="AY429" s="44" t="str">
        <f aca="false">IF(OR(AX$4=0,AX429="",AX$8="",AX$7=""),"",ROUND(AX429/AX$8*AX$7*KVARDI,2))</f>
        <v/>
      </c>
      <c r="AZ429" s="43"/>
      <c r="BA429" s="44" t="str">
        <f aca="false">IF(OR(AZ$4=0,AZ429="",AZ$8="",AZ$7=""),"",ROUND(AZ429/AZ$8*AZ$7*KVARDI,2))</f>
        <v/>
      </c>
      <c r="BB429" s="43"/>
      <c r="BC429" s="44" t="str">
        <f aca="false">IF(OR(BB$4=0,BB429="",BB$8="",BB$7=""),"",ROUND(BB429/BB$8*BB$7*KVARDI,2))</f>
        <v/>
      </c>
    </row>
    <row r="430" customFormat="false" ht="15" hidden="false" customHeight="true" outlineLevel="0" collapsed="false">
      <c r="A430" s="45" t="n">
        <f aca="false">ROW()-10</f>
        <v>420</v>
      </c>
      <c r="B430" s="41" t="str">
        <f aca="false">IF(INDEX(Launagögn!$B$6:$B$10005,$A430)="","",INDEX(Launagögn!$B$6:$B$10005,$A430))</f>
        <v/>
      </c>
      <c r="C430" s="41" t="str">
        <f aca="false">IF(INDEX(Launagögn!$C$6:$C$10005,$A430)="","",INDEX(Launagögn!$C$6:$C$10005,$A430))</f>
        <v/>
      </c>
      <c r="D430" s="42" t="n">
        <f aca="false">IFERROR(SUMIF($F$10:$BC$10,"Stig",$F430:$BC430),0)</f>
        <v>0</v>
      </c>
      <c r="F430" s="43"/>
      <c r="G430" s="44" t="str">
        <f aca="false">IF(OR(F$4=0,F430="",F$8="",F$7=""),"",ROUND(F430/F$8*F$7*KVARDI,2))</f>
        <v/>
      </c>
      <c r="H430" s="43"/>
      <c r="I430" s="44" t="str">
        <f aca="false">IF(OR(H$4=0,H430="",H$8="",H$7=""),"",ROUND(H430/H$8*H$7*KVARDI,2))</f>
        <v/>
      </c>
      <c r="J430" s="43"/>
      <c r="K430" s="44" t="str">
        <f aca="false">IF(OR(J$4=0,J430="",J$8="",J$7=""),"",ROUND(J430/J$8*J$7*KVARDI,2))</f>
        <v/>
      </c>
      <c r="L430" s="43"/>
      <c r="M430" s="44" t="str">
        <f aca="false">IF(OR(L$4=0,L430="",L$8="",L$7=""),"",ROUND(L430/L$8*L$7*KVARDI,2))</f>
        <v/>
      </c>
      <c r="N430" s="43"/>
      <c r="O430" s="44" t="str">
        <f aca="false">IF(OR(N$4=0,N430="",N$8="",N$7=""),"",ROUND(N430/N$8*N$7*KVARDI,2))</f>
        <v/>
      </c>
      <c r="P430" s="43"/>
      <c r="Q430" s="44" t="str">
        <f aca="false">IF(OR(P$4=0,P430="",P$8="",P$7=""),"",ROUND(P430/P$8*P$7*KVARDI,2))</f>
        <v/>
      </c>
      <c r="R430" s="43"/>
      <c r="S430" s="44" t="str">
        <f aca="false">IF(OR(R$4=0,R430="",R$8="",R$7=""),"",ROUND(R430/R$8*R$7*KVARDI,2))</f>
        <v/>
      </c>
      <c r="T430" s="43"/>
      <c r="U430" s="44" t="str">
        <f aca="false">IF(OR(T$4=0,T430="",T$8="",T$7=""),"",ROUND(T430/T$8*T$7*KVARDI,2))</f>
        <v/>
      </c>
      <c r="V430" s="43"/>
      <c r="W430" s="44" t="str">
        <f aca="false">IF(OR(V$4=0,V430="",V$8="",V$7=""),"",ROUND(V430/V$8*V$7*KVARDI,2))</f>
        <v/>
      </c>
      <c r="X430" s="43"/>
      <c r="Y430" s="44" t="str">
        <f aca="false">IF(OR(X$4=0,X430="",X$8="",X$7=""),"",ROUND(X430/X$8*X$7*KVARDI,2))</f>
        <v/>
      </c>
      <c r="Z430" s="43"/>
      <c r="AA430" s="44" t="str">
        <f aca="false">IF(OR(Z$4=0,Z430="",Z$8="",Z$7=""),"",ROUND(Z430/Z$8*Z$7*KVARDI,2))</f>
        <v/>
      </c>
      <c r="AB430" s="43"/>
      <c r="AC430" s="44" t="str">
        <f aca="false">IF(OR(AB$4=0,AB430="",AB$8="",AB$7=""),"",ROUND(AB430/AB$8*AB$7*KVARDI,2))</f>
        <v/>
      </c>
      <c r="AD430" s="43"/>
      <c r="AE430" s="44" t="str">
        <f aca="false">IF(OR(AD$4=0,AD430="",AD$8="",AD$7=""),"",ROUND(AD430/AD$8*AD$7*KVARDI,2))</f>
        <v/>
      </c>
      <c r="AF430" s="43"/>
      <c r="AG430" s="44" t="str">
        <f aca="false">IF(OR(AF$4=0,AF430="",AF$8="",AF$7=""),"",ROUND(AF430/AF$8*AF$7*KVARDI,2))</f>
        <v/>
      </c>
      <c r="AH430" s="43"/>
      <c r="AI430" s="44" t="str">
        <f aca="false">IF(OR(AH$4=0,AH430="",AH$8="",AH$7=""),"",ROUND(AH430/AH$8*AH$7*KVARDI,2))</f>
        <v/>
      </c>
      <c r="AJ430" s="43"/>
      <c r="AK430" s="44" t="str">
        <f aca="false">IF(OR(AJ$4=0,AJ430="",AJ$8="",AJ$7=""),"",ROUND(AJ430/AJ$8*AJ$7*KVARDI,2))</f>
        <v/>
      </c>
      <c r="AL430" s="43"/>
      <c r="AM430" s="44" t="str">
        <f aca="false">IF(OR(AL$4=0,AL430="",AL$8="",AL$7=""),"",ROUND(AL430/AL$8*AL$7*KVARDI,2))</f>
        <v/>
      </c>
      <c r="AN430" s="43"/>
      <c r="AO430" s="44" t="str">
        <f aca="false">IF(OR(AN$4=0,AN430="",AN$8="",AN$7=""),"",ROUND(AN430/AN$8*AN$7*KVARDI,2))</f>
        <v/>
      </c>
      <c r="AP430" s="43"/>
      <c r="AQ430" s="44" t="str">
        <f aca="false">IF(OR(AP$4=0,AP430="",AP$8="",AP$7=""),"",ROUND(AP430/AP$8*AP$7*KVARDI,2))</f>
        <v/>
      </c>
      <c r="AR430" s="43"/>
      <c r="AS430" s="44" t="str">
        <f aca="false">IF(OR(AR$4=0,AR430="",AR$8="",AR$7=""),"",ROUND(AR430/AR$8*AR$7*KVARDI,2))</f>
        <v/>
      </c>
      <c r="AT430" s="43"/>
      <c r="AU430" s="44" t="str">
        <f aca="false">IF(OR(AT$4=0,AT430="",AT$8="",AT$7=""),"",ROUND(AT430/AT$8*AT$7*KVARDI,2))</f>
        <v/>
      </c>
      <c r="AV430" s="43"/>
      <c r="AW430" s="44" t="str">
        <f aca="false">IF(OR(AV$4=0,AV430="",AV$8="",AV$7=""),"",ROUND(AV430/AV$8*AV$7*KVARDI,2))</f>
        <v/>
      </c>
      <c r="AX430" s="43"/>
      <c r="AY430" s="44" t="str">
        <f aca="false">IF(OR(AX$4=0,AX430="",AX$8="",AX$7=""),"",ROUND(AX430/AX$8*AX$7*KVARDI,2))</f>
        <v/>
      </c>
      <c r="AZ430" s="43"/>
      <c r="BA430" s="44" t="str">
        <f aca="false">IF(OR(AZ$4=0,AZ430="",AZ$8="",AZ$7=""),"",ROUND(AZ430/AZ$8*AZ$7*KVARDI,2))</f>
        <v/>
      </c>
      <c r="BB430" s="43"/>
      <c r="BC430" s="44" t="str">
        <f aca="false">IF(OR(BB$4=0,BB430="",BB$8="",BB$7=""),"",ROUND(BB430/BB$8*BB$7*KVARDI,2))</f>
        <v/>
      </c>
    </row>
    <row r="431" customFormat="false" ht="15" hidden="false" customHeight="true" outlineLevel="0" collapsed="false">
      <c r="A431" s="45" t="n">
        <f aca="false">ROW()-10</f>
        <v>421</v>
      </c>
      <c r="B431" s="41" t="str">
        <f aca="false">IF(INDEX(Launagögn!$B$6:$B$10005,$A431)="","",INDEX(Launagögn!$B$6:$B$10005,$A431))</f>
        <v/>
      </c>
      <c r="C431" s="41" t="str">
        <f aca="false">IF(INDEX(Launagögn!$C$6:$C$10005,$A431)="","",INDEX(Launagögn!$C$6:$C$10005,$A431))</f>
        <v/>
      </c>
      <c r="D431" s="42" t="n">
        <f aca="false">IFERROR(SUMIF($F$10:$BC$10,"Stig",$F431:$BC431),0)</f>
        <v>0</v>
      </c>
      <c r="F431" s="43"/>
      <c r="G431" s="44" t="str">
        <f aca="false">IF(OR(F$4=0,F431="",F$8="",F$7=""),"",ROUND(F431/F$8*F$7*KVARDI,2))</f>
        <v/>
      </c>
      <c r="H431" s="43"/>
      <c r="I431" s="44" t="str">
        <f aca="false">IF(OR(H$4=0,H431="",H$8="",H$7=""),"",ROUND(H431/H$8*H$7*KVARDI,2))</f>
        <v/>
      </c>
      <c r="J431" s="43"/>
      <c r="K431" s="44" t="str">
        <f aca="false">IF(OR(J$4=0,J431="",J$8="",J$7=""),"",ROUND(J431/J$8*J$7*KVARDI,2))</f>
        <v/>
      </c>
      <c r="L431" s="43"/>
      <c r="M431" s="44" t="str">
        <f aca="false">IF(OR(L$4=0,L431="",L$8="",L$7=""),"",ROUND(L431/L$8*L$7*KVARDI,2))</f>
        <v/>
      </c>
      <c r="N431" s="43"/>
      <c r="O431" s="44" t="str">
        <f aca="false">IF(OR(N$4=0,N431="",N$8="",N$7=""),"",ROUND(N431/N$8*N$7*KVARDI,2))</f>
        <v/>
      </c>
      <c r="P431" s="43"/>
      <c r="Q431" s="44" t="str">
        <f aca="false">IF(OR(P$4=0,P431="",P$8="",P$7=""),"",ROUND(P431/P$8*P$7*KVARDI,2))</f>
        <v/>
      </c>
      <c r="R431" s="43"/>
      <c r="S431" s="44" t="str">
        <f aca="false">IF(OR(R$4=0,R431="",R$8="",R$7=""),"",ROUND(R431/R$8*R$7*KVARDI,2))</f>
        <v/>
      </c>
      <c r="T431" s="43"/>
      <c r="U431" s="44" t="str">
        <f aca="false">IF(OR(T$4=0,T431="",T$8="",T$7=""),"",ROUND(T431/T$8*T$7*KVARDI,2))</f>
        <v/>
      </c>
      <c r="V431" s="43"/>
      <c r="W431" s="44" t="str">
        <f aca="false">IF(OR(V$4=0,V431="",V$8="",V$7=""),"",ROUND(V431/V$8*V$7*KVARDI,2))</f>
        <v/>
      </c>
      <c r="X431" s="43"/>
      <c r="Y431" s="44" t="str">
        <f aca="false">IF(OR(X$4=0,X431="",X$8="",X$7=""),"",ROUND(X431/X$8*X$7*KVARDI,2))</f>
        <v/>
      </c>
      <c r="Z431" s="43"/>
      <c r="AA431" s="44" t="str">
        <f aca="false">IF(OR(Z$4=0,Z431="",Z$8="",Z$7=""),"",ROUND(Z431/Z$8*Z$7*KVARDI,2))</f>
        <v/>
      </c>
      <c r="AB431" s="43"/>
      <c r="AC431" s="44" t="str">
        <f aca="false">IF(OR(AB$4=0,AB431="",AB$8="",AB$7=""),"",ROUND(AB431/AB$8*AB$7*KVARDI,2))</f>
        <v/>
      </c>
      <c r="AD431" s="43"/>
      <c r="AE431" s="44" t="str">
        <f aca="false">IF(OR(AD$4=0,AD431="",AD$8="",AD$7=""),"",ROUND(AD431/AD$8*AD$7*KVARDI,2))</f>
        <v/>
      </c>
      <c r="AF431" s="43"/>
      <c r="AG431" s="44" t="str">
        <f aca="false">IF(OR(AF$4=0,AF431="",AF$8="",AF$7=""),"",ROUND(AF431/AF$8*AF$7*KVARDI,2))</f>
        <v/>
      </c>
      <c r="AH431" s="43"/>
      <c r="AI431" s="44" t="str">
        <f aca="false">IF(OR(AH$4=0,AH431="",AH$8="",AH$7=""),"",ROUND(AH431/AH$8*AH$7*KVARDI,2))</f>
        <v/>
      </c>
      <c r="AJ431" s="43"/>
      <c r="AK431" s="44" t="str">
        <f aca="false">IF(OR(AJ$4=0,AJ431="",AJ$8="",AJ$7=""),"",ROUND(AJ431/AJ$8*AJ$7*KVARDI,2))</f>
        <v/>
      </c>
      <c r="AL431" s="43"/>
      <c r="AM431" s="44" t="str">
        <f aca="false">IF(OR(AL$4=0,AL431="",AL$8="",AL$7=""),"",ROUND(AL431/AL$8*AL$7*KVARDI,2))</f>
        <v/>
      </c>
      <c r="AN431" s="43"/>
      <c r="AO431" s="44" t="str">
        <f aca="false">IF(OR(AN$4=0,AN431="",AN$8="",AN$7=""),"",ROUND(AN431/AN$8*AN$7*KVARDI,2))</f>
        <v/>
      </c>
      <c r="AP431" s="43"/>
      <c r="AQ431" s="44" t="str">
        <f aca="false">IF(OR(AP$4=0,AP431="",AP$8="",AP$7=""),"",ROUND(AP431/AP$8*AP$7*KVARDI,2))</f>
        <v/>
      </c>
      <c r="AR431" s="43"/>
      <c r="AS431" s="44" t="str">
        <f aca="false">IF(OR(AR$4=0,AR431="",AR$8="",AR$7=""),"",ROUND(AR431/AR$8*AR$7*KVARDI,2))</f>
        <v/>
      </c>
      <c r="AT431" s="43"/>
      <c r="AU431" s="44" t="str">
        <f aca="false">IF(OR(AT$4=0,AT431="",AT$8="",AT$7=""),"",ROUND(AT431/AT$8*AT$7*KVARDI,2))</f>
        <v/>
      </c>
      <c r="AV431" s="43"/>
      <c r="AW431" s="44" t="str">
        <f aca="false">IF(OR(AV$4=0,AV431="",AV$8="",AV$7=""),"",ROUND(AV431/AV$8*AV$7*KVARDI,2))</f>
        <v/>
      </c>
      <c r="AX431" s="43"/>
      <c r="AY431" s="44" t="str">
        <f aca="false">IF(OR(AX$4=0,AX431="",AX$8="",AX$7=""),"",ROUND(AX431/AX$8*AX$7*KVARDI,2))</f>
        <v/>
      </c>
      <c r="AZ431" s="43"/>
      <c r="BA431" s="44" t="str">
        <f aca="false">IF(OR(AZ$4=0,AZ431="",AZ$8="",AZ$7=""),"",ROUND(AZ431/AZ$8*AZ$7*KVARDI,2))</f>
        <v/>
      </c>
      <c r="BB431" s="43"/>
      <c r="BC431" s="44" t="str">
        <f aca="false">IF(OR(BB$4=0,BB431="",BB$8="",BB$7=""),"",ROUND(BB431/BB$8*BB$7*KVARDI,2))</f>
        <v/>
      </c>
    </row>
    <row r="432" customFormat="false" ht="15" hidden="false" customHeight="true" outlineLevel="0" collapsed="false">
      <c r="A432" s="45" t="n">
        <f aca="false">ROW()-10</f>
        <v>422</v>
      </c>
      <c r="B432" s="41" t="str">
        <f aca="false">IF(INDEX(Launagögn!$B$6:$B$10005,$A432)="","",INDEX(Launagögn!$B$6:$B$10005,$A432))</f>
        <v/>
      </c>
      <c r="C432" s="41" t="str">
        <f aca="false">IF(INDEX(Launagögn!$C$6:$C$10005,$A432)="","",INDEX(Launagögn!$C$6:$C$10005,$A432))</f>
        <v/>
      </c>
      <c r="D432" s="42" t="n">
        <f aca="false">IFERROR(SUMIF($F$10:$BC$10,"Stig",$F432:$BC432),0)</f>
        <v>0</v>
      </c>
      <c r="F432" s="43"/>
      <c r="G432" s="44" t="str">
        <f aca="false">IF(OR(F$4=0,F432="",F$8="",F$7=""),"",ROUND(F432/F$8*F$7*KVARDI,2))</f>
        <v/>
      </c>
      <c r="H432" s="43"/>
      <c r="I432" s="44" t="str">
        <f aca="false">IF(OR(H$4=0,H432="",H$8="",H$7=""),"",ROUND(H432/H$8*H$7*KVARDI,2))</f>
        <v/>
      </c>
      <c r="J432" s="43"/>
      <c r="K432" s="44" t="str">
        <f aca="false">IF(OR(J$4=0,J432="",J$8="",J$7=""),"",ROUND(J432/J$8*J$7*KVARDI,2))</f>
        <v/>
      </c>
      <c r="L432" s="43"/>
      <c r="M432" s="44" t="str">
        <f aca="false">IF(OR(L$4=0,L432="",L$8="",L$7=""),"",ROUND(L432/L$8*L$7*KVARDI,2))</f>
        <v/>
      </c>
      <c r="N432" s="43"/>
      <c r="O432" s="44" t="str">
        <f aca="false">IF(OR(N$4=0,N432="",N$8="",N$7=""),"",ROUND(N432/N$8*N$7*KVARDI,2))</f>
        <v/>
      </c>
      <c r="P432" s="43"/>
      <c r="Q432" s="44" t="str">
        <f aca="false">IF(OR(P$4=0,P432="",P$8="",P$7=""),"",ROUND(P432/P$8*P$7*KVARDI,2))</f>
        <v/>
      </c>
      <c r="R432" s="43"/>
      <c r="S432" s="44" t="str">
        <f aca="false">IF(OR(R$4=0,R432="",R$8="",R$7=""),"",ROUND(R432/R$8*R$7*KVARDI,2))</f>
        <v/>
      </c>
      <c r="T432" s="43"/>
      <c r="U432" s="44" t="str">
        <f aca="false">IF(OR(T$4=0,T432="",T$8="",T$7=""),"",ROUND(T432/T$8*T$7*KVARDI,2))</f>
        <v/>
      </c>
      <c r="V432" s="43"/>
      <c r="W432" s="44" t="str">
        <f aca="false">IF(OR(V$4=0,V432="",V$8="",V$7=""),"",ROUND(V432/V$8*V$7*KVARDI,2))</f>
        <v/>
      </c>
      <c r="X432" s="43"/>
      <c r="Y432" s="44" t="str">
        <f aca="false">IF(OR(X$4=0,X432="",X$8="",X$7=""),"",ROUND(X432/X$8*X$7*KVARDI,2))</f>
        <v/>
      </c>
      <c r="Z432" s="43"/>
      <c r="AA432" s="44" t="str">
        <f aca="false">IF(OR(Z$4=0,Z432="",Z$8="",Z$7=""),"",ROUND(Z432/Z$8*Z$7*KVARDI,2))</f>
        <v/>
      </c>
      <c r="AB432" s="43"/>
      <c r="AC432" s="44" t="str">
        <f aca="false">IF(OR(AB$4=0,AB432="",AB$8="",AB$7=""),"",ROUND(AB432/AB$8*AB$7*KVARDI,2))</f>
        <v/>
      </c>
      <c r="AD432" s="43"/>
      <c r="AE432" s="44" t="str">
        <f aca="false">IF(OR(AD$4=0,AD432="",AD$8="",AD$7=""),"",ROUND(AD432/AD$8*AD$7*KVARDI,2))</f>
        <v/>
      </c>
      <c r="AF432" s="43"/>
      <c r="AG432" s="44" t="str">
        <f aca="false">IF(OR(AF$4=0,AF432="",AF$8="",AF$7=""),"",ROUND(AF432/AF$8*AF$7*KVARDI,2))</f>
        <v/>
      </c>
      <c r="AH432" s="43"/>
      <c r="AI432" s="44" t="str">
        <f aca="false">IF(OR(AH$4=0,AH432="",AH$8="",AH$7=""),"",ROUND(AH432/AH$8*AH$7*KVARDI,2))</f>
        <v/>
      </c>
      <c r="AJ432" s="43"/>
      <c r="AK432" s="44" t="str">
        <f aca="false">IF(OR(AJ$4=0,AJ432="",AJ$8="",AJ$7=""),"",ROUND(AJ432/AJ$8*AJ$7*KVARDI,2))</f>
        <v/>
      </c>
      <c r="AL432" s="43"/>
      <c r="AM432" s="44" t="str">
        <f aca="false">IF(OR(AL$4=0,AL432="",AL$8="",AL$7=""),"",ROUND(AL432/AL$8*AL$7*KVARDI,2))</f>
        <v/>
      </c>
      <c r="AN432" s="43"/>
      <c r="AO432" s="44" t="str">
        <f aca="false">IF(OR(AN$4=0,AN432="",AN$8="",AN$7=""),"",ROUND(AN432/AN$8*AN$7*KVARDI,2))</f>
        <v/>
      </c>
      <c r="AP432" s="43"/>
      <c r="AQ432" s="44" t="str">
        <f aca="false">IF(OR(AP$4=0,AP432="",AP$8="",AP$7=""),"",ROUND(AP432/AP$8*AP$7*KVARDI,2))</f>
        <v/>
      </c>
      <c r="AR432" s="43"/>
      <c r="AS432" s="44" t="str">
        <f aca="false">IF(OR(AR$4=0,AR432="",AR$8="",AR$7=""),"",ROUND(AR432/AR$8*AR$7*KVARDI,2))</f>
        <v/>
      </c>
      <c r="AT432" s="43"/>
      <c r="AU432" s="44" t="str">
        <f aca="false">IF(OR(AT$4=0,AT432="",AT$8="",AT$7=""),"",ROUND(AT432/AT$8*AT$7*KVARDI,2))</f>
        <v/>
      </c>
      <c r="AV432" s="43"/>
      <c r="AW432" s="44" t="str">
        <f aca="false">IF(OR(AV$4=0,AV432="",AV$8="",AV$7=""),"",ROUND(AV432/AV$8*AV$7*KVARDI,2))</f>
        <v/>
      </c>
      <c r="AX432" s="43"/>
      <c r="AY432" s="44" t="str">
        <f aca="false">IF(OR(AX$4=0,AX432="",AX$8="",AX$7=""),"",ROUND(AX432/AX$8*AX$7*KVARDI,2))</f>
        <v/>
      </c>
      <c r="AZ432" s="43"/>
      <c r="BA432" s="44" t="str">
        <f aca="false">IF(OR(AZ$4=0,AZ432="",AZ$8="",AZ$7=""),"",ROUND(AZ432/AZ$8*AZ$7*KVARDI,2))</f>
        <v/>
      </c>
      <c r="BB432" s="43"/>
      <c r="BC432" s="44" t="str">
        <f aca="false">IF(OR(BB$4=0,BB432="",BB$8="",BB$7=""),"",ROUND(BB432/BB$8*BB$7*KVARDI,2))</f>
        <v/>
      </c>
    </row>
    <row r="433" customFormat="false" ht="15" hidden="false" customHeight="true" outlineLevel="0" collapsed="false">
      <c r="A433" s="45" t="n">
        <f aca="false">ROW()-10</f>
        <v>423</v>
      </c>
      <c r="B433" s="41" t="str">
        <f aca="false">IF(INDEX(Launagögn!$B$6:$B$10005,$A433)="","",INDEX(Launagögn!$B$6:$B$10005,$A433))</f>
        <v/>
      </c>
      <c r="C433" s="41" t="str">
        <f aca="false">IF(INDEX(Launagögn!$C$6:$C$10005,$A433)="","",INDEX(Launagögn!$C$6:$C$10005,$A433))</f>
        <v/>
      </c>
      <c r="D433" s="42" t="n">
        <f aca="false">IFERROR(SUMIF($F$10:$BC$10,"Stig",$F433:$BC433),0)</f>
        <v>0</v>
      </c>
      <c r="F433" s="43"/>
      <c r="G433" s="44" t="str">
        <f aca="false">IF(OR(F$4=0,F433="",F$8="",F$7=""),"",ROUND(F433/F$8*F$7*KVARDI,2))</f>
        <v/>
      </c>
      <c r="H433" s="43"/>
      <c r="I433" s="44" t="str">
        <f aca="false">IF(OR(H$4=0,H433="",H$8="",H$7=""),"",ROUND(H433/H$8*H$7*KVARDI,2))</f>
        <v/>
      </c>
      <c r="J433" s="43"/>
      <c r="K433" s="44" t="str">
        <f aca="false">IF(OR(J$4=0,J433="",J$8="",J$7=""),"",ROUND(J433/J$8*J$7*KVARDI,2))</f>
        <v/>
      </c>
      <c r="L433" s="43"/>
      <c r="M433" s="44" t="str">
        <f aca="false">IF(OR(L$4=0,L433="",L$8="",L$7=""),"",ROUND(L433/L$8*L$7*KVARDI,2))</f>
        <v/>
      </c>
      <c r="N433" s="43"/>
      <c r="O433" s="44" t="str">
        <f aca="false">IF(OR(N$4=0,N433="",N$8="",N$7=""),"",ROUND(N433/N$8*N$7*KVARDI,2))</f>
        <v/>
      </c>
      <c r="P433" s="43"/>
      <c r="Q433" s="44" t="str">
        <f aca="false">IF(OR(P$4=0,P433="",P$8="",P$7=""),"",ROUND(P433/P$8*P$7*KVARDI,2))</f>
        <v/>
      </c>
      <c r="R433" s="43"/>
      <c r="S433" s="44" t="str">
        <f aca="false">IF(OR(R$4=0,R433="",R$8="",R$7=""),"",ROUND(R433/R$8*R$7*KVARDI,2))</f>
        <v/>
      </c>
      <c r="T433" s="43"/>
      <c r="U433" s="44" t="str">
        <f aca="false">IF(OR(T$4=0,T433="",T$8="",T$7=""),"",ROUND(T433/T$8*T$7*KVARDI,2))</f>
        <v/>
      </c>
      <c r="V433" s="43"/>
      <c r="W433" s="44" t="str">
        <f aca="false">IF(OR(V$4=0,V433="",V$8="",V$7=""),"",ROUND(V433/V$8*V$7*KVARDI,2))</f>
        <v/>
      </c>
      <c r="X433" s="43"/>
      <c r="Y433" s="44" t="str">
        <f aca="false">IF(OR(X$4=0,X433="",X$8="",X$7=""),"",ROUND(X433/X$8*X$7*KVARDI,2))</f>
        <v/>
      </c>
      <c r="Z433" s="43"/>
      <c r="AA433" s="44" t="str">
        <f aca="false">IF(OR(Z$4=0,Z433="",Z$8="",Z$7=""),"",ROUND(Z433/Z$8*Z$7*KVARDI,2))</f>
        <v/>
      </c>
      <c r="AB433" s="43"/>
      <c r="AC433" s="44" t="str">
        <f aca="false">IF(OR(AB$4=0,AB433="",AB$8="",AB$7=""),"",ROUND(AB433/AB$8*AB$7*KVARDI,2))</f>
        <v/>
      </c>
      <c r="AD433" s="43"/>
      <c r="AE433" s="44" t="str">
        <f aca="false">IF(OR(AD$4=0,AD433="",AD$8="",AD$7=""),"",ROUND(AD433/AD$8*AD$7*KVARDI,2))</f>
        <v/>
      </c>
      <c r="AF433" s="43"/>
      <c r="AG433" s="44" t="str">
        <f aca="false">IF(OR(AF$4=0,AF433="",AF$8="",AF$7=""),"",ROUND(AF433/AF$8*AF$7*KVARDI,2))</f>
        <v/>
      </c>
      <c r="AH433" s="43"/>
      <c r="AI433" s="44" t="str">
        <f aca="false">IF(OR(AH$4=0,AH433="",AH$8="",AH$7=""),"",ROUND(AH433/AH$8*AH$7*KVARDI,2))</f>
        <v/>
      </c>
      <c r="AJ433" s="43"/>
      <c r="AK433" s="44" t="str">
        <f aca="false">IF(OR(AJ$4=0,AJ433="",AJ$8="",AJ$7=""),"",ROUND(AJ433/AJ$8*AJ$7*KVARDI,2))</f>
        <v/>
      </c>
      <c r="AL433" s="43"/>
      <c r="AM433" s="44" t="str">
        <f aca="false">IF(OR(AL$4=0,AL433="",AL$8="",AL$7=""),"",ROUND(AL433/AL$8*AL$7*KVARDI,2))</f>
        <v/>
      </c>
      <c r="AN433" s="43"/>
      <c r="AO433" s="44" t="str">
        <f aca="false">IF(OR(AN$4=0,AN433="",AN$8="",AN$7=""),"",ROUND(AN433/AN$8*AN$7*KVARDI,2))</f>
        <v/>
      </c>
      <c r="AP433" s="43"/>
      <c r="AQ433" s="44" t="str">
        <f aca="false">IF(OR(AP$4=0,AP433="",AP$8="",AP$7=""),"",ROUND(AP433/AP$8*AP$7*KVARDI,2))</f>
        <v/>
      </c>
      <c r="AR433" s="43"/>
      <c r="AS433" s="44" t="str">
        <f aca="false">IF(OR(AR$4=0,AR433="",AR$8="",AR$7=""),"",ROUND(AR433/AR$8*AR$7*KVARDI,2))</f>
        <v/>
      </c>
      <c r="AT433" s="43"/>
      <c r="AU433" s="44" t="str">
        <f aca="false">IF(OR(AT$4=0,AT433="",AT$8="",AT$7=""),"",ROUND(AT433/AT$8*AT$7*KVARDI,2))</f>
        <v/>
      </c>
      <c r="AV433" s="43"/>
      <c r="AW433" s="44" t="str">
        <f aca="false">IF(OR(AV$4=0,AV433="",AV$8="",AV$7=""),"",ROUND(AV433/AV$8*AV$7*KVARDI,2))</f>
        <v/>
      </c>
      <c r="AX433" s="43"/>
      <c r="AY433" s="44" t="str">
        <f aca="false">IF(OR(AX$4=0,AX433="",AX$8="",AX$7=""),"",ROUND(AX433/AX$8*AX$7*KVARDI,2))</f>
        <v/>
      </c>
      <c r="AZ433" s="43"/>
      <c r="BA433" s="44" t="str">
        <f aca="false">IF(OR(AZ$4=0,AZ433="",AZ$8="",AZ$7=""),"",ROUND(AZ433/AZ$8*AZ$7*KVARDI,2))</f>
        <v/>
      </c>
      <c r="BB433" s="43"/>
      <c r="BC433" s="44" t="str">
        <f aca="false">IF(OR(BB$4=0,BB433="",BB$8="",BB$7=""),"",ROUND(BB433/BB$8*BB$7*KVARDI,2))</f>
        <v/>
      </c>
    </row>
    <row r="434" customFormat="false" ht="15" hidden="false" customHeight="true" outlineLevel="0" collapsed="false">
      <c r="A434" s="45" t="n">
        <f aca="false">ROW()-10</f>
        <v>424</v>
      </c>
      <c r="B434" s="41" t="str">
        <f aca="false">IF(INDEX(Launagögn!$B$6:$B$10005,$A434)="","",INDEX(Launagögn!$B$6:$B$10005,$A434))</f>
        <v/>
      </c>
      <c r="C434" s="41" t="str">
        <f aca="false">IF(INDEX(Launagögn!$C$6:$C$10005,$A434)="","",INDEX(Launagögn!$C$6:$C$10005,$A434))</f>
        <v/>
      </c>
      <c r="D434" s="42" t="n">
        <f aca="false">IFERROR(SUMIF($F$10:$BC$10,"Stig",$F434:$BC434),0)</f>
        <v>0</v>
      </c>
      <c r="F434" s="43"/>
      <c r="G434" s="44" t="str">
        <f aca="false">IF(OR(F$4=0,F434="",F$8="",F$7=""),"",ROUND(F434/F$8*F$7*KVARDI,2))</f>
        <v/>
      </c>
      <c r="H434" s="43"/>
      <c r="I434" s="44" t="str">
        <f aca="false">IF(OR(H$4=0,H434="",H$8="",H$7=""),"",ROUND(H434/H$8*H$7*KVARDI,2))</f>
        <v/>
      </c>
      <c r="J434" s="43"/>
      <c r="K434" s="44" t="str">
        <f aca="false">IF(OR(J$4=0,J434="",J$8="",J$7=""),"",ROUND(J434/J$8*J$7*KVARDI,2))</f>
        <v/>
      </c>
      <c r="L434" s="43"/>
      <c r="M434" s="44" t="str">
        <f aca="false">IF(OR(L$4=0,L434="",L$8="",L$7=""),"",ROUND(L434/L$8*L$7*KVARDI,2))</f>
        <v/>
      </c>
      <c r="N434" s="43"/>
      <c r="O434" s="44" t="str">
        <f aca="false">IF(OR(N$4=0,N434="",N$8="",N$7=""),"",ROUND(N434/N$8*N$7*KVARDI,2))</f>
        <v/>
      </c>
      <c r="P434" s="43"/>
      <c r="Q434" s="44" t="str">
        <f aca="false">IF(OR(P$4=0,P434="",P$8="",P$7=""),"",ROUND(P434/P$8*P$7*KVARDI,2))</f>
        <v/>
      </c>
      <c r="R434" s="43"/>
      <c r="S434" s="44" t="str">
        <f aca="false">IF(OR(R$4=0,R434="",R$8="",R$7=""),"",ROUND(R434/R$8*R$7*KVARDI,2))</f>
        <v/>
      </c>
      <c r="T434" s="43"/>
      <c r="U434" s="44" t="str">
        <f aca="false">IF(OR(T$4=0,T434="",T$8="",T$7=""),"",ROUND(T434/T$8*T$7*KVARDI,2))</f>
        <v/>
      </c>
      <c r="V434" s="43"/>
      <c r="W434" s="44" t="str">
        <f aca="false">IF(OR(V$4=0,V434="",V$8="",V$7=""),"",ROUND(V434/V$8*V$7*KVARDI,2))</f>
        <v/>
      </c>
      <c r="X434" s="43"/>
      <c r="Y434" s="44" t="str">
        <f aca="false">IF(OR(X$4=0,X434="",X$8="",X$7=""),"",ROUND(X434/X$8*X$7*KVARDI,2))</f>
        <v/>
      </c>
      <c r="Z434" s="43"/>
      <c r="AA434" s="44" t="str">
        <f aca="false">IF(OR(Z$4=0,Z434="",Z$8="",Z$7=""),"",ROUND(Z434/Z$8*Z$7*KVARDI,2))</f>
        <v/>
      </c>
      <c r="AB434" s="43"/>
      <c r="AC434" s="44" t="str">
        <f aca="false">IF(OR(AB$4=0,AB434="",AB$8="",AB$7=""),"",ROUND(AB434/AB$8*AB$7*KVARDI,2))</f>
        <v/>
      </c>
      <c r="AD434" s="43"/>
      <c r="AE434" s="44" t="str">
        <f aca="false">IF(OR(AD$4=0,AD434="",AD$8="",AD$7=""),"",ROUND(AD434/AD$8*AD$7*KVARDI,2))</f>
        <v/>
      </c>
      <c r="AF434" s="43"/>
      <c r="AG434" s="44" t="str">
        <f aca="false">IF(OR(AF$4=0,AF434="",AF$8="",AF$7=""),"",ROUND(AF434/AF$8*AF$7*KVARDI,2))</f>
        <v/>
      </c>
      <c r="AH434" s="43"/>
      <c r="AI434" s="44" t="str">
        <f aca="false">IF(OR(AH$4=0,AH434="",AH$8="",AH$7=""),"",ROUND(AH434/AH$8*AH$7*KVARDI,2))</f>
        <v/>
      </c>
      <c r="AJ434" s="43"/>
      <c r="AK434" s="44" t="str">
        <f aca="false">IF(OR(AJ$4=0,AJ434="",AJ$8="",AJ$7=""),"",ROUND(AJ434/AJ$8*AJ$7*KVARDI,2))</f>
        <v/>
      </c>
      <c r="AL434" s="43"/>
      <c r="AM434" s="44" t="str">
        <f aca="false">IF(OR(AL$4=0,AL434="",AL$8="",AL$7=""),"",ROUND(AL434/AL$8*AL$7*KVARDI,2))</f>
        <v/>
      </c>
      <c r="AN434" s="43"/>
      <c r="AO434" s="44" t="str">
        <f aca="false">IF(OR(AN$4=0,AN434="",AN$8="",AN$7=""),"",ROUND(AN434/AN$8*AN$7*KVARDI,2))</f>
        <v/>
      </c>
      <c r="AP434" s="43"/>
      <c r="AQ434" s="44" t="str">
        <f aca="false">IF(OR(AP$4=0,AP434="",AP$8="",AP$7=""),"",ROUND(AP434/AP$8*AP$7*KVARDI,2))</f>
        <v/>
      </c>
      <c r="AR434" s="43"/>
      <c r="AS434" s="44" t="str">
        <f aca="false">IF(OR(AR$4=0,AR434="",AR$8="",AR$7=""),"",ROUND(AR434/AR$8*AR$7*KVARDI,2))</f>
        <v/>
      </c>
      <c r="AT434" s="43"/>
      <c r="AU434" s="44" t="str">
        <f aca="false">IF(OR(AT$4=0,AT434="",AT$8="",AT$7=""),"",ROUND(AT434/AT$8*AT$7*KVARDI,2))</f>
        <v/>
      </c>
      <c r="AV434" s="43"/>
      <c r="AW434" s="44" t="str">
        <f aca="false">IF(OR(AV$4=0,AV434="",AV$8="",AV$7=""),"",ROUND(AV434/AV$8*AV$7*KVARDI,2))</f>
        <v/>
      </c>
      <c r="AX434" s="43"/>
      <c r="AY434" s="44" t="str">
        <f aca="false">IF(OR(AX$4=0,AX434="",AX$8="",AX$7=""),"",ROUND(AX434/AX$8*AX$7*KVARDI,2))</f>
        <v/>
      </c>
      <c r="AZ434" s="43"/>
      <c r="BA434" s="44" t="str">
        <f aca="false">IF(OR(AZ$4=0,AZ434="",AZ$8="",AZ$7=""),"",ROUND(AZ434/AZ$8*AZ$7*KVARDI,2))</f>
        <v/>
      </c>
      <c r="BB434" s="43"/>
      <c r="BC434" s="44" t="str">
        <f aca="false">IF(OR(BB$4=0,BB434="",BB$8="",BB$7=""),"",ROUND(BB434/BB$8*BB$7*KVARDI,2))</f>
        <v/>
      </c>
    </row>
    <row r="435" customFormat="false" ht="15" hidden="false" customHeight="true" outlineLevel="0" collapsed="false">
      <c r="A435" s="45" t="n">
        <f aca="false">ROW()-10</f>
        <v>425</v>
      </c>
      <c r="B435" s="41" t="str">
        <f aca="false">IF(INDEX(Launagögn!$B$6:$B$10005,$A435)="","",INDEX(Launagögn!$B$6:$B$10005,$A435))</f>
        <v/>
      </c>
      <c r="C435" s="41" t="str">
        <f aca="false">IF(INDEX(Launagögn!$C$6:$C$10005,$A435)="","",INDEX(Launagögn!$C$6:$C$10005,$A435))</f>
        <v/>
      </c>
      <c r="D435" s="42" t="n">
        <f aca="false">IFERROR(SUMIF($F$10:$BC$10,"Stig",$F435:$BC435),0)</f>
        <v>0</v>
      </c>
      <c r="F435" s="43"/>
      <c r="G435" s="44" t="str">
        <f aca="false">IF(OR(F$4=0,F435="",F$8="",F$7=""),"",ROUND(F435/F$8*F$7*KVARDI,2))</f>
        <v/>
      </c>
      <c r="H435" s="43"/>
      <c r="I435" s="44" t="str">
        <f aca="false">IF(OR(H$4=0,H435="",H$8="",H$7=""),"",ROUND(H435/H$8*H$7*KVARDI,2))</f>
        <v/>
      </c>
      <c r="J435" s="43"/>
      <c r="K435" s="44" t="str">
        <f aca="false">IF(OR(J$4=0,J435="",J$8="",J$7=""),"",ROUND(J435/J$8*J$7*KVARDI,2))</f>
        <v/>
      </c>
      <c r="L435" s="43"/>
      <c r="M435" s="44" t="str">
        <f aca="false">IF(OR(L$4=0,L435="",L$8="",L$7=""),"",ROUND(L435/L$8*L$7*KVARDI,2))</f>
        <v/>
      </c>
      <c r="N435" s="43"/>
      <c r="O435" s="44" t="str">
        <f aca="false">IF(OR(N$4=0,N435="",N$8="",N$7=""),"",ROUND(N435/N$8*N$7*KVARDI,2))</f>
        <v/>
      </c>
      <c r="P435" s="43"/>
      <c r="Q435" s="44" t="str">
        <f aca="false">IF(OR(P$4=0,P435="",P$8="",P$7=""),"",ROUND(P435/P$8*P$7*KVARDI,2))</f>
        <v/>
      </c>
      <c r="R435" s="43"/>
      <c r="S435" s="44" t="str">
        <f aca="false">IF(OR(R$4=0,R435="",R$8="",R$7=""),"",ROUND(R435/R$8*R$7*KVARDI,2))</f>
        <v/>
      </c>
      <c r="T435" s="43"/>
      <c r="U435" s="44" t="str">
        <f aca="false">IF(OR(T$4=0,T435="",T$8="",T$7=""),"",ROUND(T435/T$8*T$7*KVARDI,2))</f>
        <v/>
      </c>
      <c r="V435" s="43"/>
      <c r="W435" s="44" t="str">
        <f aca="false">IF(OR(V$4=0,V435="",V$8="",V$7=""),"",ROUND(V435/V$8*V$7*KVARDI,2))</f>
        <v/>
      </c>
      <c r="X435" s="43"/>
      <c r="Y435" s="44" t="str">
        <f aca="false">IF(OR(X$4=0,X435="",X$8="",X$7=""),"",ROUND(X435/X$8*X$7*KVARDI,2))</f>
        <v/>
      </c>
      <c r="Z435" s="43"/>
      <c r="AA435" s="44" t="str">
        <f aca="false">IF(OR(Z$4=0,Z435="",Z$8="",Z$7=""),"",ROUND(Z435/Z$8*Z$7*KVARDI,2))</f>
        <v/>
      </c>
      <c r="AB435" s="43"/>
      <c r="AC435" s="44" t="str">
        <f aca="false">IF(OR(AB$4=0,AB435="",AB$8="",AB$7=""),"",ROUND(AB435/AB$8*AB$7*KVARDI,2))</f>
        <v/>
      </c>
      <c r="AD435" s="43"/>
      <c r="AE435" s="44" t="str">
        <f aca="false">IF(OR(AD$4=0,AD435="",AD$8="",AD$7=""),"",ROUND(AD435/AD$8*AD$7*KVARDI,2))</f>
        <v/>
      </c>
      <c r="AF435" s="43"/>
      <c r="AG435" s="44" t="str">
        <f aca="false">IF(OR(AF$4=0,AF435="",AF$8="",AF$7=""),"",ROUND(AF435/AF$8*AF$7*KVARDI,2))</f>
        <v/>
      </c>
      <c r="AH435" s="43"/>
      <c r="AI435" s="44" t="str">
        <f aca="false">IF(OR(AH$4=0,AH435="",AH$8="",AH$7=""),"",ROUND(AH435/AH$8*AH$7*KVARDI,2))</f>
        <v/>
      </c>
      <c r="AJ435" s="43"/>
      <c r="AK435" s="44" t="str">
        <f aca="false">IF(OR(AJ$4=0,AJ435="",AJ$8="",AJ$7=""),"",ROUND(AJ435/AJ$8*AJ$7*KVARDI,2))</f>
        <v/>
      </c>
      <c r="AL435" s="43"/>
      <c r="AM435" s="44" t="str">
        <f aca="false">IF(OR(AL$4=0,AL435="",AL$8="",AL$7=""),"",ROUND(AL435/AL$8*AL$7*KVARDI,2))</f>
        <v/>
      </c>
      <c r="AN435" s="43"/>
      <c r="AO435" s="44" t="str">
        <f aca="false">IF(OR(AN$4=0,AN435="",AN$8="",AN$7=""),"",ROUND(AN435/AN$8*AN$7*KVARDI,2))</f>
        <v/>
      </c>
      <c r="AP435" s="43"/>
      <c r="AQ435" s="44" t="str">
        <f aca="false">IF(OR(AP$4=0,AP435="",AP$8="",AP$7=""),"",ROUND(AP435/AP$8*AP$7*KVARDI,2))</f>
        <v/>
      </c>
      <c r="AR435" s="43"/>
      <c r="AS435" s="44" t="str">
        <f aca="false">IF(OR(AR$4=0,AR435="",AR$8="",AR$7=""),"",ROUND(AR435/AR$8*AR$7*KVARDI,2))</f>
        <v/>
      </c>
      <c r="AT435" s="43"/>
      <c r="AU435" s="44" t="str">
        <f aca="false">IF(OR(AT$4=0,AT435="",AT$8="",AT$7=""),"",ROUND(AT435/AT$8*AT$7*KVARDI,2))</f>
        <v/>
      </c>
      <c r="AV435" s="43"/>
      <c r="AW435" s="44" t="str">
        <f aca="false">IF(OR(AV$4=0,AV435="",AV$8="",AV$7=""),"",ROUND(AV435/AV$8*AV$7*KVARDI,2))</f>
        <v/>
      </c>
      <c r="AX435" s="43"/>
      <c r="AY435" s="44" t="str">
        <f aca="false">IF(OR(AX$4=0,AX435="",AX$8="",AX$7=""),"",ROUND(AX435/AX$8*AX$7*KVARDI,2))</f>
        <v/>
      </c>
      <c r="AZ435" s="43"/>
      <c r="BA435" s="44" t="str">
        <f aca="false">IF(OR(AZ$4=0,AZ435="",AZ$8="",AZ$7=""),"",ROUND(AZ435/AZ$8*AZ$7*KVARDI,2))</f>
        <v/>
      </c>
      <c r="BB435" s="43"/>
      <c r="BC435" s="44" t="str">
        <f aca="false">IF(OR(BB$4=0,BB435="",BB$8="",BB$7=""),"",ROUND(BB435/BB$8*BB$7*KVARDI,2))</f>
        <v/>
      </c>
    </row>
    <row r="436" customFormat="false" ht="15" hidden="false" customHeight="true" outlineLevel="0" collapsed="false">
      <c r="A436" s="45" t="n">
        <f aca="false">ROW()-10</f>
        <v>426</v>
      </c>
      <c r="B436" s="41" t="str">
        <f aca="false">IF(INDEX(Launagögn!$B$6:$B$10005,$A436)="","",INDEX(Launagögn!$B$6:$B$10005,$A436))</f>
        <v/>
      </c>
      <c r="C436" s="41" t="str">
        <f aca="false">IF(INDEX(Launagögn!$C$6:$C$10005,$A436)="","",INDEX(Launagögn!$C$6:$C$10005,$A436))</f>
        <v/>
      </c>
      <c r="D436" s="42" t="n">
        <f aca="false">IFERROR(SUMIF($F$10:$BC$10,"Stig",$F436:$BC436),0)</f>
        <v>0</v>
      </c>
      <c r="F436" s="43"/>
      <c r="G436" s="44" t="str">
        <f aca="false">IF(OR(F$4=0,F436="",F$8="",F$7=""),"",ROUND(F436/F$8*F$7*KVARDI,2))</f>
        <v/>
      </c>
      <c r="H436" s="43"/>
      <c r="I436" s="44" t="str">
        <f aca="false">IF(OR(H$4=0,H436="",H$8="",H$7=""),"",ROUND(H436/H$8*H$7*KVARDI,2))</f>
        <v/>
      </c>
      <c r="J436" s="43"/>
      <c r="K436" s="44" t="str">
        <f aca="false">IF(OR(J$4=0,J436="",J$8="",J$7=""),"",ROUND(J436/J$8*J$7*KVARDI,2))</f>
        <v/>
      </c>
      <c r="L436" s="43"/>
      <c r="M436" s="44" t="str">
        <f aca="false">IF(OR(L$4=0,L436="",L$8="",L$7=""),"",ROUND(L436/L$8*L$7*KVARDI,2))</f>
        <v/>
      </c>
      <c r="N436" s="43"/>
      <c r="O436" s="44" t="str">
        <f aca="false">IF(OR(N$4=0,N436="",N$8="",N$7=""),"",ROUND(N436/N$8*N$7*KVARDI,2))</f>
        <v/>
      </c>
      <c r="P436" s="43"/>
      <c r="Q436" s="44" t="str">
        <f aca="false">IF(OR(P$4=0,P436="",P$8="",P$7=""),"",ROUND(P436/P$8*P$7*KVARDI,2))</f>
        <v/>
      </c>
      <c r="R436" s="43"/>
      <c r="S436" s="44" t="str">
        <f aca="false">IF(OR(R$4=0,R436="",R$8="",R$7=""),"",ROUND(R436/R$8*R$7*KVARDI,2))</f>
        <v/>
      </c>
      <c r="T436" s="43"/>
      <c r="U436" s="44" t="str">
        <f aca="false">IF(OR(T$4=0,T436="",T$8="",T$7=""),"",ROUND(T436/T$8*T$7*KVARDI,2))</f>
        <v/>
      </c>
      <c r="V436" s="43"/>
      <c r="W436" s="44" t="str">
        <f aca="false">IF(OR(V$4=0,V436="",V$8="",V$7=""),"",ROUND(V436/V$8*V$7*KVARDI,2))</f>
        <v/>
      </c>
      <c r="X436" s="43"/>
      <c r="Y436" s="44" t="str">
        <f aca="false">IF(OR(X$4=0,X436="",X$8="",X$7=""),"",ROUND(X436/X$8*X$7*KVARDI,2))</f>
        <v/>
      </c>
      <c r="Z436" s="43"/>
      <c r="AA436" s="44" t="str">
        <f aca="false">IF(OR(Z$4=0,Z436="",Z$8="",Z$7=""),"",ROUND(Z436/Z$8*Z$7*KVARDI,2))</f>
        <v/>
      </c>
      <c r="AB436" s="43"/>
      <c r="AC436" s="44" t="str">
        <f aca="false">IF(OR(AB$4=0,AB436="",AB$8="",AB$7=""),"",ROUND(AB436/AB$8*AB$7*KVARDI,2))</f>
        <v/>
      </c>
      <c r="AD436" s="43"/>
      <c r="AE436" s="44" t="str">
        <f aca="false">IF(OR(AD$4=0,AD436="",AD$8="",AD$7=""),"",ROUND(AD436/AD$8*AD$7*KVARDI,2))</f>
        <v/>
      </c>
      <c r="AF436" s="43"/>
      <c r="AG436" s="44" t="str">
        <f aca="false">IF(OR(AF$4=0,AF436="",AF$8="",AF$7=""),"",ROUND(AF436/AF$8*AF$7*KVARDI,2))</f>
        <v/>
      </c>
      <c r="AH436" s="43"/>
      <c r="AI436" s="44" t="str">
        <f aca="false">IF(OR(AH$4=0,AH436="",AH$8="",AH$7=""),"",ROUND(AH436/AH$8*AH$7*KVARDI,2))</f>
        <v/>
      </c>
      <c r="AJ436" s="43"/>
      <c r="AK436" s="44" t="str">
        <f aca="false">IF(OR(AJ$4=0,AJ436="",AJ$8="",AJ$7=""),"",ROUND(AJ436/AJ$8*AJ$7*KVARDI,2))</f>
        <v/>
      </c>
      <c r="AL436" s="43"/>
      <c r="AM436" s="44" t="str">
        <f aca="false">IF(OR(AL$4=0,AL436="",AL$8="",AL$7=""),"",ROUND(AL436/AL$8*AL$7*KVARDI,2))</f>
        <v/>
      </c>
      <c r="AN436" s="43"/>
      <c r="AO436" s="44" t="str">
        <f aca="false">IF(OR(AN$4=0,AN436="",AN$8="",AN$7=""),"",ROUND(AN436/AN$8*AN$7*KVARDI,2))</f>
        <v/>
      </c>
      <c r="AP436" s="43"/>
      <c r="AQ436" s="44" t="str">
        <f aca="false">IF(OR(AP$4=0,AP436="",AP$8="",AP$7=""),"",ROUND(AP436/AP$8*AP$7*KVARDI,2))</f>
        <v/>
      </c>
      <c r="AR436" s="43"/>
      <c r="AS436" s="44" t="str">
        <f aca="false">IF(OR(AR$4=0,AR436="",AR$8="",AR$7=""),"",ROUND(AR436/AR$8*AR$7*KVARDI,2))</f>
        <v/>
      </c>
      <c r="AT436" s="43"/>
      <c r="AU436" s="44" t="str">
        <f aca="false">IF(OR(AT$4=0,AT436="",AT$8="",AT$7=""),"",ROUND(AT436/AT$8*AT$7*KVARDI,2))</f>
        <v/>
      </c>
      <c r="AV436" s="43"/>
      <c r="AW436" s="44" t="str">
        <f aca="false">IF(OR(AV$4=0,AV436="",AV$8="",AV$7=""),"",ROUND(AV436/AV$8*AV$7*KVARDI,2))</f>
        <v/>
      </c>
      <c r="AX436" s="43"/>
      <c r="AY436" s="44" t="str">
        <f aca="false">IF(OR(AX$4=0,AX436="",AX$8="",AX$7=""),"",ROUND(AX436/AX$8*AX$7*KVARDI,2))</f>
        <v/>
      </c>
      <c r="AZ436" s="43"/>
      <c r="BA436" s="44" t="str">
        <f aca="false">IF(OR(AZ$4=0,AZ436="",AZ$8="",AZ$7=""),"",ROUND(AZ436/AZ$8*AZ$7*KVARDI,2))</f>
        <v/>
      </c>
      <c r="BB436" s="43"/>
      <c r="BC436" s="44" t="str">
        <f aca="false">IF(OR(BB$4=0,BB436="",BB$8="",BB$7=""),"",ROUND(BB436/BB$8*BB$7*KVARDI,2))</f>
        <v/>
      </c>
    </row>
    <row r="437" customFormat="false" ht="15" hidden="false" customHeight="true" outlineLevel="0" collapsed="false">
      <c r="A437" s="45" t="n">
        <f aca="false">ROW()-10</f>
        <v>427</v>
      </c>
      <c r="B437" s="41" t="str">
        <f aca="false">IF(INDEX(Launagögn!$B$6:$B$10005,$A437)="","",INDEX(Launagögn!$B$6:$B$10005,$A437))</f>
        <v/>
      </c>
      <c r="C437" s="41" t="str">
        <f aca="false">IF(INDEX(Launagögn!$C$6:$C$10005,$A437)="","",INDEX(Launagögn!$C$6:$C$10005,$A437))</f>
        <v/>
      </c>
      <c r="D437" s="42" t="n">
        <f aca="false">IFERROR(SUMIF($F$10:$BC$10,"Stig",$F437:$BC437),0)</f>
        <v>0</v>
      </c>
      <c r="F437" s="43"/>
      <c r="G437" s="44" t="str">
        <f aca="false">IF(OR(F$4=0,F437="",F$8="",F$7=""),"",ROUND(F437/F$8*F$7*KVARDI,2))</f>
        <v/>
      </c>
      <c r="H437" s="43"/>
      <c r="I437" s="44" t="str">
        <f aca="false">IF(OR(H$4=0,H437="",H$8="",H$7=""),"",ROUND(H437/H$8*H$7*KVARDI,2))</f>
        <v/>
      </c>
      <c r="J437" s="43"/>
      <c r="K437" s="44" t="str">
        <f aca="false">IF(OR(J$4=0,J437="",J$8="",J$7=""),"",ROUND(J437/J$8*J$7*KVARDI,2))</f>
        <v/>
      </c>
      <c r="L437" s="43"/>
      <c r="M437" s="44" t="str">
        <f aca="false">IF(OR(L$4=0,L437="",L$8="",L$7=""),"",ROUND(L437/L$8*L$7*KVARDI,2))</f>
        <v/>
      </c>
      <c r="N437" s="43"/>
      <c r="O437" s="44" t="str">
        <f aca="false">IF(OR(N$4=0,N437="",N$8="",N$7=""),"",ROUND(N437/N$8*N$7*KVARDI,2))</f>
        <v/>
      </c>
      <c r="P437" s="43"/>
      <c r="Q437" s="44" t="str">
        <f aca="false">IF(OR(P$4=0,P437="",P$8="",P$7=""),"",ROUND(P437/P$8*P$7*KVARDI,2))</f>
        <v/>
      </c>
      <c r="R437" s="43"/>
      <c r="S437" s="44" t="str">
        <f aca="false">IF(OR(R$4=0,R437="",R$8="",R$7=""),"",ROUND(R437/R$8*R$7*KVARDI,2))</f>
        <v/>
      </c>
      <c r="T437" s="43"/>
      <c r="U437" s="44" t="str">
        <f aca="false">IF(OR(T$4=0,T437="",T$8="",T$7=""),"",ROUND(T437/T$8*T$7*KVARDI,2))</f>
        <v/>
      </c>
      <c r="V437" s="43"/>
      <c r="W437" s="44" t="str">
        <f aca="false">IF(OR(V$4=0,V437="",V$8="",V$7=""),"",ROUND(V437/V$8*V$7*KVARDI,2))</f>
        <v/>
      </c>
      <c r="X437" s="43"/>
      <c r="Y437" s="44" t="str">
        <f aca="false">IF(OR(X$4=0,X437="",X$8="",X$7=""),"",ROUND(X437/X$8*X$7*KVARDI,2))</f>
        <v/>
      </c>
      <c r="Z437" s="43"/>
      <c r="AA437" s="44" t="str">
        <f aca="false">IF(OR(Z$4=0,Z437="",Z$8="",Z$7=""),"",ROUND(Z437/Z$8*Z$7*KVARDI,2))</f>
        <v/>
      </c>
      <c r="AB437" s="43"/>
      <c r="AC437" s="44" t="str">
        <f aca="false">IF(OR(AB$4=0,AB437="",AB$8="",AB$7=""),"",ROUND(AB437/AB$8*AB$7*KVARDI,2))</f>
        <v/>
      </c>
      <c r="AD437" s="43"/>
      <c r="AE437" s="44" t="str">
        <f aca="false">IF(OR(AD$4=0,AD437="",AD$8="",AD$7=""),"",ROUND(AD437/AD$8*AD$7*KVARDI,2))</f>
        <v/>
      </c>
      <c r="AF437" s="43"/>
      <c r="AG437" s="44" t="str">
        <f aca="false">IF(OR(AF$4=0,AF437="",AF$8="",AF$7=""),"",ROUND(AF437/AF$8*AF$7*KVARDI,2))</f>
        <v/>
      </c>
      <c r="AH437" s="43"/>
      <c r="AI437" s="44" t="str">
        <f aca="false">IF(OR(AH$4=0,AH437="",AH$8="",AH$7=""),"",ROUND(AH437/AH$8*AH$7*KVARDI,2))</f>
        <v/>
      </c>
      <c r="AJ437" s="43"/>
      <c r="AK437" s="44" t="str">
        <f aca="false">IF(OR(AJ$4=0,AJ437="",AJ$8="",AJ$7=""),"",ROUND(AJ437/AJ$8*AJ$7*KVARDI,2))</f>
        <v/>
      </c>
      <c r="AL437" s="43"/>
      <c r="AM437" s="44" t="str">
        <f aca="false">IF(OR(AL$4=0,AL437="",AL$8="",AL$7=""),"",ROUND(AL437/AL$8*AL$7*KVARDI,2))</f>
        <v/>
      </c>
      <c r="AN437" s="43"/>
      <c r="AO437" s="44" t="str">
        <f aca="false">IF(OR(AN$4=0,AN437="",AN$8="",AN$7=""),"",ROUND(AN437/AN$8*AN$7*KVARDI,2))</f>
        <v/>
      </c>
      <c r="AP437" s="43"/>
      <c r="AQ437" s="44" t="str">
        <f aca="false">IF(OR(AP$4=0,AP437="",AP$8="",AP$7=""),"",ROUND(AP437/AP$8*AP$7*KVARDI,2))</f>
        <v/>
      </c>
      <c r="AR437" s="43"/>
      <c r="AS437" s="44" t="str">
        <f aca="false">IF(OR(AR$4=0,AR437="",AR$8="",AR$7=""),"",ROUND(AR437/AR$8*AR$7*KVARDI,2))</f>
        <v/>
      </c>
      <c r="AT437" s="43"/>
      <c r="AU437" s="44" t="str">
        <f aca="false">IF(OR(AT$4=0,AT437="",AT$8="",AT$7=""),"",ROUND(AT437/AT$8*AT$7*KVARDI,2))</f>
        <v/>
      </c>
      <c r="AV437" s="43"/>
      <c r="AW437" s="44" t="str">
        <f aca="false">IF(OR(AV$4=0,AV437="",AV$8="",AV$7=""),"",ROUND(AV437/AV$8*AV$7*KVARDI,2))</f>
        <v/>
      </c>
      <c r="AX437" s="43"/>
      <c r="AY437" s="44" t="str">
        <f aca="false">IF(OR(AX$4=0,AX437="",AX$8="",AX$7=""),"",ROUND(AX437/AX$8*AX$7*KVARDI,2))</f>
        <v/>
      </c>
      <c r="AZ437" s="43"/>
      <c r="BA437" s="44" t="str">
        <f aca="false">IF(OR(AZ$4=0,AZ437="",AZ$8="",AZ$7=""),"",ROUND(AZ437/AZ$8*AZ$7*KVARDI,2))</f>
        <v/>
      </c>
      <c r="BB437" s="43"/>
      <c r="BC437" s="44" t="str">
        <f aca="false">IF(OR(BB$4=0,BB437="",BB$8="",BB$7=""),"",ROUND(BB437/BB$8*BB$7*KVARDI,2))</f>
        <v/>
      </c>
    </row>
    <row r="438" customFormat="false" ht="15" hidden="false" customHeight="true" outlineLevel="0" collapsed="false">
      <c r="A438" s="45" t="n">
        <f aca="false">ROW()-10</f>
        <v>428</v>
      </c>
      <c r="B438" s="41" t="str">
        <f aca="false">IF(INDEX(Launagögn!$B$6:$B$10005,$A438)="","",INDEX(Launagögn!$B$6:$B$10005,$A438))</f>
        <v/>
      </c>
      <c r="C438" s="41" t="str">
        <f aca="false">IF(INDEX(Launagögn!$C$6:$C$10005,$A438)="","",INDEX(Launagögn!$C$6:$C$10005,$A438))</f>
        <v/>
      </c>
      <c r="D438" s="42" t="n">
        <f aca="false">IFERROR(SUMIF($F$10:$BC$10,"Stig",$F438:$BC438),0)</f>
        <v>0</v>
      </c>
      <c r="F438" s="43"/>
      <c r="G438" s="44" t="str">
        <f aca="false">IF(OR(F$4=0,F438="",F$8="",F$7=""),"",ROUND(F438/F$8*F$7*KVARDI,2))</f>
        <v/>
      </c>
      <c r="H438" s="43"/>
      <c r="I438" s="44" t="str">
        <f aca="false">IF(OR(H$4=0,H438="",H$8="",H$7=""),"",ROUND(H438/H$8*H$7*KVARDI,2))</f>
        <v/>
      </c>
      <c r="J438" s="43"/>
      <c r="K438" s="44" t="str">
        <f aca="false">IF(OR(J$4=0,J438="",J$8="",J$7=""),"",ROUND(J438/J$8*J$7*KVARDI,2))</f>
        <v/>
      </c>
      <c r="L438" s="43"/>
      <c r="M438" s="44" t="str">
        <f aca="false">IF(OR(L$4=0,L438="",L$8="",L$7=""),"",ROUND(L438/L$8*L$7*KVARDI,2))</f>
        <v/>
      </c>
      <c r="N438" s="43"/>
      <c r="O438" s="44" t="str">
        <f aca="false">IF(OR(N$4=0,N438="",N$8="",N$7=""),"",ROUND(N438/N$8*N$7*KVARDI,2))</f>
        <v/>
      </c>
      <c r="P438" s="43"/>
      <c r="Q438" s="44" t="str">
        <f aca="false">IF(OR(P$4=0,P438="",P$8="",P$7=""),"",ROUND(P438/P$8*P$7*KVARDI,2))</f>
        <v/>
      </c>
      <c r="R438" s="43"/>
      <c r="S438" s="44" t="str">
        <f aca="false">IF(OR(R$4=0,R438="",R$8="",R$7=""),"",ROUND(R438/R$8*R$7*KVARDI,2))</f>
        <v/>
      </c>
      <c r="T438" s="43"/>
      <c r="U438" s="44" t="str">
        <f aca="false">IF(OR(T$4=0,T438="",T$8="",T$7=""),"",ROUND(T438/T$8*T$7*KVARDI,2))</f>
        <v/>
      </c>
      <c r="V438" s="43"/>
      <c r="W438" s="44" t="str">
        <f aca="false">IF(OR(V$4=0,V438="",V$8="",V$7=""),"",ROUND(V438/V$8*V$7*KVARDI,2))</f>
        <v/>
      </c>
      <c r="X438" s="43"/>
      <c r="Y438" s="44" t="str">
        <f aca="false">IF(OR(X$4=0,X438="",X$8="",X$7=""),"",ROUND(X438/X$8*X$7*KVARDI,2))</f>
        <v/>
      </c>
      <c r="Z438" s="43"/>
      <c r="AA438" s="44" t="str">
        <f aca="false">IF(OR(Z$4=0,Z438="",Z$8="",Z$7=""),"",ROUND(Z438/Z$8*Z$7*KVARDI,2))</f>
        <v/>
      </c>
      <c r="AB438" s="43"/>
      <c r="AC438" s="44" t="str">
        <f aca="false">IF(OR(AB$4=0,AB438="",AB$8="",AB$7=""),"",ROUND(AB438/AB$8*AB$7*KVARDI,2))</f>
        <v/>
      </c>
      <c r="AD438" s="43"/>
      <c r="AE438" s="44" t="str">
        <f aca="false">IF(OR(AD$4=0,AD438="",AD$8="",AD$7=""),"",ROUND(AD438/AD$8*AD$7*KVARDI,2))</f>
        <v/>
      </c>
      <c r="AF438" s="43"/>
      <c r="AG438" s="44" t="str">
        <f aca="false">IF(OR(AF$4=0,AF438="",AF$8="",AF$7=""),"",ROUND(AF438/AF$8*AF$7*KVARDI,2))</f>
        <v/>
      </c>
      <c r="AH438" s="43"/>
      <c r="AI438" s="44" t="str">
        <f aca="false">IF(OR(AH$4=0,AH438="",AH$8="",AH$7=""),"",ROUND(AH438/AH$8*AH$7*KVARDI,2))</f>
        <v/>
      </c>
      <c r="AJ438" s="43"/>
      <c r="AK438" s="44" t="str">
        <f aca="false">IF(OR(AJ$4=0,AJ438="",AJ$8="",AJ$7=""),"",ROUND(AJ438/AJ$8*AJ$7*KVARDI,2))</f>
        <v/>
      </c>
      <c r="AL438" s="43"/>
      <c r="AM438" s="44" t="str">
        <f aca="false">IF(OR(AL$4=0,AL438="",AL$8="",AL$7=""),"",ROUND(AL438/AL$8*AL$7*KVARDI,2))</f>
        <v/>
      </c>
      <c r="AN438" s="43"/>
      <c r="AO438" s="44" t="str">
        <f aca="false">IF(OR(AN$4=0,AN438="",AN$8="",AN$7=""),"",ROUND(AN438/AN$8*AN$7*KVARDI,2))</f>
        <v/>
      </c>
      <c r="AP438" s="43"/>
      <c r="AQ438" s="44" t="str">
        <f aca="false">IF(OR(AP$4=0,AP438="",AP$8="",AP$7=""),"",ROUND(AP438/AP$8*AP$7*KVARDI,2))</f>
        <v/>
      </c>
      <c r="AR438" s="43"/>
      <c r="AS438" s="44" t="str">
        <f aca="false">IF(OR(AR$4=0,AR438="",AR$8="",AR$7=""),"",ROUND(AR438/AR$8*AR$7*KVARDI,2))</f>
        <v/>
      </c>
      <c r="AT438" s="43"/>
      <c r="AU438" s="44" t="str">
        <f aca="false">IF(OR(AT$4=0,AT438="",AT$8="",AT$7=""),"",ROUND(AT438/AT$8*AT$7*KVARDI,2))</f>
        <v/>
      </c>
      <c r="AV438" s="43"/>
      <c r="AW438" s="44" t="str">
        <f aca="false">IF(OR(AV$4=0,AV438="",AV$8="",AV$7=""),"",ROUND(AV438/AV$8*AV$7*KVARDI,2))</f>
        <v/>
      </c>
      <c r="AX438" s="43"/>
      <c r="AY438" s="44" t="str">
        <f aca="false">IF(OR(AX$4=0,AX438="",AX$8="",AX$7=""),"",ROUND(AX438/AX$8*AX$7*KVARDI,2))</f>
        <v/>
      </c>
      <c r="AZ438" s="43"/>
      <c r="BA438" s="44" t="str">
        <f aca="false">IF(OR(AZ$4=0,AZ438="",AZ$8="",AZ$7=""),"",ROUND(AZ438/AZ$8*AZ$7*KVARDI,2))</f>
        <v/>
      </c>
      <c r="BB438" s="43"/>
      <c r="BC438" s="44" t="str">
        <f aca="false">IF(OR(BB$4=0,BB438="",BB$8="",BB$7=""),"",ROUND(BB438/BB$8*BB$7*KVARDI,2))</f>
        <v/>
      </c>
    </row>
    <row r="439" customFormat="false" ht="15" hidden="false" customHeight="true" outlineLevel="0" collapsed="false">
      <c r="A439" s="45" t="n">
        <f aca="false">ROW()-10</f>
        <v>429</v>
      </c>
      <c r="B439" s="41" t="str">
        <f aca="false">IF(INDEX(Launagögn!$B$6:$B$10005,$A439)="","",INDEX(Launagögn!$B$6:$B$10005,$A439))</f>
        <v/>
      </c>
      <c r="C439" s="41" t="str">
        <f aca="false">IF(INDEX(Launagögn!$C$6:$C$10005,$A439)="","",INDEX(Launagögn!$C$6:$C$10005,$A439))</f>
        <v/>
      </c>
      <c r="D439" s="42" t="n">
        <f aca="false">IFERROR(SUMIF($F$10:$BC$10,"Stig",$F439:$BC439),0)</f>
        <v>0</v>
      </c>
      <c r="F439" s="43"/>
      <c r="G439" s="44" t="str">
        <f aca="false">IF(OR(F$4=0,F439="",F$8="",F$7=""),"",ROUND(F439/F$8*F$7*KVARDI,2))</f>
        <v/>
      </c>
      <c r="H439" s="43"/>
      <c r="I439" s="44" t="str">
        <f aca="false">IF(OR(H$4=0,H439="",H$8="",H$7=""),"",ROUND(H439/H$8*H$7*KVARDI,2))</f>
        <v/>
      </c>
      <c r="J439" s="43"/>
      <c r="K439" s="44" t="str">
        <f aca="false">IF(OR(J$4=0,J439="",J$8="",J$7=""),"",ROUND(J439/J$8*J$7*KVARDI,2))</f>
        <v/>
      </c>
      <c r="L439" s="43"/>
      <c r="M439" s="44" t="str">
        <f aca="false">IF(OR(L$4=0,L439="",L$8="",L$7=""),"",ROUND(L439/L$8*L$7*KVARDI,2))</f>
        <v/>
      </c>
      <c r="N439" s="43"/>
      <c r="O439" s="44" t="str">
        <f aca="false">IF(OR(N$4=0,N439="",N$8="",N$7=""),"",ROUND(N439/N$8*N$7*KVARDI,2))</f>
        <v/>
      </c>
      <c r="P439" s="43"/>
      <c r="Q439" s="44" t="str">
        <f aca="false">IF(OR(P$4=0,P439="",P$8="",P$7=""),"",ROUND(P439/P$8*P$7*KVARDI,2))</f>
        <v/>
      </c>
      <c r="R439" s="43"/>
      <c r="S439" s="44" t="str">
        <f aca="false">IF(OR(R$4=0,R439="",R$8="",R$7=""),"",ROUND(R439/R$8*R$7*KVARDI,2))</f>
        <v/>
      </c>
      <c r="T439" s="43"/>
      <c r="U439" s="44" t="str">
        <f aca="false">IF(OR(T$4=0,T439="",T$8="",T$7=""),"",ROUND(T439/T$8*T$7*KVARDI,2))</f>
        <v/>
      </c>
      <c r="V439" s="43"/>
      <c r="W439" s="44" t="str">
        <f aca="false">IF(OR(V$4=0,V439="",V$8="",V$7=""),"",ROUND(V439/V$8*V$7*KVARDI,2))</f>
        <v/>
      </c>
      <c r="X439" s="43"/>
      <c r="Y439" s="44" t="str">
        <f aca="false">IF(OR(X$4=0,X439="",X$8="",X$7=""),"",ROUND(X439/X$8*X$7*KVARDI,2))</f>
        <v/>
      </c>
      <c r="Z439" s="43"/>
      <c r="AA439" s="44" t="str">
        <f aca="false">IF(OR(Z$4=0,Z439="",Z$8="",Z$7=""),"",ROUND(Z439/Z$8*Z$7*KVARDI,2))</f>
        <v/>
      </c>
      <c r="AB439" s="43"/>
      <c r="AC439" s="44" t="str">
        <f aca="false">IF(OR(AB$4=0,AB439="",AB$8="",AB$7=""),"",ROUND(AB439/AB$8*AB$7*KVARDI,2))</f>
        <v/>
      </c>
      <c r="AD439" s="43"/>
      <c r="AE439" s="44" t="str">
        <f aca="false">IF(OR(AD$4=0,AD439="",AD$8="",AD$7=""),"",ROUND(AD439/AD$8*AD$7*KVARDI,2))</f>
        <v/>
      </c>
      <c r="AF439" s="43"/>
      <c r="AG439" s="44" t="str">
        <f aca="false">IF(OR(AF$4=0,AF439="",AF$8="",AF$7=""),"",ROUND(AF439/AF$8*AF$7*KVARDI,2))</f>
        <v/>
      </c>
      <c r="AH439" s="43"/>
      <c r="AI439" s="44" t="str">
        <f aca="false">IF(OR(AH$4=0,AH439="",AH$8="",AH$7=""),"",ROUND(AH439/AH$8*AH$7*KVARDI,2))</f>
        <v/>
      </c>
      <c r="AJ439" s="43"/>
      <c r="AK439" s="44" t="str">
        <f aca="false">IF(OR(AJ$4=0,AJ439="",AJ$8="",AJ$7=""),"",ROUND(AJ439/AJ$8*AJ$7*KVARDI,2))</f>
        <v/>
      </c>
      <c r="AL439" s="43"/>
      <c r="AM439" s="44" t="str">
        <f aca="false">IF(OR(AL$4=0,AL439="",AL$8="",AL$7=""),"",ROUND(AL439/AL$8*AL$7*KVARDI,2))</f>
        <v/>
      </c>
      <c r="AN439" s="43"/>
      <c r="AO439" s="44" t="str">
        <f aca="false">IF(OR(AN$4=0,AN439="",AN$8="",AN$7=""),"",ROUND(AN439/AN$8*AN$7*KVARDI,2))</f>
        <v/>
      </c>
      <c r="AP439" s="43"/>
      <c r="AQ439" s="44" t="str">
        <f aca="false">IF(OR(AP$4=0,AP439="",AP$8="",AP$7=""),"",ROUND(AP439/AP$8*AP$7*KVARDI,2))</f>
        <v/>
      </c>
      <c r="AR439" s="43"/>
      <c r="AS439" s="44" t="str">
        <f aca="false">IF(OR(AR$4=0,AR439="",AR$8="",AR$7=""),"",ROUND(AR439/AR$8*AR$7*KVARDI,2))</f>
        <v/>
      </c>
      <c r="AT439" s="43"/>
      <c r="AU439" s="44" t="str">
        <f aca="false">IF(OR(AT$4=0,AT439="",AT$8="",AT$7=""),"",ROUND(AT439/AT$8*AT$7*KVARDI,2))</f>
        <v/>
      </c>
      <c r="AV439" s="43"/>
      <c r="AW439" s="44" t="str">
        <f aca="false">IF(OR(AV$4=0,AV439="",AV$8="",AV$7=""),"",ROUND(AV439/AV$8*AV$7*KVARDI,2))</f>
        <v/>
      </c>
      <c r="AX439" s="43"/>
      <c r="AY439" s="44" t="str">
        <f aca="false">IF(OR(AX$4=0,AX439="",AX$8="",AX$7=""),"",ROUND(AX439/AX$8*AX$7*KVARDI,2))</f>
        <v/>
      </c>
      <c r="AZ439" s="43"/>
      <c r="BA439" s="44" t="str">
        <f aca="false">IF(OR(AZ$4=0,AZ439="",AZ$8="",AZ$7=""),"",ROUND(AZ439/AZ$8*AZ$7*KVARDI,2))</f>
        <v/>
      </c>
      <c r="BB439" s="43"/>
      <c r="BC439" s="44" t="str">
        <f aca="false">IF(OR(BB$4=0,BB439="",BB$8="",BB$7=""),"",ROUND(BB439/BB$8*BB$7*KVARDI,2))</f>
        <v/>
      </c>
    </row>
    <row r="440" customFormat="false" ht="15" hidden="false" customHeight="true" outlineLevel="0" collapsed="false">
      <c r="A440" s="45" t="n">
        <f aca="false">ROW()-10</f>
        <v>430</v>
      </c>
      <c r="B440" s="41" t="str">
        <f aca="false">IF(INDEX(Launagögn!$B$6:$B$10005,$A440)="","",INDEX(Launagögn!$B$6:$B$10005,$A440))</f>
        <v/>
      </c>
      <c r="C440" s="41" t="str">
        <f aca="false">IF(INDEX(Launagögn!$C$6:$C$10005,$A440)="","",INDEX(Launagögn!$C$6:$C$10005,$A440))</f>
        <v/>
      </c>
      <c r="D440" s="42" t="n">
        <f aca="false">IFERROR(SUMIF($F$10:$BC$10,"Stig",$F440:$BC440),0)</f>
        <v>0</v>
      </c>
      <c r="F440" s="43"/>
      <c r="G440" s="44" t="str">
        <f aca="false">IF(OR(F$4=0,F440="",F$8="",F$7=""),"",ROUND(F440/F$8*F$7*KVARDI,2))</f>
        <v/>
      </c>
      <c r="H440" s="43"/>
      <c r="I440" s="44" t="str">
        <f aca="false">IF(OR(H$4=0,H440="",H$8="",H$7=""),"",ROUND(H440/H$8*H$7*KVARDI,2))</f>
        <v/>
      </c>
      <c r="J440" s="43"/>
      <c r="K440" s="44" t="str">
        <f aca="false">IF(OR(J$4=0,J440="",J$8="",J$7=""),"",ROUND(J440/J$8*J$7*KVARDI,2))</f>
        <v/>
      </c>
      <c r="L440" s="43"/>
      <c r="M440" s="44" t="str">
        <f aca="false">IF(OR(L$4=0,L440="",L$8="",L$7=""),"",ROUND(L440/L$8*L$7*KVARDI,2))</f>
        <v/>
      </c>
      <c r="N440" s="43"/>
      <c r="O440" s="44" t="str">
        <f aca="false">IF(OR(N$4=0,N440="",N$8="",N$7=""),"",ROUND(N440/N$8*N$7*KVARDI,2))</f>
        <v/>
      </c>
      <c r="P440" s="43"/>
      <c r="Q440" s="44" t="str">
        <f aca="false">IF(OR(P$4=0,P440="",P$8="",P$7=""),"",ROUND(P440/P$8*P$7*KVARDI,2))</f>
        <v/>
      </c>
      <c r="R440" s="43"/>
      <c r="S440" s="44" t="str">
        <f aca="false">IF(OR(R$4=0,R440="",R$8="",R$7=""),"",ROUND(R440/R$8*R$7*KVARDI,2))</f>
        <v/>
      </c>
      <c r="T440" s="43"/>
      <c r="U440" s="44" t="str">
        <f aca="false">IF(OR(T$4=0,T440="",T$8="",T$7=""),"",ROUND(T440/T$8*T$7*KVARDI,2))</f>
        <v/>
      </c>
      <c r="V440" s="43"/>
      <c r="W440" s="44" t="str">
        <f aca="false">IF(OR(V$4=0,V440="",V$8="",V$7=""),"",ROUND(V440/V$8*V$7*KVARDI,2))</f>
        <v/>
      </c>
      <c r="X440" s="43"/>
      <c r="Y440" s="44" t="str">
        <f aca="false">IF(OR(X$4=0,X440="",X$8="",X$7=""),"",ROUND(X440/X$8*X$7*KVARDI,2))</f>
        <v/>
      </c>
      <c r="Z440" s="43"/>
      <c r="AA440" s="44" t="str">
        <f aca="false">IF(OR(Z$4=0,Z440="",Z$8="",Z$7=""),"",ROUND(Z440/Z$8*Z$7*KVARDI,2))</f>
        <v/>
      </c>
      <c r="AB440" s="43"/>
      <c r="AC440" s="44" t="str">
        <f aca="false">IF(OR(AB$4=0,AB440="",AB$8="",AB$7=""),"",ROUND(AB440/AB$8*AB$7*KVARDI,2))</f>
        <v/>
      </c>
      <c r="AD440" s="43"/>
      <c r="AE440" s="44" t="str">
        <f aca="false">IF(OR(AD$4=0,AD440="",AD$8="",AD$7=""),"",ROUND(AD440/AD$8*AD$7*KVARDI,2))</f>
        <v/>
      </c>
      <c r="AF440" s="43"/>
      <c r="AG440" s="44" t="str">
        <f aca="false">IF(OR(AF$4=0,AF440="",AF$8="",AF$7=""),"",ROUND(AF440/AF$8*AF$7*KVARDI,2))</f>
        <v/>
      </c>
      <c r="AH440" s="43"/>
      <c r="AI440" s="44" t="str">
        <f aca="false">IF(OR(AH$4=0,AH440="",AH$8="",AH$7=""),"",ROUND(AH440/AH$8*AH$7*KVARDI,2))</f>
        <v/>
      </c>
      <c r="AJ440" s="43"/>
      <c r="AK440" s="44" t="str">
        <f aca="false">IF(OR(AJ$4=0,AJ440="",AJ$8="",AJ$7=""),"",ROUND(AJ440/AJ$8*AJ$7*KVARDI,2))</f>
        <v/>
      </c>
      <c r="AL440" s="43"/>
      <c r="AM440" s="44" t="str">
        <f aca="false">IF(OR(AL$4=0,AL440="",AL$8="",AL$7=""),"",ROUND(AL440/AL$8*AL$7*KVARDI,2))</f>
        <v/>
      </c>
      <c r="AN440" s="43"/>
      <c r="AO440" s="44" t="str">
        <f aca="false">IF(OR(AN$4=0,AN440="",AN$8="",AN$7=""),"",ROUND(AN440/AN$8*AN$7*KVARDI,2))</f>
        <v/>
      </c>
      <c r="AP440" s="43"/>
      <c r="AQ440" s="44" t="str">
        <f aca="false">IF(OR(AP$4=0,AP440="",AP$8="",AP$7=""),"",ROUND(AP440/AP$8*AP$7*KVARDI,2))</f>
        <v/>
      </c>
      <c r="AR440" s="43"/>
      <c r="AS440" s="44" t="str">
        <f aca="false">IF(OR(AR$4=0,AR440="",AR$8="",AR$7=""),"",ROUND(AR440/AR$8*AR$7*KVARDI,2))</f>
        <v/>
      </c>
      <c r="AT440" s="43"/>
      <c r="AU440" s="44" t="str">
        <f aca="false">IF(OR(AT$4=0,AT440="",AT$8="",AT$7=""),"",ROUND(AT440/AT$8*AT$7*KVARDI,2))</f>
        <v/>
      </c>
      <c r="AV440" s="43"/>
      <c r="AW440" s="44" t="str">
        <f aca="false">IF(OR(AV$4=0,AV440="",AV$8="",AV$7=""),"",ROUND(AV440/AV$8*AV$7*KVARDI,2))</f>
        <v/>
      </c>
      <c r="AX440" s="43"/>
      <c r="AY440" s="44" t="str">
        <f aca="false">IF(OR(AX$4=0,AX440="",AX$8="",AX$7=""),"",ROUND(AX440/AX$8*AX$7*KVARDI,2))</f>
        <v/>
      </c>
      <c r="AZ440" s="43"/>
      <c r="BA440" s="44" t="str">
        <f aca="false">IF(OR(AZ$4=0,AZ440="",AZ$8="",AZ$7=""),"",ROUND(AZ440/AZ$8*AZ$7*KVARDI,2))</f>
        <v/>
      </c>
      <c r="BB440" s="43"/>
      <c r="BC440" s="44" t="str">
        <f aca="false">IF(OR(BB$4=0,BB440="",BB$8="",BB$7=""),"",ROUND(BB440/BB$8*BB$7*KVARDI,2))</f>
        <v/>
      </c>
    </row>
    <row r="441" customFormat="false" ht="15" hidden="false" customHeight="true" outlineLevel="0" collapsed="false">
      <c r="A441" s="45" t="n">
        <f aca="false">ROW()-10</f>
        <v>431</v>
      </c>
      <c r="B441" s="41" t="str">
        <f aca="false">IF(INDEX(Launagögn!$B$6:$B$10005,$A441)="","",INDEX(Launagögn!$B$6:$B$10005,$A441))</f>
        <v/>
      </c>
      <c r="C441" s="41" t="str">
        <f aca="false">IF(INDEX(Launagögn!$C$6:$C$10005,$A441)="","",INDEX(Launagögn!$C$6:$C$10005,$A441))</f>
        <v/>
      </c>
      <c r="D441" s="42" t="n">
        <f aca="false">IFERROR(SUMIF($F$10:$BC$10,"Stig",$F441:$BC441),0)</f>
        <v>0</v>
      </c>
      <c r="F441" s="43"/>
      <c r="G441" s="44" t="str">
        <f aca="false">IF(OR(F$4=0,F441="",F$8="",F$7=""),"",ROUND(F441/F$8*F$7*KVARDI,2))</f>
        <v/>
      </c>
      <c r="H441" s="43"/>
      <c r="I441" s="44" t="str">
        <f aca="false">IF(OR(H$4=0,H441="",H$8="",H$7=""),"",ROUND(H441/H$8*H$7*KVARDI,2))</f>
        <v/>
      </c>
      <c r="J441" s="43"/>
      <c r="K441" s="44" t="str">
        <f aca="false">IF(OR(J$4=0,J441="",J$8="",J$7=""),"",ROUND(J441/J$8*J$7*KVARDI,2))</f>
        <v/>
      </c>
      <c r="L441" s="43"/>
      <c r="M441" s="44" t="str">
        <f aca="false">IF(OR(L$4=0,L441="",L$8="",L$7=""),"",ROUND(L441/L$8*L$7*KVARDI,2))</f>
        <v/>
      </c>
      <c r="N441" s="43"/>
      <c r="O441" s="44" t="str">
        <f aca="false">IF(OR(N$4=0,N441="",N$8="",N$7=""),"",ROUND(N441/N$8*N$7*KVARDI,2))</f>
        <v/>
      </c>
      <c r="P441" s="43"/>
      <c r="Q441" s="44" t="str">
        <f aca="false">IF(OR(P$4=0,P441="",P$8="",P$7=""),"",ROUND(P441/P$8*P$7*KVARDI,2))</f>
        <v/>
      </c>
      <c r="R441" s="43"/>
      <c r="S441" s="44" t="str">
        <f aca="false">IF(OR(R$4=0,R441="",R$8="",R$7=""),"",ROUND(R441/R$8*R$7*KVARDI,2))</f>
        <v/>
      </c>
      <c r="T441" s="43"/>
      <c r="U441" s="44" t="str">
        <f aca="false">IF(OR(T$4=0,T441="",T$8="",T$7=""),"",ROUND(T441/T$8*T$7*KVARDI,2))</f>
        <v/>
      </c>
      <c r="V441" s="43"/>
      <c r="W441" s="44" t="str">
        <f aca="false">IF(OR(V$4=0,V441="",V$8="",V$7=""),"",ROUND(V441/V$8*V$7*KVARDI,2))</f>
        <v/>
      </c>
      <c r="X441" s="43"/>
      <c r="Y441" s="44" t="str">
        <f aca="false">IF(OR(X$4=0,X441="",X$8="",X$7=""),"",ROUND(X441/X$8*X$7*KVARDI,2))</f>
        <v/>
      </c>
      <c r="Z441" s="43"/>
      <c r="AA441" s="44" t="str">
        <f aca="false">IF(OR(Z$4=0,Z441="",Z$8="",Z$7=""),"",ROUND(Z441/Z$8*Z$7*KVARDI,2))</f>
        <v/>
      </c>
      <c r="AB441" s="43"/>
      <c r="AC441" s="44" t="str">
        <f aca="false">IF(OR(AB$4=0,AB441="",AB$8="",AB$7=""),"",ROUND(AB441/AB$8*AB$7*KVARDI,2))</f>
        <v/>
      </c>
      <c r="AD441" s="43"/>
      <c r="AE441" s="44" t="str">
        <f aca="false">IF(OR(AD$4=0,AD441="",AD$8="",AD$7=""),"",ROUND(AD441/AD$8*AD$7*KVARDI,2))</f>
        <v/>
      </c>
      <c r="AF441" s="43"/>
      <c r="AG441" s="44" t="str">
        <f aca="false">IF(OR(AF$4=0,AF441="",AF$8="",AF$7=""),"",ROUND(AF441/AF$8*AF$7*KVARDI,2))</f>
        <v/>
      </c>
      <c r="AH441" s="43"/>
      <c r="AI441" s="44" t="str">
        <f aca="false">IF(OR(AH$4=0,AH441="",AH$8="",AH$7=""),"",ROUND(AH441/AH$8*AH$7*KVARDI,2))</f>
        <v/>
      </c>
      <c r="AJ441" s="43"/>
      <c r="AK441" s="44" t="str">
        <f aca="false">IF(OR(AJ$4=0,AJ441="",AJ$8="",AJ$7=""),"",ROUND(AJ441/AJ$8*AJ$7*KVARDI,2))</f>
        <v/>
      </c>
      <c r="AL441" s="43"/>
      <c r="AM441" s="44" t="str">
        <f aca="false">IF(OR(AL$4=0,AL441="",AL$8="",AL$7=""),"",ROUND(AL441/AL$8*AL$7*KVARDI,2))</f>
        <v/>
      </c>
      <c r="AN441" s="43"/>
      <c r="AO441" s="44" t="str">
        <f aca="false">IF(OR(AN$4=0,AN441="",AN$8="",AN$7=""),"",ROUND(AN441/AN$8*AN$7*KVARDI,2))</f>
        <v/>
      </c>
      <c r="AP441" s="43"/>
      <c r="AQ441" s="44" t="str">
        <f aca="false">IF(OR(AP$4=0,AP441="",AP$8="",AP$7=""),"",ROUND(AP441/AP$8*AP$7*KVARDI,2))</f>
        <v/>
      </c>
      <c r="AR441" s="43"/>
      <c r="AS441" s="44" t="str">
        <f aca="false">IF(OR(AR$4=0,AR441="",AR$8="",AR$7=""),"",ROUND(AR441/AR$8*AR$7*KVARDI,2))</f>
        <v/>
      </c>
      <c r="AT441" s="43"/>
      <c r="AU441" s="44" t="str">
        <f aca="false">IF(OR(AT$4=0,AT441="",AT$8="",AT$7=""),"",ROUND(AT441/AT$8*AT$7*KVARDI,2))</f>
        <v/>
      </c>
      <c r="AV441" s="43"/>
      <c r="AW441" s="44" t="str">
        <f aca="false">IF(OR(AV$4=0,AV441="",AV$8="",AV$7=""),"",ROUND(AV441/AV$8*AV$7*KVARDI,2))</f>
        <v/>
      </c>
      <c r="AX441" s="43"/>
      <c r="AY441" s="44" t="str">
        <f aca="false">IF(OR(AX$4=0,AX441="",AX$8="",AX$7=""),"",ROUND(AX441/AX$8*AX$7*KVARDI,2))</f>
        <v/>
      </c>
      <c r="AZ441" s="43"/>
      <c r="BA441" s="44" t="str">
        <f aca="false">IF(OR(AZ$4=0,AZ441="",AZ$8="",AZ$7=""),"",ROUND(AZ441/AZ$8*AZ$7*KVARDI,2))</f>
        <v/>
      </c>
      <c r="BB441" s="43"/>
      <c r="BC441" s="44" t="str">
        <f aca="false">IF(OR(BB$4=0,BB441="",BB$8="",BB$7=""),"",ROUND(BB441/BB$8*BB$7*KVARDI,2))</f>
        <v/>
      </c>
    </row>
    <row r="442" customFormat="false" ht="15" hidden="false" customHeight="true" outlineLevel="0" collapsed="false">
      <c r="A442" s="45" t="n">
        <f aca="false">ROW()-10</f>
        <v>432</v>
      </c>
      <c r="B442" s="41" t="str">
        <f aca="false">IF(INDEX(Launagögn!$B$6:$B$10005,$A442)="","",INDEX(Launagögn!$B$6:$B$10005,$A442))</f>
        <v/>
      </c>
      <c r="C442" s="41" t="str">
        <f aca="false">IF(INDEX(Launagögn!$C$6:$C$10005,$A442)="","",INDEX(Launagögn!$C$6:$C$10005,$A442))</f>
        <v/>
      </c>
      <c r="D442" s="42" t="n">
        <f aca="false">IFERROR(SUMIF($F$10:$BC$10,"Stig",$F442:$BC442),0)</f>
        <v>0</v>
      </c>
      <c r="F442" s="43"/>
      <c r="G442" s="44" t="str">
        <f aca="false">IF(OR(F$4=0,F442="",F$8="",F$7=""),"",ROUND(F442/F$8*F$7*KVARDI,2))</f>
        <v/>
      </c>
      <c r="H442" s="43"/>
      <c r="I442" s="44" t="str">
        <f aca="false">IF(OR(H$4=0,H442="",H$8="",H$7=""),"",ROUND(H442/H$8*H$7*KVARDI,2))</f>
        <v/>
      </c>
      <c r="J442" s="43"/>
      <c r="K442" s="44" t="str">
        <f aca="false">IF(OR(J$4=0,J442="",J$8="",J$7=""),"",ROUND(J442/J$8*J$7*KVARDI,2))</f>
        <v/>
      </c>
      <c r="L442" s="43"/>
      <c r="M442" s="44" t="str">
        <f aca="false">IF(OR(L$4=0,L442="",L$8="",L$7=""),"",ROUND(L442/L$8*L$7*KVARDI,2))</f>
        <v/>
      </c>
      <c r="N442" s="43"/>
      <c r="O442" s="44" t="str">
        <f aca="false">IF(OR(N$4=0,N442="",N$8="",N$7=""),"",ROUND(N442/N$8*N$7*KVARDI,2))</f>
        <v/>
      </c>
      <c r="P442" s="43"/>
      <c r="Q442" s="44" t="str">
        <f aca="false">IF(OR(P$4=0,P442="",P$8="",P$7=""),"",ROUND(P442/P$8*P$7*KVARDI,2))</f>
        <v/>
      </c>
      <c r="R442" s="43"/>
      <c r="S442" s="44" t="str">
        <f aca="false">IF(OR(R$4=0,R442="",R$8="",R$7=""),"",ROUND(R442/R$8*R$7*KVARDI,2))</f>
        <v/>
      </c>
      <c r="T442" s="43"/>
      <c r="U442" s="44" t="str">
        <f aca="false">IF(OR(T$4=0,T442="",T$8="",T$7=""),"",ROUND(T442/T$8*T$7*KVARDI,2))</f>
        <v/>
      </c>
      <c r="V442" s="43"/>
      <c r="W442" s="44" t="str">
        <f aca="false">IF(OR(V$4=0,V442="",V$8="",V$7=""),"",ROUND(V442/V$8*V$7*KVARDI,2))</f>
        <v/>
      </c>
      <c r="X442" s="43"/>
      <c r="Y442" s="44" t="str">
        <f aca="false">IF(OR(X$4=0,X442="",X$8="",X$7=""),"",ROUND(X442/X$8*X$7*KVARDI,2))</f>
        <v/>
      </c>
      <c r="Z442" s="43"/>
      <c r="AA442" s="44" t="str">
        <f aca="false">IF(OR(Z$4=0,Z442="",Z$8="",Z$7=""),"",ROUND(Z442/Z$8*Z$7*KVARDI,2))</f>
        <v/>
      </c>
      <c r="AB442" s="43"/>
      <c r="AC442" s="44" t="str">
        <f aca="false">IF(OR(AB$4=0,AB442="",AB$8="",AB$7=""),"",ROUND(AB442/AB$8*AB$7*KVARDI,2))</f>
        <v/>
      </c>
      <c r="AD442" s="43"/>
      <c r="AE442" s="44" t="str">
        <f aca="false">IF(OR(AD$4=0,AD442="",AD$8="",AD$7=""),"",ROUND(AD442/AD$8*AD$7*KVARDI,2))</f>
        <v/>
      </c>
      <c r="AF442" s="43"/>
      <c r="AG442" s="44" t="str">
        <f aca="false">IF(OR(AF$4=0,AF442="",AF$8="",AF$7=""),"",ROUND(AF442/AF$8*AF$7*KVARDI,2))</f>
        <v/>
      </c>
      <c r="AH442" s="43"/>
      <c r="AI442" s="44" t="str">
        <f aca="false">IF(OR(AH$4=0,AH442="",AH$8="",AH$7=""),"",ROUND(AH442/AH$8*AH$7*KVARDI,2))</f>
        <v/>
      </c>
      <c r="AJ442" s="43"/>
      <c r="AK442" s="44" t="str">
        <f aca="false">IF(OR(AJ$4=0,AJ442="",AJ$8="",AJ$7=""),"",ROUND(AJ442/AJ$8*AJ$7*KVARDI,2))</f>
        <v/>
      </c>
      <c r="AL442" s="43"/>
      <c r="AM442" s="44" t="str">
        <f aca="false">IF(OR(AL$4=0,AL442="",AL$8="",AL$7=""),"",ROUND(AL442/AL$8*AL$7*KVARDI,2))</f>
        <v/>
      </c>
      <c r="AN442" s="43"/>
      <c r="AO442" s="44" t="str">
        <f aca="false">IF(OR(AN$4=0,AN442="",AN$8="",AN$7=""),"",ROUND(AN442/AN$8*AN$7*KVARDI,2))</f>
        <v/>
      </c>
      <c r="AP442" s="43"/>
      <c r="AQ442" s="44" t="str">
        <f aca="false">IF(OR(AP$4=0,AP442="",AP$8="",AP$7=""),"",ROUND(AP442/AP$8*AP$7*KVARDI,2))</f>
        <v/>
      </c>
      <c r="AR442" s="43"/>
      <c r="AS442" s="44" t="str">
        <f aca="false">IF(OR(AR$4=0,AR442="",AR$8="",AR$7=""),"",ROUND(AR442/AR$8*AR$7*KVARDI,2))</f>
        <v/>
      </c>
      <c r="AT442" s="43"/>
      <c r="AU442" s="44" t="str">
        <f aca="false">IF(OR(AT$4=0,AT442="",AT$8="",AT$7=""),"",ROUND(AT442/AT$8*AT$7*KVARDI,2))</f>
        <v/>
      </c>
      <c r="AV442" s="43"/>
      <c r="AW442" s="44" t="str">
        <f aca="false">IF(OR(AV$4=0,AV442="",AV$8="",AV$7=""),"",ROUND(AV442/AV$8*AV$7*KVARDI,2))</f>
        <v/>
      </c>
      <c r="AX442" s="43"/>
      <c r="AY442" s="44" t="str">
        <f aca="false">IF(OR(AX$4=0,AX442="",AX$8="",AX$7=""),"",ROUND(AX442/AX$8*AX$7*KVARDI,2))</f>
        <v/>
      </c>
      <c r="AZ442" s="43"/>
      <c r="BA442" s="44" t="str">
        <f aca="false">IF(OR(AZ$4=0,AZ442="",AZ$8="",AZ$7=""),"",ROUND(AZ442/AZ$8*AZ$7*KVARDI,2))</f>
        <v/>
      </c>
      <c r="BB442" s="43"/>
      <c r="BC442" s="44" t="str">
        <f aca="false">IF(OR(BB$4=0,BB442="",BB$8="",BB$7=""),"",ROUND(BB442/BB$8*BB$7*KVARDI,2))</f>
        <v/>
      </c>
    </row>
    <row r="443" customFormat="false" ht="15" hidden="false" customHeight="true" outlineLevel="0" collapsed="false">
      <c r="A443" s="45" t="n">
        <f aca="false">ROW()-10</f>
        <v>433</v>
      </c>
      <c r="B443" s="41" t="str">
        <f aca="false">IF(INDEX(Launagögn!$B$6:$B$10005,$A443)="","",INDEX(Launagögn!$B$6:$B$10005,$A443))</f>
        <v/>
      </c>
      <c r="C443" s="41" t="str">
        <f aca="false">IF(INDEX(Launagögn!$C$6:$C$10005,$A443)="","",INDEX(Launagögn!$C$6:$C$10005,$A443))</f>
        <v/>
      </c>
      <c r="D443" s="42" t="n">
        <f aca="false">IFERROR(SUMIF($F$10:$BC$10,"Stig",$F443:$BC443),0)</f>
        <v>0</v>
      </c>
      <c r="F443" s="43"/>
      <c r="G443" s="44" t="str">
        <f aca="false">IF(OR(F$4=0,F443="",F$8="",F$7=""),"",ROUND(F443/F$8*F$7*KVARDI,2))</f>
        <v/>
      </c>
      <c r="H443" s="43"/>
      <c r="I443" s="44" t="str">
        <f aca="false">IF(OR(H$4=0,H443="",H$8="",H$7=""),"",ROUND(H443/H$8*H$7*KVARDI,2))</f>
        <v/>
      </c>
      <c r="J443" s="43"/>
      <c r="K443" s="44" t="str">
        <f aca="false">IF(OR(J$4=0,J443="",J$8="",J$7=""),"",ROUND(J443/J$8*J$7*KVARDI,2))</f>
        <v/>
      </c>
      <c r="L443" s="43"/>
      <c r="M443" s="44" t="str">
        <f aca="false">IF(OR(L$4=0,L443="",L$8="",L$7=""),"",ROUND(L443/L$8*L$7*KVARDI,2))</f>
        <v/>
      </c>
      <c r="N443" s="43"/>
      <c r="O443" s="44" t="str">
        <f aca="false">IF(OR(N$4=0,N443="",N$8="",N$7=""),"",ROUND(N443/N$8*N$7*KVARDI,2))</f>
        <v/>
      </c>
      <c r="P443" s="43"/>
      <c r="Q443" s="44" t="str">
        <f aca="false">IF(OR(P$4=0,P443="",P$8="",P$7=""),"",ROUND(P443/P$8*P$7*KVARDI,2))</f>
        <v/>
      </c>
      <c r="R443" s="43"/>
      <c r="S443" s="44" t="str">
        <f aca="false">IF(OR(R$4=0,R443="",R$8="",R$7=""),"",ROUND(R443/R$8*R$7*KVARDI,2))</f>
        <v/>
      </c>
      <c r="T443" s="43"/>
      <c r="U443" s="44" t="str">
        <f aca="false">IF(OR(T$4=0,T443="",T$8="",T$7=""),"",ROUND(T443/T$8*T$7*KVARDI,2))</f>
        <v/>
      </c>
      <c r="V443" s="43"/>
      <c r="W443" s="44" t="str">
        <f aca="false">IF(OR(V$4=0,V443="",V$8="",V$7=""),"",ROUND(V443/V$8*V$7*KVARDI,2))</f>
        <v/>
      </c>
      <c r="X443" s="43"/>
      <c r="Y443" s="44" t="str">
        <f aca="false">IF(OR(X$4=0,X443="",X$8="",X$7=""),"",ROUND(X443/X$8*X$7*KVARDI,2))</f>
        <v/>
      </c>
      <c r="Z443" s="43"/>
      <c r="AA443" s="44" t="str">
        <f aca="false">IF(OR(Z$4=0,Z443="",Z$8="",Z$7=""),"",ROUND(Z443/Z$8*Z$7*KVARDI,2))</f>
        <v/>
      </c>
      <c r="AB443" s="43"/>
      <c r="AC443" s="44" t="str">
        <f aca="false">IF(OR(AB$4=0,AB443="",AB$8="",AB$7=""),"",ROUND(AB443/AB$8*AB$7*KVARDI,2))</f>
        <v/>
      </c>
      <c r="AD443" s="43"/>
      <c r="AE443" s="44" t="str">
        <f aca="false">IF(OR(AD$4=0,AD443="",AD$8="",AD$7=""),"",ROUND(AD443/AD$8*AD$7*KVARDI,2))</f>
        <v/>
      </c>
      <c r="AF443" s="43"/>
      <c r="AG443" s="44" t="str">
        <f aca="false">IF(OR(AF$4=0,AF443="",AF$8="",AF$7=""),"",ROUND(AF443/AF$8*AF$7*KVARDI,2))</f>
        <v/>
      </c>
      <c r="AH443" s="43"/>
      <c r="AI443" s="44" t="str">
        <f aca="false">IF(OR(AH$4=0,AH443="",AH$8="",AH$7=""),"",ROUND(AH443/AH$8*AH$7*KVARDI,2))</f>
        <v/>
      </c>
      <c r="AJ443" s="43"/>
      <c r="AK443" s="44" t="str">
        <f aca="false">IF(OR(AJ$4=0,AJ443="",AJ$8="",AJ$7=""),"",ROUND(AJ443/AJ$8*AJ$7*KVARDI,2))</f>
        <v/>
      </c>
      <c r="AL443" s="43"/>
      <c r="AM443" s="44" t="str">
        <f aca="false">IF(OR(AL$4=0,AL443="",AL$8="",AL$7=""),"",ROUND(AL443/AL$8*AL$7*KVARDI,2))</f>
        <v/>
      </c>
      <c r="AN443" s="43"/>
      <c r="AO443" s="44" t="str">
        <f aca="false">IF(OR(AN$4=0,AN443="",AN$8="",AN$7=""),"",ROUND(AN443/AN$8*AN$7*KVARDI,2))</f>
        <v/>
      </c>
      <c r="AP443" s="43"/>
      <c r="AQ443" s="44" t="str">
        <f aca="false">IF(OR(AP$4=0,AP443="",AP$8="",AP$7=""),"",ROUND(AP443/AP$8*AP$7*KVARDI,2))</f>
        <v/>
      </c>
      <c r="AR443" s="43"/>
      <c r="AS443" s="44" t="str">
        <f aca="false">IF(OR(AR$4=0,AR443="",AR$8="",AR$7=""),"",ROUND(AR443/AR$8*AR$7*KVARDI,2))</f>
        <v/>
      </c>
      <c r="AT443" s="43"/>
      <c r="AU443" s="44" t="str">
        <f aca="false">IF(OR(AT$4=0,AT443="",AT$8="",AT$7=""),"",ROUND(AT443/AT$8*AT$7*KVARDI,2))</f>
        <v/>
      </c>
      <c r="AV443" s="43"/>
      <c r="AW443" s="44" t="str">
        <f aca="false">IF(OR(AV$4=0,AV443="",AV$8="",AV$7=""),"",ROUND(AV443/AV$8*AV$7*KVARDI,2))</f>
        <v/>
      </c>
      <c r="AX443" s="43"/>
      <c r="AY443" s="44" t="str">
        <f aca="false">IF(OR(AX$4=0,AX443="",AX$8="",AX$7=""),"",ROUND(AX443/AX$8*AX$7*KVARDI,2))</f>
        <v/>
      </c>
      <c r="AZ443" s="43"/>
      <c r="BA443" s="44" t="str">
        <f aca="false">IF(OR(AZ$4=0,AZ443="",AZ$8="",AZ$7=""),"",ROUND(AZ443/AZ$8*AZ$7*KVARDI,2))</f>
        <v/>
      </c>
      <c r="BB443" s="43"/>
      <c r="BC443" s="44" t="str">
        <f aca="false">IF(OR(BB$4=0,BB443="",BB$8="",BB$7=""),"",ROUND(BB443/BB$8*BB$7*KVARDI,2))</f>
        <v/>
      </c>
    </row>
    <row r="444" customFormat="false" ht="15" hidden="false" customHeight="true" outlineLevel="0" collapsed="false">
      <c r="A444" s="45" t="n">
        <f aca="false">ROW()-10</f>
        <v>434</v>
      </c>
      <c r="B444" s="41" t="str">
        <f aca="false">IF(INDEX(Launagögn!$B$6:$B$10005,$A444)="","",INDEX(Launagögn!$B$6:$B$10005,$A444))</f>
        <v/>
      </c>
      <c r="C444" s="41" t="str">
        <f aca="false">IF(INDEX(Launagögn!$C$6:$C$10005,$A444)="","",INDEX(Launagögn!$C$6:$C$10005,$A444))</f>
        <v/>
      </c>
      <c r="D444" s="42" t="n">
        <f aca="false">IFERROR(SUMIF($F$10:$BC$10,"Stig",$F444:$BC444),0)</f>
        <v>0</v>
      </c>
      <c r="F444" s="43"/>
      <c r="G444" s="44" t="str">
        <f aca="false">IF(OR(F$4=0,F444="",F$8="",F$7=""),"",ROUND(F444/F$8*F$7*KVARDI,2))</f>
        <v/>
      </c>
      <c r="H444" s="43"/>
      <c r="I444" s="44" t="str">
        <f aca="false">IF(OR(H$4=0,H444="",H$8="",H$7=""),"",ROUND(H444/H$8*H$7*KVARDI,2))</f>
        <v/>
      </c>
      <c r="J444" s="43"/>
      <c r="K444" s="44" t="str">
        <f aca="false">IF(OR(J$4=0,J444="",J$8="",J$7=""),"",ROUND(J444/J$8*J$7*KVARDI,2))</f>
        <v/>
      </c>
      <c r="L444" s="43"/>
      <c r="M444" s="44" t="str">
        <f aca="false">IF(OR(L$4=0,L444="",L$8="",L$7=""),"",ROUND(L444/L$8*L$7*KVARDI,2))</f>
        <v/>
      </c>
      <c r="N444" s="43"/>
      <c r="O444" s="44" t="str">
        <f aca="false">IF(OR(N$4=0,N444="",N$8="",N$7=""),"",ROUND(N444/N$8*N$7*KVARDI,2))</f>
        <v/>
      </c>
      <c r="P444" s="43"/>
      <c r="Q444" s="44" t="str">
        <f aca="false">IF(OR(P$4=0,P444="",P$8="",P$7=""),"",ROUND(P444/P$8*P$7*KVARDI,2))</f>
        <v/>
      </c>
      <c r="R444" s="43"/>
      <c r="S444" s="44" t="str">
        <f aca="false">IF(OR(R$4=0,R444="",R$8="",R$7=""),"",ROUND(R444/R$8*R$7*KVARDI,2))</f>
        <v/>
      </c>
      <c r="T444" s="43"/>
      <c r="U444" s="44" t="str">
        <f aca="false">IF(OR(T$4=0,T444="",T$8="",T$7=""),"",ROUND(T444/T$8*T$7*KVARDI,2))</f>
        <v/>
      </c>
      <c r="V444" s="43"/>
      <c r="W444" s="44" t="str">
        <f aca="false">IF(OR(V$4=0,V444="",V$8="",V$7=""),"",ROUND(V444/V$8*V$7*KVARDI,2))</f>
        <v/>
      </c>
      <c r="X444" s="43"/>
      <c r="Y444" s="44" t="str">
        <f aca="false">IF(OR(X$4=0,X444="",X$8="",X$7=""),"",ROUND(X444/X$8*X$7*KVARDI,2))</f>
        <v/>
      </c>
      <c r="Z444" s="43"/>
      <c r="AA444" s="44" t="str">
        <f aca="false">IF(OR(Z$4=0,Z444="",Z$8="",Z$7=""),"",ROUND(Z444/Z$8*Z$7*KVARDI,2))</f>
        <v/>
      </c>
      <c r="AB444" s="43"/>
      <c r="AC444" s="44" t="str">
        <f aca="false">IF(OR(AB$4=0,AB444="",AB$8="",AB$7=""),"",ROUND(AB444/AB$8*AB$7*KVARDI,2))</f>
        <v/>
      </c>
      <c r="AD444" s="43"/>
      <c r="AE444" s="44" t="str">
        <f aca="false">IF(OR(AD$4=0,AD444="",AD$8="",AD$7=""),"",ROUND(AD444/AD$8*AD$7*KVARDI,2))</f>
        <v/>
      </c>
      <c r="AF444" s="43"/>
      <c r="AG444" s="44" t="str">
        <f aca="false">IF(OR(AF$4=0,AF444="",AF$8="",AF$7=""),"",ROUND(AF444/AF$8*AF$7*KVARDI,2))</f>
        <v/>
      </c>
      <c r="AH444" s="43"/>
      <c r="AI444" s="44" t="str">
        <f aca="false">IF(OR(AH$4=0,AH444="",AH$8="",AH$7=""),"",ROUND(AH444/AH$8*AH$7*KVARDI,2))</f>
        <v/>
      </c>
      <c r="AJ444" s="43"/>
      <c r="AK444" s="44" t="str">
        <f aca="false">IF(OR(AJ$4=0,AJ444="",AJ$8="",AJ$7=""),"",ROUND(AJ444/AJ$8*AJ$7*KVARDI,2))</f>
        <v/>
      </c>
      <c r="AL444" s="43"/>
      <c r="AM444" s="44" t="str">
        <f aca="false">IF(OR(AL$4=0,AL444="",AL$8="",AL$7=""),"",ROUND(AL444/AL$8*AL$7*KVARDI,2))</f>
        <v/>
      </c>
      <c r="AN444" s="43"/>
      <c r="AO444" s="44" t="str">
        <f aca="false">IF(OR(AN$4=0,AN444="",AN$8="",AN$7=""),"",ROUND(AN444/AN$8*AN$7*KVARDI,2))</f>
        <v/>
      </c>
      <c r="AP444" s="43"/>
      <c r="AQ444" s="44" t="str">
        <f aca="false">IF(OR(AP$4=0,AP444="",AP$8="",AP$7=""),"",ROUND(AP444/AP$8*AP$7*KVARDI,2))</f>
        <v/>
      </c>
      <c r="AR444" s="43"/>
      <c r="AS444" s="44" t="str">
        <f aca="false">IF(OR(AR$4=0,AR444="",AR$8="",AR$7=""),"",ROUND(AR444/AR$8*AR$7*KVARDI,2))</f>
        <v/>
      </c>
      <c r="AT444" s="43"/>
      <c r="AU444" s="44" t="str">
        <f aca="false">IF(OR(AT$4=0,AT444="",AT$8="",AT$7=""),"",ROUND(AT444/AT$8*AT$7*KVARDI,2))</f>
        <v/>
      </c>
      <c r="AV444" s="43"/>
      <c r="AW444" s="44" t="str">
        <f aca="false">IF(OR(AV$4=0,AV444="",AV$8="",AV$7=""),"",ROUND(AV444/AV$8*AV$7*KVARDI,2))</f>
        <v/>
      </c>
      <c r="AX444" s="43"/>
      <c r="AY444" s="44" t="str">
        <f aca="false">IF(OR(AX$4=0,AX444="",AX$8="",AX$7=""),"",ROUND(AX444/AX$8*AX$7*KVARDI,2))</f>
        <v/>
      </c>
      <c r="AZ444" s="43"/>
      <c r="BA444" s="44" t="str">
        <f aca="false">IF(OR(AZ$4=0,AZ444="",AZ$8="",AZ$7=""),"",ROUND(AZ444/AZ$8*AZ$7*KVARDI,2))</f>
        <v/>
      </c>
      <c r="BB444" s="43"/>
      <c r="BC444" s="44" t="str">
        <f aca="false">IF(OR(BB$4=0,BB444="",BB$8="",BB$7=""),"",ROUND(BB444/BB$8*BB$7*KVARDI,2))</f>
        <v/>
      </c>
    </row>
    <row r="445" customFormat="false" ht="15" hidden="false" customHeight="true" outlineLevel="0" collapsed="false">
      <c r="A445" s="45" t="n">
        <f aca="false">ROW()-10</f>
        <v>435</v>
      </c>
      <c r="B445" s="41" t="str">
        <f aca="false">IF(INDEX(Launagögn!$B$6:$B$10005,$A445)="","",INDEX(Launagögn!$B$6:$B$10005,$A445))</f>
        <v/>
      </c>
      <c r="C445" s="41" t="str">
        <f aca="false">IF(INDEX(Launagögn!$C$6:$C$10005,$A445)="","",INDEX(Launagögn!$C$6:$C$10005,$A445))</f>
        <v/>
      </c>
      <c r="D445" s="42" t="n">
        <f aca="false">IFERROR(SUMIF($F$10:$BC$10,"Stig",$F445:$BC445),0)</f>
        <v>0</v>
      </c>
      <c r="F445" s="43"/>
      <c r="G445" s="44" t="str">
        <f aca="false">IF(OR(F$4=0,F445="",F$8="",F$7=""),"",ROUND(F445/F$8*F$7*KVARDI,2))</f>
        <v/>
      </c>
      <c r="H445" s="43"/>
      <c r="I445" s="44" t="str">
        <f aca="false">IF(OR(H$4=0,H445="",H$8="",H$7=""),"",ROUND(H445/H$8*H$7*KVARDI,2))</f>
        <v/>
      </c>
      <c r="J445" s="43"/>
      <c r="K445" s="44" t="str">
        <f aca="false">IF(OR(J$4=0,J445="",J$8="",J$7=""),"",ROUND(J445/J$8*J$7*KVARDI,2))</f>
        <v/>
      </c>
      <c r="L445" s="43"/>
      <c r="M445" s="44" t="str">
        <f aca="false">IF(OR(L$4=0,L445="",L$8="",L$7=""),"",ROUND(L445/L$8*L$7*KVARDI,2))</f>
        <v/>
      </c>
      <c r="N445" s="43"/>
      <c r="O445" s="44" t="str">
        <f aca="false">IF(OR(N$4=0,N445="",N$8="",N$7=""),"",ROUND(N445/N$8*N$7*KVARDI,2))</f>
        <v/>
      </c>
      <c r="P445" s="43"/>
      <c r="Q445" s="44" t="str">
        <f aca="false">IF(OR(P$4=0,P445="",P$8="",P$7=""),"",ROUND(P445/P$8*P$7*KVARDI,2))</f>
        <v/>
      </c>
      <c r="R445" s="43"/>
      <c r="S445" s="44" t="str">
        <f aca="false">IF(OR(R$4=0,R445="",R$8="",R$7=""),"",ROUND(R445/R$8*R$7*KVARDI,2))</f>
        <v/>
      </c>
      <c r="T445" s="43"/>
      <c r="U445" s="44" t="str">
        <f aca="false">IF(OR(T$4=0,T445="",T$8="",T$7=""),"",ROUND(T445/T$8*T$7*KVARDI,2))</f>
        <v/>
      </c>
      <c r="V445" s="43"/>
      <c r="W445" s="44" t="str">
        <f aca="false">IF(OR(V$4=0,V445="",V$8="",V$7=""),"",ROUND(V445/V$8*V$7*KVARDI,2))</f>
        <v/>
      </c>
      <c r="X445" s="43"/>
      <c r="Y445" s="44" t="str">
        <f aca="false">IF(OR(X$4=0,X445="",X$8="",X$7=""),"",ROUND(X445/X$8*X$7*KVARDI,2))</f>
        <v/>
      </c>
      <c r="Z445" s="43"/>
      <c r="AA445" s="44" t="str">
        <f aca="false">IF(OR(Z$4=0,Z445="",Z$8="",Z$7=""),"",ROUND(Z445/Z$8*Z$7*KVARDI,2))</f>
        <v/>
      </c>
      <c r="AB445" s="43"/>
      <c r="AC445" s="44" t="str">
        <f aca="false">IF(OR(AB$4=0,AB445="",AB$8="",AB$7=""),"",ROUND(AB445/AB$8*AB$7*KVARDI,2))</f>
        <v/>
      </c>
      <c r="AD445" s="43"/>
      <c r="AE445" s="44" t="str">
        <f aca="false">IF(OR(AD$4=0,AD445="",AD$8="",AD$7=""),"",ROUND(AD445/AD$8*AD$7*KVARDI,2))</f>
        <v/>
      </c>
      <c r="AF445" s="43"/>
      <c r="AG445" s="44" t="str">
        <f aca="false">IF(OR(AF$4=0,AF445="",AF$8="",AF$7=""),"",ROUND(AF445/AF$8*AF$7*KVARDI,2))</f>
        <v/>
      </c>
      <c r="AH445" s="43"/>
      <c r="AI445" s="44" t="str">
        <f aca="false">IF(OR(AH$4=0,AH445="",AH$8="",AH$7=""),"",ROUND(AH445/AH$8*AH$7*KVARDI,2))</f>
        <v/>
      </c>
      <c r="AJ445" s="43"/>
      <c r="AK445" s="44" t="str">
        <f aca="false">IF(OR(AJ$4=0,AJ445="",AJ$8="",AJ$7=""),"",ROUND(AJ445/AJ$8*AJ$7*KVARDI,2))</f>
        <v/>
      </c>
      <c r="AL445" s="43"/>
      <c r="AM445" s="44" t="str">
        <f aca="false">IF(OR(AL$4=0,AL445="",AL$8="",AL$7=""),"",ROUND(AL445/AL$8*AL$7*KVARDI,2))</f>
        <v/>
      </c>
      <c r="AN445" s="43"/>
      <c r="AO445" s="44" t="str">
        <f aca="false">IF(OR(AN$4=0,AN445="",AN$8="",AN$7=""),"",ROUND(AN445/AN$8*AN$7*KVARDI,2))</f>
        <v/>
      </c>
      <c r="AP445" s="43"/>
      <c r="AQ445" s="44" t="str">
        <f aca="false">IF(OR(AP$4=0,AP445="",AP$8="",AP$7=""),"",ROUND(AP445/AP$8*AP$7*KVARDI,2))</f>
        <v/>
      </c>
      <c r="AR445" s="43"/>
      <c r="AS445" s="44" t="str">
        <f aca="false">IF(OR(AR$4=0,AR445="",AR$8="",AR$7=""),"",ROUND(AR445/AR$8*AR$7*KVARDI,2))</f>
        <v/>
      </c>
      <c r="AT445" s="43"/>
      <c r="AU445" s="44" t="str">
        <f aca="false">IF(OR(AT$4=0,AT445="",AT$8="",AT$7=""),"",ROUND(AT445/AT$8*AT$7*KVARDI,2))</f>
        <v/>
      </c>
      <c r="AV445" s="43"/>
      <c r="AW445" s="44" t="str">
        <f aca="false">IF(OR(AV$4=0,AV445="",AV$8="",AV$7=""),"",ROUND(AV445/AV$8*AV$7*KVARDI,2))</f>
        <v/>
      </c>
      <c r="AX445" s="43"/>
      <c r="AY445" s="44" t="str">
        <f aca="false">IF(OR(AX$4=0,AX445="",AX$8="",AX$7=""),"",ROUND(AX445/AX$8*AX$7*KVARDI,2))</f>
        <v/>
      </c>
      <c r="AZ445" s="43"/>
      <c r="BA445" s="44" t="str">
        <f aca="false">IF(OR(AZ$4=0,AZ445="",AZ$8="",AZ$7=""),"",ROUND(AZ445/AZ$8*AZ$7*KVARDI,2))</f>
        <v/>
      </c>
      <c r="BB445" s="43"/>
      <c r="BC445" s="44" t="str">
        <f aca="false">IF(OR(BB$4=0,BB445="",BB$8="",BB$7=""),"",ROUND(BB445/BB$8*BB$7*KVARDI,2))</f>
        <v/>
      </c>
    </row>
    <row r="446" customFormat="false" ht="15" hidden="false" customHeight="true" outlineLevel="0" collapsed="false">
      <c r="A446" s="45" t="n">
        <f aca="false">ROW()-10</f>
        <v>436</v>
      </c>
      <c r="B446" s="41" t="str">
        <f aca="false">IF(INDEX(Launagögn!$B$6:$B$10005,$A446)="","",INDEX(Launagögn!$B$6:$B$10005,$A446))</f>
        <v/>
      </c>
      <c r="C446" s="41" t="str">
        <f aca="false">IF(INDEX(Launagögn!$C$6:$C$10005,$A446)="","",INDEX(Launagögn!$C$6:$C$10005,$A446))</f>
        <v/>
      </c>
      <c r="D446" s="42" t="n">
        <f aca="false">IFERROR(SUMIF($F$10:$BC$10,"Stig",$F446:$BC446),0)</f>
        <v>0</v>
      </c>
      <c r="F446" s="43"/>
      <c r="G446" s="44" t="str">
        <f aca="false">IF(OR(F$4=0,F446="",F$8="",F$7=""),"",ROUND(F446/F$8*F$7*KVARDI,2))</f>
        <v/>
      </c>
      <c r="H446" s="43"/>
      <c r="I446" s="44" t="str">
        <f aca="false">IF(OR(H$4=0,H446="",H$8="",H$7=""),"",ROUND(H446/H$8*H$7*KVARDI,2))</f>
        <v/>
      </c>
      <c r="J446" s="43"/>
      <c r="K446" s="44" t="str">
        <f aca="false">IF(OR(J$4=0,J446="",J$8="",J$7=""),"",ROUND(J446/J$8*J$7*KVARDI,2))</f>
        <v/>
      </c>
      <c r="L446" s="43"/>
      <c r="M446" s="44" t="str">
        <f aca="false">IF(OR(L$4=0,L446="",L$8="",L$7=""),"",ROUND(L446/L$8*L$7*KVARDI,2))</f>
        <v/>
      </c>
      <c r="N446" s="43"/>
      <c r="O446" s="44" t="str">
        <f aca="false">IF(OR(N$4=0,N446="",N$8="",N$7=""),"",ROUND(N446/N$8*N$7*KVARDI,2))</f>
        <v/>
      </c>
      <c r="P446" s="43"/>
      <c r="Q446" s="44" t="str">
        <f aca="false">IF(OR(P$4=0,P446="",P$8="",P$7=""),"",ROUND(P446/P$8*P$7*KVARDI,2))</f>
        <v/>
      </c>
      <c r="R446" s="43"/>
      <c r="S446" s="44" t="str">
        <f aca="false">IF(OR(R$4=0,R446="",R$8="",R$7=""),"",ROUND(R446/R$8*R$7*KVARDI,2))</f>
        <v/>
      </c>
      <c r="T446" s="43"/>
      <c r="U446" s="44" t="str">
        <f aca="false">IF(OR(T$4=0,T446="",T$8="",T$7=""),"",ROUND(T446/T$8*T$7*KVARDI,2))</f>
        <v/>
      </c>
      <c r="V446" s="43"/>
      <c r="W446" s="44" t="str">
        <f aca="false">IF(OR(V$4=0,V446="",V$8="",V$7=""),"",ROUND(V446/V$8*V$7*KVARDI,2))</f>
        <v/>
      </c>
      <c r="X446" s="43"/>
      <c r="Y446" s="44" t="str">
        <f aca="false">IF(OR(X$4=0,X446="",X$8="",X$7=""),"",ROUND(X446/X$8*X$7*KVARDI,2))</f>
        <v/>
      </c>
      <c r="Z446" s="43"/>
      <c r="AA446" s="44" t="str">
        <f aca="false">IF(OR(Z$4=0,Z446="",Z$8="",Z$7=""),"",ROUND(Z446/Z$8*Z$7*KVARDI,2))</f>
        <v/>
      </c>
      <c r="AB446" s="43"/>
      <c r="AC446" s="44" t="str">
        <f aca="false">IF(OR(AB$4=0,AB446="",AB$8="",AB$7=""),"",ROUND(AB446/AB$8*AB$7*KVARDI,2))</f>
        <v/>
      </c>
      <c r="AD446" s="43"/>
      <c r="AE446" s="44" t="str">
        <f aca="false">IF(OR(AD$4=0,AD446="",AD$8="",AD$7=""),"",ROUND(AD446/AD$8*AD$7*KVARDI,2))</f>
        <v/>
      </c>
      <c r="AF446" s="43"/>
      <c r="AG446" s="44" t="str">
        <f aca="false">IF(OR(AF$4=0,AF446="",AF$8="",AF$7=""),"",ROUND(AF446/AF$8*AF$7*KVARDI,2))</f>
        <v/>
      </c>
      <c r="AH446" s="43"/>
      <c r="AI446" s="44" t="str">
        <f aca="false">IF(OR(AH$4=0,AH446="",AH$8="",AH$7=""),"",ROUND(AH446/AH$8*AH$7*KVARDI,2))</f>
        <v/>
      </c>
      <c r="AJ446" s="43"/>
      <c r="AK446" s="44" t="str">
        <f aca="false">IF(OR(AJ$4=0,AJ446="",AJ$8="",AJ$7=""),"",ROUND(AJ446/AJ$8*AJ$7*KVARDI,2))</f>
        <v/>
      </c>
      <c r="AL446" s="43"/>
      <c r="AM446" s="44" t="str">
        <f aca="false">IF(OR(AL$4=0,AL446="",AL$8="",AL$7=""),"",ROUND(AL446/AL$8*AL$7*KVARDI,2))</f>
        <v/>
      </c>
      <c r="AN446" s="43"/>
      <c r="AO446" s="44" t="str">
        <f aca="false">IF(OR(AN$4=0,AN446="",AN$8="",AN$7=""),"",ROUND(AN446/AN$8*AN$7*KVARDI,2))</f>
        <v/>
      </c>
      <c r="AP446" s="43"/>
      <c r="AQ446" s="44" t="str">
        <f aca="false">IF(OR(AP$4=0,AP446="",AP$8="",AP$7=""),"",ROUND(AP446/AP$8*AP$7*KVARDI,2))</f>
        <v/>
      </c>
      <c r="AR446" s="43"/>
      <c r="AS446" s="44" t="str">
        <f aca="false">IF(OR(AR$4=0,AR446="",AR$8="",AR$7=""),"",ROUND(AR446/AR$8*AR$7*KVARDI,2))</f>
        <v/>
      </c>
      <c r="AT446" s="43"/>
      <c r="AU446" s="44" t="str">
        <f aca="false">IF(OR(AT$4=0,AT446="",AT$8="",AT$7=""),"",ROUND(AT446/AT$8*AT$7*KVARDI,2))</f>
        <v/>
      </c>
      <c r="AV446" s="43"/>
      <c r="AW446" s="44" t="str">
        <f aca="false">IF(OR(AV$4=0,AV446="",AV$8="",AV$7=""),"",ROUND(AV446/AV$8*AV$7*KVARDI,2))</f>
        <v/>
      </c>
      <c r="AX446" s="43"/>
      <c r="AY446" s="44" t="str">
        <f aca="false">IF(OR(AX$4=0,AX446="",AX$8="",AX$7=""),"",ROUND(AX446/AX$8*AX$7*KVARDI,2))</f>
        <v/>
      </c>
      <c r="AZ446" s="43"/>
      <c r="BA446" s="44" t="str">
        <f aca="false">IF(OR(AZ$4=0,AZ446="",AZ$8="",AZ$7=""),"",ROUND(AZ446/AZ$8*AZ$7*KVARDI,2))</f>
        <v/>
      </c>
      <c r="BB446" s="43"/>
      <c r="BC446" s="44" t="str">
        <f aca="false">IF(OR(BB$4=0,BB446="",BB$8="",BB$7=""),"",ROUND(BB446/BB$8*BB$7*KVARDI,2))</f>
        <v/>
      </c>
    </row>
    <row r="447" customFormat="false" ht="15" hidden="false" customHeight="true" outlineLevel="0" collapsed="false">
      <c r="A447" s="45" t="n">
        <f aca="false">ROW()-10</f>
        <v>437</v>
      </c>
      <c r="B447" s="41" t="str">
        <f aca="false">IF(INDEX(Launagögn!$B$6:$B$10005,$A447)="","",INDEX(Launagögn!$B$6:$B$10005,$A447))</f>
        <v/>
      </c>
      <c r="C447" s="41" t="str">
        <f aca="false">IF(INDEX(Launagögn!$C$6:$C$10005,$A447)="","",INDEX(Launagögn!$C$6:$C$10005,$A447))</f>
        <v/>
      </c>
      <c r="D447" s="42" t="n">
        <f aca="false">IFERROR(SUMIF($F$10:$BC$10,"Stig",$F447:$BC447),0)</f>
        <v>0</v>
      </c>
      <c r="F447" s="43"/>
      <c r="G447" s="44" t="str">
        <f aca="false">IF(OR(F$4=0,F447="",F$8="",F$7=""),"",ROUND(F447/F$8*F$7*KVARDI,2))</f>
        <v/>
      </c>
      <c r="H447" s="43"/>
      <c r="I447" s="44" t="str">
        <f aca="false">IF(OR(H$4=0,H447="",H$8="",H$7=""),"",ROUND(H447/H$8*H$7*KVARDI,2))</f>
        <v/>
      </c>
      <c r="J447" s="43"/>
      <c r="K447" s="44" t="str">
        <f aca="false">IF(OR(J$4=0,J447="",J$8="",J$7=""),"",ROUND(J447/J$8*J$7*KVARDI,2))</f>
        <v/>
      </c>
      <c r="L447" s="43"/>
      <c r="M447" s="44" t="str">
        <f aca="false">IF(OR(L$4=0,L447="",L$8="",L$7=""),"",ROUND(L447/L$8*L$7*KVARDI,2))</f>
        <v/>
      </c>
      <c r="N447" s="43"/>
      <c r="O447" s="44" t="str">
        <f aca="false">IF(OR(N$4=0,N447="",N$8="",N$7=""),"",ROUND(N447/N$8*N$7*KVARDI,2))</f>
        <v/>
      </c>
      <c r="P447" s="43"/>
      <c r="Q447" s="44" t="str">
        <f aca="false">IF(OR(P$4=0,P447="",P$8="",P$7=""),"",ROUND(P447/P$8*P$7*KVARDI,2))</f>
        <v/>
      </c>
      <c r="R447" s="43"/>
      <c r="S447" s="44" t="str">
        <f aca="false">IF(OR(R$4=0,R447="",R$8="",R$7=""),"",ROUND(R447/R$8*R$7*KVARDI,2))</f>
        <v/>
      </c>
      <c r="T447" s="43"/>
      <c r="U447" s="44" t="str">
        <f aca="false">IF(OR(T$4=0,T447="",T$8="",T$7=""),"",ROUND(T447/T$8*T$7*KVARDI,2))</f>
        <v/>
      </c>
      <c r="V447" s="43"/>
      <c r="W447" s="44" t="str">
        <f aca="false">IF(OR(V$4=0,V447="",V$8="",V$7=""),"",ROUND(V447/V$8*V$7*KVARDI,2))</f>
        <v/>
      </c>
      <c r="X447" s="43"/>
      <c r="Y447" s="44" t="str">
        <f aca="false">IF(OR(X$4=0,X447="",X$8="",X$7=""),"",ROUND(X447/X$8*X$7*KVARDI,2))</f>
        <v/>
      </c>
      <c r="Z447" s="43"/>
      <c r="AA447" s="44" t="str">
        <f aca="false">IF(OR(Z$4=0,Z447="",Z$8="",Z$7=""),"",ROUND(Z447/Z$8*Z$7*KVARDI,2))</f>
        <v/>
      </c>
      <c r="AB447" s="43"/>
      <c r="AC447" s="44" t="str">
        <f aca="false">IF(OR(AB$4=0,AB447="",AB$8="",AB$7=""),"",ROUND(AB447/AB$8*AB$7*KVARDI,2))</f>
        <v/>
      </c>
      <c r="AD447" s="43"/>
      <c r="AE447" s="44" t="str">
        <f aca="false">IF(OR(AD$4=0,AD447="",AD$8="",AD$7=""),"",ROUND(AD447/AD$8*AD$7*KVARDI,2))</f>
        <v/>
      </c>
      <c r="AF447" s="43"/>
      <c r="AG447" s="44" t="str">
        <f aca="false">IF(OR(AF$4=0,AF447="",AF$8="",AF$7=""),"",ROUND(AF447/AF$8*AF$7*KVARDI,2))</f>
        <v/>
      </c>
      <c r="AH447" s="43"/>
      <c r="AI447" s="44" t="str">
        <f aca="false">IF(OR(AH$4=0,AH447="",AH$8="",AH$7=""),"",ROUND(AH447/AH$8*AH$7*KVARDI,2))</f>
        <v/>
      </c>
      <c r="AJ447" s="43"/>
      <c r="AK447" s="44" t="str">
        <f aca="false">IF(OR(AJ$4=0,AJ447="",AJ$8="",AJ$7=""),"",ROUND(AJ447/AJ$8*AJ$7*KVARDI,2))</f>
        <v/>
      </c>
      <c r="AL447" s="43"/>
      <c r="AM447" s="44" t="str">
        <f aca="false">IF(OR(AL$4=0,AL447="",AL$8="",AL$7=""),"",ROUND(AL447/AL$8*AL$7*KVARDI,2))</f>
        <v/>
      </c>
      <c r="AN447" s="43"/>
      <c r="AO447" s="44" t="str">
        <f aca="false">IF(OR(AN$4=0,AN447="",AN$8="",AN$7=""),"",ROUND(AN447/AN$8*AN$7*KVARDI,2))</f>
        <v/>
      </c>
      <c r="AP447" s="43"/>
      <c r="AQ447" s="44" t="str">
        <f aca="false">IF(OR(AP$4=0,AP447="",AP$8="",AP$7=""),"",ROUND(AP447/AP$8*AP$7*KVARDI,2))</f>
        <v/>
      </c>
      <c r="AR447" s="43"/>
      <c r="AS447" s="44" t="str">
        <f aca="false">IF(OR(AR$4=0,AR447="",AR$8="",AR$7=""),"",ROUND(AR447/AR$8*AR$7*KVARDI,2))</f>
        <v/>
      </c>
      <c r="AT447" s="43"/>
      <c r="AU447" s="44" t="str">
        <f aca="false">IF(OR(AT$4=0,AT447="",AT$8="",AT$7=""),"",ROUND(AT447/AT$8*AT$7*KVARDI,2))</f>
        <v/>
      </c>
      <c r="AV447" s="43"/>
      <c r="AW447" s="44" t="str">
        <f aca="false">IF(OR(AV$4=0,AV447="",AV$8="",AV$7=""),"",ROUND(AV447/AV$8*AV$7*KVARDI,2))</f>
        <v/>
      </c>
      <c r="AX447" s="43"/>
      <c r="AY447" s="44" t="str">
        <f aca="false">IF(OR(AX$4=0,AX447="",AX$8="",AX$7=""),"",ROUND(AX447/AX$8*AX$7*KVARDI,2))</f>
        <v/>
      </c>
      <c r="AZ447" s="43"/>
      <c r="BA447" s="44" t="str">
        <f aca="false">IF(OR(AZ$4=0,AZ447="",AZ$8="",AZ$7=""),"",ROUND(AZ447/AZ$8*AZ$7*KVARDI,2))</f>
        <v/>
      </c>
      <c r="BB447" s="43"/>
      <c r="BC447" s="44" t="str">
        <f aca="false">IF(OR(BB$4=0,BB447="",BB$8="",BB$7=""),"",ROUND(BB447/BB$8*BB$7*KVARDI,2))</f>
        <v/>
      </c>
    </row>
    <row r="448" customFormat="false" ht="15" hidden="false" customHeight="true" outlineLevel="0" collapsed="false">
      <c r="A448" s="45" t="n">
        <f aca="false">ROW()-10</f>
        <v>438</v>
      </c>
      <c r="B448" s="41" t="str">
        <f aca="false">IF(INDEX(Launagögn!$B$6:$B$10005,$A448)="","",INDEX(Launagögn!$B$6:$B$10005,$A448))</f>
        <v/>
      </c>
      <c r="C448" s="41" t="str">
        <f aca="false">IF(INDEX(Launagögn!$C$6:$C$10005,$A448)="","",INDEX(Launagögn!$C$6:$C$10005,$A448))</f>
        <v/>
      </c>
      <c r="D448" s="42" t="n">
        <f aca="false">IFERROR(SUMIF($F$10:$BC$10,"Stig",$F448:$BC448),0)</f>
        <v>0</v>
      </c>
      <c r="F448" s="43"/>
      <c r="G448" s="44" t="str">
        <f aca="false">IF(OR(F$4=0,F448="",F$8="",F$7=""),"",ROUND(F448/F$8*F$7*KVARDI,2))</f>
        <v/>
      </c>
      <c r="H448" s="43"/>
      <c r="I448" s="44" t="str">
        <f aca="false">IF(OR(H$4=0,H448="",H$8="",H$7=""),"",ROUND(H448/H$8*H$7*KVARDI,2))</f>
        <v/>
      </c>
      <c r="J448" s="43"/>
      <c r="K448" s="44" t="str">
        <f aca="false">IF(OR(J$4=0,J448="",J$8="",J$7=""),"",ROUND(J448/J$8*J$7*KVARDI,2))</f>
        <v/>
      </c>
      <c r="L448" s="43"/>
      <c r="M448" s="44" t="str">
        <f aca="false">IF(OR(L$4=0,L448="",L$8="",L$7=""),"",ROUND(L448/L$8*L$7*KVARDI,2))</f>
        <v/>
      </c>
      <c r="N448" s="43"/>
      <c r="O448" s="44" t="str">
        <f aca="false">IF(OR(N$4=0,N448="",N$8="",N$7=""),"",ROUND(N448/N$8*N$7*KVARDI,2))</f>
        <v/>
      </c>
      <c r="P448" s="43"/>
      <c r="Q448" s="44" t="str">
        <f aca="false">IF(OR(P$4=0,P448="",P$8="",P$7=""),"",ROUND(P448/P$8*P$7*KVARDI,2))</f>
        <v/>
      </c>
      <c r="R448" s="43"/>
      <c r="S448" s="44" t="str">
        <f aca="false">IF(OR(R$4=0,R448="",R$8="",R$7=""),"",ROUND(R448/R$8*R$7*KVARDI,2))</f>
        <v/>
      </c>
      <c r="T448" s="43"/>
      <c r="U448" s="44" t="str">
        <f aca="false">IF(OR(T$4=0,T448="",T$8="",T$7=""),"",ROUND(T448/T$8*T$7*KVARDI,2))</f>
        <v/>
      </c>
      <c r="V448" s="43"/>
      <c r="W448" s="44" t="str">
        <f aca="false">IF(OR(V$4=0,V448="",V$8="",V$7=""),"",ROUND(V448/V$8*V$7*KVARDI,2))</f>
        <v/>
      </c>
      <c r="X448" s="43"/>
      <c r="Y448" s="44" t="str">
        <f aca="false">IF(OR(X$4=0,X448="",X$8="",X$7=""),"",ROUND(X448/X$8*X$7*KVARDI,2))</f>
        <v/>
      </c>
      <c r="Z448" s="43"/>
      <c r="AA448" s="44" t="str">
        <f aca="false">IF(OR(Z$4=0,Z448="",Z$8="",Z$7=""),"",ROUND(Z448/Z$8*Z$7*KVARDI,2))</f>
        <v/>
      </c>
      <c r="AB448" s="43"/>
      <c r="AC448" s="44" t="str">
        <f aca="false">IF(OR(AB$4=0,AB448="",AB$8="",AB$7=""),"",ROUND(AB448/AB$8*AB$7*KVARDI,2))</f>
        <v/>
      </c>
      <c r="AD448" s="43"/>
      <c r="AE448" s="44" t="str">
        <f aca="false">IF(OR(AD$4=0,AD448="",AD$8="",AD$7=""),"",ROUND(AD448/AD$8*AD$7*KVARDI,2))</f>
        <v/>
      </c>
      <c r="AF448" s="43"/>
      <c r="AG448" s="44" t="str">
        <f aca="false">IF(OR(AF$4=0,AF448="",AF$8="",AF$7=""),"",ROUND(AF448/AF$8*AF$7*KVARDI,2))</f>
        <v/>
      </c>
      <c r="AH448" s="43"/>
      <c r="AI448" s="44" t="str">
        <f aca="false">IF(OR(AH$4=0,AH448="",AH$8="",AH$7=""),"",ROUND(AH448/AH$8*AH$7*KVARDI,2))</f>
        <v/>
      </c>
      <c r="AJ448" s="43"/>
      <c r="AK448" s="44" t="str">
        <f aca="false">IF(OR(AJ$4=0,AJ448="",AJ$8="",AJ$7=""),"",ROUND(AJ448/AJ$8*AJ$7*KVARDI,2))</f>
        <v/>
      </c>
      <c r="AL448" s="43"/>
      <c r="AM448" s="44" t="str">
        <f aca="false">IF(OR(AL$4=0,AL448="",AL$8="",AL$7=""),"",ROUND(AL448/AL$8*AL$7*KVARDI,2))</f>
        <v/>
      </c>
      <c r="AN448" s="43"/>
      <c r="AO448" s="44" t="str">
        <f aca="false">IF(OR(AN$4=0,AN448="",AN$8="",AN$7=""),"",ROUND(AN448/AN$8*AN$7*KVARDI,2))</f>
        <v/>
      </c>
      <c r="AP448" s="43"/>
      <c r="AQ448" s="44" t="str">
        <f aca="false">IF(OR(AP$4=0,AP448="",AP$8="",AP$7=""),"",ROUND(AP448/AP$8*AP$7*KVARDI,2))</f>
        <v/>
      </c>
      <c r="AR448" s="43"/>
      <c r="AS448" s="44" t="str">
        <f aca="false">IF(OR(AR$4=0,AR448="",AR$8="",AR$7=""),"",ROUND(AR448/AR$8*AR$7*KVARDI,2))</f>
        <v/>
      </c>
      <c r="AT448" s="43"/>
      <c r="AU448" s="44" t="str">
        <f aca="false">IF(OR(AT$4=0,AT448="",AT$8="",AT$7=""),"",ROUND(AT448/AT$8*AT$7*KVARDI,2))</f>
        <v/>
      </c>
      <c r="AV448" s="43"/>
      <c r="AW448" s="44" t="str">
        <f aca="false">IF(OR(AV$4=0,AV448="",AV$8="",AV$7=""),"",ROUND(AV448/AV$8*AV$7*KVARDI,2))</f>
        <v/>
      </c>
      <c r="AX448" s="43"/>
      <c r="AY448" s="44" t="str">
        <f aca="false">IF(OR(AX$4=0,AX448="",AX$8="",AX$7=""),"",ROUND(AX448/AX$8*AX$7*KVARDI,2))</f>
        <v/>
      </c>
      <c r="AZ448" s="43"/>
      <c r="BA448" s="44" t="str">
        <f aca="false">IF(OR(AZ$4=0,AZ448="",AZ$8="",AZ$7=""),"",ROUND(AZ448/AZ$8*AZ$7*KVARDI,2))</f>
        <v/>
      </c>
      <c r="BB448" s="43"/>
      <c r="BC448" s="44" t="str">
        <f aca="false">IF(OR(BB$4=0,BB448="",BB$8="",BB$7=""),"",ROUND(BB448/BB$8*BB$7*KVARDI,2))</f>
        <v/>
      </c>
    </row>
    <row r="449" customFormat="false" ht="15" hidden="false" customHeight="true" outlineLevel="0" collapsed="false">
      <c r="A449" s="45" t="n">
        <f aca="false">ROW()-10</f>
        <v>439</v>
      </c>
      <c r="B449" s="41" t="str">
        <f aca="false">IF(INDEX(Launagögn!$B$6:$B$10005,$A449)="","",INDEX(Launagögn!$B$6:$B$10005,$A449))</f>
        <v/>
      </c>
      <c r="C449" s="41" t="str">
        <f aca="false">IF(INDEX(Launagögn!$C$6:$C$10005,$A449)="","",INDEX(Launagögn!$C$6:$C$10005,$A449))</f>
        <v/>
      </c>
      <c r="D449" s="42" t="n">
        <f aca="false">IFERROR(SUMIF($F$10:$BC$10,"Stig",$F449:$BC449),0)</f>
        <v>0</v>
      </c>
      <c r="F449" s="43"/>
      <c r="G449" s="44" t="str">
        <f aca="false">IF(OR(F$4=0,F449="",F$8="",F$7=""),"",ROUND(F449/F$8*F$7*KVARDI,2))</f>
        <v/>
      </c>
      <c r="H449" s="43"/>
      <c r="I449" s="44" t="str">
        <f aca="false">IF(OR(H$4=0,H449="",H$8="",H$7=""),"",ROUND(H449/H$8*H$7*KVARDI,2))</f>
        <v/>
      </c>
      <c r="J449" s="43"/>
      <c r="K449" s="44" t="str">
        <f aca="false">IF(OR(J$4=0,J449="",J$8="",J$7=""),"",ROUND(J449/J$8*J$7*KVARDI,2))</f>
        <v/>
      </c>
      <c r="L449" s="43"/>
      <c r="M449" s="44" t="str">
        <f aca="false">IF(OR(L$4=0,L449="",L$8="",L$7=""),"",ROUND(L449/L$8*L$7*KVARDI,2))</f>
        <v/>
      </c>
      <c r="N449" s="43"/>
      <c r="O449" s="44" t="str">
        <f aca="false">IF(OR(N$4=0,N449="",N$8="",N$7=""),"",ROUND(N449/N$8*N$7*KVARDI,2))</f>
        <v/>
      </c>
      <c r="P449" s="43"/>
      <c r="Q449" s="44" t="str">
        <f aca="false">IF(OR(P$4=0,P449="",P$8="",P$7=""),"",ROUND(P449/P$8*P$7*KVARDI,2))</f>
        <v/>
      </c>
      <c r="R449" s="43"/>
      <c r="S449" s="44" t="str">
        <f aca="false">IF(OR(R$4=0,R449="",R$8="",R$7=""),"",ROUND(R449/R$8*R$7*KVARDI,2))</f>
        <v/>
      </c>
      <c r="T449" s="43"/>
      <c r="U449" s="44" t="str">
        <f aca="false">IF(OR(T$4=0,T449="",T$8="",T$7=""),"",ROUND(T449/T$8*T$7*KVARDI,2))</f>
        <v/>
      </c>
      <c r="V449" s="43"/>
      <c r="W449" s="44" t="str">
        <f aca="false">IF(OR(V$4=0,V449="",V$8="",V$7=""),"",ROUND(V449/V$8*V$7*KVARDI,2))</f>
        <v/>
      </c>
      <c r="X449" s="43"/>
      <c r="Y449" s="44" t="str">
        <f aca="false">IF(OR(X$4=0,X449="",X$8="",X$7=""),"",ROUND(X449/X$8*X$7*KVARDI,2))</f>
        <v/>
      </c>
      <c r="Z449" s="43"/>
      <c r="AA449" s="44" t="str">
        <f aca="false">IF(OR(Z$4=0,Z449="",Z$8="",Z$7=""),"",ROUND(Z449/Z$8*Z$7*KVARDI,2))</f>
        <v/>
      </c>
      <c r="AB449" s="43"/>
      <c r="AC449" s="44" t="str">
        <f aca="false">IF(OR(AB$4=0,AB449="",AB$8="",AB$7=""),"",ROUND(AB449/AB$8*AB$7*KVARDI,2))</f>
        <v/>
      </c>
      <c r="AD449" s="43"/>
      <c r="AE449" s="44" t="str">
        <f aca="false">IF(OR(AD$4=0,AD449="",AD$8="",AD$7=""),"",ROUND(AD449/AD$8*AD$7*KVARDI,2))</f>
        <v/>
      </c>
      <c r="AF449" s="43"/>
      <c r="AG449" s="44" t="str">
        <f aca="false">IF(OR(AF$4=0,AF449="",AF$8="",AF$7=""),"",ROUND(AF449/AF$8*AF$7*KVARDI,2))</f>
        <v/>
      </c>
      <c r="AH449" s="43"/>
      <c r="AI449" s="44" t="str">
        <f aca="false">IF(OR(AH$4=0,AH449="",AH$8="",AH$7=""),"",ROUND(AH449/AH$8*AH$7*KVARDI,2))</f>
        <v/>
      </c>
      <c r="AJ449" s="43"/>
      <c r="AK449" s="44" t="str">
        <f aca="false">IF(OR(AJ$4=0,AJ449="",AJ$8="",AJ$7=""),"",ROUND(AJ449/AJ$8*AJ$7*KVARDI,2))</f>
        <v/>
      </c>
      <c r="AL449" s="43"/>
      <c r="AM449" s="44" t="str">
        <f aca="false">IF(OR(AL$4=0,AL449="",AL$8="",AL$7=""),"",ROUND(AL449/AL$8*AL$7*KVARDI,2))</f>
        <v/>
      </c>
      <c r="AN449" s="43"/>
      <c r="AO449" s="44" t="str">
        <f aca="false">IF(OR(AN$4=0,AN449="",AN$8="",AN$7=""),"",ROUND(AN449/AN$8*AN$7*KVARDI,2))</f>
        <v/>
      </c>
      <c r="AP449" s="43"/>
      <c r="AQ449" s="44" t="str">
        <f aca="false">IF(OR(AP$4=0,AP449="",AP$8="",AP$7=""),"",ROUND(AP449/AP$8*AP$7*KVARDI,2))</f>
        <v/>
      </c>
      <c r="AR449" s="43"/>
      <c r="AS449" s="44" t="str">
        <f aca="false">IF(OR(AR$4=0,AR449="",AR$8="",AR$7=""),"",ROUND(AR449/AR$8*AR$7*KVARDI,2))</f>
        <v/>
      </c>
      <c r="AT449" s="43"/>
      <c r="AU449" s="44" t="str">
        <f aca="false">IF(OR(AT$4=0,AT449="",AT$8="",AT$7=""),"",ROUND(AT449/AT$8*AT$7*KVARDI,2))</f>
        <v/>
      </c>
      <c r="AV449" s="43"/>
      <c r="AW449" s="44" t="str">
        <f aca="false">IF(OR(AV$4=0,AV449="",AV$8="",AV$7=""),"",ROUND(AV449/AV$8*AV$7*KVARDI,2))</f>
        <v/>
      </c>
      <c r="AX449" s="43"/>
      <c r="AY449" s="44" t="str">
        <f aca="false">IF(OR(AX$4=0,AX449="",AX$8="",AX$7=""),"",ROUND(AX449/AX$8*AX$7*KVARDI,2))</f>
        <v/>
      </c>
      <c r="AZ449" s="43"/>
      <c r="BA449" s="44" t="str">
        <f aca="false">IF(OR(AZ$4=0,AZ449="",AZ$8="",AZ$7=""),"",ROUND(AZ449/AZ$8*AZ$7*KVARDI,2))</f>
        <v/>
      </c>
      <c r="BB449" s="43"/>
      <c r="BC449" s="44" t="str">
        <f aca="false">IF(OR(BB$4=0,BB449="",BB$8="",BB$7=""),"",ROUND(BB449/BB$8*BB$7*KVARDI,2))</f>
        <v/>
      </c>
    </row>
    <row r="450" customFormat="false" ht="15" hidden="false" customHeight="true" outlineLevel="0" collapsed="false">
      <c r="A450" s="45" t="n">
        <f aca="false">ROW()-10</f>
        <v>440</v>
      </c>
      <c r="B450" s="41" t="str">
        <f aca="false">IF(INDEX(Launagögn!$B$6:$B$10005,$A450)="","",INDEX(Launagögn!$B$6:$B$10005,$A450))</f>
        <v/>
      </c>
      <c r="C450" s="41" t="str">
        <f aca="false">IF(INDEX(Launagögn!$C$6:$C$10005,$A450)="","",INDEX(Launagögn!$C$6:$C$10005,$A450))</f>
        <v/>
      </c>
      <c r="D450" s="42" t="n">
        <f aca="false">IFERROR(SUMIF($F$10:$BC$10,"Stig",$F450:$BC450),0)</f>
        <v>0</v>
      </c>
      <c r="F450" s="43"/>
      <c r="G450" s="44" t="str">
        <f aca="false">IF(OR(F$4=0,F450="",F$8="",F$7=""),"",ROUND(F450/F$8*F$7*KVARDI,2))</f>
        <v/>
      </c>
      <c r="H450" s="43"/>
      <c r="I450" s="44" t="str">
        <f aca="false">IF(OR(H$4=0,H450="",H$8="",H$7=""),"",ROUND(H450/H$8*H$7*KVARDI,2))</f>
        <v/>
      </c>
      <c r="J450" s="43"/>
      <c r="K450" s="44" t="str">
        <f aca="false">IF(OR(J$4=0,J450="",J$8="",J$7=""),"",ROUND(J450/J$8*J$7*KVARDI,2))</f>
        <v/>
      </c>
      <c r="L450" s="43"/>
      <c r="M450" s="44" t="str">
        <f aca="false">IF(OR(L$4=0,L450="",L$8="",L$7=""),"",ROUND(L450/L$8*L$7*KVARDI,2))</f>
        <v/>
      </c>
      <c r="N450" s="43"/>
      <c r="O450" s="44" t="str">
        <f aca="false">IF(OR(N$4=0,N450="",N$8="",N$7=""),"",ROUND(N450/N$8*N$7*KVARDI,2))</f>
        <v/>
      </c>
      <c r="P450" s="43"/>
      <c r="Q450" s="44" t="str">
        <f aca="false">IF(OR(P$4=0,P450="",P$8="",P$7=""),"",ROUND(P450/P$8*P$7*KVARDI,2))</f>
        <v/>
      </c>
      <c r="R450" s="43"/>
      <c r="S450" s="44" t="str">
        <f aca="false">IF(OR(R$4=0,R450="",R$8="",R$7=""),"",ROUND(R450/R$8*R$7*KVARDI,2))</f>
        <v/>
      </c>
      <c r="T450" s="43"/>
      <c r="U450" s="44" t="str">
        <f aca="false">IF(OR(T$4=0,T450="",T$8="",T$7=""),"",ROUND(T450/T$8*T$7*KVARDI,2))</f>
        <v/>
      </c>
      <c r="V450" s="43"/>
      <c r="W450" s="44" t="str">
        <f aca="false">IF(OR(V$4=0,V450="",V$8="",V$7=""),"",ROUND(V450/V$8*V$7*KVARDI,2))</f>
        <v/>
      </c>
      <c r="X450" s="43"/>
      <c r="Y450" s="44" t="str">
        <f aca="false">IF(OR(X$4=0,X450="",X$8="",X$7=""),"",ROUND(X450/X$8*X$7*KVARDI,2))</f>
        <v/>
      </c>
      <c r="Z450" s="43"/>
      <c r="AA450" s="44" t="str">
        <f aca="false">IF(OR(Z$4=0,Z450="",Z$8="",Z$7=""),"",ROUND(Z450/Z$8*Z$7*KVARDI,2))</f>
        <v/>
      </c>
      <c r="AB450" s="43"/>
      <c r="AC450" s="44" t="str">
        <f aca="false">IF(OR(AB$4=0,AB450="",AB$8="",AB$7=""),"",ROUND(AB450/AB$8*AB$7*KVARDI,2))</f>
        <v/>
      </c>
      <c r="AD450" s="43"/>
      <c r="AE450" s="44" t="str">
        <f aca="false">IF(OR(AD$4=0,AD450="",AD$8="",AD$7=""),"",ROUND(AD450/AD$8*AD$7*KVARDI,2))</f>
        <v/>
      </c>
      <c r="AF450" s="43"/>
      <c r="AG450" s="44" t="str">
        <f aca="false">IF(OR(AF$4=0,AF450="",AF$8="",AF$7=""),"",ROUND(AF450/AF$8*AF$7*KVARDI,2))</f>
        <v/>
      </c>
      <c r="AH450" s="43"/>
      <c r="AI450" s="44" t="str">
        <f aca="false">IF(OR(AH$4=0,AH450="",AH$8="",AH$7=""),"",ROUND(AH450/AH$8*AH$7*KVARDI,2))</f>
        <v/>
      </c>
      <c r="AJ450" s="43"/>
      <c r="AK450" s="44" t="str">
        <f aca="false">IF(OR(AJ$4=0,AJ450="",AJ$8="",AJ$7=""),"",ROUND(AJ450/AJ$8*AJ$7*KVARDI,2))</f>
        <v/>
      </c>
      <c r="AL450" s="43"/>
      <c r="AM450" s="44" t="str">
        <f aca="false">IF(OR(AL$4=0,AL450="",AL$8="",AL$7=""),"",ROUND(AL450/AL$8*AL$7*KVARDI,2))</f>
        <v/>
      </c>
      <c r="AN450" s="43"/>
      <c r="AO450" s="44" t="str">
        <f aca="false">IF(OR(AN$4=0,AN450="",AN$8="",AN$7=""),"",ROUND(AN450/AN$8*AN$7*KVARDI,2))</f>
        <v/>
      </c>
      <c r="AP450" s="43"/>
      <c r="AQ450" s="44" t="str">
        <f aca="false">IF(OR(AP$4=0,AP450="",AP$8="",AP$7=""),"",ROUND(AP450/AP$8*AP$7*KVARDI,2))</f>
        <v/>
      </c>
      <c r="AR450" s="43"/>
      <c r="AS450" s="44" t="str">
        <f aca="false">IF(OR(AR$4=0,AR450="",AR$8="",AR$7=""),"",ROUND(AR450/AR$8*AR$7*KVARDI,2))</f>
        <v/>
      </c>
      <c r="AT450" s="43"/>
      <c r="AU450" s="44" t="str">
        <f aca="false">IF(OR(AT$4=0,AT450="",AT$8="",AT$7=""),"",ROUND(AT450/AT$8*AT$7*KVARDI,2))</f>
        <v/>
      </c>
      <c r="AV450" s="43"/>
      <c r="AW450" s="44" t="str">
        <f aca="false">IF(OR(AV$4=0,AV450="",AV$8="",AV$7=""),"",ROUND(AV450/AV$8*AV$7*KVARDI,2))</f>
        <v/>
      </c>
      <c r="AX450" s="43"/>
      <c r="AY450" s="44" t="str">
        <f aca="false">IF(OR(AX$4=0,AX450="",AX$8="",AX$7=""),"",ROUND(AX450/AX$8*AX$7*KVARDI,2))</f>
        <v/>
      </c>
      <c r="AZ450" s="43"/>
      <c r="BA450" s="44" t="str">
        <f aca="false">IF(OR(AZ$4=0,AZ450="",AZ$8="",AZ$7=""),"",ROUND(AZ450/AZ$8*AZ$7*KVARDI,2))</f>
        <v/>
      </c>
      <c r="BB450" s="43"/>
      <c r="BC450" s="44" t="str">
        <f aca="false">IF(OR(BB$4=0,BB450="",BB$8="",BB$7=""),"",ROUND(BB450/BB$8*BB$7*KVARDI,2))</f>
        <v/>
      </c>
    </row>
    <row r="451" customFormat="false" ht="15" hidden="false" customHeight="true" outlineLevel="0" collapsed="false">
      <c r="A451" s="45" t="n">
        <f aca="false">ROW()-10</f>
        <v>441</v>
      </c>
      <c r="B451" s="41" t="str">
        <f aca="false">IF(INDEX(Launagögn!$B$6:$B$10005,$A451)="","",INDEX(Launagögn!$B$6:$B$10005,$A451))</f>
        <v/>
      </c>
      <c r="C451" s="41" t="str">
        <f aca="false">IF(INDEX(Launagögn!$C$6:$C$10005,$A451)="","",INDEX(Launagögn!$C$6:$C$10005,$A451))</f>
        <v/>
      </c>
      <c r="D451" s="42" t="n">
        <f aca="false">IFERROR(SUMIF($F$10:$BC$10,"Stig",$F451:$BC451),0)</f>
        <v>0</v>
      </c>
      <c r="F451" s="43"/>
      <c r="G451" s="44" t="str">
        <f aca="false">IF(OR(F$4=0,F451="",F$8="",F$7=""),"",ROUND(F451/F$8*F$7*KVARDI,2))</f>
        <v/>
      </c>
      <c r="H451" s="43"/>
      <c r="I451" s="44" t="str">
        <f aca="false">IF(OR(H$4=0,H451="",H$8="",H$7=""),"",ROUND(H451/H$8*H$7*KVARDI,2))</f>
        <v/>
      </c>
      <c r="J451" s="43"/>
      <c r="K451" s="44" t="str">
        <f aca="false">IF(OR(J$4=0,J451="",J$8="",J$7=""),"",ROUND(J451/J$8*J$7*KVARDI,2))</f>
        <v/>
      </c>
      <c r="L451" s="43"/>
      <c r="M451" s="44" t="str">
        <f aca="false">IF(OR(L$4=0,L451="",L$8="",L$7=""),"",ROUND(L451/L$8*L$7*KVARDI,2))</f>
        <v/>
      </c>
      <c r="N451" s="43"/>
      <c r="O451" s="44" t="str">
        <f aca="false">IF(OR(N$4=0,N451="",N$8="",N$7=""),"",ROUND(N451/N$8*N$7*KVARDI,2))</f>
        <v/>
      </c>
      <c r="P451" s="43"/>
      <c r="Q451" s="44" t="str">
        <f aca="false">IF(OR(P$4=0,P451="",P$8="",P$7=""),"",ROUND(P451/P$8*P$7*KVARDI,2))</f>
        <v/>
      </c>
      <c r="R451" s="43"/>
      <c r="S451" s="44" t="str">
        <f aca="false">IF(OR(R$4=0,R451="",R$8="",R$7=""),"",ROUND(R451/R$8*R$7*KVARDI,2))</f>
        <v/>
      </c>
      <c r="T451" s="43"/>
      <c r="U451" s="44" t="str">
        <f aca="false">IF(OR(T$4=0,T451="",T$8="",T$7=""),"",ROUND(T451/T$8*T$7*KVARDI,2))</f>
        <v/>
      </c>
      <c r="V451" s="43"/>
      <c r="W451" s="44" t="str">
        <f aca="false">IF(OR(V$4=0,V451="",V$8="",V$7=""),"",ROUND(V451/V$8*V$7*KVARDI,2))</f>
        <v/>
      </c>
      <c r="X451" s="43"/>
      <c r="Y451" s="44" t="str">
        <f aca="false">IF(OR(X$4=0,X451="",X$8="",X$7=""),"",ROUND(X451/X$8*X$7*KVARDI,2))</f>
        <v/>
      </c>
      <c r="Z451" s="43"/>
      <c r="AA451" s="44" t="str">
        <f aca="false">IF(OR(Z$4=0,Z451="",Z$8="",Z$7=""),"",ROUND(Z451/Z$8*Z$7*KVARDI,2))</f>
        <v/>
      </c>
      <c r="AB451" s="43"/>
      <c r="AC451" s="44" t="str">
        <f aca="false">IF(OR(AB$4=0,AB451="",AB$8="",AB$7=""),"",ROUND(AB451/AB$8*AB$7*KVARDI,2))</f>
        <v/>
      </c>
      <c r="AD451" s="43"/>
      <c r="AE451" s="44" t="str">
        <f aca="false">IF(OR(AD$4=0,AD451="",AD$8="",AD$7=""),"",ROUND(AD451/AD$8*AD$7*KVARDI,2))</f>
        <v/>
      </c>
      <c r="AF451" s="43"/>
      <c r="AG451" s="44" t="str">
        <f aca="false">IF(OR(AF$4=0,AF451="",AF$8="",AF$7=""),"",ROUND(AF451/AF$8*AF$7*KVARDI,2))</f>
        <v/>
      </c>
      <c r="AH451" s="43"/>
      <c r="AI451" s="44" t="str">
        <f aca="false">IF(OR(AH$4=0,AH451="",AH$8="",AH$7=""),"",ROUND(AH451/AH$8*AH$7*KVARDI,2))</f>
        <v/>
      </c>
      <c r="AJ451" s="43"/>
      <c r="AK451" s="44" t="str">
        <f aca="false">IF(OR(AJ$4=0,AJ451="",AJ$8="",AJ$7=""),"",ROUND(AJ451/AJ$8*AJ$7*KVARDI,2))</f>
        <v/>
      </c>
      <c r="AL451" s="43"/>
      <c r="AM451" s="44" t="str">
        <f aca="false">IF(OR(AL$4=0,AL451="",AL$8="",AL$7=""),"",ROUND(AL451/AL$8*AL$7*KVARDI,2))</f>
        <v/>
      </c>
      <c r="AN451" s="43"/>
      <c r="AO451" s="44" t="str">
        <f aca="false">IF(OR(AN$4=0,AN451="",AN$8="",AN$7=""),"",ROUND(AN451/AN$8*AN$7*KVARDI,2))</f>
        <v/>
      </c>
      <c r="AP451" s="43"/>
      <c r="AQ451" s="44" t="str">
        <f aca="false">IF(OR(AP$4=0,AP451="",AP$8="",AP$7=""),"",ROUND(AP451/AP$8*AP$7*KVARDI,2))</f>
        <v/>
      </c>
      <c r="AR451" s="43"/>
      <c r="AS451" s="44" t="str">
        <f aca="false">IF(OR(AR$4=0,AR451="",AR$8="",AR$7=""),"",ROUND(AR451/AR$8*AR$7*KVARDI,2))</f>
        <v/>
      </c>
      <c r="AT451" s="43"/>
      <c r="AU451" s="44" t="str">
        <f aca="false">IF(OR(AT$4=0,AT451="",AT$8="",AT$7=""),"",ROUND(AT451/AT$8*AT$7*KVARDI,2))</f>
        <v/>
      </c>
      <c r="AV451" s="43"/>
      <c r="AW451" s="44" t="str">
        <f aca="false">IF(OR(AV$4=0,AV451="",AV$8="",AV$7=""),"",ROUND(AV451/AV$8*AV$7*KVARDI,2))</f>
        <v/>
      </c>
      <c r="AX451" s="43"/>
      <c r="AY451" s="44" t="str">
        <f aca="false">IF(OR(AX$4=0,AX451="",AX$8="",AX$7=""),"",ROUND(AX451/AX$8*AX$7*KVARDI,2))</f>
        <v/>
      </c>
      <c r="AZ451" s="43"/>
      <c r="BA451" s="44" t="str">
        <f aca="false">IF(OR(AZ$4=0,AZ451="",AZ$8="",AZ$7=""),"",ROUND(AZ451/AZ$8*AZ$7*KVARDI,2))</f>
        <v/>
      </c>
      <c r="BB451" s="43"/>
      <c r="BC451" s="44" t="str">
        <f aca="false">IF(OR(BB$4=0,BB451="",BB$8="",BB$7=""),"",ROUND(BB451/BB$8*BB$7*KVARDI,2))</f>
        <v/>
      </c>
    </row>
    <row r="452" customFormat="false" ht="15" hidden="false" customHeight="true" outlineLevel="0" collapsed="false">
      <c r="A452" s="45" t="n">
        <f aca="false">ROW()-10</f>
        <v>442</v>
      </c>
      <c r="B452" s="41" t="str">
        <f aca="false">IF(INDEX(Launagögn!$B$6:$B$10005,$A452)="","",INDEX(Launagögn!$B$6:$B$10005,$A452))</f>
        <v/>
      </c>
      <c r="C452" s="41" t="str">
        <f aca="false">IF(INDEX(Launagögn!$C$6:$C$10005,$A452)="","",INDEX(Launagögn!$C$6:$C$10005,$A452))</f>
        <v/>
      </c>
      <c r="D452" s="42" t="n">
        <f aca="false">IFERROR(SUMIF($F$10:$BC$10,"Stig",$F452:$BC452),0)</f>
        <v>0</v>
      </c>
      <c r="F452" s="43"/>
      <c r="G452" s="44" t="str">
        <f aca="false">IF(OR(F$4=0,F452="",F$8="",F$7=""),"",ROUND(F452/F$8*F$7*KVARDI,2))</f>
        <v/>
      </c>
      <c r="H452" s="43"/>
      <c r="I452" s="44" t="str">
        <f aca="false">IF(OR(H$4=0,H452="",H$8="",H$7=""),"",ROUND(H452/H$8*H$7*KVARDI,2))</f>
        <v/>
      </c>
      <c r="J452" s="43"/>
      <c r="K452" s="44" t="str">
        <f aca="false">IF(OR(J$4=0,J452="",J$8="",J$7=""),"",ROUND(J452/J$8*J$7*KVARDI,2))</f>
        <v/>
      </c>
      <c r="L452" s="43"/>
      <c r="M452" s="44" t="str">
        <f aca="false">IF(OR(L$4=0,L452="",L$8="",L$7=""),"",ROUND(L452/L$8*L$7*KVARDI,2))</f>
        <v/>
      </c>
      <c r="N452" s="43"/>
      <c r="O452" s="44" t="str">
        <f aca="false">IF(OR(N$4=0,N452="",N$8="",N$7=""),"",ROUND(N452/N$8*N$7*KVARDI,2))</f>
        <v/>
      </c>
      <c r="P452" s="43"/>
      <c r="Q452" s="44" t="str">
        <f aca="false">IF(OR(P$4=0,P452="",P$8="",P$7=""),"",ROUND(P452/P$8*P$7*KVARDI,2))</f>
        <v/>
      </c>
      <c r="R452" s="43"/>
      <c r="S452" s="44" t="str">
        <f aca="false">IF(OR(R$4=0,R452="",R$8="",R$7=""),"",ROUND(R452/R$8*R$7*KVARDI,2))</f>
        <v/>
      </c>
      <c r="T452" s="43"/>
      <c r="U452" s="44" t="str">
        <f aca="false">IF(OR(T$4=0,T452="",T$8="",T$7=""),"",ROUND(T452/T$8*T$7*KVARDI,2))</f>
        <v/>
      </c>
      <c r="V452" s="43"/>
      <c r="W452" s="44" t="str">
        <f aca="false">IF(OR(V$4=0,V452="",V$8="",V$7=""),"",ROUND(V452/V$8*V$7*KVARDI,2))</f>
        <v/>
      </c>
      <c r="X452" s="43"/>
      <c r="Y452" s="44" t="str">
        <f aca="false">IF(OR(X$4=0,X452="",X$8="",X$7=""),"",ROUND(X452/X$8*X$7*KVARDI,2))</f>
        <v/>
      </c>
      <c r="Z452" s="43"/>
      <c r="AA452" s="44" t="str">
        <f aca="false">IF(OR(Z$4=0,Z452="",Z$8="",Z$7=""),"",ROUND(Z452/Z$8*Z$7*KVARDI,2))</f>
        <v/>
      </c>
      <c r="AB452" s="43"/>
      <c r="AC452" s="44" t="str">
        <f aca="false">IF(OR(AB$4=0,AB452="",AB$8="",AB$7=""),"",ROUND(AB452/AB$8*AB$7*KVARDI,2))</f>
        <v/>
      </c>
      <c r="AD452" s="43"/>
      <c r="AE452" s="44" t="str">
        <f aca="false">IF(OR(AD$4=0,AD452="",AD$8="",AD$7=""),"",ROUND(AD452/AD$8*AD$7*KVARDI,2))</f>
        <v/>
      </c>
      <c r="AF452" s="43"/>
      <c r="AG452" s="44" t="str">
        <f aca="false">IF(OR(AF$4=0,AF452="",AF$8="",AF$7=""),"",ROUND(AF452/AF$8*AF$7*KVARDI,2))</f>
        <v/>
      </c>
      <c r="AH452" s="43"/>
      <c r="AI452" s="44" t="str">
        <f aca="false">IF(OR(AH$4=0,AH452="",AH$8="",AH$7=""),"",ROUND(AH452/AH$8*AH$7*KVARDI,2))</f>
        <v/>
      </c>
      <c r="AJ452" s="43"/>
      <c r="AK452" s="44" t="str">
        <f aca="false">IF(OR(AJ$4=0,AJ452="",AJ$8="",AJ$7=""),"",ROUND(AJ452/AJ$8*AJ$7*KVARDI,2))</f>
        <v/>
      </c>
      <c r="AL452" s="43"/>
      <c r="AM452" s="44" t="str">
        <f aca="false">IF(OR(AL$4=0,AL452="",AL$8="",AL$7=""),"",ROUND(AL452/AL$8*AL$7*KVARDI,2))</f>
        <v/>
      </c>
      <c r="AN452" s="43"/>
      <c r="AO452" s="44" t="str">
        <f aca="false">IF(OR(AN$4=0,AN452="",AN$8="",AN$7=""),"",ROUND(AN452/AN$8*AN$7*KVARDI,2))</f>
        <v/>
      </c>
      <c r="AP452" s="43"/>
      <c r="AQ452" s="44" t="str">
        <f aca="false">IF(OR(AP$4=0,AP452="",AP$8="",AP$7=""),"",ROUND(AP452/AP$8*AP$7*KVARDI,2))</f>
        <v/>
      </c>
      <c r="AR452" s="43"/>
      <c r="AS452" s="44" t="str">
        <f aca="false">IF(OR(AR$4=0,AR452="",AR$8="",AR$7=""),"",ROUND(AR452/AR$8*AR$7*KVARDI,2))</f>
        <v/>
      </c>
      <c r="AT452" s="43"/>
      <c r="AU452" s="44" t="str">
        <f aca="false">IF(OR(AT$4=0,AT452="",AT$8="",AT$7=""),"",ROUND(AT452/AT$8*AT$7*KVARDI,2))</f>
        <v/>
      </c>
      <c r="AV452" s="43"/>
      <c r="AW452" s="44" t="str">
        <f aca="false">IF(OR(AV$4=0,AV452="",AV$8="",AV$7=""),"",ROUND(AV452/AV$8*AV$7*KVARDI,2))</f>
        <v/>
      </c>
      <c r="AX452" s="43"/>
      <c r="AY452" s="44" t="str">
        <f aca="false">IF(OR(AX$4=0,AX452="",AX$8="",AX$7=""),"",ROUND(AX452/AX$8*AX$7*KVARDI,2))</f>
        <v/>
      </c>
      <c r="AZ452" s="43"/>
      <c r="BA452" s="44" t="str">
        <f aca="false">IF(OR(AZ$4=0,AZ452="",AZ$8="",AZ$7=""),"",ROUND(AZ452/AZ$8*AZ$7*KVARDI,2))</f>
        <v/>
      </c>
      <c r="BB452" s="43"/>
      <c r="BC452" s="44" t="str">
        <f aca="false">IF(OR(BB$4=0,BB452="",BB$8="",BB$7=""),"",ROUND(BB452/BB$8*BB$7*KVARDI,2))</f>
        <v/>
      </c>
    </row>
    <row r="453" customFormat="false" ht="15" hidden="false" customHeight="true" outlineLevel="0" collapsed="false">
      <c r="A453" s="45" t="n">
        <f aca="false">ROW()-10</f>
        <v>443</v>
      </c>
      <c r="B453" s="41" t="str">
        <f aca="false">IF(INDEX(Launagögn!$B$6:$B$10005,$A453)="","",INDEX(Launagögn!$B$6:$B$10005,$A453))</f>
        <v/>
      </c>
      <c r="C453" s="41" t="str">
        <f aca="false">IF(INDEX(Launagögn!$C$6:$C$10005,$A453)="","",INDEX(Launagögn!$C$6:$C$10005,$A453))</f>
        <v/>
      </c>
      <c r="D453" s="42" t="n">
        <f aca="false">IFERROR(SUMIF($F$10:$BC$10,"Stig",$F453:$BC453),0)</f>
        <v>0</v>
      </c>
      <c r="F453" s="43"/>
      <c r="G453" s="44" t="str">
        <f aca="false">IF(OR(F$4=0,F453="",F$8="",F$7=""),"",ROUND(F453/F$8*F$7*KVARDI,2))</f>
        <v/>
      </c>
      <c r="H453" s="43"/>
      <c r="I453" s="44" t="str">
        <f aca="false">IF(OR(H$4=0,H453="",H$8="",H$7=""),"",ROUND(H453/H$8*H$7*KVARDI,2))</f>
        <v/>
      </c>
      <c r="J453" s="43"/>
      <c r="K453" s="44" t="str">
        <f aca="false">IF(OR(J$4=0,J453="",J$8="",J$7=""),"",ROUND(J453/J$8*J$7*KVARDI,2))</f>
        <v/>
      </c>
      <c r="L453" s="43"/>
      <c r="M453" s="44" t="str">
        <f aca="false">IF(OR(L$4=0,L453="",L$8="",L$7=""),"",ROUND(L453/L$8*L$7*KVARDI,2))</f>
        <v/>
      </c>
      <c r="N453" s="43"/>
      <c r="O453" s="44" t="str">
        <f aca="false">IF(OR(N$4=0,N453="",N$8="",N$7=""),"",ROUND(N453/N$8*N$7*KVARDI,2))</f>
        <v/>
      </c>
      <c r="P453" s="43"/>
      <c r="Q453" s="44" t="str">
        <f aca="false">IF(OR(P$4=0,P453="",P$8="",P$7=""),"",ROUND(P453/P$8*P$7*KVARDI,2))</f>
        <v/>
      </c>
      <c r="R453" s="43"/>
      <c r="S453" s="44" t="str">
        <f aca="false">IF(OR(R$4=0,R453="",R$8="",R$7=""),"",ROUND(R453/R$8*R$7*KVARDI,2))</f>
        <v/>
      </c>
      <c r="T453" s="43"/>
      <c r="U453" s="44" t="str">
        <f aca="false">IF(OR(T$4=0,T453="",T$8="",T$7=""),"",ROUND(T453/T$8*T$7*KVARDI,2))</f>
        <v/>
      </c>
      <c r="V453" s="43"/>
      <c r="W453" s="44" t="str">
        <f aca="false">IF(OR(V$4=0,V453="",V$8="",V$7=""),"",ROUND(V453/V$8*V$7*KVARDI,2))</f>
        <v/>
      </c>
      <c r="X453" s="43"/>
      <c r="Y453" s="44" t="str">
        <f aca="false">IF(OR(X$4=0,X453="",X$8="",X$7=""),"",ROUND(X453/X$8*X$7*KVARDI,2))</f>
        <v/>
      </c>
      <c r="Z453" s="43"/>
      <c r="AA453" s="44" t="str">
        <f aca="false">IF(OR(Z$4=0,Z453="",Z$8="",Z$7=""),"",ROUND(Z453/Z$8*Z$7*KVARDI,2))</f>
        <v/>
      </c>
      <c r="AB453" s="43"/>
      <c r="AC453" s="44" t="str">
        <f aca="false">IF(OR(AB$4=0,AB453="",AB$8="",AB$7=""),"",ROUND(AB453/AB$8*AB$7*KVARDI,2))</f>
        <v/>
      </c>
      <c r="AD453" s="43"/>
      <c r="AE453" s="44" t="str">
        <f aca="false">IF(OR(AD$4=0,AD453="",AD$8="",AD$7=""),"",ROUND(AD453/AD$8*AD$7*KVARDI,2))</f>
        <v/>
      </c>
      <c r="AF453" s="43"/>
      <c r="AG453" s="44" t="str">
        <f aca="false">IF(OR(AF$4=0,AF453="",AF$8="",AF$7=""),"",ROUND(AF453/AF$8*AF$7*KVARDI,2))</f>
        <v/>
      </c>
      <c r="AH453" s="43"/>
      <c r="AI453" s="44" t="str">
        <f aca="false">IF(OR(AH$4=0,AH453="",AH$8="",AH$7=""),"",ROUND(AH453/AH$8*AH$7*KVARDI,2))</f>
        <v/>
      </c>
      <c r="AJ453" s="43"/>
      <c r="AK453" s="44" t="str">
        <f aca="false">IF(OR(AJ$4=0,AJ453="",AJ$8="",AJ$7=""),"",ROUND(AJ453/AJ$8*AJ$7*KVARDI,2))</f>
        <v/>
      </c>
      <c r="AL453" s="43"/>
      <c r="AM453" s="44" t="str">
        <f aca="false">IF(OR(AL$4=0,AL453="",AL$8="",AL$7=""),"",ROUND(AL453/AL$8*AL$7*KVARDI,2))</f>
        <v/>
      </c>
      <c r="AN453" s="43"/>
      <c r="AO453" s="44" t="str">
        <f aca="false">IF(OR(AN$4=0,AN453="",AN$8="",AN$7=""),"",ROUND(AN453/AN$8*AN$7*KVARDI,2))</f>
        <v/>
      </c>
      <c r="AP453" s="43"/>
      <c r="AQ453" s="44" t="str">
        <f aca="false">IF(OR(AP$4=0,AP453="",AP$8="",AP$7=""),"",ROUND(AP453/AP$8*AP$7*KVARDI,2))</f>
        <v/>
      </c>
      <c r="AR453" s="43"/>
      <c r="AS453" s="44" t="str">
        <f aca="false">IF(OR(AR$4=0,AR453="",AR$8="",AR$7=""),"",ROUND(AR453/AR$8*AR$7*KVARDI,2))</f>
        <v/>
      </c>
      <c r="AT453" s="43"/>
      <c r="AU453" s="44" t="str">
        <f aca="false">IF(OR(AT$4=0,AT453="",AT$8="",AT$7=""),"",ROUND(AT453/AT$8*AT$7*KVARDI,2))</f>
        <v/>
      </c>
      <c r="AV453" s="43"/>
      <c r="AW453" s="44" t="str">
        <f aca="false">IF(OR(AV$4=0,AV453="",AV$8="",AV$7=""),"",ROUND(AV453/AV$8*AV$7*KVARDI,2))</f>
        <v/>
      </c>
      <c r="AX453" s="43"/>
      <c r="AY453" s="44" t="str">
        <f aca="false">IF(OR(AX$4=0,AX453="",AX$8="",AX$7=""),"",ROUND(AX453/AX$8*AX$7*KVARDI,2))</f>
        <v/>
      </c>
      <c r="AZ453" s="43"/>
      <c r="BA453" s="44" t="str">
        <f aca="false">IF(OR(AZ$4=0,AZ453="",AZ$8="",AZ$7=""),"",ROUND(AZ453/AZ$8*AZ$7*KVARDI,2))</f>
        <v/>
      </c>
      <c r="BB453" s="43"/>
      <c r="BC453" s="44" t="str">
        <f aca="false">IF(OR(BB$4=0,BB453="",BB$8="",BB$7=""),"",ROUND(BB453/BB$8*BB$7*KVARDI,2))</f>
        <v/>
      </c>
    </row>
    <row r="454" customFormat="false" ht="15" hidden="false" customHeight="true" outlineLevel="0" collapsed="false">
      <c r="A454" s="45" t="n">
        <f aca="false">ROW()-10</f>
        <v>444</v>
      </c>
      <c r="B454" s="41" t="str">
        <f aca="false">IF(INDEX(Launagögn!$B$6:$B$10005,$A454)="","",INDEX(Launagögn!$B$6:$B$10005,$A454))</f>
        <v/>
      </c>
      <c r="C454" s="41" t="str">
        <f aca="false">IF(INDEX(Launagögn!$C$6:$C$10005,$A454)="","",INDEX(Launagögn!$C$6:$C$10005,$A454))</f>
        <v/>
      </c>
      <c r="D454" s="42" t="n">
        <f aca="false">IFERROR(SUMIF($F$10:$BC$10,"Stig",$F454:$BC454),0)</f>
        <v>0</v>
      </c>
      <c r="F454" s="43"/>
      <c r="G454" s="44" t="str">
        <f aca="false">IF(OR(F$4=0,F454="",F$8="",F$7=""),"",ROUND(F454/F$8*F$7*KVARDI,2))</f>
        <v/>
      </c>
      <c r="H454" s="43"/>
      <c r="I454" s="44" t="str">
        <f aca="false">IF(OR(H$4=0,H454="",H$8="",H$7=""),"",ROUND(H454/H$8*H$7*KVARDI,2))</f>
        <v/>
      </c>
      <c r="J454" s="43"/>
      <c r="K454" s="44" t="str">
        <f aca="false">IF(OR(J$4=0,J454="",J$8="",J$7=""),"",ROUND(J454/J$8*J$7*KVARDI,2))</f>
        <v/>
      </c>
      <c r="L454" s="43"/>
      <c r="M454" s="44" t="str">
        <f aca="false">IF(OR(L$4=0,L454="",L$8="",L$7=""),"",ROUND(L454/L$8*L$7*KVARDI,2))</f>
        <v/>
      </c>
      <c r="N454" s="43"/>
      <c r="O454" s="44" t="str">
        <f aca="false">IF(OR(N$4=0,N454="",N$8="",N$7=""),"",ROUND(N454/N$8*N$7*KVARDI,2))</f>
        <v/>
      </c>
      <c r="P454" s="43"/>
      <c r="Q454" s="44" t="str">
        <f aca="false">IF(OR(P$4=0,P454="",P$8="",P$7=""),"",ROUND(P454/P$8*P$7*KVARDI,2))</f>
        <v/>
      </c>
      <c r="R454" s="43"/>
      <c r="S454" s="44" t="str">
        <f aca="false">IF(OR(R$4=0,R454="",R$8="",R$7=""),"",ROUND(R454/R$8*R$7*KVARDI,2))</f>
        <v/>
      </c>
      <c r="T454" s="43"/>
      <c r="U454" s="44" t="str">
        <f aca="false">IF(OR(T$4=0,T454="",T$8="",T$7=""),"",ROUND(T454/T$8*T$7*KVARDI,2))</f>
        <v/>
      </c>
      <c r="V454" s="43"/>
      <c r="W454" s="44" t="str">
        <f aca="false">IF(OR(V$4=0,V454="",V$8="",V$7=""),"",ROUND(V454/V$8*V$7*KVARDI,2))</f>
        <v/>
      </c>
      <c r="X454" s="43"/>
      <c r="Y454" s="44" t="str">
        <f aca="false">IF(OR(X$4=0,X454="",X$8="",X$7=""),"",ROUND(X454/X$8*X$7*KVARDI,2))</f>
        <v/>
      </c>
      <c r="Z454" s="43"/>
      <c r="AA454" s="44" t="str">
        <f aca="false">IF(OR(Z$4=0,Z454="",Z$8="",Z$7=""),"",ROUND(Z454/Z$8*Z$7*KVARDI,2))</f>
        <v/>
      </c>
      <c r="AB454" s="43"/>
      <c r="AC454" s="44" t="str">
        <f aca="false">IF(OR(AB$4=0,AB454="",AB$8="",AB$7=""),"",ROUND(AB454/AB$8*AB$7*KVARDI,2))</f>
        <v/>
      </c>
      <c r="AD454" s="43"/>
      <c r="AE454" s="44" t="str">
        <f aca="false">IF(OR(AD$4=0,AD454="",AD$8="",AD$7=""),"",ROUND(AD454/AD$8*AD$7*KVARDI,2))</f>
        <v/>
      </c>
      <c r="AF454" s="43"/>
      <c r="AG454" s="44" t="str">
        <f aca="false">IF(OR(AF$4=0,AF454="",AF$8="",AF$7=""),"",ROUND(AF454/AF$8*AF$7*KVARDI,2))</f>
        <v/>
      </c>
      <c r="AH454" s="43"/>
      <c r="AI454" s="44" t="str">
        <f aca="false">IF(OR(AH$4=0,AH454="",AH$8="",AH$7=""),"",ROUND(AH454/AH$8*AH$7*KVARDI,2))</f>
        <v/>
      </c>
      <c r="AJ454" s="43"/>
      <c r="AK454" s="44" t="str">
        <f aca="false">IF(OR(AJ$4=0,AJ454="",AJ$8="",AJ$7=""),"",ROUND(AJ454/AJ$8*AJ$7*KVARDI,2))</f>
        <v/>
      </c>
      <c r="AL454" s="43"/>
      <c r="AM454" s="44" t="str">
        <f aca="false">IF(OR(AL$4=0,AL454="",AL$8="",AL$7=""),"",ROUND(AL454/AL$8*AL$7*KVARDI,2))</f>
        <v/>
      </c>
      <c r="AN454" s="43"/>
      <c r="AO454" s="44" t="str">
        <f aca="false">IF(OR(AN$4=0,AN454="",AN$8="",AN$7=""),"",ROUND(AN454/AN$8*AN$7*KVARDI,2))</f>
        <v/>
      </c>
      <c r="AP454" s="43"/>
      <c r="AQ454" s="44" t="str">
        <f aca="false">IF(OR(AP$4=0,AP454="",AP$8="",AP$7=""),"",ROUND(AP454/AP$8*AP$7*KVARDI,2))</f>
        <v/>
      </c>
      <c r="AR454" s="43"/>
      <c r="AS454" s="44" t="str">
        <f aca="false">IF(OR(AR$4=0,AR454="",AR$8="",AR$7=""),"",ROUND(AR454/AR$8*AR$7*KVARDI,2))</f>
        <v/>
      </c>
      <c r="AT454" s="43"/>
      <c r="AU454" s="44" t="str">
        <f aca="false">IF(OR(AT$4=0,AT454="",AT$8="",AT$7=""),"",ROUND(AT454/AT$8*AT$7*KVARDI,2))</f>
        <v/>
      </c>
      <c r="AV454" s="43"/>
      <c r="AW454" s="44" t="str">
        <f aca="false">IF(OR(AV$4=0,AV454="",AV$8="",AV$7=""),"",ROUND(AV454/AV$8*AV$7*KVARDI,2))</f>
        <v/>
      </c>
      <c r="AX454" s="43"/>
      <c r="AY454" s="44" t="str">
        <f aca="false">IF(OR(AX$4=0,AX454="",AX$8="",AX$7=""),"",ROUND(AX454/AX$8*AX$7*KVARDI,2))</f>
        <v/>
      </c>
      <c r="AZ454" s="43"/>
      <c r="BA454" s="44" t="str">
        <f aca="false">IF(OR(AZ$4=0,AZ454="",AZ$8="",AZ$7=""),"",ROUND(AZ454/AZ$8*AZ$7*KVARDI,2))</f>
        <v/>
      </c>
      <c r="BB454" s="43"/>
      <c r="BC454" s="44" t="str">
        <f aca="false">IF(OR(BB$4=0,BB454="",BB$8="",BB$7=""),"",ROUND(BB454/BB$8*BB$7*KVARDI,2))</f>
        <v/>
      </c>
    </row>
    <row r="455" customFormat="false" ht="15" hidden="false" customHeight="true" outlineLevel="0" collapsed="false">
      <c r="A455" s="45" t="n">
        <f aca="false">ROW()-10</f>
        <v>445</v>
      </c>
      <c r="B455" s="41" t="str">
        <f aca="false">IF(INDEX(Launagögn!$B$6:$B$10005,$A455)="","",INDEX(Launagögn!$B$6:$B$10005,$A455))</f>
        <v/>
      </c>
      <c r="C455" s="41" t="str">
        <f aca="false">IF(INDEX(Launagögn!$C$6:$C$10005,$A455)="","",INDEX(Launagögn!$C$6:$C$10005,$A455))</f>
        <v/>
      </c>
      <c r="D455" s="42" t="n">
        <f aca="false">IFERROR(SUMIF($F$10:$BC$10,"Stig",$F455:$BC455),0)</f>
        <v>0</v>
      </c>
      <c r="F455" s="43"/>
      <c r="G455" s="44" t="str">
        <f aca="false">IF(OR(F$4=0,F455="",F$8="",F$7=""),"",ROUND(F455/F$8*F$7*KVARDI,2))</f>
        <v/>
      </c>
      <c r="H455" s="43"/>
      <c r="I455" s="44" t="str">
        <f aca="false">IF(OR(H$4=0,H455="",H$8="",H$7=""),"",ROUND(H455/H$8*H$7*KVARDI,2))</f>
        <v/>
      </c>
      <c r="J455" s="43"/>
      <c r="K455" s="44" t="str">
        <f aca="false">IF(OR(J$4=0,J455="",J$8="",J$7=""),"",ROUND(J455/J$8*J$7*KVARDI,2))</f>
        <v/>
      </c>
      <c r="L455" s="43"/>
      <c r="M455" s="44" t="str">
        <f aca="false">IF(OR(L$4=0,L455="",L$8="",L$7=""),"",ROUND(L455/L$8*L$7*KVARDI,2))</f>
        <v/>
      </c>
      <c r="N455" s="43"/>
      <c r="O455" s="44" t="str">
        <f aca="false">IF(OR(N$4=0,N455="",N$8="",N$7=""),"",ROUND(N455/N$8*N$7*KVARDI,2))</f>
        <v/>
      </c>
      <c r="P455" s="43"/>
      <c r="Q455" s="44" t="str">
        <f aca="false">IF(OR(P$4=0,P455="",P$8="",P$7=""),"",ROUND(P455/P$8*P$7*KVARDI,2))</f>
        <v/>
      </c>
      <c r="R455" s="43"/>
      <c r="S455" s="44" t="str">
        <f aca="false">IF(OR(R$4=0,R455="",R$8="",R$7=""),"",ROUND(R455/R$8*R$7*KVARDI,2))</f>
        <v/>
      </c>
      <c r="T455" s="43"/>
      <c r="U455" s="44" t="str">
        <f aca="false">IF(OR(T$4=0,T455="",T$8="",T$7=""),"",ROUND(T455/T$8*T$7*KVARDI,2))</f>
        <v/>
      </c>
      <c r="V455" s="43"/>
      <c r="W455" s="44" t="str">
        <f aca="false">IF(OR(V$4=0,V455="",V$8="",V$7=""),"",ROUND(V455/V$8*V$7*KVARDI,2))</f>
        <v/>
      </c>
      <c r="X455" s="43"/>
      <c r="Y455" s="44" t="str">
        <f aca="false">IF(OR(X$4=0,X455="",X$8="",X$7=""),"",ROUND(X455/X$8*X$7*KVARDI,2))</f>
        <v/>
      </c>
      <c r="Z455" s="43"/>
      <c r="AA455" s="44" t="str">
        <f aca="false">IF(OR(Z$4=0,Z455="",Z$8="",Z$7=""),"",ROUND(Z455/Z$8*Z$7*KVARDI,2))</f>
        <v/>
      </c>
      <c r="AB455" s="43"/>
      <c r="AC455" s="44" t="str">
        <f aca="false">IF(OR(AB$4=0,AB455="",AB$8="",AB$7=""),"",ROUND(AB455/AB$8*AB$7*KVARDI,2))</f>
        <v/>
      </c>
      <c r="AD455" s="43"/>
      <c r="AE455" s="44" t="str">
        <f aca="false">IF(OR(AD$4=0,AD455="",AD$8="",AD$7=""),"",ROUND(AD455/AD$8*AD$7*KVARDI,2))</f>
        <v/>
      </c>
      <c r="AF455" s="43"/>
      <c r="AG455" s="44" t="str">
        <f aca="false">IF(OR(AF$4=0,AF455="",AF$8="",AF$7=""),"",ROUND(AF455/AF$8*AF$7*KVARDI,2))</f>
        <v/>
      </c>
      <c r="AH455" s="43"/>
      <c r="AI455" s="44" t="str">
        <f aca="false">IF(OR(AH$4=0,AH455="",AH$8="",AH$7=""),"",ROUND(AH455/AH$8*AH$7*KVARDI,2))</f>
        <v/>
      </c>
      <c r="AJ455" s="43"/>
      <c r="AK455" s="44" t="str">
        <f aca="false">IF(OR(AJ$4=0,AJ455="",AJ$8="",AJ$7=""),"",ROUND(AJ455/AJ$8*AJ$7*KVARDI,2))</f>
        <v/>
      </c>
      <c r="AL455" s="43"/>
      <c r="AM455" s="44" t="str">
        <f aca="false">IF(OR(AL$4=0,AL455="",AL$8="",AL$7=""),"",ROUND(AL455/AL$8*AL$7*KVARDI,2))</f>
        <v/>
      </c>
      <c r="AN455" s="43"/>
      <c r="AO455" s="44" t="str">
        <f aca="false">IF(OR(AN$4=0,AN455="",AN$8="",AN$7=""),"",ROUND(AN455/AN$8*AN$7*KVARDI,2))</f>
        <v/>
      </c>
      <c r="AP455" s="43"/>
      <c r="AQ455" s="44" t="str">
        <f aca="false">IF(OR(AP$4=0,AP455="",AP$8="",AP$7=""),"",ROUND(AP455/AP$8*AP$7*KVARDI,2))</f>
        <v/>
      </c>
      <c r="AR455" s="43"/>
      <c r="AS455" s="44" t="str">
        <f aca="false">IF(OR(AR$4=0,AR455="",AR$8="",AR$7=""),"",ROUND(AR455/AR$8*AR$7*KVARDI,2))</f>
        <v/>
      </c>
      <c r="AT455" s="43"/>
      <c r="AU455" s="44" t="str">
        <f aca="false">IF(OR(AT$4=0,AT455="",AT$8="",AT$7=""),"",ROUND(AT455/AT$8*AT$7*KVARDI,2))</f>
        <v/>
      </c>
      <c r="AV455" s="43"/>
      <c r="AW455" s="44" t="str">
        <f aca="false">IF(OR(AV$4=0,AV455="",AV$8="",AV$7=""),"",ROUND(AV455/AV$8*AV$7*KVARDI,2))</f>
        <v/>
      </c>
      <c r="AX455" s="43"/>
      <c r="AY455" s="44" t="str">
        <f aca="false">IF(OR(AX$4=0,AX455="",AX$8="",AX$7=""),"",ROUND(AX455/AX$8*AX$7*KVARDI,2))</f>
        <v/>
      </c>
      <c r="AZ455" s="43"/>
      <c r="BA455" s="44" t="str">
        <f aca="false">IF(OR(AZ$4=0,AZ455="",AZ$8="",AZ$7=""),"",ROUND(AZ455/AZ$8*AZ$7*KVARDI,2))</f>
        <v/>
      </c>
      <c r="BB455" s="43"/>
      <c r="BC455" s="44" t="str">
        <f aca="false">IF(OR(BB$4=0,BB455="",BB$8="",BB$7=""),"",ROUND(BB455/BB$8*BB$7*KVARDI,2))</f>
        <v/>
      </c>
    </row>
    <row r="456" customFormat="false" ht="15" hidden="false" customHeight="true" outlineLevel="0" collapsed="false">
      <c r="A456" s="45" t="n">
        <f aca="false">ROW()-10</f>
        <v>446</v>
      </c>
      <c r="B456" s="41" t="str">
        <f aca="false">IF(INDEX(Launagögn!$B$6:$B$10005,$A456)="","",INDEX(Launagögn!$B$6:$B$10005,$A456))</f>
        <v/>
      </c>
      <c r="C456" s="41" t="str">
        <f aca="false">IF(INDEX(Launagögn!$C$6:$C$10005,$A456)="","",INDEX(Launagögn!$C$6:$C$10005,$A456))</f>
        <v/>
      </c>
      <c r="D456" s="42" t="n">
        <f aca="false">IFERROR(SUMIF($F$10:$BC$10,"Stig",$F456:$BC456),0)</f>
        <v>0</v>
      </c>
      <c r="F456" s="43"/>
      <c r="G456" s="44" t="str">
        <f aca="false">IF(OR(F$4=0,F456="",F$8="",F$7=""),"",ROUND(F456/F$8*F$7*KVARDI,2))</f>
        <v/>
      </c>
      <c r="H456" s="43"/>
      <c r="I456" s="44" t="str">
        <f aca="false">IF(OR(H$4=0,H456="",H$8="",H$7=""),"",ROUND(H456/H$8*H$7*KVARDI,2))</f>
        <v/>
      </c>
      <c r="J456" s="43"/>
      <c r="K456" s="44" t="str">
        <f aca="false">IF(OR(J$4=0,J456="",J$8="",J$7=""),"",ROUND(J456/J$8*J$7*KVARDI,2))</f>
        <v/>
      </c>
      <c r="L456" s="43"/>
      <c r="M456" s="44" t="str">
        <f aca="false">IF(OR(L$4=0,L456="",L$8="",L$7=""),"",ROUND(L456/L$8*L$7*KVARDI,2))</f>
        <v/>
      </c>
      <c r="N456" s="43"/>
      <c r="O456" s="44" t="str">
        <f aca="false">IF(OR(N$4=0,N456="",N$8="",N$7=""),"",ROUND(N456/N$8*N$7*KVARDI,2))</f>
        <v/>
      </c>
      <c r="P456" s="43"/>
      <c r="Q456" s="44" t="str">
        <f aca="false">IF(OR(P$4=0,P456="",P$8="",P$7=""),"",ROUND(P456/P$8*P$7*KVARDI,2))</f>
        <v/>
      </c>
      <c r="R456" s="43"/>
      <c r="S456" s="44" t="str">
        <f aca="false">IF(OR(R$4=0,R456="",R$8="",R$7=""),"",ROUND(R456/R$8*R$7*KVARDI,2))</f>
        <v/>
      </c>
      <c r="T456" s="43"/>
      <c r="U456" s="44" t="str">
        <f aca="false">IF(OR(T$4=0,T456="",T$8="",T$7=""),"",ROUND(T456/T$8*T$7*KVARDI,2))</f>
        <v/>
      </c>
      <c r="V456" s="43"/>
      <c r="W456" s="44" t="str">
        <f aca="false">IF(OR(V$4=0,V456="",V$8="",V$7=""),"",ROUND(V456/V$8*V$7*KVARDI,2))</f>
        <v/>
      </c>
      <c r="X456" s="43"/>
      <c r="Y456" s="44" t="str">
        <f aca="false">IF(OR(X$4=0,X456="",X$8="",X$7=""),"",ROUND(X456/X$8*X$7*KVARDI,2))</f>
        <v/>
      </c>
      <c r="Z456" s="43"/>
      <c r="AA456" s="44" t="str">
        <f aca="false">IF(OR(Z$4=0,Z456="",Z$8="",Z$7=""),"",ROUND(Z456/Z$8*Z$7*KVARDI,2))</f>
        <v/>
      </c>
      <c r="AB456" s="43"/>
      <c r="AC456" s="44" t="str">
        <f aca="false">IF(OR(AB$4=0,AB456="",AB$8="",AB$7=""),"",ROUND(AB456/AB$8*AB$7*KVARDI,2))</f>
        <v/>
      </c>
      <c r="AD456" s="43"/>
      <c r="AE456" s="44" t="str">
        <f aca="false">IF(OR(AD$4=0,AD456="",AD$8="",AD$7=""),"",ROUND(AD456/AD$8*AD$7*KVARDI,2))</f>
        <v/>
      </c>
      <c r="AF456" s="43"/>
      <c r="AG456" s="44" t="str">
        <f aca="false">IF(OR(AF$4=0,AF456="",AF$8="",AF$7=""),"",ROUND(AF456/AF$8*AF$7*KVARDI,2))</f>
        <v/>
      </c>
      <c r="AH456" s="43"/>
      <c r="AI456" s="44" t="str">
        <f aca="false">IF(OR(AH$4=0,AH456="",AH$8="",AH$7=""),"",ROUND(AH456/AH$8*AH$7*KVARDI,2))</f>
        <v/>
      </c>
      <c r="AJ456" s="43"/>
      <c r="AK456" s="44" t="str">
        <f aca="false">IF(OR(AJ$4=0,AJ456="",AJ$8="",AJ$7=""),"",ROUND(AJ456/AJ$8*AJ$7*KVARDI,2))</f>
        <v/>
      </c>
      <c r="AL456" s="43"/>
      <c r="AM456" s="44" t="str">
        <f aca="false">IF(OR(AL$4=0,AL456="",AL$8="",AL$7=""),"",ROUND(AL456/AL$8*AL$7*KVARDI,2))</f>
        <v/>
      </c>
      <c r="AN456" s="43"/>
      <c r="AO456" s="44" t="str">
        <f aca="false">IF(OR(AN$4=0,AN456="",AN$8="",AN$7=""),"",ROUND(AN456/AN$8*AN$7*KVARDI,2))</f>
        <v/>
      </c>
      <c r="AP456" s="43"/>
      <c r="AQ456" s="44" t="str">
        <f aca="false">IF(OR(AP$4=0,AP456="",AP$8="",AP$7=""),"",ROUND(AP456/AP$8*AP$7*KVARDI,2))</f>
        <v/>
      </c>
      <c r="AR456" s="43"/>
      <c r="AS456" s="44" t="str">
        <f aca="false">IF(OR(AR$4=0,AR456="",AR$8="",AR$7=""),"",ROUND(AR456/AR$8*AR$7*KVARDI,2))</f>
        <v/>
      </c>
      <c r="AT456" s="43"/>
      <c r="AU456" s="44" t="str">
        <f aca="false">IF(OR(AT$4=0,AT456="",AT$8="",AT$7=""),"",ROUND(AT456/AT$8*AT$7*KVARDI,2))</f>
        <v/>
      </c>
      <c r="AV456" s="43"/>
      <c r="AW456" s="44" t="str">
        <f aca="false">IF(OR(AV$4=0,AV456="",AV$8="",AV$7=""),"",ROUND(AV456/AV$8*AV$7*KVARDI,2))</f>
        <v/>
      </c>
      <c r="AX456" s="43"/>
      <c r="AY456" s="44" t="str">
        <f aca="false">IF(OR(AX$4=0,AX456="",AX$8="",AX$7=""),"",ROUND(AX456/AX$8*AX$7*KVARDI,2))</f>
        <v/>
      </c>
      <c r="AZ456" s="43"/>
      <c r="BA456" s="44" t="str">
        <f aca="false">IF(OR(AZ$4=0,AZ456="",AZ$8="",AZ$7=""),"",ROUND(AZ456/AZ$8*AZ$7*KVARDI,2))</f>
        <v/>
      </c>
      <c r="BB456" s="43"/>
      <c r="BC456" s="44" t="str">
        <f aca="false">IF(OR(BB$4=0,BB456="",BB$8="",BB$7=""),"",ROUND(BB456/BB$8*BB$7*KVARDI,2))</f>
        <v/>
      </c>
    </row>
    <row r="457" customFormat="false" ht="15" hidden="false" customHeight="true" outlineLevel="0" collapsed="false">
      <c r="A457" s="45" t="n">
        <f aca="false">ROW()-10</f>
        <v>447</v>
      </c>
      <c r="B457" s="41" t="str">
        <f aca="false">IF(INDEX(Launagögn!$B$6:$B$10005,$A457)="","",INDEX(Launagögn!$B$6:$B$10005,$A457))</f>
        <v/>
      </c>
      <c r="C457" s="41" t="str">
        <f aca="false">IF(INDEX(Launagögn!$C$6:$C$10005,$A457)="","",INDEX(Launagögn!$C$6:$C$10005,$A457))</f>
        <v/>
      </c>
      <c r="D457" s="42" t="n">
        <f aca="false">IFERROR(SUMIF($F$10:$BC$10,"Stig",$F457:$BC457),0)</f>
        <v>0</v>
      </c>
      <c r="F457" s="43"/>
      <c r="G457" s="44" t="str">
        <f aca="false">IF(OR(F$4=0,F457="",F$8="",F$7=""),"",ROUND(F457/F$8*F$7*KVARDI,2))</f>
        <v/>
      </c>
      <c r="H457" s="43"/>
      <c r="I457" s="44" t="str">
        <f aca="false">IF(OR(H$4=0,H457="",H$8="",H$7=""),"",ROUND(H457/H$8*H$7*KVARDI,2))</f>
        <v/>
      </c>
      <c r="J457" s="43"/>
      <c r="K457" s="44" t="str">
        <f aca="false">IF(OR(J$4=0,J457="",J$8="",J$7=""),"",ROUND(J457/J$8*J$7*KVARDI,2))</f>
        <v/>
      </c>
      <c r="L457" s="43"/>
      <c r="M457" s="44" t="str">
        <f aca="false">IF(OR(L$4=0,L457="",L$8="",L$7=""),"",ROUND(L457/L$8*L$7*KVARDI,2))</f>
        <v/>
      </c>
      <c r="N457" s="43"/>
      <c r="O457" s="44" t="str">
        <f aca="false">IF(OR(N$4=0,N457="",N$8="",N$7=""),"",ROUND(N457/N$8*N$7*KVARDI,2))</f>
        <v/>
      </c>
      <c r="P457" s="43"/>
      <c r="Q457" s="44" t="str">
        <f aca="false">IF(OR(P$4=0,P457="",P$8="",P$7=""),"",ROUND(P457/P$8*P$7*KVARDI,2))</f>
        <v/>
      </c>
      <c r="R457" s="43"/>
      <c r="S457" s="44" t="str">
        <f aca="false">IF(OR(R$4=0,R457="",R$8="",R$7=""),"",ROUND(R457/R$8*R$7*KVARDI,2))</f>
        <v/>
      </c>
      <c r="T457" s="43"/>
      <c r="U457" s="44" t="str">
        <f aca="false">IF(OR(T$4=0,T457="",T$8="",T$7=""),"",ROUND(T457/T$8*T$7*KVARDI,2))</f>
        <v/>
      </c>
      <c r="V457" s="43"/>
      <c r="W457" s="44" t="str">
        <f aca="false">IF(OR(V$4=0,V457="",V$8="",V$7=""),"",ROUND(V457/V$8*V$7*KVARDI,2))</f>
        <v/>
      </c>
      <c r="X457" s="43"/>
      <c r="Y457" s="44" t="str">
        <f aca="false">IF(OR(X$4=0,X457="",X$8="",X$7=""),"",ROUND(X457/X$8*X$7*KVARDI,2))</f>
        <v/>
      </c>
      <c r="Z457" s="43"/>
      <c r="AA457" s="44" t="str">
        <f aca="false">IF(OR(Z$4=0,Z457="",Z$8="",Z$7=""),"",ROUND(Z457/Z$8*Z$7*KVARDI,2))</f>
        <v/>
      </c>
      <c r="AB457" s="43"/>
      <c r="AC457" s="44" t="str">
        <f aca="false">IF(OR(AB$4=0,AB457="",AB$8="",AB$7=""),"",ROUND(AB457/AB$8*AB$7*KVARDI,2))</f>
        <v/>
      </c>
      <c r="AD457" s="43"/>
      <c r="AE457" s="44" t="str">
        <f aca="false">IF(OR(AD$4=0,AD457="",AD$8="",AD$7=""),"",ROUND(AD457/AD$8*AD$7*KVARDI,2))</f>
        <v/>
      </c>
      <c r="AF457" s="43"/>
      <c r="AG457" s="44" t="str">
        <f aca="false">IF(OR(AF$4=0,AF457="",AF$8="",AF$7=""),"",ROUND(AF457/AF$8*AF$7*KVARDI,2))</f>
        <v/>
      </c>
      <c r="AH457" s="43"/>
      <c r="AI457" s="44" t="str">
        <f aca="false">IF(OR(AH$4=0,AH457="",AH$8="",AH$7=""),"",ROUND(AH457/AH$8*AH$7*KVARDI,2))</f>
        <v/>
      </c>
      <c r="AJ457" s="43"/>
      <c r="AK457" s="44" t="str">
        <f aca="false">IF(OR(AJ$4=0,AJ457="",AJ$8="",AJ$7=""),"",ROUND(AJ457/AJ$8*AJ$7*KVARDI,2))</f>
        <v/>
      </c>
      <c r="AL457" s="43"/>
      <c r="AM457" s="44" t="str">
        <f aca="false">IF(OR(AL$4=0,AL457="",AL$8="",AL$7=""),"",ROUND(AL457/AL$8*AL$7*KVARDI,2))</f>
        <v/>
      </c>
      <c r="AN457" s="43"/>
      <c r="AO457" s="44" t="str">
        <f aca="false">IF(OR(AN$4=0,AN457="",AN$8="",AN$7=""),"",ROUND(AN457/AN$8*AN$7*KVARDI,2))</f>
        <v/>
      </c>
      <c r="AP457" s="43"/>
      <c r="AQ457" s="44" t="str">
        <f aca="false">IF(OR(AP$4=0,AP457="",AP$8="",AP$7=""),"",ROUND(AP457/AP$8*AP$7*KVARDI,2))</f>
        <v/>
      </c>
      <c r="AR457" s="43"/>
      <c r="AS457" s="44" t="str">
        <f aca="false">IF(OR(AR$4=0,AR457="",AR$8="",AR$7=""),"",ROUND(AR457/AR$8*AR$7*KVARDI,2))</f>
        <v/>
      </c>
      <c r="AT457" s="43"/>
      <c r="AU457" s="44" t="str">
        <f aca="false">IF(OR(AT$4=0,AT457="",AT$8="",AT$7=""),"",ROUND(AT457/AT$8*AT$7*KVARDI,2))</f>
        <v/>
      </c>
      <c r="AV457" s="43"/>
      <c r="AW457" s="44" t="str">
        <f aca="false">IF(OR(AV$4=0,AV457="",AV$8="",AV$7=""),"",ROUND(AV457/AV$8*AV$7*KVARDI,2))</f>
        <v/>
      </c>
      <c r="AX457" s="43"/>
      <c r="AY457" s="44" t="str">
        <f aca="false">IF(OR(AX$4=0,AX457="",AX$8="",AX$7=""),"",ROUND(AX457/AX$8*AX$7*KVARDI,2))</f>
        <v/>
      </c>
      <c r="AZ457" s="43"/>
      <c r="BA457" s="44" t="str">
        <f aca="false">IF(OR(AZ$4=0,AZ457="",AZ$8="",AZ$7=""),"",ROUND(AZ457/AZ$8*AZ$7*KVARDI,2))</f>
        <v/>
      </c>
      <c r="BB457" s="43"/>
      <c r="BC457" s="44" t="str">
        <f aca="false">IF(OR(BB$4=0,BB457="",BB$8="",BB$7=""),"",ROUND(BB457/BB$8*BB$7*KVARDI,2))</f>
        <v/>
      </c>
    </row>
    <row r="458" customFormat="false" ht="15" hidden="false" customHeight="true" outlineLevel="0" collapsed="false">
      <c r="A458" s="45" t="n">
        <f aca="false">ROW()-10</f>
        <v>448</v>
      </c>
      <c r="B458" s="41" t="str">
        <f aca="false">IF(INDEX(Launagögn!$B$6:$B$10005,$A458)="","",INDEX(Launagögn!$B$6:$B$10005,$A458))</f>
        <v/>
      </c>
      <c r="C458" s="41" t="str">
        <f aca="false">IF(INDEX(Launagögn!$C$6:$C$10005,$A458)="","",INDEX(Launagögn!$C$6:$C$10005,$A458))</f>
        <v/>
      </c>
      <c r="D458" s="42" t="n">
        <f aca="false">IFERROR(SUMIF($F$10:$BC$10,"Stig",$F458:$BC458),0)</f>
        <v>0</v>
      </c>
      <c r="F458" s="43"/>
      <c r="G458" s="44" t="str">
        <f aca="false">IF(OR(F$4=0,F458="",F$8="",F$7=""),"",ROUND(F458/F$8*F$7*KVARDI,2))</f>
        <v/>
      </c>
      <c r="H458" s="43"/>
      <c r="I458" s="44" t="str">
        <f aca="false">IF(OR(H$4=0,H458="",H$8="",H$7=""),"",ROUND(H458/H$8*H$7*KVARDI,2))</f>
        <v/>
      </c>
      <c r="J458" s="43"/>
      <c r="K458" s="44" t="str">
        <f aca="false">IF(OR(J$4=0,J458="",J$8="",J$7=""),"",ROUND(J458/J$8*J$7*KVARDI,2))</f>
        <v/>
      </c>
      <c r="L458" s="43"/>
      <c r="M458" s="44" t="str">
        <f aca="false">IF(OR(L$4=0,L458="",L$8="",L$7=""),"",ROUND(L458/L$8*L$7*KVARDI,2))</f>
        <v/>
      </c>
      <c r="N458" s="43"/>
      <c r="O458" s="44" t="str">
        <f aca="false">IF(OR(N$4=0,N458="",N$8="",N$7=""),"",ROUND(N458/N$8*N$7*KVARDI,2))</f>
        <v/>
      </c>
      <c r="P458" s="43"/>
      <c r="Q458" s="44" t="str">
        <f aca="false">IF(OR(P$4=0,P458="",P$8="",P$7=""),"",ROUND(P458/P$8*P$7*KVARDI,2))</f>
        <v/>
      </c>
      <c r="R458" s="43"/>
      <c r="S458" s="44" t="str">
        <f aca="false">IF(OR(R$4=0,R458="",R$8="",R$7=""),"",ROUND(R458/R$8*R$7*KVARDI,2))</f>
        <v/>
      </c>
      <c r="T458" s="43"/>
      <c r="U458" s="44" t="str">
        <f aca="false">IF(OR(T$4=0,T458="",T$8="",T$7=""),"",ROUND(T458/T$8*T$7*KVARDI,2))</f>
        <v/>
      </c>
      <c r="V458" s="43"/>
      <c r="W458" s="44" t="str">
        <f aca="false">IF(OR(V$4=0,V458="",V$8="",V$7=""),"",ROUND(V458/V$8*V$7*KVARDI,2))</f>
        <v/>
      </c>
      <c r="X458" s="43"/>
      <c r="Y458" s="44" t="str">
        <f aca="false">IF(OR(X$4=0,X458="",X$8="",X$7=""),"",ROUND(X458/X$8*X$7*KVARDI,2))</f>
        <v/>
      </c>
      <c r="Z458" s="43"/>
      <c r="AA458" s="44" t="str">
        <f aca="false">IF(OR(Z$4=0,Z458="",Z$8="",Z$7=""),"",ROUND(Z458/Z$8*Z$7*KVARDI,2))</f>
        <v/>
      </c>
      <c r="AB458" s="43"/>
      <c r="AC458" s="44" t="str">
        <f aca="false">IF(OR(AB$4=0,AB458="",AB$8="",AB$7=""),"",ROUND(AB458/AB$8*AB$7*KVARDI,2))</f>
        <v/>
      </c>
      <c r="AD458" s="43"/>
      <c r="AE458" s="44" t="str">
        <f aca="false">IF(OR(AD$4=0,AD458="",AD$8="",AD$7=""),"",ROUND(AD458/AD$8*AD$7*KVARDI,2))</f>
        <v/>
      </c>
      <c r="AF458" s="43"/>
      <c r="AG458" s="44" t="str">
        <f aca="false">IF(OR(AF$4=0,AF458="",AF$8="",AF$7=""),"",ROUND(AF458/AF$8*AF$7*KVARDI,2))</f>
        <v/>
      </c>
      <c r="AH458" s="43"/>
      <c r="AI458" s="44" t="str">
        <f aca="false">IF(OR(AH$4=0,AH458="",AH$8="",AH$7=""),"",ROUND(AH458/AH$8*AH$7*KVARDI,2))</f>
        <v/>
      </c>
      <c r="AJ458" s="43"/>
      <c r="AK458" s="44" t="str">
        <f aca="false">IF(OR(AJ$4=0,AJ458="",AJ$8="",AJ$7=""),"",ROUND(AJ458/AJ$8*AJ$7*KVARDI,2))</f>
        <v/>
      </c>
      <c r="AL458" s="43"/>
      <c r="AM458" s="44" t="str">
        <f aca="false">IF(OR(AL$4=0,AL458="",AL$8="",AL$7=""),"",ROUND(AL458/AL$8*AL$7*KVARDI,2))</f>
        <v/>
      </c>
      <c r="AN458" s="43"/>
      <c r="AO458" s="44" t="str">
        <f aca="false">IF(OR(AN$4=0,AN458="",AN$8="",AN$7=""),"",ROUND(AN458/AN$8*AN$7*KVARDI,2))</f>
        <v/>
      </c>
      <c r="AP458" s="43"/>
      <c r="AQ458" s="44" t="str">
        <f aca="false">IF(OR(AP$4=0,AP458="",AP$8="",AP$7=""),"",ROUND(AP458/AP$8*AP$7*KVARDI,2))</f>
        <v/>
      </c>
      <c r="AR458" s="43"/>
      <c r="AS458" s="44" t="str">
        <f aca="false">IF(OR(AR$4=0,AR458="",AR$8="",AR$7=""),"",ROUND(AR458/AR$8*AR$7*KVARDI,2))</f>
        <v/>
      </c>
      <c r="AT458" s="43"/>
      <c r="AU458" s="44" t="str">
        <f aca="false">IF(OR(AT$4=0,AT458="",AT$8="",AT$7=""),"",ROUND(AT458/AT$8*AT$7*KVARDI,2))</f>
        <v/>
      </c>
      <c r="AV458" s="43"/>
      <c r="AW458" s="44" t="str">
        <f aca="false">IF(OR(AV$4=0,AV458="",AV$8="",AV$7=""),"",ROUND(AV458/AV$8*AV$7*KVARDI,2))</f>
        <v/>
      </c>
      <c r="AX458" s="43"/>
      <c r="AY458" s="44" t="str">
        <f aca="false">IF(OR(AX$4=0,AX458="",AX$8="",AX$7=""),"",ROUND(AX458/AX$8*AX$7*KVARDI,2))</f>
        <v/>
      </c>
      <c r="AZ458" s="43"/>
      <c r="BA458" s="44" t="str">
        <f aca="false">IF(OR(AZ$4=0,AZ458="",AZ$8="",AZ$7=""),"",ROUND(AZ458/AZ$8*AZ$7*KVARDI,2))</f>
        <v/>
      </c>
      <c r="BB458" s="43"/>
      <c r="BC458" s="44" t="str">
        <f aca="false">IF(OR(BB$4=0,BB458="",BB$8="",BB$7=""),"",ROUND(BB458/BB$8*BB$7*KVARDI,2))</f>
        <v/>
      </c>
    </row>
    <row r="459" customFormat="false" ht="15" hidden="false" customHeight="true" outlineLevel="0" collapsed="false">
      <c r="A459" s="45" t="n">
        <f aca="false">ROW()-10</f>
        <v>449</v>
      </c>
      <c r="B459" s="41" t="str">
        <f aca="false">IF(INDEX(Launagögn!$B$6:$B$10005,$A459)="","",INDEX(Launagögn!$B$6:$B$10005,$A459))</f>
        <v/>
      </c>
      <c r="C459" s="41" t="str">
        <f aca="false">IF(INDEX(Launagögn!$C$6:$C$10005,$A459)="","",INDEX(Launagögn!$C$6:$C$10005,$A459))</f>
        <v/>
      </c>
      <c r="D459" s="42" t="n">
        <f aca="false">IFERROR(SUMIF($F$10:$BC$10,"Stig",$F459:$BC459),0)</f>
        <v>0</v>
      </c>
      <c r="F459" s="43"/>
      <c r="G459" s="44" t="str">
        <f aca="false">IF(OR(F$4=0,F459="",F$8="",F$7=""),"",ROUND(F459/F$8*F$7*KVARDI,2))</f>
        <v/>
      </c>
      <c r="H459" s="43"/>
      <c r="I459" s="44" t="str">
        <f aca="false">IF(OR(H$4=0,H459="",H$8="",H$7=""),"",ROUND(H459/H$8*H$7*KVARDI,2))</f>
        <v/>
      </c>
      <c r="J459" s="43"/>
      <c r="K459" s="44" t="str">
        <f aca="false">IF(OR(J$4=0,J459="",J$8="",J$7=""),"",ROUND(J459/J$8*J$7*KVARDI,2))</f>
        <v/>
      </c>
      <c r="L459" s="43"/>
      <c r="M459" s="44" t="str">
        <f aca="false">IF(OR(L$4=0,L459="",L$8="",L$7=""),"",ROUND(L459/L$8*L$7*KVARDI,2))</f>
        <v/>
      </c>
      <c r="N459" s="43"/>
      <c r="O459" s="44" t="str">
        <f aca="false">IF(OR(N$4=0,N459="",N$8="",N$7=""),"",ROUND(N459/N$8*N$7*KVARDI,2))</f>
        <v/>
      </c>
      <c r="P459" s="43"/>
      <c r="Q459" s="44" t="str">
        <f aca="false">IF(OR(P$4=0,P459="",P$8="",P$7=""),"",ROUND(P459/P$8*P$7*KVARDI,2))</f>
        <v/>
      </c>
      <c r="R459" s="43"/>
      <c r="S459" s="44" t="str">
        <f aca="false">IF(OR(R$4=0,R459="",R$8="",R$7=""),"",ROUND(R459/R$8*R$7*KVARDI,2))</f>
        <v/>
      </c>
      <c r="T459" s="43"/>
      <c r="U459" s="44" t="str">
        <f aca="false">IF(OR(T$4=0,T459="",T$8="",T$7=""),"",ROUND(T459/T$8*T$7*KVARDI,2))</f>
        <v/>
      </c>
      <c r="V459" s="43"/>
      <c r="W459" s="44" t="str">
        <f aca="false">IF(OR(V$4=0,V459="",V$8="",V$7=""),"",ROUND(V459/V$8*V$7*KVARDI,2))</f>
        <v/>
      </c>
      <c r="X459" s="43"/>
      <c r="Y459" s="44" t="str">
        <f aca="false">IF(OR(X$4=0,X459="",X$8="",X$7=""),"",ROUND(X459/X$8*X$7*KVARDI,2))</f>
        <v/>
      </c>
      <c r="Z459" s="43"/>
      <c r="AA459" s="44" t="str">
        <f aca="false">IF(OR(Z$4=0,Z459="",Z$8="",Z$7=""),"",ROUND(Z459/Z$8*Z$7*KVARDI,2))</f>
        <v/>
      </c>
      <c r="AB459" s="43"/>
      <c r="AC459" s="44" t="str">
        <f aca="false">IF(OR(AB$4=0,AB459="",AB$8="",AB$7=""),"",ROUND(AB459/AB$8*AB$7*KVARDI,2))</f>
        <v/>
      </c>
      <c r="AD459" s="43"/>
      <c r="AE459" s="44" t="str">
        <f aca="false">IF(OR(AD$4=0,AD459="",AD$8="",AD$7=""),"",ROUND(AD459/AD$8*AD$7*KVARDI,2))</f>
        <v/>
      </c>
      <c r="AF459" s="43"/>
      <c r="AG459" s="44" t="str">
        <f aca="false">IF(OR(AF$4=0,AF459="",AF$8="",AF$7=""),"",ROUND(AF459/AF$8*AF$7*KVARDI,2))</f>
        <v/>
      </c>
      <c r="AH459" s="43"/>
      <c r="AI459" s="44" t="str">
        <f aca="false">IF(OR(AH$4=0,AH459="",AH$8="",AH$7=""),"",ROUND(AH459/AH$8*AH$7*KVARDI,2))</f>
        <v/>
      </c>
      <c r="AJ459" s="43"/>
      <c r="AK459" s="44" t="str">
        <f aca="false">IF(OR(AJ$4=0,AJ459="",AJ$8="",AJ$7=""),"",ROUND(AJ459/AJ$8*AJ$7*KVARDI,2))</f>
        <v/>
      </c>
      <c r="AL459" s="43"/>
      <c r="AM459" s="44" t="str">
        <f aca="false">IF(OR(AL$4=0,AL459="",AL$8="",AL$7=""),"",ROUND(AL459/AL$8*AL$7*KVARDI,2))</f>
        <v/>
      </c>
      <c r="AN459" s="43"/>
      <c r="AO459" s="44" t="str">
        <f aca="false">IF(OR(AN$4=0,AN459="",AN$8="",AN$7=""),"",ROUND(AN459/AN$8*AN$7*KVARDI,2))</f>
        <v/>
      </c>
      <c r="AP459" s="43"/>
      <c r="AQ459" s="44" t="str">
        <f aca="false">IF(OR(AP$4=0,AP459="",AP$8="",AP$7=""),"",ROUND(AP459/AP$8*AP$7*KVARDI,2))</f>
        <v/>
      </c>
      <c r="AR459" s="43"/>
      <c r="AS459" s="44" t="str">
        <f aca="false">IF(OR(AR$4=0,AR459="",AR$8="",AR$7=""),"",ROUND(AR459/AR$8*AR$7*KVARDI,2))</f>
        <v/>
      </c>
      <c r="AT459" s="43"/>
      <c r="AU459" s="44" t="str">
        <f aca="false">IF(OR(AT$4=0,AT459="",AT$8="",AT$7=""),"",ROUND(AT459/AT$8*AT$7*KVARDI,2))</f>
        <v/>
      </c>
      <c r="AV459" s="43"/>
      <c r="AW459" s="44" t="str">
        <f aca="false">IF(OR(AV$4=0,AV459="",AV$8="",AV$7=""),"",ROUND(AV459/AV$8*AV$7*KVARDI,2))</f>
        <v/>
      </c>
      <c r="AX459" s="43"/>
      <c r="AY459" s="44" t="str">
        <f aca="false">IF(OR(AX$4=0,AX459="",AX$8="",AX$7=""),"",ROUND(AX459/AX$8*AX$7*KVARDI,2))</f>
        <v/>
      </c>
      <c r="AZ459" s="43"/>
      <c r="BA459" s="44" t="str">
        <f aca="false">IF(OR(AZ$4=0,AZ459="",AZ$8="",AZ$7=""),"",ROUND(AZ459/AZ$8*AZ$7*KVARDI,2))</f>
        <v/>
      </c>
      <c r="BB459" s="43"/>
      <c r="BC459" s="44" t="str">
        <f aca="false">IF(OR(BB$4=0,BB459="",BB$8="",BB$7=""),"",ROUND(BB459/BB$8*BB$7*KVARDI,2))</f>
        <v/>
      </c>
    </row>
    <row r="460" customFormat="false" ht="15" hidden="false" customHeight="true" outlineLevel="0" collapsed="false">
      <c r="A460" s="45" t="n">
        <f aca="false">ROW()-10</f>
        <v>450</v>
      </c>
      <c r="B460" s="41" t="str">
        <f aca="false">IF(INDEX(Launagögn!$B$6:$B$10005,$A460)="","",INDEX(Launagögn!$B$6:$B$10005,$A460))</f>
        <v/>
      </c>
      <c r="C460" s="41" t="str">
        <f aca="false">IF(INDEX(Launagögn!$C$6:$C$10005,$A460)="","",INDEX(Launagögn!$C$6:$C$10005,$A460))</f>
        <v/>
      </c>
      <c r="D460" s="42" t="n">
        <f aca="false">IFERROR(SUMIF($F$10:$BC$10,"Stig",$F460:$BC460),0)</f>
        <v>0</v>
      </c>
      <c r="F460" s="43"/>
      <c r="G460" s="44" t="str">
        <f aca="false">IF(OR(F$4=0,F460="",F$8="",F$7=""),"",ROUND(F460/F$8*F$7*KVARDI,2))</f>
        <v/>
      </c>
      <c r="H460" s="43"/>
      <c r="I460" s="44" t="str">
        <f aca="false">IF(OR(H$4=0,H460="",H$8="",H$7=""),"",ROUND(H460/H$8*H$7*KVARDI,2))</f>
        <v/>
      </c>
      <c r="J460" s="43"/>
      <c r="K460" s="44" t="str">
        <f aca="false">IF(OR(J$4=0,J460="",J$8="",J$7=""),"",ROUND(J460/J$8*J$7*KVARDI,2))</f>
        <v/>
      </c>
      <c r="L460" s="43"/>
      <c r="M460" s="44" t="str">
        <f aca="false">IF(OR(L$4=0,L460="",L$8="",L$7=""),"",ROUND(L460/L$8*L$7*KVARDI,2))</f>
        <v/>
      </c>
      <c r="N460" s="43"/>
      <c r="O460" s="44" t="str">
        <f aca="false">IF(OR(N$4=0,N460="",N$8="",N$7=""),"",ROUND(N460/N$8*N$7*KVARDI,2))</f>
        <v/>
      </c>
      <c r="P460" s="43"/>
      <c r="Q460" s="44" t="str">
        <f aca="false">IF(OR(P$4=0,P460="",P$8="",P$7=""),"",ROUND(P460/P$8*P$7*KVARDI,2))</f>
        <v/>
      </c>
      <c r="R460" s="43"/>
      <c r="S460" s="44" t="str">
        <f aca="false">IF(OR(R$4=0,R460="",R$8="",R$7=""),"",ROUND(R460/R$8*R$7*KVARDI,2))</f>
        <v/>
      </c>
      <c r="T460" s="43"/>
      <c r="U460" s="44" t="str">
        <f aca="false">IF(OR(T$4=0,T460="",T$8="",T$7=""),"",ROUND(T460/T$8*T$7*KVARDI,2))</f>
        <v/>
      </c>
      <c r="V460" s="43"/>
      <c r="W460" s="44" t="str">
        <f aca="false">IF(OR(V$4=0,V460="",V$8="",V$7=""),"",ROUND(V460/V$8*V$7*KVARDI,2))</f>
        <v/>
      </c>
      <c r="X460" s="43"/>
      <c r="Y460" s="44" t="str">
        <f aca="false">IF(OR(X$4=0,X460="",X$8="",X$7=""),"",ROUND(X460/X$8*X$7*KVARDI,2))</f>
        <v/>
      </c>
      <c r="Z460" s="43"/>
      <c r="AA460" s="44" t="str">
        <f aca="false">IF(OR(Z$4=0,Z460="",Z$8="",Z$7=""),"",ROUND(Z460/Z$8*Z$7*KVARDI,2))</f>
        <v/>
      </c>
      <c r="AB460" s="43"/>
      <c r="AC460" s="44" t="str">
        <f aca="false">IF(OR(AB$4=0,AB460="",AB$8="",AB$7=""),"",ROUND(AB460/AB$8*AB$7*KVARDI,2))</f>
        <v/>
      </c>
      <c r="AD460" s="43"/>
      <c r="AE460" s="44" t="str">
        <f aca="false">IF(OR(AD$4=0,AD460="",AD$8="",AD$7=""),"",ROUND(AD460/AD$8*AD$7*KVARDI,2))</f>
        <v/>
      </c>
      <c r="AF460" s="43"/>
      <c r="AG460" s="44" t="str">
        <f aca="false">IF(OR(AF$4=0,AF460="",AF$8="",AF$7=""),"",ROUND(AF460/AF$8*AF$7*KVARDI,2))</f>
        <v/>
      </c>
      <c r="AH460" s="43"/>
      <c r="AI460" s="44" t="str">
        <f aca="false">IF(OR(AH$4=0,AH460="",AH$8="",AH$7=""),"",ROUND(AH460/AH$8*AH$7*KVARDI,2))</f>
        <v/>
      </c>
      <c r="AJ460" s="43"/>
      <c r="AK460" s="44" t="str">
        <f aca="false">IF(OR(AJ$4=0,AJ460="",AJ$8="",AJ$7=""),"",ROUND(AJ460/AJ$8*AJ$7*KVARDI,2))</f>
        <v/>
      </c>
      <c r="AL460" s="43"/>
      <c r="AM460" s="44" t="str">
        <f aca="false">IF(OR(AL$4=0,AL460="",AL$8="",AL$7=""),"",ROUND(AL460/AL$8*AL$7*KVARDI,2))</f>
        <v/>
      </c>
      <c r="AN460" s="43"/>
      <c r="AO460" s="44" t="str">
        <f aca="false">IF(OR(AN$4=0,AN460="",AN$8="",AN$7=""),"",ROUND(AN460/AN$8*AN$7*KVARDI,2))</f>
        <v/>
      </c>
      <c r="AP460" s="43"/>
      <c r="AQ460" s="44" t="str">
        <f aca="false">IF(OR(AP$4=0,AP460="",AP$8="",AP$7=""),"",ROUND(AP460/AP$8*AP$7*KVARDI,2))</f>
        <v/>
      </c>
      <c r="AR460" s="43"/>
      <c r="AS460" s="44" t="str">
        <f aca="false">IF(OR(AR$4=0,AR460="",AR$8="",AR$7=""),"",ROUND(AR460/AR$8*AR$7*KVARDI,2))</f>
        <v/>
      </c>
      <c r="AT460" s="43"/>
      <c r="AU460" s="44" t="str">
        <f aca="false">IF(OR(AT$4=0,AT460="",AT$8="",AT$7=""),"",ROUND(AT460/AT$8*AT$7*KVARDI,2))</f>
        <v/>
      </c>
      <c r="AV460" s="43"/>
      <c r="AW460" s="44" t="str">
        <f aca="false">IF(OR(AV$4=0,AV460="",AV$8="",AV$7=""),"",ROUND(AV460/AV$8*AV$7*KVARDI,2))</f>
        <v/>
      </c>
      <c r="AX460" s="43"/>
      <c r="AY460" s="44" t="str">
        <f aca="false">IF(OR(AX$4=0,AX460="",AX$8="",AX$7=""),"",ROUND(AX460/AX$8*AX$7*KVARDI,2))</f>
        <v/>
      </c>
      <c r="AZ460" s="43"/>
      <c r="BA460" s="44" t="str">
        <f aca="false">IF(OR(AZ$4=0,AZ460="",AZ$8="",AZ$7=""),"",ROUND(AZ460/AZ$8*AZ$7*KVARDI,2))</f>
        <v/>
      </c>
      <c r="BB460" s="43"/>
      <c r="BC460" s="44" t="str">
        <f aca="false">IF(OR(BB$4=0,BB460="",BB$8="",BB$7=""),"",ROUND(BB460/BB$8*BB$7*KVARDI,2))</f>
        <v/>
      </c>
    </row>
    <row r="461" customFormat="false" ht="15" hidden="false" customHeight="true" outlineLevel="0" collapsed="false">
      <c r="A461" s="45" t="n">
        <f aca="false">ROW()-10</f>
        <v>451</v>
      </c>
      <c r="B461" s="41" t="str">
        <f aca="false">IF(INDEX(Launagögn!$B$6:$B$10005,$A461)="","",INDEX(Launagögn!$B$6:$B$10005,$A461))</f>
        <v/>
      </c>
      <c r="C461" s="41" t="str">
        <f aca="false">IF(INDEX(Launagögn!$C$6:$C$10005,$A461)="","",INDEX(Launagögn!$C$6:$C$10005,$A461))</f>
        <v/>
      </c>
      <c r="D461" s="42" t="n">
        <f aca="false">IFERROR(SUMIF($F$10:$BC$10,"Stig",$F461:$BC461),0)</f>
        <v>0</v>
      </c>
      <c r="F461" s="43"/>
      <c r="G461" s="44" t="str">
        <f aca="false">IF(OR(F$4=0,F461="",F$8="",F$7=""),"",ROUND(F461/F$8*F$7*KVARDI,2))</f>
        <v/>
      </c>
      <c r="H461" s="43"/>
      <c r="I461" s="44" t="str">
        <f aca="false">IF(OR(H$4=0,H461="",H$8="",H$7=""),"",ROUND(H461/H$8*H$7*KVARDI,2))</f>
        <v/>
      </c>
      <c r="J461" s="43"/>
      <c r="K461" s="44" t="str">
        <f aca="false">IF(OR(J$4=0,J461="",J$8="",J$7=""),"",ROUND(J461/J$8*J$7*KVARDI,2))</f>
        <v/>
      </c>
      <c r="L461" s="43"/>
      <c r="M461" s="44" t="str">
        <f aca="false">IF(OR(L$4=0,L461="",L$8="",L$7=""),"",ROUND(L461/L$8*L$7*KVARDI,2))</f>
        <v/>
      </c>
      <c r="N461" s="43"/>
      <c r="O461" s="44" t="str">
        <f aca="false">IF(OR(N$4=0,N461="",N$8="",N$7=""),"",ROUND(N461/N$8*N$7*KVARDI,2))</f>
        <v/>
      </c>
      <c r="P461" s="43"/>
      <c r="Q461" s="44" t="str">
        <f aca="false">IF(OR(P$4=0,P461="",P$8="",P$7=""),"",ROUND(P461/P$8*P$7*KVARDI,2))</f>
        <v/>
      </c>
      <c r="R461" s="43"/>
      <c r="S461" s="44" t="str">
        <f aca="false">IF(OR(R$4=0,R461="",R$8="",R$7=""),"",ROUND(R461/R$8*R$7*KVARDI,2))</f>
        <v/>
      </c>
      <c r="T461" s="43"/>
      <c r="U461" s="44" t="str">
        <f aca="false">IF(OR(T$4=0,T461="",T$8="",T$7=""),"",ROUND(T461/T$8*T$7*KVARDI,2))</f>
        <v/>
      </c>
      <c r="V461" s="43"/>
      <c r="W461" s="44" t="str">
        <f aca="false">IF(OR(V$4=0,V461="",V$8="",V$7=""),"",ROUND(V461/V$8*V$7*KVARDI,2))</f>
        <v/>
      </c>
      <c r="X461" s="43"/>
      <c r="Y461" s="44" t="str">
        <f aca="false">IF(OR(X$4=0,X461="",X$8="",X$7=""),"",ROUND(X461/X$8*X$7*KVARDI,2))</f>
        <v/>
      </c>
      <c r="Z461" s="43"/>
      <c r="AA461" s="44" t="str">
        <f aca="false">IF(OR(Z$4=0,Z461="",Z$8="",Z$7=""),"",ROUND(Z461/Z$8*Z$7*KVARDI,2))</f>
        <v/>
      </c>
      <c r="AB461" s="43"/>
      <c r="AC461" s="44" t="str">
        <f aca="false">IF(OR(AB$4=0,AB461="",AB$8="",AB$7=""),"",ROUND(AB461/AB$8*AB$7*KVARDI,2))</f>
        <v/>
      </c>
      <c r="AD461" s="43"/>
      <c r="AE461" s="44" t="str">
        <f aca="false">IF(OR(AD$4=0,AD461="",AD$8="",AD$7=""),"",ROUND(AD461/AD$8*AD$7*KVARDI,2))</f>
        <v/>
      </c>
      <c r="AF461" s="43"/>
      <c r="AG461" s="44" t="str">
        <f aca="false">IF(OR(AF$4=0,AF461="",AF$8="",AF$7=""),"",ROUND(AF461/AF$8*AF$7*KVARDI,2))</f>
        <v/>
      </c>
      <c r="AH461" s="43"/>
      <c r="AI461" s="44" t="str">
        <f aca="false">IF(OR(AH$4=0,AH461="",AH$8="",AH$7=""),"",ROUND(AH461/AH$8*AH$7*KVARDI,2))</f>
        <v/>
      </c>
      <c r="AJ461" s="43"/>
      <c r="AK461" s="44" t="str">
        <f aca="false">IF(OR(AJ$4=0,AJ461="",AJ$8="",AJ$7=""),"",ROUND(AJ461/AJ$8*AJ$7*KVARDI,2))</f>
        <v/>
      </c>
      <c r="AL461" s="43"/>
      <c r="AM461" s="44" t="str">
        <f aca="false">IF(OR(AL$4=0,AL461="",AL$8="",AL$7=""),"",ROUND(AL461/AL$8*AL$7*KVARDI,2))</f>
        <v/>
      </c>
      <c r="AN461" s="43"/>
      <c r="AO461" s="44" t="str">
        <f aca="false">IF(OR(AN$4=0,AN461="",AN$8="",AN$7=""),"",ROUND(AN461/AN$8*AN$7*KVARDI,2))</f>
        <v/>
      </c>
      <c r="AP461" s="43"/>
      <c r="AQ461" s="44" t="str">
        <f aca="false">IF(OR(AP$4=0,AP461="",AP$8="",AP$7=""),"",ROUND(AP461/AP$8*AP$7*KVARDI,2))</f>
        <v/>
      </c>
      <c r="AR461" s="43"/>
      <c r="AS461" s="44" t="str">
        <f aca="false">IF(OR(AR$4=0,AR461="",AR$8="",AR$7=""),"",ROUND(AR461/AR$8*AR$7*KVARDI,2))</f>
        <v/>
      </c>
      <c r="AT461" s="43"/>
      <c r="AU461" s="44" t="str">
        <f aca="false">IF(OR(AT$4=0,AT461="",AT$8="",AT$7=""),"",ROUND(AT461/AT$8*AT$7*KVARDI,2))</f>
        <v/>
      </c>
      <c r="AV461" s="43"/>
      <c r="AW461" s="44" t="str">
        <f aca="false">IF(OR(AV$4=0,AV461="",AV$8="",AV$7=""),"",ROUND(AV461/AV$8*AV$7*KVARDI,2))</f>
        <v/>
      </c>
      <c r="AX461" s="43"/>
      <c r="AY461" s="44" t="str">
        <f aca="false">IF(OR(AX$4=0,AX461="",AX$8="",AX$7=""),"",ROUND(AX461/AX$8*AX$7*KVARDI,2))</f>
        <v/>
      </c>
      <c r="AZ461" s="43"/>
      <c r="BA461" s="44" t="str">
        <f aca="false">IF(OR(AZ$4=0,AZ461="",AZ$8="",AZ$7=""),"",ROUND(AZ461/AZ$8*AZ$7*KVARDI,2))</f>
        <v/>
      </c>
      <c r="BB461" s="43"/>
      <c r="BC461" s="44" t="str">
        <f aca="false">IF(OR(BB$4=0,BB461="",BB$8="",BB$7=""),"",ROUND(BB461/BB$8*BB$7*KVARDI,2))</f>
        <v/>
      </c>
    </row>
    <row r="462" customFormat="false" ht="15" hidden="false" customHeight="true" outlineLevel="0" collapsed="false">
      <c r="A462" s="45" t="n">
        <f aca="false">ROW()-10</f>
        <v>452</v>
      </c>
      <c r="B462" s="41" t="str">
        <f aca="false">IF(INDEX(Launagögn!$B$6:$B$10005,$A462)="","",INDEX(Launagögn!$B$6:$B$10005,$A462))</f>
        <v/>
      </c>
      <c r="C462" s="41" t="str">
        <f aca="false">IF(INDEX(Launagögn!$C$6:$C$10005,$A462)="","",INDEX(Launagögn!$C$6:$C$10005,$A462))</f>
        <v/>
      </c>
      <c r="D462" s="42" t="n">
        <f aca="false">IFERROR(SUMIF($F$10:$BC$10,"Stig",$F462:$BC462),0)</f>
        <v>0</v>
      </c>
      <c r="F462" s="43"/>
      <c r="G462" s="44" t="str">
        <f aca="false">IF(OR(F$4=0,F462="",F$8="",F$7=""),"",ROUND(F462/F$8*F$7*KVARDI,2))</f>
        <v/>
      </c>
      <c r="H462" s="43"/>
      <c r="I462" s="44" t="str">
        <f aca="false">IF(OR(H$4=0,H462="",H$8="",H$7=""),"",ROUND(H462/H$8*H$7*KVARDI,2))</f>
        <v/>
      </c>
      <c r="J462" s="43"/>
      <c r="K462" s="44" t="str">
        <f aca="false">IF(OR(J$4=0,J462="",J$8="",J$7=""),"",ROUND(J462/J$8*J$7*KVARDI,2))</f>
        <v/>
      </c>
      <c r="L462" s="43"/>
      <c r="M462" s="44" t="str">
        <f aca="false">IF(OR(L$4=0,L462="",L$8="",L$7=""),"",ROUND(L462/L$8*L$7*KVARDI,2))</f>
        <v/>
      </c>
      <c r="N462" s="43"/>
      <c r="O462" s="44" t="str">
        <f aca="false">IF(OR(N$4=0,N462="",N$8="",N$7=""),"",ROUND(N462/N$8*N$7*KVARDI,2))</f>
        <v/>
      </c>
      <c r="P462" s="43"/>
      <c r="Q462" s="44" t="str">
        <f aca="false">IF(OR(P$4=0,P462="",P$8="",P$7=""),"",ROUND(P462/P$8*P$7*KVARDI,2))</f>
        <v/>
      </c>
      <c r="R462" s="43"/>
      <c r="S462" s="44" t="str">
        <f aca="false">IF(OR(R$4=0,R462="",R$8="",R$7=""),"",ROUND(R462/R$8*R$7*KVARDI,2))</f>
        <v/>
      </c>
      <c r="T462" s="43"/>
      <c r="U462" s="44" t="str">
        <f aca="false">IF(OR(T$4=0,T462="",T$8="",T$7=""),"",ROUND(T462/T$8*T$7*KVARDI,2))</f>
        <v/>
      </c>
      <c r="V462" s="43"/>
      <c r="W462" s="44" t="str">
        <f aca="false">IF(OR(V$4=0,V462="",V$8="",V$7=""),"",ROUND(V462/V$8*V$7*KVARDI,2))</f>
        <v/>
      </c>
      <c r="X462" s="43"/>
      <c r="Y462" s="44" t="str">
        <f aca="false">IF(OR(X$4=0,X462="",X$8="",X$7=""),"",ROUND(X462/X$8*X$7*KVARDI,2))</f>
        <v/>
      </c>
      <c r="Z462" s="43"/>
      <c r="AA462" s="44" t="str">
        <f aca="false">IF(OR(Z$4=0,Z462="",Z$8="",Z$7=""),"",ROUND(Z462/Z$8*Z$7*KVARDI,2))</f>
        <v/>
      </c>
      <c r="AB462" s="43"/>
      <c r="AC462" s="44" t="str">
        <f aca="false">IF(OR(AB$4=0,AB462="",AB$8="",AB$7=""),"",ROUND(AB462/AB$8*AB$7*KVARDI,2))</f>
        <v/>
      </c>
      <c r="AD462" s="43"/>
      <c r="AE462" s="44" t="str">
        <f aca="false">IF(OR(AD$4=0,AD462="",AD$8="",AD$7=""),"",ROUND(AD462/AD$8*AD$7*KVARDI,2))</f>
        <v/>
      </c>
      <c r="AF462" s="43"/>
      <c r="AG462" s="44" t="str">
        <f aca="false">IF(OR(AF$4=0,AF462="",AF$8="",AF$7=""),"",ROUND(AF462/AF$8*AF$7*KVARDI,2))</f>
        <v/>
      </c>
      <c r="AH462" s="43"/>
      <c r="AI462" s="44" t="str">
        <f aca="false">IF(OR(AH$4=0,AH462="",AH$8="",AH$7=""),"",ROUND(AH462/AH$8*AH$7*KVARDI,2))</f>
        <v/>
      </c>
      <c r="AJ462" s="43"/>
      <c r="AK462" s="44" t="str">
        <f aca="false">IF(OR(AJ$4=0,AJ462="",AJ$8="",AJ$7=""),"",ROUND(AJ462/AJ$8*AJ$7*KVARDI,2))</f>
        <v/>
      </c>
      <c r="AL462" s="43"/>
      <c r="AM462" s="44" t="str">
        <f aca="false">IF(OR(AL$4=0,AL462="",AL$8="",AL$7=""),"",ROUND(AL462/AL$8*AL$7*KVARDI,2))</f>
        <v/>
      </c>
      <c r="AN462" s="43"/>
      <c r="AO462" s="44" t="str">
        <f aca="false">IF(OR(AN$4=0,AN462="",AN$8="",AN$7=""),"",ROUND(AN462/AN$8*AN$7*KVARDI,2))</f>
        <v/>
      </c>
      <c r="AP462" s="43"/>
      <c r="AQ462" s="44" t="str">
        <f aca="false">IF(OR(AP$4=0,AP462="",AP$8="",AP$7=""),"",ROUND(AP462/AP$8*AP$7*KVARDI,2))</f>
        <v/>
      </c>
      <c r="AR462" s="43"/>
      <c r="AS462" s="44" t="str">
        <f aca="false">IF(OR(AR$4=0,AR462="",AR$8="",AR$7=""),"",ROUND(AR462/AR$8*AR$7*KVARDI,2))</f>
        <v/>
      </c>
      <c r="AT462" s="43"/>
      <c r="AU462" s="44" t="str">
        <f aca="false">IF(OR(AT$4=0,AT462="",AT$8="",AT$7=""),"",ROUND(AT462/AT$8*AT$7*KVARDI,2))</f>
        <v/>
      </c>
      <c r="AV462" s="43"/>
      <c r="AW462" s="44" t="str">
        <f aca="false">IF(OR(AV$4=0,AV462="",AV$8="",AV$7=""),"",ROUND(AV462/AV$8*AV$7*KVARDI,2))</f>
        <v/>
      </c>
      <c r="AX462" s="43"/>
      <c r="AY462" s="44" t="str">
        <f aca="false">IF(OR(AX$4=0,AX462="",AX$8="",AX$7=""),"",ROUND(AX462/AX$8*AX$7*KVARDI,2))</f>
        <v/>
      </c>
      <c r="AZ462" s="43"/>
      <c r="BA462" s="44" t="str">
        <f aca="false">IF(OR(AZ$4=0,AZ462="",AZ$8="",AZ$7=""),"",ROUND(AZ462/AZ$8*AZ$7*KVARDI,2))</f>
        <v/>
      </c>
      <c r="BB462" s="43"/>
      <c r="BC462" s="44" t="str">
        <f aca="false">IF(OR(BB$4=0,BB462="",BB$8="",BB$7=""),"",ROUND(BB462/BB$8*BB$7*KVARDI,2))</f>
        <v/>
      </c>
    </row>
    <row r="463" customFormat="false" ht="15" hidden="false" customHeight="true" outlineLevel="0" collapsed="false">
      <c r="A463" s="45" t="n">
        <f aca="false">ROW()-10</f>
        <v>453</v>
      </c>
      <c r="B463" s="41" t="str">
        <f aca="false">IF(INDEX(Launagögn!$B$6:$B$10005,$A463)="","",INDEX(Launagögn!$B$6:$B$10005,$A463))</f>
        <v/>
      </c>
      <c r="C463" s="41" t="str">
        <f aca="false">IF(INDEX(Launagögn!$C$6:$C$10005,$A463)="","",INDEX(Launagögn!$C$6:$C$10005,$A463))</f>
        <v/>
      </c>
      <c r="D463" s="42" t="n">
        <f aca="false">IFERROR(SUMIF($F$10:$BC$10,"Stig",$F463:$BC463),0)</f>
        <v>0</v>
      </c>
      <c r="F463" s="43"/>
      <c r="G463" s="44" t="str">
        <f aca="false">IF(OR(F$4=0,F463="",F$8="",F$7=""),"",ROUND(F463/F$8*F$7*KVARDI,2))</f>
        <v/>
      </c>
      <c r="H463" s="43"/>
      <c r="I463" s="44" t="str">
        <f aca="false">IF(OR(H$4=0,H463="",H$8="",H$7=""),"",ROUND(H463/H$8*H$7*KVARDI,2))</f>
        <v/>
      </c>
      <c r="J463" s="43"/>
      <c r="K463" s="44" t="str">
        <f aca="false">IF(OR(J$4=0,J463="",J$8="",J$7=""),"",ROUND(J463/J$8*J$7*KVARDI,2))</f>
        <v/>
      </c>
      <c r="L463" s="43"/>
      <c r="M463" s="44" t="str">
        <f aca="false">IF(OR(L$4=0,L463="",L$8="",L$7=""),"",ROUND(L463/L$8*L$7*KVARDI,2))</f>
        <v/>
      </c>
      <c r="N463" s="43"/>
      <c r="O463" s="44" t="str">
        <f aca="false">IF(OR(N$4=0,N463="",N$8="",N$7=""),"",ROUND(N463/N$8*N$7*KVARDI,2))</f>
        <v/>
      </c>
      <c r="P463" s="43"/>
      <c r="Q463" s="44" t="str">
        <f aca="false">IF(OR(P$4=0,P463="",P$8="",P$7=""),"",ROUND(P463/P$8*P$7*KVARDI,2))</f>
        <v/>
      </c>
      <c r="R463" s="43"/>
      <c r="S463" s="44" t="str">
        <f aca="false">IF(OR(R$4=0,R463="",R$8="",R$7=""),"",ROUND(R463/R$8*R$7*KVARDI,2))</f>
        <v/>
      </c>
      <c r="T463" s="43"/>
      <c r="U463" s="44" t="str">
        <f aca="false">IF(OR(T$4=0,T463="",T$8="",T$7=""),"",ROUND(T463/T$8*T$7*KVARDI,2))</f>
        <v/>
      </c>
      <c r="V463" s="43"/>
      <c r="W463" s="44" t="str">
        <f aca="false">IF(OR(V$4=0,V463="",V$8="",V$7=""),"",ROUND(V463/V$8*V$7*KVARDI,2))</f>
        <v/>
      </c>
      <c r="X463" s="43"/>
      <c r="Y463" s="44" t="str">
        <f aca="false">IF(OR(X$4=0,X463="",X$8="",X$7=""),"",ROUND(X463/X$8*X$7*KVARDI,2))</f>
        <v/>
      </c>
      <c r="Z463" s="43"/>
      <c r="AA463" s="44" t="str">
        <f aca="false">IF(OR(Z$4=0,Z463="",Z$8="",Z$7=""),"",ROUND(Z463/Z$8*Z$7*KVARDI,2))</f>
        <v/>
      </c>
      <c r="AB463" s="43"/>
      <c r="AC463" s="44" t="str">
        <f aca="false">IF(OR(AB$4=0,AB463="",AB$8="",AB$7=""),"",ROUND(AB463/AB$8*AB$7*KVARDI,2))</f>
        <v/>
      </c>
      <c r="AD463" s="43"/>
      <c r="AE463" s="44" t="str">
        <f aca="false">IF(OR(AD$4=0,AD463="",AD$8="",AD$7=""),"",ROUND(AD463/AD$8*AD$7*KVARDI,2))</f>
        <v/>
      </c>
      <c r="AF463" s="43"/>
      <c r="AG463" s="44" t="str">
        <f aca="false">IF(OR(AF$4=0,AF463="",AF$8="",AF$7=""),"",ROUND(AF463/AF$8*AF$7*KVARDI,2))</f>
        <v/>
      </c>
      <c r="AH463" s="43"/>
      <c r="AI463" s="44" t="str">
        <f aca="false">IF(OR(AH$4=0,AH463="",AH$8="",AH$7=""),"",ROUND(AH463/AH$8*AH$7*KVARDI,2))</f>
        <v/>
      </c>
      <c r="AJ463" s="43"/>
      <c r="AK463" s="44" t="str">
        <f aca="false">IF(OR(AJ$4=0,AJ463="",AJ$8="",AJ$7=""),"",ROUND(AJ463/AJ$8*AJ$7*KVARDI,2))</f>
        <v/>
      </c>
      <c r="AL463" s="43"/>
      <c r="AM463" s="44" t="str">
        <f aca="false">IF(OR(AL$4=0,AL463="",AL$8="",AL$7=""),"",ROUND(AL463/AL$8*AL$7*KVARDI,2))</f>
        <v/>
      </c>
      <c r="AN463" s="43"/>
      <c r="AO463" s="44" t="str">
        <f aca="false">IF(OR(AN$4=0,AN463="",AN$8="",AN$7=""),"",ROUND(AN463/AN$8*AN$7*KVARDI,2))</f>
        <v/>
      </c>
      <c r="AP463" s="43"/>
      <c r="AQ463" s="44" t="str">
        <f aca="false">IF(OR(AP$4=0,AP463="",AP$8="",AP$7=""),"",ROUND(AP463/AP$8*AP$7*KVARDI,2))</f>
        <v/>
      </c>
      <c r="AR463" s="43"/>
      <c r="AS463" s="44" t="str">
        <f aca="false">IF(OR(AR$4=0,AR463="",AR$8="",AR$7=""),"",ROUND(AR463/AR$8*AR$7*KVARDI,2))</f>
        <v/>
      </c>
      <c r="AT463" s="43"/>
      <c r="AU463" s="44" t="str">
        <f aca="false">IF(OR(AT$4=0,AT463="",AT$8="",AT$7=""),"",ROUND(AT463/AT$8*AT$7*KVARDI,2))</f>
        <v/>
      </c>
      <c r="AV463" s="43"/>
      <c r="AW463" s="44" t="str">
        <f aca="false">IF(OR(AV$4=0,AV463="",AV$8="",AV$7=""),"",ROUND(AV463/AV$8*AV$7*KVARDI,2))</f>
        <v/>
      </c>
      <c r="AX463" s="43"/>
      <c r="AY463" s="44" t="str">
        <f aca="false">IF(OR(AX$4=0,AX463="",AX$8="",AX$7=""),"",ROUND(AX463/AX$8*AX$7*KVARDI,2))</f>
        <v/>
      </c>
      <c r="AZ463" s="43"/>
      <c r="BA463" s="44" t="str">
        <f aca="false">IF(OR(AZ$4=0,AZ463="",AZ$8="",AZ$7=""),"",ROUND(AZ463/AZ$8*AZ$7*KVARDI,2))</f>
        <v/>
      </c>
      <c r="BB463" s="43"/>
      <c r="BC463" s="44" t="str">
        <f aca="false">IF(OR(BB$4=0,BB463="",BB$8="",BB$7=""),"",ROUND(BB463/BB$8*BB$7*KVARDI,2))</f>
        <v/>
      </c>
    </row>
    <row r="464" customFormat="false" ht="15" hidden="false" customHeight="true" outlineLevel="0" collapsed="false">
      <c r="A464" s="45" t="n">
        <f aca="false">ROW()-10</f>
        <v>454</v>
      </c>
      <c r="B464" s="41" t="str">
        <f aca="false">IF(INDEX(Launagögn!$B$6:$B$10005,$A464)="","",INDEX(Launagögn!$B$6:$B$10005,$A464))</f>
        <v/>
      </c>
      <c r="C464" s="41" t="str">
        <f aca="false">IF(INDEX(Launagögn!$C$6:$C$10005,$A464)="","",INDEX(Launagögn!$C$6:$C$10005,$A464))</f>
        <v/>
      </c>
      <c r="D464" s="42" t="n">
        <f aca="false">IFERROR(SUMIF($F$10:$BC$10,"Stig",$F464:$BC464),0)</f>
        <v>0</v>
      </c>
      <c r="F464" s="43"/>
      <c r="G464" s="44" t="str">
        <f aca="false">IF(OR(F$4=0,F464="",F$8="",F$7=""),"",ROUND(F464/F$8*F$7*KVARDI,2))</f>
        <v/>
      </c>
      <c r="H464" s="43"/>
      <c r="I464" s="44" t="str">
        <f aca="false">IF(OR(H$4=0,H464="",H$8="",H$7=""),"",ROUND(H464/H$8*H$7*KVARDI,2))</f>
        <v/>
      </c>
      <c r="J464" s="43"/>
      <c r="K464" s="44" t="str">
        <f aca="false">IF(OR(J$4=0,J464="",J$8="",J$7=""),"",ROUND(J464/J$8*J$7*KVARDI,2))</f>
        <v/>
      </c>
      <c r="L464" s="43"/>
      <c r="M464" s="44" t="str">
        <f aca="false">IF(OR(L$4=0,L464="",L$8="",L$7=""),"",ROUND(L464/L$8*L$7*KVARDI,2))</f>
        <v/>
      </c>
      <c r="N464" s="43"/>
      <c r="O464" s="44" t="str">
        <f aca="false">IF(OR(N$4=0,N464="",N$8="",N$7=""),"",ROUND(N464/N$8*N$7*KVARDI,2))</f>
        <v/>
      </c>
      <c r="P464" s="43"/>
      <c r="Q464" s="44" t="str">
        <f aca="false">IF(OR(P$4=0,P464="",P$8="",P$7=""),"",ROUND(P464/P$8*P$7*KVARDI,2))</f>
        <v/>
      </c>
      <c r="R464" s="43"/>
      <c r="S464" s="44" t="str">
        <f aca="false">IF(OR(R$4=0,R464="",R$8="",R$7=""),"",ROUND(R464/R$8*R$7*KVARDI,2))</f>
        <v/>
      </c>
      <c r="T464" s="43"/>
      <c r="U464" s="44" t="str">
        <f aca="false">IF(OR(T$4=0,T464="",T$8="",T$7=""),"",ROUND(T464/T$8*T$7*KVARDI,2))</f>
        <v/>
      </c>
      <c r="V464" s="43"/>
      <c r="W464" s="44" t="str">
        <f aca="false">IF(OR(V$4=0,V464="",V$8="",V$7=""),"",ROUND(V464/V$8*V$7*KVARDI,2))</f>
        <v/>
      </c>
      <c r="X464" s="43"/>
      <c r="Y464" s="44" t="str">
        <f aca="false">IF(OR(X$4=0,X464="",X$8="",X$7=""),"",ROUND(X464/X$8*X$7*KVARDI,2))</f>
        <v/>
      </c>
      <c r="Z464" s="43"/>
      <c r="AA464" s="44" t="str">
        <f aca="false">IF(OR(Z$4=0,Z464="",Z$8="",Z$7=""),"",ROUND(Z464/Z$8*Z$7*KVARDI,2))</f>
        <v/>
      </c>
      <c r="AB464" s="43"/>
      <c r="AC464" s="44" t="str">
        <f aca="false">IF(OR(AB$4=0,AB464="",AB$8="",AB$7=""),"",ROUND(AB464/AB$8*AB$7*KVARDI,2))</f>
        <v/>
      </c>
      <c r="AD464" s="43"/>
      <c r="AE464" s="44" t="str">
        <f aca="false">IF(OR(AD$4=0,AD464="",AD$8="",AD$7=""),"",ROUND(AD464/AD$8*AD$7*KVARDI,2))</f>
        <v/>
      </c>
      <c r="AF464" s="43"/>
      <c r="AG464" s="44" t="str">
        <f aca="false">IF(OR(AF$4=0,AF464="",AF$8="",AF$7=""),"",ROUND(AF464/AF$8*AF$7*KVARDI,2))</f>
        <v/>
      </c>
      <c r="AH464" s="43"/>
      <c r="AI464" s="44" t="str">
        <f aca="false">IF(OR(AH$4=0,AH464="",AH$8="",AH$7=""),"",ROUND(AH464/AH$8*AH$7*KVARDI,2))</f>
        <v/>
      </c>
      <c r="AJ464" s="43"/>
      <c r="AK464" s="44" t="str">
        <f aca="false">IF(OR(AJ$4=0,AJ464="",AJ$8="",AJ$7=""),"",ROUND(AJ464/AJ$8*AJ$7*KVARDI,2))</f>
        <v/>
      </c>
      <c r="AL464" s="43"/>
      <c r="AM464" s="44" t="str">
        <f aca="false">IF(OR(AL$4=0,AL464="",AL$8="",AL$7=""),"",ROUND(AL464/AL$8*AL$7*KVARDI,2))</f>
        <v/>
      </c>
      <c r="AN464" s="43"/>
      <c r="AO464" s="44" t="str">
        <f aca="false">IF(OR(AN$4=0,AN464="",AN$8="",AN$7=""),"",ROUND(AN464/AN$8*AN$7*KVARDI,2))</f>
        <v/>
      </c>
      <c r="AP464" s="43"/>
      <c r="AQ464" s="44" t="str">
        <f aca="false">IF(OR(AP$4=0,AP464="",AP$8="",AP$7=""),"",ROUND(AP464/AP$8*AP$7*KVARDI,2))</f>
        <v/>
      </c>
      <c r="AR464" s="43"/>
      <c r="AS464" s="44" t="str">
        <f aca="false">IF(OR(AR$4=0,AR464="",AR$8="",AR$7=""),"",ROUND(AR464/AR$8*AR$7*KVARDI,2))</f>
        <v/>
      </c>
      <c r="AT464" s="43"/>
      <c r="AU464" s="44" t="str">
        <f aca="false">IF(OR(AT$4=0,AT464="",AT$8="",AT$7=""),"",ROUND(AT464/AT$8*AT$7*KVARDI,2))</f>
        <v/>
      </c>
      <c r="AV464" s="43"/>
      <c r="AW464" s="44" t="str">
        <f aca="false">IF(OR(AV$4=0,AV464="",AV$8="",AV$7=""),"",ROUND(AV464/AV$8*AV$7*KVARDI,2))</f>
        <v/>
      </c>
      <c r="AX464" s="43"/>
      <c r="AY464" s="44" t="str">
        <f aca="false">IF(OR(AX$4=0,AX464="",AX$8="",AX$7=""),"",ROUND(AX464/AX$8*AX$7*KVARDI,2))</f>
        <v/>
      </c>
      <c r="AZ464" s="43"/>
      <c r="BA464" s="44" t="str">
        <f aca="false">IF(OR(AZ$4=0,AZ464="",AZ$8="",AZ$7=""),"",ROUND(AZ464/AZ$8*AZ$7*KVARDI,2))</f>
        <v/>
      </c>
      <c r="BB464" s="43"/>
      <c r="BC464" s="44" t="str">
        <f aca="false">IF(OR(BB$4=0,BB464="",BB$8="",BB$7=""),"",ROUND(BB464/BB$8*BB$7*KVARDI,2))</f>
        <v/>
      </c>
    </row>
    <row r="465" customFormat="false" ht="15" hidden="false" customHeight="true" outlineLevel="0" collapsed="false">
      <c r="A465" s="45" t="n">
        <f aca="false">ROW()-10</f>
        <v>455</v>
      </c>
      <c r="B465" s="41" t="str">
        <f aca="false">IF(INDEX(Launagögn!$B$6:$B$10005,$A465)="","",INDEX(Launagögn!$B$6:$B$10005,$A465))</f>
        <v/>
      </c>
      <c r="C465" s="41" t="str">
        <f aca="false">IF(INDEX(Launagögn!$C$6:$C$10005,$A465)="","",INDEX(Launagögn!$C$6:$C$10005,$A465))</f>
        <v/>
      </c>
      <c r="D465" s="42" t="n">
        <f aca="false">IFERROR(SUMIF($F$10:$BC$10,"Stig",$F465:$BC465),0)</f>
        <v>0</v>
      </c>
      <c r="F465" s="43"/>
      <c r="G465" s="44" t="str">
        <f aca="false">IF(OR(F$4=0,F465="",F$8="",F$7=""),"",ROUND(F465/F$8*F$7*KVARDI,2))</f>
        <v/>
      </c>
      <c r="H465" s="43"/>
      <c r="I465" s="44" t="str">
        <f aca="false">IF(OR(H$4=0,H465="",H$8="",H$7=""),"",ROUND(H465/H$8*H$7*KVARDI,2))</f>
        <v/>
      </c>
      <c r="J465" s="43"/>
      <c r="K465" s="44" t="str">
        <f aca="false">IF(OR(J$4=0,J465="",J$8="",J$7=""),"",ROUND(J465/J$8*J$7*KVARDI,2))</f>
        <v/>
      </c>
      <c r="L465" s="43"/>
      <c r="M465" s="44" t="str">
        <f aca="false">IF(OR(L$4=0,L465="",L$8="",L$7=""),"",ROUND(L465/L$8*L$7*KVARDI,2))</f>
        <v/>
      </c>
      <c r="N465" s="43"/>
      <c r="O465" s="44" t="str">
        <f aca="false">IF(OR(N$4=0,N465="",N$8="",N$7=""),"",ROUND(N465/N$8*N$7*KVARDI,2))</f>
        <v/>
      </c>
      <c r="P465" s="43"/>
      <c r="Q465" s="44" t="str">
        <f aca="false">IF(OR(P$4=0,P465="",P$8="",P$7=""),"",ROUND(P465/P$8*P$7*KVARDI,2))</f>
        <v/>
      </c>
      <c r="R465" s="43"/>
      <c r="S465" s="44" t="str">
        <f aca="false">IF(OR(R$4=0,R465="",R$8="",R$7=""),"",ROUND(R465/R$8*R$7*KVARDI,2))</f>
        <v/>
      </c>
      <c r="T465" s="43"/>
      <c r="U465" s="44" t="str">
        <f aca="false">IF(OR(T$4=0,T465="",T$8="",T$7=""),"",ROUND(T465/T$8*T$7*KVARDI,2))</f>
        <v/>
      </c>
      <c r="V465" s="43"/>
      <c r="W465" s="44" t="str">
        <f aca="false">IF(OR(V$4=0,V465="",V$8="",V$7=""),"",ROUND(V465/V$8*V$7*KVARDI,2))</f>
        <v/>
      </c>
      <c r="X465" s="43"/>
      <c r="Y465" s="44" t="str">
        <f aca="false">IF(OR(X$4=0,X465="",X$8="",X$7=""),"",ROUND(X465/X$8*X$7*KVARDI,2))</f>
        <v/>
      </c>
      <c r="Z465" s="43"/>
      <c r="AA465" s="44" t="str">
        <f aca="false">IF(OR(Z$4=0,Z465="",Z$8="",Z$7=""),"",ROUND(Z465/Z$8*Z$7*KVARDI,2))</f>
        <v/>
      </c>
      <c r="AB465" s="43"/>
      <c r="AC465" s="44" t="str">
        <f aca="false">IF(OR(AB$4=0,AB465="",AB$8="",AB$7=""),"",ROUND(AB465/AB$8*AB$7*KVARDI,2))</f>
        <v/>
      </c>
      <c r="AD465" s="43"/>
      <c r="AE465" s="44" t="str">
        <f aca="false">IF(OR(AD$4=0,AD465="",AD$8="",AD$7=""),"",ROUND(AD465/AD$8*AD$7*KVARDI,2))</f>
        <v/>
      </c>
      <c r="AF465" s="43"/>
      <c r="AG465" s="44" t="str">
        <f aca="false">IF(OR(AF$4=0,AF465="",AF$8="",AF$7=""),"",ROUND(AF465/AF$8*AF$7*KVARDI,2))</f>
        <v/>
      </c>
      <c r="AH465" s="43"/>
      <c r="AI465" s="44" t="str">
        <f aca="false">IF(OR(AH$4=0,AH465="",AH$8="",AH$7=""),"",ROUND(AH465/AH$8*AH$7*KVARDI,2))</f>
        <v/>
      </c>
      <c r="AJ465" s="43"/>
      <c r="AK465" s="44" t="str">
        <f aca="false">IF(OR(AJ$4=0,AJ465="",AJ$8="",AJ$7=""),"",ROUND(AJ465/AJ$8*AJ$7*KVARDI,2))</f>
        <v/>
      </c>
      <c r="AL465" s="43"/>
      <c r="AM465" s="44" t="str">
        <f aca="false">IF(OR(AL$4=0,AL465="",AL$8="",AL$7=""),"",ROUND(AL465/AL$8*AL$7*KVARDI,2))</f>
        <v/>
      </c>
      <c r="AN465" s="43"/>
      <c r="AO465" s="44" t="str">
        <f aca="false">IF(OR(AN$4=0,AN465="",AN$8="",AN$7=""),"",ROUND(AN465/AN$8*AN$7*KVARDI,2))</f>
        <v/>
      </c>
      <c r="AP465" s="43"/>
      <c r="AQ465" s="44" t="str">
        <f aca="false">IF(OR(AP$4=0,AP465="",AP$8="",AP$7=""),"",ROUND(AP465/AP$8*AP$7*KVARDI,2))</f>
        <v/>
      </c>
      <c r="AR465" s="43"/>
      <c r="AS465" s="44" t="str">
        <f aca="false">IF(OR(AR$4=0,AR465="",AR$8="",AR$7=""),"",ROUND(AR465/AR$8*AR$7*KVARDI,2))</f>
        <v/>
      </c>
      <c r="AT465" s="43"/>
      <c r="AU465" s="44" t="str">
        <f aca="false">IF(OR(AT$4=0,AT465="",AT$8="",AT$7=""),"",ROUND(AT465/AT$8*AT$7*KVARDI,2))</f>
        <v/>
      </c>
      <c r="AV465" s="43"/>
      <c r="AW465" s="44" t="str">
        <f aca="false">IF(OR(AV$4=0,AV465="",AV$8="",AV$7=""),"",ROUND(AV465/AV$8*AV$7*KVARDI,2))</f>
        <v/>
      </c>
      <c r="AX465" s="43"/>
      <c r="AY465" s="44" t="str">
        <f aca="false">IF(OR(AX$4=0,AX465="",AX$8="",AX$7=""),"",ROUND(AX465/AX$8*AX$7*KVARDI,2))</f>
        <v/>
      </c>
      <c r="AZ465" s="43"/>
      <c r="BA465" s="44" t="str">
        <f aca="false">IF(OR(AZ$4=0,AZ465="",AZ$8="",AZ$7=""),"",ROUND(AZ465/AZ$8*AZ$7*KVARDI,2))</f>
        <v/>
      </c>
      <c r="BB465" s="43"/>
      <c r="BC465" s="44" t="str">
        <f aca="false">IF(OR(BB$4=0,BB465="",BB$8="",BB$7=""),"",ROUND(BB465/BB$8*BB$7*KVARDI,2))</f>
        <v/>
      </c>
    </row>
    <row r="466" customFormat="false" ht="15" hidden="false" customHeight="true" outlineLevel="0" collapsed="false">
      <c r="A466" s="45" t="n">
        <f aca="false">ROW()-10</f>
        <v>456</v>
      </c>
      <c r="B466" s="41" t="str">
        <f aca="false">IF(INDEX(Launagögn!$B$6:$B$10005,$A466)="","",INDEX(Launagögn!$B$6:$B$10005,$A466))</f>
        <v/>
      </c>
      <c r="C466" s="41" t="str">
        <f aca="false">IF(INDEX(Launagögn!$C$6:$C$10005,$A466)="","",INDEX(Launagögn!$C$6:$C$10005,$A466))</f>
        <v/>
      </c>
      <c r="D466" s="42" t="n">
        <f aca="false">IFERROR(SUMIF($F$10:$BC$10,"Stig",$F466:$BC466),0)</f>
        <v>0</v>
      </c>
      <c r="F466" s="43"/>
      <c r="G466" s="44" t="str">
        <f aca="false">IF(OR(F$4=0,F466="",F$8="",F$7=""),"",ROUND(F466/F$8*F$7*KVARDI,2))</f>
        <v/>
      </c>
      <c r="H466" s="43"/>
      <c r="I466" s="44" t="str">
        <f aca="false">IF(OR(H$4=0,H466="",H$8="",H$7=""),"",ROUND(H466/H$8*H$7*KVARDI,2))</f>
        <v/>
      </c>
      <c r="J466" s="43"/>
      <c r="K466" s="44" t="str">
        <f aca="false">IF(OR(J$4=0,J466="",J$8="",J$7=""),"",ROUND(J466/J$8*J$7*KVARDI,2))</f>
        <v/>
      </c>
      <c r="L466" s="43"/>
      <c r="M466" s="44" t="str">
        <f aca="false">IF(OR(L$4=0,L466="",L$8="",L$7=""),"",ROUND(L466/L$8*L$7*KVARDI,2))</f>
        <v/>
      </c>
      <c r="N466" s="43"/>
      <c r="O466" s="44" t="str">
        <f aca="false">IF(OR(N$4=0,N466="",N$8="",N$7=""),"",ROUND(N466/N$8*N$7*KVARDI,2))</f>
        <v/>
      </c>
      <c r="P466" s="43"/>
      <c r="Q466" s="44" t="str">
        <f aca="false">IF(OR(P$4=0,P466="",P$8="",P$7=""),"",ROUND(P466/P$8*P$7*KVARDI,2))</f>
        <v/>
      </c>
      <c r="R466" s="43"/>
      <c r="S466" s="44" t="str">
        <f aca="false">IF(OR(R$4=0,R466="",R$8="",R$7=""),"",ROUND(R466/R$8*R$7*KVARDI,2))</f>
        <v/>
      </c>
      <c r="T466" s="43"/>
      <c r="U466" s="44" t="str">
        <f aca="false">IF(OR(T$4=0,T466="",T$8="",T$7=""),"",ROUND(T466/T$8*T$7*KVARDI,2))</f>
        <v/>
      </c>
      <c r="V466" s="43"/>
      <c r="W466" s="44" t="str">
        <f aca="false">IF(OR(V$4=0,V466="",V$8="",V$7=""),"",ROUND(V466/V$8*V$7*KVARDI,2))</f>
        <v/>
      </c>
      <c r="X466" s="43"/>
      <c r="Y466" s="44" t="str">
        <f aca="false">IF(OR(X$4=0,X466="",X$8="",X$7=""),"",ROUND(X466/X$8*X$7*KVARDI,2))</f>
        <v/>
      </c>
      <c r="Z466" s="43"/>
      <c r="AA466" s="44" t="str">
        <f aca="false">IF(OR(Z$4=0,Z466="",Z$8="",Z$7=""),"",ROUND(Z466/Z$8*Z$7*KVARDI,2))</f>
        <v/>
      </c>
      <c r="AB466" s="43"/>
      <c r="AC466" s="44" t="str">
        <f aca="false">IF(OR(AB$4=0,AB466="",AB$8="",AB$7=""),"",ROUND(AB466/AB$8*AB$7*KVARDI,2))</f>
        <v/>
      </c>
      <c r="AD466" s="43"/>
      <c r="AE466" s="44" t="str">
        <f aca="false">IF(OR(AD$4=0,AD466="",AD$8="",AD$7=""),"",ROUND(AD466/AD$8*AD$7*KVARDI,2))</f>
        <v/>
      </c>
      <c r="AF466" s="43"/>
      <c r="AG466" s="44" t="str">
        <f aca="false">IF(OR(AF$4=0,AF466="",AF$8="",AF$7=""),"",ROUND(AF466/AF$8*AF$7*KVARDI,2))</f>
        <v/>
      </c>
      <c r="AH466" s="43"/>
      <c r="AI466" s="44" t="str">
        <f aca="false">IF(OR(AH$4=0,AH466="",AH$8="",AH$7=""),"",ROUND(AH466/AH$8*AH$7*KVARDI,2))</f>
        <v/>
      </c>
      <c r="AJ466" s="43"/>
      <c r="AK466" s="44" t="str">
        <f aca="false">IF(OR(AJ$4=0,AJ466="",AJ$8="",AJ$7=""),"",ROUND(AJ466/AJ$8*AJ$7*KVARDI,2))</f>
        <v/>
      </c>
      <c r="AL466" s="43"/>
      <c r="AM466" s="44" t="str">
        <f aca="false">IF(OR(AL$4=0,AL466="",AL$8="",AL$7=""),"",ROUND(AL466/AL$8*AL$7*KVARDI,2))</f>
        <v/>
      </c>
      <c r="AN466" s="43"/>
      <c r="AO466" s="44" t="str">
        <f aca="false">IF(OR(AN$4=0,AN466="",AN$8="",AN$7=""),"",ROUND(AN466/AN$8*AN$7*KVARDI,2))</f>
        <v/>
      </c>
      <c r="AP466" s="43"/>
      <c r="AQ466" s="44" t="str">
        <f aca="false">IF(OR(AP$4=0,AP466="",AP$8="",AP$7=""),"",ROUND(AP466/AP$8*AP$7*KVARDI,2))</f>
        <v/>
      </c>
      <c r="AR466" s="43"/>
      <c r="AS466" s="44" t="str">
        <f aca="false">IF(OR(AR$4=0,AR466="",AR$8="",AR$7=""),"",ROUND(AR466/AR$8*AR$7*KVARDI,2))</f>
        <v/>
      </c>
      <c r="AT466" s="43"/>
      <c r="AU466" s="44" t="str">
        <f aca="false">IF(OR(AT$4=0,AT466="",AT$8="",AT$7=""),"",ROUND(AT466/AT$8*AT$7*KVARDI,2))</f>
        <v/>
      </c>
      <c r="AV466" s="43"/>
      <c r="AW466" s="44" t="str">
        <f aca="false">IF(OR(AV$4=0,AV466="",AV$8="",AV$7=""),"",ROUND(AV466/AV$8*AV$7*KVARDI,2))</f>
        <v/>
      </c>
      <c r="AX466" s="43"/>
      <c r="AY466" s="44" t="str">
        <f aca="false">IF(OR(AX$4=0,AX466="",AX$8="",AX$7=""),"",ROUND(AX466/AX$8*AX$7*KVARDI,2))</f>
        <v/>
      </c>
      <c r="AZ466" s="43"/>
      <c r="BA466" s="44" t="str">
        <f aca="false">IF(OR(AZ$4=0,AZ466="",AZ$8="",AZ$7=""),"",ROUND(AZ466/AZ$8*AZ$7*KVARDI,2))</f>
        <v/>
      </c>
      <c r="BB466" s="43"/>
      <c r="BC466" s="44" t="str">
        <f aca="false">IF(OR(BB$4=0,BB466="",BB$8="",BB$7=""),"",ROUND(BB466/BB$8*BB$7*KVARDI,2))</f>
        <v/>
      </c>
    </row>
    <row r="467" customFormat="false" ht="15" hidden="false" customHeight="true" outlineLevel="0" collapsed="false">
      <c r="A467" s="45" t="n">
        <f aca="false">ROW()-10</f>
        <v>457</v>
      </c>
      <c r="B467" s="41" t="str">
        <f aca="false">IF(INDEX(Launagögn!$B$6:$B$10005,$A467)="","",INDEX(Launagögn!$B$6:$B$10005,$A467))</f>
        <v/>
      </c>
      <c r="C467" s="41" t="str">
        <f aca="false">IF(INDEX(Launagögn!$C$6:$C$10005,$A467)="","",INDEX(Launagögn!$C$6:$C$10005,$A467))</f>
        <v/>
      </c>
      <c r="D467" s="42" t="n">
        <f aca="false">IFERROR(SUMIF($F$10:$BC$10,"Stig",$F467:$BC467),0)</f>
        <v>0</v>
      </c>
      <c r="F467" s="43"/>
      <c r="G467" s="44" t="str">
        <f aca="false">IF(OR(F$4=0,F467="",F$8="",F$7=""),"",ROUND(F467/F$8*F$7*KVARDI,2))</f>
        <v/>
      </c>
      <c r="H467" s="43"/>
      <c r="I467" s="44" t="str">
        <f aca="false">IF(OR(H$4=0,H467="",H$8="",H$7=""),"",ROUND(H467/H$8*H$7*KVARDI,2))</f>
        <v/>
      </c>
      <c r="J467" s="43"/>
      <c r="K467" s="44" t="str">
        <f aca="false">IF(OR(J$4=0,J467="",J$8="",J$7=""),"",ROUND(J467/J$8*J$7*KVARDI,2))</f>
        <v/>
      </c>
      <c r="L467" s="43"/>
      <c r="M467" s="44" t="str">
        <f aca="false">IF(OR(L$4=0,L467="",L$8="",L$7=""),"",ROUND(L467/L$8*L$7*KVARDI,2))</f>
        <v/>
      </c>
      <c r="N467" s="43"/>
      <c r="O467" s="44" t="str">
        <f aca="false">IF(OR(N$4=0,N467="",N$8="",N$7=""),"",ROUND(N467/N$8*N$7*KVARDI,2))</f>
        <v/>
      </c>
      <c r="P467" s="43"/>
      <c r="Q467" s="44" t="str">
        <f aca="false">IF(OR(P$4=0,P467="",P$8="",P$7=""),"",ROUND(P467/P$8*P$7*KVARDI,2))</f>
        <v/>
      </c>
      <c r="R467" s="43"/>
      <c r="S467" s="44" t="str">
        <f aca="false">IF(OR(R$4=0,R467="",R$8="",R$7=""),"",ROUND(R467/R$8*R$7*KVARDI,2))</f>
        <v/>
      </c>
      <c r="T467" s="43"/>
      <c r="U467" s="44" t="str">
        <f aca="false">IF(OR(T$4=0,T467="",T$8="",T$7=""),"",ROUND(T467/T$8*T$7*KVARDI,2))</f>
        <v/>
      </c>
      <c r="V467" s="43"/>
      <c r="W467" s="44" t="str">
        <f aca="false">IF(OR(V$4=0,V467="",V$8="",V$7=""),"",ROUND(V467/V$8*V$7*KVARDI,2))</f>
        <v/>
      </c>
      <c r="X467" s="43"/>
      <c r="Y467" s="44" t="str">
        <f aca="false">IF(OR(X$4=0,X467="",X$8="",X$7=""),"",ROUND(X467/X$8*X$7*KVARDI,2))</f>
        <v/>
      </c>
      <c r="Z467" s="43"/>
      <c r="AA467" s="44" t="str">
        <f aca="false">IF(OR(Z$4=0,Z467="",Z$8="",Z$7=""),"",ROUND(Z467/Z$8*Z$7*KVARDI,2))</f>
        <v/>
      </c>
      <c r="AB467" s="43"/>
      <c r="AC467" s="44" t="str">
        <f aca="false">IF(OR(AB$4=0,AB467="",AB$8="",AB$7=""),"",ROUND(AB467/AB$8*AB$7*KVARDI,2))</f>
        <v/>
      </c>
      <c r="AD467" s="43"/>
      <c r="AE467" s="44" t="str">
        <f aca="false">IF(OR(AD$4=0,AD467="",AD$8="",AD$7=""),"",ROUND(AD467/AD$8*AD$7*KVARDI,2))</f>
        <v/>
      </c>
      <c r="AF467" s="43"/>
      <c r="AG467" s="44" t="str">
        <f aca="false">IF(OR(AF$4=0,AF467="",AF$8="",AF$7=""),"",ROUND(AF467/AF$8*AF$7*KVARDI,2))</f>
        <v/>
      </c>
      <c r="AH467" s="43"/>
      <c r="AI467" s="44" t="str">
        <f aca="false">IF(OR(AH$4=0,AH467="",AH$8="",AH$7=""),"",ROUND(AH467/AH$8*AH$7*KVARDI,2))</f>
        <v/>
      </c>
      <c r="AJ467" s="43"/>
      <c r="AK467" s="44" t="str">
        <f aca="false">IF(OR(AJ$4=0,AJ467="",AJ$8="",AJ$7=""),"",ROUND(AJ467/AJ$8*AJ$7*KVARDI,2))</f>
        <v/>
      </c>
      <c r="AL467" s="43"/>
      <c r="AM467" s="44" t="str">
        <f aca="false">IF(OR(AL$4=0,AL467="",AL$8="",AL$7=""),"",ROUND(AL467/AL$8*AL$7*KVARDI,2))</f>
        <v/>
      </c>
      <c r="AN467" s="43"/>
      <c r="AO467" s="44" t="str">
        <f aca="false">IF(OR(AN$4=0,AN467="",AN$8="",AN$7=""),"",ROUND(AN467/AN$8*AN$7*KVARDI,2))</f>
        <v/>
      </c>
      <c r="AP467" s="43"/>
      <c r="AQ467" s="44" t="str">
        <f aca="false">IF(OR(AP$4=0,AP467="",AP$8="",AP$7=""),"",ROUND(AP467/AP$8*AP$7*KVARDI,2))</f>
        <v/>
      </c>
      <c r="AR467" s="43"/>
      <c r="AS467" s="44" t="str">
        <f aca="false">IF(OR(AR$4=0,AR467="",AR$8="",AR$7=""),"",ROUND(AR467/AR$8*AR$7*KVARDI,2))</f>
        <v/>
      </c>
      <c r="AT467" s="43"/>
      <c r="AU467" s="44" t="str">
        <f aca="false">IF(OR(AT$4=0,AT467="",AT$8="",AT$7=""),"",ROUND(AT467/AT$8*AT$7*KVARDI,2))</f>
        <v/>
      </c>
      <c r="AV467" s="43"/>
      <c r="AW467" s="44" t="str">
        <f aca="false">IF(OR(AV$4=0,AV467="",AV$8="",AV$7=""),"",ROUND(AV467/AV$8*AV$7*KVARDI,2))</f>
        <v/>
      </c>
      <c r="AX467" s="43"/>
      <c r="AY467" s="44" t="str">
        <f aca="false">IF(OR(AX$4=0,AX467="",AX$8="",AX$7=""),"",ROUND(AX467/AX$8*AX$7*KVARDI,2))</f>
        <v/>
      </c>
      <c r="AZ467" s="43"/>
      <c r="BA467" s="44" t="str">
        <f aca="false">IF(OR(AZ$4=0,AZ467="",AZ$8="",AZ$7=""),"",ROUND(AZ467/AZ$8*AZ$7*KVARDI,2))</f>
        <v/>
      </c>
      <c r="BB467" s="43"/>
      <c r="BC467" s="44" t="str">
        <f aca="false">IF(OR(BB$4=0,BB467="",BB$8="",BB$7=""),"",ROUND(BB467/BB$8*BB$7*KVARDI,2))</f>
        <v/>
      </c>
    </row>
    <row r="468" customFormat="false" ht="15" hidden="false" customHeight="true" outlineLevel="0" collapsed="false">
      <c r="A468" s="45" t="n">
        <f aca="false">ROW()-10</f>
        <v>458</v>
      </c>
      <c r="B468" s="41" t="str">
        <f aca="false">IF(INDEX(Launagögn!$B$6:$B$10005,$A468)="","",INDEX(Launagögn!$B$6:$B$10005,$A468))</f>
        <v/>
      </c>
      <c r="C468" s="41" t="str">
        <f aca="false">IF(INDEX(Launagögn!$C$6:$C$10005,$A468)="","",INDEX(Launagögn!$C$6:$C$10005,$A468))</f>
        <v/>
      </c>
      <c r="D468" s="42" t="n">
        <f aca="false">IFERROR(SUMIF($F$10:$BC$10,"Stig",$F468:$BC468),0)</f>
        <v>0</v>
      </c>
      <c r="F468" s="43"/>
      <c r="G468" s="44" t="str">
        <f aca="false">IF(OR(F$4=0,F468="",F$8="",F$7=""),"",ROUND(F468/F$8*F$7*KVARDI,2))</f>
        <v/>
      </c>
      <c r="H468" s="43"/>
      <c r="I468" s="44" t="str">
        <f aca="false">IF(OR(H$4=0,H468="",H$8="",H$7=""),"",ROUND(H468/H$8*H$7*KVARDI,2))</f>
        <v/>
      </c>
      <c r="J468" s="43"/>
      <c r="K468" s="44" t="str">
        <f aca="false">IF(OR(J$4=0,J468="",J$8="",J$7=""),"",ROUND(J468/J$8*J$7*KVARDI,2))</f>
        <v/>
      </c>
      <c r="L468" s="43"/>
      <c r="M468" s="44" t="str">
        <f aca="false">IF(OR(L$4=0,L468="",L$8="",L$7=""),"",ROUND(L468/L$8*L$7*KVARDI,2))</f>
        <v/>
      </c>
      <c r="N468" s="43"/>
      <c r="O468" s="44" t="str">
        <f aca="false">IF(OR(N$4=0,N468="",N$8="",N$7=""),"",ROUND(N468/N$8*N$7*KVARDI,2))</f>
        <v/>
      </c>
      <c r="P468" s="43"/>
      <c r="Q468" s="44" t="str">
        <f aca="false">IF(OR(P$4=0,P468="",P$8="",P$7=""),"",ROUND(P468/P$8*P$7*KVARDI,2))</f>
        <v/>
      </c>
      <c r="R468" s="43"/>
      <c r="S468" s="44" t="str">
        <f aca="false">IF(OR(R$4=0,R468="",R$8="",R$7=""),"",ROUND(R468/R$8*R$7*KVARDI,2))</f>
        <v/>
      </c>
      <c r="T468" s="43"/>
      <c r="U468" s="44" t="str">
        <f aca="false">IF(OR(T$4=0,T468="",T$8="",T$7=""),"",ROUND(T468/T$8*T$7*KVARDI,2))</f>
        <v/>
      </c>
      <c r="V468" s="43"/>
      <c r="W468" s="44" t="str">
        <f aca="false">IF(OR(V$4=0,V468="",V$8="",V$7=""),"",ROUND(V468/V$8*V$7*KVARDI,2))</f>
        <v/>
      </c>
      <c r="X468" s="43"/>
      <c r="Y468" s="44" t="str">
        <f aca="false">IF(OR(X$4=0,X468="",X$8="",X$7=""),"",ROUND(X468/X$8*X$7*KVARDI,2))</f>
        <v/>
      </c>
      <c r="Z468" s="43"/>
      <c r="AA468" s="44" t="str">
        <f aca="false">IF(OR(Z$4=0,Z468="",Z$8="",Z$7=""),"",ROUND(Z468/Z$8*Z$7*KVARDI,2))</f>
        <v/>
      </c>
      <c r="AB468" s="43"/>
      <c r="AC468" s="44" t="str">
        <f aca="false">IF(OR(AB$4=0,AB468="",AB$8="",AB$7=""),"",ROUND(AB468/AB$8*AB$7*KVARDI,2))</f>
        <v/>
      </c>
      <c r="AD468" s="43"/>
      <c r="AE468" s="44" t="str">
        <f aca="false">IF(OR(AD$4=0,AD468="",AD$8="",AD$7=""),"",ROUND(AD468/AD$8*AD$7*KVARDI,2))</f>
        <v/>
      </c>
      <c r="AF468" s="43"/>
      <c r="AG468" s="44" t="str">
        <f aca="false">IF(OR(AF$4=0,AF468="",AF$8="",AF$7=""),"",ROUND(AF468/AF$8*AF$7*KVARDI,2))</f>
        <v/>
      </c>
      <c r="AH468" s="43"/>
      <c r="AI468" s="44" t="str">
        <f aca="false">IF(OR(AH$4=0,AH468="",AH$8="",AH$7=""),"",ROUND(AH468/AH$8*AH$7*KVARDI,2))</f>
        <v/>
      </c>
      <c r="AJ468" s="43"/>
      <c r="AK468" s="44" t="str">
        <f aca="false">IF(OR(AJ$4=0,AJ468="",AJ$8="",AJ$7=""),"",ROUND(AJ468/AJ$8*AJ$7*KVARDI,2))</f>
        <v/>
      </c>
      <c r="AL468" s="43"/>
      <c r="AM468" s="44" t="str">
        <f aca="false">IF(OR(AL$4=0,AL468="",AL$8="",AL$7=""),"",ROUND(AL468/AL$8*AL$7*KVARDI,2))</f>
        <v/>
      </c>
      <c r="AN468" s="43"/>
      <c r="AO468" s="44" t="str">
        <f aca="false">IF(OR(AN$4=0,AN468="",AN$8="",AN$7=""),"",ROUND(AN468/AN$8*AN$7*KVARDI,2))</f>
        <v/>
      </c>
      <c r="AP468" s="43"/>
      <c r="AQ468" s="44" t="str">
        <f aca="false">IF(OR(AP$4=0,AP468="",AP$8="",AP$7=""),"",ROUND(AP468/AP$8*AP$7*KVARDI,2))</f>
        <v/>
      </c>
      <c r="AR468" s="43"/>
      <c r="AS468" s="44" t="str">
        <f aca="false">IF(OR(AR$4=0,AR468="",AR$8="",AR$7=""),"",ROUND(AR468/AR$8*AR$7*KVARDI,2))</f>
        <v/>
      </c>
      <c r="AT468" s="43"/>
      <c r="AU468" s="44" t="str">
        <f aca="false">IF(OR(AT$4=0,AT468="",AT$8="",AT$7=""),"",ROUND(AT468/AT$8*AT$7*KVARDI,2))</f>
        <v/>
      </c>
      <c r="AV468" s="43"/>
      <c r="AW468" s="44" t="str">
        <f aca="false">IF(OR(AV$4=0,AV468="",AV$8="",AV$7=""),"",ROUND(AV468/AV$8*AV$7*KVARDI,2))</f>
        <v/>
      </c>
      <c r="AX468" s="43"/>
      <c r="AY468" s="44" t="str">
        <f aca="false">IF(OR(AX$4=0,AX468="",AX$8="",AX$7=""),"",ROUND(AX468/AX$8*AX$7*KVARDI,2))</f>
        <v/>
      </c>
      <c r="AZ468" s="43"/>
      <c r="BA468" s="44" t="str">
        <f aca="false">IF(OR(AZ$4=0,AZ468="",AZ$8="",AZ$7=""),"",ROUND(AZ468/AZ$8*AZ$7*KVARDI,2))</f>
        <v/>
      </c>
      <c r="BB468" s="43"/>
      <c r="BC468" s="44" t="str">
        <f aca="false">IF(OR(BB$4=0,BB468="",BB$8="",BB$7=""),"",ROUND(BB468/BB$8*BB$7*KVARDI,2))</f>
        <v/>
      </c>
    </row>
    <row r="469" customFormat="false" ht="15" hidden="false" customHeight="true" outlineLevel="0" collapsed="false">
      <c r="A469" s="45" t="n">
        <f aca="false">ROW()-10</f>
        <v>459</v>
      </c>
      <c r="B469" s="41" t="str">
        <f aca="false">IF(INDEX(Launagögn!$B$6:$B$10005,$A469)="","",INDEX(Launagögn!$B$6:$B$10005,$A469))</f>
        <v/>
      </c>
      <c r="C469" s="41" t="str">
        <f aca="false">IF(INDEX(Launagögn!$C$6:$C$10005,$A469)="","",INDEX(Launagögn!$C$6:$C$10005,$A469))</f>
        <v/>
      </c>
      <c r="D469" s="42" t="n">
        <f aca="false">IFERROR(SUMIF($F$10:$BC$10,"Stig",$F469:$BC469),0)</f>
        <v>0</v>
      </c>
      <c r="F469" s="43"/>
      <c r="G469" s="44" t="str">
        <f aca="false">IF(OR(F$4=0,F469="",F$8="",F$7=""),"",ROUND(F469/F$8*F$7*KVARDI,2))</f>
        <v/>
      </c>
      <c r="H469" s="43"/>
      <c r="I469" s="44" t="str">
        <f aca="false">IF(OR(H$4=0,H469="",H$8="",H$7=""),"",ROUND(H469/H$8*H$7*KVARDI,2))</f>
        <v/>
      </c>
      <c r="J469" s="43"/>
      <c r="K469" s="44" t="str">
        <f aca="false">IF(OR(J$4=0,J469="",J$8="",J$7=""),"",ROUND(J469/J$8*J$7*KVARDI,2))</f>
        <v/>
      </c>
      <c r="L469" s="43"/>
      <c r="M469" s="44" t="str">
        <f aca="false">IF(OR(L$4=0,L469="",L$8="",L$7=""),"",ROUND(L469/L$8*L$7*KVARDI,2))</f>
        <v/>
      </c>
      <c r="N469" s="43"/>
      <c r="O469" s="44" t="str">
        <f aca="false">IF(OR(N$4=0,N469="",N$8="",N$7=""),"",ROUND(N469/N$8*N$7*KVARDI,2))</f>
        <v/>
      </c>
      <c r="P469" s="43"/>
      <c r="Q469" s="44" t="str">
        <f aca="false">IF(OR(P$4=0,P469="",P$8="",P$7=""),"",ROUND(P469/P$8*P$7*KVARDI,2))</f>
        <v/>
      </c>
      <c r="R469" s="43"/>
      <c r="S469" s="44" t="str">
        <f aca="false">IF(OR(R$4=0,R469="",R$8="",R$7=""),"",ROUND(R469/R$8*R$7*KVARDI,2))</f>
        <v/>
      </c>
      <c r="T469" s="43"/>
      <c r="U469" s="44" t="str">
        <f aca="false">IF(OR(T$4=0,T469="",T$8="",T$7=""),"",ROUND(T469/T$8*T$7*KVARDI,2))</f>
        <v/>
      </c>
      <c r="V469" s="43"/>
      <c r="W469" s="44" t="str">
        <f aca="false">IF(OR(V$4=0,V469="",V$8="",V$7=""),"",ROUND(V469/V$8*V$7*KVARDI,2))</f>
        <v/>
      </c>
      <c r="X469" s="43"/>
      <c r="Y469" s="44" t="str">
        <f aca="false">IF(OR(X$4=0,X469="",X$8="",X$7=""),"",ROUND(X469/X$8*X$7*KVARDI,2))</f>
        <v/>
      </c>
      <c r="Z469" s="43"/>
      <c r="AA469" s="44" t="str">
        <f aca="false">IF(OR(Z$4=0,Z469="",Z$8="",Z$7=""),"",ROUND(Z469/Z$8*Z$7*KVARDI,2))</f>
        <v/>
      </c>
      <c r="AB469" s="43"/>
      <c r="AC469" s="44" t="str">
        <f aca="false">IF(OR(AB$4=0,AB469="",AB$8="",AB$7=""),"",ROUND(AB469/AB$8*AB$7*KVARDI,2))</f>
        <v/>
      </c>
      <c r="AD469" s="43"/>
      <c r="AE469" s="44" t="str">
        <f aca="false">IF(OR(AD$4=0,AD469="",AD$8="",AD$7=""),"",ROUND(AD469/AD$8*AD$7*KVARDI,2))</f>
        <v/>
      </c>
      <c r="AF469" s="43"/>
      <c r="AG469" s="44" t="str">
        <f aca="false">IF(OR(AF$4=0,AF469="",AF$8="",AF$7=""),"",ROUND(AF469/AF$8*AF$7*KVARDI,2))</f>
        <v/>
      </c>
      <c r="AH469" s="43"/>
      <c r="AI469" s="44" t="str">
        <f aca="false">IF(OR(AH$4=0,AH469="",AH$8="",AH$7=""),"",ROUND(AH469/AH$8*AH$7*KVARDI,2))</f>
        <v/>
      </c>
      <c r="AJ469" s="43"/>
      <c r="AK469" s="44" t="str">
        <f aca="false">IF(OR(AJ$4=0,AJ469="",AJ$8="",AJ$7=""),"",ROUND(AJ469/AJ$8*AJ$7*KVARDI,2))</f>
        <v/>
      </c>
      <c r="AL469" s="43"/>
      <c r="AM469" s="44" t="str">
        <f aca="false">IF(OR(AL$4=0,AL469="",AL$8="",AL$7=""),"",ROUND(AL469/AL$8*AL$7*KVARDI,2))</f>
        <v/>
      </c>
      <c r="AN469" s="43"/>
      <c r="AO469" s="44" t="str">
        <f aca="false">IF(OR(AN$4=0,AN469="",AN$8="",AN$7=""),"",ROUND(AN469/AN$8*AN$7*KVARDI,2))</f>
        <v/>
      </c>
      <c r="AP469" s="43"/>
      <c r="AQ469" s="44" t="str">
        <f aca="false">IF(OR(AP$4=0,AP469="",AP$8="",AP$7=""),"",ROUND(AP469/AP$8*AP$7*KVARDI,2))</f>
        <v/>
      </c>
      <c r="AR469" s="43"/>
      <c r="AS469" s="44" t="str">
        <f aca="false">IF(OR(AR$4=0,AR469="",AR$8="",AR$7=""),"",ROUND(AR469/AR$8*AR$7*KVARDI,2))</f>
        <v/>
      </c>
      <c r="AT469" s="43"/>
      <c r="AU469" s="44" t="str">
        <f aca="false">IF(OR(AT$4=0,AT469="",AT$8="",AT$7=""),"",ROUND(AT469/AT$8*AT$7*KVARDI,2))</f>
        <v/>
      </c>
      <c r="AV469" s="43"/>
      <c r="AW469" s="44" t="str">
        <f aca="false">IF(OR(AV$4=0,AV469="",AV$8="",AV$7=""),"",ROUND(AV469/AV$8*AV$7*KVARDI,2))</f>
        <v/>
      </c>
      <c r="AX469" s="43"/>
      <c r="AY469" s="44" t="str">
        <f aca="false">IF(OR(AX$4=0,AX469="",AX$8="",AX$7=""),"",ROUND(AX469/AX$8*AX$7*KVARDI,2))</f>
        <v/>
      </c>
      <c r="AZ469" s="43"/>
      <c r="BA469" s="44" t="str">
        <f aca="false">IF(OR(AZ$4=0,AZ469="",AZ$8="",AZ$7=""),"",ROUND(AZ469/AZ$8*AZ$7*KVARDI,2))</f>
        <v/>
      </c>
      <c r="BB469" s="43"/>
      <c r="BC469" s="44" t="str">
        <f aca="false">IF(OR(BB$4=0,BB469="",BB$8="",BB$7=""),"",ROUND(BB469/BB$8*BB$7*KVARDI,2))</f>
        <v/>
      </c>
    </row>
    <row r="470" customFormat="false" ht="15" hidden="false" customHeight="true" outlineLevel="0" collapsed="false">
      <c r="A470" s="45" t="n">
        <f aca="false">ROW()-10</f>
        <v>460</v>
      </c>
      <c r="B470" s="41" t="str">
        <f aca="false">IF(INDEX(Launagögn!$B$6:$B$10005,$A470)="","",INDEX(Launagögn!$B$6:$B$10005,$A470))</f>
        <v/>
      </c>
      <c r="C470" s="41" t="str">
        <f aca="false">IF(INDEX(Launagögn!$C$6:$C$10005,$A470)="","",INDEX(Launagögn!$C$6:$C$10005,$A470))</f>
        <v/>
      </c>
      <c r="D470" s="42" t="n">
        <f aca="false">IFERROR(SUMIF($F$10:$BC$10,"Stig",$F470:$BC470),0)</f>
        <v>0</v>
      </c>
      <c r="F470" s="43"/>
      <c r="G470" s="44" t="str">
        <f aca="false">IF(OR(F$4=0,F470="",F$8="",F$7=""),"",ROUND(F470/F$8*F$7*KVARDI,2))</f>
        <v/>
      </c>
      <c r="H470" s="43"/>
      <c r="I470" s="44" t="str">
        <f aca="false">IF(OR(H$4=0,H470="",H$8="",H$7=""),"",ROUND(H470/H$8*H$7*KVARDI,2))</f>
        <v/>
      </c>
      <c r="J470" s="43"/>
      <c r="K470" s="44" t="str">
        <f aca="false">IF(OR(J$4=0,J470="",J$8="",J$7=""),"",ROUND(J470/J$8*J$7*KVARDI,2))</f>
        <v/>
      </c>
      <c r="L470" s="43"/>
      <c r="M470" s="44" t="str">
        <f aca="false">IF(OR(L$4=0,L470="",L$8="",L$7=""),"",ROUND(L470/L$8*L$7*KVARDI,2))</f>
        <v/>
      </c>
      <c r="N470" s="43"/>
      <c r="O470" s="44" t="str">
        <f aca="false">IF(OR(N$4=0,N470="",N$8="",N$7=""),"",ROUND(N470/N$8*N$7*KVARDI,2))</f>
        <v/>
      </c>
      <c r="P470" s="43"/>
      <c r="Q470" s="44" t="str">
        <f aca="false">IF(OR(P$4=0,P470="",P$8="",P$7=""),"",ROUND(P470/P$8*P$7*KVARDI,2))</f>
        <v/>
      </c>
      <c r="R470" s="43"/>
      <c r="S470" s="44" t="str">
        <f aca="false">IF(OR(R$4=0,R470="",R$8="",R$7=""),"",ROUND(R470/R$8*R$7*KVARDI,2))</f>
        <v/>
      </c>
      <c r="T470" s="43"/>
      <c r="U470" s="44" t="str">
        <f aca="false">IF(OR(T$4=0,T470="",T$8="",T$7=""),"",ROUND(T470/T$8*T$7*KVARDI,2))</f>
        <v/>
      </c>
      <c r="V470" s="43"/>
      <c r="W470" s="44" t="str">
        <f aca="false">IF(OR(V$4=0,V470="",V$8="",V$7=""),"",ROUND(V470/V$8*V$7*KVARDI,2))</f>
        <v/>
      </c>
      <c r="X470" s="43"/>
      <c r="Y470" s="44" t="str">
        <f aca="false">IF(OR(X$4=0,X470="",X$8="",X$7=""),"",ROUND(X470/X$8*X$7*KVARDI,2))</f>
        <v/>
      </c>
      <c r="Z470" s="43"/>
      <c r="AA470" s="44" t="str">
        <f aca="false">IF(OR(Z$4=0,Z470="",Z$8="",Z$7=""),"",ROUND(Z470/Z$8*Z$7*KVARDI,2))</f>
        <v/>
      </c>
      <c r="AB470" s="43"/>
      <c r="AC470" s="44" t="str">
        <f aca="false">IF(OR(AB$4=0,AB470="",AB$8="",AB$7=""),"",ROUND(AB470/AB$8*AB$7*KVARDI,2))</f>
        <v/>
      </c>
      <c r="AD470" s="43"/>
      <c r="AE470" s="44" t="str">
        <f aca="false">IF(OR(AD$4=0,AD470="",AD$8="",AD$7=""),"",ROUND(AD470/AD$8*AD$7*KVARDI,2))</f>
        <v/>
      </c>
      <c r="AF470" s="43"/>
      <c r="AG470" s="44" t="str">
        <f aca="false">IF(OR(AF$4=0,AF470="",AF$8="",AF$7=""),"",ROUND(AF470/AF$8*AF$7*KVARDI,2))</f>
        <v/>
      </c>
      <c r="AH470" s="43"/>
      <c r="AI470" s="44" t="str">
        <f aca="false">IF(OR(AH$4=0,AH470="",AH$8="",AH$7=""),"",ROUND(AH470/AH$8*AH$7*KVARDI,2))</f>
        <v/>
      </c>
      <c r="AJ470" s="43"/>
      <c r="AK470" s="44" t="str">
        <f aca="false">IF(OR(AJ$4=0,AJ470="",AJ$8="",AJ$7=""),"",ROUND(AJ470/AJ$8*AJ$7*KVARDI,2))</f>
        <v/>
      </c>
      <c r="AL470" s="43"/>
      <c r="AM470" s="44" t="str">
        <f aca="false">IF(OR(AL$4=0,AL470="",AL$8="",AL$7=""),"",ROUND(AL470/AL$8*AL$7*KVARDI,2))</f>
        <v/>
      </c>
      <c r="AN470" s="43"/>
      <c r="AO470" s="44" t="str">
        <f aca="false">IF(OR(AN$4=0,AN470="",AN$8="",AN$7=""),"",ROUND(AN470/AN$8*AN$7*KVARDI,2))</f>
        <v/>
      </c>
      <c r="AP470" s="43"/>
      <c r="AQ470" s="44" t="str">
        <f aca="false">IF(OR(AP$4=0,AP470="",AP$8="",AP$7=""),"",ROUND(AP470/AP$8*AP$7*KVARDI,2))</f>
        <v/>
      </c>
      <c r="AR470" s="43"/>
      <c r="AS470" s="44" t="str">
        <f aca="false">IF(OR(AR$4=0,AR470="",AR$8="",AR$7=""),"",ROUND(AR470/AR$8*AR$7*KVARDI,2))</f>
        <v/>
      </c>
      <c r="AT470" s="43"/>
      <c r="AU470" s="44" t="str">
        <f aca="false">IF(OR(AT$4=0,AT470="",AT$8="",AT$7=""),"",ROUND(AT470/AT$8*AT$7*KVARDI,2))</f>
        <v/>
      </c>
      <c r="AV470" s="43"/>
      <c r="AW470" s="44" t="str">
        <f aca="false">IF(OR(AV$4=0,AV470="",AV$8="",AV$7=""),"",ROUND(AV470/AV$8*AV$7*KVARDI,2))</f>
        <v/>
      </c>
      <c r="AX470" s="43"/>
      <c r="AY470" s="44" t="str">
        <f aca="false">IF(OR(AX$4=0,AX470="",AX$8="",AX$7=""),"",ROUND(AX470/AX$8*AX$7*KVARDI,2))</f>
        <v/>
      </c>
      <c r="AZ470" s="43"/>
      <c r="BA470" s="44" t="str">
        <f aca="false">IF(OR(AZ$4=0,AZ470="",AZ$8="",AZ$7=""),"",ROUND(AZ470/AZ$8*AZ$7*KVARDI,2))</f>
        <v/>
      </c>
      <c r="BB470" s="43"/>
      <c r="BC470" s="44" t="str">
        <f aca="false">IF(OR(BB$4=0,BB470="",BB$8="",BB$7=""),"",ROUND(BB470/BB$8*BB$7*KVARDI,2))</f>
        <v/>
      </c>
    </row>
    <row r="471" customFormat="false" ht="15" hidden="false" customHeight="true" outlineLevel="0" collapsed="false">
      <c r="A471" s="45" t="n">
        <f aca="false">ROW()-10</f>
        <v>461</v>
      </c>
      <c r="B471" s="41" t="str">
        <f aca="false">IF(INDEX(Launagögn!$B$6:$B$10005,$A471)="","",INDEX(Launagögn!$B$6:$B$10005,$A471))</f>
        <v/>
      </c>
      <c r="C471" s="41" t="str">
        <f aca="false">IF(INDEX(Launagögn!$C$6:$C$10005,$A471)="","",INDEX(Launagögn!$C$6:$C$10005,$A471))</f>
        <v/>
      </c>
      <c r="D471" s="42" t="n">
        <f aca="false">IFERROR(SUMIF($F$10:$BC$10,"Stig",$F471:$BC471),0)</f>
        <v>0</v>
      </c>
      <c r="F471" s="43"/>
      <c r="G471" s="44" t="str">
        <f aca="false">IF(OR(F$4=0,F471="",F$8="",F$7=""),"",ROUND(F471/F$8*F$7*KVARDI,2))</f>
        <v/>
      </c>
      <c r="H471" s="43"/>
      <c r="I471" s="44" t="str">
        <f aca="false">IF(OR(H$4=0,H471="",H$8="",H$7=""),"",ROUND(H471/H$8*H$7*KVARDI,2))</f>
        <v/>
      </c>
      <c r="J471" s="43"/>
      <c r="K471" s="44" t="str">
        <f aca="false">IF(OR(J$4=0,J471="",J$8="",J$7=""),"",ROUND(J471/J$8*J$7*KVARDI,2))</f>
        <v/>
      </c>
      <c r="L471" s="43"/>
      <c r="M471" s="44" t="str">
        <f aca="false">IF(OR(L$4=0,L471="",L$8="",L$7=""),"",ROUND(L471/L$8*L$7*KVARDI,2))</f>
        <v/>
      </c>
      <c r="N471" s="43"/>
      <c r="O471" s="44" t="str">
        <f aca="false">IF(OR(N$4=0,N471="",N$8="",N$7=""),"",ROUND(N471/N$8*N$7*KVARDI,2))</f>
        <v/>
      </c>
      <c r="P471" s="43"/>
      <c r="Q471" s="44" t="str">
        <f aca="false">IF(OR(P$4=0,P471="",P$8="",P$7=""),"",ROUND(P471/P$8*P$7*KVARDI,2))</f>
        <v/>
      </c>
      <c r="R471" s="43"/>
      <c r="S471" s="44" t="str">
        <f aca="false">IF(OR(R$4=0,R471="",R$8="",R$7=""),"",ROUND(R471/R$8*R$7*KVARDI,2))</f>
        <v/>
      </c>
      <c r="T471" s="43"/>
      <c r="U471" s="44" t="str">
        <f aca="false">IF(OR(T$4=0,T471="",T$8="",T$7=""),"",ROUND(T471/T$8*T$7*KVARDI,2))</f>
        <v/>
      </c>
      <c r="V471" s="43"/>
      <c r="W471" s="44" t="str">
        <f aca="false">IF(OR(V$4=0,V471="",V$8="",V$7=""),"",ROUND(V471/V$8*V$7*KVARDI,2))</f>
        <v/>
      </c>
      <c r="X471" s="43"/>
      <c r="Y471" s="44" t="str">
        <f aca="false">IF(OR(X$4=0,X471="",X$8="",X$7=""),"",ROUND(X471/X$8*X$7*KVARDI,2))</f>
        <v/>
      </c>
      <c r="Z471" s="43"/>
      <c r="AA471" s="44" t="str">
        <f aca="false">IF(OR(Z$4=0,Z471="",Z$8="",Z$7=""),"",ROUND(Z471/Z$8*Z$7*KVARDI,2))</f>
        <v/>
      </c>
      <c r="AB471" s="43"/>
      <c r="AC471" s="44" t="str">
        <f aca="false">IF(OR(AB$4=0,AB471="",AB$8="",AB$7=""),"",ROUND(AB471/AB$8*AB$7*KVARDI,2))</f>
        <v/>
      </c>
      <c r="AD471" s="43"/>
      <c r="AE471" s="44" t="str">
        <f aca="false">IF(OR(AD$4=0,AD471="",AD$8="",AD$7=""),"",ROUND(AD471/AD$8*AD$7*KVARDI,2))</f>
        <v/>
      </c>
      <c r="AF471" s="43"/>
      <c r="AG471" s="44" t="str">
        <f aca="false">IF(OR(AF$4=0,AF471="",AF$8="",AF$7=""),"",ROUND(AF471/AF$8*AF$7*KVARDI,2))</f>
        <v/>
      </c>
      <c r="AH471" s="43"/>
      <c r="AI471" s="44" t="str">
        <f aca="false">IF(OR(AH$4=0,AH471="",AH$8="",AH$7=""),"",ROUND(AH471/AH$8*AH$7*KVARDI,2))</f>
        <v/>
      </c>
      <c r="AJ471" s="43"/>
      <c r="AK471" s="44" t="str">
        <f aca="false">IF(OR(AJ$4=0,AJ471="",AJ$8="",AJ$7=""),"",ROUND(AJ471/AJ$8*AJ$7*KVARDI,2))</f>
        <v/>
      </c>
      <c r="AL471" s="43"/>
      <c r="AM471" s="44" t="str">
        <f aca="false">IF(OR(AL$4=0,AL471="",AL$8="",AL$7=""),"",ROUND(AL471/AL$8*AL$7*KVARDI,2))</f>
        <v/>
      </c>
      <c r="AN471" s="43"/>
      <c r="AO471" s="44" t="str">
        <f aca="false">IF(OR(AN$4=0,AN471="",AN$8="",AN$7=""),"",ROUND(AN471/AN$8*AN$7*KVARDI,2))</f>
        <v/>
      </c>
      <c r="AP471" s="43"/>
      <c r="AQ471" s="44" t="str">
        <f aca="false">IF(OR(AP$4=0,AP471="",AP$8="",AP$7=""),"",ROUND(AP471/AP$8*AP$7*KVARDI,2))</f>
        <v/>
      </c>
      <c r="AR471" s="43"/>
      <c r="AS471" s="44" t="str">
        <f aca="false">IF(OR(AR$4=0,AR471="",AR$8="",AR$7=""),"",ROUND(AR471/AR$8*AR$7*KVARDI,2))</f>
        <v/>
      </c>
      <c r="AT471" s="43"/>
      <c r="AU471" s="44" t="str">
        <f aca="false">IF(OR(AT$4=0,AT471="",AT$8="",AT$7=""),"",ROUND(AT471/AT$8*AT$7*KVARDI,2))</f>
        <v/>
      </c>
      <c r="AV471" s="43"/>
      <c r="AW471" s="44" t="str">
        <f aca="false">IF(OR(AV$4=0,AV471="",AV$8="",AV$7=""),"",ROUND(AV471/AV$8*AV$7*KVARDI,2))</f>
        <v/>
      </c>
      <c r="AX471" s="43"/>
      <c r="AY471" s="44" t="str">
        <f aca="false">IF(OR(AX$4=0,AX471="",AX$8="",AX$7=""),"",ROUND(AX471/AX$8*AX$7*KVARDI,2))</f>
        <v/>
      </c>
      <c r="AZ471" s="43"/>
      <c r="BA471" s="44" t="str">
        <f aca="false">IF(OR(AZ$4=0,AZ471="",AZ$8="",AZ$7=""),"",ROUND(AZ471/AZ$8*AZ$7*KVARDI,2))</f>
        <v/>
      </c>
      <c r="BB471" s="43"/>
      <c r="BC471" s="44" t="str">
        <f aca="false">IF(OR(BB$4=0,BB471="",BB$8="",BB$7=""),"",ROUND(BB471/BB$8*BB$7*KVARDI,2))</f>
        <v/>
      </c>
    </row>
    <row r="472" customFormat="false" ht="15" hidden="false" customHeight="true" outlineLevel="0" collapsed="false">
      <c r="A472" s="45" t="n">
        <f aca="false">ROW()-10</f>
        <v>462</v>
      </c>
      <c r="B472" s="41" t="str">
        <f aca="false">IF(INDEX(Launagögn!$B$6:$B$10005,$A472)="","",INDEX(Launagögn!$B$6:$B$10005,$A472))</f>
        <v/>
      </c>
      <c r="C472" s="41" t="str">
        <f aca="false">IF(INDEX(Launagögn!$C$6:$C$10005,$A472)="","",INDEX(Launagögn!$C$6:$C$10005,$A472))</f>
        <v/>
      </c>
      <c r="D472" s="42" t="n">
        <f aca="false">IFERROR(SUMIF($F$10:$BC$10,"Stig",$F472:$BC472),0)</f>
        <v>0</v>
      </c>
      <c r="F472" s="43"/>
      <c r="G472" s="44" t="str">
        <f aca="false">IF(OR(F$4=0,F472="",F$8="",F$7=""),"",ROUND(F472/F$8*F$7*KVARDI,2))</f>
        <v/>
      </c>
      <c r="H472" s="43"/>
      <c r="I472" s="44" t="str">
        <f aca="false">IF(OR(H$4=0,H472="",H$8="",H$7=""),"",ROUND(H472/H$8*H$7*KVARDI,2))</f>
        <v/>
      </c>
      <c r="J472" s="43"/>
      <c r="K472" s="44" t="str">
        <f aca="false">IF(OR(J$4=0,J472="",J$8="",J$7=""),"",ROUND(J472/J$8*J$7*KVARDI,2))</f>
        <v/>
      </c>
      <c r="L472" s="43"/>
      <c r="M472" s="44" t="str">
        <f aca="false">IF(OR(L$4=0,L472="",L$8="",L$7=""),"",ROUND(L472/L$8*L$7*KVARDI,2))</f>
        <v/>
      </c>
      <c r="N472" s="43"/>
      <c r="O472" s="44" t="str">
        <f aca="false">IF(OR(N$4=0,N472="",N$8="",N$7=""),"",ROUND(N472/N$8*N$7*KVARDI,2))</f>
        <v/>
      </c>
      <c r="P472" s="43"/>
      <c r="Q472" s="44" t="str">
        <f aca="false">IF(OR(P$4=0,P472="",P$8="",P$7=""),"",ROUND(P472/P$8*P$7*KVARDI,2))</f>
        <v/>
      </c>
      <c r="R472" s="43"/>
      <c r="S472" s="44" t="str">
        <f aca="false">IF(OR(R$4=0,R472="",R$8="",R$7=""),"",ROUND(R472/R$8*R$7*KVARDI,2))</f>
        <v/>
      </c>
      <c r="T472" s="43"/>
      <c r="U472" s="44" t="str">
        <f aca="false">IF(OR(T$4=0,T472="",T$8="",T$7=""),"",ROUND(T472/T$8*T$7*KVARDI,2))</f>
        <v/>
      </c>
      <c r="V472" s="43"/>
      <c r="W472" s="44" t="str">
        <f aca="false">IF(OR(V$4=0,V472="",V$8="",V$7=""),"",ROUND(V472/V$8*V$7*KVARDI,2))</f>
        <v/>
      </c>
      <c r="X472" s="43"/>
      <c r="Y472" s="44" t="str">
        <f aca="false">IF(OR(X$4=0,X472="",X$8="",X$7=""),"",ROUND(X472/X$8*X$7*KVARDI,2))</f>
        <v/>
      </c>
      <c r="Z472" s="43"/>
      <c r="AA472" s="44" t="str">
        <f aca="false">IF(OR(Z$4=0,Z472="",Z$8="",Z$7=""),"",ROUND(Z472/Z$8*Z$7*KVARDI,2))</f>
        <v/>
      </c>
      <c r="AB472" s="43"/>
      <c r="AC472" s="44" t="str">
        <f aca="false">IF(OR(AB$4=0,AB472="",AB$8="",AB$7=""),"",ROUND(AB472/AB$8*AB$7*KVARDI,2))</f>
        <v/>
      </c>
      <c r="AD472" s="43"/>
      <c r="AE472" s="44" t="str">
        <f aca="false">IF(OR(AD$4=0,AD472="",AD$8="",AD$7=""),"",ROUND(AD472/AD$8*AD$7*KVARDI,2))</f>
        <v/>
      </c>
      <c r="AF472" s="43"/>
      <c r="AG472" s="44" t="str">
        <f aca="false">IF(OR(AF$4=0,AF472="",AF$8="",AF$7=""),"",ROUND(AF472/AF$8*AF$7*KVARDI,2))</f>
        <v/>
      </c>
      <c r="AH472" s="43"/>
      <c r="AI472" s="44" t="str">
        <f aca="false">IF(OR(AH$4=0,AH472="",AH$8="",AH$7=""),"",ROUND(AH472/AH$8*AH$7*KVARDI,2))</f>
        <v/>
      </c>
      <c r="AJ472" s="43"/>
      <c r="AK472" s="44" t="str">
        <f aca="false">IF(OR(AJ$4=0,AJ472="",AJ$8="",AJ$7=""),"",ROUND(AJ472/AJ$8*AJ$7*KVARDI,2))</f>
        <v/>
      </c>
      <c r="AL472" s="43"/>
      <c r="AM472" s="44" t="str">
        <f aca="false">IF(OR(AL$4=0,AL472="",AL$8="",AL$7=""),"",ROUND(AL472/AL$8*AL$7*KVARDI,2))</f>
        <v/>
      </c>
      <c r="AN472" s="43"/>
      <c r="AO472" s="44" t="str">
        <f aca="false">IF(OR(AN$4=0,AN472="",AN$8="",AN$7=""),"",ROUND(AN472/AN$8*AN$7*KVARDI,2))</f>
        <v/>
      </c>
      <c r="AP472" s="43"/>
      <c r="AQ472" s="44" t="str">
        <f aca="false">IF(OR(AP$4=0,AP472="",AP$8="",AP$7=""),"",ROUND(AP472/AP$8*AP$7*KVARDI,2))</f>
        <v/>
      </c>
      <c r="AR472" s="43"/>
      <c r="AS472" s="44" t="str">
        <f aca="false">IF(OR(AR$4=0,AR472="",AR$8="",AR$7=""),"",ROUND(AR472/AR$8*AR$7*KVARDI,2))</f>
        <v/>
      </c>
      <c r="AT472" s="43"/>
      <c r="AU472" s="44" t="str">
        <f aca="false">IF(OR(AT$4=0,AT472="",AT$8="",AT$7=""),"",ROUND(AT472/AT$8*AT$7*KVARDI,2))</f>
        <v/>
      </c>
      <c r="AV472" s="43"/>
      <c r="AW472" s="44" t="str">
        <f aca="false">IF(OR(AV$4=0,AV472="",AV$8="",AV$7=""),"",ROUND(AV472/AV$8*AV$7*KVARDI,2))</f>
        <v/>
      </c>
      <c r="AX472" s="43"/>
      <c r="AY472" s="44" t="str">
        <f aca="false">IF(OR(AX$4=0,AX472="",AX$8="",AX$7=""),"",ROUND(AX472/AX$8*AX$7*KVARDI,2))</f>
        <v/>
      </c>
      <c r="AZ472" s="43"/>
      <c r="BA472" s="44" t="str">
        <f aca="false">IF(OR(AZ$4=0,AZ472="",AZ$8="",AZ$7=""),"",ROUND(AZ472/AZ$8*AZ$7*KVARDI,2))</f>
        <v/>
      </c>
      <c r="BB472" s="43"/>
      <c r="BC472" s="44" t="str">
        <f aca="false">IF(OR(BB$4=0,BB472="",BB$8="",BB$7=""),"",ROUND(BB472/BB$8*BB$7*KVARDI,2))</f>
        <v/>
      </c>
    </row>
    <row r="473" customFormat="false" ht="15" hidden="false" customHeight="true" outlineLevel="0" collapsed="false">
      <c r="A473" s="45" t="n">
        <f aca="false">ROW()-10</f>
        <v>463</v>
      </c>
      <c r="B473" s="41" t="str">
        <f aca="false">IF(INDEX(Launagögn!$B$6:$B$10005,$A473)="","",INDEX(Launagögn!$B$6:$B$10005,$A473))</f>
        <v/>
      </c>
      <c r="C473" s="41" t="str">
        <f aca="false">IF(INDEX(Launagögn!$C$6:$C$10005,$A473)="","",INDEX(Launagögn!$C$6:$C$10005,$A473))</f>
        <v/>
      </c>
      <c r="D473" s="42" t="n">
        <f aca="false">IFERROR(SUMIF($F$10:$BC$10,"Stig",$F473:$BC473),0)</f>
        <v>0</v>
      </c>
      <c r="F473" s="43"/>
      <c r="G473" s="44" t="str">
        <f aca="false">IF(OR(F$4=0,F473="",F$8="",F$7=""),"",ROUND(F473/F$8*F$7*KVARDI,2))</f>
        <v/>
      </c>
      <c r="H473" s="43"/>
      <c r="I473" s="44" t="str">
        <f aca="false">IF(OR(H$4=0,H473="",H$8="",H$7=""),"",ROUND(H473/H$8*H$7*KVARDI,2))</f>
        <v/>
      </c>
      <c r="J473" s="43"/>
      <c r="K473" s="44" t="str">
        <f aca="false">IF(OR(J$4=0,J473="",J$8="",J$7=""),"",ROUND(J473/J$8*J$7*KVARDI,2))</f>
        <v/>
      </c>
      <c r="L473" s="43"/>
      <c r="M473" s="44" t="str">
        <f aca="false">IF(OR(L$4=0,L473="",L$8="",L$7=""),"",ROUND(L473/L$8*L$7*KVARDI,2))</f>
        <v/>
      </c>
      <c r="N473" s="43"/>
      <c r="O473" s="44" t="str">
        <f aca="false">IF(OR(N$4=0,N473="",N$8="",N$7=""),"",ROUND(N473/N$8*N$7*KVARDI,2))</f>
        <v/>
      </c>
      <c r="P473" s="43"/>
      <c r="Q473" s="44" t="str">
        <f aca="false">IF(OR(P$4=0,P473="",P$8="",P$7=""),"",ROUND(P473/P$8*P$7*KVARDI,2))</f>
        <v/>
      </c>
      <c r="R473" s="43"/>
      <c r="S473" s="44" t="str">
        <f aca="false">IF(OR(R$4=0,R473="",R$8="",R$7=""),"",ROUND(R473/R$8*R$7*KVARDI,2))</f>
        <v/>
      </c>
      <c r="T473" s="43"/>
      <c r="U473" s="44" t="str">
        <f aca="false">IF(OR(T$4=0,T473="",T$8="",T$7=""),"",ROUND(T473/T$8*T$7*KVARDI,2))</f>
        <v/>
      </c>
      <c r="V473" s="43"/>
      <c r="W473" s="44" t="str">
        <f aca="false">IF(OR(V$4=0,V473="",V$8="",V$7=""),"",ROUND(V473/V$8*V$7*KVARDI,2))</f>
        <v/>
      </c>
      <c r="X473" s="43"/>
      <c r="Y473" s="44" t="str">
        <f aca="false">IF(OR(X$4=0,X473="",X$8="",X$7=""),"",ROUND(X473/X$8*X$7*KVARDI,2))</f>
        <v/>
      </c>
      <c r="Z473" s="43"/>
      <c r="AA473" s="44" t="str">
        <f aca="false">IF(OR(Z$4=0,Z473="",Z$8="",Z$7=""),"",ROUND(Z473/Z$8*Z$7*KVARDI,2))</f>
        <v/>
      </c>
      <c r="AB473" s="43"/>
      <c r="AC473" s="44" t="str">
        <f aca="false">IF(OR(AB$4=0,AB473="",AB$8="",AB$7=""),"",ROUND(AB473/AB$8*AB$7*KVARDI,2))</f>
        <v/>
      </c>
      <c r="AD473" s="43"/>
      <c r="AE473" s="44" t="str">
        <f aca="false">IF(OR(AD$4=0,AD473="",AD$8="",AD$7=""),"",ROUND(AD473/AD$8*AD$7*KVARDI,2))</f>
        <v/>
      </c>
      <c r="AF473" s="43"/>
      <c r="AG473" s="44" t="str">
        <f aca="false">IF(OR(AF$4=0,AF473="",AF$8="",AF$7=""),"",ROUND(AF473/AF$8*AF$7*KVARDI,2))</f>
        <v/>
      </c>
      <c r="AH473" s="43"/>
      <c r="AI473" s="44" t="str">
        <f aca="false">IF(OR(AH$4=0,AH473="",AH$8="",AH$7=""),"",ROUND(AH473/AH$8*AH$7*KVARDI,2))</f>
        <v/>
      </c>
      <c r="AJ473" s="43"/>
      <c r="AK473" s="44" t="str">
        <f aca="false">IF(OR(AJ$4=0,AJ473="",AJ$8="",AJ$7=""),"",ROUND(AJ473/AJ$8*AJ$7*KVARDI,2))</f>
        <v/>
      </c>
      <c r="AL473" s="43"/>
      <c r="AM473" s="44" t="str">
        <f aca="false">IF(OR(AL$4=0,AL473="",AL$8="",AL$7=""),"",ROUND(AL473/AL$8*AL$7*KVARDI,2))</f>
        <v/>
      </c>
      <c r="AN473" s="43"/>
      <c r="AO473" s="44" t="str">
        <f aca="false">IF(OR(AN$4=0,AN473="",AN$8="",AN$7=""),"",ROUND(AN473/AN$8*AN$7*KVARDI,2))</f>
        <v/>
      </c>
      <c r="AP473" s="43"/>
      <c r="AQ473" s="44" t="str">
        <f aca="false">IF(OR(AP$4=0,AP473="",AP$8="",AP$7=""),"",ROUND(AP473/AP$8*AP$7*KVARDI,2))</f>
        <v/>
      </c>
      <c r="AR473" s="43"/>
      <c r="AS473" s="44" t="str">
        <f aca="false">IF(OR(AR$4=0,AR473="",AR$8="",AR$7=""),"",ROUND(AR473/AR$8*AR$7*KVARDI,2))</f>
        <v/>
      </c>
      <c r="AT473" s="43"/>
      <c r="AU473" s="44" t="str">
        <f aca="false">IF(OR(AT$4=0,AT473="",AT$8="",AT$7=""),"",ROUND(AT473/AT$8*AT$7*KVARDI,2))</f>
        <v/>
      </c>
      <c r="AV473" s="43"/>
      <c r="AW473" s="44" t="str">
        <f aca="false">IF(OR(AV$4=0,AV473="",AV$8="",AV$7=""),"",ROUND(AV473/AV$8*AV$7*KVARDI,2))</f>
        <v/>
      </c>
      <c r="AX473" s="43"/>
      <c r="AY473" s="44" t="str">
        <f aca="false">IF(OR(AX$4=0,AX473="",AX$8="",AX$7=""),"",ROUND(AX473/AX$8*AX$7*KVARDI,2))</f>
        <v/>
      </c>
      <c r="AZ473" s="43"/>
      <c r="BA473" s="44" t="str">
        <f aca="false">IF(OR(AZ$4=0,AZ473="",AZ$8="",AZ$7=""),"",ROUND(AZ473/AZ$8*AZ$7*KVARDI,2))</f>
        <v/>
      </c>
      <c r="BB473" s="43"/>
      <c r="BC473" s="44" t="str">
        <f aca="false">IF(OR(BB$4=0,BB473="",BB$8="",BB$7=""),"",ROUND(BB473/BB$8*BB$7*KVARDI,2))</f>
        <v/>
      </c>
    </row>
    <row r="474" customFormat="false" ht="15" hidden="false" customHeight="true" outlineLevel="0" collapsed="false">
      <c r="A474" s="45" t="n">
        <f aca="false">ROW()-10</f>
        <v>464</v>
      </c>
      <c r="B474" s="41" t="str">
        <f aca="false">IF(INDEX(Launagögn!$B$6:$B$10005,$A474)="","",INDEX(Launagögn!$B$6:$B$10005,$A474))</f>
        <v/>
      </c>
      <c r="C474" s="41" t="str">
        <f aca="false">IF(INDEX(Launagögn!$C$6:$C$10005,$A474)="","",INDEX(Launagögn!$C$6:$C$10005,$A474))</f>
        <v/>
      </c>
      <c r="D474" s="42" t="n">
        <f aca="false">IFERROR(SUMIF($F$10:$BC$10,"Stig",$F474:$BC474),0)</f>
        <v>0</v>
      </c>
      <c r="F474" s="43"/>
      <c r="G474" s="44" t="str">
        <f aca="false">IF(OR(F$4=0,F474="",F$8="",F$7=""),"",ROUND(F474/F$8*F$7*KVARDI,2))</f>
        <v/>
      </c>
      <c r="H474" s="43"/>
      <c r="I474" s="44" t="str">
        <f aca="false">IF(OR(H$4=0,H474="",H$8="",H$7=""),"",ROUND(H474/H$8*H$7*KVARDI,2))</f>
        <v/>
      </c>
      <c r="J474" s="43"/>
      <c r="K474" s="44" t="str">
        <f aca="false">IF(OR(J$4=0,J474="",J$8="",J$7=""),"",ROUND(J474/J$8*J$7*KVARDI,2))</f>
        <v/>
      </c>
      <c r="L474" s="43"/>
      <c r="M474" s="44" t="str">
        <f aca="false">IF(OR(L$4=0,L474="",L$8="",L$7=""),"",ROUND(L474/L$8*L$7*KVARDI,2))</f>
        <v/>
      </c>
      <c r="N474" s="43"/>
      <c r="O474" s="44" t="str">
        <f aca="false">IF(OR(N$4=0,N474="",N$8="",N$7=""),"",ROUND(N474/N$8*N$7*KVARDI,2))</f>
        <v/>
      </c>
      <c r="P474" s="43"/>
      <c r="Q474" s="44" t="str">
        <f aca="false">IF(OR(P$4=0,P474="",P$8="",P$7=""),"",ROUND(P474/P$8*P$7*KVARDI,2))</f>
        <v/>
      </c>
      <c r="R474" s="43"/>
      <c r="S474" s="44" t="str">
        <f aca="false">IF(OR(R$4=0,R474="",R$8="",R$7=""),"",ROUND(R474/R$8*R$7*KVARDI,2))</f>
        <v/>
      </c>
      <c r="T474" s="43"/>
      <c r="U474" s="44" t="str">
        <f aca="false">IF(OR(T$4=0,T474="",T$8="",T$7=""),"",ROUND(T474/T$8*T$7*KVARDI,2))</f>
        <v/>
      </c>
      <c r="V474" s="43"/>
      <c r="W474" s="44" t="str">
        <f aca="false">IF(OR(V$4=0,V474="",V$8="",V$7=""),"",ROUND(V474/V$8*V$7*KVARDI,2))</f>
        <v/>
      </c>
      <c r="X474" s="43"/>
      <c r="Y474" s="44" t="str">
        <f aca="false">IF(OR(X$4=0,X474="",X$8="",X$7=""),"",ROUND(X474/X$8*X$7*KVARDI,2))</f>
        <v/>
      </c>
      <c r="Z474" s="43"/>
      <c r="AA474" s="44" t="str">
        <f aca="false">IF(OR(Z$4=0,Z474="",Z$8="",Z$7=""),"",ROUND(Z474/Z$8*Z$7*KVARDI,2))</f>
        <v/>
      </c>
      <c r="AB474" s="43"/>
      <c r="AC474" s="44" t="str">
        <f aca="false">IF(OR(AB$4=0,AB474="",AB$8="",AB$7=""),"",ROUND(AB474/AB$8*AB$7*KVARDI,2))</f>
        <v/>
      </c>
      <c r="AD474" s="43"/>
      <c r="AE474" s="44" t="str">
        <f aca="false">IF(OR(AD$4=0,AD474="",AD$8="",AD$7=""),"",ROUND(AD474/AD$8*AD$7*KVARDI,2))</f>
        <v/>
      </c>
      <c r="AF474" s="43"/>
      <c r="AG474" s="44" t="str">
        <f aca="false">IF(OR(AF$4=0,AF474="",AF$8="",AF$7=""),"",ROUND(AF474/AF$8*AF$7*KVARDI,2))</f>
        <v/>
      </c>
      <c r="AH474" s="43"/>
      <c r="AI474" s="44" t="str">
        <f aca="false">IF(OR(AH$4=0,AH474="",AH$8="",AH$7=""),"",ROUND(AH474/AH$8*AH$7*KVARDI,2))</f>
        <v/>
      </c>
      <c r="AJ474" s="43"/>
      <c r="AK474" s="44" t="str">
        <f aca="false">IF(OR(AJ$4=0,AJ474="",AJ$8="",AJ$7=""),"",ROUND(AJ474/AJ$8*AJ$7*KVARDI,2))</f>
        <v/>
      </c>
      <c r="AL474" s="43"/>
      <c r="AM474" s="44" t="str">
        <f aca="false">IF(OR(AL$4=0,AL474="",AL$8="",AL$7=""),"",ROUND(AL474/AL$8*AL$7*KVARDI,2))</f>
        <v/>
      </c>
      <c r="AN474" s="43"/>
      <c r="AO474" s="44" t="str">
        <f aca="false">IF(OR(AN$4=0,AN474="",AN$8="",AN$7=""),"",ROUND(AN474/AN$8*AN$7*KVARDI,2))</f>
        <v/>
      </c>
      <c r="AP474" s="43"/>
      <c r="AQ474" s="44" t="str">
        <f aca="false">IF(OR(AP$4=0,AP474="",AP$8="",AP$7=""),"",ROUND(AP474/AP$8*AP$7*KVARDI,2))</f>
        <v/>
      </c>
      <c r="AR474" s="43"/>
      <c r="AS474" s="44" t="str">
        <f aca="false">IF(OR(AR$4=0,AR474="",AR$8="",AR$7=""),"",ROUND(AR474/AR$8*AR$7*KVARDI,2))</f>
        <v/>
      </c>
      <c r="AT474" s="43"/>
      <c r="AU474" s="44" t="str">
        <f aca="false">IF(OR(AT$4=0,AT474="",AT$8="",AT$7=""),"",ROUND(AT474/AT$8*AT$7*KVARDI,2))</f>
        <v/>
      </c>
      <c r="AV474" s="43"/>
      <c r="AW474" s="44" t="str">
        <f aca="false">IF(OR(AV$4=0,AV474="",AV$8="",AV$7=""),"",ROUND(AV474/AV$8*AV$7*KVARDI,2))</f>
        <v/>
      </c>
      <c r="AX474" s="43"/>
      <c r="AY474" s="44" t="str">
        <f aca="false">IF(OR(AX$4=0,AX474="",AX$8="",AX$7=""),"",ROUND(AX474/AX$8*AX$7*KVARDI,2))</f>
        <v/>
      </c>
      <c r="AZ474" s="43"/>
      <c r="BA474" s="44" t="str">
        <f aca="false">IF(OR(AZ$4=0,AZ474="",AZ$8="",AZ$7=""),"",ROUND(AZ474/AZ$8*AZ$7*KVARDI,2))</f>
        <v/>
      </c>
      <c r="BB474" s="43"/>
      <c r="BC474" s="44" t="str">
        <f aca="false">IF(OR(BB$4=0,BB474="",BB$8="",BB$7=""),"",ROUND(BB474/BB$8*BB$7*KVARDI,2))</f>
        <v/>
      </c>
    </row>
    <row r="475" customFormat="false" ht="15" hidden="false" customHeight="true" outlineLevel="0" collapsed="false">
      <c r="A475" s="45" t="n">
        <f aca="false">ROW()-10</f>
        <v>465</v>
      </c>
      <c r="B475" s="41" t="str">
        <f aca="false">IF(INDEX(Launagögn!$B$6:$B$10005,$A475)="","",INDEX(Launagögn!$B$6:$B$10005,$A475))</f>
        <v/>
      </c>
      <c r="C475" s="41" t="str">
        <f aca="false">IF(INDEX(Launagögn!$C$6:$C$10005,$A475)="","",INDEX(Launagögn!$C$6:$C$10005,$A475))</f>
        <v/>
      </c>
      <c r="D475" s="42" t="n">
        <f aca="false">IFERROR(SUMIF($F$10:$BC$10,"Stig",$F475:$BC475),0)</f>
        <v>0</v>
      </c>
      <c r="F475" s="43"/>
      <c r="G475" s="44" t="str">
        <f aca="false">IF(OR(F$4=0,F475="",F$8="",F$7=""),"",ROUND(F475/F$8*F$7*KVARDI,2))</f>
        <v/>
      </c>
      <c r="H475" s="43"/>
      <c r="I475" s="44" t="str">
        <f aca="false">IF(OR(H$4=0,H475="",H$8="",H$7=""),"",ROUND(H475/H$8*H$7*KVARDI,2))</f>
        <v/>
      </c>
      <c r="J475" s="43"/>
      <c r="K475" s="44" t="str">
        <f aca="false">IF(OR(J$4=0,J475="",J$8="",J$7=""),"",ROUND(J475/J$8*J$7*KVARDI,2))</f>
        <v/>
      </c>
      <c r="L475" s="43"/>
      <c r="M475" s="44" t="str">
        <f aca="false">IF(OR(L$4=0,L475="",L$8="",L$7=""),"",ROUND(L475/L$8*L$7*KVARDI,2))</f>
        <v/>
      </c>
      <c r="N475" s="43"/>
      <c r="O475" s="44" t="str">
        <f aca="false">IF(OR(N$4=0,N475="",N$8="",N$7=""),"",ROUND(N475/N$8*N$7*KVARDI,2))</f>
        <v/>
      </c>
      <c r="P475" s="43"/>
      <c r="Q475" s="44" t="str">
        <f aca="false">IF(OR(P$4=0,P475="",P$8="",P$7=""),"",ROUND(P475/P$8*P$7*KVARDI,2))</f>
        <v/>
      </c>
      <c r="R475" s="43"/>
      <c r="S475" s="44" t="str">
        <f aca="false">IF(OR(R$4=0,R475="",R$8="",R$7=""),"",ROUND(R475/R$8*R$7*KVARDI,2))</f>
        <v/>
      </c>
      <c r="T475" s="43"/>
      <c r="U475" s="44" t="str">
        <f aca="false">IF(OR(T$4=0,T475="",T$8="",T$7=""),"",ROUND(T475/T$8*T$7*KVARDI,2))</f>
        <v/>
      </c>
      <c r="V475" s="43"/>
      <c r="W475" s="44" t="str">
        <f aca="false">IF(OR(V$4=0,V475="",V$8="",V$7=""),"",ROUND(V475/V$8*V$7*KVARDI,2))</f>
        <v/>
      </c>
      <c r="X475" s="43"/>
      <c r="Y475" s="44" t="str">
        <f aca="false">IF(OR(X$4=0,X475="",X$8="",X$7=""),"",ROUND(X475/X$8*X$7*KVARDI,2))</f>
        <v/>
      </c>
      <c r="Z475" s="43"/>
      <c r="AA475" s="44" t="str">
        <f aca="false">IF(OR(Z$4=0,Z475="",Z$8="",Z$7=""),"",ROUND(Z475/Z$8*Z$7*KVARDI,2))</f>
        <v/>
      </c>
      <c r="AB475" s="43"/>
      <c r="AC475" s="44" t="str">
        <f aca="false">IF(OR(AB$4=0,AB475="",AB$8="",AB$7=""),"",ROUND(AB475/AB$8*AB$7*KVARDI,2))</f>
        <v/>
      </c>
      <c r="AD475" s="43"/>
      <c r="AE475" s="44" t="str">
        <f aca="false">IF(OR(AD$4=0,AD475="",AD$8="",AD$7=""),"",ROUND(AD475/AD$8*AD$7*KVARDI,2))</f>
        <v/>
      </c>
      <c r="AF475" s="43"/>
      <c r="AG475" s="44" t="str">
        <f aca="false">IF(OR(AF$4=0,AF475="",AF$8="",AF$7=""),"",ROUND(AF475/AF$8*AF$7*KVARDI,2))</f>
        <v/>
      </c>
      <c r="AH475" s="43"/>
      <c r="AI475" s="44" t="str">
        <f aca="false">IF(OR(AH$4=0,AH475="",AH$8="",AH$7=""),"",ROUND(AH475/AH$8*AH$7*KVARDI,2))</f>
        <v/>
      </c>
      <c r="AJ475" s="43"/>
      <c r="AK475" s="44" t="str">
        <f aca="false">IF(OR(AJ$4=0,AJ475="",AJ$8="",AJ$7=""),"",ROUND(AJ475/AJ$8*AJ$7*KVARDI,2))</f>
        <v/>
      </c>
      <c r="AL475" s="43"/>
      <c r="AM475" s="44" t="str">
        <f aca="false">IF(OR(AL$4=0,AL475="",AL$8="",AL$7=""),"",ROUND(AL475/AL$8*AL$7*KVARDI,2))</f>
        <v/>
      </c>
      <c r="AN475" s="43"/>
      <c r="AO475" s="44" t="str">
        <f aca="false">IF(OR(AN$4=0,AN475="",AN$8="",AN$7=""),"",ROUND(AN475/AN$8*AN$7*KVARDI,2))</f>
        <v/>
      </c>
      <c r="AP475" s="43"/>
      <c r="AQ475" s="44" t="str">
        <f aca="false">IF(OR(AP$4=0,AP475="",AP$8="",AP$7=""),"",ROUND(AP475/AP$8*AP$7*KVARDI,2))</f>
        <v/>
      </c>
      <c r="AR475" s="43"/>
      <c r="AS475" s="44" t="str">
        <f aca="false">IF(OR(AR$4=0,AR475="",AR$8="",AR$7=""),"",ROUND(AR475/AR$8*AR$7*KVARDI,2))</f>
        <v/>
      </c>
      <c r="AT475" s="43"/>
      <c r="AU475" s="44" t="str">
        <f aca="false">IF(OR(AT$4=0,AT475="",AT$8="",AT$7=""),"",ROUND(AT475/AT$8*AT$7*KVARDI,2))</f>
        <v/>
      </c>
      <c r="AV475" s="43"/>
      <c r="AW475" s="44" t="str">
        <f aca="false">IF(OR(AV$4=0,AV475="",AV$8="",AV$7=""),"",ROUND(AV475/AV$8*AV$7*KVARDI,2))</f>
        <v/>
      </c>
      <c r="AX475" s="43"/>
      <c r="AY475" s="44" t="str">
        <f aca="false">IF(OR(AX$4=0,AX475="",AX$8="",AX$7=""),"",ROUND(AX475/AX$8*AX$7*KVARDI,2))</f>
        <v/>
      </c>
      <c r="AZ475" s="43"/>
      <c r="BA475" s="44" t="str">
        <f aca="false">IF(OR(AZ$4=0,AZ475="",AZ$8="",AZ$7=""),"",ROUND(AZ475/AZ$8*AZ$7*KVARDI,2))</f>
        <v/>
      </c>
      <c r="BB475" s="43"/>
      <c r="BC475" s="44" t="str">
        <f aca="false">IF(OR(BB$4=0,BB475="",BB$8="",BB$7=""),"",ROUND(BB475/BB$8*BB$7*KVARDI,2))</f>
        <v/>
      </c>
    </row>
    <row r="476" customFormat="false" ht="15" hidden="false" customHeight="true" outlineLevel="0" collapsed="false">
      <c r="A476" s="45" t="n">
        <f aca="false">ROW()-10</f>
        <v>466</v>
      </c>
      <c r="B476" s="41" t="str">
        <f aca="false">IF(INDEX(Launagögn!$B$6:$B$10005,$A476)="","",INDEX(Launagögn!$B$6:$B$10005,$A476))</f>
        <v/>
      </c>
      <c r="C476" s="41" t="str">
        <f aca="false">IF(INDEX(Launagögn!$C$6:$C$10005,$A476)="","",INDEX(Launagögn!$C$6:$C$10005,$A476))</f>
        <v/>
      </c>
      <c r="D476" s="42" t="n">
        <f aca="false">IFERROR(SUMIF($F$10:$BC$10,"Stig",$F476:$BC476),0)</f>
        <v>0</v>
      </c>
      <c r="F476" s="43"/>
      <c r="G476" s="44" t="str">
        <f aca="false">IF(OR(F$4=0,F476="",F$8="",F$7=""),"",ROUND(F476/F$8*F$7*KVARDI,2))</f>
        <v/>
      </c>
      <c r="H476" s="43"/>
      <c r="I476" s="44" t="str">
        <f aca="false">IF(OR(H$4=0,H476="",H$8="",H$7=""),"",ROUND(H476/H$8*H$7*KVARDI,2))</f>
        <v/>
      </c>
      <c r="J476" s="43"/>
      <c r="K476" s="44" t="str">
        <f aca="false">IF(OR(J$4=0,J476="",J$8="",J$7=""),"",ROUND(J476/J$8*J$7*KVARDI,2))</f>
        <v/>
      </c>
      <c r="L476" s="43"/>
      <c r="M476" s="44" t="str">
        <f aca="false">IF(OR(L$4=0,L476="",L$8="",L$7=""),"",ROUND(L476/L$8*L$7*KVARDI,2))</f>
        <v/>
      </c>
      <c r="N476" s="43"/>
      <c r="O476" s="44" t="str">
        <f aca="false">IF(OR(N$4=0,N476="",N$8="",N$7=""),"",ROUND(N476/N$8*N$7*KVARDI,2))</f>
        <v/>
      </c>
      <c r="P476" s="43"/>
      <c r="Q476" s="44" t="str">
        <f aca="false">IF(OR(P$4=0,P476="",P$8="",P$7=""),"",ROUND(P476/P$8*P$7*KVARDI,2))</f>
        <v/>
      </c>
      <c r="R476" s="43"/>
      <c r="S476" s="44" t="str">
        <f aca="false">IF(OR(R$4=0,R476="",R$8="",R$7=""),"",ROUND(R476/R$8*R$7*KVARDI,2))</f>
        <v/>
      </c>
      <c r="T476" s="43"/>
      <c r="U476" s="44" t="str">
        <f aca="false">IF(OR(T$4=0,T476="",T$8="",T$7=""),"",ROUND(T476/T$8*T$7*KVARDI,2))</f>
        <v/>
      </c>
      <c r="V476" s="43"/>
      <c r="W476" s="44" t="str">
        <f aca="false">IF(OR(V$4=0,V476="",V$8="",V$7=""),"",ROUND(V476/V$8*V$7*KVARDI,2))</f>
        <v/>
      </c>
      <c r="X476" s="43"/>
      <c r="Y476" s="44" t="str">
        <f aca="false">IF(OR(X$4=0,X476="",X$8="",X$7=""),"",ROUND(X476/X$8*X$7*KVARDI,2))</f>
        <v/>
      </c>
      <c r="Z476" s="43"/>
      <c r="AA476" s="44" t="str">
        <f aca="false">IF(OR(Z$4=0,Z476="",Z$8="",Z$7=""),"",ROUND(Z476/Z$8*Z$7*KVARDI,2))</f>
        <v/>
      </c>
      <c r="AB476" s="43"/>
      <c r="AC476" s="44" t="str">
        <f aca="false">IF(OR(AB$4=0,AB476="",AB$8="",AB$7=""),"",ROUND(AB476/AB$8*AB$7*KVARDI,2))</f>
        <v/>
      </c>
      <c r="AD476" s="43"/>
      <c r="AE476" s="44" t="str">
        <f aca="false">IF(OR(AD$4=0,AD476="",AD$8="",AD$7=""),"",ROUND(AD476/AD$8*AD$7*KVARDI,2))</f>
        <v/>
      </c>
      <c r="AF476" s="43"/>
      <c r="AG476" s="44" t="str">
        <f aca="false">IF(OR(AF$4=0,AF476="",AF$8="",AF$7=""),"",ROUND(AF476/AF$8*AF$7*KVARDI,2))</f>
        <v/>
      </c>
      <c r="AH476" s="43"/>
      <c r="AI476" s="44" t="str">
        <f aca="false">IF(OR(AH$4=0,AH476="",AH$8="",AH$7=""),"",ROUND(AH476/AH$8*AH$7*KVARDI,2))</f>
        <v/>
      </c>
      <c r="AJ476" s="43"/>
      <c r="AK476" s="44" t="str">
        <f aca="false">IF(OR(AJ$4=0,AJ476="",AJ$8="",AJ$7=""),"",ROUND(AJ476/AJ$8*AJ$7*KVARDI,2))</f>
        <v/>
      </c>
      <c r="AL476" s="43"/>
      <c r="AM476" s="44" t="str">
        <f aca="false">IF(OR(AL$4=0,AL476="",AL$8="",AL$7=""),"",ROUND(AL476/AL$8*AL$7*KVARDI,2))</f>
        <v/>
      </c>
      <c r="AN476" s="43"/>
      <c r="AO476" s="44" t="str">
        <f aca="false">IF(OR(AN$4=0,AN476="",AN$8="",AN$7=""),"",ROUND(AN476/AN$8*AN$7*KVARDI,2))</f>
        <v/>
      </c>
      <c r="AP476" s="43"/>
      <c r="AQ476" s="44" t="str">
        <f aca="false">IF(OR(AP$4=0,AP476="",AP$8="",AP$7=""),"",ROUND(AP476/AP$8*AP$7*KVARDI,2))</f>
        <v/>
      </c>
      <c r="AR476" s="43"/>
      <c r="AS476" s="44" t="str">
        <f aca="false">IF(OR(AR$4=0,AR476="",AR$8="",AR$7=""),"",ROUND(AR476/AR$8*AR$7*KVARDI,2))</f>
        <v/>
      </c>
      <c r="AT476" s="43"/>
      <c r="AU476" s="44" t="str">
        <f aca="false">IF(OR(AT$4=0,AT476="",AT$8="",AT$7=""),"",ROUND(AT476/AT$8*AT$7*KVARDI,2))</f>
        <v/>
      </c>
      <c r="AV476" s="43"/>
      <c r="AW476" s="44" t="str">
        <f aca="false">IF(OR(AV$4=0,AV476="",AV$8="",AV$7=""),"",ROUND(AV476/AV$8*AV$7*KVARDI,2))</f>
        <v/>
      </c>
      <c r="AX476" s="43"/>
      <c r="AY476" s="44" t="str">
        <f aca="false">IF(OR(AX$4=0,AX476="",AX$8="",AX$7=""),"",ROUND(AX476/AX$8*AX$7*KVARDI,2))</f>
        <v/>
      </c>
      <c r="AZ476" s="43"/>
      <c r="BA476" s="44" t="str">
        <f aca="false">IF(OR(AZ$4=0,AZ476="",AZ$8="",AZ$7=""),"",ROUND(AZ476/AZ$8*AZ$7*KVARDI,2))</f>
        <v/>
      </c>
      <c r="BB476" s="43"/>
      <c r="BC476" s="44" t="str">
        <f aca="false">IF(OR(BB$4=0,BB476="",BB$8="",BB$7=""),"",ROUND(BB476/BB$8*BB$7*KVARDI,2))</f>
        <v/>
      </c>
    </row>
    <row r="477" customFormat="false" ht="15" hidden="false" customHeight="true" outlineLevel="0" collapsed="false">
      <c r="A477" s="45" t="n">
        <f aca="false">ROW()-10</f>
        <v>467</v>
      </c>
      <c r="B477" s="41" t="str">
        <f aca="false">IF(INDEX(Launagögn!$B$6:$B$10005,$A477)="","",INDEX(Launagögn!$B$6:$B$10005,$A477))</f>
        <v/>
      </c>
      <c r="C477" s="41" t="str">
        <f aca="false">IF(INDEX(Launagögn!$C$6:$C$10005,$A477)="","",INDEX(Launagögn!$C$6:$C$10005,$A477))</f>
        <v/>
      </c>
      <c r="D477" s="42" t="n">
        <f aca="false">IFERROR(SUMIF($F$10:$BC$10,"Stig",$F477:$BC477),0)</f>
        <v>0</v>
      </c>
      <c r="F477" s="43"/>
      <c r="G477" s="44" t="str">
        <f aca="false">IF(OR(F$4=0,F477="",F$8="",F$7=""),"",ROUND(F477/F$8*F$7*KVARDI,2))</f>
        <v/>
      </c>
      <c r="H477" s="43"/>
      <c r="I477" s="44" t="str">
        <f aca="false">IF(OR(H$4=0,H477="",H$8="",H$7=""),"",ROUND(H477/H$8*H$7*KVARDI,2))</f>
        <v/>
      </c>
      <c r="J477" s="43"/>
      <c r="K477" s="44" t="str">
        <f aca="false">IF(OR(J$4=0,J477="",J$8="",J$7=""),"",ROUND(J477/J$8*J$7*KVARDI,2))</f>
        <v/>
      </c>
      <c r="L477" s="43"/>
      <c r="M477" s="44" t="str">
        <f aca="false">IF(OR(L$4=0,L477="",L$8="",L$7=""),"",ROUND(L477/L$8*L$7*KVARDI,2))</f>
        <v/>
      </c>
      <c r="N477" s="43"/>
      <c r="O477" s="44" t="str">
        <f aca="false">IF(OR(N$4=0,N477="",N$8="",N$7=""),"",ROUND(N477/N$8*N$7*KVARDI,2))</f>
        <v/>
      </c>
      <c r="P477" s="43"/>
      <c r="Q477" s="44" t="str">
        <f aca="false">IF(OR(P$4=0,P477="",P$8="",P$7=""),"",ROUND(P477/P$8*P$7*KVARDI,2))</f>
        <v/>
      </c>
      <c r="R477" s="43"/>
      <c r="S477" s="44" t="str">
        <f aca="false">IF(OR(R$4=0,R477="",R$8="",R$7=""),"",ROUND(R477/R$8*R$7*KVARDI,2))</f>
        <v/>
      </c>
      <c r="T477" s="43"/>
      <c r="U477" s="44" t="str">
        <f aca="false">IF(OR(T$4=0,T477="",T$8="",T$7=""),"",ROUND(T477/T$8*T$7*KVARDI,2))</f>
        <v/>
      </c>
      <c r="V477" s="43"/>
      <c r="W477" s="44" t="str">
        <f aca="false">IF(OR(V$4=0,V477="",V$8="",V$7=""),"",ROUND(V477/V$8*V$7*KVARDI,2))</f>
        <v/>
      </c>
      <c r="X477" s="43"/>
      <c r="Y477" s="44" t="str">
        <f aca="false">IF(OR(X$4=0,X477="",X$8="",X$7=""),"",ROUND(X477/X$8*X$7*KVARDI,2))</f>
        <v/>
      </c>
      <c r="Z477" s="43"/>
      <c r="AA477" s="44" t="str">
        <f aca="false">IF(OR(Z$4=0,Z477="",Z$8="",Z$7=""),"",ROUND(Z477/Z$8*Z$7*KVARDI,2))</f>
        <v/>
      </c>
      <c r="AB477" s="43"/>
      <c r="AC477" s="44" t="str">
        <f aca="false">IF(OR(AB$4=0,AB477="",AB$8="",AB$7=""),"",ROUND(AB477/AB$8*AB$7*KVARDI,2))</f>
        <v/>
      </c>
      <c r="AD477" s="43"/>
      <c r="AE477" s="44" t="str">
        <f aca="false">IF(OR(AD$4=0,AD477="",AD$8="",AD$7=""),"",ROUND(AD477/AD$8*AD$7*KVARDI,2))</f>
        <v/>
      </c>
      <c r="AF477" s="43"/>
      <c r="AG477" s="44" t="str">
        <f aca="false">IF(OR(AF$4=0,AF477="",AF$8="",AF$7=""),"",ROUND(AF477/AF$8*AF$7*KVARDI,2))</f>
        <v/>
      </c>
      <c r="AH477" s="43"/>
      <c r="AI477" s="44" t="str">
        <f aca="false">IF(OR(AH$4=0,AH477="",AH$8="",AH$7=""),"",ROUND(AH477/AH$8*AH$7*KVARDI,2))</f>
        <v/>
      </c>
      <c r="AJ477" s="43"/>
      <c r="AK477" s="44" t="str">
        <f aca="false">IF(OR(AJ$4=0,AJ477="",AJ$8="",AJ$7=""),"",ROUND(AJ477/AJ$8*AJ$7*KVARDI,2))</f>
        <v/>
      </c>
      <c r="AL477" s="43"/>
      <c r="AM477" s="44" t="str">
        <f aca="false">IF(OR(AL$4=0,AL477="",AL$8="",AL$7=""),"",ROUND(AL477/AL$8*AL$7*KVARDI,2))</f>
        <v/>
      </c>
      <c r="AN477" s="43"/>
      <c r="AO477" s="44" t="str">
        <f aca="false">IF(OR(AN$4=0,AN477="",AN$8="",AN$7=""),"",ROUND(AN477/AN$8*AN$7*KVARDI,2))</f>
        <v/>
      </c>
      <c r="AP477" s="43"/>
      <c r="AQ477" s="44" t="str">
        <f aca="false">IF(OR(AP$4=0,AP477="",AP$8="",AP$7=""),"",ROUND(AP477/AP$8*AP$7*KVARDI,2))</f>
        <v/>
      </c>
      <c r="AR477" s="43"/>
      <c r="AS477" s="44" t="str">
        <f aca="false">IF(OR(AR$4=0,AR477="",AR$8="",AR$7=""),"",ROUND(AR477/AR$8*AR$7*KVARDI,2))</f>
        <v/>
      </c>
      <c r="AT477" s="43"/>
      <c r="AU477" s="44" t="str">
        <f aca="false">IF(OR(AT$4=0,AT477="",AT$8="",AT$7=""),"",ROUND(AT477/AT$8*AT$7*KVARDI,2))</f>
        <v/>
      </c>
      <c r="AV477" s="43"/>
      <c r="AW477" s="44" t="str">
        <f aca="false">IF(OR(AV$4=0,AV477="",AV$8="",AV$7=""),"",ROUND(AV477/AV$8*AV$7*KVARDI,2))</f>
        <v/>
      </c>
      <c r="AX477" s="43"/>
      <c r="AY477" s="44" t="str">
        <f aca="false">IF(OR(AX$4=0,AX477="",AX$8="",AX$7=""),"",ROUND(AX477/AX$8*AX$7*KVARDI,2))</f>
        <v/>
      </c>
      <c r="AZ477" s="43"/>
      <c r="BA477" s="44" t="str">
        <f aca="false">IF(OR(AZ$4=0,AZ477="",AZ$8="",AZ$7=""),"",ROUND(AZ477/AZ$8*AZ$7*KVARDI,2))</f>
        <v/>
      </c>
      <c r="BB477" s="43"/>
      <c r="BC477" s="44" t="str">
        <f aca="false">IF(OR(BB$4=0,BB477="",BB$8="",BB$7=""),"",ROUND(BB477/BB$8*BB$7*KVARDI,2))</f>
        <v/>
      </c>
    </row>
    <row r="478" customFormat="false" ht="15" hidden="false" customHeight="true" outlineLevel="0" collapsed="false">
      <c r="A478" s="45" t="n">
        <f aca="false">ROW()-10</f>
        <v>468</v>
      </c>
      <c r="B478" s="41" t="str">
        <f aca="false">IF(INDEX(Launagögn!$B$6:$B$10005,$A478)="","",INDEX(Launagögn!$B$6:$B$10005,$A478))</f>
        <v/>
      </c>
      <c r="C478" s="41" t="str">
        <f aca="false">IF(INDEX(Launagögn!$C$6:$C$10005,$A478)="","",INDEX(Launagögn!$C$6:$C$10005,$A478))</f>
        <v/>
      </c>
      <c r="D478" s="42" t="n">
        <f aca="false">IFERROR(SUMIF($F$10:$BC$10,"Stig",$F478:$BC478),0)</f>
        <v>0</v>
      </c>
      <c r="F478" s="43"/>
      <c r="G478" s="44" t="str">
        <f aca="false">IF(OR(F$4=0,F478="",F$8="",F$7=""),"",ROUND(F478/F$8*F$7*KVARDI,2))</f>
        <v/>
      </c>
      <c r="H478" s="43"/>
      <c r="I478" s="44" t="str">
        <f aca="false">IF(OR(H$4=0,H478="",H$8="",H$7=""),"",ROUND(H478/H$8*H$7*KVARDI,2))</f>
        <v/>
      </c>
      <c r="J478" s="43"/>
      <c r="K478" s="44" t="str">
        <f aca="false">IF(OR(J$4=0,J478="",J$8="",J$7=""),"",ROUND(J478/J$8*J$7*KVARDI,2))</f>
        <v/>
      </c>
      <c r="L478" s="43"/>
      <c r="M478" s="44" t="str">
        <f aca="false">IF(OR(L$4=0,L478="",L$8="",L$7=""),"",ROUND(L478/L$8*L$7*KVARDI,2))</f>
        <v/>
      </c>
      <c r="N478" s="43"/>
      <c r="O478" s="44" t="str">
        <f aca="false">IF(OR(N$4=0,N478="",N$8="",N$7=""),"",ROUND(N478/N$8*N$7*KVARDI,2))</f>
        <v/>
      </c>
      <c r="P478" s="43"/>
      <c r="Q478" s="44" t="str">
        <f aca="false">IF(OR(P$4=0,P478="",P$8="",P$7=""),"",ROUND(P478/P$8*P$7*KVARDI,2))</f>
        <v/>
      </c>
      <c r="R478" s="43"/>
      <c r="S478" s="44" t="str">
        <f aca="false">IF(OR(R$4=0,R478="",R$8="",R$7=""),"",ROUND(R478/R$8*R$7*KVARDI,2))</f>
        <v/>
      </c>
      <c r="T478" s="43"/>
      <c r="U478" s="44" t="str">
        <f aca="false">IF(OR(T$4=0,T478="",T$8="",T$7=""),"",ROUND(T478/T$8*T$7*KVARDI,2))</f>
        <v/>
      </c>
      <c r="V478" s="43"/>
      <c r="W478" s="44" t="str">
        <f aca="false">IF(OR(V$4=0,V478="",V$8="",V$7=""),"",ROUND(V478/V$8*V$7*KVARDI,2))</f>
        <v/>
      </c>
      <c r="X478" s="43"/>
      <c r="Y478" s="44" t="str">
        <f aca="false">IF(OR(X$4=0,X478="",X$8="",X$7=""),"",ROUND(X478/X$8*X$7*KVARDI,2))</f>
        <v/>
      </c>
      <c r="Z478" s="43"/>
      <c r="AA478" s="44" t="str">
        <f aca="false">IF(OR(Z$4=0,Z478="",Z$8="",Z$7=""),"",ROUND(Z478/Z$8*Z$7*KVARDI,2))</f>
        <v/>
      </c>
      <c r="AB478" s="43"/>
      <c r="AC478" s="44" t="str">
        <f aca="false">IF(OR(AB$4=0,AB478="",AB$8="",AB$7=""),"",ROUND(AB478/AB$8*AB$7*KVARDI,2))</f>
        <v/>
      </c>
      <c r="AD478" s="43"/>
      <c r="AE478" s="44" t="str">
        <f aca="false">IF(OR(AD$4=0,AD478="",AD$8="",AD$7=""),"",ROUND(AD478/AD$8*AD$7*KVARDI,2))</f>
        <v/>
      </c>
      <c r="AF478" s="43"/>
      <c r="AG478" s="44" t="str">
        <f aca="false">IF(OR(AF$4=0,AF478="",AF$8="",AF$7=""),"",ROUND(AF478/AF$8*AF$7*KVARDI,2))</f>
        <v/>
      </c>
      <c r="AH478" s="43"/>
      <c r="AI478" s="44" t="str">
        <f aca="false">IF(OR(AH$4=0,AH478="",AH$8="",AH$7=""),"",ROUND(AH478/AH$8*AH$7*KVARDI,2))</f>
        <v/>
      </c>
      <c r="AJ478" s="43"/>
      <c r="AK478" s="44" t="str">
        <f aca="false">IF(OR(AJ$4=0,AJ478="",AJ$8="",AJ$7=""),"",ROUND(AJ478/AJ$8*AJ$7*KVARDI,2))</f>
        <v/>
      </c>
      <c r="AL478" s="43"/>
      <c r="AM478" s="44" t="str">
        <f aca="false">IF(OR(AL$4=0,AL478="",AL$8="",AL$7=""),"",ROUND(AL478/AL$8*AL$7*KVARDI,2))</f>
        <v/>
      </c>
      <c r="AN478" s="43"/>
      <c r="AO478" s="44" t="str">
        <f aca="false">IF(OR(AN$4=0,AN478="",AN$8="",AN$7=""),"",ROUND(AN478/AN$8*AN$7*KVARDI,2))</f>
        <v/>
      </c>
      <c r="AP478" s="43"/>
      <c r="AQ478" s="44" t="str">
        <f aca="false">IF(OR(AP$4=0,AP478="",AP$8="",AP$7=""),"",ROUND(AP478/AP$8*AP$7*KVARDI,2))</f>
        <v/>
      </c>
      <c r="AR478" s="43"/>
      <c r="AS478" s="44" t="str">
        <f aca="false">IF(OR(AR$4=0,AR478="",AR$8="",AR$7=""),"",ROUND(AR478/AR$8*AR$7*KVARDI,2))</f>
        <v/>
      </c>
      <c r="AT478" s="43"/>
      <c r="AU478" s="44" t="str">
        <f aca="false">IF(OR(AT$4=0,AT478="",AT$8="",AT$7=""),"",ROUND(AT478/AT$8*AT$7*KVARDI,2))</f>
        <v/>
      </c>
      <c r="AV478" s="43"/>
      <c r="AW478" s="44" t="str">
        <f aca="false">IF(OR(AV$4=0,AV478="",AV$8="",AV$7=""),"",ROUND(AV478/AV$8*AV$7*KVARDI,2))</f>
        <v/>
      </c>
      <c r="AX478" s="43"/>
      <c r="AY478" s="44" t="str">
        <f aca="false">IF(OR(AX$4=0,AX478="",AX$8="",AX$7=""),"",ROUND(AX478/AX$8*AX$7*KVARDI,2))</f>
        <v/>
      </c>
      <c r="AZ478" s="43"/>
      <c r="BA478" s="44" t="str">
        <f aca="false">IF(OR(AZ$4=0,AZ478="",AZ$8="",AZ$7=""),"",ROUND(AZ478/AZ$8*AZ$7*KVARDI,2))</f>
        <v/>
      </c>
      <c r="BB478" s="43"/>
      <c r="BC478" s="44" t="str">
        <f aca="false">IF(OR(BB$4=0,BB478="",BB$8="",BB$7=""),"",ROUND(BB478/BB$8*BB$7*KVARDI,2))</f>
        <v/>
      </c>
    </row>
    <row r="479" customFormat="false" ht="15" hidden="false" customHeight="true" outlineLevel="0" collapsed="false">
      <c r="A479" s="45" t="n">
        <f aca="false">ROW()-10</f>
        <v>469</v>
      </c>
      <c r="B479" s="41" t="str">
        <f aca="false">IF(INDEX(Launagögn!$B$6:$B$10005,$A479)="","",INDEX(Launagögn!$B$6:$B$10005,$A479))</f>
        <v/>
      </c>
      <c r="C479" s="41" t="str">
        <f aca="false">IF(INDEX(Launagögn!$C$6:$C$10005,$A479)="","",INDEX(Launagögn!$C$6:$C$10005,$A479))</f>
        <v/>
      </c>
      <c r="D479" s="42" t="n">
        <f aca="false">IFERROR(SUMIF($F$10:$BC$10,"Stig",$F479:$BC479),0)</f>
        <v>0</v>
      </c>
      <c r="F479" s="43"/>
      <c r="G479" s="44" t="str">
        <f aca="false">IF(OR(F$4=0,F479="",F$8="",F$7=""),"",ROUND(F479/F$8*F$7*KVARDI,2))</f>
        <v/>
      </c>
      <c r="H479" s="43"/>
      <c r="I479" s="44" t="str">
        <f aca="false">IF(OR(H$4=0,H479="",H$8="",H$7=""),"",ROUND(H479/H$8*H$7*KVARDI,2))</f>
        <v/>
      </c>
      <c r="J479" s="43"/>
      <c r="K479" s="44" t="str">
        <f aca="false">IF(OR(J$4=0,J479="",J$8="",J$7=""),"",ROUND(J479/J$8*J$7*KVARDI,2))</f>
        <v/>
      </c>
      <c r="L479" s="43"/>
      <c r="M479" s="44" t="str">
        <f aca="false">IF(OR(L$4=0,L479="",L$8="",L$7=""),"",ROUND(L479/L$8*L$7*KVARDI,2))</f>
        <v/>
      </c>
      <c r="N479" s="43"/>
      <c r="O479" s="44" t="str">
        <f aca="false">IF(OR(N$4=0,N479="",N$8="",N$7=""),"",ROUND(N479/N$8*N$7*KVARDI,2))</f>
        <v/>
      </c>
      <c r="P479" s="43"/>
      <c r="Q479" s="44" t="str">
        <f aca="false">IF(OR(P$4=0,P479="",P$8="",P$7=""),"",ROUND(P479/P$8*P$7*KVARDI,2))</f>
        <v/>
      </c>
      <c r="R479" s="43"/>
      <c r="S479" s="44" t="str">
        <f aca="false">IF(OR(R$4=0,R479="",R$8="",R$7=""),"",ROUND(R479/R$8*R$7*KVARDI,2))</f>
        <v/>
      </c>
      <c r="T479" s="43"/>
      <c r="U479" s="44" t="str">
        <f aca="false">IF(OR(T$4=0,T479="",T$8="",T$7=""),"",ROUND(T479/T$8*T$7*KVARDI,2))</f>
        <v/>
      </c>
      <c r="V479" s="43"/>
      <c r="W479" s="44" t="str">
        <f aca="false">IF(OR(V$4=0,V479="",V$8="",V$7=""),"",ROUND(V479/V$8*V$7*KVARDI,2))</f>
        <v/>
      </c>
      <c r="X479" s="43"/>
      <c r="Y479" s="44" t="str">
        <f aca="false">IF(OR(X$4=0,X479="",X$8="",X$7=""),"",ROUND(X479/X$8*X$7*KVARDI,2))</f>
        <v/>
      </c>
      <c r="Z479" s="43"/>
      <c r="AA479" s="44" t="str">
        <f aca="false">IF(OR(Z$4=0,Z479="",Z$8="",Z$7=""),"",ROUND(Z479/Z$8*Z$7*KVARDI,2))</f>
        <v/>
      </c>
      <c r="AB479" s="43"/>
      <c r="AC479" s="44" t="str">
        <f aca="false">IF(OR(AB$4=0,AB479="",AB$8="",AB$7=""),"",ROUND(AB479/AB$8*AB$7*KVARDI,2))</f>
        <v/>
      </c>
      <c r="AD479" s="43"/>
      <c r="AE479" s="44" t="str">
        <f aca="false">IF(OR(AD$4=0,AD479="",AD$8="",AD$7=""),"",ROUND(AD479/AD$8*AD$7*KVARDI,2))</f>
        <v/>
      </c>
      <c r="AF479" s="43"/>
      <c r="AG479" s="44" t="str">
        <f aca="false">IF(OR(AF$4=0,AF479="",AF$8="",AF$7=""),"",ROUND(AF479/AF$8*AF$7*KVARDI,2))</f>
        <v/>
      </c>
      <c r="AH479" s="43"/>
      <c r="AI479" s="44" t="str">
        <f aca="false">IF(OR(AH$4=0,AH479="",AH$8="",AH$7=""),"",ROUND(AH479/AH$8*AH$7*KVARDI,2))</f>
        <v/>
      </c>
      <c r="AJ479" s="43"/>
      <c r="AK479" s="44" t="str">
        <f aca="false">IF(OR(AJ$4=0,AJ479="",AJ$8="",AJ$7=""),"",ROUND(AJ479/AJ$8*AJ$7*KVARDI,2))</f>
        <v/>
      </c>
      <c r="AL479" s="43"/>
      <c r="AM479" s="44" t="str">
        <f aca="false">IF(OR(AL$4=0,AL479="",AL$8="",AL$7=""),"",ROUND(AL479/AL$8*AL$7*KVARDI,2))</f>
        <v/>
      </c>
      <c r="AN479" s="43"/>
      <c r="AO479" s="44" t="str">
        <f aca="false">IF(OR(AN$4=0,AN479="",AN$8="",AN$7=""),"",ROUND(AN479/AN$8*AN$7*KVARDI,2))</f>
        <v/>
      </c>
      <c r="AP479" s="43"/>
      <c r="AQ479" s="44" t="str">
        <f aca="false">IF(OR(AP$4=0,AP479="",AP$8="",AP$7=""),"",ROUND(AP479/AP$8*AP$7*KVARDI,2))</f>
        <v/>
      </c>
      <c r="AR479" s="43"/>
      <c r="AS479" s="44" t="str">
        <f aca="false">IF(OR(AR$4=0,AR479="",AR$8="",AR$7=""),"",ROUND(AR479/AR$8*AR$7*KVARDI,2))</f>
        <v/>
      </c>
      <c r="AT479" s="43"/>
      <c r="AU479" s="44" t="str">
        <f aca="false">IF(OR(AT$4=0,AT479="",AT$8="",AT$7=""),"",ROUND(AT479/AT$8*AT$7*KVARDI,2))</f>
        <v/>
      </c>
      <c r="AV479" s="43"/>
      <c r="AW479" s="44" t="str">
        <f aca="false">IF(OR(AV$4=0,AV479="",AV$8="",AV$7=""),"",ROUND(AV479/AV$8*AV$7*KVARDI,2))</f>
        <v/>
      </c>
      <c r="AX479" s="43"/>
      <c r="AY479" s="44" t="str">
        <f aca="false">IF(OR(AX$4=0,AX479="",AX$8="",AX$7=""),"",ROUND(AX479/AX$8*AX$7*KVARDI,2))</f>
        <v/>
      </c>
      <c r="AZ479" s="43"/>
      <c r="BA479" s="44" t="str">
        <f aca="false">IF(OR(AZ$4=0,AZ479="",AZ$8="",AZ$7=""),"",ROUND(AZ479/AZ$8*AZ$7*KVARDI,2))</f>
        <v/>
      </c>
      <c r="BB479" s="43"/>
      <c r="BC479" s="44" t="str">
        <f aca="false">IF(OR(BB$4=0,BB479="",BB$8="",BB$7=""),"",ROUND(BB479/BB$8*BB$7*KVARDI,2))</f>
        <v/>
      </c>
    </row>
    <row r="480" customFormat="false" ht="15" hidden="false" customHeight="true" outlineLevel="0" collapsed="false">
      <c r="A480" s="45" t="n">
        <f aca="false">ROW()-10</f>
        <v>470</v>
      </c>
      <c r="B480" s="41" t="str">
        <f aca="false">IF(INDEX(Launagögn!$B$6:$B$10005,$A480)="","",INDEX(Launagögn!$B$6:$B$10005,$A480))</f>
        <v/>
      </c>
      <c r="C480" s="41" t="str">
        <f aca="false">IF(INDEX(Launagögn!$C$6:$C$10005,$A480)="","",INDEX(Launagögn!$C$6:$C$10005,$A480))</f>
        <v/>
      </c>
      <c r="D480" s="42" t="n">
        <f aca="false">IFERROR(SUMIF($F$10:$BC$10,"Stig",$F480:$BC480),0)</f>
        <v>0</v>
      </c>
      <c r="F480" s="43"/>
      <c r="G480" s="44" t="str">
        <f aca="false">IF(OR(F$4=0,F480="",F$8="",F$7=""),"",ROUND(F480/F$8*F$7*KVARDI,2))</f>
        <v/>
      </c>
      <c r="H480" s="43"/>
      <c r="I480" s="44" t="str">
        <f aca="false">IF(OR(H$4=0,H480="",H$8="",H$7=""),"",ROUND(H480/H$8*H$7*KVARDI,2))</f>
        <v/>
      </c>
      <c r="J480" s="43"/>
      <c r="K480" s="44" t="str">
        <f aca="false">IF(OR(J$4=0,J480="",J$8="",J$7=""),"",ROUND(J480/J$8*J$7*KVARDI,2))</f>
        <v/>
      </c>
      <c r="L480" s="43"/>
      <c r="M480" s="44" t="str">
        <f aca="false">IF(OR(L$4=0,L480="",L$8="",L$7=""),"",ROUND(L480/L$8*L$7*KVARDI,2))</f>
        <v/>
      </c>
      <c r="N480" s="43"/>
      <c r="O480" s="44" t="str">
        <f aca="false">IF(OR(N$4=0,N480="",N$8="",N$7=""),"",ROUND(N480/N$8*N$7*KVARDI,2))</f>
        <v/>
      </c>
      <c r="P480" s="43"/>
      <c r="Q480" s="44" t="str">
        <f aca="false">IF(OR(P$4=0,P480="",P$8="",P$7=""),"",ROUND(P480/P$8*P$7*KVARDI,2))</f>
        <v/>
      </c>
      <c r="R480" s="43"/>
      <c r="S480" s="44" t="str">
        <f aca="false">IF(OR(R$4=0,R480="",R$8="",R$7=""),"",ROUND(R480/R$8*R$7*KVARDI,2))</f>
        <v/>
      </c>
      <c r="T480" s="43"/>
      <c r="U480" s="44" t="str">
        <f aca="false">IF(OR(T$4=0,T480="",T$8="",T$7=""),"",ROUND(T480/T$8*T$7*KVARDI,2))</f>
        <v/>
      </c>
      <c r="V480" s="43"/>
      <c r="W480" s="44" t="str">
        <f aca="false">IF(OR(V$4=0,V480="",V$8="",V$7=""),"",ROUND(V480/V$8*V$7*KVARDI,2))</f>
        <v/>
      </c>
      <c r="X480" s="43"/>
      <c r="Y480" s="44" t="str">
        <f aca="false">IF(OR(X$4=0,X480="",X$8="",X$7=""),"",ROUND(X480/X$8*X$7*KVARDI,2))</f>
        <v/>
      </c>
      <c r="Z480" s="43"/>
      <c r="AA480" s="44" t="str">
        <f aca="false">IF(OR(Z$4=0,Z480="",Z$8="",Z$7=""),"",ROUND(Z480/Z$8*Z$7*KVARDI,2))</f>
        <v/>
      </c>
      <c r="AB480" s="43"/>
      <c r="AC480" s="44" t="str">
        <f aca="false">IF(OR(AB$4=0,AB480="",AB$8="",AB$7=""),"",ROUND(AB480/AB$8*AB$7*KVARDI,2))</f>
        <v/>
      </c>
      <c r="AD480" s="43"/>
      <c r="AE480" s="44" t="str">
        <f aca="false">IF(OR(AD$4=0,AD480="",AD$8="",AD$7=""),"",ROUND(AD480/AD$8*AD$7*KVARDI,2))</f>
        <v/>
      </c>
      <c r="AF480" s="43"/>
      <c r="AG480" s="44" t="str">
        <f aca="false">IF(OR(AF$4=0,AF480="",AF$8="",AF$7=""),"",ROUND(AF480/AF$8*AF$7*KVARDI,2))</f>
        <v/>
      </c>
      <c r="AH480" s="43"/>
      <c r="AI480" s="44" t="str">
        <f aca="false">IF(OR(AH$4=0,AH480="",AH$8="",AH$7=""),"",ROUND(AH480/AH$8*AH$7*KVARDI,2))</f>
        <v/>
      </c>
      <c r="AJ480" s="43"/>
      <c r="AK480" s="44" t="str">
        <f aca="false">IF(OR(AJ$4=0,AJ480="",AJ$8="",AJ$7=""),"",ROUND(AJ480/AJ$8*AJ$7*KVARDI,2))</f>
        <v/>
      </c>
      <c r="AL480" s="43"/>
      <c r="AM480" s="44" t="str">
        <f aca="false">IF(OR(AL$4=0,AL480="",AL$8="",AL$7=""),"",ROUND(AL480/AL$8*AL$7*KVARDI,2))</f>
        <v/>
      </c>
      <c r="AN480" s="43"/>
      <c r="AO480" s="44" t="str">
        <f aca="false">IF(OR(AN$4=0,AN480="",AN$8="",AN$7=""),"",ROUND(AN480/AN$8*AN$7*KVARDI,2))</f>
        <v/>
      </c>
      <c r="AP480" s="43"/>
      <c r="AQ480" s="44" t="str">
        <f aca="false">IF(OR(AP$4=0,AP480="",AP$8="",AP$7=""),"",ROUND(AP480/AP$8*AP$7*KVARDI,2))</f>
        <v/>
      </c>
      <c r="AR480" s="43"/>
      <c r="AS480" s="44" t="str">
        <f aca="false">IF(OR(AR$4=0,AR480="",AR$8="",AR$7=""),"",ROUND(AR480/AR$8*AR$7*KVARDI,2))</f>
        <v/>
      </c>
      <c r="AT480" s="43"/>
      <c r="AU480" s="44" t="str">
        <f aca="false">IF(OR(AT$4=0,AT480="",AT$8="",AT$7=""),"",ROUND(AT480/AT$8*AT$7*KVARDI,2))</f>
        <v/>
      </c>
      <c r="AV480" s="43"/>
      <c r="AW480" s="44" t="str">
        <f aca="false">IF(OR(AV$4=0,AV480="",AV$8="",AV$7=""),"",ROUND(AV480/AV$8*AV$7*KVARDI,2))</f>
        <v/>
      </c>
      <c r="AX480" s="43"/>
      <c r="AY480" s="44" t="str">
        <f aca="false">IF(OR(AX$4=0,AX480="",AX$8="",AX$7=""),"",ROUND(AX480/AX$8*AX$7*KVARDI,2))</f>
        <v/>
      </c>
      <c r="AZ480" s="43"/>
      <c r="BA480" s="44" t="str">
        <f aca="false">IF(OR(AZ$4=0,AZ480="",AZ$8="",AZ$7=""),"",ROUND(AZ480/AZ$8*AZ$7*KVARDI,2))</f>
        <v/>
      </c>
      <c r="BB480" s="43"/>
      <c r="BC480" s="44" t="str">
        <f aca="false">IF(OR(BB$4=0,BB480="",BB$8="",BB$7=""),"",ROUND(BB480/BB$8*BB$7*KVARDI,2))</f>
        <v/>
      </c>
    </row>
    <row r="481" customFormat="false" ht="15" hidden="false" customHeight="true" outlineLevel="0" collapsed="false">
      <c r="A481" s="45" t="n">
        <f aca="false">ROW()-10</f>
        <v>471</v>
      </c>
      <c r="B481" s="41" t="str">
        <f aca="false">IF(INDEX(Launagögn!$B$6:$B$10005,$A481)="","",INDEX(Launagögn!$B$6:$B$10005,$A481))</f>
        <v/>
      </c>
      <c r="C481" s="41" t="str">
        <f aca="false">IF(INDEX(Launagögn!$C$6:$C$10005,$A481)="","",INDEX(Launagögn!$C$6:$C$10005,$A481))</f>
        <v/>
      </c>
      <c r="D481" s="42" t="n">
        <f aca="false">IFERROR(SUMIF($F$10:$BC$10,"Stig",$F481:$BC481),0)</f>
        <v>0</v>
      </c>
      <c r="F481" s="43"/>
      <c r="G481" s="44" t="str">
        <f aca="false">IF(OR(F$4=0,F481="",F$8="",F$7=""),"",ROUND(F481/F$8*F$7*KVARDI,2))</f>
        <v/>
      </c>
      <c r="H481" s="43"/>
      <c r="I481" s="44" t="str">
        <f aca="false">IF(OR(H$4=0,H481="",H$8="",H$7=""),"",ROUND(H481/H$8*H$7*KVARDI,2))</f>
        <v/>
      </c>
      <c r="J481" s="43"/>
      <c r="K481" s="44" t="str">
        <f aca="false">IF(OR(J$4=0,J481="",J$8="",J$7=""),"",ROUND(J481/J$8*J$7*KVARDI,2))</f>
        <v/>
      </c>
      <c r="L481" s="43"/>
      <c r="M481" s="44" t="str">
        <f aca="false">IF(OR(L$4=0,L481="",L$8="",L$7=""),"",ROUND(L481/L$8*L$7*KVARDI,2))</f>
        <v/>
      </c>
      <c r="N481" s="43"/>
      <c r="O481" s="44" t="str">
        <f aca="false">IF(OR(N$4=0,N481="",N$8="",N$7=""),"",ROUND(N481/N$8*N$7*KVARDI,2))</f>
        <v/>
      </c>
      <c r="P481" s="43"/>
      <c r="Q481" s="44" t="str">
        <f aca="false">IF(OR(P$4=0,P481="",P$8="",P$7=""),"",ROUND(P481/P$8*P$7*KVARDI,2))</f>
        <v/>
      </c>
      <c r="R481" s="43"/>
      <c r="S481" s="44" t="str">
        <f aca="false">IF(OR(R$4=0,R481="",R$8="",R$7=""),"",ROUND(R481/R$8*R$7*KVARDI,2))</f>
        <v/>
      </c>
      <c r="T481" s="43"/>
      <c r="U481" s="44" t="str">
        <f aca="false">IF(OR(T$4=0,T481="",T$8="",T$7=""),"",ROUND(T481/T$8*T$7*KVARDI,2))</f>
        <v/>
      </c>
      <c r="V481" s="43"/>
      <c r="W481" s="44" t="str">
        <f aca="false">IF(OR(V$4=0,V481="",V$8="",V$7=""),"",ROUND(V481/V$8*V$7*KVARDI,2))</f>
        <v/>
      </c>
      <c r="X481" s="43"/>
      <c r="Y481" s="44" t="str">
        <f aca="false">IF(OR(X$4=0,X481="",X$8="",X$7=""),"",ROUND(X481/X$8*X$7*KVARDI,2))</f>
        <v/>
      </c>
      <c r="Z481" s="43"/>
      <c r="AA481" s="44" t="str">
        <f aca="false">IF(OR(Z$4=0,Z481="",Z$8="",Z$7=""),"",ROUND(Z481/Z$8*Z$7*KVARDI,2))</f>
        <v/>
      </c>
      <c r="AB481" s="43"/>
      <c r="AC481" s="44" t="str">
        <f aca="false">IF(OR(AB$4=0,AB481="",AB$8="",AB$7=""),"",ROUND(AB481/AB$8*AB$7*KVARDI,2))</f>
        <v/>
      </c>
      <c r="AD481" s="43"/>
      <c r="AE481" s="44" t="str">
        <f aca="false">IF(OR(AD$4=0,AD481="",AD$8="",AD$7=""),"",ROUND(AD481/AD$8*AD$7*KVARDI,2))</f>
        <v/>
      </c>
      <c r="AF481" s="43"/>
      <c r="AG481" s="44" t="str">
        <f aca="false">IF(OR(AF$4=0,AF481="",AF$8="",AF$7=""),"",ROUND(AF481/AF$8*AF$7*KVARDI,2))</f>
        <v/>
      </c>
      <c r="AH481" s="43"/>
      <c r="AI481" s="44" t="str">
        <f aca="false">IF(OR(AH$4=0,AH481="",AH$8="",AH$7=""),"",ROUND(AH481/AH$8*AH$7*KVARDI,2))</f>
        <v/>
      </c>
      <c r="AJ481" s="43"/>
      <c r="AK481" s="44" t="str">
        <f aca="false">IF(OR(AJ$4=0,AJ481="",AJ$8="",AJ$7=""),"",ROUND(AJ481/AJ$8*AJ$7*KVARDI,2))</f>
        <v/>
      </c>
      <c r="AL481" s="43"/>
      <c r="AM481" s="44" t="str">
        <f aca="false">IF(OR(AL$4=0,AL481="",AL$8="",AL$7=""),"",ROUND(AL481/AL$8*AL$7*KVARDI,2))</f>
        <v/>
      </c>
      <c r="AN481" s="43"/>
      <c r="AO481" s="44" t="str">
        <f aca="false">IF(OR(AN$4=0,AN481="",AN$8="",AN$7=""),"",ROUND(AN481/AN$8*AN$7*KVARDI,2))</f>
        <v/>
      </c>
      <c r="AP481" s="43"/>
      <c r="AQ481" s="44" t="str">
        <f aca="false">IF(OR(AP$4=0,AP481="",AP$8="",AP$7=""),"",ROUND(AP481/AP$8*AP$7*KVARDI,2))</f>
        <v/>
      </c>
      <c r="AR481" s="43"/>
      <c r="AS481" s="44" t="str">
        <f aca="false">IF(OR(AR$4=0,AR481="",AR$8="",AR$7=""),"",ROUND(AR481/AR$8*AR$7*KVARDI,2))</f>
        <v/>
      </c>
      <c r="AT481" s="43"/>
      <c r="AU481" s="44" t="str">
        <f aca="false">IF(OR(AT$4=0,AT481="",AT$8="",AT$7=""),"",ROUND(AT481/AT$8*AT$7*KVARDI,2))</f>
        <v/>
      </c>
      <c r="AV481" s="43"/>
      <c r="AW481" s="44" t="str">
        <f aca="false">IF(OR(AV$4=0,AV481="",AV$8="",AV$7=""),"",ROUND(AV481/AV$8*AV$7*KVARDI,2))</f>
        <v/>
      </c>
      <c r="AX481" s="43"/>
      <c r="AY481" s="44" t="str">
        <f aca="false">IF(OR(AX$4=0,AX481="",AX$8="",AX$7=""),"",ROUND(AX481/AX$8*AX$7*KVARDI,2))</f>
        <v/>
      </c>
      <c r="AZ481" s="43"/>
      <c r="BA481" s="44" t="str">
        <f aca="false">IF(OR(AZ$4=0,AZ481="",AZ$8="",AZ$7=""),"",ROUND(AZ481/AZ$8*AZ$7*KVARDI,2))</f>
        <v/>
      </c>
      <c r="BB481" s="43"/>
      <c r="BC481" s="44" t="str">
        <f aca="false">IF(OR(BB$4=0,BB481="",BB$8="",BB$7=""),"",ROUND(BB481/BB$8*BB$7*KVARDI,2))</f>
        <v/>
      </c>
    </row>
    <row r="482" customFormat="false" ht="15" hidden="false" customHeight="true" outlineLevel="0" collapsed="false">
      <c r="A482" s="45" t="n">
        <f aca="false">ROW()-10</f>
        <v>472</v>
      </c>
      <c r="B482" s="41" t="str">
        <f aca="false">IF(INDEX(Launagögn!$B$6:$B$10005,$A482)="","",INDEX(Launagögn!$B$6:$B$10005,$A482))</f>
        <v/>
      </c>
      <c r="C482" s="41" t="str">
        <f aca="false">IF(INDEX(Launagögn!$C$6:$C$10005,$A482)="","",INDEX(Launagögn!$C$6:$C$10005,$A482))</f>
        <v/>
      </c>
      <c r="D482" s="42" t="n">
        <f aca="false">IFERROR(SUMIF($F$10:$BC$10,"Stig",$F482:$BC482),0)</f>
        <v>0</v>
      </c>
      <c r="F482" s="43"/>
      <c r="G482" s="44" t="str">
        <f aca="false">IF(OR(F$4=0,F482="",F$8="",F$7=""),"",ROUND(F482/F$8*F$7*KVARDI,2))</f>
        <v/>
      </c>
      <c r="H482" s="43"/>
      <c r="I482" s="44" t="str">
        <f aca="false">IF(OR(H$4=0,H482="",H$8="",H$7=""),"",ROUND(H482/H$8*H$7*KVARDI,2))</f>
        <v/>
      </c>
      <c r="J482" s="43"/>
      <c r="K482" s="44" t="str">
        <f aca="false">IF(OR(J$4=0,J482="",J$8="",J$7=""),"",ROUND(J482/J$8*J$7*KVARDI,2))</f>
        <v/>
      </c>
      <c r="L482" s="43"/>
      <c r="M482" s="44" t="str">
        <f aca="false">IF(OR(L$4=0,L482="",L$8="",L$7=""),"",ROUND(L482/L$8*L$7*KVARDI,2))</f>
        <v/>
      </c>
      <c r="N482" s="43"/>
      <c r="O482" s="44" t="str">
        <f aca="false">IF(OR(N$4=0,N482="",N$8="",N$7=""),"",ROUND(N482/N$8*N$7*KVARDI,2))</f>
        <v/>
      </c>
      <c r="P482" s="43"/>
      <c r="Q482" s="44" t="str">
        <f aca="false">IF(OR(P$4=0,P482="",P$8="",P$7=""),"",ROUND(P482/P$8*P$7*KVARDI,2))</f>
        <v/>
      </c>
      <c r="R482" s="43"/>
      <c r="S482" s="44" t="str">
        <f aca="false">IF(OR(R$4=0,R482="",R$8="",R$7=""),"",ROUND(R482/R$8*R$7*KVARDI,2))</f>
        <v/>
      </c>
      <c r="T482" s="43"/>
      <c r="U482" s="44" t="str">
        <f aca="false">IF(OR(T$4=0,T482="",T$8="",T$7=""),"",ROUND(T482/T$8*T$7*KVARDI,2))</f>
        <v/>
      </c>
      <c r="V482" s="43"/>
      <c r="W482" s="44" t="str">
        <f aca="false">IF(OR(V$4=0,V482="",V$8="",V$7=""),"",ROUND(V482/V$8*V$7*KVARDI,2))</f>
        <v/>
      </c>
      <c r="X482" s="43"/>
      <c r="Y482" s="44" t="str">
        <f aca="false">IF(OR(X$4=0,X482="",X$8="",X$7=""),"",ROUND(X482/X$8*X$7*KVARDI,2))</f>
        <v/>
      </c>
      <c r="Z482" s="43"/>
      <c r="AA482" s="44" t="str">
        <f aca="false">IF(OR(Z$4=0,Z482="",Z$8="",Z$7=""),"",ROUND(Z482/Z$8*Z$7*KVARDI,2))</f>
        <v/>
      </c>
      <c r="AB482" s="43"/>
      <c r="AC482" s="44" t="str">
        <f aca="false">IF(OR(AB$4=0,AB482="",AB$8="",AB$7=""),"",ROUND(AB482/AB$8*AB$7*KVARDI,2))</f>
        <v/>
      </c>
      <c r="AD482" s="43"/>
      <c r="AE482" s="44" t="str">
        <f aca="false">IF(OR(AD$4=0,AD482="",AD$8="",AD$7=""),"",ROUND(AD482/AD$8*AD$7*KVARDI,2))</f>
        <v/>
      </c>
      <c r="AF482" s="43"/>
      <c r="AG482" s="44" t="str">
        <f aca="false">IF(OR(AF$4=0,AF482="",AF$8="",AF$7=""),"",ROUND(AF482/AF$8*AF$7*KVARDI,2))</f>
        <v/>
      </c>
      <c r="AH482" s="43"/>
      <c r="AI482" s="44" t="str">
        <f aca="false">IF(OR(AH$4=0,AH482="",AH$8="",AH$7=""),"",ROUND(AH482/AH$8*AH$7*KVARDI,2))</f>
        <v/>
      </c>
      <c r="AJ482" s="43"/>
      <c r="AK482" s="44" t="str">
        <f aca="false">IF(OR(AJ$4=0,AJ482="",AJ$8="",AJ$7=""),"",ROUND(AJ482/AJ$8*AJ$7*KVARDI,2))</f>
        <v/>
      </c>
      <c r="AL482" s="43"/>
      <c r="AM482" s="44" t="str">
        <f aca="false">IF(OR(AL$4=0,AL482="",AL$8="",AL$7=""),"",ROUND(AL482/AL$8*AL$7*KVARDI,2))</f>
        <v/>
      </c>
      <c r="AN482" s="43"/>
      <c r="AO482" s="44" t="str">
        <f aca="false">IF(OR(AN$4=0,AN482="",AN$8="",AN$7=""),"",ROUND(AN482/AN$8*AN$7*KVARDI,2))</f>
        <v/>
      </c>
      <c r="AP482" s="43"/>
      <c r="AQ482" s="44" t="str">
        <f aca="false">IF(OR(AP$4=0,AP482="",AP$8="",AP$7=""),"",ROUND(AP482/AP$8*AP$7*KVARDI,2))</f>
        <v/>
      </c>
      <c r="AR482" s="43"/>
      <c r="AS482" s="44" t="str">
        <f aca="false">IF(OR(AR$4=0,AR482="",AR$8="",AR$7=""),"",ROUND(AR482/AR$8*AR$7*KVARDI,2))</f>
        <v/>
      </c>
      <c r="AT482" s="43"/>
      <c r="AU482" s="44" t="str">
        <f aca="false">IF(OR(AT$4=0,AT482="",AT$8="",AT$7=""),"",ROUND(AT482/AT$8*AT$7*KVARDI,2))</f>
        <v/>
      </c>
      <c r="AV482" s="43"/>
      <c r="AW482" s="44" t="str">
        <f aca="false">IF(OR(AV$4=0,AV482="",AV$8="",AV$7=""),"",ROUND(AV482/AV$8*AV$7*KVARDI,2))</f>
        <v/>
      </c>
      <c r="AX482" s="43"/>
      <c r="AY482" s="44" t="str">
        <f aca="false">IF(OR(AX$4=0,AX482="",AX$8="",AX$7=""),"",ROUND(AX482/AX$8*AX$7*KVARDI,2))</f>
        <v/>
      </c>
      <c r="AZ482" s="43"/>
      <c r="BA482" s="44" t="str">
        <f aca="false">IF(OR(AZ$4=0,AZ482="",AZ$8="",AZ$7=""),"",ROUND(AZ482/AZ$8*AZ$7*KVARDI,2))</f>
        <v/>
      </c>
      <c r="BB482" s="43"/>
      <c r="BC482" s="44" t="str">
        <f aca="false">IF(OR(BB$4=0,BB482="",BB$8="",BB$7=""),"",ROUND(BB482/BB$8*BB$7*KVARDI,2))</f>
        <v/>
      </c>
    </row>
    <row r="483" customFormat="false" ht="15" hidden="false" customHeight="true" outlineLevel="0" collapsed="false">
      <c r="A483" s="45" t="n">
        <f aca="false">ROW()-10</f>
        <v>473</v>
      </c>
      <c r="B483" s="41" t="str">
        <f aca="false">IF(INDEX(Launagögn!$B$6:$B$10005,$A483)="","",INDEX(Launagögn!$B$6:$B$10005,$A483))</f>
        <v/>
      </c>
      <c r="C483" s="41" t="str">
        <f aca="false">IF(INDEX(Launagögn!$C$6:$C$10005,$A483)="","",INDEX(Launagögn!$C$6:$C$10005,$A483))</f>
        <v/>
      </c>
      <c r="D483" s="42" t="n">
        <f aca="false">IFERROR(SUMIF($F$10:$BC$10,"Stig",$F483:$BC483),0)</f>
        <v>0</v>
      </c>
      <c r="F483" s="43"/>
      <c r="G483" s="44" t="str">
        <f aca="false">IF(OR(F$4=0,F483="",F$8="",F$7=""),"",ROUND(F483/F$8*F$7*KVARDI,2))</f>
        <v/>
      </c>
      <c r="H483" s="43"/>
      <c r="I483" s="44" t="str">
        <f aca="false">IF(OR(H$4=0,H483="",H$8="",H$7=""),"",ROUND(H483/H$8*H$7*KVARDI,2))</f>
        <v/>
      </c>
      <c r="J483" s="43"/>
      <c r="K483" s="44" t="str">
        <f aca="false">IF(OR(J$4=0,J483="",J$8="",J$7=""),"",ROUND(J483/J$8*J$7*KVARDI,2))</f>
        <v/>
      </c>
      <c r="L483" s="43"/>
      <c r="M483" s="44" t="str">
        <f aca="false">IF(OR(L$4=0,L483="",L$8="",L$7=""),"",ROUND(L483/L$8*L$7*KVARDI,2))</f>
        <v/>
      </c>
      <c r="N483" s="43"/>
      <c r="O483" s="44" t="str">
        <f aca="false">IF(OR(N$4=0,N483="",N$8="",N$7=""),"",ROUND(N483/N$8*N$7*KVARDI,2))</f>
        <v/>
      </c>
      <c r="P483" s="43"/>
      <c r="Q483" s="44" t="str">
        <f aca="false">IF(OR(P$4=0,P483="",P$8="",P$7=""),"",ROUND(P483/P$8*P$7*KVARDI,2))</f>
        <v/>
      </c>
      <c r="R483" s="43"/>
      <c r="S483" s="44" t="str">
        <f aca="false">IF(OR(R$4=0,R483="",R$8="",R$7=""),"",ROUND(R483/R$8*R$7*KVARDI,2))</f>
        <v/>
      </c>
      <c r="T483" s="43"/>
      <c r="U483" s="44" t="str">
        <f aca="false">IF(OR(T$4=0,T483="",T$8="",T$7=""),"",ROUND(T483/T$8*T$7*KVARDI,2))</f>
        <v/>
      </c>
      <c r="V483" s="43"/>
      <c r="W483" s="44" t="str">
        <f aca="false">IF(OR(V$4=0,V483="",V$8="",V$7=""),"",ROUND(V483/V$8*V$7*KVARDI,2))</f>
        <v/>
      </c>
      <c r="X483" s="43"/>
      <c r="Y483" s="44" t="str">
        <f aca="false">IF(OR(X$4=0,X483="",X$8="",X$7=""),"",ROUND(X483/X$8*X$7*KVARDI,2))</f>
        <v/>
      </c>
      <c r="Z483" s="43"/>
      <c r="AA483" s="44" t="str">
        <f aca="false">IF(OR(Z$4=0,Z483="",Z$8="",Z$7=""),"",ROUND(Z483/Z$8*Z$7*KVARDI,2))</f>
        <v/>
      </c>
      <c r="AB483" s="43"/>
      <c r="AC483" s="44" t="str">
        <f aca="false">IF(OR(AB$4=0,AB483="",AB$8="",AB$7=""),"",ROUND(AB483/AB$8*AB$7*KVARDI,2))</f>
        <v/>
      </c>
      <c r="AD483" s="43"/>
      <c r="AE483" s="44" t="str">
        <f aca="false">IF(OR(AD$4=0,AD483="",AD$8="",AD$7=""),"",ROUND(AD483/AD$8*AD$7*KVARDI,2))</f>
        <v/>
      </c>
      <c r="AF483" s="43"/>
      <c r="AG483" s="44" t="str">
        <f aca="false">IF(OR(AF$4=0,AF483="",AF$8="",AF$7=""),"",ROUND(AF483/AF$8*AF$7*KVARDI,2))</f>
        <v/>
      </c>
      <c r="AH483" s="43"/>
      <c r="AI483" s="44" t="str">
        <f aca="false">IF(OR(AH$4=0,AH483="",AH$8="",AH$7=""),"",ROUND(AH483/AH$8*AH$7*KVARDI,2))</f>
        <v/>
      </c>
      <c r="AJ483" s="43"/>
      <c r="AK483" s="44" t="str">
        <f aca="false">IF(OR(AJ$4=0,AJ483="",AJ$8="",AJ$7=""),"",ROUND(AJ483/AJ$8*AJ$7*KVARDI,2))</f>
        <v/>
      </c>
      <c r="AL483" s="43"/>
      <c r="AM483" s="44" t="str">
        <f aca="false">IF(OR(AL$4=0,AL483="",AL$8="",AL$7=""),"",ROUND(AL483/AL$8*AL$7*KVARDI,2))</f>
        <v/>
      </c>
      <c r="AN483" s="43"/>
      <c r="AO483" s="44" t="str">
        <f aca="false">IF(OR(AN$4=0,AN483="",AN$8="",AN$7=""),"",ROUND(AN483/AN$8*AN$7*KVARDI,2))</f>
        <v/>
      </c>
      <c r="AP483" s="43"/>
      <c r="AQ483" s="44" t="str">
        <f aca="false">IF(OR(AP$4=0,AP483="",AP$8="",AP$7=""),"",ROUND(AP483/AP$8*AP$7*KVARDI,2))</f>
        <v/>
      </c>
      <c r="AR483" s="43"/>
      <c r="AS483" s="44" t="str">
        <f aca="false">IF(OR(AR$4=0,AR483="",AR$8="",AR$7=""),"",ROUND(AR483/AR$8*AR$7*KVARDI,2))</f>
        <v/>
      </c>
      <c r="AT483" s="43"/>
      <c r="AU483" s="44" t="str">
        <f aca="false">IF(OR(AT$4=0,AT483="",AT$8="",AT$7=""),"",ROUND(AT483/AT$8*AT$7*KVARDI,2))</f>
        <v/>
      </c>
      <c r="AV483" s="43"/>
      <c r="AW483" s="44" t="str">
        <f aca="false">IF(OR(AV$4=0,AV483="",AV$8="",AV$7=""),"",ROUND(AV483/AV$8*AV$7*KVARDI,2))</f>
        <v/>
      </c>
      <c r="AX483" s="43"/>
      <c r="AY483" s="44" t="str">
        <f aca="false">IF(OR(AX$4=0,AX483="",AX$8="",AX$7=""),"",ROUND(AX483/AX$8*AX$7*KVARDI,2))</f>
        <v/>
      </c>
      <c r="AZ483" s="43"/>
      <c r="BA483" s="44" t="str">
        <f aca="false">IF(OR(AZ$4=0,AZ483="",AZ$8="",AZ$7=""),"",ROUND(AZ483/AZ$8*AZ$7*KVARDI,2))</f>
        <v/>
      </c>
      <c r="BB483" s="43"/>
      <c r="BC483" s="44" t="str">
        <f aca="false">IF(OR(BB$4=0,BB483="",BB$8="",BB$7=""),"",ROUND(BB483/BB$8*BB$7*KVARDI,2))</f>
        <v/>
      </c>
    </row>
    <row r="484" customFormat="false" ht="15" hidden="false" customHeight="true" outlineLevel="0" collapsed="false">
      <c r="A484" s="45" t="n">
        <f aca="false">ROW()-10</f>
        <v>474</v>
      </c>
      <c r="B484" s="41" t="str">
        <f aca="false">IF(INDEX(Launagögn!$B$6:$B$10005,$A484)="","",INDEX(Launagögn!$B$6:$B$10005,$A484))</f>
        <v/>
      </c>
      <c r="C484" s="41" t="str">
        <f aca="false">IF(INDEX(Launagögn!$C$6:$C$10005,$A484)="","",INDEX(Launagögn!$C$6:$C$10005,$A484))</f>
        <v/>
      </c>
      <c r="D484" s="42" t="n">
        <f aca="false">IFERROR(SUMIF($F$10:$BC$10,"Stig",$F484:$BC484),0)</f>
        <v>0</v>
      </c>
      <c r="F484" s="43"/>
      <c r="G484" s="44" t="str">
        <f aca="false">IF(OR(F$4=0,F484="",F$8="",F$7=""),"",ROUND(F484/F$8*F$7*KVARDI,2))</f>
        <v/>
      </c>
      <c r="H484" s="43"/>
      <c r="I484" s="44" t="str">
        <f aca="false">IF(OR(H$4=0,H484="",H$8="",H$7=""),"",ROUND(H484/H$8*H$7*KVARDI,2))</f>
        <v/>
      </c>
      <c r="J484" s="43"/>
      <c r="K484" s="44" t="str">
        <f aca="false">IF(OR(J$4=0,J484="",J$8="",J$7=""),"",ROUND(J484/J$8*J$7*KVARDI,2))</f>
        <v/>
      </c>
      <c r="L484" s="43"/>
      <c r="M484" s="44" t="str">
        <f aca="false">IF(OR(L$4=0,L484="",L$8="",L$7=""),"",ROUND(L484/L$8*L$7*KVARDI,2))</f>
        <v/>
      </c>
      <c r="N484" s="43"/>
      <c r="O484" s="44" t="str">
        <f aca="false">IF(OR(N$4=0,N484="",N$8="",N$7=""),"",ROUND(N484/N$8*N$7*KVARDI,2))</f>
        <v/>
      </c>
      <c r="P484" s="43"/>
      <c r="Q484" s="44" t="str">
        <f aca="false">IF(OR(P$4=0,P484="",P$8="",P$7=""),"",ROUND(P484/P$8*P$7*KVARDI,2))</f>
        <v/>
      </c>
      <c r="R484" s="43"/>
      <c r="S484" s="44" t="str">
        <f aca="false">IF(OR(R$4=0,R484="",R$8="",R$7=""),"",ROUND(R484/R$8*R$7*KVARDI,2))</f>
        <v/>
      </c>
      <c r="T484" s="43"/>
      <c r="U484" s="44" t="str">
        <f aca="false">IF(OR(T$4=0,T484="",T$8="",T$7=""),"",ROUND(T484/T$8*T$7*KVARDI,2))</f>
        <v/>
      </c>
      <c r="V484" s="43"/>
      <c r="W484" s="44" t="str">
        <f aca="false">IF(OR(V$4=0,V484="",V$8="",V$7=""),"",ROUND(V484/V$8*V$7*KVARDI,2))</f>
        <v/>
      </c>
      <c r="X484" s="43"/>
      <c r="Y484" s="44" t="str">
        <f aca="false">IF(OR(X$4=0,X484="",X$8="",X$7=""),"",ROUND(X484/X$8*X$7*KVARDI,2))</f>
        <v/>
      </c>
      <c r="Z484" s="43"/>
      <c r="AA484" s="44" t="str">
        <f aca="false">IF(OR(Z$4=0,Z484="",Z$8="",Z$7=""),"",ROUND(Z484/Z$8*Z$7*KVARDI,2))</f>
        <v/>
      </c>
      <c r="AB484" s="43"/>
      <c r="AC484" s="44" t="str">
        <f aca="false">IF(OR(AB$4=0,AB484="",AB$8="",AB$7=""),"",ROUND(AB484/AB$8*AB$7*KVARDI,2))</f>
        <v/>
      </c>
      <c r="AD484" s="43"/>
      <c r="AE484" s="44" t="str">
        <f aca="false">IF(OR(AD$4=0,AD484="",AD$8="",AD$7=""),"",ROUND(AD484/AD$8*AD$7*KVARDI,2))</f>
        <v/>
      </c>
      <c r="AF484" s="43"/>
      <c r="AG484" s="44" t="str">
        <f aca="false">IF(OR(AF$4=0,AF484="",AF$8="",AF$7=""),"",ROUND(AF484/AF$8*AF$7*KVARDI,2))</f>
        <v/>
      </c>
      <c r="AH484" s="43"/>
      <c r="AI484" s="44" t="str">
        <f aca="false">IF(OR(AH$4=0,AH484="",AH$8="",AH$7=""),"",ROUND(AH484/AH$8*AH$7*KVARDI,2))</f>
        <v/>
      </c>
      <c r="AJ484" s="43"/>
      <c r="AK484" s="44" t="str">
        <f aca="false">IF(OR(AJ$4=0,AJ484="",AJ$8="",AJ$7=""),"",ROUND(AJ484/AJ$8*AJ$7*KVARDI,2))</f>
        <v/>
      </c>
      <c r="AL484" s="43"/>
      <c r="AM484" s="44" t="str">
        <f aca="false">IF(OR(AL$4=0,AL484="",AL$8="",AL$7=""),"",ROUND(AL484/AL$8*AL$7*KVARDI,2))</f>
        <v/>
      </c>
      <c r="AN484" s="43"/>
      <c r="AO484" s="44" t="str">
        <f aca="false">IF(OR(AN$4=0,AN484="",AN$8="",AN$7=""),"",ROUND(AN484/AN$8*AN$7*KVARDI,2))</f>
        <v/>
      </c>
      <c r="AP484" s="43"/>
      <c r="AQ484" s="44" t="str">
        <f aca="false">IF(OR(AP$4=0,AP484="",AP$8="",AP$7=""),"",ROUND(AP484/AP$8*AP$7*KVARDI,2))</f>
        <v/>
      </c>
      <c r="AR484" s="43"/>
      <c r="AS484" s="44" t="str">
        <f aca="false">IF(OR(AR$4=0,AR484="",AR$8="",AR$7=""),"",ROUND(AR484/AR$8*AR$7*KVARDI,2))</f>
        <v/>
      </c>
      <c r="AT484" s="43"/>
      <c r="AU484" s="44" t="str">
        <f aca="false">IF(OR(AT$4=0,AT484="",AT$8="",AT$7=""),"",ROUND(AT484/AT$8*AT$7*KVARDI,2))</f>
        <v/>
      </c>
      <c r="AV484" s="43"/>
      <c r="AW484" s="44" t="str">
        <f aca="false">IF(OR(AV$4=0,AV484="",AV$8="",AV$7=""),"",ROUND(AV484/AV$8*AV$7*KVARDI,2))</f>
        <v/>
      </c>
      <c r="AX484" s="43"/>
      <c r="AY484" s="44" t="str">
        <f aca="false">IF(OR(AX$4=0,AX484="",AX$8="",AX$7=""),"",ROUND(AX484/AX$8*AX$7*KVARDI,2))</f>
        <v/>
      </c>
      <c r="AZ484" s="43"/>
      <c r="BA484" s="44" t="str">
        <f aca="false">IF(OR(AZ$4=0,AZ484="",AZ$8="",AZ$7=""),"",ROUND(AZ484/AZ$8*AZ$7*KVARDI,2))</f>
        <v/>
      </c>
      <c r="BB484" s="43"/>
      <c r="BC484" s="44" t="str">
        <f aca="false">IF(OR(BB$4=0,BB484="",BB$8="",BB$7=""),"",ROUND(BB484/BB$8*BB$7*KVARDI,2))</f>
        <v/>
      </c>
    </row>
    <row r="485" customFormat="false" ht="15" hidden="false" customHeight="true" outlineLevel="0" collapsed="false">
      <c r="A485" s="45" t="n">
        <f aca="false">ROW()-10</f>
        <v>475</v>
      </c>
      <c r="B485" s="41" t="str">
        <f aca="false">IF(INDEX(Launagögn!$B$6:$B$10005,$A485)="","",INDEX(Launagögn!$B$6:$B$10005,$A485))</f>
        <v/>
      </c>
      <c r="C485" s="41" t="str">
        <f aca="false">IF(INDEX(Launagögn!$C$6:$C$10005,$A485)="","",INDEX(Launagögn!$C$6:$C$10005,$A485))</f>
        <v/>
      </c>
      <c r="D485" s="42" t="n">
        <f aca="false">IFERROR(SUMIF($F$10:$BC$10,"Stig",$F485:$BC485),0)</f>
        <v>0</v>
      </c>
      <c r="F485" s="43"/>
      <c r="G485" s="44" t="str">
        <f aca="false">IF(OR(F$4=0,F485="",F$8="",F$7=""),"",ROUND(F485/F$8*F$7*KVARDI,2))</f>
        <v/>
      </c>
      <c r="H485" s="43"/>
      <c r="I485" s="44" t="str">
        <f aca="false">IF(OR(H$4=0,H485="",H$8="",H$7=""),"",ROUND(H485/H$8*H$7*KVARDI,2))</f>
        <v/>
      </c>
      <c r="J485" s="43"/>
      <c r="K485" s="44" t="str">
        <f aca="false">IF(OR(J$4=0,J485="",J$8="",J$7=""),"",ROUND(J485/J$8*J$7*KVARDI,2))</f>
        <v/>
      </c>
      <c r="L485" s="43"/>
      <c r="M485" s="44" t="str">
        <f aca="false">IF(OR(L$4=0,L485="",L$8="",L$7=""),"",ROUND(L485/L$8*L$7*KVARDI,2))</f>
        <v/>
      </c>
      <c r="N485" s="43"/>
      <c r="O485" s="44" t="str">
        <f aca="false">IF(OR(N$4=0,N485="",N$8="",N$7=""),"",ROUND(N485/N$8*N$7*KVARDI,2))</f>
        <v/>
      </c>
      <c r="P485" s="43"/>
      <c r="Q485" s="44" t="str">
        <f aca="false">IF(OR(P$4=0,P485="",P$8="",P$7=""),"",ROUND(P485/P$8*P$7*KVARDI,2))</f>
        <v/>
      </c>
      <c r="R485" s="43"/>
      <c r="S485" s="44" t="str">
        <f aca="false">IF(OR(R$4=0,R485="",R$8="",R$7=""),"",ROUND(R485/R$8*R$7*KVARDI,2))</f>
        <v/>
      </c>
      <c r="T485" s="43"/>
      <c r="U485" s="44" t="str">
        <f aca="false">IF(OR(T$4=0,T485="",T$8="",T$7=""),"",ROUND(T485/T$8*T$7*KVARDI,2))</f>
        <v/>
      </c>
      <c r="V485" s="43"/>
      <c r="W485" s="44" t="str">
        <f aca="false">IF(OR(V$4=0,V485="",V$8="",V$7=""),"",ROUND(V485/V$8*V$7*KVARDI,2))</f>
        <v/>
      </c>
      <c r="X485" s="43"/>
      <c r="Y485" s="44" t="str">
        <f aca="false">IF(OR(X$4=0,X485="",X$8="",X$7=""),"",ROUND(X485/X$8*X$7*KVARDI,2))</f>
        <v/>
      </c>
      <c r="Z485" s="43"/>
      <c r="AA485" s="44" t="str">
        <f aca="false">IF(OR(Z$4=0,Z485="",Z$8="",Z$7=""),"",ROUND(Z485/Z$8*Z$7*KVARDI,2))</f>
        <v/>
      </c>
      <c r="AB485" s="43"/>
      <c r="AC485" s="44" t="str">
        <f aca="false">IF(OR(AB$4=0,AB485="",AB$8="",AB$7=""),"",ROUND(AB485/AB$8*AB$7*KVARDI,2))</f>
        <v/>
      </c>
      <c r="AD485" s="43"/>
      <c r="AE485" s="44" t="str">
        <f aca="false">IF(OR(AD$4=0,AD485="",AD$8="",AD$7=""),"",ROUND(AD485/AD$8*AD$7*KVARDI,2))</f>
        <v/>
      </c>
      <c r="AF485" s="43"/>
      <c r="AG485" s="44" t="str">
        <f aca="false">IF(OR(AF$4=0,AF485="",AF$8="",AF$7=""),"",ROUND(AF485/AF$8*AF$7*KVARDI,2))</f>
        <v/>
      </c>
      <c r="AH485" s="43"/>
      <c r="AI485" s="44" t="str">
        <f aca="false">IF(OR(AH$4=0,AH485="",AH$8="",AH$7=""),"",ROUND(AH485/AH$8*AH$7*KVARDI,2))</f>
        <v/>
      </c>
      <c r="AJ485" s="43"/>
      <c r="AK485" s="44" t="str">
        <f aca="false">IF(OR(AJ$4=0,AJ485="",AJ$8="",AJ$7=""),"",ROUND(AJ485/AJ$8*AJ$7*KVARDI,2))</f>
        <v/>
      </c>
      <c r="AL485" s="43"/>
      <c r="AM485" s="44" t="str">
        <f aca="false">IF(OR(AL$4=0,AL485="",AL$8="",AL$7=""),"",ROUND(AL485/AL$8*AL$7*KVARDI,2))</f>
        <v/>
      </c>
      <c r="AN485" s="43"/>
      <c r="AO485" s="44" t="str">
        <f aca="false">IF(OR(AN$4=0,AN485="",AN$8="",AN$7=""),"",ROUND(AN485/AN$8*AN$7*KVARDI,2))</f>
        <v/>
      </c>
      <c r="AP485" s="43"/>
      <c r="AQ485" s="44" t="str">
        <f aca="false">IF(OR(AP$4=0,AP485="",AP$8="",AP$7=""),"",ROUND(AP485/AP$8*AP$7*KVARDI,2))</f>
        <v/>
      </c>
      <c r="AR485" s="43"/>
      <c r="AS485" s="44" t="str">
        <f aca="false">IF(OR(AR$4=0,AR485="",AR$8="",AR$7=""),"",ROUND(AR485/AR$8*AR$7*KVARDI,2))</f>
        <v/>
      </c>
      <c r="AT485" s="43"/>
      <c r="AU485" s="44" t="str">
        <f aca="false">IF(OR(AT$4=0,AT485="",AT$8="",AT$7=""),"",ROUND(AT485/AT$8*AT$7*KVARDI,2))</f>
        <v/>
      </c>
      <c r="AV485" s="43"/>
      <c r="AW485" s="44" t="str">
        <f aca="false">IF(OR(AV$4=0,AV485="",AV$8="",AV$7=""),"",ROUND(AV485/AV$8*AV$7*KVARDI,2))</f>
        <v/>
      </c>
      <c r="AX485" s="43"/>
      <c r="AY485" s="44" t="str">
        <f aca="false">IF(OR(AX$4=0,AX485="",AX$8="",AX$7=""),"",ROUND(AX485/AX$8*AX$7*KVARDI,2))</f>
        <v/>
      </c>
      <c r="AZ485" s="43"/>
      <c r="BA485" s="44" t="str">
        <f aca="false">IF(OR(AZ$4=0,AZ485="",AZ$8="",AZ$7=""),"",ROUND(AZ485/AZ$8*AZ$7*KVARDI,2))</f>
        <v/>
      </c>
      <c r="BB485" s="43"/>
      <c r="BC485" s="44" t="str">
        <f aca="false">IF(OR(BB$4=0,BB485="",BB$8="",BB$7=""),"",ROUND(BB485/BB$8*BB$7*KVARDI,2))</f>
        <v/>
      </c>
    </row>
    <row r="486" customFormat="false" ht="15" hidden="false" customHeight="true" outlineLevel="0" collapsed="false">
      <c r="A486" s="45" t="n">
        <f aca="false">ROW()-10</f>
        <v>476</v>
      </c>
      <c r="B486" s="41" t="str">
        <f aca="false">IF(INDEX(Launagögn!$B$6:$B$10005,$A486)="","",INDEX(Launagögn!$B$6:$B$10005,$A486))</f>
        <v/>
      </c>
      <c r="C486" s="41" t="str">
        <f aca="false">IF(INDEX(Launagögn!$C$6:$C$10005,$A486)="","",INDEX(Launagögn!$C$6:$C$10005,$A486))</f>
        <v/>
      </c>
      <c r="D486" s="42" t="n">
        <f aca="false">IFERROR(SUMIF($F$10:$BC$10,"Stig",$F486:$BC486),0)</f>
        <v>0</v>
      </c>
      <c r="F486" s="43"/>
      <c r="G486" s="44" t="str">
        <f aca="false">IF(OR(F$4=0,F486="",F$8="",F$7=""),"",ROUND(F486/F$8*F$7*KVARDI,2))</f>
        <v/>
      </c>
      <c r="H486" s="43"/>
      <c r="I486" s="44" t="str">
        <f aca="false">IF(OR(H$4=0,H486="",H$8="",H$7=""),"",ROUND(H486/H$8*H$7*KVARDI,2))</f>
        <v/>
      </c>
      <c r="J486" s="43"/>
      <c r="K486" s="44" t="str">
        <f aca="false">IF(OR(J$4=0,J486="",J$8="",J$7=""),"",ROUND(J486/J$8*J$7*KVARDI,2))</f>
        <v/>
      </c>
      <c r="L486" s="43"/>
      <c r="M486" s="44" t="str">
        <f aca="false">IF(OR(L$4=0,L486="",L$8="",L$7=""),"",ROUND(L486/L$8*L$7*KVARDI,2))</f>
        <v/>
      </c>
      <c r="N486" s="43"/>
      <c r="O486" s="44" t="str">
        <f aca="false">IF(OR(N$4=0,N486="",N$8="",N$7=""),"",ROUND(N486/N$8*N$7*KVARDI,2))</f>
        <v/>
      </c>
      <c r="P486" s="43"/>
      <c r="Q486" s="44" t="str">
        <f aca="false">IF(OR(P$4=0,P486="",P$8="",P$7=""),"",ROUND(P486/P$8*P$7*KVARDI,2))</f>
        <v/>
      </c>
      <c r="R486" s="43"/>
      <c r="S486" s="44" t="str">
        <f aca="false">IF(OR(R$4=0,R486="",R$8="",R$7=""),"",ROUND(R486/R$8*R$7*KVARDI,2))</f>
        <v/>
      </c>
      <c r="T486" s="43"/>
      <c r="U486" s="44" t="str">
        <f aca="false">IF(OR(T$4=0,T486="",T$8="",T$7=""),"",ROUND(T486/T$8*T$7*KVARDI,2))</f>
        <v/>
      </c>
      <c r="V486" s="43"/>
      <c r="W486" s="44" t="str">
        <f aca="false">IF(OR(V$4=0,V486="",V$8="",V$7=""),"",ROUND(V486/V$8*V$7*KVARDI,2))</f>
        <v/>
      </c>
      <c r="X486" s="43"/>
      <c r="Y486" s="44" t="str">
        <f aca="false">IF(OR(X$4=0,X486="",X$8="",X$7=""),"",ROUND(X486/X$8*X$7*KVARDI,2))</f>
        <v/>
      </c>
      <c r="Z486" s="43"/>
      <c r="AA486" s="44" t="str">
        <f aca="false">IF(OR(Z$4=0,Z486="",Z$8="",Z$7=""),"",ROUND(Z486/Z$8*Z$7*KVARDI,2))</f>
        <v/>
      </c>
      <c r="AB486" s="43"/>
      <c r="AC486" s="44" t="str">
        <f aca="false">IF(OR(AB$4=0,AB486="",AB$8="",AB$7=""),"",ROUND(AB486/AB$8*AB$7*KVARDI,2))</f>
        <v/>
      </c>
      <c r="AD486" s="43"/>
      <c r="AE486" s="44" t="str">
        <f aca="false">IF(OR(AD$4=0,AD486="",AD$8="",AD$7=""),"",ROUND(AD486/AD$8*AD$7*KVARDI,2))</f>
        <v/>
      </c>
      <c r="AF486" s="43"/>
      <c r="AG486" s="44" t="str">
        <f aca="false">IF(OR(AF$4=0,AF486="",AF$8="",AF$7=""),"",ROUND(AF486/AF$8*AF$7*KVARDI,2))</f>
        <v/>
      </c>
      <c r="AH486" s="43"/>
      <c r="AI486" s="44" t="str">
        <f aca="false">IF(OR(AH$4=0,AH486="",AH$8="",AH$7=""),"",ROUND(AH486/AH$8*AH$7*KVARDI,2))</f>
        <v/>
      </c>
      <c r="AJ486" s="43"/>
      <c r="AK486" s="44" t="str">
        <f aca="false">IF(OR(AJ$4=0,AJ486="",AJ$8="",AJ$7=""),"",ROUND(AJ486/AJ$8*AJ$7*KVARDI,2))</f>
        <v/>
      </c>
      <c r="AL486" s="43"/>
      <c r="AM486" s="44" t="str">
        <f aca="false">IF(OR(AL$4=0,AL486="",AL$8="",AL$7=""),"",ROUND(AL486/AL$8*AL$7*KVARDI,2))</f>
        <v/>
      </c>
      <c r="AN486" s="43"/>
      <c r="AO486" s="44" t="str">
        <f aca="false">IF(OR(AN$4=0,AN486="",AN$8="",AN$7=""),"",ROUND(AN486/AN$8*AN$7*KVARDI,2))</f>
        <v/>
      </c>
      <c r="AP486" s="43"/>
      <c r="AQ486" s="44" t="str">
        <f aca="false">IF(OR(AP$4=0,AP486="",AP$8="",AP$7=""),"",ROUND(AP486/AP$8*AP$7*KVARDI,2))</f>
        <v/>
      </c>
      <c r="AR486" s="43"/>
      <c r="AS486" s="44" t="str">
        <f aca="false">IF(OR(AR$4=0,AR486="",AR$8="",AR$7=""),"",ROUND(AR486/AR$8*AR$7*KVARDI,2))</f>
        <v/>
      </c>
      <c r="AT486" s="43"/>
      <c r="AU486" s="44" t="str">
        <f aca="false">IF(OR(AT$4=0,AT486="",AT$8="",AT$7=""),"",ROUND(AT486/AT$8*AT$7*KVARDI,2))</f>
        <v/>
      </c>
      <c r="AV486" s="43"/>
      <c r="AW486" s="44" t="str">
        <f aca="false">IF(OR(AV$4=0,AV486="",AV$8="",AV$7=""),"",ROUND(AV486/AV$8*AV$7*KVARDI,2))</f>
        <v/>
      </c>
      <c r="AX486" s="43"/>
      <c r="AY486" s="44" t="str">
        <f aca="false">IF(OR(AX$4=0,AX486="",AX$8="",AX$7=""),"",ROUND(AX486/AX$8*AX$7*KVARDI,2))</f>
        <v/>
      </c>
      <c r="AZ486" s="43"/>
      <c r="BA486" s="44" t="str">
        <f aca="false">IF(OR(AZ$4=0,AZ486="",AZ$8="",AZ$7=""),"",ROUND(AZ486/AZ$8*AZ$7*KVARDI,2))</f>
        <v/>
      </c>
      <c r="BB486" s="43"/>
      <c r="BC486" s="44" t="str">
        <f aca="false">IF(OR(BB$4=0,BB486="",BB$8="",BB$7=""),"",ROUND(BB486/BB$8*BB$7*KVARDI,2))</f>
        <v/>
      </c>
    </row>
    <row r="487" customFormat="false" ht="15" hidden="false" customHeight="true" outlineLevel="0" collapsed="false">
      <c r="A487" s="45" t="n">
        <f aca="false">ROW()-10</f>
        <v>477</v>
      </c>
      <c r="B487" s="41" t="str">
        <f aca="false">IF(INDEX(Launagögn!$B$6:$B$10005,$A487)="","",INDEX(Launagögn!$B$6:$B$10005,$A487))</f>
        <v/>
      </c>
      <c r="C487" s="41" t="str">
        <f aca="false">IF(INDEX(Launagögn!$C$6:$C$10005,$A487)="","",INDEX(Launagögn!$C$6:$C$10005,$A487))</f>
        <v/>
      </c>
      <c r="D487" s="42" t="n">
        <f aca="false">IFERROR(SUMIF($F$10:$BC$10,"Stig",$F487:$BC487),0)</f>
        <v>0</v>
      </c>
      <c r="F487" s="43"/>
      <c r="G487" s="44" t="str">
        <f aca="false">IF(OR(F$4=0,F487="",F$8="",F$7=""),"",ROUND(F487/F$8*F$7*KVARDI,2))</f>
        <v/>
      </c>
      <c r="H487" s="43"/>
      <c r="I487" s="44" t="str">
        <f aca="false">IF(OR(H$4=0,H487="",H$8="",H$7=""),"",ROUND(H487/H$8*H$7*KVARDI,2))</f>
        <v/>
      </c>
      <c r="J487" s="43"/>
      <c r="K487" s="44" t="str">
        <f aca="false">IF(OR(J$4=0,J487="",J$8="",J$7=""),"",ROUND(J487/J$8*J$7*KVARDI,2))</f>
        <v/>
      </c>
      <c r="L487" s="43"/>
      <c r="M487" s="44" t="str">
        <f aca="false">IF(OR(L$4=0,L487="",L$8="",L$7=""),"",ROUND(L487/L$8*L$7*KVARDI,2))</f>
        <v/>
      </c>
      <c r="N487" s="43"/>
      <c r="O487" s="44" t="str">
        <f aca="false">IF(OR(N$4=0,N487="",N$8="",N$7=""),"",ROUND(N487/N$8*N$7*KVARDI,2))</f>
        <v/>
      </c>
      <c r="P487" s="43"/>
      <c r="Q487" s="44" t="str">
        <f aca="false">IF(OR(P$4=0,P487="",P$8="",P$7=""),"",ROUND(P487/P$8*P$7*KVARDI,2))</f>
        <v/>
      </c>
      <c r="R487" s="43"/>
      <c r="S487" s="44" t="str">
        <f aca="false">IF(OR(R$4=0,R487="",R$8="",R$7=""),"",ROUND(R487/R$8*R$7*KVARDI,2))</f>
        <v/>
      </c>
      <c r="T487" s="43"/>
      <c r="U487" s="44" t="str">
        <f aca="false">IF(OR(T$4=0,T487="",T$8="",T$7=""),"",ROUND(T487/T$8*T$7*KVARDI,2))</f>
        <v/>
      </c>
      <c r="V487" s="43"/>
      <c r="W487" s="44" t="str">
        <f aca="false">IF(OR(V$4=0,V487="",V$8="",V$7=""),"",ROUND(V487/V$8*V$7*KVARDI,2))</f>
        <v/>
      </c>
      <c r="X487" s="43"/>
      <c r="Y487" s="44" t="str">
        <f aca="false">IF(OR(X$4=0,X487="",X$8="",X$7=""),"",ROUND(X487/X$8*X$7*KVARDI,2))</f>
        <v/>
      </c>
      <c r="Z487" s="43"/>
      <c r="AA487" s="44" t="str">
        <f aca="false">IF(OR(Z$4=0,Z487="",Z$8="",Z$7=""),"",ROUND(Z487/Z$8*Z$7*KVARDI,2))</f>
        <v/>
      </c>
      <c r="AB487" s="43"/>
      <c r="AC487" s="44" t="str">
        <f aca="false">IF(OR(AB$4=0,AB487="",AB$8="",AB$7=""),"",ROUND(AB487/AB$8*AB$7*KVARDI,2))</f>
        <v/>
      </c>
      <c r="AD487" s="43"/>
      <c r="AE487" s="44" t="str">
        <f aca="false">IF(OR(AD$4=0,AD487="",AD$8="",AD$7=""),"",ROUND(AD487/AD$8*AD$7*KVARDI,2))</f>
        <v/>
      </c>
      <c r="AF487" s="43"/>
      <c r="AG487" s="44" t="str">
        <f aca="false">IF(OR(AF$4=0,AF487="",AF$8="",AF$7=""),"",ROUND(AF487/AF$8*AF$7*KVARDI,2))</f>
        <v/>
      </c>
      <c r="AH487" s="43"/>
      <c r="AI487" s="44" t="str">
        <f aca="false">IF(OR(AH$4=0,AH487="",AH$8="",AH$7=""),"",ROUND(AH487/AH$8*AH$7*KVARDI,2))</f>
        <v/>
      </c>
      <c r="AJ487" s="43"/>
      <c r="AK487" s="44" t="str">
        <f aca="false">IF(OR(AJ$4=0,AJ487="",AJ$8="",AJ$7=""),"",ROUND(AJ487/AJ$8*AJ$7*KVARDI,2))</f>
        <v/>
      </c>
      <c r="AL487" s="43"/>
      <c r="AM487" s="44" t="str">
        <f aca="false">IF(OR(AL$4=0,AL487="",AL$8="",AL$7=""),"",ROUND(AL487/AL$8*AL$7*KVARDI,2))</f>
        <v/>
      </c>
      <c r="AN487" s="43"/>
      <c r="AO487" s="44" t="str">
        <f aca="false">IF(OR(AN$4=0,AN487="",AN$8="",AN$7=""),"",ROUND(AN487/AN$8*AN$7*KVARDI,2))</f>
        <v/>
      </c>
      <c r="AP487" s="43"/>
      <c r="AQ487" s="44" t="str">
        <f aca="false">IF(OR(AP$4=0,AP487="",AP$8="",AP$7=""),"",ROUND(AP487/AP$8*AP$7*KVARDI,2))</f>
        <v/>
      </c>
      <c r="AR487" s="43"/>
      <c r="AS487" s="44" t="str">
        <f aca="false">IF(OR(AR$4=0,AR487="",AR$8="",AR$7=""),"",ROUND(AR487/AR$8*AR$7*KVARDI,2))</f>
        <v/>
      </c>
      <c r="AT487" s="43"/>
      <c r="AU487" s="44" t="str">
        <f aca="false">IF(OR(AT$4=0,AT487="",AT$8="",AT$7=""),"",ROUND(AT487/AT$8*AT$7*KVARDI,2))</f>
        <v/>
      </c>
      <c r="AV487" s="43"/>
      <c r="AW487" s="44" t="str">
        <f aca="false">IF(OR(AV$4=0,AV487="",AV$8="",AV$7=""),"",ROUND(AV487/AV$8*AV$7*KVARDI,2))</f>
        <v/>
      </c>
      <c r="AX487" s="43"/>
      <c r="AY487" s="44" t="str">
        <f aca="false">IF(OR(AX$4=0,AX487="",AX$8="",AX$7=""),"",ROUND(AX487/AX$8*AX$7*KVARDI,2))</f>
        <v/>
      </c>
      <c r="AZ487" s="43"/>
      <c r="BA487" s="44" t="str">
        <f aca="false">IF(OR(AZ$4=0,AZ487="",AZ$8="",AZ$7=""),"",ROUND(AZ487/AZ$8*AZ$7*KVARDI,2))</f>
        <v/>
      </c>
      <c r="BB487" s="43"/>
      <c r="BC487" s="44" t="str">
        <f aca="false">IF(OR(BB$4=0,BB487="",BB$8="",BB$7=""),"",ROUND(BB487/BB$8*BB$7*KVARDI,2))</f>
        <v/>
      </c>
    </row>
    <row r="488" customFormat="false" ht="15" hidden="false" customHeight="true" outlineLevel="0" collapsed="false">
      <c r="A488" s="45" t="n">
        <f aca="false">ROW()-10</f>
        <v>478</v>
      </c>
      <c r="B488" s="41" t="str">
        <f aca="false">IF(INDEX(Launagögn!$B$6:$B$10005,$A488)="","",INDEX(Launagögn!$B$6:$B$10005,$A488))</f>
        <v/>
      </c>
      <c r="C488" s="41" t="str">
        <f aca="false">IF(INDEX(Launagögn!$C$6:$C$10005,$A488)="","",INDEX(Launagögn!$C$6:$C$10005,$A488))</f>
        <v/>
      </c>
      <c r="D488" s="42" t="n">
        <f aca="false">IFERROR(SUMIF($F$10:$BC$10,"Stig",$F488:$BC488),0)</f>
        <v>0</v>
      </c>
      <c r="F488" s="43"/>
      <c r="G488" s="44" t="str">
        <f aca="false">IF(OR(F$4=0,F488="",F$8="",F$7=""),"",ROUND(F488/F$8*F$7*KVARDI,2))</f>
        <v/>
      </c>
      <c r="H488" s="43"/>
      <c r="I488" s="44" t="str">
        <f aca="false">IF(OR(H$4=0,H488="",H$8="",H$7=""),"",ROUND(H488/H$8*H$7*KVARDI,2))</f>
        <v/>
      </c>
      <c r="J488" s="43"/>
      <c r="K488" s="44" t="str">
        <f aca="false">IF(OR(J$4=0,J488="",J$8="",J$7=""),"",ROUND(J488/J$8*J$7*KVARDI,2))</f>
        <v/>
      </c>
      <c r="L488" s="43"/>
      <c r="M488" s="44" t="str">
        <f aca="false">IF(OR(L$4=0,L488="",L$8="",L$7=""),"",ROUND(L488/L$8*L$7*KVARDI,2))</f>
        <v/>
      </c>
      <c r="N488" s="43"/>
      <c r="O488" s="44" t="str">
        <f aca="false">IF(OR(N$4=0,N488="",N$8="",N$7=""),"",ROUND(N488/N$8*N$7*KVARDI,2))</f>
        <v/>
      </c>
      <c r="P488" s="43"/>
      <c r="Q488" s="44" t="str">
        <f aca="false">IF(OR(P$4=0,P488="",P$8="",P$7=""),"",ROUND(P488/P$8*P$7*KVARDI,2))</f>
        <v/>
      </c>
      <c r="R488" s="43"/>
      <c r="S488" s="44" t="str">
        <f aca="false">IF(OR(R$4=0,R488="",R$8="",R$7=""),"",ROUND(R488/R$8*R$7*KVARDI,2))</f>
        <v/>
      </c>
      <c r="T488" s="43"/>
      <c r="U488" s="44" t="str">
        <f aca="false">IF(OR(T$4=0,T488="",T$8="",T$7=""),"",ROUND(T488/T$8*T$7*KVARDI,2))</f>
        <v/>
      </c>
      <c r="V488" s="43"/>
      <c r="W488" s="44" t="str">
        <f aca="false">IF(OR(V$4=0,V488="",V$8="",V$7=""),"",ROUND(V488/V$8*V$7*KVARDI,2))</f>
        <v/>
      </c>
      <c r="X488" s="43"/>
      <c r="Y488" s="44" t="str">
        <f aca="false">IF(OR(X$4=0,X488="",X$8="",X$7=""),"",ROUND(X488/X$8*X$7*KVARDI,2))</f>
        <v/>
      </c>
      <c r="Z488" s="43"/>
      <c r="AA488" s="44" t="str">
        <f aca="false">IF(OR(Z$4=0,Z488="",Z$8="",Z$7=""),"",ROUND(Z488/Z$8*Z$7*KVARDI,2))</f>
        <v/>
      </c>
      <c r="AB488" s="43"/>
      <c r="AC488" s="44" t="str">
        <f aca="false">IF(OR(AB$4=0,AB488="",AB$8="",AB$7=""),"",ROUND(AB488/AB$8*AB$7*KVARDI,2))</f>
        <v/>
      </c>
      <c r="AD488" s="43"/>
      <c r="AE488" s="44" t="str">
        <f aca="false">IF(OR(AD$4=0,AD488="",AD$8="",AD$7=""),"",ROUND(AD488/AD$8*AD$7*KVARDI,2))</f>
        <v/>
      </c>
      <c r="AF488" s="43"/>
      <c r="AG488" s="44" t="str">
        <f aca="false">IF(OR(AF$4=0,AF488="",AF$8="",AF$7=""),"",ROUND(AF488/AF$8*AF$7*KVARDI,2))</f>
        <v/>
      </c>
      <c r="AH488" s="43"/>
      <c r="AI488" s="44" t="str">
        <f aca="false">IF(OR(AH$4=0,AH488="",AH$8="",AH$7=""),"",ROUND(AH488/AH$8*AH$7*KVARDI,2))</f>
        <v/>
      </c>
      <c r="AJ488" s="43"/>
      <c r="AK488" s="44" t="str">
        <f aca="false">IF(OR(AJ$4=0,AJ488="",AJ$8="",AJ$7=""),"",ROUND(AJ488/AJ$8*AJ$7*KVARDI,2))</f>
        <v/>
      </c>
      <c r="AL488" s="43"/>
      <c r="AM488" s="44" t="str">
        <f aca="false">IF(OR(AL$4=0,AL488="",AL$8="",AL$7=""),"",ROUND(AL488/AL$8*AL$7*KVARDI,2))</f>
        <v/>
      </c>
      <c r="AN488" s="43"/>
      <c r="AO488" s="44" t="str">
        <f aca="false">IF(OR(AN$4=0,AN488="",AN$8="",AN$7=""),"",ROUND(AN488/AN$8*AN$7*KVARDI,2))</f>
        <v/>
      </c>
      <c r="AP488" s="43"/>
      <c r="AQ488" s="44" t="str">
        <f aca="false">IF(OR(AP$4=0,AP488="",AP$8="",AP$7=""),"",ROUND(AP488/AP$8*AP$7*KVARDI,2))</f>
        <v/>
      </c>
      <c r="AR488" s="43"/>
      <c r="AS488" s="44" t="str">
        <f aca="false">IF(OR(AR$4=0,AR488="",AR$8="",AR$7=""),"",ROUND(AR488/AR$8*AR$7*KVARDI,2))</f>
        <v/>
      </c>
      <c r="AT488" s="43"/>
      <c r="AU488" s="44" t="str">
        <f aca="false">IF(OR(AT$4=0,AT488="",AT$8="",AT$7=""),"",ROUND(AT488/AT$8*AT$7*KVARDI,2))</f>
        <v/>
      </c>
      <c r="AV488" s="43"/>
      <c r="AW488" s="44" t="str">
        <f aca="false">IF(OR(AV$4=0,AV488="",AV$8="",AV$7=""),"",ROUND(AV488/AV$8*AV$7*KVARDI,2))</f>
        <v/>
      </c>
      <c r="AX488" s="43"/>
      <c r="AY488" s="44" t="str">
        <f aca="false">IF(OR(AX$4=0,AX488="",AX$8="",AX$7=""),"",ROUND(AX488/AX$8*AX$7*KVARDI,2))</f>
        <v/>
      </c>
      <c r="AZ488" s="43"/>
      <c r="BA488" s="44" t="str">
        <f aca="false">IF(OR(AZ$4=0,AZ488="",AZ$8="",AZ$7=""),"",ROUND(AZ488/AZ$8*AZ$7*KVARDI,2))</f>
        <v/>
      </c>
      <c r="BB488" s="43"/>
      <c r="BC488" s="44" t="str">
        <f aca="false">IF(OR(BB$4=0,BB488="",BB$8="",BB$7=""),"",ROUND(BB488/BB$8*BB$7*KVARDI,2))</f>
        <v/>
      </c>
    </row>
    <row r="489" customFormat="false" ht="15" hidden="false" customHeight="true" outlineLevel="0" collapsed="false">
      <c r="A489" s="45" t="n">
        <f aca="false">ROW()-10</f>
        <v>479</v>
      </c>
      <c r="B489" s="41" t="str">
        <f aca="false">IF(INDEX(Launagögn!$B$6:$B$10005,$A489)="","",INDEX(Launagögn!$B$6:$B$10005,$A489))</f>
        <v/>
      </c>
      <c r="C489" s="41" t="str">
        <f aca="false">IF(INDEX(Launagögn!$C$6:$C$10005,$A489)="","",INDEX(Launagögn!$C$6:$C$10005,$A489))</f>
        <v/>
      </c>
      <c r="D489" s="42" t="n">
        <f aca="false">IFERROR(SUMIF($F$10:$BC$10,"Stig",$F489:$BC489),0)</f>
        <v>0</v>
      </c>
      <c r="F489" s="43"/>
      <c r="G489" s="44" t="str">
        <f aca="false">IF(OR(F$4=0,F489="",F$8="",F$7=""),"",ROUND(F489/F$8*F$7*KVARDI,2))</f>
        <v/>
      </c>
      <c r="H489" s="43"/>
      <c r="I489" s="44" t="str">
        <f aca="false">IF(OR(H$4=0,H489="",H$8="",H$7=""),"",ROUND(H489/H$8*H$7*KVARDI,2))</f>
        <v/>
      </c>
      <c r="J489" s="43"/>
      <c r="K489" s="44" t="str">
        <f aca="false">IF(OR(J$4=0,J489="",J$8="",J$7=""),"",ROUND(J489/J$8*J$7*KVARDI,2))</f>
        <v/>
      </c>
      <c r="L489" s="43"/>
      <c r="M489" s="44" t="str">
        <f aca="false">IF(OR(L$4=0,L489="",L$8="",L$7=""),"",ROUND(L489/L$8*L$7*KVARDI,2))</f>
        <v/>
      </c>
      <c r="N489" s="43"/>
      <c r="O489" s="44" t="str">
        <f aca="false">IF(OR(N$4=0,N489="",N$8="",N$7=""),"",ROUND(N489/N$8*N$7*KVARDI,2))</f>
        <v/>
      </c>
      <c r="P489" s="43"/>
      <c r="Q489" s="44" t="str">
        <f aca="false">IF(OR(P$4=0,P489="",P$8="",P$7=""),"",ROUND(P489/P$8*P$7*KVARDI,2))</f>
        <v/>
      </c>
      <c r="R489" s="43"/>
      <c r="S489" s="44" t="str">
        <f aca="false">IF(OR(R$4=0,R489="",R$8="",R$7=""),"",ROUND(R489/R$8*R$7*KVARDI,2))</f>
        <v/>
      </c>
      <c r="T489" s="43"/>
      <c r="U489" s="44" t="str">
        <f aca="false">IF(OR(T$4=0,T489="",T$8="",T$7=""),"",ROUND(T489/T$8*T$7*KVARDI,2))</f>
        <v/>
      </c>
      <c r="V489" s="43"/>
      <c r="W489" s="44" t="str">
        <f aca="false">IF(OR(V$4=0,V489="",V$8="",V$7=""),"",ROUND(V489/V$8*V$7*KVARDI,2))</f>
        <v/>
      </c>
      <c r="X489" s="43"/>
      <c r="Y489" s="44" t="str">
        <f aca="false">IF(OR(X$4=0,X489="",X$8="",X$7=""),"",ROUND(X489/X$8*X$7*KVARDI,2))</f>
        <v/>
      </c>
      <c r="Z489" s="43"/>
      <c r="AA489" s="44" t="str">
        <f aca="false">IF(OR(Z$4=0,Z489="",Z$8="",Z$7=""),"",ROUND(Z489/Z$8*Z$7*KVARDI,2))</f>
        <v/>
      </c>
      <c r="AB489" s="43"/>
      <c r="AC489" s="44" t="str">
        <f aca="false">IF(OR(AB$4=0,AB489="",AB$8="",AB$7=""),"",ROUND(AB489/AB$8*AB$7*KVARDI,2))</f>
        <v/>
      </c>
      <c r="AD489" s="43"/>
      <c r="AE489" s="44" t="str">
        <f aca="false">IF(OR(AD$4=0,AD489="",AD$8="",AD$7=""),"",ROUND(AD489/AD$8*AD$7*KVARDI,2))</f>
        <v/>
      </c>
      <c r="AF489" s="43"/>
      <c r="AG489" s="44" t="str">
        <f aca="false">IF(OR(AF$4=0,AF489="",AF$8="",AF$7=""),"",ROUND(AF489/AF$8*AF$7*KVARDI,2))</f>
        <v/>
      </c>
      <c r="AH489" s="43"/>
      <c r="AI489" s="44" t="str">
        <f aca="false">IF(OR(AH$4=0,AH489="",AH$8="",AH$7=""),"",ROUND(AH489/AH$8*AH$7*KVARDI,2))</f>
        <v/>
      </c>
      <c r="AJ489" s="43"/>
      <c r="AK489" s="44" t="str">
        <f aca="false">IF(OR(AJ$4=0,AJ489="",AJ$8="",AJ$7=""),"",ROUND(AJ489/AJ$8*AJ$7*KVARDI,2))</f>
        <v/>
      </c>
      <c r="AL489" s="43"/>
      <c r="AM489" s="44" t="str">
        <f aca="false">IF(OR(AL$4=0,AL489="",AL$8="",AL$7=""),"",ROUND(AL489/AL$8*AL$7*KVARDI,2))</f>
        <v/>
      </c>
      <c r="AN489" s="43"/>
      <c r="AO489" s="44" t="str">
        <f aca="false">IF(OR(AN$4=0,AN489="",AN$8="",AN$7=""),"",ROUND(AN489/AN$8*AN$7*KVARDI,2))</f>
        <v/>
      </c>
      <c r="AP489" s="43"/>
      <c r="AQ489" s="44" t="str">
        <f aca="false">IF(OR(AP$4=0,AP489="",AP$8="",AP$7=""),"",ROUND(AP489/AP$8*AP$7*KVARDI,2))</f>
        <v/>
      </c>
      <c r="AR489" s="43"/>
      <c r="AS489" s="44" t="str">
        <f aca="false">IF(OR(AR$4=0,AR489="",AR$8="",AR$7=""),"",ROUND(AR489/AR$8*AR$7*KVARDI,2))</f>
        <v/>
      </c>
      <c r="AT489" s="43"/>
      <c r="AU489" s="44" t="str">
        <f aca="false">IF(OR(AT$4=0,AT489="",AT$8="",AT$7=""),"",ROUND(AT489/AT$8*AT$7*KVARDI,2))</f>
        <v/>
      </c>
      <c r="AV489" s="43"/>
      <c r="AW489" s="44" t="str">
        <f aca="false">IF(OR(AV$4=0,AV489="",AV$8="",AV$7=""),"",ROUND(AV489/AV$8*AV$7*KVARDI,2))</f>
        <v/>
      </c>
      <c r="AX489" s="43"/>
      <c r="AY489" s="44" t="str">
        <f aca="false">IF(OR(AX$4=0,AX489="",AX$8="",AX$7=""),"",ROUND(AX489/AX$8*AX$7*KVARDI,2))</f>
        <v/>
      </c>
      <c r="AZ489" s="43"/>
      <c r="BA489" s="44" t="str">
        <f aca="false">IF(OR(AZ$4=0,AZ489="",AZ$8="",AZ$7=""),"",ROUND(AZ489/AZ$8*AZ$7*KVARDI,2))</f>
        <v/>
      </c>
      <c r="BB489" s="43"/>
      <c r="BC489" s="44" t="str">
        <f aca="false">IF(OR(BB$4=0,BB489="",BB$8="",BB$7=""),"",ROUND(BB489/BB$8*BB$7*KVARDI,2))</f>
        <v/>
      </c>
    </row>
    <row r="490" customFormat="false" ht="15" hidden="false" customHeight="true" outlineLevel="0" collapsed="false">
      <c r="A490" s="45" t="n">
        <f aca="false">ROW()-10</f>
        <v>480</v>
      </c>
      <c r="B490" s="41" t="str">
        <f aca="false">IF(INDEX(Launagögn!$B$6:$B$10005,$A490)="","",INDEX(Launagögn!$B$6:$B$10005,$A490))</f>
        <v/>
      </c>
      <c r="C490" s="41" t="str">
        <f aca="false">IF(INDEX(Launagögn!$C$6:$C$10005,$A490)="","",INDEX(Launagögn!$C$6:$C$10005,$A490))</f>
        <v/>
      </c>
      <c r="D490" s="42" t="n">
        <f aca="false">IFERROR(SUMIF($F$10:$BC$10,"Stig",$F490:$BC490),0)</f>
        <v>0</v>
      </c>
      <c r="F490" s="43"/>
      <c r="G490" s="44" t="str">
        <f aca="false">IF(OR(F$4=0,F490="",F$8="",F$7=""),"",ROUND(F490/F$8*F$7*KVARDI,2))</f>
        <v/>
      </c>
      <c r="H490" s="43"/>
      <c r="I490" s="44" t="str">
        <f aca="false">IF(OR(H$4=0,H490="",H$8="",H$7=""),"",ROUND(H490/H$8*H$7*KVARDI,2))</f>
        <v/>
      </c>
      <c r="J490" s="43"/>
      <c r="K490" s="44" t="str">
        <f aca="false">IF(OR(J$4=0,J490="",J$8="",J$7=""),"",ROUND(J490/J$8*J$7*KVARDI,2))</f>
        <v/>
      </c>
      <c r="L490" s="43"/>
      <c r="M490" s="44" t="str">
        <f aca="false">IF(OR(L$4=0,L490="",L$8="",L$7=""),"",ROUND(L490/L$8*L$7*KVARDI,2))</f>
        <v/>
      </c>
      <c r="N490" s="43"/>
      <c r="O490" s="44" t="str">
        <f aca="false">IF(OR(N$4=0,N490="",N$8="",N$7=""),"",ROUND(N490/N$8*N$7*KVARDI,2))</f>
        <v/>
      </c>
      <c r="P490" s="43"/>
      <c r="Q490" s="44" t="str">
        <f aca="false">IF(OR(P$4=0,P490="",P$8="",P$7=""),"",ROUND(P490/P$8*P$7*KVARDI,2))</f>
        <v/>
      </c>
      <c r="R490" s="43"/>
      <c r="S490" s="44" t="str">
        <f aca="false">IF(OR(R$4=0,R490="",R$8="",R$7=""),"",ROUND(R490/R$8*R$7*KVARDI,2))</f>
        <v/>
      </c>
      <c r="T490" s="43"/>
      <c r="U490" s="44" t="str">
        <f aca="false">IF(OR(T$4=0,T490="",T$8="",T$7=""),"",ROUND(T490/T$8*T$7*KVARDI,2))</f>
        <v/>
      </c>
      <c r="V490" s="43"/>
      <c r="W490" s="44" t="str">
        <f aca="false">IF(OR(V$4=0,V490="",V$8="",V$7=""),"",ROUND(V490/V$8*V$7*KVARDI,2))</f>
        <v/>
      </c>
      <c r="X490" s="43"/>
      <c r="Y490" s="44" t="str">
        <f aca="false">IF(OR(X$4=0,X490="",X$8="",X$7=""),"",ROUND(X490/X$8*X$7*KVARDI,2))</f>
        <v/>
      </c>
      <c r="Z490" s="43"/>
      <c r="AA490" s="44" t="str">
        <f aca="false">IF(OR(Z$4=0,Z490="",Z$8="",Z$7=""),"",ROUND(Z490/Z$8*Z$7*KVARDI,2))</f>
        <v/>
      </c>
      <c r="AB490" s="43"/>
      <c r="AC490" s="44" t="str">
        <f aca="false">IF(OR(AB$4=0,AB490="",AB$8="",AB$7=""),"",ROUND(AB490/AB$8*AB$7*KVARDI,2))</f>
        <v/>
      </c>
      <c r="AD490" s="43"/>
      <c r="AE490" s="44" t="str">
        <f aca="false">IF(OR(AD$4=0,AD490="",AD$8="",AD$7=""),"",ROUND(AD490/AD$8*AD$7*KVARDI,2))</f>
        <v/>
      </c>
      <c r="AF490" s="43"/>
      <c r="AG490" s="44" t="str">
        <f aca="false">IF(OR(AF$4=0,AF490="",AF$8="",AF$7=""),"",ROUND(AF490/AF$8*AF$7*KVARDI,2))</f>
        <v/>
      </c>
      <c r="AH490" s="43"/>
      <c r="AI490" s="44" t="str">
        <f aca="false">IF(OR(AH$4=0,AH490="",AH$8="",AH$7=""),"",ROUND(AH490/AH$8*AH$7*KVARDI,2))</f>
        <v/>
      </c>
      <c r="AJ490" s="43"/>
      <c r="AK490" s="44" t="str">
        <f aca="false">IF(OR(AJ$4=0,AJ490="",AJ$8="",AJ$7=""),"",ROUND(AJ490/AJ$8*AJ$7*KVARDI,2))</f>
        <v/>
      </c>
      <c r="AL490" s="43"/>
      <c r="AM490" s="44" t="str">
        <f aca="false">IF(OR(AL$4=0,AL490="",AL$8="",AL$7=""),"",ROUND(AL490/AL$8*AL$7*KVARDI,2))</f>
        <v/>
      </c>
      <c r="AN490" s="43"/>
      <c r="AO490" s="44" t="str">
        <f aca="false">IF(OR(AN$4=0,AN490="",AN$8="",AN$7=""),"",ROUND(AN490/AN$8*AN$7*KVARDI,2))</f>
        <v/>
      </c>
      <c r="AP490" s="43"/>
      <c r="AQ490" s="44" t="str">
        <f aca="false">IF(OR(AP$4=0,AP490="",AP$8="",AP$7=""),"",ROUND(AP490/AP$8*AP$7*KVARDI,2))</f>
        <v/>
      </c>
      <c r="AR490" s="43"/>
      <c r="AS490" s="44" t="str">
        <f aca="false">IF(OR(AR$4=0,AR490="",AR$8="",AR$7=""),"",ROUND(AR490/AR$8*AR$7*KVARDI,2))</f>
        <v/>
      </c>
      <c r="AT490" s="43"/>
      <c r="AU490" s="44" t="str">
        <f aca="false">IF(OR(AT$4=0,AT490="",AT$8="",AT$7=""),"",ROUND(AT490/AT$8*AT$7*KVARDI,2))</f>
        <v/>
      </c>
      <c r="AV490" s="43"/>
      <c r="AW490" s="44" t="str">
        <f aca="false">IF(OR(AV$4=0,AV490="",AV$8="",AV$7=""),"",ROUND(AV490/AV$8*AV$7*KVARDI,2))</f>
        <v/>
      </c>
      <c r="AX490" s="43"/>
      <c r="AY490" s="44" t="str">
        <f aca="false">IF(OR(AX$4=0,AX490="",AX$8="",AX$7=""),"",ROUND(AX490/AX$8*AX$7*KVARDI,2))</f>
        <v/>
      </c>
      <c r="AZ490" s="43"/>
      <c r="BA490" s="44" t="str">
        <f aca="false">IF(OR(AZ$4=0,AZ490="",AZ$8="",AZ$7=""),"",ROUND(AZ490/AZ$8*AZ$7*KVARDI,2))</f>
        <v/>
      </c>
      <c r="BB490" s="43"/>
      <c r="BC490" s="44" t="str">
        <f aca="false">IF(OR(BB$4=0,BB490="",BB$8="",BB$7=""),"",ROUND(BB490/BB$8*BB$7*KVARDI,2))</f>
        <v/>
      </c>
    </row>
    <row r="491" customFormat="false" ht="15" hidden="false" customHeight="true" outlineLevel="0" collapsed="false">
      <c r="A491" s="45" t="n">
        <f aca="false">ROW()-10</f>
        <v>481</v>
      </c>
      <c r="B491" s="41" t="str">
        <f aca="false">IF(INDEX(Launagögn!$B$6:$B$10005,$A491)="","",INDEX(Launagögn!$B$6:$B$10005,$A491))</f>
        <v/>
      </c>
      <c r="C491" s="41" t="str">
        <f aca="false">IF(INDEX(Launagögn!$C$6:$C$10005,$A491)="","",INDEX(Launagögn!$C$6:$C$10005,$A491))</f>
        <v/>
      </c>
      <c r="D491" s="42" t="n">
        <f aca="false">IFERROR(SUMIF($F$10:$BC$10,"Stig",$F491:$BC491),0)</f>
        <v>0</v>
      </c>
      <c r="F491" s="43"/>
      <c r="G491" s="44" t="str">
        <f aca="false">IF(OR(F$4=0,F491="",F$8="",F$7=""),"",ROUND(F491/F$8*F$7*KVARDI,2))</f>
        <v/>
      </c>
      <c r="H491" s="43"/>
      <c r="I491" s="44" t="str">
        <f aca="false">IF(OR(H$4=0,H491="",H$8="",H$7=""),"",ROUND(H491/H$8*H$7*KVARDI,2))</f>
        <v/>
      </c>
      <c r="J491" s="43"/>
      <c r="K491" s="44" t="str">
        <f aca="false">IF(OR(J$4=0,J491="",J$8="",J$7=""),"",ROUND(J491/J$8*J$7*KVARDI,2))</f>
        <v/>
      </c>
      <c r="L491" s="43"/>
      <c r="M491" s="44" t="str">
        <f aca="false">IF(OR(L$4=0,L491="",L$8="",L$7=""),"",ROUND(L491/L$8*L$7*KVARDI,2))</f>
        <v/>
      </c>
      <c r="N491" s="43"/>
      <c r="O491" s="44" t="str">
        <f aca="false">IF(OR(N$4=0,N491="",N$8="",N$7=""),"",ROUND(N491/N$8*N$7*KVARDI,2))</f>
        <v/>
      </c>
      <c r="P491" s="43"/>
      <c r="Q491" s="44" t="str">
        <f aca="false">IF(OR(P$4=0,P491="",P$8="",P$7=""),"",ROUND(P491/P$8*P$7*KVARDI,2))</f>
        <v/>
      </c>
      <c r="R491" s="43"/>
      <c r="S491" s="44" t="str">
        <f aca="false">IF(OR(R$4=0,R491="",R$8="",R$7=""),"",ROUND(R491/R$8*R$7*KVARDI,2))</f>
        <v/>
      </c>
      <c r="T491" s="43"/>
      <c r="U491" s="44" t="str">
        <f aca="false">IF(OR(T$4=0,T491="",T$8="",T$7=""),"",ROUND(T491/T$8*T$7*KVARDI,2))</f>
        <v/>
      </c>
      <c r="V491" s="43"/>
      <c r="W491" s="44" t="str">
        <f aca="false">IF(OR(V$4=0,V491="",V$8="",V$7=""),"",ROUND(V491/V$8*V$7*KVARDI,2))</f>
        <v/>
      </c>
      <c r="X491" s="43"/>
      <c r="Y491" s="44" t="str">
        <f aca="false">IF(OR(X$4=0,X491="",X$8="",X$7=""),"",ROUND(X491/X$8*X$7*KVARDI,2))</f>
        <v/>
      </c>
      <c r="Z491" s="43"/>
      <c r="AA491" s="44" t="str">
        <f aca="false">IF(OR(Z$4=0,Z491="",Z$8="",Z$7=""),"",ROUND(Z491/Z$8*Z$7*KVARDI,2))</f>
        <v/>
      </c>
      <c r="AB491" s="43"/>
      <c r="AC491" s="44" t="str">
        <f aca="false">IF(OR(AB$4=0,AB491="",AB$8="",AB$7=""),"",ROUND(AB491/AB$8*AB$7*KVARDI,2))</f>
        <v/>
      </c>
      <c r="AD491" s="43"/>
      <c r="AE491" s="44" t="str">
        <f aca="false">IF(OR(AD$4=0,AD491="",AD$8="",AD$7=""),"",ROUND(AD491/AD$8*AD$7*KVARDI,2))</f>
        <v/>
      </c>
      <c r="AF491" s="43"/>
      <c r="AG491" s="44" t="str">
        <f aca="false">IF(OR(AF$4=0,AF491="",AF$8="",AF$7=""),"",ROUND(AF491/AF$8*AF$7*KVARDI,2))</f>
        <v/>
      </c>
      <c r="AH491" s="43"/>
      <c r="AI491" s="44" t="str">
        <f aca="false">IF(OR(AH$4=0,AH491="",AH$8="",AH$7=""),"",ROUND(AH491/AH$8*AH$7*KVARDI,2))</f>
        <v/>
      </c>
      <c r="AJ491" s="43"/>
      <c r="AK491" s="44" t="str">
        <f aca="false">IF(OR(AJ$4=0,AJ491="",AJ$8="",AJ$7=""),"",ROUND(AJ491/AJ$8*AJ$7*KVARDI,2))</f>
        <v/>
      </c>
      <c r="AL491" s="43"/>
      <c r="AM491" s="44" t="str">
        <f aca="false">IF(OR(AL$4=0,AL491="",AL$8="",AL$7=""),"",ROUND(AL491/AL$8*AL$7*KVARDI,2))</f>
        <v/>
      </c>
      <c r="AN491" s="43"/>
      <c r="AO491" s="44" t="str">
        <f aca="false">IF(OR(AN$4=0,AN491="",AN$8="",AN$7=""),"",ROUND(AN491/AN$8*AN$7*KVARDI,2))</f>
        <v/>
      </c>
      <c r="AP491" s="43"/>
      <c r="AQ491" s="44" t="str">
        <f aca="false">IF(OR(AP$4=0,AP491="",AP$8="",AP$7=""),"",ROUND(AP491/AP$8*AP$7*KVARDI,2))</f>
        <v/>
      </c>
      <c r="AR491" s="43"/>
      <c r="AS491" s="44" t="str">
        <f aca="false">IF(OR(AR$4=0,AR491="",AR$8="",AR$7=""),"",ROUND(AR491/AR$8*AR$7*KVARDI,2))</f>
        <v/>
      </c>
      <c r="AT491" s="43"/>
      <c r="AU491" s="44" t="str">
        <f aca="false">IF(OR(AT$4=0,AT491="",AT$8="",AT$7=""),"",ROUND(AT491/AT$8*AT$7*KVARDI,2))</f>
        <v/>
      </c>
      <c r="AV491" s="43"/>
      <c r="AW491" s="44" t="str">
        <f aca="false">IF(OR(AV$4=0,AV491="",AV$8="",AV$7=""),"",ROUND(AV491/AV$8*AV$7*KVARDI,2))</f>
        <v/>
      </c>
      <c r="AX491" s="43"/>
      <c r="AY491" s="44" t="str">
        <f aca="false">IF(OR(AX$4=0,AX491="",AX$8="",AX$7=""),"",ROUND(AX491/AX$8*AX$7*KVARDI,2))</f>
        <v/>
      </c>
      <c r="AZ491" s="43"/>
      <c r="BA491" s="44" t="str">
        <f aca="false">IF(OR(AZ$4=0,AZ491="",AZ$8="",AZ$7=""),"",ROUND(AZ491/AZ$8*AZ$7*KVARDI,2))</f>
        <v/>
      </c>
      <c r="BB491" s="43"/>
      <c r="BC491" s="44" t="str">
        <f aca="false">IF(OR(BB$4=0,BB491="",BB$8="",BB$7=""),"",ROUND(BB491/BB$8*BB$7*KVARDI,2))</f>
        <v/>
      </c>
    </row>
    <row r="492" customFormat="false" ht="15" hidden="false" customHeight="true" outlineLevel="0" collapsed="false">
      <c r="A492" s="45" t="n">
        <f aca="false">ROW()-10</f>
        <v>482</v>
      </c>
      <c r="B492" s="41" t="str">
        <f aca="false">IF(INDEX(Launagögn!$B$6:$B$10005,$A492)="","",INDEX(Launagögn!$B$6:$B$10005,$A492))</f>
        <v/>
      </c>
      <c r="C492" s="41" t="str">
        <f aca="false">IF(INDEX(Launagögn!$C$6:$C$10005,$A492)="","",INDEX(Launagögn!$C$6:$C$10005,$A492))</f>
        <v/>
      </c>
      <c r="D492" s="42" t="n">
        <f aca="false">IFERROR(SUMIF($F$10:$BC$10,"Stig",$F492:$BC492),0)</f>
        <v>0</v>
      </c>
      <c r="F492" s="43"/>
      <c r="G492" s="44" t="str">
        <f aca="false">IF(OR(F$4=0,F492="",F$8="",F$7=""),"",ROUND(F492/F$8*F$7*KVARDI,2))</f>
        <v/>
      </c>
      <c r="H492" s="43"/>
      <c r="I492" s="44" t="str">
        <f aca="false">IF(OR(H$4=0,H492="",H$8="",H$7=""),"",ROUND(H492/H$8*H$7*KVARDI,2))</f>
        <v/>
      </c>
      <c r="J492" s="43"/>
      <c r="K492" s="44" t="str">
        <f aca="false">IF(OR(J$4=0,J492="",J$8="",J$7=""),"",ROUND(J492/J$8*J$7*KVARDI,2))</f>
        <v/>
      </c>
      <c r="L492" s="43"/>
      <c r="M492" s="44" t="str">
        <f aca="false">IF(OR(L$4=0,L492="",L$8="",L$7=""),"",ROUND(L492/L$8*L$7*KVARDI,2))</f>
        <v/>
      </c>
      <c r="N492" s="43"/>
      <c r="O492" s="44" t="str">
        <f aca="false">IF(OR(N$4=0,N492="",N$8="",N$7=""),"",ROUND(N492/N$8*N$7*KVARDI,2))</f>
        <v/>
      </c>
      <c r="P492" s="43"/>
      <c r="Q492" s="44" t="str">
        <f aca="false">IF(OR(P$4=0,P492="",P$8="",P$7=""),"",ROUND(P492/P$8*P$7*KVARDI,2))</f>
        <v/>
      </c>
      <c r="R492" s="43"/>
      <c r="S492" s="44" t="str">
        <f aca="false">IF(OR(R$4=0,R492="",R$8="",R$7=""),"",ROUND(R492/R$8*R$7*KVARDI,2))</f>
        <v/>
      </c>
      <c r="T492" s="43"/>
      <c r="U492" s="44" t="str">
        <f aca="false">IF(OR(T$4=0,T492="",T$8="",T$7=""),"",ROUND(T492/T$8*T$7*KVARDI,2))</f>
        <v/>
      </c>
      <c r="V492" s="43"/>
      <c r="W492" s="44" t="str">
        <f aca="false">IF(OR(V$4=0,V492="",V$8="",V$7=""),"",ROUND(V492/V$8*V$7*KVARDI,2))</f>
        <v/>
      </c>
      <c r="X492" s="43"/>
      <c r="Y492" s="44" t="str">
        <f aca="false">IF(OR(X$4=0,X492="",X$8="",X$7=""),"",ROUND(X492/X$8*X$7*KVARDI,2))</f>
        <v/>
      </c>
      <c r="Z492" s="43"/>
      <c r="AA492" s="44" t="str">
        <f aca="false">IF(OR(Z$4=0,Z492="",Z$8="",Z$7=""),"",ROUND(Z492/Z$8*Z$7*KVARDI,2))</f>
        <v/>
      </c>
      <c r="AB492" s="43"/>
      <c r="AC492" s="44" t="str">
        <f aca="false">IF(OR(AB$4=0,AB492="",AB$8="",AB$7=""),"",ROUND(AB492/AB$8*AB$7*KVARDI,2))</f>
        <v/>
      </c>
      <c r="AD492" s="43"/>
      <c r="AE492" s="44" t="str">
        <f aca="false">IF(OR(AD$4=0,AD492="",AD$8="",AD$7=""),"",ROUND(AD492/AD$8*AD$7*KVARDI,2))</f>
        <v/>
      </c>
      <c r="AF492" s="43"/>
      <c r="AG492" s="44" t="str">
        <f aca="false">IF(OR(AF$4=0,AF492="",AF$8="",AF$7=""),"",ROUND(AF492/AF$8*AF$7*KVARDI,2))</f>
        <v/>
      </c>
      <c r="AH492" s="43"/>
      <c r="AI492" s="44" t="str">
        <f aca="false">IF(OR(AH$4=0,AH492="",AH$8="",AH$7=""),"",ROUND(AH492/AH$8*AH$7*KVARDI,2))</f>
        <v/>
      </c>
      <c r="AJ492" s="43"/>
      <c r="AK492" s="44" t="str">
        <f aca="false">IF(OR(AJ$4=0,AJ492="",AJ$8="",AJ$7=""),"",ROUND(AJ492/AJ$8*AJ$7*KVARDI,2))</f>
        <v/>
      </c>
      <c r="AL492" s="43"/>
      <c r="AM492" s="44" t="str">
        <f aca="false">IF(OR(AL$4=0,AL492="",AL$8="",AL$7=""),"",ROUND(AL492/AL$8*AL$7*KVARDI,2))</f>
        <v/>
      </c>
      <c r="AN492" s="43"/>
      <c r="AO492" s="44" t="str">
        <f aca="false">IF(OR(AN$4=0,AN492="",AN$8="",AN$7=""),"",ROUND(AN492/AN$8*AN$7*KVARDI,2))</f>
        <v/>
      </c>
      <c r="AP492" s="43"/>
      <c r="AQ492" s="44" t="str">
        <f aca="false">IF(OR(AP$4=0,AP492="",AP$8="",AP$7=""),"",ROUND(AP492/AP$8*AP$7*KVARDI,2))</f>
        <v/>
      </c>
      <c r="AR492" s="43"/>
      <c r="AS492" s="44" t="str">
        <f aca="false">IF(OR(AR$4=0,AR492="",AR$8="",AR$7=""),"",ROUND(AR492/AR$8*AR$7*KVARDI,2))</f>
        <v/>
      </c>
      <c r="AT492" s="43"/>
      <c r="AU492" s="44" t="str">
        <f aca="false">IF(OR(AT$4=0,AT492="",AT$8="",AT$7=""),"",ROUND(AT492/AT$8*AT$7*KVARDI,2))</f>
        <v/>
      </c>
      <c r="AV492" s="43"/>
      <c r="AW492" s="44" t="str">
        <f aca="false">IF(OR(AV$4=0,AV492="",AV$8="",AV$7=""),"",ROUND(AV492/AV$8*AV$7*KVARDI,2))</f>
        <v/>
      </c>
      <c r="AX492" s="43"/>
      <c r="AY492" s="44" t="str">
        <f aca="false">IF(OR(AX$4=0,AX492="",AX$8="",AX$7=""),"",ROUND(AX492/AX$8*AX$7*KVARDI,2))</f>
        <v/>
      </c>
      <c r="AZ492" s="43"/>
      <c r="BA492" s="44" t="str">
        <f aca="false">IF(OR(AZ$4=0,AZ492="",AZ$8="",AZ$7=""),"",ROUND(AZ492/AZ$8*AZ$7*KVARDI,2))</f>
        <v/>
      </c>
      <c r="BB492" s="43"/>
      <c r="BC492" s="44" t="str">
        <f aca="false">IF(OR(BB$4=0,BB492="",BB$8="",BB$7=""),"",ROUND(BB492/BB$8*BB$7*KVARDI,2))</f>
        <v/>
      </c>
    </row>
    <row r="493" customFormat="false" ht="15" hidden="false" customHeight="true" outlineLevel="0" collapsed="false">
      <c r="A493" s="45" t="n">
        <f aca="false">ROW()-10</f>
        <v>483</v>
      </c>
      <c r="B493" s="41" t="str">
        <f aca="false">IF(INDEX(Launagögn!$B$6:$B$10005,$A493)="","",INDEX(Launagögn!$B$6:$B$10005,$A493))</f>
        <v/>
      </c>
      <c r="C493" s="41" t="str">
        <f aca="false">IF(INDEX(Launagögn!$C$6:$C$10005,$A493)="","",INDEX(Launagögn!$C$6:$C$10005,$A493))</f>
        <v/>
      </c>
      <c r="D493" s="42" t="n">
        <f aca="false">IFERROR(SUMIF($F$10:$BC$10,"Stig",$F493:$BC493),0)</f>
        <v>0</v>
      </c>
      <c r="F493" s="43"/>
      <c r="G493" s="44" t="str">
        <f aca="false">IF(OR(F$4=0,F493="",F$8="",F$7=""),"",ROUND(F493/F$8*F$7*KVARDI,2))</f>
        <v/>
      </c>
      <c r="H493" s="43"/>
      <c r="I493" s="44" t="str">
        <f aca="false">IF(OR(H$4=0,H493="",H$8="",H$7=""),"",ROUND(H493/H$8*H$7*KVARDI,2))</f>
        <v/>
      </c>
      <c r="J493" s="43"/>
      <c r="K493" s="44" t="str">
        <f aca="false">IF(OR(J$4=0,J493="",J$8="",J$7=""),"",ROUND(J493/J$8*J$7*KVARDI,2))</f>
        <v/>
      </c>
      <c r="L493" s="43"/>
      <c r="M493" s="44" t="str">
        <f aca="false">IF(OR(L$4=0,L493="",L$8="",L$7=""),"",ROUND(L493/L$8*L$7*KVARDI,2))</f>
        <v/>
      </c>
      <c r="N493" s="43"/>
      <c r="O493" s="44" t="str">
        <f aca="false">IF(OR(N$4=0,N493="",N$8="",N$7=""),"",ROUND(N493/N$8*N$7*KVARDI,2))</f>
        <v/>
      </c>
      <c r="P493" s="43"/>
      <c r="Q493" s="44" t="str">
        <f aca="false">IF(OR(P$4=0,P493="",P$8="",P$7=""),"",ROUND(P493/P$8*P$7*KVARDI,2))</f>
        <v/>
      </c>
      <c r="R493" s="43"/>
      <c r="S493" s="44" t="str">
        <f aca="false">IF(OR(R$4=0,R493="",R$8="",R$7=""),"",ROUND(R493/R$8*R$7*KVARDI,2))</f>
        <v/>
      </c>
      <c r="T493" s="43"/>
      <c r="U493" s="44" t="str">
        <f aca="false">IF(OR(T$4=0,T493="",T$8="",T$7=""),"",ROUND(T493/T$8*T$7*KVARDI,2))</f>
        <v/>
      </c>
      <c r="V493" s="43"/>
      <c r="W493" s="44" t="str">
        <f aca="false">IF(OR(V$4=0,V493="",V$8="",V$7=""),"",ROUND(V493/V$8*V$7*KVARDI,2))</f>
        <v/>
      </c>
      <c r="X493" s="43"/>
      <c r="Y493" s="44" t="str">
        <f aca="false">IF(OR(X$4=0,X493="",X$8="",X$7=""),"",ROUND(X493/X$8*X$7*KVARDI,2))</f>
        <v/>
      </c>
      <c r="Z493" s="43"/>
      <c r="AA493" s="44" t="str">
        <f aca="false">IF(OR(Z$4=0,Z493="",Z$8="",Z$7=""),"",ROUND(Z493/Z$8*Z$7*KVARDI,2))</f>
        <v/>
      </c>
      <c r="AB493" s="43"/>
      <c r="AC493" s="44" t="str">
        <f aca="false">IF(OR(AB$4=0,AB493="",AB$8="",AB$7=""),"",ROUND(AB493/AB$8*AB$7*KVARDI,2))</f>
        <v/>
      </c>
      <c r="AD493" s="43"/>
      <c r="AE493" s="44" t="str">
        <f aca="false">IF(OR(AD$4=0,AD493="",AD$8="",AD$7=""),"",ROUND(AD493/AD$8*AD$7*KVARDI,2))</f>
        <v/>
      </c>
      <c r="AF493" s="43"/>
      <c r="AG493" s="44" t="str">
        <f aca="false">IF(OR(AF$4=0,AF493="",AF$8="",AF$7=""),"",ROUND(AF493/AF$8*AF$7*KVARDI,2))</f>
        <v/>
      </c>
      <c r="AH493" s="43"/>
      <c r="AI493" s="44" t="str">
        <f aca="false">IF(OR(AH$4=0,AH493="",AH$8="",AH$7=""),"",ROUND(AH493/AH$8*AH$7*KVARDI,2))</f>
        <v/>
      </c>
      <c r="AJ493" s="43"/>
      <c r="AK493" s="44" t="str">
        <f aca="false">IF(OR(AJ$4=0,AJ493="",AJ$8="",AJ$7=""),"",ROUND(AJ493/AJ$8*AJ$7*KVARDI,2))</f>
        <v/>
      </c>
      <c r="AL493" s="43"/>
      <c r="AM493" s="44" t="str">
        <f aca="false">IF(OR(AL$4=0,AL493="",AL$8="",AL$7=""),"",ROUND(AL493/AL$8*AL$7*KVARDI,2))</f>
        <v/>
      </c>
      <c r="AN493" s="43"/>
      <c r="AO493" s="44" t="str">
        <f aca="false">IF(OR(AN$4=0,AN493="",AN$8="",AN$7=""),"",ROUND(AN493/AN$8*AN$7*KVARDI,2))</f>
        <v/>
      </c>
      <c r="AP493" s="43"/>
      <c r="AQ493" s="44" t="str">
        <f aca="false">IF(OR(AP$4=0,AP493="",AP$8="",AP$7=""),"",ROUND(AP493/AP$8*AP$7*KVARDI,2))</f>
        <v/>
      </c>
      <c r="AR493" s="43"/>
      <c r="AS493" s="44" t="str">
        <f aca="false">IF(OR(AR$4=0,AR493="",AR$8="",AR$7=""),"",ROUND(AR493/AR$8*AR$7*KVARDI,2))</f>
        <v/>
      </c>
      <c r="AT493" s="43"/>
      <c r="AU493" s="44" t="str">
        <f aca="false">IF(OR(AT$4=0,AT493="",AT$8="",AT$7=""),"",ROUND(AT493/AT$8*AT$7*KVARDI,2))</f>
        <v/>
      </c>
      <c r="AV493" s="43"/>
      <c r="AW493" s="44" t="str">
        <f aca="false">IF(OR(AV$4=0,AV493="",AV$8="",AV$7=""),"",ROUND(AV493/AV$8*AV$7*KVARDI,2))</f>
        <v/>
      </c>
      <c r="AX493" s="43"/>
      <c r="AY493" s="44" t="str">
        <f aca="false">IF(OR(AX$4=0,AX493="",AX$8="",AX$7=""),"",ROUND(AX493/AX$8*AX$7*KVARDI,2))</f>
        <v/>
      </c>
      <c r="AZ493" s="43"/>
      <c r="BA493" s="44" t="str">
        <f aca="false">IF(OR(AZ$4=0,AZ493="",AZ$8="",AZ$7=""),"",ROUND(AZ493/AZ$8*AZ$7*KVARDI,2))</f>
        <v/>
      </c>
      <c r="BB493" s="43"/>
      <c r="BC493" s="44" t="str">
        <f aca="false">IF(OR(BB$4=0,BB493="",BB$8="",BB$7=""),"",ROUND(BB493/BB$8*BB$7*KVARDI,2))</f>
        <v/>
      </c>
    </row>
    <row r="494" customFormat="false" ht="15" hidden="false" customHeight="true" outlineLevel="0" collapsed="false">
      <c r="A494" s="45" t="n">
        <f aca="false">ROW()-10</f>
        <v>484</v>
      </c>
      <c r="B494" s="41" t="str">
        <f aca="false">IF(INDEX(Launagögn!$B$6:$B$10005,$A494)="","",INDEX(Launagögn!$B$6:$B$10005,$A494))</f>
        <v/>
      </c>
      <c r="C494" s="41" t="str">
        <f aca="false">IF(INDEX(Launagögn!$C$6:$C$10005,$A494)="","",INDEX(Launagögn!$C$6:$C$10005,$A494))</f>
        <v/>
      </c>
      <c r="D494" s="42" t="n">
        <f aca="false">IFERROR(SUMIF($F$10:$BC$10,"Stig",$F494:$BC494),0)</f>
        <v>0</v>
      </c>
      <c r="F494" s="43"/>
      <c r="G494" s="44" t="str">
        <f aca="false">IF(OR(F$4=0,F494="",F$8="",F$7=""),"",ROUND(F494/F$8*F$7*KVARDI,2))</f>
        <v/>
      </c>
      <c r="H494" s="43"/>
      <c r="I494" s="44" t="str">
        <f aca="false">IF(OR(H$4=0,H494="",H$8="",H$7=""),"",ROUND(H494/H$8*H$7*KVARDI,2))</f>
        <v/>
      </c>
      <c r="J494" s="43"/>
      <c r="K494" s="44" t="str">
        <f aca="false">IF(OR(J$4=0,J494="",J$8="",J$7=""),"",ROUND(J494/J$8*J$7*KVARDI,2))</f>
        <v/>
      </c>
      <c r="L494" s="43"/>
      <c r="M494" s="44" t="str">
        <f aca="false">IF(OR(L$4=0,L494="",L$8="",L$7=""),"",ROUND(L494/L$8*L$7*KVARDI,2))</f>
        <v/>
      </c>
      <c r="N494" s="43"/>
      <c r="O494" s="44" t="str">
        <f aca="false">IF(OR(N$4=0,N494="",N$8="",N$7=""),"",ROUND(N494/N$8*N$7*KVARDI,2))</f>
        <v/>
      </c>
      <c r="P494" s="43"/>
      <c r="Q494" s="44" t="str">
        <f aca="false">IF(OR(P$4=0,P494="",P$8="",P$7=""),"",ROUND(P494/P$8*P$7*KVARDI,2))</f>
        <v/>
      </c>
      <c r="R494" s="43"/>
      <c r="S494" s="44" t="str">
        <f aca="false">IF(OR(R$4=0,R494="",R$8="",R$7=""),"",ROUND(R494/R$8*R$7*KVARDI,2))</f>
        <v/>
      </c>
      <c r="T494" s="43"/>
      <c r="U494" s="44" t="str">
        <f aca="false">IF(OR(T$4=0,T494="",T$8="",T$7=""),"",ROUND(T494/T$8*T$7*KVARDI,2))</f>
        <v/>
      </c>
      <c r="V494" s="43"/>
      <c r="W494" s="44" t="str">
        <f aca="false">IF(OR(V$4=0,V494="",V$8="",V$7=""),"",ROUND(V494/V$8*V$7*KVARDI,2))</f>
        <v/>
      </c>
      <c r="X494" s="43"/>
      <c r="Y494" s="44" t="str">
        <f aca="false">IF(OR(X$4=0,X494="",X$8="",X$7=""),"",ROUND(X494/X$8*X$7*KVARDI,2))</f>
        <v/>
      </c>
      <c r="Z494" s="43"/>
      <c r="AA494" s="44" t="str">
        <f aca="false">IF(OR(Z$4=0,Z494="",Z$8="",Z$7=""),"",ROUND(Z494/Z$8*Z$7*KVARDI,2))</f>
        <v/>
      </c>
      <c r="AB494" s="43"/>
      <c r="AC494" s="44" t="str">
        <f aca="false">IF(OR(AB$4=0,AB494="",AB$8="",AB$7=""),"",ROUND(AB494/AB$8*AB$7*KVARDI,2))</f>
        <v/>
      </c>
      <c r="AD494" s="43"/>
      <c r="AE494" s="44" t="str">
        <f aca="false">IF(OR(AD$4=0,AD494="",AD$8="",AD$7=""),"",ROUND(AD494/AD$8*AD$7*KVARDI,2))</f>
        <v/>
      </c>
      <c r="AF494" s="43"/>
      <c r="AG494" s="44" t="str">
        <f aca="false">IF(OR(AF$4=0,AF494="",AF$8="",AF$7=""),"",ROUND(AF494/AF$8*AF$7*KVARDI,2))</f>
        <v/>
      </c>
      <c r="AH494" s="43"/>
      <c r="AI494" s="44" t="str">
        <f aca="false">IF(OR(AH$4=0,AH494="",AH$8="",AH$7=""),"",ROUND(AH494/AH$8*AH$7*KVARDI,2))</f>
        <v/>
      </c>
      <c r="AJ494" s="43"/>
      <c r="AK494" s="44" t="str">
        <f aca="false">IF(OR(AJ$4=0,AJ494="",AJ$8="",AJ$7=""),"",ROUND(AJ494/AJ$8*AJ$7*KVARDI,2))</f>
        <v/>
      </c>
      <c r="AL494" s="43"/>
      <c r="AM494" s="44" t="str">
        <f aca="false">IF(OR(AL$4=0,AL494="",AL$8="",AL$7=""),"",ROUND(AL494/AL$8*AL$7*KVARDI,2))</f>
        <v/>
      </c>
      <c r="AN494" s="43"/>
      <c r="AO494" s="44" t="str">
        <f aca="false">IF(OR(AN$4=0,AN494="",AN$8="",AN$7=""),"",ROUND(AN494/AN$8*AN$7*KVARDI,2))</f>
        <v/>
      </c>
      <c r="AP494" s="43"/>
      <c r="AQ494" s="44" t="str">
        <f aca="false">IF(OR(AP$4=0,AP494="",AP$8="",AP$7=""),"",ROUND(AP494/AP$8*AP$7*KVARDI,2))</f>
        <v/>
      </c>
      <c r="AR494" s="43"/>
      <c r="AS494" s="44" t="str">
        <f aca="false">IF(OR(AR$4=0,AR494="",AR$8="",AR$7=""),"",ROUND(AR494/AR$8*AR$7*KVARDI,2))</f>
        <v/>
      </c>
      <c r="AT494" s="43"/>
      <c r="AU494" s="44" t="str">
        <f aca="false">IF(OR(AT$4=0,AT494="",AT$8="",AT$7=""),"",ROUND(AT494/AT$8*AT$7*KVARDI,2))</f>
        <v/>
      </c>
      <c r="AV494" s="43"/>
      <c r="AW494" s="44" t="str">
        <f aca="false">IF(OR(AV$4=0,AV494="",AV$8="",AV$7=""),"",ROUND(AV494/AV$8*AV$7*KVARDI,2))</f>
        <v/>
      </c>
      <c r="AX494" s="43"/>
      <c r="AY494" s="44" t="str">
        <f aca="false">IF(OR(AX$4=0,AX494="",AX$8="",AX$7=""),"",ROUND(AX494/AX$8*AX$7*KVARDI,2))</f>
        <v/>
      </c>
      <c r="AZ494" s="43"/>
      <c r="BA494" s="44" t="str">
        <f aca="false">IF(OR(AZ$4=0,AZ494="",AZ$8="",AZ$7=""),"",ROUND(AZ494/AZ$8*AZ$7*KVARDI,2))</f>
        <v/>
      </c>
      <c r="BB494" s="43"/>
      <c r="BC494" s="44" t="str">
        <f aca="false">IF(OR(BB$4=0,BB494="",BB$8="",BB$7=""),"",ROUND(BB494/BB$8*BB$7*KVARDI,2))</f>
        <v/>
      </c>
    </row>
    <row r="495" customFormat="false" ht="15" hidden="false" customHeight="true" outlineLevel="0" collapsed="false">
      <c r="A495" s="45" t="n">
        <f aca="false">ROW()-10</f>
        <v>485</v>
      </c>
      <c r="B495" s="41" t="str">
        <f aca="false">IF(INDEX(Launagögn!$B$6:$B$10005,$A495)="","",INDEX(Launagögn!$B$6:$B$10005,$A495))</f>
        <v/>
      </c>
      <c r="C495" s="41" t="str">
        <f aca="false">IF(INDEX(Launagögn!$C$6:$C$10005,$A495)="","",INDEX(Launagögn!$C$6:$C$10005,$A495))</f>
        <v/>
      </c>
      <c r="D495" s="42" t="n">
        <f aca="false">IFERROR(SUMIF($F$10:$BC$10,"Stig",$F495:$BC495),0)</f>
        <v>0</v>
      </c>
      <c r="F495" s="43"/>
      <c r="G495" s="44" t="str">
        <f aca="false">IF(OR(F$4=0,F495="",F$8="",F$7=""),"",ROUND(F495/F$8*F$7*KVARDI,2))</f>
        <v/>
      </c>
      <c r="H495" s="43"/>
      <c r="I495" s="44" t="str">
        <f aca="false">IF(OR(H$4=0,H495="",H$8="",H$7=""),"",ROUND(H495/H$8*H$7*KVARDI,2))</f>
        <v/>
      </c>
      <c r="J495" s="43"/>
      <c r="K495" s="44" t="str">
        <f aca="false">IF(OR(J$4=0,J495="",J$8="",J$7=""),"",ROUND(J495/J$8*J$7*KVARDI,2))</f>
        <v/>
      </c>
      <c r="L495" s="43"/>
      <c r="M495" s="44" t="str">
        <f aca="false">IF(OR(L$4=0,L495="",L$8="",L$7=""),"",ROUND(L495/L$8*L$7*KVARDI,2))</f>
        <v/>
      </c>
      <c r="N495" s="43"/>
      <c r="O495" s="44" t="str">
        <f aca="false">IF(OR(N$4=0,N495="",N$8="",N$7=""),"",ROUND(N495/N$8*N$7*KVARDI,2))</f>
        <v/>
      </c>
      <c r="P495" s="43"/>
      <c r="Q495" s="44" t="str">
        <f aca="false">IF(OR(P$4=0,P495="",P$8="",P$7=""),"",ROUND(P495/P$8*P$7*KVARDI,2))</f>
        <v/>
      </c>
      <c r="R495" s="43"/>
      <c r="S495" s="44" t="str">
        <f aca="false">IF(OR(R$4=0,R495="",R$8="",R$7=""),"",ROUND(R495/R$8*R$7*KVARDI,2))</f>
        <v/>
      </c>
      <c r="T495" s="43"/>
      <c r="U495" s="44" t="str">
        <f aca="false">IF(OR(T$4=0,T495="",T$8="",T$7=""),"",ROUND(T495/T$8*T$7*KVARDI,2))</f>
        <v/>
      </c>
      <c r="V495" s="43"/>
      <c r="W495" s="44" t="str">
        <f aca="false">IF(OR(V$4=0,V495="",V$8="",V$7=""),"",ROUND(V495/V$8*V$7*KVARDI,2))</f>
        <v/>
      </c>
      <c r="X495" s="43"/>
      <c r="Y495" s="44" t="str">
        <f aca="false">IF(OR(X$4=0,X495="",X$8="",X$7=""),"",ROUND(X495/X$8*X$7*KVARDI,2))</f>
        <v/>
      </c>
      <c r="Z495" s="43"/>
      <c r="AA495" s="44" t="str">
        <f aca="false">IF(OR(Z$4=0,Z495="",Z$8="",Z$7=""),"",ROUND(Z495/Z$8*Z$7*KVARDI,2))</f>
        <v/>
      </c>
      <c r="AB495" s="43"/>
      <c r="AC495" s="44" t="str">
        <f aca="false">IF(OR(AB$4=0,AB495="",AB$8="",AB$7=""),"",ROUND(AB495/AB$8*AB$7*KVARDI,2))</f>
        <v/>
      </c>
      <c r="AD495" s="43"/>
      <c r="AE495" s="44" t="str">
        <f aca="false">IF(OR(AD$4=0,AD495="",AD$8="",AD$7=""),"",ROUND(AD495/AD$8*AD$7*KVARDI,2))</f>
        <v/>
      </c>
      <c r="AF495" s="43"/>
      <c r="AG495" s="44" t="str">
        <f aca="false">IF(OR(AF$4=0,AF495="",AF$8="",AF$7=""),"",ROUND(AF495/AF$8*AF$7*KVARDI,2))</f>
        <v/>
      </c>
      <c r="AH495" s="43"/>
      <c r="AI495" s="44" t="str">
        <f aca="false">IF(OR(AH$4=0,AH495="",AH$8="",AH$7=""),"",ROUND(AH495/AH$8*AH$7*KVARDI,2))</f>
        <v/>
      </c>
      <c r="AJ495" s="43"/>
      <c r="AK495" s="44" t="str">
        <f aca="false">IF(OR(AJ$4=0,AJ495="",AJ$8="",AJ$7=""),"",ROUND(AJ495/AJ$8*AJ$7*KVARDI,2))</f>
        <v/>
      </c>
      <c r="AL495" s="43"/>
      <c r="AM495" s="44" t="str">
        <f aca="false">IF(OR(AL$4=0,AL495="",AL$8="",AL$7=""),"",ROUND(AL495/AL$8*AL$7*KVARDI,2))</f>
        <v/>
      </c>
      <c r="AN495" s="43"/>
      <c r="AO495" s="44" t="str">
        <f aca="false">IF(OR(AN$4=0,AN495="",AN$8="",AN$7=""),"",ROUND(AN495/AN$8*AN$7*KVARDI,2))</f>
        <v/>
      </c>
      <c r="AP495" s="43"/>
      <c r="AQ495" s="44" t="str">
        <f aca="false">IF(OR(AP$4=0,AP495="",AP$8="",AP$7=""),"",ROUND(AP495/AP$8*AP$7*KVARDI,2))</f>
        <v/>
      </c>
      <c r="AR495" s="43"/>
      <c r="AS495" s="44" t="str">
        <f aca="false">IF(OR(AR$4=0,AR495="",AR$8="",AR$7=""),"",ROUND(AR495/AR$8*AR$7*KVARDI,2))</f>
        <v/>
      </c>
      <c r="AT495" s="43"/>
      <c r="AU495" s="44" t="str">
        <f aca="false">IF(OR(AT$4=0,AT495="",AT$8="",AT$7=""),"",ROUND(AT495/AT$8*AT$7*KVARDI,2))</f>
        <v/>
      </c>
      <c r="AV495" s="43"/>
      <c r="AW495" s="44" t="str">
        <f aca="false">IF(OR(AV$4=0,AV495="",AV$8="",AV$7=""),"",ROUND(AV495/AV$8*AV$7*KVARDI,2))</f>
        <v/>
      </c>
      <c r="AX495" s="43"/>
      <c r="AY495" s="44" t="str">
        <f aca="false">IF(OR(AX$4=0,AX495="",AX$8="",AX$7=""),"",ROUND(AX495/AX$8*AX$7*KVARDI,2))</f>
        <v/>
      </c>
      <c r="AZ495" s="43"/>
      <c r="BA495" s="44" t="str">
        <f aca="false">IF(OR(AZ$4=0,AZ495="",AZ$8="",AZ$7=""),"",ROUND(AZ495/AZ$8*AZ$7*KVARDI,2))</f>
        <v/>
      </c>
      <c r="BB495" s="43"/>
      <c r="BC495" s="44" t="str">
        <f aca="false">IF(OR(BB$4=0,BB495="",BB$8="",BB$7=""),"",ROUND(BB495/BB$8*BB$7*KVARDI,2))</f>
        <v/>
      </c>
    </row>
    <row r="496" customFormat="false" ht="15" hidden="false" customHeight="true" outlineLevel="0" collapsed="false">
      <c r="A496" s="45" t="n">
        <f aca="false">ROW()-10</f>
        <v>486</v>
      </c>
      <c r="B496" s="41" t="str">
        <f aca="false">IF(INDEX(Launagögn!$B$6:$B$10005,$A496)="","",INDEX(Launagögn!$B$6:$B$10005,$A496))</f>
        <v/>
      </c>
      <c r="C496" s="41" t="str">
        <f aca="false">IF(INDEX(Launagögn!$C$6:$C$10005,$A496)="","",INDEX(Launagögn!$C$6:$C$10005,$A496))</f>
        <v/>
      </c>
      <c r="D496" s="42" t="n">
        <f aca="false">IFERROR(SUMIF($F$10:$BC$10,"Stig",$F496:$BC496),0)</f>
        <v>0</v>
      </c>
      <c r="F496" s="43"/>
      <c r="G496" s="44" t="str">
        <f aca="false">IF(OR(F$4=0,F496="",F$8="",F$7=""),"",ROUND(F496/F$8*F$7*KVARDI,2))</f>
        <v/>
      </c>
      <c r="H496" s="43"/>
      <c r="I496" s="44" t="str">
        <f aca="false">IF(OR(H$4=0,H496="",H$8="",H$7=""),"",ROUND(H496/H$8*H$7*KVARDI,2))</f>
        <v/>
      </c>
      <c r="J496" s="43"/>
      <c r="K496" s="44" t="str">
        <f aca="false">IF(OR(J$4=0,J496="",J$8="",J$7=""),"",ROUND(J496/J$8*J$7*KVARDI,2))</f>
        <v/>
      </c>
      <c r="L496" s="43"/>
      <c r="M496" s="44" t="str">
        <f aca="false">IF(OR(L$4=0,L496="",L$8="",L$7=""),"",ROUND(L496/L$8*L$7*KVARDI,2))</f>
        <v/>
      </c>
      <c r="N496" s="43"/>
      <c r="O496" s="44" t="str">
        <f aca="false">IF(OR(N$4=0,N496="",N$8="",N$7=""),"",ROUND(N496/N$8*N$7*KVARDI,2))</f>
        <v/>
      </c>
      <c r="P496" s="43"/>
      <c r="Q496" s="44" t="str">
        <f aca="false">IF(OR(P$4=0,P496="",P$8="",P$7=""),"",ROUND(P496/P$8*P$7*KVARDI,2))</f>
        <v/>
      </c>
      <c r="R496" s="43"/>
      <c r="S496" s="44" t="str">
        <f aca="false">IF(OR(R$4=0,R496="",R$8="",R$7=""),"",ROUND(R496/R$8*R$7*KVARDI,2))</f>
        <v/>
      </c>
      <c r="T496" s="43"/>
      <c r="U496" s="44" t="str">
        <f aca="false">IF(OR(T$4=0,T496="",T$8="",T$7=""),"",ROUND(T496/T$8*T$7*KVARDI,2))</f>
        <v/>
      </c>
      <c r="V496" s="43"/>
      <c r="W496" s="44" t="str">
        <f aca="false">IF(OR(V$4=0,V496="",V$8="",V$7=""),"",ROUND(V496/V$8*V$7*KVARDI,2))</f>
        <v/>
      </c>
      <c r="X496" s="43"/>
      <c r="Y496" s="44" t="str">
        <f aca="false">IF(OR(X$4=0,X496="",X$8="",X$7=""),"",ROUND(X496/X$8*X$7*KVARDI,2))</f>
        <v/>
      </c>
      <c r="Z496" s="43"/>
      <c r="AA496" s="44" t="str">
        <f aca="false">IF(OR(Z$4=0,Z496="",Z$8="",Z$7=""),"",ROUND(Z496/Z$8*Z$7*KVARDI,2))</f>
        <v/>
      </c>
      <c r="AB496" s="43"/>
      <c r="AC496" s="44" t="str">
        <f aca="false">IF(OR(AB$4=0,AB496="",AB$8="",AB$7=""),"",ROUND(AB496/AB$8*AB$7*KVARDI,2))</f>
        <v/>
      </c>
      <c r="AD496" s="43"/>
      <c r="AE496" s="44" t="str">
        <f aca="false">IF(OR(AD$4=0,AD496="",AD$8="",AD$7=""),"",ROUND(AD496/AD$8*AD$7*KVARDI,2))</f>
        <v/>
      </c>
      <c r="AF496" s="43"/>
      <c r="AG496" s="44" t="str">
        <f aca="false">IF(OR(AF$4=0,AF496="",AF$8="",AF$7=""),"",ROUND(AF496/AF$8*AF$7*KVARDI,2))</f>
        <v/>
      </c>
      <c r="AH496" s="43"/>
      <c r="AI496" s="44" t="str">
        <f aca="false">IF(OR(AH$4=0,AH496="",AH$8="",AH$7=""),"",ROUND(AH496/AH$8*AH$7*KVARDI,2))</f>
        <v/>
      </c>
      <c r="AJ496" s="43"/>
      <c r="AK496" s="44" t="str">
        <f aca="false">IF(OR(AJ$4=0,AJ496="",AJ$8="",AJ$7=""),"",ROUND(AJ496/AJ$8*AJ$7*KVARDI,2))</f>
        <v/>
      </c>
      <c r="AL496" s="43"/>
      <c r="AM496" s="44" t="str">
        <f aca="false">IF(OR(AL$4=0,AL496="",AL$8="",AL$7=""),"",ROUND(AL496/AL$8*AL$7*KVARDI,2))</f>
        <v/>
      </c>
      <c r="AN496" s="43"/>
      <c r="AO496" s="44" t="str">
        <f aca="false">IF(OR(AN$4=0,AN496="",AN$8="",AN$7=""),"",ROUND(AN496/AN$8*AN$7*KVARDI,2))</f>
        <v/>
      </c>
      <c r="AP496" s="43"/>
      <c r="AQ496" s="44" t="str">
        <f aca="false">IF(OR(AP$4=0,AP496="",AP$8="",AP$7=""),"",ROUND(AP496/AP$8*AP$7*KVARDI,2))</f>
        <v/>
      </c>
      <c r="AR496" s="43"/>
      <c r="AS496" s="44" t="str">
        <f aca="false">IF(OR(AR$4=0,AR496="",AR$8="",AR$7=""),"",ROUND(AR496/AR$8*AR$7*KVARDI,2))</f>
        <v/>
      </c>
      <c r="AT496" s="43"/>
      <c r="AU496" s="44" t="str">
        <f aca="false">IF(OR(AT$4=0,AT496="",AT$8="",AT$7=""),"",ROUND(AT496/AT$8*AT$7*KVARDI,2))</f>
        <v/>
      </c>
      <c r="AV496" s="43"/>
      <c r="AW496" s="44" t="str">
        <f aca="false">IF(OR(AV$4=0,AV496="",AV$8="",AV$7=""),"",ROUND(AV496/AV$8*AV$7*KVARDI,2))</f>
        <v/>
      </c>
      <c r="AX496" s="43"/>
      <c r="AY496" s="44" t="str">
        <f aca="false">IF(OR(AX$4=0,AX496="",AX$8="",AX$7=""),"",ROUND(AX496/AX$8*AX$7*KVARDI,2))</f>
        <v/>
      </c>
      <c r="AZ496" s="43"/>
      <c r="BA496" s="44" t="str">
        <f aca="false">IF(OR(AZ$4=0,AZ496="",AZ$8="",AZ$7=""),"",ROUND(AZ496/AZ$8*AZ$7*KVARDI,2))</f>
        <v/>
      </c>
      <c r="BB496" s="43"/>
      <c r="BC496" s="44" t="str">
        <f aca="false">IF(OR(BB$4=0,BB496="",BB$8="",BB$7=""),"",ROUND(BB496/BB$8*BB$7*KVARDI,2))</f>
        <v/>
      </c>
    </row>
    <row r="497" customFormat="false" ht="15" hidden="false" customHeight="true" outlineLevel="0" collapsed="false">
      <c r="A497" s="45" t="n">
        <f aca="false">ROW()-10</f>
        <v>487</v>
      </c>
      <c r="B497" s="41" t="str">
        <f aca="false">IF(INDEX(Launagögn!$B$6:$B$10005,$A497)="","",INDEX(Launagögn!$B$6:$B$10005,$A497))</f>
        <v/>
      </c>
      <c r="C497" s="41" t="str">
        <f aca="false">IF(INDEX(Launagögn!$C$6:$C$10005,$A497)="","",INDEX(Launagögn!$C$6:$C$10005,$A497))</f>
        <v/>
      </c>
      <c r="D497" s="42" t="n">
        <f aca="false">IFERROR(SUMIF($F$10:$BC$10,"Stig",$F497:$BC497),0)</f>
        <v>0</v>
      </c>
      <c r="F497" s="43"/>
      <c r="G497" s="44" t="str">
        <f aca="false">IF(OR(F$4=0,F497="",F$8="",F$7=""),"",ROUND(F497/F$8*F$7*KVARDI,2))</f>
        <v/>
      </c>
      <c r="H497" s="43"/>
      <c r="I497" s="44" t="str">
        <f aca="false">IF(OR(H$4=0,H497="",H$8="",H$7=""),"",ROUND(H497/H$8*H$7*KVARDI,2))</f>
        <v/>
      </c>
      <c r="J497" s="43"/>
      <c r="K497" s="44" t="str">
        <f aca="false">IF(OR(J$4=0,J497="",J$8="",J$7=""),"",ROUND(J497/J$8*J$7*KVARDI,2))</f>
        <v/>
      </c>
      <c r="L497" s="43"/>
      <c r="M497" s="44" t="str">
        <f aca="false">IF(OR(L$4=0,L497="",L$8="",L$7=""),"",ROUND(L497/L$8*L$7*KVARDI,2))</f>
        <v/>
      </c>
      <c r="N497" s="43"/>
      <c r="O497" s="44" t="str">
        <f aca="false">IF(OR(N$4=0,N497="",N$8="",N$7=""),"",ROUND(N497/N$8*N$7*KVARDI,2))</f>
        <v/>
      </c>
      <c r="P497" s="43"/>
      <c r="Q497" s="44" t="str">
        <f aca="false">IF(OR(P$4=0,P497="",P$8="",P$7=""),"",ROUND(P497/P$8*P$7*KVARDI,2))</f>
        <v/>
      </c>
      <c r="R497" s="43"/>
      <c r="S497" s="44" t="str">
        <f aca="false">IF(OR(R$4=0,R497="",R$8="",R$7=""),"",ROUND(R497/R$8*R$7*KVARDI,2))</f>
        <v/>
      </c>
      <c r="T497" s="43"/>
      <c r="U497" s="44" t="str">
        <f aca="false">IF(OR(T$4=0,T497="",T$8="",T$7=""),"",ROUND(T497/T$8*T$7*KVARDI,2))</f>
        <v/>
      </c>
      <c r="V497" s="43"/>
      <c r="W497" s="44" t="str">
        <f aca="false">IF(OR(V$4=0,V497="",V$8="",V$7=""),"",ROUND(V497/V$8*V$7*KVARDI,2))</f>
        <v/>
      </c>
      <c r="X497" s="43"/>
      <c r="Y497" s="44" t="str">
        <f aca="false">IF(OR(X$4=0,X497="",X$8="",X$7=""),"",ROUND(X497/X$8*X$7*KVARDI,2))</f>
        <v/>
      </c>
      <c r="Z497" s="43"/>
      <c r="AA497" s="44" t="str">
        <f aca="false">IF(OR(Z$4=0,Z497="",Z$8="",Z$7=""),"",ROUND(Z497/Z$8*Z$7*KVARDI,2))</f>
        <v/>
      </c>
      <c r="AB497" s="43"/>
      <c r="AC497" s="44" t="str">
        <f aca="false">IF(OR(AB$4=0,AB497="",AB$8="",AB$7=""),"",ROUND(AB497/AB$8*AB$7*KVARDI,2))</f>
        <v/>
      </c>
      <c r="AD497" s="43"/>
      <c r="AE497" s="44" t="str">
        <f aca="false">IF(OR(AD$4=0,AD497="",AD$8="",AD$7=""),"",ROUND(AD497/AD$8*AD$7*KVARDI,2))</f>
        <v/>
      </c>
      <c r="AF497" s="43"/>
      <c r="AG497" s="44" t="str">
        <f aca="false">IF(OR(AF$4=0,AF497="",AF$8="",AF$7=""),"",ROUND(AF497/AF$8*AF$7*KVARDI,2))</f>
        <v/>
      </c>
      <c r="AH497" s="43"/>
      <c r="AI497" s="44" t="str">
        <f aca="false">IF(OR(AH$4=0,AH497="",AH$8="",AH$7=""),"",ROUND(AH497/AH$8*AH$7*KVARDI,2))</f>
        <v/>
      </c>
      <c r="AJ497" s="43"/>
      <c r="AK497" s="44" t="str">
        <f aca="false">IF(OR(AJ$4=0,AJ497="",AJ$8="",AJ$7=""),"",ROUND(AJ497/AJ$8*AJ$7*KVARDI,2))</f>
        <v/>
      </c>
      <c r="AL497" s="43"/>
      <c r="AM497" s="44" t="str">
        <f aca="false">IF(OR(AL$4=0,AL497="",AL$8="",AL$7=""),"",ROUND(AL497/AL$8*AL$7*KVARDI,2))</f>
        <v/>
      </c>
      <c r="AN497" s="43"/>
      <c r="AO497" s="44" t="str">
        <f aca="false">IF(OR(AN$4=0,AN497="",AN$8="",AN$7=""),"",ROUND(AN497/AN$8*AN$7*KVARDI,2))</f>
        <v/>
      </c>
      <c r="AP497" s="43"/>
      <c r="AQ497" s="44" t="str">
        <f aca="false">IF(OR(AP$4=0,AP497="",AP$8="",AP$7=""),"",ROUND(AP497/AP$8*AP$7*KVARDI,2))</f>
        <v/>
      </c>
      <c r="AR497" s="43"/>
      <c r="AS497" s="44" t="str">
        <f aca="false">IF(OR(AR$4=0,AR497="",AR$8="",AR$7=""),"",ROUND(AR497/AR$8*AR$7*KVARDI,2))</f>
        <v/>
      </c>
      <c r="AT497" s="43"/>
      <c r="AU497" s="44" t="str">
        <f aca="false">IF(OR(AT$4=0,AT497="",AT$8="",AT$7=""),"",ROUND(AT497/AT$8*AT$7*KVARDI,2))</f>
        <v/>
      </c>
      <c r="AV497" s="43"/>
      <c r="AW497" s="44" t="str">
        <f aca="false">IF(OR(AV$4=0,AV497="",AV$8="",AV$7=""),"",ROUND(AV497/AV$8*AV$7*KVARDI,2))</f>
        <v/>
      </c>
      <c r="AX497" s="43"/>
      <c r="AY497" s="44" t="str">
        <f aca="false">IF(OR(AX$4=0,AX497="",AX$8="",AX$7=""),"",ROUND(AX497/AX$8*AX$7*KVARDI,2))</f>
        <v/>
      </c>
      <c r="AZ497" s="43"/>
      <c r="BA497" s="44" t="str">
        <f aca="false">IF(OR(AZ$4=0,AZ497="",AZ$8="",AZ$7=""),"",ROUND(AZ497/AZ$8*AZ$7*KVARDI,2))</f>
        <v/>
      </c>
      <c r="BB497" s="43"/>
      <c r="BC497" s="44" t="str">
        <f aca="false">IF(OR(BB$4=0,BB497="",BB$8="",BB$7=""),"",ROUND(BB497/BB$8*BB$7*KVARDI,2))</f>
        <v/>
      </c>
    </row>
    <row r="498" customFormat="false" ht="15" hidden="false" customHeight="true" outlineLevel="0" collapsed="false">
      <c r="A498" s="45" t="n">
        <f aca="false">ROW()-10</f>
        <v>488</v>
      </c>
      <c r="B498" s="41" t="str">
        <f aca="false">IF(INDEX(Launagögn!$B$6:$B$10005,$A498)="","",INDEX(Launagögn!$B$6:$B$10005,$A498))</f>
        <v/>
      </c>
      <c r="C498" s="41" t="str">
        <f aca="false">IF(INDEX(Launagögn!$C$6:$C$10005,$A498)="","",INDEX(Launagögn!$C$6:$C$10005,$A498))</f>
        <v/>
      </c>
      <c r="D498" s="42" t="n">
        <f aca="false">IFERROR(SUMIF($F$10:$BC$10,"Stig",$F498:$BC498),0)</f>
        <v>0</v>
      </c>
      <c r="F498" s="43"/>
      <c r="G498" s="44" t="str">
        <f aca="false">IF(OR(F$4=0,F498="",F$8="",F$7=""),"",ROUND(F498/F$8*F$7*KVARDI,2))</f>
        <v/>
      </c>
      <c r="H498" s="43"/>
      <c r="I498" s="44" t="str">
        <f aca="false">IF(OR(H$4=0,H498="",H$8="",H$7=""),"",ROUND(H498/H$8*H$7*KVARDI,2))</f>
        <v/>
      </c>
      <c r="J498" s="43"/>
      <c r="K498" s="44" t="str">
        <f aca="false">IF(OR(J$4=0,J498="",J$8="",J$7=""),"",ROUND(J498/J$8*J$7*KVARDI,2))</f>
        <v/>
      </c>
      <c r="L498" s="43"/>
      <c r="M498" s="44" t="str">
        <f aca="false">IF(OR(L$4=0,L498="",L$8="",L$7=""),"",ROUND(L498/L$8*L$7*KVARDI,2))</f>
        <v/>
      </c>
      <c r="N498" s="43"/>
      <c r="O498" s="44" t="str">
        <f aca="false">IF(OR(N$4=0,N498="",N$8="",N$7=""),"",ROUND(N498/N$8*N$7*KVARDI,2))</f>
        <v/>
      </c>
      <c r="P498" s="43"/>
      <c r="Q498" s="44" t="str">
        <f aca="false">IF(OR(P$4=0,P498="",P$8="",P$7=""),"",ROUND(P498/P$8*P$7*KVARDI,2))</f>
        <v/>
      </c>
      <c r="R498" s="43"/>
      <c r="S498" s="44" t="str">
        <f aca="false">IF(OR(R$4=0,R498="",R$8="",R$7=""),"",ROUND(R498/R$8*R$7*KVARDI,2))</f>
        <v/>
      </c>
      <c r="T498" s="43"/>
      <c r="U498" s="44" t="str">
        <f aca="false">IF(OR(T$4=0,T498="",T$8="",T$7=""),"",ROUND(T498/T$8*T$7*KVARDI,2))</f>
        <v/>
      </c>
      <c r="V498" s="43"/>
      <c r="W498" s="44" t="str">
        <f aca="false">IF(OR(V$4=0,V498="",V$8="",V$7=""),"",ROUND(V498/V$8*V$7*KVARDI,2))</f>
        <v/>
      </c>
      <c r="X498" s="43"/>
      <c r="Y498" s="44" t="str">
        <f aca="false">IF(OR(X$4=0,X498="",X$8="",X$7=""),"",ROUND(X498/X$8*X$7*KVARDI,2))</f>
        <v/>
      </c>
      <c r="Z498" s="43"/>
      <c r="AA498" s="44" t="str">
        <f aca="false">IF(OR(Z$4=0,Z498="",Z$8="",Z$7=""),"",ROUND(Z498/Z$8*Z$7*KVARDI,2))</f>
        <v/>
      </c>
      <c r="AB498" s="43"/>
      <c r="AC498" s="44" t="str">
        <f aca="false">IF(OR(AB$4=0,AB498="",AB$8="",AB$7=""),"",ROUND(AB498/AB$8*AB$7*KVARDI,2))</f>
        <v/>
      </c>
      <c r="AD498" s="43"/>
      <c r="AE498" s="44" t="str">
        <f aca="false">IF(OR(AD$4=0,AD498="",AD$8="",AD$7=""),"",ROUND(AD498/AD$8*AD$7*KVARDI,2))</f>
        <v/>
      </c>
      <c r="AF498" s="43"/>
      <c r="AG498" s="44" t="str">
        <f aca="false">IF(OR(AF$4=0,AF498="",AF$8="",AF$7=""),"",ROUND(AF498/AF$8*AF$7*KVARDI,2))</f>
        <v/>
      </c>
      <c r="AH498" s="43"/>
      <c r="AI498" s="44" t="str">
        <f aca="false">IF(OR(AH$4=0,AH498="",AH$8="",AH$7=""),"",ROUND(AH498/AH$8*AH$7*KVARDI,2))</f>
        <v/>
      </c>
      <c r="AJ498" s="43"/>
      <c r="AK498" s="44" t="str">
        <f aca="false">IF(OR(AJ$4=0,AJ498="",AJ$8="",AJ$7=""),"",ROUND(AJ498/AJ$8*AJ$7*KVARDI,2))</f>
        <v/>
      </c>
      <c r="AL498" s="43"/>
      <c r="AM498" s="44" t="str">
        <f aca="false">IF(OR(AL$4=0,AL498="",AL$8="",AL$7=""),"",ROUND(AL498/AL$8*AL$7*KVARDI,2))</f>
        <v/>
      </c>
      <c r="AN498" s="43"/>
      <c r="AO498" s="44" t="str">
        <f aca="false">IF(OR(AN$4=0,AN498="",AN$8="",AN$7=""),"",ROUND(AN498/AN$8*AN$7*KVARDI,2))</f>
        <v/>
      </c>
      <c r="AP498" s="43"/>
      <c r="AQ498" s="44" t="str">
        <f aca="false">IF(OR(AP$4=0,AP498="",AP$8="",AP$7=""),"",ROUND(AP498/AP$8*AP$7*KVARDI,2))</f>
        <v/>
      </c>
      <c r="AR498" s="43"/>
      <c r="AS498" s="44" t="str">
        <f aca="false">IF(OR(AR$4=0,AR498="",AR$8="",AR$7=""),"",ROUND(AR498/AR$8*AR$7*KVARDI,2))</f>
        <v/>
      </c>
      <c r="AT498" s="43"/>
      <c r="AU498" s="44" t="str">
        <f aca="false">IF(OR(AT$4=0,AT498="",AT$8="",AT$7=""),"",ROUND(AT498/AT$8*AT$7*KVARDI,2))</f>
        <v/>
      </c>
      <c r="AV498" s="43"/>
      <c r="AW498" s="44" t="str">
        <f aca="false">IF(OR(AV$4=0,AV498="",AV$8="",AV$7=""),"",ROUND(AV498/AV$8*AV$7*KVARDI,2))</f>
        <v/>
      </c>
      <c r="AX498" s="43"/>
      <c r="AY498" s="44" t="str">
        <f aca="false">IF(OR(AX$4=0,AX498="",AX$8="",AX$7=""),"",ROUND(AX498/AX$8*AX$7*KVARDI,2))</f>
        <v/>
      </c>
      <c r="AZ498" s="43"/>
      <c r="BA498" s="44" t="str">
        <f aca="false">IF(OR(AZ$4=0,AZ498="",AZ$8="",AZ$7=""),"",ROUND(AZ498/AZ$8*AZ$7*KVARDI,2))</f>
        <v/>
      </c>
      <c r="BB498" s="43"/>
      <c r="BC498" s="44" t="str">
        <f aca="false">IF(OR(BB$4=0,BB498="",BB$8="",BB$7=""),"",ROUND(BB498/BB$8*BB$7*KVARDI,2))</f>
        <v/>
      </c>
    </row>
    <row r="499" customFormat="false" ht="15" hidden="false" customHeight="true" outlineLevel="0" collapsed="false">
      <c r="A499" s="45" t="n">
        <f aca="false">ROW()-10</f>
        <v>489</v>
      </c>
      <c r="B499" s="41" t="str">
        <f aca="false">IF(INDEX(Launagögn!$B$6:$B$10005,$A499)="","",INDEX(Launagögn!$B$6:$B$10005,$A499))</f>
        <v/>
      </c>
      <c r="C499" s="41" t="str">
        <f aca="false">IF(INDEX(Launagögn!$C$6:$C$10005,$A499)="","",INDEX(Launagögn!$C$6:$C$10005,$A499))</f>
        <v/>
      </c>
      <c r="D499" s="42" t="n">
        <f aca="false">IFERROR(SUMIF($F$10:$BC$10,"Stig",$F499:$BC499),0)</f>
        <v>0</v>
      </c>
      <c r="F499" s="43"/>
      <c r="G499" s="44" t="str">
        <f aca="false">IF(OR(F$4=0,F499="",F$8="",F$7=""),"",ROUND(F499/F$8*F$7*KVARDI,2))</f>
        <v/>
      </c>
      <c r="H499" s="43"/>
      <c r="I499" s="44" t="str">
        <f aca="false">IF(OR(H$4=0,H499="",H$8="",H$7=""),"",ROUND(H499/H$8*H$7*KVARDI,2))</f>
        <v/>
      </c>
      <c r="J499" s="43"/>
      <c r="K499" s="44" t="str">
        <f aca="false">IF(OR(J$4=0,J499="",J$8="",J$7=""),"",ROUND(J499/J$8*J$7*KVARDI,2))</f>
        <v/>
      </c>
      <c r="L499" s="43"/>
      <c r="M499" s="44" t="str">
        <f aca="false">IF(OR(L$4=0,L499="",L$8="",L$7=""),"",ROUND(L499/L$8*L$7*KVARDI,2))</f>
        <v/>
      </c>
      <c r="N499" s="43"/>
      <c r="O499" s="44" t="str">
        <f aca="false">IF(OR(N$4=0,N499="",N$8="",N$7=""),"",ROUND(N499/N$8*N$7*KVARDI,2))</f>
        <v/>
      </c>
      <c r="P499" s="43"/>
      <c r="Q499" s="44" t="str">
        <f aca="false">IF(OR(P$4=0,P499="",P$8="",P$7=""),"",ROUND(P499/P$8*P$7*KVARDI,2))</f>
        <v/>
      </c>
      <c r="R499" s="43"/>
      <c r="S499" s="44" t="str">
        <f aca="false">IF(OR(R$4=0,R499="",R$8="",R$7=""),"",ROUND(R499/R$8*R$7*KVARDI,2))</f>
        <v/>
      </c>
      <c r="T499" s="43"/>
      <c r="U499" s="44" t="str">
        <f aca="false">IF(OR(T$4=0,T499="",T$8="",T$7=""),"",ROUND(T499/T$8*T$7*KVARDI,2))</f>
        <v/>
      </c>
      <c r="V499" s="43"/>
      <c r="W499" s="44" t="str">
        <f aca="false">IF(OR(V$4=0,V499="",V$8="",V$7=""),"",ROUND(V499/V$8*V$7*KVARDI,2))</f>
        <v/>
      </c>
      <c r="X499" s="43"/>
      <c r="Y499" s="44" t="str">
        <f aca="false">IF(OR(X$4=0,X499="",X$8="",X$7=""),"",ROUND(X499/X$8*X$7*KVARDI,2))</f>
        <v/>
      </c>
      <c r="Z499" s="43"/>
      <c r="AA499" s="44" t="str">
        <f aca="false">IF(OR(Z$4=0,Z499="",Z$8="",Z$7=""),"",ROUND(Z499/Z$8*Z$7*KVARDI,2))</f>
        <v/>
      </c>
      <c r="AB499" s="43"/>
      <c r="AC499" s="44" t="str">
        <f aca="false">IF(OR(AB$4=0,AB499="",AB$8="",AB$7=""),"",ROUND(AB499/AB$8*AB$7*KVARDI,2))</f>
        <v/>
      </c>
      <c r="AD499" s="43"/>
      <c r="AE499" s="44" t="str">
        <f aca="false">IF(OR(AD$4=0,AD499="",AD$8="",AD$7=""),"",ROUND(AD499/AD$8*AD$7*KVARDI,2))</f>
        <v/>
      </c>
      <c r="AF499" s="43"/>
      <c r="AG499" s="44" t="str">
        <f aca="false">IF(OR(AF$4=0,AF499="",AF$8="",AF$7=""),"",ROUND(AF499/AF$8*AF$7*KVARDI,2))</f>
        <v/>
      </c>
      <c r="AH499" s="43"/>
      <c r="AI499" s="44" t="str">
        <f aca="false">IF(OR(AH$4=0,AH499="",AH$8="",AH$7=""),"",ROUND(AH499/AH$8*AH$7*KVARDI,2))</f>
        <v/>
      </c>
      <c r="AJ499" s="43"/>
      <c r="AK499" s="44" t="str">
        <f aca="false">IF(OR(AJ$4=0,AJ499="",AJ$8="",AJ$7=""),"",ROUND(AJ499/AJ$8*AJ$7*KVARDI,2))</f>
        <v/>
      </c>
      <c r="AL499" s="43"/>
      <c r="AM499" s="44" t="str">
        <f aca="false">IF(OR(AL$4=0,AL499="",AL$8="",AL$7=""),"",ROUND(AL499/AL$8*AL$7*KVARDI,2))</f>
        <v/>
      </c>
      <c r="AN499" s="43"/>
      <c r="AO499" s="44" t="str">
        <f aca="false">IF(OR(AN$4=0,AN499="",AN$8="",AN$7=""),"",ROUND(AN499/AN$8*AN$7*KVARDI,2))</f>
        <v/>
      </c>
      <c r="AP499" s="43"/>
      <c r="AQ499" s="44" t="str">
        <f aca="false">IF(OR(AP$4=0,AP499="",AP$8="",AP$7=""),"",ROUND(AP499/AP$8*AP$7*KVARDI,2))</f>
        <v/>
      </c>
      <c r="AR499" s="43"/>
      <c r="AS499" s="44" t="str">
        <f aca="false">IF(OR(AR$4=0,AR499="",AR$8="",AR$7=""),"",ROUND(AR499/AR$8*AR$7*KVARDI,2))</f>
        <v/>
      </c>
      <c r="AT499" s="43"/>
      <c r="AU499" s="44" t="str">
        <f aca="false">IF(OR(AT$4=0,AT499="",AT$8="",AT$7=""),"",ROUND(AT499/AT$8*AT$7*KVARDI,2))</f>
        <v/>
      </c>
      <c r="AV499" s="43"/>
      <c r="AW499" s="44" t="str">
        <f aca="false">IF(OR(AV$4=0,AV499="",AV$8="",AV$7=""),"",ROUND(AV499/AV$8*AV$7*KVARDI,2))</f>
        <v/>
      </c>
      <c r="AX499" s="43"/>
      <c r="AY499" s="44" t="str">
        <f aca="false">IF(OR(AX$4=0,AX499="",AX$8="",AX$7=""),"",ROUND(AX499/AX$8*AX$7*KVARDI,2))</f>
        <v/>
      </c>
      <c r="AZ499" s="43"/>
      <c r="BA499" s="44" t="str">
        <f aca="false">IF(OR(AZ$4=0,AZ499="",AZ$8="",AZ$7=""),"",ROUND(AZ499/AZ$8*AZ$7*KVARDI,2))</f>
        <v/>
      </c>
      <c r="BB499" s="43"/>
      <c r="BC499" s="44" t="str">
        <f aca="false">IF(OR(BB$4=0,BB499="",BB$8="",BB$7=""),"",ROUND(BB499/BB$8*BB$7*KVARDI,2))</f>
        <v/>
      </c>
    </row>
    <row r="500" customFormat="false" ht="15" hidden="false" customHeight="true" outlineLevel="0" collapsed="false">
      <c r="A500" s="45" t="n">
        <f aca="false">ROW()-10</f>
        <v>490</v>
      </c>
      <c r="B500" s="41" t="str">
        <f aca="false">IF(INDEX(Launagögn!$B$6:$B$10005,$A500)="","",INDEX(Launagögn!$B$6:$B$10005,$A500))</f>
        <v/>
      </c>
      <c r="C500" s="41" t="str">
        <f aca="false">IF(INDEX(Launagögn!$C$6:$C$10005,$A500)="","",INDEX(Launagögn!$C$6:$C$10005,$A500))</f>
        <v/>
      </c>
      <c r="D500" s="42" t="n">
        <f aca="false">IFERROR(SUMIF($F$10:$BC$10,"Stig",$F500:$BC500),0)</f>
        <v>0</v>
      </c>
      <c r="F500" s="43"/>
      <c r="G500" s="44" t="str">
        <f aca="false">IF(OR(F$4=0,F500="",F$8="",F$7=""),"",ROUND(F500/F$8*F$7*KVARDI,2))</f>
        <v/>
      </c>
      <c r="H500" s="43"/>
      <c r="I500" s="44" t="str">
        <f aca="false">IF(OR(H$4=0,H500="",H$8="",H$7=""),"",ROUND(H500/H$8*H$7*KVARDI,2))</f>
        <v/>
      </c>
      <c r="J500" s="43"/>
      <c r="K500" s="44" t="str">
        <f aca="false">IF(OR(J$4=0,J500="",J$8="",J$7=""),"",ROUND(J500/J$8*J$7*KVARDI,2))</f>
        <v/>
      </c>
      <c r="L500" s="43"/>
      <c r="M500" s="44" t="str">
        <f aca="false">IF(OR(L$4=0,L500="",L$8="",L$7=""),"",ROUND(L500/L$8*L$7*KVARDI,2))</f>
        <v/>
      </c>
      <c r="N500" s="43"/>
      <c r="O500" s="44" t="str">
        <f aca="false">IF(OR(N$4=0,N500="",N$8="",N$7=""),"",ROUND(N500/N$8*N$7*KVARDI,2))</f>
        <v/>
      </c>
      <c r="P500" s="43"/>
      <c r="Q500" s="44" t="str">
        <f aca="false">IF(OR(P$4=0,P500="",P$8="",P$7=""),"",ROUND(P500/P$8*P$7*KVARDI,2))</f>
        <v/>
      </c>
      <c r="R500" s="43"/>
      <c r="S500" s="44" t="str">
        <f aca="false">IF(OR(R$4=0,R500="",R$8="",R$7=""),"",ROUND(R500/R$8*R$7*KVARDI,2))</f>
        <v/>
      </c>
      <c r="T500" s="43"/>
      <c r="U500" s="44" t="str">
        <f aca="false">IF(OR(T$4=0,T500="",T$8="",T$7=""),"",ROUND(T500/T$8*T$7*KVARDI,2))</f>
        <v/>
      </c>
      <c r="V500" s="43"/>
      <c r="W500" s="44" t="str">
        <f aca="false">IF(OR(V$4=0,V500="",V$8="",V$7=""),"",ROUND(V500/V$8*V$7*KVARDI,2))</f>
        <v/>
      </c>
      <c r="X500" s="43"/>
      <c r="Y500" s="44" t="str">
        <f aca="false">IF(OR(X$4=0,X500="",X$8="",X$7=""),"",ROUND(X500/X$8*X$7*KVARDI,2))</f>
        <v/>
      </c>
      <c r="Z500" s="43"/>
      <c r="AA500" s="44" t="str">
        <f aca="false">IF(OR(Z$4=0,Z500="",Z$8="",Z$7=""),"",ROUND(Z500/Z$8*Z$7*KVARDI,2))</f>
        <v/>
      </c>
      <c r="AB500" s="43"/>
      <c r="AC500" s="44" t="str">
        <f aca="false">IF(OR(AB$4=0,AB500="",AB$8="",AB$7=""),"",ROUND(AB500/AB$8*AB$7*KVARDI,2))</f>
        <v/>
      </c>
      <c r="AD500" s="43"/>
      <c r="AE500" s="44" t="str">
        <f aca="false">IF(OR(AD$4=0,AD500="",AD$8="",AD$7=""),"",ROUND(AD500/AD$8*AD$7*KVARDI,2))</f>
        <v/>
      </c>
      <c r="AF500" s="43"/>
      <c r="AG500" s="44" t="str">
        <f aca="false">IF(OR(AF$4=0,AF500="",AF$8="",AF$7=""),"",ROUND(AF500/AF$8*AF$7*KVARDI,2))</f>
        <v/>
      </c>
      <c r="AH500" s="43"/>
      <c r="AI500" s="44" t="str">
        <f aca="false">IF(OR(AH$4=0,AH500="",AH$8="",AH$7=""),"",ROUND(AH500/AH$8*AH$7*KVARDI,2))</f>
        <v/>
      </c>
      <c r="AJ500" s="43"/>
      <c r="AK500" s="44" t="str">
        <f aca="false">IF(OR(AJ$4=0,AJ500="",AJ$8="",AJ$7=""),"",ROUND(AJ500/AJ$8*AJ$7*KVARDI,2))</f>
        <v/>
      </c>
      <c r="AL500" s="43"/>
      <c r="AM500" s="44" t="str">
        <f aca="false">IF(OR(AL$4=0,AL500="",AL$8="",AL$7=""),"",ROUND(AL500/AL$8*AL$7*KVARDI,2))</f>
        <v/>
      </c>
      <c r="AN500" s="43"/>
      <c r="AO500" s="44" t="str">
        <f aca="false">IF(OR(AN$4=0,AN500="",AN$8="",AN$7=""),"",ROUND(AN500/AN$8*AN$7*KVARDI,2))</f>
        <v/>
      </c>
      <c r="AP500" s="43"/>
      <c r="AQ500" s="44" t="str">
        <f aca="false">IF(OR(AP$4=0,AP500="",AP$8="",AP$7=""),"",ROUND(AP500/AP$8*AP$7*KVARDI,2))</f>
        <v/>
      </c>
      <c r="AR500" s="43"/>
      <c r="AS500" s="44" t="str">
        <f aca="false">IF(OR(AR$4=0,AR500="",AR$8="",AR$7=""),"",ROUND(AR500/AR$8*AR$7*KVARDI,2))</f>
        <v/>
      </c>
      <c r="AT500" s="43"/>
      <c r="AU500" s="44" t="str">
        <f aca="false">IF(OR(AT$4=0,AT500="",AT$8="",AT$7=""),"",ROUND(AT500/AT$8*AT$7*KVARDI,2))</f>
        <v/>
      </c>
      <c r="AV500" s="43"/>
      <c r="AW500" s="44" t="str">
        <f aca="false">IF(OR(AV$4=0,AV500="",AV$8="",AV$7=""),"",ROUND(AV500/AV$8*AV$7*KVARDI,2))</f>
        <v/>
      </c>
      <c r="AX500" s="43"/>
      <c r="AY500" s="44" t="str">
        <f aca="false">IF(OR(AX$4=0,AX500="",AX$8="",AX$7=""),"",ROUND(AX500/AX$8*AX$7*KVARDI,2))</f>
        <v/>
      </c>
      <c r="AZ500" s="43"/>
      <c r="BA500" s="44" t="str">
        <f aca="false">IF(OR(AZ$4=0,AZ500="",AZ$8="",AZ$7=""),"",ROUND(AZ500/AZ$8*AZ$7*KVARDI,2))</f>
        <v/>
      </c>
      <c r="BB500" s="43"/>
      <c r="BC500" s="44" t="str">
        <f aca="false">IF(OR(BB$4=0,BB500="",BB$8="",BB$7=""),"",ROUND(BB500/BB$8*BB$7*KVARDI,2))</f>
        <v/>
      </c>
    </row>
    <row r="501" customFormat="false" ht="15" hidden="false" customHeight="true" outlineLevel="0" collapsed="false">
      <c r="A501" s="45" t="n">
        <f aca="false">ROW()-10</f>
        <v>491</v>
      </c>
      <c r="B501" s="41" t="str">
        <f aca="false">IF(INDEX(Launagögn!$B$6:$B$10005,$A501)="","",INDEX(Launagögn!$B$6:$B$10005,$A501))</f>
        <v/>
      </c>
      <c r="C501" s="41" t="str">
        <f aca="false">IF(INDEX(Launagögn!$C$6:$C$10005,$A501)="","",INDEX(Launagögn!$C$6:$C$10005,$A501))</f>
        <v/>
      </c>
      <c r="D501" s="42" t="n">
        <f aca="false">IFERROR(SUMIF($F$10:$BC$10,"Stig",$F501:$BC501),0)</f>
        <v>0</v>
      </c>
      <c r="F501" s="43"/>
      <c r="G501" s="44" t="str">
        <f aca="false">IF(OR(F$4=0,F501="",F$8="",F$7=""),"",ROUND(F501/F$8*F$7*KVARDI,2))</f>
        <v/>
      </c>
      <c r="H501" s="43"/>
      <c r="I501" s="44" t="str">
        <f aca="false">IF(OR(H$4=0,H501="",H$8="",H$7=""),"",ROUND(H501/H$8*H$7*KVARDI,2))</f>
        <v/>
      </c>
      <c r="J501" s="43"/>
      <c r="K501" s="44" t="str">
        <f aca="false">IF(OR(J$4=0,J501="",J$8="",J$7=""),"",ROUND(J501/J$8*J$7*KVARDI,2))</f>
        <v/>
      </c>
      <c r="L501" s="43"/>
      <c r="M501" s="44" t="str">
        <f aca="false">IF(OR(L$4=0,L501="",L$8="",L$7=""),"",ROUND(L501/L$8*L$7*KVARDI,2))</f>
        <v/>
      </c>
      <c r="N501" s="43"/>
      <c r="O501" s="44" t="str">
        <f aca="false">IF(OR(N$4=0,N501="",N$8="",N$7=""),"",ROUND(N501/N$8*N$7*KVARDI,2))</f>
        <v/>
      </c>
      <c r="P501" s="43"/>
      <c r="Q501" s="44" t="str">
        <f aca="false">IF(OR(P$4=0,P501="",P$8="",P$7=""),"",ROUND(P501/P$8*P$7*KVARDI,2))</f>
        <v/>
      </c>
      <c r="R501" s="43"/>
      <c r="S501" s="44" t="str">
        <f aca="false">IF(OR(R$4=0,R501="",R$8="",R$7=""),"",ROUND(R501/R$8*R$7*KVARDI,2))</f>
        <v/>
      </c>
      <c r="T501" s="43"/>
      <c r="U501" s="44" t="str">
        <f aca="false">IF(OR(T$4=0,T501="",T$8="",T$7=""),"",ROUND(T501/T$8*T$7*KVARDI,2))</f>
        <v/>
      </c>
      <c r="V501" s="43"/>
      <c r="W501" s="44" t="str">
        <f aca="false">IF(OR(V$4=0,V501="",V$8="",V$7=""),"",ROUND(V501/V$8*V$7*KVARDI,2))</f>
        <v/>
      </c>
      <c r="X501" s="43"/>
      <c r="Y501" s="44" t="str">
        <f aca="false">IF(OR(X$4=0,X501="",X$8="",X$7=""),"",ROUND(X501/X$8*X$7*KVARDI,2))</f>
        <v/>
      </c>
      <c r="Z501" s="43"/>
      <c r="AA501" s="44" t="str">
        <f aca="false">IF(OR(Z$4=0,Z501="",Z$8="",Z$7=""),"",ROUND(Z501/Z$8*Z$7*KVARDI,2))</f>
        <v/>
      </c>
      <c r="AB501" s="43"/>
      <c r="AC501" s="44" t="str">
        <f aca="false">IF(OR(AB$4=0,AB501="",AB$8="",AB$7=""),"",ROUND(AB501/AB$8*AB$7*KVARDI,2))</f>
        <v/>
      </c>
      <c r="AD501" s="43"/>
      <c r="AE501" s="44" t="str">
        <f aca="false">IF(OR(AD$4=0,AD501="",AD$8="",AD$7=""),"",ROUND(AD501/AD$8*AD$7*KVARDI,2))</f>
        <v/>
      </c>
      <c r="AF501" s="43"/>
      <c r="AG501" s="44" t="str">
        <f aca="false">IF(OR(AF$4=0,AF501="",AF$8="",AF$7=""),"",ROUND(AF501/AF$8*AF$7*KVARDI,2))</f>
        <v/>
      </c>
      <c r="AH501" s="43"/>
      <c r="AI501" s="44" t="str">
        <f aca="false">IF(OR(AH$4=0,AH501="",AH$8="",AH$7=""),"",ROUND(AH501/AH$8*AH$7*KVARDI,2))</f>
        <v/>
      </c>
      <c r="AJ501" s="43"/>
      <c r="AK501" s="44" t="str">
        <f aca="false">IF(OR(AJ$4=0,AJ501="",AJ$8="",AJ$7=""),"",ROUND(AJ501/AJ$8*AJ$7*KVARDI,2))</f>
        <v/>
      </c>
      <c r="AL501" s="43"/>
      <c r="AM501" s="44" t="str">
        <f aca="false">IF(OR(AL$4=0,AL501="",AL$8="",AL$7=""),"",ROUND(AL501/AL$8*AL$7*KVARDI,2))</f>
        <v/>
      </c>
      <c r="AN501" s="43"/>
      <c r="AO501" s="44" t="str">
        <f aca="false">IF(OR(AN$4=0,AN501="",AN$8="",AN$7=""),"",ROUND(AN501/AN$8*AN$7*KVARDI,2))</f>
        <v/>
      </c>
      <c r="AP501" s="43"/>
      <c r="AQ501" s="44" t="str">
        <f aca="false">IF(OR(AP$4=0,AP501="",AP$8="",AP$7=""),"",ROUND(AP501/AP$8*AP$7*KVARDI,2))</f>
        <v/>
      </c>
      <c r="AR501" s="43"/>
      <c r="AS501" s="44" t="str">
        <f aca="false">IF(OR(AR$4=0,AR501="",AR$8="",AR$7=""),"",ROUND(AR501/AR$8*AR$7*KVARDI,2))</f>
        <v/>
      </c>
      <c r="AT501" s="43"/>
      <c r="AU501" s="44" t="str">
        <f aca="false">IF(OR(AT$4=0,AT501="",AT$8="",AT$7=""),"",ROUND(AT501/AT$8*AT$7*KVARDI,2))</f>
        <v/>
      </c>
      <c r="AV501" s="43"/>
      <c r="AW501" s="44" t="str">
        <f aca="false">IF(OR(AV$4=0,AV501="",AV$8="",AV$7=""),"",ROUND(AV501/AV$8*AV$7*KVARDI,2))</f>
        <v/>
      </c>
      <c r="AX501" s="43"/>
      <c r="AY501" s="44" t="str">
        <f aca="false">IF(OR(AX$4=0,AX501="",AX$8="",AX$7=""),"",ROUND(AX501/AX$8*AX$7*KVARDI,2))</f>
        <v/>
      </c>
      <c r="AZ501" s="43"/>
      <c r="BA501" s="44" t="str">
        <f aca="false">IF(OR(AZ$4=0,AZ501="",AZ$8="",AZ$7=""),"",ROUND(AZ501/AZ$8*AZ$7*KVARDI,2))</f>
        <v/>
      </c>
      <c r="BB501" s="43"/>
      <c r="BC501" s="44" t="str">
        <f aca="false">IF(OR(BB$4=0,BB501="",BB$8="",BB$7=""),"",ROUND(BB501/BB$8*BB$7*KVARDI,2))</f>
        <v/>
      </c>
    </row>
    <row r="502" customFormat="false" ht="15" hidden="false" customHeight="true" outlineLevel="0" collapsed="false">
      <c r="A502" s="45" t="n">
        <f aca="false">ROW()-10</f>
        <v>492</v>
      </c>
      <c r="B502" s="41" t="str">
        <f aca="false">IF(INDEX(Launagögn!$B$6:$B$10005,$A502)="","",INDEX(Launagögn!$B$6:$B$10005,$A502))</f>
        <v/>
      </c>
      <c r="C502" s="41" t="str">
        <f aca="false">IF(INDEX(Launagögn!$C$6:$C$10005,$A502)="","",INDEX(Launagögn!$C$6:$C$10005,$A502))</f>
        <v/>
      </c>
      <c r="D502" s="42" t="n">
        <f aca="false">IFERROR(SUMIF($F$10:$BC$10,"Stig",$F502:$BC502),0)</f>
        <v>0</v>
      </c>
      <c r="F502" s="43"/>
      <c r="G502" s="44" t="str">
        <f aca="false">IF(OR(F$4=0,F502="",F$8="",F$7=""),"",ROUND(F502/F$8*F$7*KVARDI,2))</f>
        <v/>
      </c>
      <c r="H502" s="43"/>
      <c r="I502" s="44" t="str">
        <f aca="false">IF(OR(H$4=0,H502="",H$8="",H$7=""),"",ROUND(H502/H$8*H$7*KVARDI,2))</f>
        <v/>
      </c>
      <c r="J502" s="43"/>
      <c r="K502" s="44" t="str">
        <f aca="false">IF(OR(J$4=0,J502="",J$8="",J$7=""),"",ROUND(J502/J$8*J$7*KVARDI,2))</f>
        <v/>
      </c>
      <c r="L502" s="43"/>
      <c r="M502" s="44" t="str">
        <f aca="false">IF(OR(L$4=0,L502="",L$8="",L$7=""),"",ROUND(L502/L$8*L$7*KVARDI,2))</f>
        <v/>
      </c>
      <c r="N502" s="43"/>
      <c r="O502" s="44" t="str">
        <f aca="false">IF(OR(N$4=0,N502="",N$8="",N$7=""),"",ROUND(N502/N$8*N$7*KVARDI,2))</f>
        <v/>
      </c>
      <c r="P502" s="43"/>
      <c r="Q502" s="44" t="str">
        <f aca="false">IF(OR(P$4=0,P502="",P$8="",P$7=""),"",ROUND(P502/P$8*P$7*KVARDI,2))</f>
        <v/>
      </c>
      <c r="R502" s="43"/>
      <c r="S502" s="44" t="str">
        <f aca="false">IF(OR(R$4=0,R502="",R$8="",R$7=""),"",ROUND(R502/R$8*R$7*KVARDI,2))</f>
        <v/>
      </c>
      <c r="T502" s="43"/>
      <c r="U502" s="44" t="str">
        <f aca="false">IF(OR(T$4=0,T502="",T$8="",T$7=""),"",ROUND(T502/T$8*T$7*KVARDI,2))</f>
        <v/>
      </c>
      <c r="V502" s="43"/>
      <c r="W502" s="44" t="str">
        <f aca="false">IF(OR(V$4=0,V502="",V$8="",V$7=""),"",ROUND(V502/V$8*V$7*KVARDI,2))</f>
        <v/>
      </c>
      <c r="X502" s="43"/>
      <c r="Y502" s="44" t="str">
        <f aca="false">IF(OR(X$4=0,X502="",X$8="",X$7=""),"",ROUND(X502/X$8*X$7*KVARDI,2))</f>
        <v/>
      </c>
      <c r="Z502" s="43"/>
      <c r="AA502" s="44" t="str">
        <f aca="false">IF(OR(Z$4=0,Z502="",Z$8="",Z$7=""),"",ROUND(Z502/Z$8*Z$7*KVARDI,2))</f>
        <v/>
      </c>
      <c r="AB502" s="43"/>
      <c r="AC502" s="44" t="str">
        <f aca="false">IF(OR(AB$4=0,AB502="",AB$8="",AB$7=""),"",ROUND(AB502/AB$8*AB$7*KVARDI,2))</f>
        <v/>
      </c>
      <c r="AD502" s="43"/>
      <c r="AE502" s="44" t="str">
        <f aca="false">IF(OR(AD$4=0,AD502="",AD$8="",AD$7=""),"",ROUND(AD502/AD$8*AD$7*KVARDI,2))</f>
        <v/>
      </c>
      <c r="AF502" s="43"/>
      <c r="AG502" s="44" t="str">
        <f aca="false">IF(OR(AF$4=0,AF502="",AF$8="",AF$7=""),"",ROUND(AF502/AF$8*AF$7*KVARDI,2))</f>
        <v/>
      </c>
      <c r="AH502" s="43"/>
      <c r="AI502" s="44" t="str">
        <f aca="false">IF(OR(AH$4=0,AH502="",AH$8="",AH$7=""),"",ROUND(AH502/AH$8*AH$7*KVARDI,2))</f>
        <v/>
      </c>
      <c r="AJ502" s="43"/>
      <c r="AK502" s="44" t="str">
        <f aca="false">IF(OR(AJ$4=0,AJ502="",AJ$8="",AJ$7=""),"",ROUND(AJ502/AJ$8*AJ$7*KVARDI,2))</f>
        <v/>
      </c>
      <c r="AL502" s="43"/>
      <c r="AM502" s="44" t="str">
        <f aca="false">IF(OR(AL$4=0,AL502="",AL$8="",AL$7=""),"",ROUND(AL502/AL$8*AL$7*KVARDI,2))</f>
        <v/>
      </c>
      <c r="AN502" s="43"/>
      <c r="AO502" s="44" t="str">
        <f aca="false">IF(OR(AN$4=0,AN502="",AN$8="",AN$7=""),"",ROUND(AN502/AN$8*AN$7*KVARDI,2))</f>
        <v/>
      </c>
      <c r="AP502" s="43"/>
      <c r="AQ502" s="44" t="str">
        <f aca="false">IF(OR(AP$4=0,AP502="",AP$8="",AP$7=""),"",ROUND(AP502/AP$8*AP$7*KVARDI,2))</f>
        <v/>
      </c>
      <c r="AR502" s="43"/>
      <c r="AS502" s="44" t="str">
        <f aca="false">IF(OR(AR$4=0,AR502="",AR$8="",AR$7=""),"",ROUND(AR502/AR$8*AR$7*KVARDI,2))</f>
        <v/>
      </c>
      <c r="AT502" s="43"/>
      <c r="AU502" s="44" t="str">
        <f aca="false">IF(OR(AT$4=0,AT502="",AT$8="",AT$7=""),"",ROUND(AT502/AT$8*AT$7*KVARDI,2))</f>
        <v/>
      </c>
      <c r="AV502" s="43"/>
      <c r="AW502" s="44" t="str">
        <f aca="false">IF(OR(AV$4=0,AV502="",AV$8="",AV$7=""),"",ROUND(AV502/AV$8*AV$7*KVARDI,2))</f>
        <v/>
      </c>
      <c r="AX502" s="43"/>
      <c r="AY502" s="44" t="str">
        <f aca="false">IF(OR(AX$4=0,AX502="",AX$8="",AX$7=""),"",ROUND(AX502/AX$8*AX$7*KVARDI,2))</f>
        <v/>
      </c>
      <c r="AZ502" s="43"/>
      <c r="BA502" s="44" t="str">
        <f aca="false">IF(OR(AZ$4=0,AZ502="",AZ$8="",AZ$7=""),"",ROUND(AZ502/AZ$8*AZ$7*KVARDI,2))</f>
        <v/>
      </c>
      <c r="BB502" s="43"/>
      <c r="BC502" s="44" t="str">
        <f aca="false">IF(OR(BB$4=0,BB502="",BB$8="",BB$7=""),"",ROUND(BB502/BB$8*BB$7*KVARDI,2))</f>
        <v/>
      </c>
    </row>
    <row r="503" customFormat="false" ht="15" hidden="false" customHeight="true" outlineLevel="0" collapsed="false">
      <c r="A503" s="45" t="n">
        <f aca="false">ROW()-10</f>
        <v>493</v>
      </c>
      <c r="B503" s="41" t="str">
        <f aca="false">IF(INDEX(Launagögn!$B$6:$B$10005,$A503)="","",INDEX(Launagögn!$B$6:$B$10005,$A503))</f>
        <v/>
      </c>
      <c r="C503" s="41" t="str">
        <f aca="false">IF(INDEX(Launagögn!$C$6:$C$10005,$A503)="","",INDEX(Launagögn!$C$6:$C$10005,$A503))</f>
        <v/>
      </c>
      <c r="D503" s="42" t="n">
        <f aca="false">IFERROR(SUMIF($F$10:$BC$10,"Stig",$F503:$BC503),0)</f>
        <v>0</v>
      </c>
      <c r="F503" s="43"/>
      <c r="G503" s="44" t="str">
        <f aca="false">IF(OR(F$4=0,F503="",F$8="",F$7=""),"",ROUND(F503/F$8*F$7*KVARDI,2))</f>
        <v/>
      </c>
      <c r="H503" s="43"/>
      <c r="I503" s="44" t="str">
        <f aca="false">IF(OR(H$4=0,H503="",H$8="",H$7=""),"",ROUND(H503/H$8*H$7*KVARDI,2))</f>
        <v/>
      </c>
      <c r="J503" s="43"/>
      <c r="K503" s="44" t="str">
        <f aca="false">IF(OR(J$4=0,J503="",J$8="",J$7=""),"",ROUND(J503/J$8*J$7*KVARDI,2))</f>
        <v/>
      </c>
      <c r="L503" s="43"/>
      <c r="M503" s="44" t="str">
        <f aca="false">IF(OR(L$4=0,L503="",L$8="",L$7=""),"",ROUND(L503/L$8*L$7*KVARDI,2))</f>
        <v/>
      </c>
      <c r="N503" s="43"/>
      <c r="O503" s="44" t="str">
        <f aca="false">IF(OR(N$4=0,N503="",N$8="",N$7=""),"",ROUND(N503/N$8*N$7*KVARDI,2))</f>
        <v/>
      </c>
      <c r="P503" s="43"/>
      <c r="Q503" s="44" t="str">
        <f aca="false">IF(OR(P$4=0,P503="",P$8="",P$7=""),"",ROUND(P503/P$8*P$7*KVARDI,2))</f>
        <v/>
      </c>
      <c r="R503" s="43"/>
      <c r="S503" s="44" t="str">
        <f aca="false">IF(OR(R$4=0,R503="",R$8="",R$7=""),"",ROUND(R503/R$8*R$7*KVARDI,2))</f>
        <v/>
      </c>
      <c r="T503" s="43"/>
      <c r="U503" s="44" t="str">
        <f aca="false">IF(OR(T$4=0,T503="",T$8="",T$7=""),"",ROUND(T503/T$8*T$7*KVARDI,2))</f>
        <v/>
      </c>
      <c r="V503" s="43"/>
      <c r="W503" s="44" t="str">
        <f aca="false">IF(OR(V$4=0,V503="",V$8="",V$7=""),"",ROUND(V503/V$8*V$7*KVARDI,2))</f>
        <v/>
      </c>
      <c r="X503" s="43"/>
      <c r="Y503" s="44" t="str">
        <f aca="false">IF(OR(X$4=0,X503="",X$8="",X$7=""),"",ROUND(X503/X$8*X$7*KVARDI,2))</f>
        <v/>
      </c>
      <c r="Z503" s="43"/>
      <c r="AA503" s="44" t="str">
        <f aca="false">IF(OR(Z$4=0,Z503="",Z$8="",Z$7=""),"",ROUND(Z503/Z$8*Z$7*KVARDI,2))</f>
        <v/>
      </c>
      <c r="AB503" s="43"/>
      <c r="AC503" s="44" t="str">
        <f aca="false">IF(OR(AB$4=0,AB503="",AB$8="",AB$7=""),"",ROUND(AB503/AB$8*AB$7*KVARDI,2))</f>
        <v/>
      </c>
      <c r="AD503" s="43"/>
      <c r="AE503" s="44" t="str">
        <f aca="false">IF(OR(AD$4=0,AD503="",AD$8="",AD$7=""),"",ROUND(AD503/AD$8*AD$7*KVARDI,2))</f>
        <v/>
      </c>
      <c r="AF503" s="43"/>
      <c r="AG503" s="44" t="str">
        <f aca="false">IF(OR(AF$4=0,AF503="",AF$8="",AF$7=""),"",ROUND(AF503/AF$8*AF$7*KVARDI,2))</f>
        <v/>
      </c>
      <c r="AH503" s="43"/>
      <c r="AI503" s="44" t="str">
        <f aca="false">IF(OR(AH$4=0,AH503="",AH$8="",AH$7=""),"",ROUND(AH503/AH$8*AH$7*KVARDI,2))</f>
        <v/>
      </c>
      <c r="AJ503" s="43"/>
      <c r="AK503" s="44" t="str">
        <f aca="false">IF(OR(AJ$4=0,AJ503="",AJ$8="",AJ$7=""),"",ROUND(AJ503/AJ$8*AJ$7*KVARDI,2))</f>
        <v/>
      </c>
      <c r="AL503" s="43"/>
      <c r="AM503" s="44" t="str">
        <f aca="false">IF(OR(AL$4=0,AL503="",AL$8="",AL$7=""),"",ROUND(AL503/AL$8*AL$7*KVARDI,2))</f>
        <v/>
      </c>
      <c r="AN503" s="43"/>
      <c r="AO503" s="44" t="str">
        <f aca="false">IF(OR(AN$4=0,AN503="",AN$8="",AN$7=""),"",ROUND(AN503/AN$8*AN$7*KVARDI,2))</f>
        <v/>
      </c>
      <c r="AP503" s="43"/>
      <c r="AQ503" s="44" t="str">
        <f aca="false">IF(OR(AP$4=0,AP503="",AP$8="",AP$7=""),"",ROUND(AP503/AP$8*AP$7*KVARDI,2))</f>
        <v/>
      </c>
      <c r="AR503" s="43"/>
      <c r="AS503" s="44" t="str">
        <f aca="false">IF(OR(AR$4=0,AR503="",AR$8="",AR$7=""),"",ROUND(AR503/AR$8*AR$7*KVARDI,2))</f>
        <v/>
      </c>
      <c r="AT503" s="43"/>
      <c r="AU503" s="44" t="str">
        <f aca="false">IF(OR(AT$4=0,AT503="",AT$8="",AT$7=""),"",ROUND(AT503/AT$8*AT$7*KVARDI,2))</f>
        <v/>
      </c>
      <c r="AV503" s="43"/>
      <c r="AW503" s="44" t="str">
        <f aca="false">IF(OR(AV$4=0,AV503="",AV$8="",AV$7=""),"",ROUND(AV503/AV$8*AV$7*KVARDI,2))</f>
        <v/>
      </c>
      <c r="AX503" s="43"/>
      <c r="AY503" s="44" t="str">
        <f aca="false">IF(OR(AX$4=0,AX503="",AX$8="",AX$7=""),"",ROUND(AX503/AX$8*AX$7*KVARDI,2))</f>
        <v/>
      </c>
      <c r="AZ503" s="43"/>
      <c r="BA503" s="44" t="str">
        <f aca="false">IF(OR(AZ$4=0,AZ503="",AZ$8="",AZ$7=""),"",ROUND(AZ503/AZ$8*AZ$7*KVARDI,2))</f>
        <v/>
      </c>
      <c r="BB503" s="43"/>
      <c r="BC503" s="44" t="str">
        <f aca="false">IF(OR(BB$4=0,BB503="",BB$8="",BB$7=""),"",ROUND(BB503/BB$8*BB$7*KVARDI,2))</f>
        <v/>
      </c>
    </row>
    <row r="504" customFormat="false" ht="15" hidden="false" customHeight="true" outlineLevel="0" collapsed="false">
      <c r="A504" s="45" t="n">
        <f aca="false">ROW()-10</f>
        <v>494</v>
      </c>
      <c r="B504" s="41" t="str">
        <f aca="false">IF(INDEX(Launagögn!$B$6:$B$10005,$A504)="","",INDEX(Launagögn!$B$6:$B$10005,$A504))</f>
        <v/>
      </c>
      <c r="C504" s="41" t="str">
        <f aca="false">IF(INDEX(Launagögn!$C$6:$C$10005,$A504)="","",INDEX(Launagögn!$C$6:$C$10005,$A504))</f>
        <v/>
      </c>
      <c r="D504" s="42" t="n">
        <f aca="false">IFERROR(SUMIF($F$10:$BC$10,"Stig",$F504:$BC504),0)</f>
        <v>0</v>
      </c>
      <c r="F504" s="43"/>
      <c r="G504" s="44" t="str">
        <f aca="false">IF(OR(F$4=0,F504="",F$8="",F$7=""),"",ROUND(F504/F$8*F$7*KVARDI,2))</f>
        <v/>
      </c>
      <c r="H504" s="43"/>
      <c r="I504" s="44" t="str">
        <f aca="false">IF(OR(H$4=0,H504="",H$8="",H$7=""),"",ROUND(H504/H$8*H$7*KVARDI,2))</f>
        <v/>
      </c>
      <c r="J504" s="43"/>
      <c r="K504" s="44" t="str">
        <f aca="false">IF(OR(J$4=0,J504="",J$8="",J$7=""),"",ROUND(J504/J$8*J$7*KVARDI,2))</f>
        <v/>
      </c>
      <c r="L504" s="43"/>
      <c r="M504" s="44" t="str">
        <f aca="false">IF(OR(L$4=0,L504="",L$8="",L$7=""),"",ROUND(L504/L$8*L$7*KVARDI,2))</f>
        <v/>
      </c>
      <c r="N504" s="43"/>
      <c r="O504" s="44" t="str">
        <f aca="false">IF(OR(N$4=0,N504="",N$8="",N$7=""),"",ROUND(N504/N$8*N$7*KVARDI,2))</f>
        <v/>
      </c>
      <c r="P504" s="43"/>
      <c r="Q504" s="44" t="str">
        <f aca="false">IF(OR(P$4=0,P504="",P$8="",P$7=""),"",ROUND(P504/P$8*P$7*KVARDI,2))</f>
        <v/>
      </c>
      <c r="R504" s="43"/>
      <c r="S504" s="44" t="str">
        <f aca="false">IF(OR(R$4=0,R504="",R$8="",R$7=""),"",ROUND(R504/R$8*R$7*KVARDI,2))</f>
        <v/>
      </c>
      <c r="T504" s="43"/>
      <c r="U504" s="44" t="str">
        <f aca="false">IF(OR(T$4=0,T504="",T$8="",T$7=""),"",ROUND(T504/T$8*T$7*KVARDI,2))</f>
        <v/>
      </c>
      <c r="V504" s="43"/>
      <c r="W504" s="44" t="str">
        <f aca="false">IF(OR(V$4=0,V504="",V$8="",V$7=""),"",ROUND(V504/V$8*V$7*KVARDI,2))</f>
        <v/>
      </c>
      <c r="X504" s="43"/>
      <c r="Y504" s="44" t="str">
        <f aca="false">IF(OR(X$4=0,X504="",X$8="",X$7=""),"",ROUND(X504/X$8*X$7*KVARDI,2))</f>
        <v/>
      </c>
      <c r="Z504" s="43"/>
      <c r="AA504" s="44" t="str">
        <f aca="false">IF(OR(Z$4=0,Z504="",Z$8="",Z$7=""),"",ROUND(Z504/Z$8*Z$7*KVARDI,2))</f>
        <v/>
      </c>
      <c r="AB504" s="43"/>
      <c r="AC504" s="44" t="str">
        <f aca="false">IF(OR(AB$4=0,AB504="",AB$8="",AB$7=""),"",ROUND(AB504/AB$8*AB$7*KVARDI,2))</f>
        <v/>
      </c>
      <c r="AD504" s="43"/>
      <c r="AE504" s="44" t="str">
        <f aca="false">IF(OR(AD$4=0,AD504="",AD$8="",AD$7=""),"",ROUND(AD504/AD$8*AD$7*KVARDI,2))</f>
        <v/>
      </c>
      <c r="AF504" s="43"/>
      <c r="AG504" s="44" t="str">
        <f aca="false">IF(OR(AF$4=0,AF504="",AF$8="",AF$7=""),"",ROUND(AF504/AF$8*AF$7*KVARDI,2))</f>
        <v/>
      </c>
      <c r="AH504" s="43"/>
      <c r="AI504" s="44" t="str">
        <f aca="false">IF(OR(AH$4=0,AH504="",AH$8="",AH$7=""),"",ROUND(AH504/AH$8*AH$7*KVARDI,2))</f>
        <v/>
      </c>
      <c r="AJ504" s="43"/>
      <c r="AK504" s="44" t="str">
        <f aca="false">IF(OR(AJ$4=0,AJ504="",AJ$8="",AJ$7=""),"",ROUND(AJ504/AJ$8*AJ$7*KVARDI,2))</f>
        <v/>
      </c>
      <c r="AL504" s="43"/>
      <c r="AM504" s="44" t="str">
        <f aca="false">IF(OR(AL$4=0,AL504="",AL$8="",AL$7=""),"",ROUND(AL504/AL$8*AL$7*KVARDI,2))</f>
        <v/>
      </c>
      <c r="AN504" s="43"/>
      <c r="AO504" s="44" t="str">
        <f aca="false">IF(OR(AN$4=0,AN504="",AN$8="",AN$7=""),"",ROUND(AN504/AN$8*AN$7*KVARDI,2))</f>
        <v/>
      </c>
      <c r="AP504" s="43"/>
      <c r="AQ504" s="44" t="str">
        <f aca="false">IF(OR(AP$4=0,AP504="",AP$8="",AP$7=""),"",ROUND(AP504/AP$8*AP$7*KVARDI,2))</f>
        <v/>
      </c>
      <c r="AR504" s="43"/>
      <c r="AS504" s="44" t="str">
        <f aca="false">IF(OR(AR$4=0,AR504="",AR$8="",AR$7=""),"",ROUND(AR504/AR$8*AR$7*KVARDI,2))</f>
        <v/>
      </c>
      <c r="AT504" s="43"/>
      <c r="AU504" s="44" t="str">
        <f aca="false">IF(OR(AT$4=0,AT504="",AT$8="",AT$7=""),"",ROUND(AT504/AT$8*AT$7*KVARDI,2))</f>
        <v/>
      </c>
      <c r="AV504" s="43"/>
      <c r="AW504" s="44" t="str">
        <f aca="false">IF(OR(AV$4=0,AV504="",AV$8="",AV$7=""),"",ROUND(AV504/AV$8*AV$7*KVARDI,2))</f>
        <v/>
      </c>
      <c r="AX504" s="43"/>
      <c r="AY504" s="44" t="str">
        <f aca="false">IF(OR(AX$4=0,AX504="",AX$8="",AX$7=""),"",ROUND(AX504/AX$8*AX$7*KVARDI,2))</f>
        <v/>
      </c>
      <c r="AZ504" s="43"/>
      <c r="BA504" s="44" t="str">
        <f aca="false">IF(OR(AZ$4=0,AZ504="",AZ$8="",AZ$7=""),"",ROUND(AZ504/AZ$8*AZ$7*KVARDI,2))</f>
        <v/>
      </c>
      <c r="BB504" s="43"/>
      <c r="BC504" s="44" t="str">
        <f aca="false">IF(OR(BB$4=0,BB504="",BB$8="",BB$7=""),"",ROUND(BB504/BB$8*BB$7*KVARDI,2))</f>
        <v/>
      </c>
    </row>
    <row r="505" customFormat="false" ht="15" hidden="false" customHeight="true" outlineLevel="0" collapsed="false">
      <c r="A505" s="45" t="n">
        <f aca="false">ROW()-10</f>
        <v>495</v>
      </c>
      <c r="B505" s="41" t="str">
        <f aca="false">IF(INDEX(Launagögn!$B$6:$B$10005,$A505)="","",INDEX(Launagögn!$B$6:$B$10005,$A505))</f>
        <v/>
      </c>
      <c r="C505" s="41" t="str">
        <f aca="false">IF(INDEX(Launagögn!$C$6:$C$10005,$A505)="","",INDEX(Launagögn!$C$6:$C$10005,$A505))</f>
        <v/>
      </c>
      <c r="D505" s="42" t="n">
        <f aca="false">IFERROR(SUMIF($F$10:$BC$10,"Stig",$F505:$BC505),0)</f>
        <v>0</v>
      </c>
      <c r="F505" s="43"/>
      <c r="G505" s="44" t="str">
        <f aca="false">IF(OR(F$4=0,F505="",F$8="",F$7=""),"",ROUND(F505/F$8*F$7*KVARDI,2))</f>
        <v/>
      </c>
      <c r="H505" s="43"/>
      <c r="I505" s="44" t="str">
        <f aca="false">IF(OR(H$4=0,H505="",H$8="",H$7=""),"",ROUND(H505/H$8*H$7*KVARDI,2))</f>
        <v/>
      </c>
      <c r="J505" s="43"/>
      <c r="K505" s="44" t="str">
        <f aca="false">IF(OR(J$4=0,J505="",J$8="",J$7=""),"",ROUND(J505/J$8*J$7*KVARDI,2))</f>
        <v/>
      </c>
      <c r="L505" s="43"/>
      <c r="M505" s="44" t="str">
        <f aca="false">IF(OR(L$4=0,L505="",L$8="",L$7=""),"",ROUND(L505/L$8*L$7*KVARDI,2))</f>
        <v/>
      </c>
      <c r="N505" s="43"/>
      <c r="O505" s="44" t="str">
        <f aca="false">IF(OR(N$4=0,N505="",N$8="",N$7=""),"",ROUND(N505/N$8*N$7*KVARDI,2))</f>
        <v/>
      </c>
      <c r="P505" s="43"/>
      <c r="Q505" s="44" t="str">
        <f aca="false">IF(OR(P$4=0,P505="",P$8="",P$7=""),"",ROUND(P505/P$8*P$7*KVARDI,2))</f>
        <v/>
      </c>
      <c r="R505" s="43"/>
      <c r="S505" s="44" t="str">
        <f aca="false">IF(OR(R$4=0,R505="",R$8="",R$7=""),"",ROUND(R505/R$8*R$7*KVARDI,2))</f>
        <v/>
      </c>
      <c r="T505" s="43"/>
      <c r="U505" s="44" t="str">
        <f aca="false">IF(OR(T$4=0,T505="",T$8="",T$7=""),"",ROUND(T505/T$8*T$7*KVARDI,2))</f>
        <v/>
      </c>
      <c r="V505" s="43"/>
      <c r="W505" s="44" t="str">
        <f aca="false">IF(OR(V$4=0,V505="",V$8="",V$7=""),"",ROUND(V505/V$8*V$7*KVARDI,2))</f>
        <v/>
      </c>
      <c r="X505" s="43"/>
      <c r="Y505" s="44" t="str">
        <f aca="false">IF(OR(X$4=0,X505="",X$8="",X$7=""),"",ROUND(X505/X$8*X$7*KVARDI,2))</f>
        <v/>
      </c>
      <c r="Z505" s="43"/>
      <c r="AA505" s="44" t="str">
        <f aca="false">IF(OR(Z$4=0,Z505="",Z$8="",Z$7=""),"",ROUND(Z505/Z$8*Z$7*KVARDI,2))</f>
        <v/>
      </c>
      <c r="AB505" s="43"/>
      <c r="AC505" s="44" t="str">
        <f aca="false">IF(OR(AB$4=0,AB505="",AB$8="",AB$7=""),"",ROUND(AB505/AB$8*AB$7*KVARDI,2))</f>
        <v/>
      </c>
      <c r="AD505" s="43"/>
      <c r="AE505" s="44" t="str">
        <f aca="false">IF(OR(AD$4=0,AD505="",AD$8="",AD$7=""),"",ROUND(AD505/AD$8*AD$7*KVARDI,2))</f>
        <v/>
      </c>
      <c r="AF505" s="43"/>
      <c r="AG505" s="44" t="str">
        <f aca="false">IF(OR(AF$4=0,AF505="",AF$8="",AF$7=""),"",ROUND(AF505/AF$8*AF$7*KVARDI,2))</f>
        <v/>
      </c>
      <c r="AH505" s="43"/>
      <c r="AI505" s="44" t="str">
        <f aca="false">IF(OR(AH$4=0,AH505="",AH$8="",AH$7=""),"",ROUND(AH505/AH$8*AH$7*KVARDI,2))</f>
        <v/>
      </c>
      <c r="AJ505" s="43"/>
      <c r="AK505" s="44" t="str">
        <f aca="false">IF(OR(AJ$4=0,AJ505="",AJ$8="",AJ$7=""),"",ROUND(AJ505/AJ$8*AJ$7*KVARDI,2))</f>
        <v/>
      </c>
      <c r="AL505" s="43"/>
      <c r="AM505" s="44" t="str">
        <f aca="false">IF(OR(AL$4=0,AL505="",AL$8="",AL$7=""),"",ROUND(AL505/AL$8*AL$7*KVARDI,2))</f>
        <v/>
      </c>
      <c r="AN505" s="43"/>
      <c r="AO505" s="44" t="str">
        <f aca="false">IF(OR(AN$4=0,AN505="",AN$8="",AN$7=""),"",ROUND(AN505/AN$8*AN$7*KVARDI,2))</f>
        <v/>
      </c>
      <c r="AP505" s="43"/>
      <c r="AQ505" s="44" t="str">
        <f aca="false">IF(OR(AP$4=0,AP505="",AP$8="",AP$7=""),"",ROUND(AP505/AP$8*AP$7*KVARDI,2))</f>
        <v/>
      </c>
      <c r="AR505" s="43"/>
      <c r="AS505" s="44" t="str">
        <f aca="false">IF(OR(AR$4=0,AR505="",AR$8="",AR$7=""),"",ROUND(AR505/AR$8*AR$7*KVARDI,2))</f>
        <v/>
      </c>
      <c r="AT505" s="43"/>
      <c r="AU505" s="44" t="str">
        <f aca="false">IF(OR(AT$4=0,AT505="",AT$8="",AT$7=""),"",ROUND(AT505/AT$8*AT$7*KVARDI,2))</f>
        <v/>
      </c>
      <c r="AV505" s="43"/>
      <c r="AW505" s="44" t="str">
        <f aca="false">IF(OR(AV$4=0,AV505="",AV$8="",AV$7=""),"",ROUND(AV505/AV$8*AV$7*KVARDI,2))</f>
        <v/>
      </c>
      <c r="AX505" s="43"/>
      <c r="AY505" s="44" t="str">
        <f aca="false">IF(OR(AX$4=0,AX505="",AX$8="",AX$7=""),"",ROUND(AX505/AX$8*AX$7*KVARDI,2))</f>
        <v/>
      </c>
      <c r="AZ505" s="43"/>
      <c r="BA505" s="44" t="str">
        <f aca="false">IF(OR(AZ$4=0,AZ505="",AZ$8="",AZ$7=""),"",ROUND(AZ505/AZ$8*AZ$7*KVARDI,2))</f>
        <v/>
      </c>
      <c r="BB505" s="43"/>
      <c r="BC505" s="44" t="str">
        <f aca="false">IF(OR(BB$4=0,BB505="",BB$8="",BB$7=""),"",ROUND(BB505/BB$8*BB$7*KVARDI,2))</f>
        <v/>
      </c>
    </row>
    <row r="506" customFormat="false" ht="15" hidden="false" customHeight="true" outlineLevel="0" collapsed="false">
      <c r="A506" s="45" t="n">
        <f aca="false">ROW()-10</f>
        <v>496</v>
      </c>
      <c r="B506" s="41" t="str">
        <f aca="false">IF(INDEX(Launagögn!$B$6:$B$10005,$A506)="","",INDEX(Launagögn!$B$6:$B$10005,$A506))</f>
        <v/>
      </c>
      <c r="C506" s="41" t="str">
        <f aca="false">IF(INDEX(Launagögn!$C$6:$C$10005,$A506)="","",INDEX(Launagögn!$C$6:$C$10005,$A506))</f>
        <v/>
      </c>
      <c r="D506" s="42" t="n">
        <f aca="false">IFERROR(SUMIF($F$10:$BC$10,"Stig",$F506:$BC506),0)</f>
        <v>0</v>
      </c>
      <c r="F506" s="43"/>
      <c r="G506" s="44" t="str">
        <f aca="false">IF(OR(F$4=0,F506="",F$8="",F$7=""),"",ROUND(F506/F$8*F$7*KVARDI,2))</f>
        <v/>
      </c>
      <c r="H506" s="43"/>
      <c r="I506" s="44" t="str">
        <f aca="false">IF(OR(H$4=0,H506="",H$8="",H$7=""),"",ROUND(H506/H$8*H$7*KVARDI,2))</f>
        <v/>
      </c>
      <c r="J506" s="43"/>
      <c r="K506" s="44" t="str">
        <f aca="false">IF(OR(J$4=0,J506="",J$8="",J$7=""),"",ROUND(J506/J$8*J$7*KVARDI,2))</f>
        <v/>
      </c>
      <c r="L506" s="43"/>
      <c r="M506" s="44" t="str">
        <f aca="false">IF(OR(L$4=0,L506="",L$8="",L$7=""),"",ROUND(L506/L$8*L$7*KVARDI,2))</f>
        <v/>
      </c>
      <c r="N506" s="43"/>
      <c r="O506" s="44" t="str">
        <f aca="false">IF(OR(N$4=0,N506="",N$8="",N$7=""),"",ROUND(N506/N$8*N$7*KVARDI,2))</f>
        <v/>
      </c>
      <c r="P506" s="43"/>
      <c r="Q506" s="44" t="str">
        <f aca="false">IF(OR(P$4=0,P506="",P$8="",P$7=""),"",ROUND(P506/P$8*P$7*KVARDI,2))</f>
        <v/>
      </c>
      <c r="R506" s="43"/>
      <c r="S506" s="44" t="str">
        <f aca="false">IF(OR(R$4=0,R506="",R$8="",R$7=""),"",ROUND(R506/R$8*R$7*KVARDI,2))</f>
        <v/>
      </c>
      <c r="T506" s="43"/>
      <c r="U506" s="44" t="str">
        <f aca="false">IF(OR(T$4=0,T506="",T$8="",T$7=""),"",ROUND(T506/T$8*T$7*KVARDI,2))</f>
        <v/>
      </c>
      <c r="V506" s="43"/>
      <c r="W506" s="44" t="str">
        <f aca="false">IF(OR(V$4=0,V506="",V$8="",V$7=""),"",ROUND(V506/V$8*V$7*KVARDI,2))</f>
        <v/>
      </c>
      <c r="X506" s="43"/>
      <c r="Y506" s="44" t="str">
        <f aca="false">IF(OR(X$4=0,X506="",X$8="",X$7=""),"",ROUND(X506/X$8*X$7*KVARDI,2))</f>
        <v/>
      </c>
      <c r="Z506" s="43"/>
      <c r="AA506" s="44" t="str">
        <f aca="false">IF(OR(Z$4=0,Z506="",Z$8="",Z$7=""),"",ROUND(Z506/Z$8*Z$7*KVARDI,2))</f>
        <v/>
      </c>
      <c r="AB506" s="43"/>
      <c r="AC506" s="44" t="str">
        <f aca="false">IF(OR(AB$4=0,AB506="",AB$8="",AB$7=""),"",ROUND(AB506/AB$8*AB$7*KVARDI,2))</f>
        <v/>
      </c>
      <c r="AD506" s="43"/>
      <c r="AE506" s="44" t="str">
        <f aca="false">IF(OR(AD$4=0,AD506="",AD$8="",AD$7=""),"",ROUND(AD506/AD$8*AD$7*KVARDI,2))</f>
        <v/>
      </c>
      <c r="AF506" s="43"/>
      <c r="AG506" s="44" t="str">
        <f aca="false">IF(OR(AF$4=0,AF506="",AF$8="",AF$7=""),"",ROUND(AF506/AF$8*AF$7*KVARDI,2))</f>
        <v/>
      </c>
      <c r="AH506" s="43"/>
      <c r="AI506" s="44" t="str">
        <f aca="false">IF(OR(AH$4=0,AH506="",AH$8="",AH$7=""),"",ROUND(AH506/AH$8*AH$7*KVARDI,2))</f>
        <v/>
      </c>
      <c r="AJ506" s="43"/>
      <c r="AK506" s="44" t="str">
        <f aca="false">IF(OR(AJ$4=0,AJ506="",AJ$8="",AJ$7=""),"",ROUND(AJ506/AJ$8*AJ$7*KVARDI,2))</f>
        <v/>
      </c>
      <c r="AL506" s="43"/>
      <c r="AM506" s="44" t="str">
        <f aca="false">IF(OR(AL$4=0,AL506="",AL$8="",AL$7=""),"",ROUND(AL506/AL$8*AL$7*KVARDI,2))</f>
        <v/>
      </c>
      <c r="AN506" s="43"/>
      <c r="AO506" s="44" t="str">
        <f aca="false">IF(OR(AN$4=0,AN506="",AN$8="",AN$7=""),"",ROUND(AN506/AN$8*AN$7*KVARDI,2))</f>
        <v/>
      </c>
      <c r="AP506" s="43"/>
      <c r="AQ506" s="44" t="str">
        <f aca="false">IF(OR(AP$4=0,AP506="",AP$8="",AP$7=""),"",ROUND(AP506/AP$8*AP$7*KVARDI,2))</f>
        <v/>
      </c>
      <c r="AR506" s="43"/>
      <c r="AS506" s="44" t="str">
        <f aca="false">IF(OR(AR$4=0,AR506="",AR$8="",AR$7=""),"",ROUND(AR506/AR$8*AR$7*KVARDI,2))</f>
        <v/>
      </c>
      <c r="AT506" s="43"/>
      <c r="AU506" s="44" t="str">
        <f aca="false">IF(OR(AT$4=0,AT506="",AT$8="",AT$7=""),"",ROUND(AT506/AT$8*AT$7*KVARDI,2))</f>
        <v/>
      </c>
      <c r="AV506" s="43"/>
      <c r="AW506" s="44" t="str">
        <f aca="false">IF(OR(AV$4=0,AV506="",AV$8="",AV$7=""),"",ROUND(AV506/AV$8*AV$7*KVARDI,2))</f>
        <v/>
      </c>
      <c r="AX506" s="43"/>
      <c r="AY506" s="44" t="str">
        <f aca="false">IF(OR(AX$4=0,AX506="",AX$8="",AX$7=""),"",ROUND(AX506/AX$8*AX$7*KVARDI,2))</f>
        <v/>
      </c>
      <c r="AZ506" s="43"/>
      <c r="BA506" s="44" t="str">
        <f aca="false">IF(OR(AZ$4=0,AZ506="",AZ$8="",AZ$7=""),"",ROUND(AZ506/AZ$8*AZ$7*KVARDI,2))</f>
        <v/>
      </c>
      <c r="BB506" s="43"/>
      <c r="BC506" s="44" t="str">
        <f aca="false">IF(OR(BB$4=0,BB506="",BB$8="",BB$7=""),"",ROUND(BB506/BB$8*BB$7*KVARDI,2))</f>
        <v/>
      </c>
    </row>
    <row r="507" customFormat="false" ht="15" hidden="false" customHeight="true" outlineLevel="0" collapsed="false">
      <c r="A507" s="45" t="n">
        <f aca="false">ROW()-10</f>
        <v>497</v>
      </c>
      <c r="B507" s="41" t="str">
        <f aca="false">IF(INDEX(Launagögn!$B$6:$B$10005,$A507)="","",INDEX(Launagögn!$B$6:$B$10005,$A507))</f>
        <v/>
      </c>
      <c r="C507" s="41" t="str">
        <f aca="false">IF(INDEX(Launagögn!$C$6:$C$10005,$A507)="","",INDEX(Launagögn!$C$6:$C$10005,$A507))</f>
        <v/>
      </c>
      <c r="D507" s="42" t="n">
        <f aca="false">IFERROR(SUMIF($F$10:$BC$10,"Stig",$F507:$BC507),0)</f>
        <v>0</v>
      </c>
      <c r="F507" s="43"/>
      <c r="G507" s="44" t="str">
        <f aca="false">IF(OR(F$4=0,F507="",F$8="",F$7=""),"",ROUND(F507/F$8*F$7*KVARDI,2))</f>
        <v/>
      </c>
      <c r="H507" s="43"/>
      <c r="I507" s="44" t="str">
        <f aca="false">IF(OR(H$4=0,H507="",H$8="",H$7=""),"",ROUND(H507/H$8*H$7*KVARDI,2))</f>
        <v/>
      </c>
      <c r="J507" s="43"/>
      <c r="K507" s="44" t="str">
        <f aca="false">IF(OR(J$4=0,J507="",J$8="",J$7=""),"",ROUND(J507/J$8*J$7*KVARDI,2))</f>
        <v/>
      </c>
      <c r="L507" s="43"/>
      <c r="M507" s="44" t="str">
        <f aca="false">IF(OR(L$4=0,L507="",L$8="",L$7=""),"",ROUND(L507/L$8*L$7*KVARDI,2))</f>
        <v/>
      </c>
      <c r="N507" s="43"/>
      <c r="O507" s="44" t="str">
        <f aca="false">IF(OR(N$4=0,N507="",N$8="",N$7=""),"",ROUND(N507/N$8*N$7*KVARDI,2))</f>
        <v/>
      </c>
      <c r="P507" s="43"/>
      <c r="Q507" s="44" t="str">
        <f aca="false">IF(OR(P$4=0,P507="",P$8="",P$7=""),"",ROUND(P507/P$8*P$7*KVARDI,2))</f>
        <v/>
      </c>
      <c r="R507" s="43"/>
      <c r="S507" s="44" t="str">
        <f aca="false">IF(OR(R$4=0,R507="",R$8="",R$7=""),"",ROUND(R507/R$8*R$7*KVARDI,2))</f>
        <v/>
      </c>
      <c r="T507" s="43"/>
      <c r="U507" s="44" t="str">
        <f aca="false">IF(OR(T$4=0,T507="",T$8="",T$7=""),"",ROUND(T507/T$8*T$7*KVARDI,2))</f>
        <v/>
      </c>
      <c r="V507" s="43"/>
      <c r="W507" s="44" t="str">
        <f aca="false">IF(OR(V$4=0,V507="",V$8="",V$7=""),"",ROUND(V507/V$8*V$7*KVARDI,2))</f>
        <v/>
      </c>
      <c r="X507" s="43"/>
      <c r="Y507" s="44" t="str">
        <f aca="false">IF(OR(X$4=0,X507="",X$8="",X$7=""),"",ROUND(X507/X$8*X$7*KVARDI,2))</f>
        <v/>
      </c>
      <c r="Z507" s="43"/>
      <c r="AA507" s="44" t="str">
        <f aca="false">IF(OR(Z$4=0,Z507="",Z$8="",Z$7=""),"",ROUND(Z507/Z$8*Z$7*KVARDI,2))</f>
        <v/>
      </c>
      <c r="AB507" s="43"/>
      <c r="AC507" s="44" t="str">
        <f aca="false">IF(OR(AB$4=0,AB507="",AB$8="",AB$7=""),"",ROUND(AB507/AB$8*AB$7*KVARDI,2))</f>
        <v/>
      </c>
      <c r="AD507" s="43"/>
      <c r="AE507" s="44" t="str">
        <f aca="false">IF(OR(AD$4=0,AD507="",AD$8="",AD$7=""),"",ROUND(AD507/AD$8*AD$7*KVARDI,2))</f>
        <v/>
      </c>
      <c r="AF507" s="43"/>
      <c r="AG507" s="44" t="str">
        <f aca="false">IF(OR(AF$4=0,AF507="",AF$8="",AF$7=""),"",ROUND(AF507/AF$8*AF$7*KVARDI,2))</f>
        <v/>
      </c>
      <c r="AH507" s="43"/>
      <c r="AI507" s="44" t="str">
        <f aca="false">IF(OR(AH$4=0,AH507="",AH$8="",AH$7=""),"",ROUND(AH507/AH$8*AH$7*KVARDI,2))</f>
        <v/>
      </c>
      <c r="AJ507" s="43"/>
      <c r="AK507" s="44" t="str">
        <f aca="false">IF(OR(AJ$4=0,AJ507="",AJ$8="",AJ$7=""),"",ROUND(AJ507/AJ$8*AJ$7*KVARDI,2))</f>
        <v/>
      </c>
      <c r="AL507" s="43"/>
      <c r="AM507" s="44" t="str">
        <f aca="false">IF(OR(AL$4=0,AL507="",AL$8="",AL$7=""),"",ROUND(AL507/AL$8*AL$7*KVARDI,2))</f>
        <v/>
      </c>
      <c r="AN507" s="43"/>
      <c r="AO507" s="44" t="str">
        <f aca="false">IF(OR(AN$4=0,AN507="",AN$8="",AN$7=""),"",ROUND(AN507/AN$8*AN$7*KVARDI,2))</f>
        <v/>
      </c>
      <c r="AP507" s="43"/>
      <c r="AQ507" s="44" t="str">
        <f aca="false">IF(OR(AP$4=0,AP507="",AP$8="",AP$7=""),"",ROUND(AP507/AP$8*AP$7*KVARDI,2))</f>
        <v/>
      </c>
      <c r="AR507" s="43"/>
      <c r="AS507" s="44" t="str">
        <f aca="false">IF(OR(AR$4=0,AR507="",AR$8="",AR$7=""),"",ROUND(AR507/AR$8*AR$7*KVARDI,2))</f>
        <v/>
      </c>
      <c r="AT507" s="43"/>
      <c r="AU507" s="44" t="str">
        <f aca="false">IF(OR(AT$4=0,AT507="",AT$8="",AT$7=""),"",ROUND(AT507/AT$8*AT$7*KVARDI,2))</f>
        <v/>
      </c>
      <c r="AV507" s="43"/>
      <c r="AW507" s="44" t="str">
        <f aca="false">IF(OR(AV$4=0,AV507="",AV$8="",AV$7=""),"",ROUND(AV507/AV$8*AV$7*KVARDI,2))</f>
        <v/>
      </c>
      <c r="AX507" s="43"/>
      <c r="AY507" s="44" t="str">
        <f aca="false">IF(OR(AX$4=0,AX507="",AX$8="",AX$7=""),"",ROUND(AX507/AX$8*AX$7*KVARDI,2))</f>
        <v/>
      </c>
      <c r="AZ507" s="43"/>
      <c r="BA507" s="44" t="str">
        <f aca="false">IF(OR(AZ$4=0,AZ507="",AZ$8="",AZ$7=""),"",ROUND(AZ507/AZ$8*AZ$7*KVARDI,2))</f>
        <v/>
      </c>
      <c r="BB507" s="43"/>
      <c r="BC507" s="44" t="str">
        <f aca="false">IF(OR(BB$4=0,BB507="",BB$8="",BB$7=""),"",ROUND(BB507/BB$8*BB$7*KVARDI,2))</f>
        <v/>
      </c>
    </row>
    <row r="508" customFormat="false" ht="15" hidden="false" customHeight="true" outlineLevel="0" collapsed="false">
      <c r="A508" s="45" t="n">
        <f aca="false">ROW()-10</f>
        <v>498</v>
      </c>
      <c r="B508" s="41" t="str">
        <f aca="false">IF(INDEX(Launagögn!$B$6:$B$10005,$A508)="","",INDEX(Launagögn!$B$6:$B$10005,$A508))</f>
        <v/>
      </c>
      <c r="C508" s="41" t="str">
        <f aca="false">IF(INDEX(Launagögn!$C$6:$C$10005,$A508)="","",INDEX(Launagögn!$C$6:$C$10005,$A508))</f>
        <v/>
      </c>
      <c r="D508" s="42" t="n">
        <f aca="false">IFERROR(SUMIF($F$10:$BC$10,"Stig",$F508:$BC508),0)</f>
        <v>0</v>
      </c>
      <c r="F508" s="43"/>
      <c r="G508" s="44" t="str">
        <f aca="false">IF(OR(F$4=0,F508="",F$8="",F$7=""),"",ROUND(F508/F$8*F$7*KVARDI,2))</f>
        <v/>
      </c>
      <c r="H508" s="43"/>
      <c r="I508" s="44" t="str">
        <f aca="false">IF(OR(H$4=0,H508="",H$8="",H$7=""),"",ROUND(H508/H$8*H$7*KVARDI,2))</f>
        <v/>
      </c>
      <c r="J508" s="43"/>
      <c r="K508" s="44" t="str">
        <f aca="false">IF(OR(J$4=0,J508="",J$8="",J$7=""),"",ROUND(J508/J$8*J$7*KVARDI,2))</f>
        <v/>
      </c>
      <c r="L508" s="43"/>
      <c r="M508" s="44" t="str">
        <f aca="false">IF(OR(L$4=0,L508="",L$8="",L$7=""),"",ROUND(L508/L$8*L$7*KVARDI,2))</f>
        <v/>
      </c>
      <c r="N508" s="43"/>
      <c r="O508" s="44" t="str">
        <f aca="false">IF(OR(N$4=0,N508="",N$8="",N$7=""),"",ROUND(N508/N$8*N$7*KVARDI,2))</f>
        <v/>
      </c>
      <c r="P508" s="43"/>
      <c r="Q508" s="44" t="str">
        <f aca="false">IF(OR(P$4=0,P508="",P$8="",P$7=""),"",ROUND(P508/P$8*P$7*KVARDI,2))</f>
        <v/>
      </c>
      <c r="R508" s="43"/>
      <c r="S508" s="44" t="str">
        <f aca="false">IF(OR(R$4=0,R508="",R$8="",R$7=""),"",ROUND(R508/R$8*R$7*KVARDI,2))</f>
        <v/>
      </c>
      <c r="T508" s="43"/>
      <c r="U508" s="44" t="str">
        <f aca="false">IF(OR(T$4=0,T508="",T$8="",T$7=""),"",ROUND(T508/T$8*T$7*KVARDI,2))</f>
        <v/>
      </c>
      <c r="V508" s="43"/>
      <c r="W508" s="44" t="str">
        <f aca="false">IF(OR(V$4=0,V508="",V$8="",V$7=""),"",ROUND(V508/V$8*V$7*KVARDI,2))</f>
        <v/>
      </c>
      <c r="X508" s="43"/>
      <c r="Y508" s="44" t="str">
        <f aca="false">IF(OR(X$4=0,X508="",X$8="",X$7=""),"",ROUND(X508/X$8*X$7*KVARDI,2))</f>
        <v/>
      </c>
      <c r="Z508" s="43"/>
      <c r="AA508" s="44" t="str">
        <f aca="false">IF(OR(Z$4=0,Z508="",Z$8="",Z$7=""),"",ROUND(Z508/Z$8*Z$7*KVARDI,2))</f>
        <v/>
      </c>
      <c r="AB508" s="43"/>
      <c r="AC508" s="44" t="str">
        <f aca="false">IF(OR(AB$4=0,AB508="",AB$8="",AB$7=""),"",ROUND(AB508/AB$8*AB$7*KVARDI,2))</f>
        <v/>
      </c>
      <c r="AD508" s="43"/>
      <c r="AE508" s="44" t="str">
        <f aca="false">IF(OR(AD$4=0,AD508="",AD$8="",AD$7=""),"",ROUND(AD508/AD$8*AD$7*KVARDI,2))</f>
        <v/>
      </c>
      <c r="AF508" s="43"/>
      <c r="AG508" s="44" t="str">
        <f aca="false">IF(OR(AF$4=0,AF508="",AF$8="",AF$7=""),"",ROUND(AF508/AF$8*AF$7*KVARDI,2))</f>
        <v/>
      </c>
      <c r="AH508" s="43"/>
      <c r="AI508" s="44" t="str">
        <f aca="false">IF(OR(AH$4=0,AH508="",AH$8="",AH$7=""),"",ROUND(AH508/AH$8*AH$7*KVARDI,2))</f>
        <v/>
      </c>
      <c r="AJ508" s="43"/>
      <c r="AK508" s="44" t="str">
        <f aca="false">IF(OR(AJ$4=0,AJ508="",AJ$8="",AJ$7=""),"",ROUND(AJ508/AJ$8*AJ$7*KVARDI,2))</f>
        <v/>
      </c>
      <c r="AL508" s="43"/>
      <c r="AM508" s="44" t="str">
        <f aca="false">IF(OR(AL$4=0,AL508="",AL$8="",AL$7=""),"",ROUND(AL508/AL$8*AL$7*KVARDI,2))</f>
        <v/>
      </c>
      <c r="AN508" s="43"/>
      <c r="AO508" s="44" t="str">
        <f aca="false">IF(OR(AN$4=0,AN508="",AN$8="",AN$7=""),"",ROUND(AN508/AN$8*AN$7*KVARDI,2))</f>
        <v/>
      </c>
      <c r="AP508" s="43"/>
      <c r="AQ508" s="44" t="str">
        <f aca="false">IF(OR(AP$4=0,AP508="",AP$8="",AP$7=""),"",ROUND(AP508/AP$8*AP$7*KVARDI,2))</f>
        <v/>
      </c>
      <c r="AR508" s="43"/>
      <c r="AS508" s="44" t="str">
        <f aca="false">IF(OR(AR$4=0,AR508="",AR$8="",AR$7=""),"",ROUND(AR508/AR$8*AR$7*KVARDI,2))</f>
        <v/>
      </c>
      <c r="AT508" s="43"/>
      <c r="AU508" s="44" t="str">
        <f aca="false">IF(OR(AT$4=0,AT508="",AT$8="",AT$7=""),"",ROUND(AT508/AT$8*AT$7*KVARDI,2))</f>
        <v/>
      </c>
      <c r="AV508" s="43"/>
      <c r="AW508" s="44" t="str">
        <f aca="false">IF(OR(AV$4=0,AV508="",AV$8="",AV$7=""),"",ROUND(AV508/AV$8*AV$7*KVARDI,2))</f>
        <v/>
      </c>
      <c r="AX508" s="43"/>
      <c r="AY508" s="44" t="str">
        <f aca="false">IF(OR(AX$4=0,AX508="",AX$8="",AX$7=""),"",ROUND(AX508/AX$8*AX$7*KVARDI,2))</f>
        <v/>
      </c>
      <c r="AZ508" s="43"/>
      <c r="BA508" s="44" t="str">
        <f aca="false">IF(OR(AZ$4=0,AZ508="",AZ$8="",AZ$7=""),"",ROUND(AZ508/AZ$8*AZ$7*KVARDI,2))</f>
        <v/>
      </c>
      <c r="BB508" s="43"/>
      <c r="BC508" s="44" t="str">
        <f aca="false">IF(OR(BB$4=0,BB508="",BB$8="",BB$7=""),"",ROUND(BB508/BB$8*BB$7*KVARDI,2))</f>
        <v/>
      </c>
    </row>
    <row r="509" customFormat="false" ht="15" hidden="false" customHeight="true" outlineLevel="0" collapsed="false">
      <c r="A509" s="45" t="n">
        <f aca="false">ROW()-10</f>
        <v>499</v>
      </c>
      <c r="B509" s="41" t="str">
        <f aca="false">IF(INDEX(Launagögn!$B$6:$B$10005,$A509)="","",INDEX(Launagögn!$B$6:$B$10005,$A509))</f>
        <v/>
      </c>
      <c r="C509" s="41" t="str">
        <f aca="false">IF(INDEX(Launagögn!$C$6:$C$10005,$A509)="","",INDEX(Launagögn!$C$6:$C$10005,$A509))</f>
        <v/>
      </c>
      <c r="D509" s="42" t="n">
        <f aca="false">IFERROR(SUMIF($F$10:$BC$10,"Stig",$F509:$BC509),0)</f>
        <v>0</v>
      </c>
      <c r="F509" s="43"/>
      <c r="G509" s="44" t="str">
        <f aca="false">IF(OR(F$4=0,F509="",F$8="",F$7=""),"",ROUND(F509/F$8*F$7*KVARDI,2))</f>
        <v/>
      </c>
      <c r="H509" s="43"/>
      <c r="I509" s="44" t="str">
        <f aca="false">IF(OR(H$4=0,H509="",H$8="",H$7=""),"",ROUND(H509/H$8*H$7*KVARDI,2))</f>
        <v/>
      </c>
      <c r="J509" s="43"/>
      <c r="K509" s="44" t="str">
        <f aca="false">IF(OR(J$4=0,J509="",J$8="",J$7=""),"",ROUND(J509/J$8*J$7*KVARDI,2))</f>
        <v/>
      </c>
      <c r="L509" s="43"/>
      <c r="M509" s="44" t="str">
        <f aca="false">IF(OR(L$4=0,L509="",L$8="",L$7=""),"",ROUND(L509/L$8*L$7*KVARDI,2))</f>
        <v/>
      </c>
      <c r="N509" s="43"/>
      <c r="O509" s="44" t="str">
        <f aca="false">IF(OR(N$4=0,N509="",N$8="",N$7=""),"",ROUND(N509/N$8*N$7*KVARDI,2))</f>
        <v/>
      </c>
      <c r="P509" s="43"/>
      <c r="Q509" s="44" t="str">
        <f aca="false">IF(OR(P$4=0,P509="",P$8="",P$7=""),"",ROUND(P509/P$8*P$7*KVARDI,2))</f>
        <v/>
      </c>
      <c r="R509" s="43"/>
      <c r="S509" s="44" t="str">
        <f aca="false">IF(OR(R$4=0,R509="",R$8="",R$7=""),"",ROUND(R509/R$8*R$7*KVARDI,2))</f>
        <v/>
      </c>
      <c r="T509" s="43"/>
      <c r="U509" s="44" t="str">
        <f aca="false">IF(OR(T$4=0,T509="",T$8="",T$7=""),"",ROUND(T509/T$8*T$7*KVARDI,2))</f>
        <v/>
      </c>
      <c r="V509" s="43"/>
      <c r="W509" s="44" t="str">
        <f aca="false">IF(OR(V$4=0,V509="",V$8="",V$7=""),"",ROUND(V509/V$8*V$7*KVARDI,2))</f>
        <v/>
      </c>
      <c r="X509" s="43"/>
      <c r="Y509" s="44" t="str">
        <f aca="false">IF(OR(X$4=0,X509="",X$8="",X$7=""),"",ROUND(X509/X$8*X$7*KVARDI,2))</f>
        <v/>
      </c>
      <c r="Z509" s="43"/>
      <c r="AA509" s="44" t="str">
        <f aca="false">IF(OR(Z$4=0,Z509="",Z$8="",Z$7=""),"",ROUND(Z509/Z$8*Z$7*KVARDI,2))</f>
        <v/>
      </c>
      <c r="AB509" s="43"/>
      <c r="AC509" s="44" t="str">
        <f aca="false">IF(OR(AB$4=0,AB509="",AB$8="",AB$7=""),"",ROUND(AB509/AB$8*AB$7*KVARDI,2))</f>
        <v/>
      </c>
      <c r="AD509" s="43"/>
      <c r="AE509" s="44" t="str">
        <f aca="false">IF(OR(AD$4=0,AD509="",AD$8="",AD$7=""),"",ROUND(AD509/AD$8*AD$7*KVARDI,2))</f>
        <v/>
      </c>
      <c r="AF509" s="43"/>
      <c r="AG509" s="44" t="str">
        <f aca="false">IF(OR(AF$4=0,AF509="",AF$8="",AF$7=""),"",ROUND(AF509/AF$8*AF$7*KVARDI,2))</f>
        <v/>
      </c>
      <c r="AH509" s="43"/>
      <c r="AI509" s="44" t="str">
        <f aca="false">IF(OR(AH$4=0,AH509="",AH$8="",AH$7=""),"",ROUND(AH509/AH$8*AH$7*KVARDI,2))</f>
        <v/>
      </c>
      <c r="AJ509" s="43"/>
      <c r="AK509" s="44" t="str">
        <f aca="false">IF(OR(AJ$4=0,AJ509="",AJ$8="",AJ$7=""),"",ROUND(AJ509/AJ$8*AJ$7*KVARDI,2))</f>
        <v/>
      </c>
      <c r="AL509" s="43"/>
      <c r="AM509" s="44" t="str">
        <f aca="false">IF(OR(AL$4=0,AL509="",AL$8="",AL$7=""),"",ROUND(AL509/AL$8*AL$7*KVARDI,2))</f>
        <v/>
      </c>
      <c r="AN509" s="43"/>
      <c r="AO509" s="44" t="str">
        <f aca="false">IF(OR(AN$4=0,AN509="",AN$8="",AN$7=""),"",ROUND(AN509/AN$8*AN$7*KVARDI,2))</f>
        <v/>
      </c>
      <c r="AP509" s="43"/>
      <c r="AQ509" s="44" t="str">
        <f aca="false">IF(OR(AP$4=0,AP509="",AP$8="",AP$7=""),"",ROUND(AP509/AP$8*AP$7*KVARDI,2))</f>
        <v/>
      </c>
      <c r="AR509" s="43"/>
      <c r="AS509" s="44" t="str">
        <f aca="false">IF(OR(AR$4=0,AR509="",AR$8="",AR$7=""),"",ROUND(AR509/AR$8*AR$7*KVARDI,2))</f>
        <v/>
      </c>
      <c r="AT509" s="43"/>
      <c r="AU509" s="44" t="str">
        <f aca="false">IF(OR(AT$4=0,AT509="",AT$8="",AT$7=""),"",ROUND(AT509/AT$8*AT$7*KVARDI,2))</f>
        <v/>
      </c>
      <c r="AV509" s="43"/>
      <c r="AW509" s="44" t="str">
        <f aca="false">IF(OR(AV$4=0,AV509="",AV$8="",AV$7=""),"",ROUND(AV509/AV$8*AV$7*KVARDI,2))</f>
        <v/>
      </c>
      <c r="AX509" s="43"/>
      <c r="AY509" s="44" t="str">
        <f aca="false">IF(OR(AX$4=0,AX509="",AX$8="",AX$7=""),"",ROUND(AX509/AX$8*AX$7*KVARDI,2))</f>
        <v/>
      </c>
      <c r="AZ509" s="43"/>
      <c r="BA509" s="44" t="str">
        <f aca="false">IF(OR(AZ$4=0,AZ509="",AZ$8="",AZ$7=""),"",ROUND(AZ509/AZ$8*AZ$7*KVARDI,2))</f>
        <v/>
      </c>
      <c r="BB509" s="43"/>
      <c r="BC509" s="44" t="str">
        <f aca="false">IF(OR(BB$4=0,BB509="",BB$8="",BB$7=""),"",ROUND(BB509/BB$8*BB$7*KVARDI,2))</f>
        <v/>
      </c>
    </row>
    <row r="510" customFormat="false" ht="15" hidden="false" customHeight="true" outlineLevel="0" collapsed="false">
      <c r="A510" s="45" t="n">
        <f aca="false">ROW()-10</f>
        <v>500</v>
      </c>
      <c r="B510" s="41" t="str">
        <f aca="false">IF(INDEX(Launagögn!$B$6:$B$10005,$A510)="","",INDEX(Launagögn!$B$6:$B$10005,$A510))</f>
        <v/>
      </c>
      <c r="C510" s="41" t="str">
        <f aca="false">IF(INDEX(Launagögn!$C$6:$C$10005,$A510)="","",INDEX(Launagögn!$C$6:$C$10005,$A510))</f>
        <v/>
      </c>
      <c r="D510" s="42" t="n">
        <f aca="false">IFERROR(SUMIF($F$10:$BC$10,"Stig",$F510:$BC510),0)</f>
        <v>0</v>
      </c>
      <c r="F510" s="43"/>
      <c r="G510" s="44" t="str">
        <f aca="false">IF(OR(F$4=0,F510="",F$8="",F$7=""),"",ROUND(F510/F$8*F$7*KVARDI,2))</f>
        <v/>
      </c>
      <c r="H510" s="43"/>
      <c r="I510" s="44" t="str">
        <f aca="false">IF(OR(H$4=0,H510="",H$8="",H$7=""),"",ROUND(H510/H$8*H$7*KVARDI,2))</f>
        <v/>
      </c>
      <c r="J510" s="43"/>
      <c r="K510" s="44" t="str">
        <f aca="false">IF(OR(J$4=0,J510="",J$8="",J$7=""),"",ROUND(J510/J$8*J$7*KVARDI,2))</f>
        <v/>
      </c>
      <c r="L510" s="43"/>
      <c r="M510" s="44" t="str">
        <f aca="false">IF(OR(L$4=0,L510="",L$8="",L$7=""),"",ROUND(L510/L$8*L$7*KVARDI,2))</f>
        <v/>
      </c>
      <c r="N510" s="43"/>
      <c r="O510" s="44" t="str">
        <f aca="false">IF(OR(N$4=0,N510="",N$8="",N$7=""),"",ROUND(N510/N$8*N$7*KVARDI,2))</f>
        <v/>
      </c>
      <c r="P510" s="43"/>
      <c r="Q510" s="44" t="str">
        <f aca="false">IF(OR(P$4=0,P510="",P$8="",P$7=""),"",ROUND(P510/P$8*P$7*KVARDI,2))</f>
        <v/>
      </c>
      <c r="R510" s="43"/>
      <c r="S510" s="44" t="str">
        <f aca="false">IF(OR(R$4=0,R510="",R$8="",R$7=""),"",ROUND(R510/R$8*R$7*KVARDI,2))</f>
        <v/>
      </c>
      <c r="T510" s="43"/>
      <c r="U510" s="44" t="str">
        <f aca="false">IF(OR(T$4=0,T510="",T$8="",T$7=""),"",ROUND(T510/T$8*T$7*KVARDI,2))</f>
        <v/>
      </c>
      <c r="V510" s="43"/>
      <c r="W510" s="44" t="str">
        <f aca="false">IF(OR(V$4=0,V510="",V$8="",V$7=""),"",ROUND(V510/V$8*V$7*KVARDI,2))</f>
        <v/>
      </c>
      <c r="X510" s="43"/>
      <c r="Y510" s="44" t="str">
        <f aca="false">IF(OR(X$4=0,X510="",X$8="",X$7=""),"",ROUND(X510/X$8*X$7*KVARDI,2))</f>
        <v/>
      </c>
      <c r="Z510" s="43"/>
      <c r="AA510" s="44" t="str">
        <f aca="false">IF(OR(Z$4=0,Z510="",Z$8="",Z$7=""),"",ROUND(Z510/Z$8*Z$7*KVARDI,2))</f>
        <v/>
      </c>
      <c r="AB510" s="43"/>
      <c r="AC510" s="44" t="str">
        <f aca="false">IF(OR(AB$4=0,AB510="",AB$8="",AB$7=""),"",ROUND(AB510/AB$8*AB$7*KVARDI,2))</f>
        <v/>
      </c>
      <c r="AD510" s="43"/>
      <c r="AE510" s="44" t="str">
        <f aca="false">IF(OR(AD$4=0,AD510="",AD$8="",AD$7=""),"",ROUND(AD510/AD$8*AD$7*KVARDI,2))</f>
        <v/>
      </c>
      <c r="AF510" s="43"/>
      <c r="AG510" s="44" t="str">
        <f aca="false">IF(OR(AF$4=0,AF510="",AF$8="",AF$7=""),"",ROUND(AF510/AF$8*AF$7*KVARDI,2))</f>
        <v/>
      </c>
      <c r="AH510" s="43"/>
      <c r="AI510" s="44" t="str">
        <f aca="false">IF(OR(AH$4=0,AH510="",AH$8="",AH$7=""),"",ROUND(AH510/AH$8*AH$7*KVARDI,2))</f>
        <v/>
      </c>
      <c r="AJ510" s="43"/>
      <c r="AK510" s="44" t="str">
        <f aca="false">IF(OR(AJ$4=0,AJ510="",AJ$8="",AJ$7=""),"",ROUND(AJ510/AJ$8*AJ$7*KVARDI,2))</f>
        <v/>
      </c>
      <c r="AL510" s="43"/>
      <c r="AM510" s="44" t="str">
        <f aca="false">IF(OR(AL$4=0,AL510="",AL$8="",AL$7=""),"",ROUND(AL510/AL$8*AL$7*KVARDI,2))</f>
        <v/>
      </c>
      <c r="AN510" s="43"/>
      <c r="AO510" s="44" t="str">
        <f aca="false">IF(OR(AN$4=0,AN510="",AN$8="",AN$7=""),"",ROUND(AN510/AN$8*AN$7*KVARDI,2))</f>
        <v/>
      </c>
      <c r="AP510" s="43"/>
      <c r="AQ510" s="44" t="str">
        <f aca="false">IF(OR(AP$4=0,AP510="",AP$8="",AP$7=""),"",ROUND(AP510/AP$8*AP$7*KVARDI,2))</f>
        <v/>
      </c>
      <c r="AR510" s="43"/>
      <c r="AS510" s="44" t="str">
        <f aca="false">IF(OR(AR$4=0,AR510="",AR$8="",AR$7=""),"",ROUND(AR510/AR$8*AR$7*KVARDI,2))</f>
        <v/>
      </c>
      <c r="AT510" s="43"/>
      <c r="AU510" s="44" t="str">
        <f aca="false">IF(OR(AT$4=0,AT510="",AT$8="",AT$7=""),"",ROUND(AT510/AT$8*AT$7*KVARDI,2))</f>
        <v/>
      </c>
      <c r="AV510" s="43"/>
      <c r="AW510" s="44" t="str">
        <f aca="false">IF(OR(AV$4=0,AV510="",AV$8="",AV$7=""),"",ROUND(AV510/AV$8*AV$7*KVARDI,2))</f>
        <v/>
      </c>
      <c r="AX510" s="43"/>
      <c r="AY510" s="44" t="str">
        <f aca="false">IF(OR(AX$4=0,AX510="",AX$8="",AX$7=""),"",ROUND(AX510/AX$8*AX$7*KVARDI,2))</f>
        <v/>
      </c>
      <c r="AZ510" s="43"/>
      <c r="BA510" s="44" t="str">
        <f aca="false">IF(OR(AZ$4=0,AZ510="",AZ$8="",AZ$7=""),"",ROUND(AZ510/AZ$8*AZ$7*KVARDI,2))</f>
        <v/>
      </c>
      <c r="BB510" s="43"/>
      <c r="BC510" s="44" t="str">
        <f aca="false">IF(OR(BB$4=0,BB510="",BB$8="",BB$7=""),"",ROUND(BB510/BB$8*BB$7*KVARDI,2))</f>
        <v/>
      </c>
    </row>
  </sheetData>
  <mergeCells count="132">
    <mergeCell ref="B2:E2"/>
    <mergeCell ref="B3:N3"/>
    <mergeCell ref="B5:D5"/>
    <mergeCell ref="F5:G5"/>
    <mergeCell ref="H5:I5"/>
    <mergeCell ref="J5:K5"/>
    <mergeCell ref="L5:M5"/>
    <mergeCell ref="N5:O5"/>
    <mergeCell ref="P5:Q5"/>
    <mergeCell ref="R5:S5"/>
    <mergeCell ref="T5:U5"/>
    <mergeCell ref="V5:W5"/>
    <mergeCell ref="X5:Y5"/>
    <mergeCell ref="Z5:AA5"/>
    <mergeCell ref="AB5:AC5"/>
    <mergeCell ref="AD5:AE5"/>
    <mergeCell ref="AF5:AG5"/>
    <mergeCell ref="AH5:AI5"/>
    <mergeCell ref="AJ5:AK5"/>
    <mergeCell ref="AL5:AM5"/>
    <mergeCell ref="AN5:AO5"/>
    <mergeCell ref="AP5:AQ5"/>
    <mergeCell ref="AR5:AS5"/>
    <mergeCell ref="AT5:AU5"/>
    <mergeCell ref="AV5:AW5"/>
    <mergeCell ref="AX5:AY5"/>
    <mergeCell ref="AZ5:BA5"/>
    <mergeCell ref="BB5:BC5"/>
    <mergeCell ref="B6:D6"/>
    <mergeCell ref="F6:G6"/>
    <mergeCell ref="H6:I6"/>
    <mergeCell ref="J6:K6"/>
    <mergeCell ref="L6:M6"/>
    <mergeCell ref="N6:O6"/>
    <mergeCell ref="P6:Q6"/>
    <mergeCell ref="R6:S6"/>
    <mergeCell ref="T6:U6"/>
    <mergeCell ref="V6:W6"/>
    <mergeCell ref="X6:Y6"/>
    <mergeCell ref="Z6:AA6"/>
    <mergeCell ref="AB6:AC6"/>
    <mergeCell ref="AD6:AE6"/>
    <mergeCell ref="AF6:AG6"/>
    <mergeCell ref="AH6:AI6"/>
    <mergeCell ref="AJ6:AK6"/>
    <mergeCell ref="AL6:AM6"/>
    <mergeCell ref="AN6:AO6"/>
    <mergeCell ref="AP6:AQ6"/>
    <mergeCell ref="AR6:AS6"/>
    <mergeCell ref="AT6:AU6"/>
    <mergeCell ref="AV6:AW6"/>
    <mergeCell ref="AX6:AY6"/>
    <mergeCell ref="AZ6:BA6"/>
    <mergeCell ref="BB6:BC6"/>
    <mergeCell ref="B7:D7"/>
    <mergeCell ref="F7:G7"/>
    <mergeCell ref="H7:I7"/>
    <mergeCell ref="J7:K7"/>
    <mergeCell ref="L7:M7"/>
    <mergeCell ref="N7:O7"/>
    <mergeCell ref="P7:Q7"/>
    <mergeCell ref="R7:S7"/>
    <mergeCell ref="T7:U7"/>
    <mergeCell ref="V7:W7"/>
    <mergeCell ref="X7:Y7"/>
    <mergeCell ref="Z7:AA7"/>
    <mergeCell ref="AB7:AC7"/>
    <mergeCell ref="AD7:AE7"/>
    <mergeCell ref="AF7:AG7"/>
    <mergeCell ref="AH7:AI7"/>
    <mergeCell ref="AJ7:AK7"/>
    <mergeCell ref="AL7:AM7"/>
    <mergeCell ref="AN7:AO7"/>
    <mergeCell ref="AP7:AQ7"/>
    <mergeCell ref="AR7:AS7"/>
    <mergeCell ref="AT7:AU7"/>
    <mergeCell ref="AV7:AW7"/>
    <mergeCell ref="AX7:AY7"/>
    <mergeCell ref="AZ7:BA7"/>
    <mergeCell ref="BB7:BC7"/>
    <mergeCell ref="B8:D8"/>
    <mergeCell ref="F8:G8"/>
    <mergeCell ref="H8:I8"/>
    <mergeCell ref="J8:K8"/>
    <mergeCell ref="L8:M8"/>
    <mergeCell ref="N8:O8"/>
    <mergeCell ref="P8:Q8"/>
    <mergeCell ref="R8:S8"/>
    <mergeCell ref="T8:U8"/>
    <mergeCell ref="V8:W8"/>
    <mergeCell ref="X8:Y8"/>
    <mergeCell ref="Z8:AA8"/>
    <mergeCell ref="AB8:AC8"/>
    <mergeCell ref="AD8:AE8"/>
    <mergeCell ref="AF8:AG8"/>
    <mergeCell ref="AH8:AI8"/>
    <mergeCell ref="AJ8:AK8"/>
    <mergeCell ref="AL8:AM8"/>
    <mergeCell ref="AN8:AO8"/>
    <mergeCell ref="AP8:AQ8"/>
    <mergeCell ref="AR8:AS8"/>
    <mergeCell ref="AT8:AU8"/>
    <mergeCell ref="AV8:AW8"/>
    <mergeCell ref="AX8:AY8"/>
    <mergeCell ref="AZ8:BA8"/>
    <mergeCell ref="BB8:BC8"/>
    <mergeCell ref="B9:D9"/>
    <mergeCell ref="F9:G9"/>
    <mergeCell ref="H9:I9"/>
    <mergeCell ref="J9:K9"/>
    <mergeCell ref="L9:M9"/>
    <mergeCell ref="N9:O9"/>
    <mergeCell ref="P9:Q9"/>
    <mergeCell ref="R9:S9"/>
    <mergeCell ref="T9:U9"/>
    <mergeCell ref="V9:W9"/>
    <mergeCell ref="X9:Y9"/>
    <mergeCell ref="Z9:AA9"/>
    <mergeCell ref="AB9:AC9"/>
    <mergeCell ref="AD9:AE9"/>
    <mergeCell ref="AF9:AG9"/>
    <mergeCell ref="AH9:AI9"/>
    <mergeCell ref="AJ9:AK9"/>
    <mergeCell ref="AL9:AM9"/>
    <mergeCell ref="AN9:AO9"/>
    <mergeCell ref="AP9:AQ9"/>
    <mergeCell ref="AR9:AS9"/>
    <mergeCell ref="AT9:AU9"/>
    <mergeCell ref="AV9:AW9"/>
    <mergeCell ref="AX9:AY9"/>
    <mergeCell ref="AZ9:BA9"/>
    <mergeCell ref="BB9:BC9"/>
  </mergeCells>
  <conditionalFormatting sqref="F5:BC510">
    <cfRule type="expression" priority="2" aboveAverage="0" equalAverage="0" bottom="0" percent="0" rank="0" text="" dxfId="2">
      <formula>F$10=""</formula>
    </cfRule>
  </conditionalFormatting>
  <conditionalFormatting sqref="F11:F510 H11:H510 J11:J510 L11:L510 N11:N510 P11:P510 R11:R510 T11:T510 V11:V510 X11:X510 Z11:Z510 AB11:AB510 AD11:AD510 AF11:AF510 AH11:AH510 AJ11:AJ510 AL11:AL510 AN11:AN510 AP11:AP510 AR11:AR510 AT11:AT510 AV11:AV510 AX11:AX510 AZ11:AZ510 BB11:BB510">
    <cfRule type="expression" priority="3" aboveAverage="0" equalAverage="0" bottom="0" percent="0" rank="0" text="" dxfId="1">
      <formula>AND(F11&lt;&gt;"",F$8&lt;&gt;"",F11&gt;F$8)</formula>
    </cfRule>
  </conditionalFormatting>
  <dataValidations count="1">
    <dataValidation allowBlank="true" error="Þrep verður að vera heil tala frá 1 upp í fjölda þrepa fyrir viðkomandi undirviðmið (sjá &quot;Fjöldi þrepa&quot; efst í dálknum). Hámark er 8. Ef dálkurinn er tómur er ekkert einstaklingsbundið undirviðmið skráð fyrir hann." errorStyle="stop" errorTitle="Ógilt þrep" operator="between" prompt="Sláðu inn þrep frá 1 upp í fjölda þrepa fyrir þetta undirviðmið (hámark 8)." promptTitle="Þrep" showDropDown="false" showErrorMessage="true" showInputMessage="true" sqref="F11:F510 H11:H510 J11:J510 L11:L510 N11:N510 P11:P510 R11:R510 T11:T510 V11:V510 X11:X510 Z11:Z510 AB11:AB510 AD11:AD510 AF11:AF510 AH11:AH510 AJ11:AJ510 AL11:AL510 AN11:AN510 AP11:AP510 AR11:AR510 AT11:AT510 AV11:AV510 AX11:AX510 AZ11:AZ510 BB11:BB510" type="custom">
      <formula1>AND(ISNUMBER(F11),F11=INT(F11),F11&gt;=1,F$8&lt;&gt;"",F11&lt;=F$8)</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2:P51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5" topLeftCell="A6"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1" width="4"/>
    <col collapsed="false" customWidth="true" hidden="false" outlineLevel="0" max="2" min="2" style="1" width="22"/>
    <col collapsed="false" customWidth="true" hidden="false" outlineLevel="0" max="3" min="3" style="1" width="20"/>
    <col collapsed="false" customWidth="true" hidden="false" outlineLevel="0" max="4" min="4" style="1" width="8"/>
    <col collapsed="false" customWidth="true" hidden="false" outlineLevel="0" max="5" min="5" style="1" width="12"/>
    <col collapsed="false" customWidth="true" hidden="false" outlineLevel="0" max="7" min="6" style="1" width="14"/>
    <col collapsed="false" customWidth="true" hidden="false" outlineLevel="0" max="8" min="8" style="1" width="12"/>
    <col collapsed="false" customWidth="true" hidden="false" outlineLevel="0" max="12" min="9" style="1" width="14"/>
    <col collapsed="false" customWidth="true" hidden="false" outlineLevel="0" max="14" min="13" style="1" width="18"/>
    <col collapsed="false" customWidth="true" hidden="false" outlineLevel="0" max="15" min="15" style="1" width="30"/>
    <col collapsed="false" customWidth="true" hidden="false" outlineLevel="0" max="16" min="16" style="1" width="17"/>
  </cols>
  <sheetData>
    <row r="2" customFormat="false" ht="19.5" hidden="false" customHeight="true" outlineLevel="0" collapsed="false">
      <c r="B2" s="12" t="s">
        <v>143</v>
      </c>
      <c r="C2" s="12"/>
      <c r="D2" s="12"/>
      <c r="E2" s="12"/>
      <c r="F2" s="12"/>
      <c r="G2" s="12"/>
      <c r="H2" s="12"/>
      <c r="I2" s="12"/>
      <c r="J2" s="12"/>
      <c r="K2" s="12"/>
      <c r="L2" s="12"/>
      <c r="M2" s="12"/>
      <c r="N2" s="12"/>
    </row>
    <row r="3" customFormat="false" ht="15" hidden="false" customHeight="true" outlineLevel="0" collapsed="false">
      <c r="B3" s="13" t="s">
        <v>144</v>
      </c>
      <c r="C3" s="13"/>
      <c r="D3" s="13"/>
      <c r="E3" s="13"/>
      <c r="F3" s="13"/>
      <c r="G3" s="13"/>
      <c r="H3" s="13"/>
      <c r="I3" s="13"/>
      <c r="J3" s="13"/>
      <c r="K3" s="13"/>
      <c r="L3" s="13"/>
      <c r="M3" s="13"/>
      <c r="N3" s="13"/>
    </row>
    <row r="4" customFormat="false" ht="15.75" hidden="false" customHeight="true" outlineLevel="0" collapsed="false">
      <c r="B4" s="29" t="str">
        <f aca="false">IF(SUMPRODUCT(--(((Launagögn!$C$6:$C$10005&lt;&gt;"")+(Launagögn!$I$6:$I$10005&lt;&gt;""))&gt;0))&gt;500,"⚠ "&amp;SUMPRODUCT(--(((Launagögn!$C$6:$C$10005&lt;&gt;"")+(Launagögn!$I$6:$I$10005&lt;&gt;""))&gt;0))&amp;" starfsmenn eru skráðir en sniðmátið er tilbúið fyrir 500. Afritaðu síðustu línu niður á Launagögn (505), Einstaklingsmat (510) og Yfirlit (505). Yfirlit er læst — taktu læsinguna af (Review ▸ Unprotect Sheet, ekkert lykilorð) áður en línum er bætt við og læstu blaðinu aftur á eftir. Haltu áfram númeraröðinni í A-dálki á Yfirlit — sjá Leiðbeiningar.","")</f>
        <v/>
      </c>
      <c r="E4" s="46" t="s">
        <v>145</v>
      </c>
      <c r="F4" s="47" t="n">
        <f aca="false">SUMIF(Viðmið!$B$6:$B$10,"Starfsbundið",Viðmið!$E$6:$E$10)*KVARDI</f>
        <v>0</v>
      </c>
      <c r="G4" s="47" t="n">
        <f aca="false">SUMIF(Viðmið!$B$6:$B$10,"Einstaklingsbundið",Viðmið!$E$6:$E$10)*KVARDI</f>
        <v>0</v>
      </c>
      <c r="H4" s="47" t="n">
        <f aca="false">SUM(Viðmið!$E$6:$E$10)*KVARDI</f>
        <v>0</v>
      </c>
    </row>
    <row r="5" customFormat="false" ht="31.5" hidden="false" customHeight="true" outlineLevel="0" collapsed="false">
      <c r="A5" s="14" t="s">
        <v>103</v>
      </c>
      <c r="B5" s="14" t="s">
        <v>142</v>
      </c>
      <c r="C5" s="14" t="s">
        <v>121</v>
      </c>
      <c r="D5" s="14" t="s">
        <v>122</v>
      </c>
      <c r="E5" s="14" t="s">
        <v>44</v>
      </c>
      <c r="F5" s="14" t="s">
        <v>146</v>
      </c>
      <c r="G5" s="14" t="s">
        <v>147</v>
      </c>
      <c r="H5" s="14" t="s">
        <v>148</v>
      </c>
      <c r="I5" s="14" t="s">
        <v>149</v>
      </c>
      <c r="J5" s="14" t="s">
        <v>150</v>
      </c>
      <c r="K5" s="14" t="s">
        <v>46</v>
      </c>
      <c r="L5" s="14" t="s">
        <v>151</v>
      </c>
      <c r="M5" s="14" t="s">
        <v>152</v>
      </c>
      <c r="N5" s="14"/>
      <c r="O5" s="48" t="s">
        <v>153</v>
      </c>
      <c r="P5" s="48"/>
    </row>
    <row r="6" customFormat="false" ht="15" hidden="false" customHeight="true" outlineLevel="0" collapsed="false">
      <c r="A6" s="24" t="n">
        <v>1</v>
      </c>
      <c r="B6" s="25" t="str">
        <f aca="false">IF(INDEX(Launagögn!$B$6:$B$10005,$A6)="","",INDEX(Launagögn!$B$6:$B$10005,$A6))</f>
        <v/>
      </c>
      <c r="C6" s="25" t="str">
        <f aca="false">IF(INDEX(Launagögn!$C$6:$C$10005,$A6)="","",INDEX(Launagögn!$C$6:$C$10005,$A6))</f>
        <v/>
      </c>
      <c r="D6" s="49" t="str">
        <f aca="false">IF(INDEX(Launagögn!$D$6:$D$10005,$A6)="","",INDEX(Launagögn!$D$6:$D$10005,$A6))</f>
        <v/>
      </c>
      <c r="E6" s="50" t="str">
        <f aca="false">IF(INDEX(Launagögn!$E$6:$E$10005,$A6)="","",INDEX(Launagögn!$E$6:$E$10005,$A6))</f>
        <v/>
      </c>
      <c r="F6" s="27" t="str">
        <f aca="false">IFERROR(IF(INDEX(Launagögn!$C$6:$C$10005,$A6)="","",IF(INDEX(Starfsmat!$C$11:$C$110,MATCH(INDEX(Launagögn!$C$6:$C$10005,$A6),Starfsmat!$B$11:$B$110,0))=0,"",INDEX(Starfsmat!$C$11:$C$110,MATCH(INDEX(Launagögn!$C$6:$C$10005,$A6),Starfsmat!$B$11:$B$110,0)))),"")</f>
        <v/>
      </c>
      <c r="G6" s="37" t="str">
        <f aca="false">IFERROR(IF(INDEX(Einstaklingsmat!$D$11:$D$510,$A6)=0,"",INDEX(Einstaklingsmat!$D$11:$D$510,$A6)),"")</f>
        <v/>
      </c>
      <c r="H6" s="51" t="str">
        <f aca="false">IFERROR(IF(AND(F6="",G6=""),"",IF(F6="",0,F6)+IF(G6="",0,G6)),"")</f>
        <v/>
      </c>
      <c r="I6" s="52" t="str">
        <f aca="false">IF(INDEX(Launagögn!$I$6:$I$10005,$A6)="","",INDEX(Launagögn!$I$6:$I$10005,$A6))</f>
        <v/>
      </c>
      <c r="J6" s="52" t="str">
        <f aca="false">IF(INDEX(Launagögn!$P$6:$P$10005,$A6)="","",INDEX(Launagögn!$P$6:$P$10005,$A6))</f>
        <v/>
      </c>
      <c r="K6" s="52" t="str">
        <f aca="false">IF(INDEX(Launagögn!$Q$6:$Q$10005,$A6)="","",INDEX(Launagögn!$Q$6:$Q$10005,$A6))</f>
        <v/>
      </c>
      <c r="L6" s="53" t="str">
        <f aca="false">IFERROR(IF(AND(I6="",J6=""),"",IF(I6="",0,I6)+IF(J6="",0,J6)),"")</f>
        <v/>
      </c>
      <c r="M6" s="52" t="str">
        <f aca="false">IFERROR(IF(OR(L6="",E6="",E6=0),"",ROUND(L6/E6,0)),"")</f>
        <v/>
      </c>
      <c r="N6" s="54"/>
      <c r="O6" s="55" t="s">
        <v>154</v>
      </c>
      <c r="P6" s="56" t="n">
        <f aca="false">IFERROR(AVERAGEIF(H6:H10005,"&gt;0"),0)</f>
        <v>0</v>
      </c>
    </row>
    <row r="7" customFormat="false" ht="15" hidden="false" customHeight="true" outlineLevel="0" collapsed="false">
      <c r="A7" s="24" t="n">
        <v>2</v>
      </c>
      <c r="B7" s="25" t="str">
        <f aca="false">IF(INDEX(Launagögn!$B$6:$B$10005,$A7)="","",INDEX(Launagögn!$B$6:$B$10005,$A7))</f>
        <v/>
      </c>
      <c r="C7" s="25" t="str">
        <f aca="false">IF(INDEX(Launagögn!$C$6:$C$10005,$A7)="","",INDEX(Launagögn!$C$6:$C$10005,$A7))</f>
        <v/>
      </c>
      <c r="D7" s="49" t="str">
        <f aca="false">IF(INDEX(Launagögn!$D$6:$D$10005,$A7)="","",INDEX(Launagögn!$D$6:$D$10005,$A7))</f>
        <v/>
      </c>
      <c r="E7" s="50" t="str">
        <f aca="false">IF(INDEX(Launagögn!$E$6:$E$10005,$A7)="","",INDEX(Launagögn!$E$6:$E$10005,$A7))</f>
        <v/>
      </c>
      <c r="F7" s="27" t="str">
        <f aca="false">IFERROR(IF(INDEX(Launagögn!$C$6:$C$10005,$A7)="","",IF(INDEX(Starfsmat!$C$11:$C$110,MATCH(INDEX(Launagögn!$C$6:$C$10005,$A7),Starfsmat!$B$11:$B$110,0))=0,"",INDEX(Starfsmat!$C$11:$C$110,MATCH(INDEX(Launagögn!$C$6:$C$10005,$A7),Starfsmat!$B$11:$B$110,0)))),"")</f>
        <v/>
      </c>
      <c r="G7" s="37" t="str">
        <f aca="false">IFERROR(IF(INDEX(Einstaklingsmat!$D$11:$D$510,$A7)=0,"",INDEX(Einstaklingsmat!$D$11:$D$510,$A7)),"")</f>
        <v/>
      </c>
      <c r="H7" s="51" t="str">
        <f aca="false">IFERROR(IF(AND(F7="",G7=""),"",IF(F7="",0,F7)+IF(G7="",0,G7)),"")</f>
        <v/>
      </c>
      <c r="I7" s="52" t="str">
        <f aca="false">IF(INDEX(Launagögn!$I$6:$I$10005,$A7)="","",INDEX(Launagögn!$I$6:$I$10005,$A7))</f>
        <v/>
      </c>
      <c r="J7" s="52" t="str">
        <f aca="false">IF(INDEX(Launagögn!$P$6:$P$10005,$A7)="","",INDEX(Launagögn!$P$6:$P$10005,$A7))</f>
        <v/>
      </c>
      <c r="K7" s="52" t="str">
        <f aca="false">IF(INDEX(Launagögn!$Q$6:$Q$10005,$A7)="","",INDEX(Launagögn!$Q$6:$Q$10005,$A7))</f>
        <v/>
      </c>
      <c r="L7" s="53" t="str">
        <f aca="false">IFERROR(IF(AND(I7="",J7=""),"",IF(I7="",0,I7)+IF(J7="",0,J7)),"")</f>
        <v/>
      </c>
      <c r="M7" s="52" t="str">
        <f aca="false">IFERROR(IF(OR(L7="",E7="",E7=0),"",ROUND(L7/E7,0)),"")</f>
        <v/>
      </c>
      <c r="N7" s="54"/>
      <c r="O7" s="55" t="s">
        <v>155</v>
      </c>
      <c r="P7" s="56" t="n">
        <f aca="false">IFERROR(AVERAGEIFS(H6:H10005,D6:D10005,"Kona",H6:H10005,"&gt;0"),0)</f>
        <v>0</v>
      </c>
    </row>
    <row r="8" customFormat="false" ht="15" hidden="false" customHeight="true" outlineLevel="0" collapsed="false">
      <c r="A8" s="24" t="n">
        <v>3</v>
      </c>
      <c r="B8" s="25" t="str">
        <f aca="false">IF(INDEX(Launagögn!$B$6:$B$10005,$A8)="","",INDEX(Launagögn!$B$6:$B$10005,$A8))</f>
        <v/>
      </c>
      <c r="C8" s="25" t="str">
        <f aca="false">IF(INDEX(Launagögn!$C$6:$C$10005,$A8)="","",INDEX(Launagögn!$C$6:$C$10005,$A8))</f>
        <v/>
      </c>
      <c r="D8" s="49" t="str">
        <f aca="false">IF(INDEX(Launagögn!$D$6:$D$10005,$A8)="","",INDEX(Launagögn!$D$6:$D$10005,$A8))</f>
        <v/>
      </c>
      <c r="E8" s="50" t="str">
        <f aca="false">IF(INDEX(Launagögn!$E$6:$E$10005,$A8)="","",INDEX(Launagögn!$E$6:$E$10005,$A8))</f>
        <v/>
      </c>
      <c r="F8" s="27" t="str">
        <f aca="false">IFERROR(IF(INDEX(Launagögn!$C$6:$C$10005,$A8)="","",IF(INDEX(Starfsmat!$C$11:$C$110,MATCH(INDEX(Launagögn!$C$6:$C$10005,$A8),Starfsmat!$B$11:$B$110,0))=0,"",INDEX(Starfsmat!$C$11:$C$110,MATCH(INDEX(Launagögn!$C$6:$C$10005,$A8),Starfsmat!$B$11:$B$110,0)))),"")</f>
        <v/>
      </c>
      <c r="G8" s="37" t="str">
        <f aca="false">IFERROR(IF(INDEX(Einstaklingsmat!$D$11:$D$510,$A8)=0,"",INDEX(Einstaklingsmat!$D$11:$D$510,$A8)),"")</f>
        <v/>
      </c>
      <c r="H8" s="51" t="str">
        <f aca="false">IFERROR(IF(AND(F8="",G8=""),"",IF(F8="",0,F8)+IF(G8="",0,G8)),"")</f>
        <v/>
      </c>
      <c r="I8" s="52" t="str">
        <f aca="false">IF(INDEX(Launagögn!$I$6:$I$10005,$A8)="","",INDEX(Launagögn!$I$6:$I$10005,$A8))</f>
        <v/>
      </c>
      <c r="J8" s="52" t="str">
        <f aca="false">IF(INDEX(Launagögn!$P$6:$P$10005,$A8)="","",INDEX(Launagögn!$P$6:$P$10005,$A8))</f>
        <v/>
      </c>
      <c r="K8" s="52" t="str">
        <f aca="false">IF(INDEX(Launagögn!$Q$6:$Q$10005,$A8)="","",INDEX(Launagögn!$Q$6:$Q$10005,$A8))</f>
        <v/>
      </c>
      <c r="L8" s="53" t="str">
        <f aca="false">IFERROR(IF(AND(I8="",J8=""),"",IF(I8="",0,I8)+IF(J8="",0,J8)),"")</f>
        <v/>
      </c>
      <c r="M8" s="52" t="str">
        <f aca="false">IFERROR(IF(OR(L8="",E8="",E8=0),"",ROUND(L8/E8,0)),"")</f>
        <v/>
      </c>
      <c r="N8" s="54"/>
      <c r="O8" s="55" t="s">
        <v>156</v>
      </c>
      <c r="P8" s="56" t="n">
        <f aca="false">IFERROR(AVERAGEIFS(H6:H10005,D6:D10005,"Karl",H6:H10005,"&gt;0"),0)</f>
        <v>0</v>
      </c>
    </row>
    <row r="9" customFormat="false" ht="15" hidden="false" customHeight="true" outlineLevel="0" collapsed="false">
      <c r="A9" s="24" t="n">
        <v>4</v>
      </c>
      <c r="B9" s="25" t="str">
        <f aca="false">IF(INDEX(Launagögn!$B$6:$B$10005,$A9)="","",INDEX(Launagögn!$B$6:$B$10005,$A9))</f>
        <v/>
      </c>
      <c r="C9" s="25" t="str">
        <f aca="false">IF(INDEX(Launagögn!$C$6:$C$10005,$A9)="","",INDEX(Launagögn!$C$6:$C$10005,$A9))</f>
        <v/>
      </c>
      <c r="D9" s="49" t="str">
        <f aca="false">IF(INDEX(Launagögn!$D$6:$D$10005,$A9)="","",INDEX(Launagögn!$D$6:$D$10005,$A9))</f>
        <v/>
      </c>
      <c r="E9" s="50" t="str">
        <f aca="false">IF(INDEX(Launagögn!$E$6:$E$10005,$A9)="","",INDEX(Launagögn!$E$6:$E$10005,$A9))</f>
        <v/>
      </c>
      <c r="F9" s="27" t="str">
        <f aca="false">IFERROR(IF(INDEX(Launagögn!$C$6:$C$10005,$A9)="","",IF(INDEX(Starfsmat!$C$11:$C$110,MATCH(INDEX(Launagögn!$C$6:$C$10005,$A9),Starfsmat!$B$11:$B$110,0))=0,"",INDEX(Starfsmat!$C$11:$C$110,MATCH(INDEX(Launagögn!$C$6:$C$10005,$A9),Starfsmat!$B$11:$B$110,0)))),"")</f>
        <v/>
      </c>
      <c r="G9" s="37" t="str">
        <f aca="false">IFERROR(IF(INDEX(Einstaklingsmat!$D$11:$D$510,$A9)=0,"",INDEX(Einstaklingsmat!$D$11:$D$510,$A9)),"")</f>
        <v/>
      </c>
      <c r="H9" s="51" t="str">
        <f aca="false">IFERROR(IF(AND(F9="",G9=""),"",IF(F9="",0,F9)+IF(G9="",0,G9)),"")</f>
        <v/>
      </c>
      <c r="I9" s="52" t="str">
        <f aca="false">IF(INDEX(Launagögn!$I$6:$I$10005,$A9)="","",INDEX(Launagögn!$I$6:$I$10005,$A9))</f>
        <v/>
      </c>
      <c r="J9" s="52" t="str">
        <f aca="false">IF(INDEX(Launagögn!$P$6:$P$10005,$A9)="","",INDEX(Launagögn!$P$6:$P$10005,$A9))</f>
        <v/>
      </c>
      <c r="K9" s="52" t="str">
        <f aca="false">IF(INDEX(Launagögn!$Q$6:$Q$10005,$A9)="","",INDEX(Launagögn!$Q$6:$Q$10005,$A9))</f>
        <v/>
      </c>
      <c r="L9" s="53" t="str">
        <f aca="false">IFERROR(IF(AND(I9="",J9=""),"",IF(I9="",0,I9)+IF(J9="",0,J9)),"")</f>
        <v/>
      </c>
      <c r="M9" s="52" t="str">
        <f aca="false">IFERROR(IF(OR(L9="",E9="",E9=0),"",ROUND(L9/E9,0)),"")</f>
        <v/>
      </c>
      <c r="N9" s="54"/>
      <c r="O9" s="55" t="s">
        <v>157</v>
      </c>
      <c r="P9" s="57" t="n">
        <f aca="false">IFERROR(AVERAGEIF(L6:L10005,"&gt;0"),0)</f>
        <v>0</v>
      </c>
    </row>
    <row r="10" customFormat="false" ht="15" hidden="false" customHeight="true" outlineLevel="0" collapsed="false">
      <c r="A10" s="24" t="n">
        <v>5</v>
      </c>
      <c r="B10" s="25" t="str">
        <f aca="false">IF(INDEX(Launagögn!$B$6:$B$10005,$A10)="","",INDEX(Launagögn!$B$6:$B$10005,$A10))</f>
        <v/>
      </c>
      <c r="C10" s="25" t="str">
        <f aca="false">IF(INDEX(Launagögn!$C$6:$C$10005,$A10)="","",INDEX(Launagögn!$C$6:$C$10005,$A10))</f>
        <v/>
      </c>
      <c r="D10" s="49" t="str">
        <f aca="false">IF(INDEX(Launagögn!$D$6:$D$10005,$A10)="","",INDEX(Launagögn!$D$6:$D$10005,$A10))</f>
        <v/>
      </c>
      <c r="E10" s="50" t="str">
        <f aca="false">IF(INDEX(Launagögn!$E$6:$E$10005,$A10)="","",INDEX(Launagögn!$E$6:$E$10005,$A10))</f>
        <v/>
      </c>
      <c r="F10" s="27" t="str">
        <f aca="false">IFERROR(IF(INDEX(Launagögn!$C$6:$C$10005,$A10)="","",IF(INDEX(Starfsmat!$C$11:$C$110,MATCH(INDEX(Launagögn!$C$6:$C$10005,$A10),Starfsmat!$B$11:$B$110,0))=0,"",INDEX(Starfsmat!$C$11:$C$110,MATCH(INDEX(Launagögn!$C$6:$C$10005,$A10),Starfsmat!$B$11:$B$110,0)))),"")</f>
        <v/>
      </c>
      <c r="G10" s="37" t="str">
        <f aca="false">IFERROR(IF(INDEX(Einstaklingsmat!$D$11:$D$510,$A10)=0,"",INDEX(Einstaklingsmat!$D$11:$D$510,$A10)),"")</f>
        <v/>
      </c>
      <c r="H10" s="51" t="str">
        <f aca="false">IFERROR(IF(AND(F10="",G10=""),"",IF(F10="",0,F10)+IF(G10="",0,G10)),"")</f>
        <v/>
      </c>
      <c r="I10" s="52" t="str">
        <f aca="false">IF(INDEX(Launagögn!$I$6:$I$10005,$A10)="","",INDEX(Launagögn!$I$6:$I$10005,$A10))</f>
        <v/>
      </c>
      <c r="J10" s="52" t="str">
        <f aca="false">IF(INDEX(Launagögn!$P$6:$P$10005,$A10)="","",INDEX(Launagögn!$P$6:$P$10005,$A10))</f>
        <v/>
      </c>
      <c r="K10" s="52" t="str">
        <f aca="false">IF(INDEX(Launagögn!$Q$6:$Q$10005,$A10)="","",INDEX(Launagögn!$Q$6:$Q$10005,$A10))</f>
        <v/>
      </c>
      <c r="L10" s="53" t="str">
        <f aca="false">IFERROR(IF(AND(I10="",J10=""),"",IF(I10="",0,I10)+IF(J10="",0,J10)),"")</f>
        <v/>
      </c>
      <c r="M10" s="52" t="str">
        <f aca="false">IFERROR(IF(OR(L10="",E10="",E10=0),"",ROUND(L10/E10,0)),"")</f>
        <v/>
      </c>
      <c r="N10" s="54"/>
      <c r="O10" s="55" t="s">
        <v>158</v>
      </c>
      <c r="P10" s="57" t="n">
        <f aca="false">IFERROR(AVERAGEIFS(L6:L10005,D6:D10005,"Kona",L6:L10005,"&gt;0"),0)</f>
        <v>0</v>
      </c>
    </row>
    <row r="11" customFormat="false" ht="15" hidden="false" customHeight="true" outlineLevel="0" collapsed="false">
      <c r="A11" s="24" t="n">
        <v>6</v>
      </c>
      <c r="B11" s="25" t="str">
        <f aca="false">IF(INDEX(Launagögn!$B$6:$B$10005,$A11)="","",INDEX(Launagögn!$B$6:$B$10005,$A11))</f>
        <v/>
      </c>
      <c r="C11" s="25" t="str">
        <f aca="false">IF(INDEX(Launagögn!$C$6:$C$10005,$A11)="","",INDEX(Launagögn!$C$6:$C$10005,$A11))</f>
        <v/>
      </c>
      <c r="D11" s="49" t="str">
        <f aca="false">IF(INDEX(Launagögn!$D$6:$D$10005,$A11)="","",INDEX(Launagögn!$D$6:$D$10005,$A11))</f>
        <v/>
      </c>
      <c r="E11" s="50" t="str">
        <f aca="false">IF(INDEX(Launagögn!$E$6:$E$10005,$A11)="","",INDEX(Launagögn!$E$6:$E$10005,$A11))</f>
        <v/>
      </c>
      <c r="F11" s="27" t="str">
        <f aca="false">IFERROR(IF(INDEX(Launagögn!$C$6:$C$10005,$A11)="","",IF(INDEX(Starfsmat!$C$11:$C$110,MATCH(INDEX(Launagögn!$C$6:$C$10005,$A11),Starfsmat!$B$11:$B$110,0))=0,"",INDEX(Starfsmat!$C$11:$C$110,MATCH(INDEX(Launagögn!$C$6:$C$10005,$A11),Starfsmat!$B$11:$B$110,0)))),"")</f>
        <v/>
      </c>
      <c r="G11" s="37" t="str">
        <f aca="false">IFERROR(IF(INDEX(Einstaklingsmat!$D$11:$D$510,$A11)=0,"",INDEX(Einstaklingsmat!$D$11:$D$510,$A11)),"")</f>
        <v/>
      </c>
      <c r="H11" s="51" t="str">
        <f aca="false">IFERROR(IF(AND(F11="",G11=""),"",IF(F11="",0,F11)+IF(G11="",0,G11)),"")</f>
        <v/>
      </c>
      <c r="I11" s="52" t="str">
        <f aca="false">IF(INDEX(Launagögn!$I$6:$I$10005,$A11)="","",INDEX(Launagögn!$I$6:$I$10005,$A11))</f>
        <v/>
      </c>
      <c r="J11" s="52" t="str">
        <f aca="false">IF(INDEX(Launagögn!$P$6:$P$10005,$A11)="","",INDEX(Launagögn!$P$6:$P$10005,$A11))</f>
        <v/>
      </c>
      <c r="K11" s="52" t="str">
        <f aca="false">IF(INDEX(Launagögn!$Q$6:$Q$10005,$A11)="","",INDEX(Launagögn!$Q$6:$Q$10005,$A11))</f>
        <v/>
      </c>
      <c r="L11" s="53" t="str">
        <f aca="false">IFERROR(IF(AND(I11="",J11=""),"",IF(I11="",0,I11)+IF(J11="",0,J11)),"")</f>
        <v/>
      </c>
      <c r="M11" s="52" t="str">
        <f aca="false">IFERROR(IF(OR(L11="",E11="",E11=0),"",ROUND(L11/E11,0)),"")</f>
        <v/>
      </c>
      <c r="N11" s="54"/>
      <c r="O11" s="55" t="s">
        <v>159</v>
      </c>
      <c r="P11" s="57" t="n">
        <f aca="false">IFERROR(AVERAGEIFS(L6:L10005,D6:D10005,"Karl",L6:L10005,"&gt;0"),0)</f>
        <v>0</v>
      </c>
    </row>
    <row r="12" customFormat="false" ht="15" hidden="false" customHeight="true" outlineLevel="0" collapsed="false">
      <c r="A12" s="24" t="n">
        <v>7</v>
      </c>
      <c r="B12" s="25" t="str">
        <f aca="false">IF(INDEX(Launagögn!$B$6:$B$10005,$A12)="","",INDEX(Launagögn!$B$6:$B$10005,$A12))</f>
        <v/>
      </c>
      <c r="C12" s="25" t="str">
        <f aca="false">IF(INDEX(Launagögn!$C$6:$C$10005,$A12)="","",INDEX(Launagögn!$C$6:$C$10005,$A12))</f>
        <v/>
      </c>
      <c r="D12" s="49" t="str">
        <f aca="false">IF(INDEX(Launagögn!$D$6:$D$10005,$A12)="","",INDEX(Launagögn!$D$6:$D$10005,$A12))</f>
        <v/>
      </c>
      <c r="E12" s="50" t="str">
        <f aca="false">IF(INDEX(Launagögn!$E$6:$E$10005,$A12)="","",INDEX(Launagögn!$E$6:$E$10005,$A12))</f>
        <v/>
      </c>
      <c r="F12" s="27" t="str">
        <f aca="false">IFERROR(IF(INDEX(Launagögn!$C$6:$C$10005,$A12)="","",IF(INDEX(Starfsmat!$C$11:$C$110,MATCH(INDEX(Launagögn!$C$6:$C$10005,$A12),Starfsmat!$B$11:$B$110,0))=0,"",INDEX(Starfsmat!$C$11:$C$110,MATCH(INDEX(Launagögn!$C$6:$C$10005,$A12),Starfsmat!$B$11:$B$110,0)))),"")</f>
        <v/>
      </c>
      <c r="G12" s="37" t="str">
        <f aca="false">IFERROR(IF(INDEX(Einstaklingsmat!$D$11:$D$510,$A12)=0,"",INDEX(Einstaklingsmat!$D$11:$D$510,$A12)),"")</f>
        <v/>
      </c>
      <c r="H12" s="51" t="str">
        <f aca="false">IFERROR(IF(AND(F12="",G12=""),"",IF(F12="",0,F12)+IF(G12="",0,G12)),"")</f>
        <v/>
      </c>
      <c r="I12" s="52" t="str">
        <f aca="false">IF(INDEX(Launagögn!$I$6:$I$10005,$A12)="","",INDEX(Launagögn!$I$6:$I$10005,$A12))</f>
        <v/>
      </c>
      <c r="J12" s="52" t="str">
        <f aca="false">IF(INDEX(Launagögn!$P$6:$P$10005,$A12)="","",INDEX(Launagögn!$P$6:$P$10005,$A12))</f>
        <v/>
      </c>
      <c r="K12" s="52" t="str">
        <f aca="false">IF(INDEX(Launagögn!$Q$6:$Q$10005,$A12)="","",INDEX(Launagögn!$Q$6:$Q$10005,$A12))</f>
        <v/>
      </c>
      <c r="L12" s="53" t="str">
        <f aca="false">IFERROR(IF(AND(I12="",J12=""),"",IF(I12="",0,I12)+IF(J12="",0,J12)),"")</f>
        <v/>
      </c>
      <c r="M12" s="52" t="str">
        <f aca="false">IFERROR(IF(OR(L12="",E12="",E12=0),"",ROUND(L12/E12,0)),"")</f>
        <v/>
      </c>
      <c r="N12" s="54"/>
      <c r="O12" s="58" t="s">
        <v>160</v>
      </c>
      <c r="P12" s="59" t="n">
        <f aca="false">SUMPRODUCT(--(((Launagögn!$C$6:$C$10005&lt;&gt;"")+(Launagögn!$I$6:$I$10005&lt;&gt;""))&gt;0))</f>
        <v>0</v>
      </c>
    </row>
    <row r="13" customFormat="false" ht="15" hidden="false" customHeight="true" outlineLevel="0" collapsed="false">
      <c r="A13" s="24" t="n">
        <v>8</v>
      </c>
      <c r="B13" s="25" t="str">
        <f aca="false">IF(INDEX(Launagögn!$B$6:$B$10005,$A13)="","",INDEX(Launagögn!$B$6:$B$10005,$A13))</f>
        <v/>
      </c>
      <c r="C13" s="25" t="str">
        <f aca="false">IF(INDEX(Launagögn!$C$6:$C$10005,$A13)="","",INDEX(Launagögn!$C$6:$C$10005,$A13))</f>
        <v/>
      </c>
      <c r="D13" s="49" t="str">
        <f aca="false">IF(INDEX(Launagögn!$D$6:$D$10005,$A13)="","",INDEX(Launagögn!$D$6:$D$10005,$A13))</f>
        <v/>
      </c>
      <c r="E13" s="50" t="str">
        <f aca="false">IF(INDEX(Launagögn!$E$6:$E$10005,$A13)="","",INDEX(Launagögn!$E$6:$E$10005,$A13))</f>
        <v/>
      </c>
      <c r="F13" s="27" t="str">
        <f aca="false">IFERROR(IF(INDEX(Launagögn!$C$6:$C$10005,$A13)="","",IF(INDEX(Starfsmat!$C$11:$C$110,MATCH(INDEX(Launagögn!$C$6:$C$10005,$A13),Starfsmat!$B$11:$B$110,0))=0,"",INDEX(Starfsmat!$C$11:$C$110,MATCH(INDEX(Launagögn!$C$6:$C$10005,$A13),Starfsmat!$B$11:$B$110,0)))),"")</f>
        <v/>
      </c>
      <c r="G13" s="37" t="str">
        <f aca="false">IFERROR(IF(INDEX(Einstaklingsmat!$D$11:$D$510,$A13)=0,"",INDEX(Einstaklingsmat!$D$11:$D$510,$A13)),"")</f>
        <v/>
      </c>
      <c r="H13" s="51" t="str">
        <f aca="false">IFERROR(IF(AND(F13="",G13=""),"",IF(F13="",0,F13)+IF(G13="",0,G13)),"")</f>
        <v/>
      </c>
      <c r="I13" s="52" t="str">
        <f aca="false">IF(INDEX(Launagögn!$I$6:$I$10005,$A13)="","",INDEX(Launagögn!$I$6:$I$10005,$A13))</f>
        <v/>
      </c>
      <c r="J13" s="52" t="str">
        <f aca="false">IF(INDEX(Launagögn!$P$6:$P$10005,$A13)="","",INDEX(Launagögn!$P$6:$P$10005,$A13))</f>
        <v/>
      </c>
      <c r="K13" s="52" t="str">
        <f aca="false">IF(INDEX(Launagögn!$Q$6:$Q$10005,$A13)="","",INDEX(Launagögn!$Q$6:$Q$10005,$A13))</f>
        <v/>
      </c>
      <c r="L13" s="53" t="str">
        <f aca="false">IFERROR(IF(AND(I13="",J13=""),"",IF(I13="",0,I13)+IF(J13="",0,J13)),"")</f>
        <v/>
      </c>
      <c r="M13" s="52" t="str">
        <f aca="false">IFERROR(IF(OR(L13="",E13="",E13=0),"",ROUND(L13/E13,0)),"")</f>
        <v/>
      </c>
      <c r="N13" s="54"/>
    </row>
    <row r="14" customFormat="false" ht="15" hidden="false" customHeight="true" outlineLevel="0" collapsed="false">
      <c r="A14" s="24" t="n">
        <v>9</v>
      </c>
      <c r="B14" s="25" t="str">
        <f aca="false">IF(INDEX(Launagögn!$B$6:$B$10005,$A14)="","",INDEX(Launagögn!$B$6:$B$10005,$A14))</f>
        <v/>
      </c>
      <c r="C14" s="25" t="str">
        <f aca="false">IF(INDEX(Launagögn!$C$6:$C$10005,$A14)="","",INDEX(Launagögn!$C$6:$C$10005,$A14))</f>
        <v/>
      </c>
      <c r="D14" s="49" t="str">
        <f aca="false">IF(INDEX(Launagögn!$D$6:$D$10005,$A14)="","",INDEX(Launagögn!$D$6:$D$10005,$A14))</f>
        <v/>
      </c>
      <c r="E14" s="50" t="str">
        <f aca="false">IF(INDEX(Launagögn!$E$6:$E$10005,$A14)="","",INDEX(Launagögn!$E$6:$E$10005,$A14))</f>
        <v/>
      </c>
      <c r="F14" s="27" t="str">
        <f aca="false">IFERROR(IF(INDEX(Launagögn!$C$6:$C$10005,$A14)="","",IF(INDEX(Starfsmat!$C$11:$C$110,MATCH(INDEX(Launagögn!$C$6:$C$10005,$A14),Starfsmat!$B$11:$B$110,0))=0,"",INDEX(Starfsmat!$C$11:$C$110,MATCH(INDEX(Launagögn!$C$6:$C$10005,$A14),Starfsmat!$B$11:$B$110,0)))),"")</f>
        <v/>
      </c>
      <c r="G14" s="37" t="str">
        <f aca="false">IFERROR(IF(INDEX(Einstaklingsmat!$D$11:$D$510,$A14)=0,"",INDEX(Einstaklingsmat!$D$11:$D$510,$A14)),"")</f>
        <v/>
      </c>
      <c r="H14" s="51" t="str">
        <f aca="false">IFERROR(IF(AND(F14="",G14=""),"",IF(F14="",0,F14)+IF(G14="",0,G14)),"")</f>
        <v/>
      </c>
      <c r="I14" s="52" t="str">
        <f aca="false">IF(INDEX(Launagögn!$I$6:$I$10005,$A14)="","",INDEX(Launagögn!$I$6:$I$10005,$A14))</f>
        <v/>
      </c>
      <c r="J14" s="52" t="str">
        <f aca="false">IF(INDEX(Launagögn!$P$6:$P$10005,$A14)="","",INDEX(Launagögn!$P$6:$P$10005,$A14))</f>
        <v/>
      </c>
      <c r="K14" s="52" t="str">
        <f aca="false">IF(INDEX(Launagögn!$Q$6:$Q$10005,$A14)="","",INDEX(Launagögn!$Q$6:$Q$10005,$A14))</f>
        <v/>
      </c>
      <c r="L14" s="53" t="str">
        <f aca="false">IFERROR(IF(AND(I14="",J14=""),"",IF(I14="",0,I14)+IF(J14="",0,J14)),"")</f>
        <v/>
      </c>
      <c r="M14" s="52" t="str">
        <f aca="false">IFERROR(IF(OR(L14="",E14="",E14=0),"",ROUND(L14/E14,0)),"")</f>
        <v/>
      </c>
      <c r="N14" s="54"/>
    </row>
    <row r="15" customFormat="false" ht="15" hidden="false" customHeight="true" outlineLevel="0" collapsed="false">
      <c r="A15" s="24" t="n">
        <v>10</v>
      </c>
      <c r="B15" s="25" t="str">
        <f aca="false">IF(INDEX(Launagögn!$B$6:$B$10005,$A15)="","",INDEX(Launagögn!$B$6:$B$10005,$A15))</f>
        <v/>
      </c>
      <c r="C15" s="25" t="str">
        <f aca="false">IF(INDEX(Launagögn!$C$6:$C$10005,$A15)="","",INDEX(Launagögn!$C$6:$C$10005,$A15))</f>
        <v/>
      </c>
      <c r="D15" s="49" t="str">
        <f aca="false">IF(INDEX(Launagögn!$D$6:$D$10005,$A15)="","",INDEX(Launagögn!$D$6:$D$10005,$A15))</f>
        <v/>
      </c>
      <c r="E15" s="50" t="str">
        <f aca="false">IF(INDEX(Launagögn!$E$6:$E$10005,$A15)="","",INDEX(Launagögn!$E$6:$E$10005,$A15))</f>
        <v/>
      </c>
      <c r="F15" s="27" t="str">
        <f aca="false">IFERROR(IF(INDEX(Launagögn!$C$6:$C$10005,$A15)="","",IF(INDEX(Starfsmat!$C$11:$C$110,MATCH(INDEX(Launagögn!$C$6:$C$10005,$A15),Starfsmat!$B$11:$B$110,0))=0,"",INDEX(Starfsmat!$C$11:$C$110,MATCH(INDEX(Launagögn!$C$6:$C$10005,$A15),Starfsmat!$B$11:$B$110,0)))),"")</f>
        <v/>
      </c>
      <c r="G15" s="37" t="str">
        <f aca="false">IFERROR(IF(INDEX(Einstaklingsmat!$D$11:$D$510,$A15)=0,"",INDEX(Einstaklingsmat!$D$11:$D$510,$A15)),"")</f>
        <v/>
      </c>
      <c r="H15" s="51" t="str">
        <f aca="false">IFERROR(IF(AND(F15="",G15=""),"",IF(F15="",0,F15)+IF(G15="",0,G15)),"")</f>
        <v/>
      </c>
      <c r="I15" s="52" t="str">
        <f aca="false">IF(INDEX(Launagögn!$I$6:$I$10005,$A15)="","",INDEX(Launagögn!$I$6:$I$10005,$A15))</f>
        <v/>
      </c>
      <c r="J15" s="52" t="str">
        <f aca="false">IF(INDEX(Launagögn!$P$6:$P$10005,$A15)="","",INDEX(Launagögn!$P$6:$P$10005,$A15))</f>
        <v/>
      </c>
      <c r="K15" s="52" t="str">
        <f aca="false">IF(INDEX(Launagögn!$Q$6:$Q$10005,$A15)="","",INDEX(Launagögn!$Q$6:$Q$10005,$A15))</f>
        <v/>
      </c>
      <c r="L15" s="53" t="str">
        <f aca="false">IFERROR(IF(AND(I15="",J15=""),"",IF(I15="",0,I15)+IF(J15="",0,J15)),"")</f>
        <v/>
      </c>
      <c r="M15" s="52" t="str">
        <f aca="false">IFERROR(IF(OR(L15="",E15="",E15=0),"",ROUND(L15/E15,0)),"")</f>
        <v/>
      </c>
      <c r="N15" s="54"/>
    </row>
    <row r="16" customFormat="false" ht="15" hidden="false" customHeight="true" outlineLevel="0" collapsed="false">
      <c r="A16" s="24" t="n">
        <v>11</v>
      </c>
      <c r="B16" s="25" t="str">
        <f aca="false">IF(INDEX(Launagögn!$B$6:$B$10005,$A16)="","",INDEX(Launagögn!$B$6:$B$10005,$A16))</f>
        <v/>
      </c>
      <c r="C16" s="25" t="str">
        <f aca="false">IF(INDEX(Launagögn!$C$6:$C$10005,$A16)="","",INDEX(Launagögn!$C$6:$C$10005,$A16))</f>
        <v/>
      </c>
      <c r="D16" s="49" t="str">
        <f aca="false">IF(INDEX(Launagögn!$D$6:$D$10005,$A16)="","",INDEX(Launagögn!$D$6:$D$10005,$A16))</f>
        <v/>
      </c>
      <c r="E16" s="50" t="str">
        <f aca="false">IF(INDEX(Launagögn!$E$6:$E$10005,$A16)="","",INDEX(Launagögn!$E$6:$E$10005,$A16))</f>
        <v/>
      </c>
      <c r="F16" s="27" t="str">
        <f aca="false">IFERROR(IF(INDEX(Launagögn!$C$6:$C$10005,$A16)="","",IF(INDEX(Starfsmat!$C$11:$C$110,MATCH(INDEX(Launagögn!$C$6:$C$10005,$A16),Starfsmat!$B$11:$B$110,0))=0,"",INDEX(Starfsmat!$C$11:$C$110,MATCH(INDEX(Launagögn!$C$6:$C$10005,$A16),Starfsmat!$B$11:$B$110,0)))),"")</f>
        <v/>
      </c>
      <c r="G16" s="37" t="str">
        <f aca="false">IFERROR(IF(INDEX(Einstaklingsmat!$D$11:$D$510,$A16)=0,"",INDEX(Einstaklingsmat!$D$11:$D$510,$A16)),"")</f>
        <v/>
      </c>
      <c r="H16" s="51" t="str">
        <f aca="false">IFERROR(IF(AND(F16="",G16=""),"",IF(F16="",0,F16)+IF(G16="",0,G16)),"")</f>
        <v/>
      </c>
      <c r="I16" s="52" t="str">
        <f aca="false">IF(INDEX(Launagögn!$I$6:$I$10005,$A16)="","",INDEX(Launagögn!$I$6:$I$10005,$A16))</f>
        <v/>
      </c>
      <c r="J16" s="52" t="str">
        <f aca="false">IF(INDEX(Launagögn!$P$6:$P$10005,$A16)="","",INDEX(Launagögn!$P$6:$P$10005,$A16))</f>
        <v/>
      </c>
      <c r="K16" s="52" t="str">
        <f aca="false">IF(INDEX(Launagögn!$Q$6:$Q$10005,$A16)="","",INDEX(Launagögn!$Q$6:$Q$10005,$A16))</f>
        <v/>
      </c>
      <c r="L16" s="53" t="str">
        <f aca="false">IFERROR(IF(AND(I16="",J16=""),"",IF(I16="",0,I16)+IF(J16="",0,J16)),"")</f>
        <v/>
      </c>
      <c r="M16" s="52" t="str">
        <f aca="false">IFERROR(IF(OR(L16="",E16="",E16=0),"",ROUND(L16/E16,0)),"")</f>
        <v/>
      </c>
      <c r="N16" s="54"/>
    </row>
    <row r="17" customFormat="false" ht="15" hidden="false" customHeight="true" outlineLevel="0" collapsed="false">
      <c r="A17" s="24" t="n">
        <v>12</v>
      </c>
      <c r="B17" s="25" t="str">
        <f aca="false">IF(INDEX(Launagögn!$B$6:$B$10005,$A17)="","",INDEX(Launagögn!$B$6:$B$10005,$A17))</f>
        <v/>
      </c>
      <c r="C17" s="25" t="str">
        <f aca="false">IF(INDEX(Launagögn!$C$6:$C$10005,$A17)="","",INDEX(Launagögn!$C$6:$C$10005,$A17))</f>
        <v/>
      </c>
      <c r="D17" s="49" t="str">
        <f aca="false">IF(INDEX(Launagögn!$D$6:$D$10005,$A17)="","",INDEX(Launagögn!$D$6:$D$10005,$A17))</f>
        <v/>
      </c>
      <c r="E17" s="50" t="str">
        <f aca="false">IF(INDEX(Launagögn!$E$6:$E$10005,$A17)="","",INDEX(Launagögn!$E$6:$E$10005,$A17))</f>
        <v/>
      </c>
      <c r="F17" s="27" t="str">
        <f aca="false">IFERROR(IF(INDEX(Launagögn!$C$6:$C$10005,$A17)="","",IF(INDEX(Starfsmat!$C$11:$C$110,MATCH(INDEX(Launagögn!$C$6:$C$10005,$A17),Starfsmat!$B$11:$B$110,0))=0,"",INDEX(Starfsmat!$C$11:$C$110,MATCH(INDEX(Launagögn!$C$6:$C$10005,$A17),Starfsmat!$B$11:$B$110,0)))),"")</f>
        <v/>
      </c>
      <c r="G17" s="37" t="str">
        <f aca="false">IFERROR(IF(INDEX(Einstaklingsmat!$D$11:$D$510,$A17)=0,"",INDEX(Einstaklingsmat!$D$11:$D$510,$A17)),"")</f>
        <v/>
      </c>
      <c r="H17" s="51" t="str">
        <f aca="false">IFERROR(IF(AND(F17="",G17=""),"",IF(F17="",0,F17)+IF(G17="",0,G17)),"")</f>
        <v/>
      </c>
      <c r="I17" s="52" t="str">
        <f aca="false">IF(INDEX(Launagögn!$I$6:$I$10005,$A17)="","",INDEX(Launagögn!$I$6:$I$10005,$A17))</f>
        <v/>
      </c>
      <c r="J17" s="52" t="str">
        <f aca="false">IF(INDEX(Launagögn!$P$6:$P$10005,$A17)="","",INDEX(Launagögn!$P$6:$P$10005,$A17))</f>
        <v/>
      </c>
      <c r="K17" s="52" t="str">
        <f aca="false">IF(INDEX(Launagögn!$Q$6:$Q$10005,$A17)="","",INDEX(Launagögn!$Q$6:$Q$10005,$A17))</f>
        <v/>
      </c>
      <c r="L17" s="53" t="str">
        <f aca="false">IFERROR(IF(AND(I17="",J17=""),"",IF(I17="",0,I17)+IF(J17="",0,J17)),"")</f>
        <v/>
      </c>
      <c r="M17" s="52" t="str">
        <f aca="false">IFERROR(IF(OR(L17="",E17="",E17=0),"",ROUND(L17/E17,0)),"")</f>
        <v/>
      </c>
      <c r="N17" s="54"/>
    </row>
    <row r="18" customFormat="false" ht="15" hidden="false" customHeight="true" outlineLevel="0" collapsed="false">
      <c r="A18" s="24" t="n">
        <v>13</v>
      </c>
      <c r="B18" s="25" t="str">
        <f aca="false">IF(INDEX(Launagögn!$B$6:$B$10005,$A18)="","",INDEX(Launagögn!$B$6:$B$10005,$A18))</f>
        <v/>
      </c>
      <c r="C18" s="25" t="str">
        <f aca="false">IF(INDEX(Launagögn!$C$6:$C$10005,$A18)="","",INDEX(Launagögn!$C$6:$C$10005,$A18))</f>
        <v/>
      </c>
      <c r="D18" s="49" t="str">
        <f aca="false">IF(INDEX(Launagögn!$D$6:$D$10005,$A18)="","",INDEX(Launagögn!$D$6:$D$10005,$A18))</f>
        <v/>
      </c>
      <c r="E18" s="50" t="str">
        <f aca="false">IF(INDEX(Launagögn!$E$6:$E$10005,$A18)="","",INDEX(Launagögn!$E$6:$E$10005,$A18))</f>
        <v/>
      </c>
      <c r="F18" s="27" t="str">
        <f aca="false">IFERROR(IF(INDEX(Launagögn!$C$6:$C$10005,$A18)="","",IF(INDEX(Starfsmat!$C$11:$C$110,MATCH(INDEX(Launagögn!$C$6:$C$10005,$A18),Starfsmat!$B$11:$B$110,0))=0,"",INDEX(Starfsmat!$C$11:$C$110,MATCH(INDEX(Launagögn!$C$6:$C$10005,$A18),Starfsmat!$B$11:$B$110,0)))),"")</f>
        <v/>
      </c>
      <c r="G18" s="37" t="str">
        <f aca="false">IFERROR(IF(INDEX(Einstaklingsmat!$D$11:$D$510,$A18)=0,"",INDEX(Einstaklingsmat!$D$11:$D$510,$A18)),"")</f>
        <v/>
      </c>
      <c r="H18" s="51" t="str">
        <f aca="false">IFERROR(IF(AND(F18="",G18=""),"",IF(F18="",0,F18)+IF(G18="",0,G18)),"")</f>
        <v/>
      </c>
      <c r="I18" s="52" t="str">
        <f aca="false">IF(INDEX(Launagögn!$I$6:$I$10005,$A18)="","",INDEX(Launagögn!$I$6:$I$10005,$A18))</f>
        <v/>
      </c>
      <c r="J18" s="52" t="str">
        <f aca="false">IF(INDEX(Launagögn!$P$6:$P$10005,$A18)="","",INDEX(Launagögn!$P$6:$P$10005,$A18))</f>
        <v/>
      </c>
      <c r="K18" s="52" t="str">
        <f aca="false">IF(INDEX(Launagögn!$Q$6:$Q$10005,$A18)="","",INDEX(Launagögn!$Q$6:$Q$10005,$A18))</f>
        <v/>
      </c>
      <c r="L18" s="53" t="str">
        <f aca="false">IFERROR(IF(AND(I18="",J18=""),"",IF(I18="",0,I18)+IF(J18="",0,J18)),"")</f>
        <v/>
      </c>
      <c r="M18" s="52" t="str">
        <f aca="false">IFERROR(IF(OR(L18="",E18="",E18=0),"",ROUND(L18/E18,0)),"")</f>
        <v/>
      </c>
      <c r="N18" s="54"/>
    </row>
    <row r="19" customFormat="false" ht="15" hidden="false" customHeight="true" outlineLevel="0" collapsed="false">
      <c r="A19" s="24" t="n">
        <v>14</v>
      </c>
      <c r="B19" s="25" t="str">
        <f aca="false">IF(INDEX(Launagögn!$B$6:$B$10005,$A19)="","",INDEX(Launagögn!$B$6:$B$10005,$A19))</f>
        <v/>
      </c>
      <c r="C19" s="25" t="str">
        <f aca="false">IF(INDEX(Launagögn!$C$6:$C$10005,$A19)="","",INDEX(Launagögn!$C$6:$C$10005,$A19))</f>
        <v/>
      </c>
      <c r="D19" s="49" t="str">
        <f aca="false">IF(INDEX(Launagögn!$D$6:$D$10005,$A19)="","",INDEX(Launagögn!$D$6:$D$10005,$A19))</f>
        <v/>
      </c>
      <c r="E19" s="50" t="str">
        <f aca="false">IF(INDEX(Launagögn!$E$6:$E$10005,$A19)="","",INDEX(Launagögn!$E$6:$E$10005,$A19))</f>
        <v/>
      </c>
      <c r="F19" s="27" t="str">
        <f aca="false">IFERROR(IF(INDEX(Launagögn!$C$6:$C$10005,$A19)="","",IF(INDEX(Starfsmat!$C$11:$C$110,MATCH(INDEX(Launagögn!$C$6:$C$10005,$A19),Starfsmat!$B$11:$B$110,0))=0,"",INDEX(Starfsmat!$C$11:$C$110,MATCH(INDEX(Launagögn!$C$6:$C$10005,$A19),Starfsmat!$B$11:$B$110,0)))),"")</f>
        <v/>
      </c>
      <c r="G19" s="37" t="str">
        <f aca="false">IFERROR(IF(INDEX(Einstaklingsmat!$D$11:$D$510,$A19)=0,"",INDEX(Einstaklingsmat!$D$11:$D$510,$A19)),"")</f>
        <v/>
      </c>
      <c r="H19" s="51" t="str">
        <f aca="false">IFERROR(IF(AND(F19="",G19=""),"",IF(F19="",0,F19)+IF(G19="",0,G19)),"")</f>
        <v/>
      </c>
      <c r="I19" s="52" t="str">
        <f aca="false">IF(INDEX(Launagögn!$I$6:$I$10005,$A19)="","",INDEX(Launagögn!$I$6:$I$10005,$A19))</f>
        <v/>
      </c>
      <c r="J19" s="52" t="str">
        <f aca="false">IF(INDEX(Launagögn!$P$6:$P$10005,$A19)="","",INDEX(Launagögn!$P$6:$P$10005,$A19))</f>
        <v/>
      </c>
      <c r="K19" s="52" t="str">
        <f aca="false">IF(INDEX(Launagögn!$Q$6:$Q$10005,$A19)="","",INDEX(Launagögn!$Q$6:$Q$10005,$A19))</f>
        <v/>
      </c>
      <c r="L19" s="53" t="str">
        <f aca="false">IFERROR(IF(AND(I19="",J19=""),"",IF(I19="",0,I19)+IF(J19="",0,J19)),"")</f>
        <v/>
      </c>
      <c r="M19" s="52" t="str">
        <f aca="false">IFERROR(IF(OR(L19="",E19="",E19=0),"",ROUND(L19/E19,0)),"")</f>
        <v/>
      </c>
      <c r="N19" s="54"/>
    </row>
    <row r="20" customFormat="false" ht="15" hidden="false" customHeight="true" outlineLevel="0" collapsed="false">
      <c r="A20" s="24" t="n">
        <v>15</v>
      </c>
      <c r="B20" s="25" t="str">
        <f aca="false">IF(INDEX(Launagögn!$B$6:$B$10005,$A20)="","",INDEX(Launagögn!$B$6:$B$10005,$A20))</f>
        <v/>
      </c>
      <c r="C20" s="25" t="str">
        <f aca="false">IF(INDEX(Launagögn!$C$6:$C$10005,$A20)="","",INDEX(Launagögn!$C$6:$C$10005,$A20))</f>
        <v/>
      </c>
      <c r="D20" s="49" t="str">
        <f aca="false">IF(INDEX(Launagögn!$D$6:$D$10005,$A20)="","",INDEX(Launagögn!$D$6:$D$10005,$A20))</f>
        <v/>
      </c>
      <c r="E20" s="50" t="str">
        <f aca="false">IF(INDEX(Launagögn!$E$6:$E$10005,$A20)="","",INDEX(Launagögn!$E$6:$E$10005,$A20))</f>
        <v/>
      </c>
      <c r="F20" s="27" t="str">
        <f aca="false">IFERROR(IF(INDEX(Launagögn!$C$6:$C$10005,$A20)="","",IF(INDEX(Starfsmat!$C$11:$C$110,MATCH(INDEX(Launagögn!$C$6:$C$10005,$A20),Starfsmat!$B$11:$B$110,0))=0,"",INDEX(Starfsmat!$C$11:$C$110,MATCH(INDEX(Launagögn!$C$6:$C$10005,$A20),Starfsmat!$B$11:$B$110,0)))),"")</f>
        <v/>
      </c>
      <c r="G20" s="37" t="str">
        <f aca="false">IFERROR(IF(INDEX(Einstaklingsmat!$D$11:$D$510,$A20)=0,"",INDEX(Einstaklingsmat!$D$11:$D$510,$A20)),"")</f>
        <v/>
      </c>
      <c r="H20" s="51" t="str">
        <f aca="false">IFERROR(IF(AND(F20="",G20=""),"",IF(F20="",0,F20)+IF(G20="",0,G20)),"")</f>
        <v/>
      </c>
      <c r="I20" s="52" t="str">
        <f aca="false">IF(INDEX(Launagögn!$I$6:$I$10005,$A20)="","",INDEX(Launagögn!$I$6:$I$10005,$A20))</f>
        <v/>
      </c>
      <c r="J20" s="52" t="str">
        <f aca="false">IF(INDEX(Launagögn!$P$6:$P$10005,$A20)="","",INDEX(Launagögn!$P$6:$P$10005,$A20))</f>
        <v/>
      </c>
      <c r="K20" s="52" t="str">
        <f aca="false">IF(INDEX(Launagögn!$Q$6:$Q$10005,$A20)="","",INDEX(Launagögn!$Q$6:$Q$10005,$A20))</f>
        <v/>
      </c>
      <c r="L20" s="53" t="str">
        <f aca="false">IFERROR(IF(AND(I20="",J20=""),"",IF(I20="",0,I20)+IF(J20="",0,J20)),"")</f>
        <v/>
      </c>
      <c r="M20" s="52" t="str">
        <f aca="false">IFERROR(IF(OR(L20="",E20="",E20=0),"",ROUND(L20/E20,0)),"")</f>
        <v/>
      </c>
      <c r="N20" s="54"/>
    </row>
    <row r="21" customFormat="false" ht="15" hidden="false" customHeight="true" outlineLevel="0" collapsed="false">
      <c r="A21" s="24" t="n">
        <v>16</v>
      </c>
      <c r="B21" s="25" t="str">
        <f aca="false">IF(INDEX(Launagögn!$B$6:$B$10005,$A21)="","",INDEX(Launagögn!$B$6:$B$10005,$A21))</f>
        <v/>
      </c>
      <c r="C21" s="25" t="str">
        <f aca="false">IF(INDEX(Launagögn!$C$6:$C$10005,$A21)="","",INDEX(Launagögn!$C$6:$C$10005,$A21))</f>
        <v/>
      </c>
      <c r="D21" s="49" t="str">
        <f aca="false">IF(INDEX(Launagögn!$D$6:$D$10005,$A21)="","",INDEX(Launagögn!$D$6:$D$10005,$A21))</f>
        <v/>
      </c>
      <c r="E21" s="50" t="str">
        <f aca="false">IF(INDEX(Launagögn!$E$6:$E$10005,$A21)="","",INDEX(Launagögn!$E$6:$E$10005,$A21))</f>
        <v/>
      </c>
      <c r="F21" s="27" t="str">
        <f aca="false">IFERROR(IF(INDEX(Launagögn!$C$6:$C$10005,$A21)="","",IF(INDEX(Starfsmat!$C$11:$C$110,MATCH(INDEX(Launagögn!$C$6:$C$10005,$A21),Starfsmat!$B$11:$B$110,0))=0,"",INDEX(Starfsmat!$C$11:$C$110,MATCH(INDEX(Launagögn!$C$6:$C$10005,$A21),Starfsmat!$B$11:$B$110,0)))),"")</f>
        <v/>
      </c>
      <c r="G21" s="37" t="str">
        <f aca="false">IFERROR(IF(INDEX(Einstaklingsmat!$D$11:$D$510,$A21)=0,"",INDEX(Einstaklingsmat!$D$11:$D$510,$A21)),"")</f>
        <v/>
      </c>
      <c r="H21" s="51" t="str">
        <f aca="false">IFERROR(IF(AND(F21="",G21=""),"",IF(F21="",0,F21)+IF(G21="",0,G21)),"")</f>
        <v/>
      </c>
      <c r="I21" s="52" t="str">
        <f aca="false">IF(INDEX(Launagögn!$I$6:$I$10005,$A21)="","",INDEX(Launagögn!$I$6:$I$10005,$A21))</f>
        <v/>
      </c>
      <c r="J21" s="52" t="str">
        <f aca="false">IF(INDEX(Launagögn!$P$6:$P$10005,$A21)="","",INDEX(Launagögn!$P$6:$P$10005,$A21))</f>
        <v/>
      </c>
      <c r="K21" s="52" t="str">
        <f aca="false">IF(INDEX(Launagögn!$Q$6:$Q$10005,$A21)="","",INDEX(Launagögn!$Q$6:$Q$10005,$A21))</f>
        <v/>
      </c>
      <c r="L21" s="53" t="str">
        <f aca="false">IFERROR(IF(AND(I21="",J21=""),"",IF(I21="",0,I21)+IF(J21="",0,J21)),"")</f>
        <v/>
      </c>
      <c r="M21" s="52" t="str">
        <f aca="false">IFERROR(IF(OR(L21="",E21="",E21=0),"",ROUND(L21/E21,0)),"")</f>
        <v/>
      </c>
      <c r="N21" s="54"/>
    </row>
    <row r="22" customFormat="false" ht="15" hidden="false" customHeight="true" outlineLevel="0" collapsed="false">
      <c r="A22" s="24" t="n">
        <v>17</v>
      </c>
      <c r="B22" s="25" t="str">
        <f aca="false">IF(INDEX(Launagögn!$B$6:$B$10005,$A22)="","",INDEX(Launagögn!$B$6:$B$10005,$A22))</f>
        <v/>
      </c>
      <c r="C22" s="25" t="str">
        <f aca="false">IF(INDEX(Launagögn!$C$6:$C$10005,$A22)="","",INDEX(Launagögn!$C$6:$C$10005,$A22))</f>
        <v/>
      </c>
      <c r="D22" s="49" t="str">
        <f aca="false">IF(INDEX(Launagögn!$D$6:$D$10005,$A22)="","",INDEX(Launagögn!$D$6:$D$10005,$A22))</f>
        <v/>
      </c>
      <c r="E22" s="50" t="str">
        <f aca="false">IF(INDEX(Launagögn!$E$6:$E$10005,$A22)="","",INDEX(Launagögn!$E$6:$E$10005,$A22))</f>
        <v/>
      </c>
      <c r="F22" s="27" t="str">
        <f aca="false">IFERROR(IF(INDEX(Launagögn!$C$6:$C$10005,$A22)="","",IF(INDEX(Starfsmat!$C$11:$C$110,MATCH(INDEX(Launagögn!$C$6:$C$10005,$A22),Starfsmat!$B$11:$B$110,0))=0,"",INDEX(Starfsmat!$C$11:$C$110,MATCH(INDEX(Launagögn!$C$6:$C$10005,$A22),Starfsmat!$B$11:$B$110,0)))),"")</f>
        <v/>
      </c>
      <c r="G22" s="37" t="str">
        <f aca="false">IFERROR(IF(INDEX(Einstaklingsmat!$D$11:$D$510,$A22)=0,"",INDEX(Einstaklingsmat!$D$11:$D$510,$A22)),"")</f>
        <v/>
      </c>
      <c r="H22" s="51" t="str">
        <f aca="false">IFERROR(IF(AND(F22="",G22=""),"",IF(F22="",0,F22)+IF(G22="",0,G22)),"")</f>
        <v/>
      </c>
      <c r="I22" s="52" t="str">
        <f aca="false">IF(INDEX(Launagögn!$I$6:$I$10005,$A22)="","",INDEX(Launagögn!$I$6:$I$10005,$A22))</f>
        <v/>
      </c>
      <c r="J22" s="52" t="str">
        <f aca="false">IF(INDEX(Launagögn!$P$6:$P$10005,$A22)="","",INDEX(Launagögn!$P$6:$P$10005,$A22))</f>
        <v/>
      </c>
      <c r="K22" s="52" t="str">
        <f aca="false">IF(INDEX(Launagögn!$Q$6:$Q$10005,$A22)="","",INDEX(Launagögn!$Q$6:$Q$10005,$A22))</f>
        <v/>
      </c>
      <c r="L22" s="53" t="str">
        <f aca="false">IFERROR(IF(AND(I22="",J22=""),"",IF(I22="",0,I22)+IF(J22="",0,J22)),"")</f>
        <v/>
      </c>
      <c r="M22" s="52" t="str">
        <f aca="false">IFERROR(IF(OR(L22="",E22="",E22=0),"",ROUND(L22/E22,0)),"")</f>
        <v/>
      </c>
      <c r="N22" s="54"/>
    </row>
    <row r="23" customFormat="false" ht="15" hidden="false" customHeight="true" outlineLevel="0" collapsed="false">
      <c r="A23" s="24" t="n">
        <v>18</v>
      </c>
      <c r="B23" s="25" t="str">
        <f aca="false">IF(INDEX(Launagögn!$B$6:$B$10005,$A23)="","",INDEX(Launagögn!$B$6:$B$10005,$A23))</f>
        <v/>
      </c>
      <c r="C23" s="25" t="str">
        <f aca="false">IF(INDEX(Launagögn!$C$6:$C$10005,$A23)="","",INDEX(Launagögn!$C$6:$C$10005,$A23))</f>
        <v/>
      </c>
      <c r="D23" s="49" t="str">
        <f aca="false">IF(INDEX(Launagögn!$D$6:$D$10005,$A23)="","",INDEX(Launagögn!$D$6:$D$10005,$A23))</f>
        <v/>
      </c>
      <c r="E23" s="50" t="str">
        <f aca="false">IF(INDEX(Launagögn!$E$6:$E$10005,$A23)="","",INDEX(Launagögn!$E$6:$E$10005,$A23))</f>
        <v/>
      </c>
      <c r="F23" s="27" t="str">
        <f aca="false">IFERROR(IF(INDEX(Launagögn!$C$6:$C$10005,$A23)="","",IF(INDEX(Starfsmat!$C$11:$C$110,MATCH(INDEX(Launagögn!$C$6:$C$10005,$A23),Starfsmat!$B$11:$B$110,0))=0,"",INDEX(Starfsmat!$C$11:$C$110,MATCH(INDEX(Launagögn!$C$6:$C$10005,$A23),Starfsmat!$B$11:$B$110,0)))),"")</f>
        <v/>
      </c>
      <c r="G23" s="37" t="str">
        <f aca="false">IFERROR(IF(INDEX(Einstaklingsmat!$D$11:$D$510,$A23)=0,"",INDEX(Einstaklingsmat!$D$11:$D$510,$A23)),"")</f>
        <v/>
      </c>
      <c r="H23" s="51" t="str">
        <f aca="false">IFERROR(IF(AND(F23="",G23=""),"",IF(F23="",0,F23)+IF(G23="",0,G23)),"")</f>
        <v/>
      </c>
      <c r="I23" s="52" t="str">
        <f aca="false">IF(INDEX(Launagögn!$I$6:$I$10005,$A23)="","",INDEX(Launagögn!$I$6:$I$10005,$A23))</f>
        <v/>
      </c>
      <c r="J23" s="52" t="str">
        <f aca="false">IF(INDEX(Launagögn!$P$6:$P$10005,$A23)="","",INDEX(Launagögn!$P$6:$P$10005,$A23))</f>
        <v/>
      </c>
      <c r="K23" s="52" t="str">
        <f aca="false">IF(INDEX(Launagögn!$Q$6:$Q$10005,$A23)="","",INDEX(Launagögn!$Q$6:$Q$10005,$A23))</f>
        <v/>
      </c>
      <c r="L23" s="53" t="str">
        <f aca="false">IFERROR(IF(AND(I23="",J23=""),"",IF(I23="",0,I23)+IF(J23="",0,J23)),"")</f>
        <v/>
      </c>
      <c r="M23" s="52" t="str">
        <f aca="false">IFERROR(IF(OR(L23="",E23="",E23=0),"",ROUND(L23/E23,0)),"")</f>
        <v/>
      </c>
      <c r="N23" s="54"/>
    </row>
    <row r="24" customFormat="false" ht="15" hidden="false" customHeight="true" outlineLevel="0" collapsed="false">
      <c r="A24" s="24" t="n">
        <v>19</v>
      </c>
      <c r="B24" s="25" t="str">
        <f aca="false">IF(INDEX(Launagögn!$B$6:$B$10005,$A24)="","",INDEX(Launagögn!$B$6:$B$10005,$A24))</f>
        <v/>
      </c>
      <c r="C24" s="25" t="str">
        <f aca="false">IF(INDEX(Launagögn!$C$6:$C$10005,$A24)="","",INDEX(Launagögn!$C$6:$C$10005,$A24))</f>
        <v/>
      </c>
      <c r="D24" s="49" t="str">
        <f aca="false">IF(INDEX(Launagögn!$D$6:$D$10005,$A24)="","",INDEX(Launagögn!$D$6:$D$10005,$A24))</f>
        <v/>
      </c>
      <c r="E24" s="50" t="str">
        <f aca="false">IF(INDEX(Launagögn!$E$6:$E$10005,$A24)="","",INDEX(Launagögn!$E$6:$E$10005,$A24))</f>
        <v/>
      </c>
      <c r="F24" s="27" t="str">
        <f aca="false">IFERROR(IF(INDEX(Launagögn!$C$6:$C$10005,$A24)="","",IF(INDEX(Starfsmat!$C$11:$C$110,MATCH(INDEX(Launagögn!$C$6:$C$10005,$A24),Starfsmat!$B$11:$B$110,0))=0,"",INDEX(Starfsmat!$C$11:$C$110,MATCH(INDEX(Launagögn!$C$6:$C$10005,$A24),Starfsmat!$B$11:$B$110,0)))),"")</f>
        <v/>
      </c>
      <c r="G24" s="37" t="str">
        <f aca="false">IFERROR(IF(INDEX(Einstaklingsmat!$D$11:$D$510,$A24)=0,"",INDEX(Einstaklingsmat!$D$11:$D$510,$A24)),"")</f>
        <v/>
      </c>
      <c r="H24" s="51" t="str">
        <f aca="false">IFERROR(IF(AND(F24="",G24=""),"",IF(F24="",0,F24)+IF(G24="",0,G24)),"")</f>
        <v/>
      </c>
      <c r="I24" s="52" t="str">
        <f aca="false">IF(INDEX(Launagögn!$I$6:$I$10005,$A24)="","",INDEX(Launagögn!$I$6:$I$10005,$A24))</f>
        <v/>
      </c>
      <c r="J24" s="52" t="str">
        <f aca="false">IF(INDEX(Launagögn!$P$6:$P$10005,$A24)="","",INDEX(Launagögn!$P$6:$P$10005,$A24))</f>
        <v/>
      </c>
      <c r="K24" s="52" t="str">
        <f aca="false">IF(INDEX(Launagögn!$Q$6:$Q$10005,$A24)="","",INDEX(Launagögn!$Q$6:$Q$10005,$A24))</f>
        <v/>
      </c>
      <c r="L24" s="53" t="str">
        <f aca="false">IFERROR(IF(AND(I24="",J24=""),"",IF(I24="",0,I24)+IF(J24="",0,J24)),"")</f>
        <v/>
      </c>
      <c r="M24" s="52" t="str">
        <f aca="false">IFERROR(IF(OR(L24="",E24="",E24=0),"",ROUND(L24/E24,0)),"")</f>
        <v/>
      </c>
      <c r="N24" s="54"/>
    </row>
    <row r="25" customFormat="false" ht="15" hidden="false" customHeight="true" outlineLevel="0" collapsed="false">
      <c r="A25" s="24" t="n">
        <v>20</v>
      </c>
      <c r="B25" s="25" t="str">
        <f aca="false">IF(INDEX(Launagögn!$B$6:$B$10005,$A25)="","",INDEX(Launagögn!$B$6:$B$10005,$A25))</f>
        <v/>
      </c>
      <c r="C25" s="25" t="str">
        <f aca="false">IF(INDEX(Launagögn!$C$6:$C$10005,$A25)="","",INDEX(Launagögn!$C$6:$C$10005,$A25))</f>
        <v/>
      </c>
      <c r="D25" s="49" t="str">
        <f aca="false">IF(INDEX(Launagögn!$D$6:$D$10005,$A25)="","",INDEX(Launagögn!$D$6:$D$10005,$A25))</f>
        <v/>
      </c>
      <c r="E25" s="50" t="str">
        <f aca="false">IF(INDEX(Launagögn!$E$6:$E$10005,$A25)="","",INDEX(Launagögn!$E$6:$E$10005,$A25))</f>
        <v/>
      </c>
      <c r="F25" s="27" t="str">
        <f aca="false">IFERROR(IF(INDEX(Launagögn!$C$6:$C$10005,$A25)="","",IF(INDEX(Starfsmat!$C$11:$C$110,MATCH(INDEX(Launagögn!$C$6:$C$10005,$A25),Starfsmat!$B$11:$B$110,0))=0,"",INDEX(Starfsmat!$C$11:$C$110,MATCH(INDEX(Launagögn!$C$6:$C$10005,$A25),Starfsmat!$B$11:$B$110,0)))),"")</f>
        <v/>
      </c>
      <c r="G25" s="37" t="str">
        <f aca="false">IFERROR(IF(INDEX(Einstaklingsmat!$D$11:$D$510,$A25)=0,"",INDEX(Einstaklingsmat!$D$11:$D$510,$A25)),"")</f>
        <v/>
      </c>
      <c r="H25" s="51" t="str">
        <f aca="false">IFERROR(IF(AND(F25="",G25=""),"",IF(F25="",0,F25)+IF(G25="",0,G25)),"")</f>
        <v/>
      </c>
      <c r="I25" s="52" t="str">
        <f aca="false">IF(INDEX(Launagögn!$I$6:$I$10005,$A25)="","",INDEX(Launagögn!$I$6:$I$10005,$A25))</f>
        <v/>
      </c>
      <c r="J25" s="52" t="str">
        <f aca="false">IF(INDEX(Launagögn!$P$6:$P$10005,$A25)="","",INDEX(Launagögn!$P$6:$P$10005,$A25))</f>
        <v/>
      </c>
      <c r="K25" s="52" t="str">
        <f aca="false">IF(INDEX(Launagögn!$Q$6:$Q$10005,$A25)="","",INDEX(Launagögn!$Q$6:$Q$10005,$A25))</f>
        <v/>
      </c>
      <c r="L25" s="53" t="str">
        <f aca="false">IFERROR(IF(AND(I25="",J25=""),"",IF(I25="",0,I25)+IF(J25="",0,J25)),"")</f>
        <v/>
      </c>
      <c r="M25" s="52" t="str">
        <f aca="false">IFERROR(IF(OR(L25="",E25="",E25=0),"",ROUND(L25/E25,0)),"")</f>
        <v/>
      </c>
      <c r="N25" s="54"/>
    </row>
    <row r="26" customFormat="false" ht="15" hidden="false" customHeight="true" outlineLevel="0" collapsed="false">
      <c r="A26" s="24" t="n">
        <v>21</v>
      </c>
      <c r="B26" s="25" t="str">
        <f aca="false">IF(INDEX(Launagögn!$B$6:$B$10005,$A26)="","",INDEX(Launagögn!$B$6:$B$10005,$A26))</f>
        <v/>
      </c>
      <c r="C26" s="25" t="str">
        <f aca="false">IF(INDEX(Launagögn!$C$6:$C$10005,$A26)="","",INDEX(Launagögn!$C$6:$C$10005,$A26))</f>
        <v/>
      </c>
      <c r="D26" s="49" t="str">
        <f aca="false">IF(INDEX(Launagögn!$D$6:$D$10005,$A26)="","",INDEX(Launagögn!$D$6:$D$10005,$A26))</f>
        <v/>
      </c>
      <c r="E26" s="50" t="str">
        <f aca="false">IF(INDEX(Launagögn!$E$6:$E$10005,$A26)="","",INDEX(Launagögn!$E$6:$E$10005,$A26))</f>
        <v/>
      </c>
      <c r="F26" s="27" t="str">
        <f aca="false">IFERROR(IF(INDEX(Launagögn!$C$6:$C$10005,$A26)="","",IF(INDEX(Starfsmat!$C$11:$C$110,MATCH(INDEX(Launagögn!$C$6:$C$10005,$A26),Starfsmat!$B$11:$B$110,0))=0,"",INDEX(Starfsmat!$C$11:$C$110,MATCH(INDEX(Launagögn!$C$6:$C$10005,$A26),Starfsmat!$B$11:$B$110,0)))),"")</f>
        <v/>
      </c>
      <c r="G26" s="37" t="str">
        <f aca="false">IFERROR(IF(INDEX(Einstaklingsmat!$D$11:$D$510,$A26)=0,"",INDEX(Einstaklingsmat!$D$11:$D$510,$A26)),"")</f>
        <v/>
      </c>
      <c r="H26" s="51" t="str">
        <f aca="false">IFERROR(IF(AND(F26="",G26=""),"",IF(F26="",0,F26)+IF(G26="",0,G26)),"")</f>
        <v/>
      </c>
      <c r="I26" s="52" t="str">
        <f aca="false">IF(INDEX(Launagögn!$I$6:$I$10005,$A26)="","",INDEX(Launagögn!$I$6:$I$10005,$A26))</f>
        <v/>
      </c>
      <c r="J26" s="52" t="str">
        <f aca="false">IF(INDEX(Launagögn!$P$6:$P$10005,$A26)="","",INDEX(Launagögn!$P$6:$P$10005,$A26))</f>
        <v/>
      </c>
      <c r="K26" s="52" t="str">
        <f aca="false">IF(INDEX(Launagögn!$Q$6:$Q$10005,$A26)="","",INDEX(Launagögn!$Q$6:$Q$10005,$A26))</f>
        <v/>
      </c>
      <c r="L26" s="53" t="str">
        <f aca="false">IFERROR(IF(AND(I26="",J26=""),"",IF(I26="",0,I26)+IF(J26="",0,J26)),"")</f>
        <v/>
      </c>
      <c r="M26" s="52" t="str">
        <f aca="false">IFERROR(IF(OR(L26="",E26="",E26=0),"",ROUND(L26/E26,0)),"")</f>
        <v/>
      </c>
      <c r="N26" s="54"/>
    </row>
    <row r="27" customFormat="false" ht="15" hidden="false" customHeight="true" outlineLevel="0" collapsed="false">
      <c r="A27" s="24" t="n">
        <v>22</v>
      </c>
      <c r="B27" s="25" t="str">
        <f aca="false">IF(INDEX(Launagögn!$B$6:$B$10005,$A27)="","",INDEX(Launagögn!$B$6:$B$10005,$A27))</f>
        <v/>
      </c>
      <c r="C27" s="25" t="str">
        <f aca="false">IF(INDEX(Launagögn!$C$6:$C$10005,$A27)="","",INDEX(Launagögn!$C$6:$C$10005,$A27))</f>
        <v/>
      </c>
      <c r="D27" s="49" t="str">
        <f aca="false">IF(INDEX(Launagögn!$D$6:$D$10005,$A27)="","",INDEX(Launagögn!$D$6:$D$10005,$A27))</f>
        <v/>
      </c>
      <c r="E27" s="50" t="str">
        <f aca="false">IF(INDEX(Launagögn!$E$6:$E$10005,$A27)="","",INDEX(Launagögn!$E$6:$E$10005,$A27))</f>
        <v/>
      </c>
      <c r="F27" s="27" t="str">
        <f aca="false">IFERROR(IF(INDEX(Launagögn!$C$6:$C$10005,$A27)="","",IF(INDEX(Starfsmat!$C$11:$C$110,MATCH(INDEX(Launagögn!$C$6:$C$10005,$A27),Starfsmat!$B$11:$B$110,0))=0,"",INDEX(Starfsmat!$C$11:$C$110,MATCH(INDEX(Launagögn!$C$6:$C$10005,$A27),Starfsmat!$B$11:$B$110,0)))),"")</f>
        <v/>
      </c>
      <c r="G27" s="37" t="str">
        <f aca="false">IFERROR(IF(INDEX(Einstaklingsmat!$D$11:$D$510,$A27)=0,"",INDEX(Einstaklingsmat!$D$11:$D$510,$A27)),"")</f>
        <v/>
      </c>
      <c r="H27" s="51" t="str">
        <f aca="false">IFERROR(IF(AND(F27="",G27=""),"",IF(F27="",0,F27)+IF(G27="",0,G27)),"")</f>
        <v/>
      </c>
      <c r="I27" s="52" t="str">
        <f aca="false">IF(INDEX(Launagögn!$I$6:$I$10005,$A27)="","",INDEX(Launagögn!$I$6:$I$10005,$A27))</f>
        <v/>
      </c>
      <c r="J27" s="52" t="str">
        <f aca="false">IF(INDEX(Launagögn!$P$6:$P$10005,$A27)="","",INDEX(Launagögn!$P$6:$P$10005,$A27))</f>
        <v/>
      </c>
      <c r="K27" s="52" t="str">
        <f aca="false">IF(INDEX(Launagögn!$Q$6:$Q$10005,$A27)="","",INDEX(Launagögn!$Q$6:$Q$10005,$A27))</f>
        <v/>
      </c>
      <c r="L27" s="53" t="str">
        <f aca="false">IFERROR(IF(AND(I27="",J27=""),"",IF(I27="",0,I27)+IF(J27="",0,J27)),"")</f>
        <v/>
      </c>
      <c r="M27" s="52" t="str">
        <f aca="false">IFERROR(IF(OR(L27="",E27="",E27=0),"",ROUND(L27/E27,0)),"")</f>
        <v/>
      </c>
      <c r="N27" s="54"/>
    </row>
    <row r="28" customFormat="false" ht="15" hidden="false" customHeight="true" outlineLevel="0" collapsed="false">
      <c r="A28" s="24" t="n">
        <v>23</v>
      </c>
      <c r="B28" s="25" t="str">
        <f aca="false">IF(INDEX(Launagögn!$B$6:$B$10005,$A28)="","",INDEX(Launagögn!$B$6:$B$10005,$A28))</f>
        <v/>
      </c>
      <c r="C28" s="25" t="str">
        <f aca="false">IF(INDEX(Launagögn!$C$6:$C$10005,$A28)="","",INDEX(Launagögn!$C$6:$C$10005,$A28))</f>
        <v/>
      </c>
      <c r="D28" s="49" t="str">
        <f aca="false">IF(INDEX(Launagögn!$D$6:$D$10005,$A28)="","",INDEX(Launagögn!$D$6:$D$10005,$A28))</f>
        <v/>
      </c>
      <c r="E28" s="50" t="str">
        <f aca="false">IF(INDEX(Launagögn!$E$6:$E$10005,$A28)="","",INDEX(Launagögn!$E$6:$E$10005,$A28))</f>
        <v/>
      </c>
      <c r="F28" s="27" t="str">
        <f aca="false">IFERROR(IF(INDEX(Launagögn!$C$6:$C$10005,$A28)="","",IF(INDEX(Starfsmat!$C$11:$C$110,MATCH(INDEX(Launagögn!$C$6:$C$10005,$A28),Starfsmat!$B$11:$B$110,0))=0,"",INDEX(Starfsmat!$C$11:$C$110,MATCH(INDEX(Launagögn!$C$6:$C$10005,$A28),Starfsmat!$B$11:$B$110,0)))),"")</f>
        <v/>
      </c>
      <c r="G28" s="37" t="str">
        <f aca="false">IFERROR(IF(INDEX(Einstaklingsmat!$D$11:$D$510,$A28)=0,"",INDEX(Einstaklingsmat!$D$11:$D$510,$A28)),"")</f>
        <v/>
      </c>
      <c r="H28" s="51" t="str">
        <f aca="false">IFERROR(IF(AND(F28="",G28=""),"",IF(F28="",0,F28)+IF(G28="",0,G28)),"")</f>
        <v/>
      </c>
      <c r="I28" s="52" t="str">
        <f aca="false">IF(INDEX(Launagögn!$I$6:$I$10005,$A28)="","",INDEX(Launagögn!$I$6:$I$10005,$A28))</f>
        <v/>
      </c>
      <c r="J28" s="52" t="str">
        <f aca="false">IF(INDEX(Launagögn!$P$6:$P$10005,$A28)="","",INDEX(Launagögn!$P$6:$P$10005,$A28))</f>
        <v/>
      </c>
      <c r="K28" s="52" t="str">
        <f aca="false">IF(INDEX(Launagögn!$Q$6:$Q$10005,$A28)="","",INDEX(Launagögn!$Q$6:$Q$10005,$A28))</f>
        <v/>
      </c>
      <c r="L28" s="53" t="str">
        <f aca="false">IFERROR(IF(AND(I28="",J28=""),"",IF(I28="",0,I28)+IF(J28="",0,J28)),"")</f>
        <v/>
      </c>
      <c r="M28" s="52" t="str">
        <f aca="false">IFERROR(IF(OR(L28="",E28="",E28=0),"",ROUND(L28/E28,0)),"")</f>
        <v/>
      </c>
      <c r="N28" s="54"/>
    </row>
    <row r="29" customFormat="false" ht="15" hidden="false" customHeight="true" outlineLevel="0" collapsed="false">
      <c r="A29" s="24" t="n">
        <v>24</v>
      </c>
      <c r="B29" s="25" t="str">
        <f aca="false">IF(INDEX(Launagögn!$B$6:$B$10005,$A29)="","",INDEX(Launagögn!$B$6:$B$10005,$A29))</f>
        <v/>
      </c>
      <c r="C29" s="25" t="str">
        <f aca="false">IF(INDEX(Launagögn!$C$6:$C$10005,$A29)="","",INDEX(Launagögn!$C$6:$C$10005,$A29))</f>
        <v/>
      </c>
      <c r="D29" s="49" t="str">
        <f aca="false">IF(INDEX(Launagögn!$D$6:$D$10005,$A29)="","",INDEX(Launagögn!$D$6:$D$10005,$A29))</f>
        <v/>
      </c>
      <c r="E29" s="50" t="str">
        <f aca="false">IF(INDEX(Launagögn!$E$6:$E$10005,$A29)="","",INDEX(Launagögn!$E$6:$E$10005,$A29))</f>
        <v/>
      </c>
      <c r="F29" s="27" t="str">
        <f aca="false">IFERROR(IF(INDEX(Launagögn!$C$6:$C$10005,$A29)="","",IF(INDEX(Starfsmat!$C$11:$C$110,MATCH(INDEX(Launagögn!$C$6:$C$10005,$A29),Starfsmat!$B$11:$B$110,0))=0,"",INDEX(Starfsmat!$C$11:$C$110,MATCH(INDEX(Launagögn!$C$6:$C$10005,$A29),Starfsmat!$B$11:$B$110,0)))),"")</f>
        <v/>
      </c>
      <c r="G29" s="37" t="str">
        <f aca="false">IFERROR(IF(INDEX(Einstaklingsmat!$D$11:$D$510,$A29)=0,"",INDEX(Einstaklingsmat!$D$11:$D$510,$A29)),"")</f>
        <v/>
      </c>
      <c r="H29" s="51" t="str">
        <f aca="false">IFERROR(IF(AND(F29="",G29=""),"",IF(F29="",0,F29)+IF(G29="",0,G29)),"")</f>
        <v/>
      </c>
      <c r="I29" s="52" t="str">
        <f aca="false">IF(INDEX(Launagögn!$I$6:$I$10005,$A29)="","",INDEX(Launagögn!$I$6:$I$10005,$A29))</f>
        <v/>
      </c>
      <c r="J29" s="52" t="str">
        <f aca="false">IF(INDEX(Launagögn!$P$6:$P$10005,$A29)="","",INDEX(Launagögn!$P$6:$P$10005,$A29))</f>
        <v/>
      </c>
      <c r="K29" s="52" t="str">
        <f aca="false">IF(INDEX(Launagögn!$Q$6:$Q$10005,$A29)="","",INDEX(Launagögn!$Q$6:$Q$10005,$A29))</f>
        <v/>
      </c>
      <c r="L29" s="53" t="str">
        <f aca="false">IFERROR(IF(AND(I29="",J29=""),"",IF(I29="",0,I29)+IF(J29="",0,J29)),"")</f>
        <v/>
      </c>
      <c r="M29" s="52" t="str">
        <f aca="false">IFERROR(IF(OR(L29="",E29="",E29=0),"",ROUND(L29/E29,0)),"")</f>
        <v/>
      </c>
      <c r="N29" s="54"/>
    </row>
    <row r="30" customFormat="false" ht="15" hidden="false" customHeight="true" outlineLevel="0" collapsed="false">
      <c r="A30" s="24" t="n">
        <v>25</v>
      </c>
      <c r="B30" s="25" t="str">
        <f aca="false">IF(INDEX(Launagögn!$B$6:$B$10005,$A30)="","",INDEX(Launagögn!$B$6:$B$10005,$A30))</f>
        <v/>
      </c>
      <c r="C30" s="25" t="str">
        <f aca="false">IF(INDEX(Launagögn!$C$6:$C$10005,$A30)="","",INDEX(Launagögn!$C$6:$C$10005,$A30))</f>
        <v/>
      </c>
      <c r="D30" s="49" t="str">
        <f aca="false">IF(INDEX(Launagögn!$D$6:$D$10005,$A30)="","",INDEX(Launagögn!$D$6:$D$10005,$A30))</f>
        <v/>
      </c>
      <c r="E30" s="50" t="str">
        <f aca="false">IF(INDEX(Launagögn!$E$6:$E$10005,$A30)="","",INDEX(Launagögn!$E$6:$E$10005,$A30))</f>
        <v/>
      </c>
      <c r="F30" s="27" t="str">
        <f aca="false">IFERROR(IF(INDEX(Launagögn!$C$6:$C$10005,$A30)="","",IF(INDEX(Starfsmat!$C$11:$C$110,MATCH(INDEX(Launagögn!$C$6:$C$10005,$A30),Starfsmat!$B$11:$B$110,0))=0,"",INDEX(Starfsmat!$C$11:$C$110,MATCH(INDEX(Launagögn!$C$6:$C$10005,$A30),Starfsmat!$B$11:$B$110,0)))),"")</f>
        <v/>
      </c>
      <c r="G30" s="37" t="str">
        <f aca="false">IFERROR(IF(INDEX(Einstaklingsmat!$D$11:$D$510,$A30)=0,"",INDEX(Einstaklingsmat!$D$11:$D$510,$A30)),"")</f>
        <v/>
      </c>
      <c r="H30" s="51" t="str">
        <f aca="false">IFERROR(IF(AND(F30="",G30=""),"",IF(F30="",0,F30)+IF(G30="",0,G30)),"")</f>
        <v/>
      </c>
      <c r="I30" s="52" t="str">
        <f aca="false">IF(INDEX(Launagögn!$I$6:$I$10005,$A30)="","",INDEX(Launagögn!$I$6:$I$10005,$A30))</f>
        <v/>
      </c>
      <c r="J30" s="52" t="str">
        <f aca="false">IF(INDEX(Launagögn!$P$6:$P$10005,$A30)="","",INDEX(Launagögn!$P$6:$P$10005,$A30))</f>
        <v/>
      </c>
      <c r="K30" s="52" t="str">
        <f aca="false">IF(INDEX(Launagögn!$Q$6:$Q$10005,$A30)="","",INDEX(Launagögn!$Q$6:$Q$10005,$A30))</f>
        <v/>
      </c>
      <c r="L30" s="53" t="str">
        <f aca="false">IFERROR(IF(AND(I30="",J30=""),"",IF(I30="",0,I30)+IF(J30="",0,J30)),"")</f>
        <v/>
      </c>
      <c r="M30" s="52" t="str">
        <f aca="false">IFERROR(IF(OR(L30="",E30="",E30=0),"",ROUND(L30/E30,0)),"")</f>
        <v/>
      </c>
      <c r="N30" s="54"/>
    </row>
    <row r="31" customFormat="false" ht="15" hidden="false" customHeight="true" outlineLevel="0" collapsed="false">
      <c r="A31" s="24" t="n">
        <v>26</v>
      </c>
      <c r="B31" s="25" t="str">
        <f aca="false">IF(INDEX(Launagögn!$B$6:$B$10005,$A31)="","",INDEX(Launagögn!$B$6:$B$10005,$A31))</f>
        <v/>
      </c>
      <c r="C31" s="25" t="str">
        <f aca="false">IF(INDEX(Launagögn!$C$6:$C$10005,$A31)="","",INDEX(Launagögn!$C$6:$C$10005,$A31))</f>
        <v/>
      </c>
      <c r="D31" s="49" t="str">
        <f aca="false">IF(INDEX(Launagögn!$D$6:$D$10005,$A31)="","",INDEX(Launagögn!$D$6:$D$10005,$A31))</f>
        <v/>
      </c>
      <c r="E31" s="50" t="str">
        <f aca="false">IF(INDEX(Launagögn!$E$6:$E$10005,$A31)="","",INDEX(Launagögn!$E$6:$E$10005,$A31))</f>
        <v/>
      </c>
      <c r="F31" s="27" t="str">
        <f aca="false">IFERROR(IF(INDEX(Launagögn!$C$6:$C$10005,$A31)="","",IF(INDEX(Starfsmat!$C$11:$C$110,MATCH(INDEX(Launagögn!$C$6:$C$10005,$A31),Starfsmat!$B$11:$B$110,0))=0,"",INDEX(Starfsmat!$C$11:$C$110,MATCH(INDEX(Launagögn!$C$6:$C$10005,$A31),Starfsmat!$B$11:$B$110,0)))),"")</f>
        <v/>
      </c>
      <c r="G31" s="37" t="str">
        <f aca="false">IFERROR(IF(INDEX(Einstaklingsmat!$D$11:$D$510,$A31)=0,"",INDEX(Einstaklingsmat!$D$11:$D$510,$A31)),"")</f>
        <v/>
      </c>
      <c r="H31" s="51" t="str">
        <f aca="false">IFERROR(IF(AND(F31="",G31=""),"",IF(F31="",0,F31)+IF(G31="",0,G31)),"")</f>
        <v/>
      </c>
      <c r="I31" s="52" t="str">
        <f aca="false">IF(INDEX(Launagögn!$I$6:$I$10005,$A31)="","",INDEX(Launagögn!$I$6:$I$10005,$A31))</f>
        <v/>
      </c>
      <c r="J31" s="52" t="str">
        <f aca="false">IF(INDEX(Launagögn!$P$6:$P$10005,$A31)="","",INDEX(Launagögn!$P$6:$P$10005,$A31))</f>
        <v/>
      </c>
      <c r="K31" s="52" t="str">
        <f aca="false">IF(INDEX(Launagögn!$Q$6:$Q$10005,$A31)="","",INDEX(Launagögn!$Q$6:$Q$10005,$A31))</f>
        <v/>
      </c>
      <c r="L31" s="53" t="str">
        <f aca="false">IFERROR(IF(AND(I31="",J31=""),"",IF(I31="",0,I31)+IF(J31="",0,J31)),"")</f>
        <v/>
      </c>
      <c r="M31" s="52" t="str">
        <f aca="false">IFERROR(IF(OR(L31="",E31="",E31=0),"",ROUND(L31/E31,0)),"")</f>
        <v/>
      </c>
      <c r="N31" s="54"/>
    </row>
    <row r="32" customFormat="false" ht="15" hidden="false" customHeight="true" outlineLevel="0" collapsed="false">
      <c r="A32" s="24" t="n">
        <v>27</v>
      </c>
      <c r="B32" s="25" t="str">
        <f aca="false">IF(INDEX(Launagögn!$B$6:$B$10005,$A32)="","",INDEX(Launagögn!$B$6:$B$10005,$A32))</f>
        <v/>
      </c>
      <c r="C32" s="25" t="str">
        <f aca="false">IF(INDEX(Launagögn!$C$6:$C$10005,$A32)="","",INDEX(Launagögn!$C$6:$C$10005,$A32))</f>
        <v/>
      </c>
      <c r="D32" s="49" t="str">
        <f aca="false">IF(INDEX(Launagögn!$D$6:$D$10005,$A32)="","",INDEX(Launagögn!$D$6:$D$10005,$A32))</f>
        <v/>
      </c>
      <c r="E32" s="50" t="str">
        <f aca="false">IF(INDEX(Launagögn!$E$6:$E$10005,$A32)="","",INDEX(Launagögn!$E$6:$E$10005,$A32))</f>
        <v/>
      </c>
      <c r="F32" s="27" t="str">
        <f aca="false">IFERROR(IF(INDEX(Launagögn!$C$6:$C$10005,$A32)="","",IF(INDEX(Starfsmat!$C$11:$C$110,MATCH(INDEX(Launagögn!$C$6:$C$10005,$A32),Starfsmat!$B$11:$B$110,0))=0,"",INDEX(Starfsmat!$C$11:$C$110,MATCH(INDEX(Launagögn!$C$6:$C$10005,$A32),Starfsmat!$B$11:$B$110,0)))),"")</f>
        <v/>
      </c>
      <c r="G32" s="37" t="str">
        <f aca="false">IFERROR(IF(INDEX(Einstaklingsmat!$D$11:$D$510,$A32)=0,"",INDEX(Einstaklingsmat!$D$11:$D$510,$A32)),"")</f>
        <v/>
      </c>
      <c r="H32" s="51" t="str">
        <f aca="false">IFERROR(IF(AND(F32="",G32=""),"",IF(F32="",0,F32)+IF(G32="",0,G32)),"")</f>
        <v/>
      </c>
      <c r="I32" s="52" t="str">
        <f aca="false">IF(INDEX(Launagögn!$I$6:$I$10005,$A32)="","",INDEX(Launagögn!$I$6:$I$10005,$A32))</f>
        <v/>
      </c>
      <c r="J32" s="52" t="str">
        <f aca="false">IF(INDEX(Launagögn!$P$6:$P$10005,$A32)="","",INDEX(Launagögn!$P$6:$P$10005,$A32))</f>
        <v/>
      </c>
      <c r="K32" s="52" t="str">
        <f aca="false">IF(INDEX(Launagögn!$Q$6:$Q$10005,$A32)="","",INDEX(Launagögn!$Q$6:$Q$10005,$A32))</f>
        <v/>
      </c>
      <c r="L32" s="53" t="str">
        <f aca="false">IFERROR(IF(AND(I32="",J32=""),"",IF(I32="",0,I32)+IF(J32="",0,J32)),"")</f>
        <v/>
      </c>
      <c r="M32" s="52" t="str">
        <f aca="false">IFERROR(IF(OR(L32="",E32="",E32=0),"",ROUND(L32/E32,0)),"")</f>
        <v/>
      </c>
      <c r="N32" s="54"/>
    </row>
    <row r="33" customFormat="false" ht="15" hidden="false" customHeight="true" outlineLevel="0" collapsed="false">
      <c r="A33" s="24" t="n">
        <v>28</v>
      </c>
      <c r="B33" s="25" t="str">
        <f aca="false">IF(INDEX(Launagögn!$B$6:$B$10005,$A33)="","",INDEX(Launagögn!$B$6:$B$10005,$A33))</f>
        <v/>
      </c>
      <c r="C33" s="25" t="str">
        <f aca="false">IF(INDEX(Launagögn!$C$6:$C$10005,$A33)="","",INDEX(Launagögn!$C$6:$C$10005,$A33))</f>
        <v/>
      </c>
      <c r="D33" s="49" t="str">
        <f aca="false">IF(INDEX(Launagögn!$D$6:$D$10005,$A33)="","",INDEX(Launagögn!$D$6:$D$10005,$A33))</f>
        <v/>
      </c>
      <c r="E33" s="50" t="str">
        <f aca="false">IF(INDEX(Launagögn!$E$6:$E$10005,$A33)="","",INDEX(Launagögn!$E$6:$E$10005,$A33))</f>
        <v/>
      </c>
      <c r="F33" s="27" t="str">
        <f aca="false">IFERROR(IF(INDEX(Launagögn!$C$6:$C$10005,$A33)="","",IF(INDEX(Starfsmat!$C$11:$C$110,MATCH(INDEX(Launagögn!$C$6:$C$10005,$A33),Starfsmat!$B$11:$B$110,0))=0,"",INDEX(Starfsmat!$C$11:$C$110,MATCH(INDEX(Launagögn!$C$6:$C$10005,$A33),Starfsmat!$B$11:$B$110,0)))),"")</f>
        <v/>
      </c>
      <c r="G33" s="37" t="str">
        <f aca="false">IFERROR(IF(INDEX(Einstaklingsmat!$D$11:$D$510,$A33)=0,"",INDEX(Einstaklingsmat!$D$11:$D$510,$A33)),"")</f>
        <v/>
      </c>
      <c r="H33" s="51" t="str">
        <f aca="false">IFERROR(IF(AND(F33="",G33=""),"",IF(F33="",0,F33)+IF(G33="",0,G33)),"")</f>
        <v/>
      </c>
      <c r="I33" s="52" t="str">
        <f aca="false">IF(INDEX(Launagögn!$I$6:$I$10005,$A33)="","",INDEX(Launagögn!$I$6:$I$10005,$A33))</f>
        <v/>
      </c>
      <c r="J33" s="52" t="str">
        <f aca="false">IF(INDEX(Launagögn!$P$6:$P$10005,$A33)="","",INDEX(Launagögn!$P$6:$P$10005,$A33))</f>
        <v/>
      </c>
      <c r="K33" s="52" t="str">
        <f aca="false">IF(INDEX(Launagögn!$Q$6:$Q$10005,$A33)="","",INDEX(Launagögn!$Q$6:$Q$10005,$A33))</f>
        <v/>
      </c>
      <c r="L33" s="53" t="str">
        <f aca="false">IFERROR(IF(AND(I33="",J33=""),"",IF(I33="",0,I33)+IF(J33="",0,J33)),"")</f>
        <v/>
      </c>
      <c r="M33" s="52" t="str">
        <f aca="false">IFERROR(IF(OR(L33="",E33="",E33=0),"",ROUND(L33/E33,0)),"")</f>
        <v/>
      </c>
      <c r="N33" s="54"/>
    </row>
    <row r="34" customFormat="false" ht="15" hidden="false" customHeight="true" outlineLevel="0" collapsed="false">
      <c r="A34" s="24" t="n">
        <v>29</v>
      </c>
      <c r="B34" s="25" t="str">
        <f aca="false">IF(INDEX(Launagögn!$B$6:$B$10005,$A34)="","",INDEX(Launagögn!$B$6:$B$10005,$A34))</f>
        <v/>
      </c>
      <c r="C34" s="25" t="str">
        <f aca="false">IF(INDEX(Launagögn!$C$6:$C$10005,$A34)="","",INDEX(Launagögn!$C$6:$C$10005,$A34))</f>
        <v/>
      </c>
      <c r="D34" s="49" t="str">
        <f aca="false">IF(INDEX(Launagögn!$D$6:$D$10005,$A34)="","",INDEX(Launagögn!$D$6:$D$10005,$A34))</f>
        <v/>
      </c>
      <c r="E34" s="50" t="str">
        <f aca="false">IF(INDEX(Launagögn!$E$6:$E$10005,$A34)="","",INDEX(Launagögn!$E$6:$E$10005,$A34))</f>
        <v/>
      </c>
      <c r="F34" s="27" t="str">
        <f aca="false">IFERROR(IF(INDEX(Launagögn!$C$6:$C$10005,$A34)="","",IF(INDEX(Starfsmat!$C$11:$C$110,MATCH(INDEX(Launagögn!$C$6:$C$10005,$A34),Starfsmat!$B$11:$B$110,0))=0,"",INDEX(Starfsmat!$C$11:$C$110,MATCH(INDEX(Launagögn!$C$6:$C$10005,$A34),Starfsmat!$B$11:$B$110,0)))),"")</f>
        <v/>
      </c>
      <c r="G34" s="37" t="str">
        <f aca="false">IFERROR(IF(INDEX(Einstaklingsmat!$D$11:$D$510,$A34)=0,"",INDEX(Einstaklingsmat!$D$11:$D$510,$A34)),"")</f>
        <v/>
      </c>
      <c r="H34" s="51" t="str">
        <f aca="false">IFERROR(IF(AND(F34="",G34=""),"",IF(F34="",0,F34)+IF(G34="",0,G34)),"")</f>
        <v/>
      </c>
      <c r="I34" s="52" t="str">
        <f aca="false">IF(INDEX(Launagögn!$I$6:$I$10005,$A34)="","",INDEX(Launagögn!$I$6:$I$10005,$A34))</f>
        <v/>
      </c>
      <c r="J34" s="52" t="str">
        <f aca="false">IF(INDEX(Launagögn!$P$6:$P$10005,$A34)="","",INDEX(Launagögn!$P$6:$P$10005,$A34))</f>
        <v/>
      </c>
      <c r="K34" s="52" t="str">
        <f aca="false">IF(INDEX(Launagögn!$Q$6:$Q$10005,$A34)="","",INDEX(Launagögn!$Q$6:$Q$10005,$A34))</f>
        <v/>
      </c>
      <c r="L34" s="53" t="str">
        <f aca="false">IFERROR(IF(AND(I34="",J34=""),"",IF(I34="",0,I34)+IF(J34="",0,J34)),"")</f>
        <v/>
      </c>
      <c r="M34" s="52" t="str">
        <f aca="false">IFERROR(IF(OR(L34="",E34="",E34=0),"",ROUND(L34/E34,0)),"")</f>
        <v/>
      </c>
      <c r="N34" s="54"/>
    </row>
    <row r="35" customFormat="false" ht="15" hidden="false" customHeight="true" outlineLevel="0" collapsed="false">
      <c r="A35" s="24" t="n">
        <v>30</v>
      </c>
      <c r="B35" s="25" t="str">
        <f aca="false">IF(INDEX(Launagögn!$B$6:$B$10005,$A35)="","",INDEX(Launagögn!$B$6:$B$10005,$A35))</f>
        <v/>
      </c>
      <c r="C35" s="25" t="str">
        <f aca="false">IF(INDEX(Launagögn!$C$6:$C$10005,$A35)="","",INDEX(Launagögn!$C$6:$C$10005,$A35))</f>
        <v/>
      </c>
      <c r="D35" s="49" t="str">
        <f aca="false">IF(INDEX(Launagögn!$D$6:$D$10005,$A35)="","",INDEX(Launagögn!$D$6:$D$10005,$A35))</f>
        <v/>
      </c>
      <c r="E35" s="50" t="str">
        <f aca="false">IF(INDEX(Launagögn!$E$6:$E$10005,$A35)="","",INDEX(Launagögn!$E$6:$E$10005,$A35))</f>
        <v/>
      </c>
      <c r="F35" s="27" t="str">
        <f aca="false">IFERROR(IF(INDEX(Launagögn!$C$6:$C$10005,$A35)="","",IF(INDEX(Starfsmat!$C$11:$C$110,MATCH(INDEX(Launagögn!$C$6:$C$10005,$A35),Starfsmat!$B$11:$B$110,0))=0,"",INDEX(Starfsmat!$C$11:$C$110,MATCH(INDEX(Launagögn!$C$6:$C$10005,$A35),Starfsmat!$B$11:$B$110,0)))),"")</f>
        <v/>
      </c>
      <c r="G35" s="37" t="str">
        <f aca="false">IFERROR(IF(INDEX(Einstaklingsmat!$D$11:$D$510,$A35)=0,"",INDEX(Einstaklingsmat!$D$11:$D$510,$A35)),"")</f>
        <v/>
      </c>
      <c r="H35" s="51" t="str">
        <f aca="false">IFERROR(IF(AND(F35="",G35=""),"",IF(F35="",0,F35)+IF(G35="",0,G35)),"")</f>
        <v/>
      </c>
      <c r="I35" s="52" t="str">
        <f aca="false">IF(INDEX(Launagögn!$I$6:$I$10005,$A35)="","",INDEX(Launagögn!$I$6:$I$10005,$A35))</f>
        <v/>
      </c>
      <c r="J35" s="52" t="str">
        <f aca="false">IF(INDEX(Launagögn!$P$6:$P$10005,$A35)="","",INDEX(Launagögn!$P$6:$P$10005,$A35))</f>
        <v/>
      </c>
      <c r="K35" s="52" t="str">
        <f aca="false">IF(INDEX(Launagögn!$Q$6:$Q$10005,$A35)="","",INDEX(Launagögn!$Q$6:$Q$10005,$A35))</f>
        <v/>
      </c>
      <c r="L35" s="53" t="str">
        <f aca="false">IFERROR(IF(AND(I35="",J35=""),"",IF(I35="",0,I35)+IF(J35="",0,J35)),"")</f>
        <v/>
      </c>
      <c r="M35" s="52" t="str">
        <f aca="false">IFERROR(IF(OR(L35="",E35="",E35=0),"",ROUND(L35/E35,0)),"")</f>
        <v/>
      </c>
      <c r="N35" s="54"/>
    </row>
    <row r="36" customFormat="false" ht="15" hidden="false" customHeight="true" outlineLevel="0" collapsed="false">
      <c r="A36" s="24" t="n">
        <v>31</v>
      </c>
      <c r="B36" s="25" t="str">
        <f aca="false">IF(INDEX(Launagögn!$B$6:$B$10005,$A36)="","",INDEX(Launagögn!$B$6:$B$10005,$A36))</f>
        <v/>
      </c>
      <c r="C36" s="25" t="str">
        <f aca="false">IF(INDEX(Launagögn!$C$6:$C$10005,$A36)="","",INDEX(Launagögn!$C$6:$C$10005,$A36))</f>
        <v/>
      </c>
      <c r="D36" s="49" t="str">
        <f aca="false">IF(INDEX(Launagögn!$D$6:$D$10005,$A36)="","",INDEX(Launagögn!$D$6:$D$10005,$A36))</f>
        <v/>
      </c>
      <c r="E36" s="50" t="str">
        <f aca="false">IF(INDEX(Launagögn!$E$6:$E$10005,$A36)="","",INDEX(Launagögn!$E$6:$E$10005,$A36))</f>
        <v/>
      </c>
      <c r="F36" s="27" t="str">
        <f aca="false">IFERROR(IF(INDEX(Launagögn!$C$6:$C$10005,$A36)="","",IF(INDEX(Starfsmat!$C$11:$C$110,MATCH(INDEX(Launagögn!$C$6:$C$10005,$A36),Starfsmat!$B$11:$B$110,0))=0,"",INDEX(Starfsmat!$C$11:$C$110,MATCH(INDEX(Launagögn!$C$6:$C$10005,$A36),Starfsmat!$B$11:$B$110,0)))),"")</f>
        <v/>
      </c>
      <c r="G36" s="37" t="str">
        <f aca="false">IFERROR(IF(INDEX(Einstaklingsmat!$D$11:$D$510,$A36)=0,"",INDEX(Einstaklingsmat!$D$11:$D$510,$A36)),"")</f>
        <v/>
      </c>
      <c r="H36" s="51" t="str">
        <f aca="false">IFERROR(IF(AND(F36="",G36=""),"",IF(F36="",0,F36)+IF(G36="",0,G36)),"")</f>
        <v/>
      </c>
      <c r="I36" s="52" t="str">
        <f aca="false">IF(INDEX(Launagögn!$I$6:$I$10005,$A36)="","",INDEX(Launagögn!$I$6:$I$10005,$A36))</f>
        <v/>
      </c>
      <c r="J36" s="52" t="str">
        <f aca="false">IF(INDEX(Launagögn!$P$6:$P$10005,$A36)="","",INDEX(Launagögn!$P$6:$P$10005,$A36))</f>
        <v/>
      </c>
      <c r="K36" s="52" t="str">
        <f aca="false">IF(INDEX(Launagögn!$Q$6:$Q$10005,$A36)="","",INDEX(Launagögn!$Q$6:$Q$10005,$A36))</f>
        <v/>
      </c>
      <c r="L36" s="53" t="str">
        <f aca="false">IFERROR(IF(AND(I36="",J36=""),"",IF(I36="",0,I36)+IF(J36="",0,J36)),"")</f>
        <v/>
      </c>
      <c r="M36" s="52" t="str">
        <f aca="false">IFERROR(IF(OR(L36="",E36="",E36=0),"",ROUND(L36/E36,0)),"")</f>
        <v/>
      </c>
      <c r="N36" s="54"/>
    </row>
    <row r="37" customFormat="false" ht="15" hidden="false" customHeight="true" outlineLevel="0" collapsed="false">
      <c r="A37" s="24" t="n">
        <v>32</v>
      </c>
      <c r="B37" s="25" t="str">
        <f aca="false">IF(INDEX(Launagögn!$B$6:$B$10005,$A37)="","",INDEX(Launagögn!$B$6:$B$10005,$A37))</f>
        <v/>
      </c>
      <c r="C37" s="25" t="str">
        <f aca="false">IF(INDEX(Launagögn!$C$6:$C$10005,$A37)="","",INDEX(Launagögn!$C$6:$C$10005,$A37))</f>
        <v/>
      </c>
      <c r="D37" s="49" t="str">
        <f aca="false">IF(INDEX(Launagögn!$D$6:$D$10005,$A37)="","",INDEX(Launagögn!$D$6:$D$10005,$A37))</f>
        <v/>
      </c>
      <c r="E37" s="50" t="str">
        <f aca="false">IF(INDEX(Launagögn!$E$6:$E$10005,$A37)="","",INDEX(Launagögn!$E$6:$E$10005,$A37))</f>
        <v/>
      </c>
      <c r="F37" s="27" t="str">
        <f aca="false">IFERROR(IF(INDEX(Launagögn!$C$6:$C$10005,$A37)="","",IF(INDEX(Starfsmat!$C$11:$C$110,MATCH(INDEX(Launagögn!$C$6:$C$10005,$A37),Starfsmat!$B$11:$B$110,0))=0,"",INDEX(Starfsmat!$C$11:$C$110,MATCH(INDEX(Launagögn!$C$6:$C$10005,$A37),Starfsmat!$B$11:$B$110,0)))),"")</f>
        <v/>
      </c>
      <c r="G37" s="37" t="str">
        <f aca="false">IFERROR(IF(INDEX(Einstaklingsmat!$D$11:$D$510,$A37)=0,"",INDEX(Einstaklingsmat!$D$11:$D$510,$A37)),"")</f>
        <v/>
      </c>
      <c r="H37" s="51" t="str">
        <f aca="false">IFERROR(IF(AND(F37="",G37=""),"",IF(F37="",0,F37)+IF(G37="",0,G37)),"")</f>
        <v/>
      </c>
      <c r="I37" s="52" t="str">
        <f aca="false">IF(INDEX(Launagögn!$I$6:$I$10005,$A37)="","",INDEX(Launagögn!$I$6:$I$10005,$A37))</f>
        <v/>
      </c>
      <c r="J37" s="52" t="str">
        <f aca="false">IF(INDEX(Launagögn!$P$6:$P$10005,$A37)="","",INDEX(Launagögn!$P$6:$P$10005,$A37))</f>
        <v/>
      </c>
      <c r="K37" s="52" t="str">
        <f aca="false">IF(INDEX(Launagögn!$Q$6:$Q$10005,$A37)="","",INDEX(Launagögn!$Q$6:$Q$10005,$A37))</f>
        <v/>
      </c>
      <c r="L37" s="53" t="str">
        <f aca="false">IFERROR(IF(AND(I37="",J37=""),"",IF(I37="",0,I37)+IF(J37="",0,J37)),"")</f>
        <v/>
      </c>
      <c r="M37" s="52" t="str">
        <f aca="false">IFERROR(IF(OR(L37="",E37="",E37=0),"",ROUND(L37/E37,0)),"")</f>
        <v/>
      </c>
      <c r="N37" s="54"/>
    </row>
    <row r="38" customFormat="false" ht="15" hidden="false" customHeight="true" outlineLevel="0" collapsed="false">
      <c r="A38" s="24" t="n">
        <v>33</v>
      </c>
      <c r="B38" s="25" t="str">
        <f aca="false">IF(INDEX(Launagögn!$B$6:$B$10005,$A38)="","",INDEX(Launagögn!$B$6:$B$10005,$A38))</f>
        <v/>
      </c>
      <c r="C38" s="25" t="str">
        <f aca="false">IF(INDEX(Launagögn!$C$6:$C$10005,$A38)="","",INDEX(Launagögn!$C$6:$C$10005,$A38))</f>
        <v/>
      </c>
      <c r="D38" s="49" t="str">
        <f aca="false">IF(INDEX(Launagögn!$D$6:$D$10005,$A38)="","",INDEX(Launagögn!$D$6:$D$10005,$A38))</f>
        <v/>
      </c>
      <c r="E38" s="50" t="str">
        <f aca="false">IF(INDEX(Launagögn!$E$6:$E$10005,$A38)="","",INDEX(Launagögn!$E$6:$E$10005,$A38))</f>
        <v/>
      </c>
      <c r="F38" s="27" t="str">
        <f aca="false">IFERROR(IF(INDEX(Launagögn!$C$6:$C$10005,$A38)="","",IF(INDEX(Starfsmat!$C$11:$C$110,MATCH(INDEX(Launagögn!$C$6:$C$10005,$A38),Starfsmat!$B$11:$B$110,0))=0,"",INDEX(Starfsmat!$C$11:$C$110,MATCH(INDEX(Launagögn!$C$6:$C$10005,$A38),Starfsmat!$B$11:$B$110,0)))),"")</f>
        <v/>
      </c>
      <c r="G38" s="37" t="str">
        <f aca="false">IFERROR(IF(INDEX(Einstaklingsmat!$D$11:$D$510,$A38)=0,"",INDEX(Einstaklingsmat!$D$11:$D$510,$A38)),"")</f>
        <v/>
      </c>
      <c r="H38" s="51" t="str">
        <f aca="false">IFERROR(IF(AND(F38="",G38=""),"",IF(F38="",0,F38)+IF(G38="",0,G38)),"")</f>
        <v/>
      </c>
      <c r="I38" s="52" t="str">
        <f aca="false">IF(INDEX(Launagögn!$I$6:$I$10005,$A38)="","",INDEX(Launagögn!$I$6:$I$10005,$A38))</f>
        <v/>
      </c>
      <c r="J38" s="52" t="str">
        <f aca="false">IF(INDEX(Launagögn!$P$6:$P$10005,$A38)="","",INDEX(Launagögn!$P$6:$P$10005,$A38))</f>
        <v/>
      </c>
      <c r="K38" s="52" t="str">
        <f aca="false">IF(INDEX(Launagögn!$Q$6:$Q$10005,$A38)="","",INDEX(Launagögn!$Q$6:$Q$10005,$A38))</f>
        <v/>
      </c>
      <c r="L38" s="53" t="str">
        <f aca="false">IFERROR(IF(AND(I38="",J38=""),"",IF(I38="",0,I38)+IF(J38="",0,J38)),"")</f>
        <v/>
      </c>
      <c r="M38" s="52" t="str">
        <f aca="false">IFERROR(IF(OR(L38="",E38="",E38=0),"",ROUND(L38/E38,0)),"")</f>
        <v/>
      </c>
      <c r="N38" s="54"/>
    </row>
    <row r="39" customFormat="false" ht="15" hidden="false" customHeight="true" outlineLevel="0" collapsed="false">
      <c r="A39" s="24" t="n">
        <v>34</v>
      </c>
      <c r="B39" s="25" t="str">
        <f aca="false">IF(INDEX(Launagögn!$B$6:$B$10005,$A39)="","",INDEX(Launagögn!$B$6:$B$10005,$A39))</f>
        <v/>
      </c>
      <c r="C39" s="25" t="str">
        <f aca="false">IF(INDEX(Launagögn!$C$6:$C$10005,$A39)="","",INDEX(Launagögn!$C$6:$C$10005,$A39))</f>
        <v/>
      </c>
      <c r="D39" s="49" t="str">
        <f aca="false">IF(INDEX(Launagögn!$D$6:$D$10005,$A39)="","",INDEX(Launagögn!$D$6:$D$10005,$A39))</f>
        <v/>
      </c>
      <c r="E39" s="50" t="str">
        <f aca="false">IF(INDEX(Launagögn!$E$6:$E$10005,$A39)="","",INDEX(Launagögn!$E$6:$E$10005,$A39))</f>
        <v/>
      </c>
      <c r="F39" s="27" t="str">
        <f aca="false">IFERROR(IF(INDEX(Launagögn!$C$6:$C$10005,$A39)="","",IF(INDEX(Starfsmat!$C$11:$C$110,MATCH(INDEX(Launagögn!$C$6:$C$10005,$A39),Starfsmat!$B$11:$B$110,0))=0,"",INDEX(Starfsmat!$C$11:$C$110,MATCH(INDEX(Launagögn!$C$6:$C$10005,$A39),Starfsmat!$B$11:$B$110,0)))),"")</f>
        <v/>
      </c>
      <c r="G39" s="37" t="str">
        <f aca="false">IFERROR(IF(INDEX(Einstaklingsmat!$D$11:$D$510,$A39)=0,"",INDEX(Einstaklingsmat!$D$11:$D$510,$A39)),"")</f>
        <v/>
      </c>
      <c r="H39" s="51" t="str">
        <f aca="false">IFERROR(IF(AND(F39="",G39=""),"",IF(F39="",0,F39)+IF(G39="",0,G39)),"")</f>
        <v/>
      </c>
      <c r="I39" s="52" t="str">
        <f aca="false">IF(INDEX(Launagögn!$I$6:$I$10005,$A39)="","",INDEX(Launagögn!$I$6:$I$10005,$A39))</f>
        <v/>
      </c>
      <c r="J39" s="52" t="str">
        <f aca="false">IF(INDEX(Launagögn!$P$6:$P$10005,$A39)="","",INDEX(Launagögn!$P$6:$P$10005,$A39))</f>
        <v/>
      </c>
      <c r="K39" s="52" t="str">
        <f aca="false">IF(INDEX(Launagögn!$Q$6:$Q$10005,$A39)="","",INDEX(Launagögn!$Q$6:$Q$10005,$A39))</f>
        <v/>
      </c>
      <c r="L39" s="53" t="str">
        <f aca="false">IFERROR(IF(AND(I39="",J39=""),"",IF(I39="",0,I39)+IF(J39="",0,J39)),"")</f>
        <v/>
      </c>
      <c r="M39" s="52" t="str">
        <f aca="false">IFERROR(IF(OR(L39="",E39="",E39=0),"",ROUND(L39/E39,0)),"")</f>
        <v/>
      </c>
      <c r="N39" s="54"/>
    </row>
    <row r="40" customFormat="false" ht="15" hidden="false" customHeight="true" outlineLevel="0" collapsed="false">
      <c r="A40" s="24" t="n">
        <v>35</v>
      </c>
      <c r="B40" s="25" t="str">
        <f aca="false">IF(INDEX(Launagögn!$B$6:$B$10005,$A40)="","",INDEX(Launagögn!$B$6:$B$10005,$A40))</f>
        <v/>
      </c>
      <c r="C40" s="25" t="str">
        <f aca="false">IF(INDEX(Launagögn!$C$6:$C$10005,$A40)="","",INDEX(Launagögn!$C$6:$C$10005,$A40))</f>
        <v/>
      </c>
      <c r="D40" s="49" t="str">
        <f aca="false">IF(INDEX(Launagögn!$D$6:$D$10005,$A40)="","",INDEX(Launagögn!$D$6:$D$10005,$A40))</f>
        <v/>
      </c>
      <c r="E40" s="50" t="str">
        <f aca="false">IF(INDEX(Launagögn!$E$6:$E$10005,$A40)="","",INDEX(Launagögn!$E$6:$E$10005,$A40))</f>
        <v/>
      </c>
      <c r="F40" s="27" t="str">
        <f aca="false">IFERROR(IF(INDEX(Launagögn!$C$6:$C$10005,$A40)="","",IF(INDEX(Starfsmat!$C$11:$C$110,MATCH(INDEX(Launagögn!$C$6:$C$10005,$A40),Starfsmat!$B$11:$B$110,0))=0,"",INDEX(Starfsmat!$C$11:$C$110,MATCH(INDEX(Launagögn!$C$6:$C$10005,$A40),Starfsmat!$B$11:$B$110,0)))),"")</f>
        <v/>
      </c>
      <c r="G40" s="37" t="str">
        <f aca="false">IFERROR(IF(INDEX(Einstaklingsmat!$D$11:$D$510,$A40)=0,"",INDEX(Einstaklingsmat!$D$11:$D$510,$A40)),"")</f>
        <v/>
      </c>
      <c r="H40" s="51" t="str">
        <f aca="false">IFERROR(IF(AND(F40="",G40=""),"",IF(F40="",0,F40)+IF(G40="",0,G40)),"")</f>
        <v/>
      </c>
      <c r="I40" s="52" t="str">
        <f aca="false">IF(INDEX(Launagögn!$I$6:$I$10005,$A40)="","",INDEX(Launagögn!$I$6:$I$10005,$A40))</f>
        <v/>
      </c>
      <c r="J40" s="52" t="str">
        <f aca="false">IF(INDEX(Launagögn!$P$6:$P$10005,$A40)="","",INDEX(Launagögn!$P$6:$P$10005,$A40))</f>
        <v/>
      </c>
      <c r="K40" s="52" t="str">
        <f aca="false">IF(INDEX(Launagögn!$Q$6:$Q$10005,$A40)="","",INDEX(Launagögn!$Q$6:$Q$10005,$A40))</f>
        <v/>
      </c>
      <c r="L40" s="53" t="str">
        <f aca="false">IFERROR(IF(AND(I40="",J40=""),"",IF(I40="",0,I40)+IF(J40="",0,J40)),"")</f>
        <v/>
      </c>
      <c r="M40" s="52" t="str">
        <f aca="false">IFERROR(IF(OR(L40="",E40="",E40=0),"",ROUND(L40/E40,0)),"")</f>
        <v/>
      </c>
      <c r="N40" s="54"/>
    </row>
    <row r="41" customFormat="false" ht="15" hidden="false" customHeight="true" outlineLevel="0" collapsed="false">
      <c r="A41" s="24" t="n">
        <v>36</v>
      </c>
      <c r="B41" s="25" t="str">
        <f aca="false">IF(INDEX(Launagögn!$B$6:$B$10005,$A41)="","",INDEX(Launagögn!$B$6:$B$10005,$A41))</f>
        <v/>
      </c>
      <c r="C41" s="25" t="str">
        <f aca="false">IF(INDEX(Launagögn!$C$6:$C$10005,$A41)="","",INDEX(Launagögn!$C$6:$C$10005,$A41))</f>
        <v/>
      </c>
      <c r="D41" s="49" t="str">
        <f aca="false">IF(INDEX(Launagögn!$D$6:$D$10005,$A41)="","",INDEX(Launagögn!$D$6:$D$10005,$A41))</f>
        <v/>
      </c>
      <c r="E41" s="50" t="str">
        <f aca="false">IF(INDEX(Launagögn!$E$6:$E$10005,$A41)="","",INDEX(Launagögn!$E$6:$E$10005,$A41))</f>
        <v/>
      </c>
      <c r="F41" s="27" t="str">
        <f aca="false">IFERROR(IF(INDEX(Launagögn!$C$6:$C$10005,$A41)="","",IF(INDEX(Starfsmat!$C$11:$C$110,MATCH(INDEX(Launagögn!$C$6:$C$10005,$A41),Starfsmat!$B$11:$B$110,0))=0,"",INDEX(Starfsmat!$C$11:$C$110,MATCH(INDEX(Launagögn!$C$6:$C$10005,$A41),Starfsmat!$B$11:$B$110,0)))),"")</f>
        <v/>
      </c>
      <c r="G41" s="37" t="str">
        <f aca="false">IFERROR(IF(INDEX(Einstaklingsmat!$D$11:$D$510,$A41)=0,"",INDEX(Einstaklingsmat!$D$11:$D$510,$A41)),"")</f>
        <v/>
      </c>
      <c r="H41" s="51" t="str">
        <f aca="false">IFERROR(IF(AND(F41="",G41=""),"",IF(F41="",0,F41)+IF(G41="",0,G41)),"")</f>
        <v/>
      </c>
      <c r="I41" s="52" t="str">
        <f aca="false">IF(INDEX(Launagögn!$I$6:$I$10005,$A41)="","",INDEX(Launagögn!$I$6:$I$10005,$A41))</f>
        <v/>
      </c>
      <c r="J41" s="52" t="str">
        <f aca="false">IF(INDEX(Launagögn!$P$6:$P$10005,$A41)="","",INDEX(Launagögn!$P$6:$P$10005,$A41))</f>
        <v/>
      </c>
      <c r="K41" s="52" t="str">
        <f aca="false">IF(INDEX(Launagögn!$Q$6:$Q$10005,$A41)="","",INDEX(Launagögn!$Q$6:$Q$10005,$A41))</f>
        <v/>
      </c>
      <c r="L41" s="53" t="str">
        <f aca="false">IFERROR(IF(AND(I41="",J41=""),"",IF(I41="",0,I41)+IF(J41="",0,J41)),"")</f>
        <v/>
      </c>
      <c r="M41" s="52" t="str">
        <f aca="false">IFERROR(IF(OR(L41="",E41="",E41=0),"",ROUND(L41/E41,0)),"")</f>
        <v/>
      </c>
      <c r="N41" s="54"/>
    </row>
    <row r="42" customFormat="false" ht="15" hidden="false" customHeight="true" outlineLevel="0" collapsed="false">
      <c r="A42" s="24" t="n">
        <v>37</v>
      </c>
      <c r="B42" s="25" t="str">
        <f aca="false">IF(INDEX(Launagögn!$B$6:$B$10005,$A42)="","",INDEX(Launagögn!$B$6:$B$10005,$A42))</f>
        <v/>
      </c>
      <c r="C42" s="25" t="str">
        <f aca="false">IF(INDEX(Launagögn!$C$6:$C$10005,$A42)="","",INDEX(Launagögn!$C$6:$C$10005,$A42))</f>
        <v/>
      </c>
      <c r="D42" s="49" t="str">
        <f aca="false">IF(INDEX(Launagögn!$D$6:$D$10005,$A42)="","",INDEX(Launagögn!$D$6:$D$10005,$A42))</f>
        <v/>
      </c>
      <c r="E42" s="50" t="str">
        <f aca="false">IF(INDEX(Launagögn!$E$6:$E$10005,$A42)="","",INDEX(Launagögn!$E$6:$E$10005,$A42))</f>
        <v/>
      </c>
      <c r="F42" s="27" t="str">
        <f aca="false">IFERROR(IF(INDEX(Launagögn!$C$6:$C$10005,$A42)="","",IF(INDEX(Starfsmat!$C$11:$C$110,MATCH(INDEX(Launagögn!$C$6:$C$10005,$A42),Starfsmat!$B$11:$B$110,0))=0,"",INDEX(Starfsmat!$C$11:$C$110,MATCH(INDEX(Launagögn!$C$6:$C$10005,$A42),Starfsmat!$B$11:$B$110,0)))),"")</f>
        <v/>
      </c>
      <c r="G42" s="37" t="str">
        <f aca="false">IFERROR(IF(INDEX(Einstaklingsmat!$D$11:$D$510,$A42)=0,"",INDEX(Einstaklingsmat!$D$11:$D$510,$A42)),"")</f>
        <v/>
      </c>
      <c r="H42" s="51" t="str">
        <f aca="false">IFERROR(IF(AND(F42="",G42=""),"",IF(F42="",0,F42)+IF(G42="",0,G42)),"")</f>
        <v/>
      </c>
      <c r="I42" s="52" t="str">
        <f aca="false">IF(INDEX(Launagögn!$I$6:$I$10005,$A42)="","",INDEX(Launagögn!$I$6:$I$10005,$A42))</f>
        <v/>
      </c>
      <c r="J42" s="52" t="str">
        <f aca="false">IF(INDEX(Launagögn!$P$6:$P$10005,$A42)="","",INDEX(Launagögn!$P$6:$P$10005,$A42))</f>
        <v/>
      </c>
      <c r="K42" s="52" t="str">
        <f aca="false">IF(INDEX(Launagögn!$Q$6:$Q$10005,$A42)="","",INDEX(Launagögn!$Q$6:$Q$10005,$A42))</f>
        <v/>
      </c>
      <c r="L42" s="53" t="str">
        <f aca="false">IFERROR(IF(AND(I42="",J42=""),"",IF(I42="",0,I42)+IF(J42="",0,J42)),"")</f>
        <v/>
      </c>
      <c r="M42" s="52" t="str">
        <f aca="false">IFERROR(IF(OR(L42="",E42="",E42=0),"",ROUND(L42/E42,0)),"")</f>
        <v/>
      </c>
      <c r="N42" s="54"/>
    </row>
    <row r="43" customFormat="false" ht="15" hidden="false" customHeight="true" outlineLevel="0" collapsed="false">
      <c r="A43" s="24" t="n">
        <v>38</v>
      </c>
      <c r="B43" s="25" t="str">
        <f aca="false">IF(INDEX(Launagögn!$B$6:$B$10005,$A43)="","",INDEX(Launagögn!$B$6:$B$10005,$A43))</f>
        <v/>
      </c>
      <c r="C43" s="25" t="str">
        <f aca="false">IF(INDEX(Launagögn!$C$6:$C$10005,$A43)="","",INDEX(Launagögn!$C$6:$C$10005,$A43))</f>
        <v/>
      </c>
      <c r="D43" s="49" t="str">
        <f aca="false">IF(INDEX(Launagögn!$D$6:$D$10005,$A43)="","",INDEX(Launagögn!$D$6:$D$10005,$A43))</f>
        <v/>
      </c>
      <c r="E43" s="50" t="str">
        <f aca="false">IF(INDEX(Launagögn!$E$6:$E$10005,$A43)="","",INDEX(Launagögn!$E$6:$E$10005,$A43))</f>
        <v/>
      </c>
      <c r="F43" s="27" t="str">
        <f aca="false">IFERROR(IF(INDEX(Launagögn!$C$6:$C$10005,$A43)="","",IF(INDEX(Starfsmat!$C$11:$C$110,MATCH(INDEX(Launagögn!$C$6:$C$10005,$A43),Starfsmat!$B$11:$B$110,0))=0,"",INDEX(Starfsmat!$C$11:$C$110,MATCH(INDEX(Launagögn!$C$6:$C$10005,$A43),Starfsmat!$B$11:$B$110,0)))),"")</f>
        <v/>
      </c>
      <c r="G43" s="37" t="str">
        <f aca="false">IFERROR(IF(INDEX(Einstaklingsmat!$D$11:$D$510,$A43)=0,"",INDEX(Einstaklingsmat!$D$11:$D$510,$A43)),"")</f>
        <v/>
      </c>
      <c r="H43" s="51" t="str">
        <f aca="false">IFERROR(IF(AND(F43="",G43=""),"",IF(F43="",0,F43)+IF(G43="",0,G43)),"")</f>
        <v/>
      </c>
      <c r="I43" s="52" t="str">
        <f aca="false">IF(INDEX(Launagögn!$I$6:$I$10005,$A43)="","",INDEX(Launagögn!$I$6:$I$10005,$A43))</f>
        <v/>
      </c>
      <c r="J43" s="52" t="str">
        <f aca="false">IF(INDEX(Launagögn!$P$6:$P$10005,$A43)="","",INDEX(Launagögn!$P$6:$P$10005,$A43))</f>
        <v/>
      </c>
      <c r="K43" s="52" t="str">
        <f aca="false">IF(INDEX(Launagögn!$Q$6:$Q$10005,$A43)="","",INDEX(Launagögn!$Q$6:$Q$10005,$A43))</f>
        <v/>
      </c>
      <c r="L43" s="53" t="str">
        <f aca="false">IFERROR(IF(AND(I43="",J43=""),"",IF(I43="",0,I43)+IF(J43="",0,J43)),"")</f>
        <v/>
      </c>
      <c r="M43" s="52" t="str">
        <f aca="false">IFERROR(IF(OR(L43="",E43="",E43=0),"",ROUND(L43/E43,0)),"")</f>
        <v/>
      </c>
      <c r="N43" s="54"/>
    </row>
    <row r="44" customFormat="false" ht="15" hidden="false" customHeight="true" outlineLevel="0" collapsed="false">
      <c r="A44" s="24" t="n">
        <v>39</v>
      </c>
      <c r="B44" s="25" t="str">
        <f aca="false">IF(INDEX(Launagögn!$B$6:$B$10005,$A44)="","",INDEX(Launagögn!$B$6:$B$10005,$A44))</f>
        <v/>
      </c>
      <c r="C44" s="25" t="str">
        <f aca="false">IF(INDEX(Launagögn!$C$6:$C$10005,$A44)="","",INDEX(Launagögn!$C$6:$C$10005,$A44))</f>
        <v/>
      </c>
      <c r="D44" s="49" t="str">
        <f aca="false">IF(INDEX(Launagögn!$D$6:$D$10005,$A44)="","",INDEX(Launagögn!$D$6:$D$10005,$A44))</f>
        <v/>
      </c>
      <c r="E44" s="50" t="str">
        <f aca="false">IF(INDEX(Launagögn!$E$6:$E$10005,$A44)="","",INDEX(Launagögn!$E$6:$E$10005,$A44))</f>
        <v/>
      </c>
      <c r="F44" s="27" t="str">
        <f aca="false">IFERROR(IF(INDEX(Launagögn!$C$6:$C$10005,$A44)="","",IF(INDEX(Starfsmat!$C$11:$C$110,MATCH(INDEX(Launagögn!$C$6:$C$10005,$A44),Starfsmat!$B$11:$B$110,0))=0,"",INDEX(Starfsmat!$C$11:$C$110,MATCH(INDEX(Launagögn!$C$6:$C$10005,$A44),Starfsmat!$B$11:$B$110,0)))),"")</f>
        <v/>
      </c>
      <c r="G44" s="37" t="str">
        <f aca="false">IFERROR(IF(INDEX(Einstaklingsmat!$D$11:$D$510,$A44)=0,"",INDEX(Einstaklingsmat!$D$11:$D$510,$A44)),"")</f>
        <v/>
      </c>
      <c r="H44" s="51" t="str">
        <f aca="false">IFERROR(IF(AND(F44="",G44=""),"",IF(F44="",0,F44)+IF(G44="",0,G44)),"")</f>
        <v/>
      </c>
      <c r="I44" s="52" t="str">
        <f aca="false">IF(INDEX(Launagögn!$I$6:$I$10005,$A44)="","",INDEX(Launagögn!$I$6:$I$10005,$A44))</f>
        <v/>
      </c>
      <c r="J44" s="52" t="str">
        <f aca="false">IF(INDEX(Launagögn!$P$6:$P$10005,$A44)="","",INDEX(Launagögn!$P$6:$P$10005,$A44))</f>
        <v/>
      </c>
      <c r="K44" s="52" t="str">
        <f aca="false">IF(INDEX(Launagögn!$Q$6:$Q$10005,$A44)="","",INDEX(Launagögn!$Q$6:$Q$10005,$A44))</f>
        <v/>
      </c>
      <c r="L44" s="53" t="str">
        <f aca="false">IFERROR(IF(AND(I44="",J44=""),"",IF(I44="",0,I44)+IF(J44="",0,J44)),"")</f>
        <v/>
      </c>
      <c r="M44" s="52" t="str">
        <f aca="false">IFERROR(IF(OR(L44="",E44="",E44=0),"",ROUND(L44/E44,0)),"")</f>
        <v/>
      </c>
      <c r="N44" s="54"/>
    </row>
    <row r="45" customFormat="false" ht="15" hidden="false" customHeight="true" outlineLevel="0" collapsed="false">
      <c r="A45" s="24" t="n">
        <v>40</v>
      </c>
      <c r="B45" s="25" t="str">
        <f aca="false">IF(INDEX(Launagögn!$B$6:$B$10005,$A45)="","",INDEX(Launagögn!$B$6:$B$10005,$A45))</f>
        <v/>
      </c>
      <c r="C45" s="25" t="str">
        <f aca="false">IF(INDEX(Launagögn!$C$6:$C$10005,$A45)="","",INDEX(Launagögn!$C$6:$C$10005,$A45))</f>
        <v/>
      </c>
      <c r="D45" s="49" t="str">
        <f aca="false">IF(INDEX(Launagögn!$D$6:$D$10005,$A45)="","",INDEX(Launagögn!$D$6:$D$10005,$A45))</f>
        <v/>
      </c>
      <c r="E45" s="50" t="str">
        <f aca="false">IF(INDEX(Launagögn!$E$6:$E$10005,$A45)="","",INDEX(Launagögn!$E$6:$E$10005,$A45))</f>
        <v/>
      </c>
      <c r="F45" s="27" t="str">
        <f aca="false">IFERROR(IF(INDEX(Launagögn!$C$6:$C$10005,$A45)="","",IF(INDEX(Starfsmat!$C$11:$C$110,MATCH(INDEX(Launagögn!$C$6:$C$10005,$A45),Starfsmat!$B$11:$B$110,0))=0,"",INDEX(Starfsmat!$C$11:$C$110,MATCH(INDEX(Launagögn!$C$6:$C$10005,$A45),Starfsmat!$B$11:$B$110,0)))),"")</f>
        <v/>
      </c>
      <c r="G45" s="37" t="str">
        <f aca="false">IFERROR(IF(INDEX(Einstaklingsmat!$D$11:$D$510,$A45)=0,"",INDEX(Einstaklingsmat!$D$11:$D$510,$A45)),"")</f>
        <v/>
      </c>
      <c r="H45" s="51" t="str">
        <f aca="false">IFERROR(IF(AND(F45="",G45=""),"",IF(F45="",0,F45)+IF(G45="",0,G45)),"")</f>
        <v/>
      </c>
      <c r="I45" s="52" t="str">
        <f aca="false">IF(INDEX(Launagögn!$I$6:$I$10005,$A45)="","",INDEX(Launagögn!$I$6:$I$10005,$A45))</f>
        <v/>
      </c>
      <c r="J45" s="52" t="str">
        <f aca="false">IF(INDEX(Launagögn!$P$6:$P$10005,$A45)="","",INDEX(Launagögn!$P$6:$P$10005,$A45))</f>
        <v/>
      </c>
      <c r="K45" s="52" t="str">
        <f aca="false">IF(INDEX(Launagögn!$Q$6:$Q$10005,$A45)="","",INDEX(Launagögn!$Q$6:$Q$10005,$A45))</f>
        <v/>
      </c>
      <c r="L45" s="53" t="str">
        <f aca="false">IFERROR(IF(AND(I45="",J45=""),"",IF(I45="",0,I45)+IF(J45="",0,J45)),"")</f>
        <v/>
      </c>
      <c r="M45" s="52" t="str">
        <f aca="false">IFERROR(IF(OR(L45="",E45="",E45=0),"",ROUND(L45/E45,0)),"")</f>
        <v/>
      </c>
      <c r="N45" s="54"/>
    </row>
    <row r="46" customFormat="false" ht="15" hidden="false" customHeight="true" outlineLevel="0" collapsed="false">
      <c r="A46" s="24" t="n">
        <v>41</v>
      </c>
      <c r="B46" s="25" t="str">
        <f aca="false">IF(INDEX(Launagögn!$B$6:$B$10005,$A46)="","",INDEX(Launagögn!$B$6:$B$10005,$A46))</f>
        <v/>
      </c>
      <c r="C46" s="25" t="str">
        <f aca="false">IF(INDEX(Launagögn!$C$6:$C$10005,$A46)="","",INDEX(Launagögn!$C$6:$C$10005,$A46))</f>
        <v/>
      </c>
      <c r="D46" s="49" t="str">
        <f aca="false">IF(INDEX(Launagögn!$D$6:$D$10005,$A46)="","",INDEX(Launagögn!$D$6:$D$10005,$A46))</f>
        <v/>
      </c>
      <c r="E46" s="50" t="str">
        <f aca="false">IF(INDEX(Launagögn!$E$6:$E$10005,$A46)="","",INDEX(Launagögn!$E$6:$E$10005,$A46))</f>
        <v/>
      </c>
      <c r="F46" s="27" t="str">
        <f aca="false">IFERROR(IF(INDEX(Launagögn!$C$6:$C$10005,$A46)="","",IF(INDEX(Starfsmat!$C$11:$C$110,MATCH(INDEX(Launagögn!$C$6:$C$10005,$A46),Starfsmat!$B$11:$B$110,0))=0,"",INDEX(Starfsmat!$C$11:$C$110,MATCH(INDEX(Launagögn!$C$6:$C$10005,$A46),Starfsmat!$B$11:$B$110,0)))),"")</f>
        <v/>
      </c>
      <c r="G46" s="37" t="str">
        <f aca="false">IFERROR(IF(INDEX(Einstaklingsmat!$D$11:$D$510,$A46)=0,"",INDEX(Einstaklingsmat!$D$11:$D$510,$A46)),"")</f>
        <v/>
      </c>
      <c r="H46" s="51" t="str">
        <f aca="false">IFERROR(IF(AND(F46="",G46=""),"",IF(F46="",0,F46)+IF(G46="",0,G46)),"")</f>
        <v/>
      </c>
      <c r="I46" s="52" t="str">
        <f aca="false">IF(INDEX(Launagögn!$I$6:$I$10005,$A46)="","",INDEX(Launagögn!$I$6:$I$10005,$A46))</f>
        <v/>
      </c>
      <c r="J46" s="52" t="str">
        <f aca="false">IF(INDEX(Launagögn!$P$6:$P$10005,$A46)="","",INDEX(Launagögn!$P$6:$P$10005,$A46))</f>
        <v/>
      </c>
      <c r="K46" s="52" t="str">
        <f aca="false">IF(INDEX(Launagögn!$Q$6:$Q$10005,$A46)="","",INDEX(Launagögn!$Q$6:$Q$10005,$A46))</f>
        <v/>
      </c>
      <c r="L46" s="53" t="str">
        <f aca="false">IFERROR(IF(AND(I46="",J46=""),"",IF(I46="",0,I46)+IF(J46="",0,J46)),"")</f>
        <v/>
      </c>
      <c r="M46" s="52" t="str">
        <f aca="false">IFERROR(IF(OR(L46="",E46="",E46=0),"",ROUND(L46/E46,0)),"")</f>
        <v/>
      </c>
      <c r="N46" s="54"/>
    </row>
    <row r="47" customFormat="false" ht="15" hidden="false" customHeight="true" outlineLevel="0" collapsed="false">
      <c r="A47" s="24" t="n">
        <v>42</v>
      </c>
      <c r="B47" s="25" t="str">
        <f aca="false">IF(INDEX(Launagögn!$B$6:$B$10005,$A47)="","",INDEX(Launagögn!$B$6:$B$10005,$A47))</f>
        <v/>
      </c>
      <c r="C47" s="25" t="str">
        <f aca="false">IF(INDEX(Launagögn!$C$6:$C$10005,$A47)="","",INDEX(Launagögn!$C$6:$C$10005,$A47))</f>
        <v/>
      </c>
      <c r="D47" s="49" t="str">
        <f aca="false">IF(INDEX(Launagögn!$D$6:$D$10005,$A47)="","",INDEX(Launagögn!$D$6:$D$10005,$A47))</f>
        <v/>
      </c>
      <c r="E47" s="50" t="str">
        <f aca="false">IF(INDEX(Launagögn!$E$6:$E$10005,$A47)="","",INDEX(Launagögn!$E$6:$E$10005,$A47))</f>
        <v/>
      </c>
      <c r="F47" s="27" t="str">
        <f aca="false">IFERROR(IF(INDEX(Launagögn!$C$6:$C$10005,$A47)="","",IF(INDEX(Starfsmat!$C$11:$C$110,MATCH(INDEX(Launagögn!$C$6:$C$10005,$A47),Starfsmat!$B$11:$B$110,0))=0,"",INDEX(Starfsmat!$C$11:$C$110,MATCH(INDEX(Launagögn!$C$6:$C$10005,$A47),Starfsmat!$B$11:$B$110,0)))),"")</f>
        <v/>
      </c>
      <c r="G47" s="37" t="str">
        <f aca="false">IFERROR(IF(INDEX(Einstaklingsmat!$D$11:$D$510,$A47)=0,"",INDEX(Einstaklingsmat!$D$11:$D$510,$A47)),"")</f>
        <v/>
      </c>
      <c r="H47" s="51" t="str">
        <f aca="false">IFERROR(IF(AND(F47="",G47=""),"",IF(F47="",0,F47)+IF(G47="",0,G47)),"")</f>
        <v/>
      </c>
      <c r="I47" s="52" t="str">
        <f aca="false">IF(INDEX(Launagögn!$I$6:$I$10005,$A47)="","",INDEX(Launagögn!$I$6:$I$10005,$A47))</f>
        <v/>
      </c>
      <c r="J47" s="52" t="str">
        <f aca="false">IF(INDEX(Launagögn!$P$6:$P$10005,$A47)="","",INDEX(Launagögn!$P$6:$P$10005,$A47))</f>
        <v/>
      </c>
      <c r="K47" s="52" t="str">
        <f aca="false">IF(INDEX(Launagögn!$Q$6:$Q$10005,$A47)="","",INDEX(Launagögn!$Q$6:$Q$10005,$A47))</f>
        <v/>
      </c>
      <c r="L47" s="53" t="str">
        <f aca="false">IFERROR(IF(AND(I47="",J47=""),"",IF(I47="",0,I47)+IF(J47="",0,J47)),"")</f>
        <v/>
      </c>
      <c r="M47" s="52" t="str">
        <f aca="false">IFERROR(IF(OR(L47="",E47="",E47=0),"",ROUND(L47/E47,0)),"")</f>
        <v/>
      </c>
      <c r="N47" s="54"/>
    </row>
    <row r="48" customFormat="false" ht="15" hidden="false" customHeight="true" outlineLevel="0" collapsed="false">
      <c r="A48" s="24" t="n">
        <v>43</v>
      </c>
      <c r="B48" s="25" t="str">
        <f aca="false">IF(INDEX(Launagögn!$B$6:$B$10005,$A48)="","",INDEX(Launagögn!$B$6:$B$10005,$A48))</f>
        <v/>
      </c>
      <c r="C48" s="25" t="str">
        <f aca="false">IF(INDEX(Launagögn!$C$6:$C$10005,$A48)="","",INDEX(Launagögn!$C$6:$C$10005,$A48))</f>
        <v/>
      </c>
      <c r="D48" s="49" t="str">
        <f aca="false">IF(INDEX(Launagögn!$D$6:$D$10005,$A48)="","",INDEX(Launagögn!$D$6:$D$10005,$A48))</f>
        <v/>
      </c>
      <c r="E48" s="50" t="str">
        <f aca="false">IF(INDEX(Launagögn!$E$6:$E$10005,$A48)="","",INDEX(Launagögn!$E$6:$E$10005,$A48))</f>
        <v/>
      </c>
      <c r="F48" s="27" t="str">
        <f aca="false">IFERROR(IF(INDEX(Launagögn!$C$6:$C$10005,$A48)="","",IF(INDEX(Starfsmat!$C$11:$C$110,MATCH(INDEX(Launagögn!$C$6:$C$10005,$A48),Starfsmat!$B$11:$B$110,0))=0,"",INDEX(Starfsmat!$C$11:$C$110,MATCH(INDEX(Launagögn!$C$6:$C$10005,$A48),Starfsmat!$B$11:$B$110,0)))),"")</f>
        <v/>
      </c>
      <c r="G48" s="37" t="str">
        <f aca="false">IFERROR(IF(INDEX(Einstaklingsmat!$D$11:$D$510,$A48)=0,"",INDEX(Einstaklingsmat!$D$11:$D$510,$A48)),"")</f>
        <v/>
      </c>
      <c r="H48" s="51" t="str">
        <f aca="false">IFERROR(IF(AND(F48="",G48=""),"",IF(F48="",0,F48)+IF(G48="",0,G48)),"")</f>
        <v/>
      </c>
      <c r="I48" s="52" t="str">
        <f aca="false">IF(INDEX(Launagögn!$I$6:$I$10005,$A48)="","",INDEX(Launagögn!$I$6:$I$10005,$A48))</f>
        <v/>
      </c>
      <c r="J48" s="52" t="str">
        <f aca="false">IF(INDEX(Launagögn!$P$6:$P$10005,$A48)="","",INDEX(Launagögn!$P$6:$P$10005,$A48))</f>
        <v/>
      </c>
      <c r="K48" s="52" t="str">
        <f aca="false">IF(INDEX(Launagögn!$Q$6:$Q$10005,$A48)="","",INDEX(Launagögn!$Q$6:$Q$10005,$A48))</f>
        <v/>
      </c>
      <c r="L48" s="53" t="str">
        <f aca="false">IFERROR(IF(AND(I48="",J48=""),"",IF(I48="",0,I48)+IF(J48="",0,J48)),"")</f>
        <v/>
      </c>
      <c r="M48" s="52" t="str">
        <f aca="false">IFERROR(IF(OR(L48="",E48="",E48=0),"",ROUND(L48/E48,0)),"")</f>
        <v/>
      </c>
      <c r="N48" s="54"/>
    </row>
    <row r="49" customFormat="false" ht="15" hidden="false" customHeight="true" outlineLevel="0" collapsed="false">
      <c r="A49" s="24" t="n">
        <v>44</v>
      </c>
      <c r="B49" s="25" t="str">
        <f aca="false">IF(INDEX(Launagögn!$B$6:$B$10005,$A49)="","",INDEX(Launagögn!$B$6:$B$10005,$A49))</f>
        <v/>
      </c>
      <c r="C49" s="25" t="str">
        <f aca="false">IF(INDEX(Launagögn!$C$6:$C$10005,$A49)="","",INDEX(Launagögn!$C$6:$C$10005,$A49))</f>
        <v/>
      </c>
      <c r="D49" s="49" t="str">
        <f aca="false">IF(INDEX(Launagögn!$D$6:$D$10005,$A49)="","",INDEX(Launagögn!$D$6:$D$10005,$A49))</f>
        <v/>
      </c>
      <c r="E49" s="50" t="str">
        <f aca="false">IF(INDEX(Launagögn!$E$6:$E$10005,$A49)="","",INDEX(Launagögn!$E$6:$E$10005,$A49))</f>
        <v/>
      </c>
      <c r="F49" s="27" t="str">
        <f aca="false">IFERROR(IF(INDEX(Launagögn!$C$6:$C$10005,$A49)="","",IF(INDEX(Starfsmat!$C$11:$C$110,MATCH(INDEX(Launagögn!$C$6:$C$10005,$A49),Starfsmat!$B$11:$B$110,0))=0,"",INDEX(Starfsmat!$C$11:$C$110,MATCH(INDEX(Launagögn!$C$6:$C$10005,$A49),Starfsmat!$B$11:$B$110,0)))),"")</f>
        <v/>
      </c>
      <c r="G49" s="37" t="str">
        <f aca="false">IFERROR(IF(INDEX(Einstaklingsmat!$D$11:$D$510,$A49)=0,"",INDEX(Einstaklingsmat!$D$11:$D$510,$A49)),"")</f>
        <v/>
      </c>
      <c r="H49" s="51" t="str">
        <f aca="false">IFERROR(IF(AND(F49="",G49=""),"",IF(F49="",0,F49)+IF(G49="",0,G49)),"")</f>
        <v/>
      </c>
      <c r="I49" s="52" t="str">
        <f aca="false">IF(INDEX(Launagögn!$I$6:$I$10005,$A49)="","",INDEX(Launagögn!$I$6:$I$10005,$A49))</f>
        <v/>
      </c>
      <c r="J49" s="52" t="str">
        <f aca="false">IF(INDEX(Launagögn!$P$6:$P$10005,$A49)="","",INDEX(Launagögn!$P$6:$P$10005,$A49))</f>
        <v/>
      </c>
      <c r="K49" s="52" t="str">
        <f aca="false">IF(INDEX(Launagögn!$Q$6:$Q$10005,$A49)="","",INDEX(Launagögn!$Q$6:$Q$10005,$A49))</f>
        <v/>
      </c>
      <c r="L49" s="53" t="str">
        <f aca="false">IFERROR(IF(AND(I49="",J49=""),"",IF(I49="",0,I49)+IF(J49="",0,J49)),"")</f>
        <v/>
      </c>
      <c r="M49" s="52" t="str">
        <f aca="false">IFERROR(IF(OR(L49="",E49="",E49=0),"",ROUND(L49/E49,0)),"")</f>
        <v/>
      </c>
      <c r="N49" s="54"/>
    </row>
    <row r="50" customFormat="false" ht="15" hidden="false" customHeight="true" outlineLevel="0" collapsed="false">
      <c r="A50" s="24" t="n">
        <v>45</v>
      </c>
      <c r="B50" s="25" t="str">
        <f aca="false">IF(INDEX(Launagögn!$B$6:$B$10005,$A50)="","",INDEX(Launagögn!$B$6:$B$10005,$A50))</f>
        <v/>
      </c>
      <c r="C50" s="25" t="str">
        <f aca="false">IF(INDEX(Launagögn!$C$6:$C$10005,$A50)="","",INDEX(Launagögn!$C$6:$C$10005,$A50))</f>
        <v/>
      </c>
      <c r="D50" s="49" t="str">
        <f aca="false">IF(INDEX(Launagögn!$D$6:$D$10005,$A50)="","",INDEX(Launagögn!$D$6:$D$10005,$A50))</f>
        <v/>
      </c>
      <c r="E50" s="50" t="str">
        <f aca="false">IF(INDEX(Launagögn!$E$6:$E$10005,$A50)="","",INDEX(Launagögn!$E$6:$E$10005,$A50))</f>
        <v/>
      </c>
      <c r="F50" s="27" t="str">
        <f aca="false">IFERROR(IF(INDEX(Launagögn!$C$6:$C$10005,$A50)="","",IF(INDEX(Starfsmat!$C$11:$C$110,MATCH(INDEX(Launagögn!$C$6:$C$10005,$A50),Starfsmat!$B$11:$B$110,0))=0,"",INDEX(Starfsmat!$C$11:$C$110,MATCH(INDEX(Launagögn!$C$6:$C$10005,$A50),Starfsmat!$B$11:$B$110,0)))),"")</f>
        <v/>
      </c>
      <c r="G50" s="37" t="str">
        <f aca="false">IFERROR(IF(INDEX(Einstaklingsmat!$D$11:$D$510,$A50)=0,"",INDEX(Einstaklingsmat!$D$11:$D$510,$A50)),"")</f>
        <v/>
      </c>
      <c r="H50" s="51" t="str">
        <f aca="false">IFERROR(IF(AND(F50="",G50=""),"",IF(F50="",0,F50)+IF(G50="",0,G50)),"")</f>
        <v/>
      </c>
      <c r="I50" s="52" t="str">
        <f aca="false">IF(INDEX(Launagögn!$I$6:$I$10005,$A50)="","",INDEX(Launagögn!$I$6:$I$10005,$A50))</f>
        <v/>
      </c>
      <c r="J50" s="52" t="str">
        <f aca="false">IF(INDEX(Launagögn!$P$6:$P$10005,$A50)="","",INDEX(Launagögn!$P$6:$P$10005,$A50))</f>
        <v/>
      </c>
      <c r="K50" s="52" t="str">
        <f aca="false">IF(INDEX(Launagögn!$Q$6:$Q$10005,$A50)="","",INDEX(Launagögn!$Q$6:$Q$10005,$A50))</f>
        <v/>
      </c>
      <c r="L50" s="53" t="str">
        <f aca="false">IFERROR(IF(AND(I50="",J50=""),"",IF(I50="",0,I50)+IF(J50="",0,J50)),"")</f>
        <v/>
      </c>
      <c r="M50" s="52" t="str">
        <f aca="false">IFERROR(IF(OR(L50="",E50="",E50=0),"",ROUND(L50/E50,0)),"")</f>
        <v/>
      </c>
      <c r="N50" s="54"/>
    </row>
    <row r="51" customFormat="false" ht="15" hidden="false" customHeight="true" outlineLevel="0" collapsed="false">
      <c r="A51" s="24" t="n">
        <v>46</v>
      </c>
      <c r="B51" s="25" t="str">
        <f aca="false">IF(INDEX(Launagögn!$B$6:$B$10005,$A51)="","",INDEX(Launagögn!$B$6:$B$10005,$A51))</f>
        <v/>
      </c>
      <c r="C51" s="25" t="str">
        <f aca="false">IF(INDEX(Launagögn!$C$6:$C$10005,$A51)="","",INDEX(Launagögn!$C$6:$C$10005,$A51))</f>
        <v/>
      </c>
      <c r="D51" s="49" t="str">
        <f aca="false">IF(INDEX(Launagögn!$D$6:$D$10005,$A51)="","",INDEX(Launagögn!$D$6:$D$10005,$A51))</f>
        <v/>
      </c>
      <c r="E51" s="50" t="str">
        <f aca="false">IF(INDEX(Launagögn!$E$6:$E$10005,$A51)="","",INDEX(Launagögn!$E$6:$E$10005,$A51))</f>
        <v/>
      </c>
      <c r="F51" s="27" t="str">
        <f aca="false">IFERROR(IF(INDEX(Launagögn!$C$6:$C$10005,$A51)="","",IF(INDEX(Starfsmat!$C$11:$C$110,MATCH(INDEX(Launagögn!$C$6:$C$10005,$A51),Starfsmat!$B$11:$B$110,0))=0,"",INDEX(Starfsmat!$C$11:$C$110,MATCH(INDEX(Launagögn!$C$6:$C$10005,$A51),Starfsmat!$B$11:$B$110,0)))),"")</f>
        <v/>
      </c>
      <c r="G51" s="37" t="str">
        <f aca="false">IFERROR(IF(INDEX(Einstaklingsmat!$D$11:$D$510,$A51)=0,"",INDEX(Einstaklingsmat!$D$11:$D$510,$A51)),"")</f>
        <v/>
      </c>
      <c r="H51" s="51" t="str">
        <f aca="false">IFERROR(IF(AND(F51="",G51=""),"",IF(F51="",0,F51)+IF(G51="",0,G51)),"")</f>
        <v/>
      </c>
      <c r="I51" s="52" t="str">
        <f aca="false">IF(INDEX(Launagögn!$I$6:$I$10005,$A51)="","",INDEX(Launagögn!$I$6:$I$10005,$A51))</f>
        <v/>
      </c>
      <c r="J51" s="52" t="str">
        <f aca="false">IF(INDEX(Launagögn!$P$6:$P$10005,$A51)="","",INDEX(Launagögn!$P$6:$P$10005,$A51))</f>
        <v/>
      </c>
      <c r="K51" s="52" t="str">
        <f aca="false">IF(INDEX(Launagögn!$Q$6:$Q$10005,$A51)="","",INDEX(Launagögn!$Q$6:$Q$10005,$A51))</f>
        <v/>
      </c>
      <c r="L51" s="53" t="str">
        <f aca="false">IFERROR(IF(AND(I51="",J51=""),"",IF(I51="",0,I51)+IF(J51="",0,J51)),"")</f>
        <v/>
      </c>
      <c r="M51" s="52" t="str">
        <f aca="false">IFERROR(IF(OR(L51="",E51="",E51=0),"",ROUND(L51/E51,0)),"")</f>
        <v/>
      </c>
      <c r="N51" s="54"/>
    </row>
    <row r="52" customFormat="false" ht="15" hidden="false" customHeight="true" outlineLevel="0" collapsed="false">
      <c r="A52" s="24" t="n">
        <v>47</v>
      </c>
      <c r="B52" s="25" t="str">
        <f aca="false">IF(INDEX(Launagögn!$B$6:$B$10005,$A52)="","",INDEX(Launagögn!$B$6:$B$10005,$A52))</f>
        <v/>
      </c>
      <c r="C52" s="25" t="str">
        <f aca="false">IF(INDEX(Launagögn!$C$6:$C$10005,$A52)="","",INDEX(Launagögn!$C$6:$C$10005,$A52))</f>
        <v/>
      </c>
      <c r="D52" s="49" t="str">
        <f aca="false">IF(INDEX(Launagögn!$D$6:$D$10005,$A52)="","",INDEX(Launagögn!$D$6:$D$10005,$A52))</f>
        <v/>
      </c>
      <c r="E52" s="50" t="str">
        <f aca="false">IF(INDEX(Launagögn!$E$6:$E$10005,$A52)="","",INDEX(Launagögn!$E$6:$E$10005,$A52))</f>
        <v/>
      </c>
      <c r="F52" s="27" t="str">
        <f aca="false">IFERROR(IF(INDEX(Launagögn!$C$6:$C$10005,$A52)="","",IF(INDEX(Starfsmat!$C$11:$C$110,MATCH(INDEX(Launagögn!$C$6:$C$10005,$A52),Starfsmat!$B$11:$B$110,0))=0,"",INDEX(Starfsmat!$C$11:$C$110,MATCH(INDEX(Launagögn!$C$6:$C$10005,$A52),Starfsmat!$B$11:$B$110,0)))),"")</f>
        <v/>
      </c>
      <c r="G52" s="37" t="str">
        <f aca="false">IFERROR(IF(INDEX(Einstaklingsmat!$D$11:$D$510,$A52)=0,"",INDEX(Einstaklingsmat!$D$11:$D$510,$A52)),"")</f>
        <v/>
      </c>
      <c r="H52" s="51" t="str">
        <f aca="false">IFERROR(IF(AND(F52="",G52=""),"",IF(F52="",0,F52)+IF(G52="",0,G52)),"")</f>
        <v/>
      </c>
      <c r="I52" s="52" t="str">
        <f aca="false">IF(INDEX(Launagögn!$I$6:$I$10005,$A52)="","",INDEX(Launagögn!$I$6:$I$10005,$A52))</f>
        <v/>
      </c>
      <c r="J52" s="52" t="str">
        <f aca="false">IF(INDEX(Launagögn!$P$6:$P$10005,$A52)="","",INDEX(Launagögn!$P$6:$P$10005,$A52))</f>
        <v/>
      </c>
      <c r="K52" s="52" t="str">
        <f aca="false">IF(INDEX(Launagögn!$Q$6:$Q$10005,$A52)="","",INDEX(Launagögn!$Q$6:$Q$10005,$A52))</f>
        <v/>
      </c>
      <c r="L52" s="53" t="str">
        <f aca="false">IFERROR(IF(AND(I52="",J52=""),"",IF(I52="",0,I52)+IF(J52="",0,J52)),"")</f>
        <v/>
      </c>
      <c r="M52" s="52" t="str">
        <f aca="false">IFERROR(IF(OR(L52="",E52="",E52=0),"",ROUND(L52/E52,0)),"")</f>
        <v/>
      </c>
      <c r="N52" s="54"/>
    </row>
    <row r="53" customFormat="false" ht="15" hidden="false" customHeight="true" outlineLevel="0" collapsed="false">
      <c r="A53" s="24" t="n">
        <v>48</v>
      </c>
      <c r="B53" s="25" t="str">
        <f aca="false">IF(INDEX(Launagögn!$B$6:$B$10005,$A53)="","",INDEX(Launagögn!$B$6:$B$10005,$A53))</f>
        <v/>
      </c>
      <c r="C53" s="25" t="str">
        <f aca="false">IF(INDEX(Launagögn!$C$6:$C$10005,$A53)="","",INDEX(Launagögn!$C$6:$C$10005,$A53))</f>
        <v/>
      </c>
      <c r="D53" s="49" t="str">
        <f aca="false">IF(INDEX(Launagögn!$D$6:$D$10005,$A53)="","",INDEX(Launagögn!$D$6:$D$10005,$A53))</f>
        <v/>
      </c>
      <c r="E53" s="50" t="str">
        <f aca="false">IF(INDEX(Launagögn!$E$6:$E$10005,$A53)="","",INDEX(Launagögn!$E$6:$E$10005,$A53))</f>
        <v/>
      </c>
      <c r="F53" s="27" t="str">
        <f aca="false">IFERROR(IF(INDEX(Launagögn!$C$6:$C$10005,$A53)="","",IF(INDEX(Starfsmat!$C$11:$C$110,MATCH(INDEX(Launagögn!$C$6:$C$10005,$A53),Starfsmat!$B$11:$B$110,0))=0,"",INDEX(Starfsmat!$C$11:$C$110,MATCH(INDEX(Launagögn!$C$6:$C$10005,$A53),Starfsmat!$B$11:$B$110,0)))),"")</f>
        <v/>
      </c>
      <c r="G53" s="37" t="str">
        <f aca="false">IFERROR(IF(INDEX(Einstaklingsmat!$D$11:$D$510,$A53)=0,"",INDEX(Einstaklingsmat!$D$11:$D$510,$A53)),"")</f>
        <v/>
      </c>
      <c r="H53" s="51" t="str">
        <f aca="false">IFERROR(IF(AND(F53="",G53=""),"",IF(F53="",0,F53)+IF(G53="",0,G53)),"")</f>
        <v/>
      </c>
      <c r="I53" s="52" t="str">
        <f aca="false">IF(INDEX(Launagögn!$I$6:$I$10005,$A53)="","",INDEX(Launagögn!$I$6:$I$10005,$A53))</f>
        <v/>
      </c>
      <c r="J53" s="52" t="str">
        <f aca="false">IF(INDEX(Launagögn!$P$6:$P$10005,$A53)="","",INDEX(Launagögn!$P$6:$P$10005,$A53))</f>
        <v/>
      </c>
      <c r="K53" s="52" t="str">
        <f aca="false">IF(INDEX(Launagögn!$Q$6:$Q$10005,$A53)="","",INDEX(Launagögn!$Q$6:$Q$10005,$A53))</f>
        <v/>
      </c>
      <c r="L53" s="53" t="str">
        <f aca="false">IFERROR(IF(AND(I53="",J53=""),"",IF(I53="",0,I53)+IF(J53="",0,J53)),"")</f>
        <v/>
      </c>
      <c r="M53" s="52" t="str">
        <f aca="false">IFERROR(IF(OR(L53="",E53="",E53=0),"",ROUND(L53/E53,0)),"")</f>
        <v/>
      </c>
      <c r="N53" s="54"/>
    </row>
    <row r="54" customFormat="false" ht="15" hidden="false" customHeight="true" outlineLevel="0" collapsed="false">
      <c r="A54" s="24" t="n">
        <v>49</v>
      </c>
      <c r="B54" s="25" t="str">
        <f aca="false">IF(INDEX(Launagögn!$B$6:$B$10005,$A54)="","",INDEX(Launagögn!$B$6:$B$10005,$A54))</f>
        <v/>
      </c>
      <c r="C54" s="25" t="str">
        <f aca="false">IF(INDEX(Launagögn!$C$6:$C$10005,$A54)="","",INDEX(Launagögn!$C$6:$C$10005,$A54))</f>
        <v/>
      </c>
      <c r="D54" s="49" t="str">
        <f aca="false">IF(INDEX(Launagögn!$D$6:$D$10005,$A54)="","",INDEX(Launagögn!$D$6:$D$10005,$A54))</f>
        <v/>
      </c>
      <c r="E54" s="50" t="str">
        <f aca="false">IF(INDEX(Launagögn!$E$6:$E$10005,$A54)="","",INDEX(Launagögn!$E$6:$E$10005,$A54))</f>
        <v/>
      </c>
      <c r="F54" s="27" t="str">
        <f aca="false">IFERROR(IF(INDEX(Launagögn!$C$6:$C$10005,$A54)="","",IF(INDEX(Starfsmat!$C$11:$C$110,MATCH(INDEX(Launagögn!$C$6:$C$10005,$A54),Starfsmat!$B$11:$B$110,0))=0,"",INDEX(Starfsmat!$C$11:$C$110,MATCH(INDEX(Launagögn!$C$6:$C$10005,$A54),Starfsmat!$B$11:$B$110,0)))),"")</f>
        <v/>
      </c>
      <c r="G54" s="37" t="str">
        <f aca="false">IFERROR(IF(INDEX(Einstaklingsmat!$D$11:$D$510,$A54)=0,"",INDEX(Einstaklingsmat!$D$11:$D$510,$A54)),"")</f>
        <v/>
      </c>
      <c r="H54" s="51" t="str">
        <f aca="false">IFERROR(IF(AND(F54="",G54=""),"",IF(F54="",0,F54)+IF(G54="",0,G54)),"")</f>
        <v/>
      </c>
      <c r="I54" s="52" t="str">
        <f aca="false">IF(INDEX(Launagögn!$I$6:$I$10005,$A54)="","",INDEX(Launagögn!$I$6:$I$10005,$A54))</f>
        <v/>
      </c>
      <c r="J54" s="52" t="str">
        <f aca="false">IF(INDEX(Launagögn!$P$6:$P$10005,$A54)="","",INDEX(Launagögn!$P$6:$P$10005,$A54))</f>
        <v/>
      </c>
      <c r="K54" s="52" t="str">
        <f aca="false">IF(INDEX(Launagögn!$Q$6:$Q$10005,$A54)="","",INDEX(Launagögn!$Q$6:$Q$10005,$A54))</f>
        <v/>
      </c>
      <c r="L54" s="53" t="str">
        <f aca="false">IFERROR(IF(AND(I54="",J54=""),"",IF(I54="",0,I54)+IF(J54="",0,J54)),"")</f>
        <v/>
      </c>
      <c r="M54" s="52" t="str">
        <f aca="false">IFERROR(IF(OR(L54="",E54="",E54=0),"",ROUND(L54/E54,0)),"")</f>
        <v/>
      </c>
      <c r="N54" s="54"/>
    </row>
    <row r="55" customFormat="false" ht="15" hidden="false" customHeight="true" outlineLevel="0" collapsed="false">
      <c r="A55" s="24" t="n">
        <v>50</v>
      </c>
      <c r="B55" s="25" t="str">
        <f aca="false">IF(INDEX(Launagögn!$B$6:$B$10005,$A55)="","",INDEX(Launagögn!$B$6:$B$10005,$A55))</f>
        <v/>
      </c>
      <c r="C55" s="25" t="str">
        <f aca="false">IF(INDEX(Launagögn!$C$6:$C$10005,$A55)="","",INDEX(Launagögn!$C$6:$C$10005,$A55))</f>
        <v/>
      </c>
      <c r="D55" s="49" t="str">
        <f aca="false">IF(INDEX(Launagögn!$D$6:$D$10005,$A55)="","",INDEX(Launagögn!$D$6:$D$10005,$A55))</f>
        <v/>
      </c>
      <c r="E55" s="50" t="str">
        <f aca="false">IF(INDEX(Launagögn!$E$6:$E$10005,$A55)="","",INDEX(Launagögn!$E$6:$E$10005,$A55))</f>
        <v/>
      </c>
      <c r="F55" s="27" t="str">
        <f aca="false">IFERROR(IF(INDEX(Launagögn!$C$6:$C$10005,$A55)="","",IF(INDEX(Starfsmat!$C$11:$C$110,MATCH(INDEX(Launagögn!$C$6:$C$10005,$A55),Starfsmat!$B$11:$B$110,0))=0,"",INDEX(Starfsmat!$C$11:$C$110,MATCH(INDEX(Launagögn!$C$6:$C$10005,$A55),Starfsmat!$B$11:$B$110,0)))),"")</f>
        <v/>
      </c>
      <c r="G55" s="37" t="str">
        <f aca="false">IFERROR(IF(INDEX(Einstaklingsmat!$D$11:$D$510,$A55)=0,"",INDEX(Einstaklingsmat!$D$11:$D$510,$A55)),"")</f>
        <v/>
      </c>
      <c r="H55" s="51" t="str">
        <f aca="false">IFERROR(IF(AND(F55="",G55=""),"",IF(F55="",0,F55)+IF(G55="",0,G55)),"")</f>
        <v/>
      </c>
      <c r="I55" s="52" t="str">
        <f aca="false">IF(INDEX(Launagögn!$I$6:$I$10005,$A55)="","",INDEX(Launagögn!$I$6:$I$10005,$A55))</f>
        <v/>
      </c>
      <c r="J55" s="52" t="str">
        <f aca="false">IF(INDEX(Launagögn!$P$6:$P$10005,$A55)="","",INDEX(Launagögn!$P$6:$P$10005,$A55))</f>
        <v/>
      </c>
      <c r="K55" s="52" t="str">
        <f aca="false">IF(INDEX(Launagögn!$Q$6:$Q$10005,$A55)="","",INDEX(Launagögn!$Q$6:$Q$10005,$A55))</f>
        <v/>
      </c>
      <c r="L55" s="53" t="str">
        <f aca="false">IFERROR(IF(AND(I55="",J55=""),"",IF(I55="",0,I55)+IF(J55="",0,J55)),"")</f>
        <v/>
      </c>
      <c r="M55" s="52" t="str">
        <f aca="false">IFERROR(IF(OR(L55="",E55="",E55=0),"",ROUND(L55/E55,0)),"")</f>
        <v/>
      </c>
      <c r="N55" s="54"/>
    </row>
    <row r="56" customFormat="false" ht="15" hidden="false" customHeight="true" outlineLevel="0" collapsed="false">
      <c r="A56" s="24" t="n">
        <v>51</v>
      </c>
      <c r="B56" s="25" t="str">
        <f aca="false">IF(INDEX(Launagögn!$B$6:$B$10005,$A56)="","",INDEX(Launagögn!$B$6:$B$10005,$A56))</f>
        <v/>
      </c>
      <c r="C56" s="25" t="str">
        <f aca="false">IF(INDEX(Launagögn!$C$6:$C$10005,$A56)="","",INDEX(Launagögn!$C$6:$C$10005,$A56))</f>
        <v/>
      </c>
      <c r="D56" s="49" t="str">
        <f aca="false">IF(INDEX(Launagögn!$D$6:$D$10005,$A56)="","",INDEX(Launagögn!$D$6:$D$10005,$A56))</f>
        <v/>
      </c>
      <c r="E56" s="50" t="str">
        <f aca="false">IF(INDEX(Launagögn!$E$6:$E$10005,$A56)="","",INDEX(Launagögn!$E$6:$E$10005,$A56))</f>
        <v/>
      </c>
      <c r="F56" s="27" t="str">
        <f aca="false">IFERROR(IF(INDEX(Launagögn!$C$6:$C$10005,$A56)="","",IF(INDEX(Starfsmat!$C$11:$C$110,MATCH(INDEX(Launagögn!$C$6:$C$10005,$A56),Starfsmat!$B$11:$B$110,0))=0,"",INDEX(Starfsmat!$C$11:$C$110,MATCH(INDEX(Launagögn!$C$6:$C$10005,$A56),Starfsmat!$B$11:$B$110,0)))),"")</f>
        <v/>
      </c>
      <c r="G56" s="37" t="str">
        <f aca="false">IFERROR(IF(INDEX(Einstaklingsmat!$D$11:$D$510,$A56)=0,"",INDEX(Einstaklingsmat!$D$11:$D$510,$A56)),"")</f>
        <v/>
      </c>
      <c r="H56" s="51" t="str">
        <f aca="false">IFERROR(IF(AND(F56="",G56=""),"",IF(F56="",0,F56)+IF(G56="",0,G56)),"")</f>
        <v/>
      </c>
      <c r="I56" s="52" t="str">
        <f aca="false">IF(INDEX(Launagögn!$I$6:$I$10005,$A56)="","",INDEX(Launagögn!$I$6:$I$10005,$A56))</f>
        <v/>
      </c>
      <c r="J56" s="52" t="str">
        <f aca="false">IF(INDEX(Launagögn!$P$6:$P$10005,$A56)="","",INDEX(Launagögn!$P$6:$P$10005,$A56))</f>
        <v/>
      </c>
      <c r="K56" s="52" t="str">
        <f aca="false">IF(INDEX(Launagögn!$Q$6:$Q$10005,$A56)="","",INDEX(Launagögn!$Q$6:$Q$10005,$A56))</f>
        <v/>
      </c>
      <c r="L56" s="53" t="str">
        <f aca="false">IFERROR(IF(AND(I56="",J56=""),"",IF(I56="",0,I56)+IF(J56="",0,J56)),"")</f>
        <v/>
      </c>
      <c r="M56" s="52" t="str">
        <f aca="false">IFERROR(IF(OR(L56="",E56="",E56=0),"",ROUND(L56/E56,0)),"")</f>
        <v/>
      </c>
    </row>
    <row r="57" customFormat="false" ht="15" hidden="false" customHeight="true" outlineLevel="0" collapsed="false">
      <c r="A57" s="24" t="n">
        <v>52</v>
      </c>
      <c r="B57" s="25" t="str">
        <f aca="false">IF(INDEX(Launagögn!$B$6:$B$10005,$A57)="","",INDEX(Launagögn!$B$6:$B$10005,$A57))</f>
        <v/>
      </c>
      <c r="C57" s="25" t="str">
        <f aca="false">IF(INDEX(Launagögn!$C$6:$C$10005,$A57)="","",INDEX(Launagögn!$C$6:$C$10005,$A57))</f>
        <v/>
      </c>
      <c r="D57" s="49" t="str">
        <f aca="false">IF(INDEX(Launagögn!$D$6:$D$10005,$A57)="","",INDEX(Launagögn!$D$6:$D$10005,$A57))</f>
        <v/>
      </c>
      <c r="E57" s="50" t="str">
        <f aca="false">IF(INDEX(Launagögn!$E$6:$E$10005,$A57)="","",INDEX(Launagögn!$E$6:$E$10005,$A57))</f>
        <v/>
      </c>
      <c r="F57" s="27" t="str">
        <f aca="false">IFERROR(IF(INDEX(Launagögn!$C$6:$C$10005,$A57)="","",IF(INDEX(Starfsmat!$C$11:$C$110,MATCH(INDEX(Launagögn!$C$6:$C$10005,$A57),Starfsmat!$B$11:$B$110,0))=0,"",INDEX(Starfsmat!$C$11:$C$110,MATCH(INDEX(Launagögn!$C$6:$C$10005,$A57),Starfsmat!$B$11:$B$110,0)))),"")</f>
        <v/>
      </c>
      <c r="G57" s="37" t="str">
        <f aca="false">IFERROR(IF(INDEX(Einstaklingsmat!$D$11:$D$510,$A57)=0,"",INDEX(Einstaklingsmat!$D$11:$D$510,$A57)),"")</f>
        <v/>
      </c>
      <c r="H57" s="51" t="str">
        <f aca="false">IFERROR(IF(AND(F57="",G57=""),"",IF(F57="",0,F57)+IF(G57="",0,G57)),"")</f>
        <v/>
      </c>
      <c r="I57" s="52" t="str">
        <f aca="false">IF(INDEX(Launagögn!$I$6:$I$10005,$A57)="","",INDEX(Launagögn!$I$6:$I$10005,$A57))</f>
        <v/>
      </c>
      <c r="J57" s="52" t="str">
        <f aca="false">IF(INDEX(Launagögn!$P$6:$P$10005,$A57)="","",INDEX(Launagögn!$P$6:$P$10005,$A57))</f>
        <v/>
      </c>
      <c r="K57" s="52" t="str">
        <f aca="false">IF(INDEX(Launagögn!$Q$6:$Q$10005,$A57)="","",INDEX(Launagögn!$Q$6:$Q$10005,$A57))</f>
        <v/>
      </c>
      <c r="L57" s="53" t="str">
        <f aca="false">IFERROR(IF(AND(I57="",J57=""),"",IF(I57="",0,I57)+IF(J57="",0,J57)),"")</f>
        <v/>
      </c>
      <c r="M57" s="52" t="str">
        <f aca="false">IFERROR(IF(OR(L57="",E57="",E57=0),"",ROUND(L57/E57,0)),"")</f>
        <v/>
      </c>
    </row>
    <row r="58" customFormat="false" ht="15.75" hidden="false" customHeight="true" outlineLevel="0" collapsed="false">
      <c r="A58" s="24" t="n">
        <v>53</v>
      </c>
      <c r="B58" s="25" t="str">
        <f aca="false">IF(INDEX(Launagögn!$B$6:$B$10005,$A58)="","",INDEX(Launagögn!$B$6:$B$10005,$A58))</f>
        <v/>
      </c>
      <c r="C58" s="25" t="str">
        <f aca="false">IF(INDEX(Launagögn!$C$6:$C$10005,$A58)="","",INDEX(Launagögn!$C$6:$C$10005,$A58))</f>
        <v/>
      </c>
      <c r="D58" s="49" t="str">
        <f aca="false">IF(INDEX(Launagögn!$D$6:$D$10005,$A58)="","",INDEX(Launagögn!$D$6:$D$10005,$A58))</f>
        <v/>
      </c>
      <c r="E58" s="50" t="str">
        <f aca="false">IF(INDEX(Launagögn!$E$6:$E$10005,$A58)="","",INDEX(Launagögn!$E$6:$E$10005,$A58))</f>
        <v/>
      </c>
      <c r="F58" s="27" t="str">
        <f aca="false">IFERROR(IF(INDEX(Launagögn!$C$6:$C$10005,$A58)="","",IF(INDEX(Starfsmat!$C$11:$C$110,MATCH(INDEX(Launagögn!$C$6:$C$10005,$A58),Starfsmat!$B$11:$B$110,0))=0,"",INDEX(Starfsmat!$C$11:$C$110,MATCH(INDEX(Launagögn!$C$6:$C$10005,$A58),Starfsmat!$B$11:$B$110,0)))),"")</f>
        <v/>
      </c>
      <c r="G58" s="37" t="str">
        <f aca="false">IFERROR(IF(INDEX(Einstaklingsmat!$D$11:$D$510,$A58)=0,"",INDEX(Einstaklingsmat!$D$11:$D$510,$A58)),"")</f>
        <v/>
      </c>
      <c r="H58" s="51" t="str">
        <f aca="false">IFERROR(IF(AND(F58="",G58=""),"",IF(F58="",0,F58)+IF(G58="",0,G58)),"")</f>
        <v/>
      </c>
      <c r="I58" s="52" t="str">
        <f aca="false">IF(INDEX(Launagögn!$I$6:$I$10005,$A58)="","",INDEX(Launagögn!$I$6:$I$10005,$A58))</f>
        <v/>
      </c>
      <c r="J58" s="52" t="str">
        <f aca="false">IF(INDEX(Launagögn!$P$6:$P$10005,$A58)="","",INDEX(Launagögn!$P$6:$P$10005,$A58))</f>
        <v/>
      </c>
      <c r="K58" s="52" t="str">
        <f aca="false">IF(INDEX(Launagögn!$Q$6:$Q$10005,$A58)="","",INDEX(Launagögn!$Q$6:$Q$10005,$A58))</f>
        <v/>
      </c>
      <c r="L58" s="53" t="str">
        <f aca="false">IFERROR(IF(AND(I58="",J58=""),"",IF(I58="",0,I58)+IF(J58="",0,J58)),"")</f>
        <v/>
      </c>
      <c r="M58" s="52" t="str">
        <f aca="false">IFERROR(IF(OR(L58="",E58="",E58=0),"",ROUND(L58/E58,0)),"")</f>
        <v/>
      </c>
    </row>
    <row r="59" customFormat="false" ht="15" hidden="false" customHeight="true" outlineLevel="0" collapsed="false">
      <c r="A59" s="24" t="n">
        <v>54</v>
      </c>
      <c r="B59" s="25" t="str">
        <f aca="false">IF(INDEX(Launagögn!$B$6:$B$10005,$A59)="","",INDEX(Launagögn!$B$6:$B$10005,$A59))</f>
        <v/>
      </c>
      <c r="C59" s="25" t="str">
        <f aca="false">IF(INDEX(Launagögn!$C$6:$C$10005,$A59)="","",INDEX(Launagögn!$C$6:$C$10005,$A59))</f>
        <v/>
      </c>
      <c r="D59" s="49" t="str">
        <f aca="false">IF(INDEX(Launagögn!$D$6:$D$10005,$A59)="","",INDEX(Launagögn!$D$6:$D$10005,$A59))</f>
        <v/>
      </c>
      <c r="E59" s="50" t="str">
        <f aca="false">IF(INDEX(Launagögn!$E$6:$E$10005,$A59)="","",INDEX(Launagögn!$E$6:$E$10005,$A59))</f>
        <v/>
      </c>
      <c r="F59" s="27" t="str">
        <f aca="false">IFERROR(IF(INDEX(Launagögn!$C$6:$C$10005,$A59)="","",IF(INDEX(Starfsmat!$C$11:$C$110,MATCH(INDEX(Launagögn!$C$6:$C$10005,$A59),Starfsmat!$B$11:$B$110,0))=0,"",INDEX(Starfsmat!$C$11:$C$110,MATCH(INDEX(Launagögn!$C$6:$C$10005,$A59),Starfsmat!$B$11:$B$110,0)))),"")</f>
        <v/>
      </c>
      <c r="G59" s="37" t="str">
        <f aca="false">IFERROR(IF(INDEX(Einstaklingsmat!$D$11:$D$510,$A59)=0,"",INDEX(Einstaklingsmat!$D$11:$D$510,$A59)),"")</f>
        <v/>
      </c>
      <c r="H59" s="51" t="str">
        <f aca="false">IFERROR(IF(AND(F59="",G59=""),"",IF(F59="",0,F59)+IF(G59="",0,G59)),"")</f>
        <v/>
      </c>
      <c r="I59" s="52" t="str">
        <f aca="false">IF(INDEX(Launagögn!$I$6:$I$10005,$A59)="","",INDEX(Launagögn!$I$6:$I$10005,$A59))</f>
        <v/>
      </c>
      <c r="J59" s="52" t="str">
        <f aca="false">IF(INDEX(Launagögn!$P$6:$P$10005,$A59)="","",INDEX(Launagögn!$P$6:$P$10005,$A59))</f>
        <v/>
      </c>
      <c r="K59" s="52" t="str">
        <f aca="false">IF(INDEX(Launagögn!$Q$6:$Q$10005,$A59)="","",INDEX(Launagögn!$Q$6:$Q$10005,$A59))</f>
        <v/>
      </c>
      <c r="L59" s="53" t="str">
        <f aca="false">IFERROR(IF(AND(I59="",J59=""),"",IF(I59="",0,I59)+IF(J59="",0,J59)),"")</f>
        <v/>
      </c>
      <c r="M59" s="52" t="str">
        <f aca="false">IFERROR(IF(OR(L59="",E59="",E59=0),"",ROUND(L59/E59,0)),"")</f>
        <v/>
      </c>
    </row>
    <row r="60" customFormat="false" ht="15" hidden="false" customHeight="true" outlineLevel="0" collapsed="false">
      <c r="A60" s="24" t="n">
        <v>55</v>
      </c>
      <c r="B60" s="25" t="str">
        <f aca="false">IF(INDEX(Launagögn!$B$6:$B$10005,$A60)="","",INDEX(Launagögn!$B$6:$B$10005,$A60))</f>
        <v/>
      </c>
      <c r="C60" s="25" t="str">
        <f aca="false">IF(INDEX(Launagögn!$C$6:$C$10005,$A60)="","",INDEX(Launagögn!$C$6:$C$10005,$A60))</f>
        <v/>
      </c>
      <c r="D60" s="49" t="str">
        <f aca="false">IF(INDEX(Launagögn!$D$6:$D$10005,$A60)="","",INDEX(Launagögn!$D$6:$D$10005,$A60))</f>
        <v/>
      </c>
      <c r="E60" s="50" t="str">
        <f aca="false">IF(INDEX(Launagögn!$E$6:$E$10005,$A60)="","",INDEX(Launagögn!$E$6:$E$10005,$A60))</f>
        <v/>
      </c>
      <c r="F60" s="27" t="str">
        <f aca="false">IFERROR(IF(INDEX(Launagögn!$C$6:$C$10005,$A60)="","",IF(INDEX(Starfsmat!$C$11:$C$110,MATCH(INDEX(Launagögn!$C$6:$C$10005,$A60),Starfsmat!$B$11:$B$110,0))=0,"",INDEX(Starfsmat!$C$11:$C$110,MATCH(INDEX(Launagögn!$C$6:$C$10005,$A60),Starfsmat!$B$11:$B$110,0)))),"")</f>
        <v/>
      </c>
      <c r="G60" s="37" t="str">
        <f aca="false">IFERROR(IF(INDEX(Einstaklingsmat!$D$11:$D$510,$A60)=0,"",INDEX(Einstaklingsmat!$D$11:$D$510,$A60)),"")</f>
        <v/>
      </c>
      <c r="H60" s="51" t="str">
        <f aca="false">IFERROR(IF(AND(F60="",G60=""),"",IF(F60="",0,F60)+IF(G60="",0,G60)),"")</f>
        <v/>
      </c>
      <c r="I60" s="52" t="str">
        <f aca="false">IF(INDEX(Launagögn!$I$6:$I$10005,$A60)="","",INDEX(Launagögn!$I$6:$I$10005,$A60))</f>
        <v/>
      </c>
      <c r="J60" s="52" t="str">
        <f aca="false">IF(INDEX(Launagögn!$P$6:$P$10005,$A60)="","",INDEX(Launagögn!$P$6:$P$10005,$A60))</f>
        <v/>
      </c>
      <c r="K60" s="52" t="str">
        <f aca="false">IF(INDEX(Launagögn!$Q$6:$Q$10005,$A60)="","",INDEX(Launagögn!$Q$6:$Q$10005,$A60))</f>
        <v/>
      </c>
      <c r="L60" s="53" t="str">
        <f aca="false">IFERROR(IF(AND(I60="",J60=""),"",IF(I60="",0,I60)+IF(J60="",0,J60)),"")</f>
        <v/>
      </c>
      <c r="M60" s="52" t="str">
        <f aca="false">IFERROR(IF(OR(L60="",E60="",E60=0),"",ROUND(L60/E60,0)),"")</f>
        <v/>
      </c>
    </row>
    <row r="61" customFormat="false" ht="15" hidden="false" customHeight="true" outlineLevel="0" collapsed="false">
      <c r="A61" s="24" t="n">
        <v>56</v>
      </c>
      <c r="B61" s="25" t="str">
        <f aca="false">IF(INDEX(Launagögn!$B$6:$B$10005,$A61)="","",INDEX(Launagögn!$B$6:$B$10005,$A61))</f>
        <v/>
      </c>
      <c r="C61" s="25" t="str">
        <f aca="false">IF(INDEX(Launagögn!$C$6:$C$10005,$A61)="","",INDEX(Launagögn!$C$6:$C$10005,$A61))</f>
        <v/>
      </c>
      <c r="D61" s="49" t="str">
        <f aca="false">IF(INDEX(Launagögn!$D$6:$D$10005,$A61)="","",INDEX(Launagögn!$D$6:$D$10005,$A61))</f>
        <v/>
      </c>
      <c r="E61" s="50" t="str">
        <f aca="false">IF(INDEX(Launagögn!$E$6:$E$10005,$A61)="","",INDEX(Launagögn!$E$6:$E$10005,$A61))</f>
        <v/>
      </c>
      <c r="F61" s="27" t="str">
        <f aca="false">IFERROR(IF(INDEX(Launagögn!$C$6:$C$10005,$A61)="","",IF(INDEX(Starfsmat!$C$11:$C$110,MATCH(INDEX(Launagögn!$C$6:$C$10005,$A61),Starfsmat!$B$11:$B$110,0))=0,"",INDEX(Starfsmat!$C$11:$C$110,MATCH(INDEX(Launagögn!$C$6:$C$10005,$A61),Starfsmat!$B$11:$B$110,0)))),"")</f>
        <v/>
      </c>
      <c r="G61" s="37" t="str">
        <f aca="false">IFERROR(IF(INDEX(Einstaklingsmat!$D$11:$D$510,$A61)=0,"",INDEX(Einstaklingsmat!$D$11:$D$510,$A61)),"")</f>
        <v/>
      </c>
      <c r="H61" s="51" t="str">
        <f aca="false">IFERROR(IF(AND(F61="",G61=""),"",IF(F61="",0,F61)+IF(G61="",0,G61)),"")</f>
        <v/>
      </c>
      <c r="I61" s="52" t="str">
        <f aca="false">IF(INDEX(Launagögn!$I$6:$I$10005,$A61)="","",INDEX(Launagögn!$I$6:$I$10005,$A61))</f>
        <v/>
      </c>
      <c r="J61" s="52" t="str">
        <f aca="false">IF(INDEX(Launagögn!$P$6:$P$10005,$A61)="","",INDEX(Launagögn!$P$6:$P$10005,$A61))</f>
        <v/>
      </c>
      <c r="K61" s="52" t="str">
        <f aca="false">IF(INDEX(Launagögn!$Q$6:$Q$10005,$A61)="","",INDEX(Launagögn!$Q$6:$Q$10005,$A61))</f>
        <v/>
      </c>
      <c r="L61" s="53" t="str">
        <f aca="false">IFERROR(IF(AND(I61="",J61=""),"",IF(I61="",0,I61)+IF(J61="",0,J61)),"")</f>
        <v/>
      </c>
      <c r="M61" s="52" t="str">
        <f aca="false">IFERROR(IF(OR(L61="",E61="",E61=0),"",ROUND(L61/E61,0)),"")</f>
        <v/>
      </c>
    </row>
    <row r="62" customFormat="false" ht="15" hidden="false" customHeight="true" outlineLevel="0" collapsed="false">
      <c r="A62" s="24" t="n">
        <v>57</v>
      </c>
      <c r="B62" s="25" t="str">
        <f aca="false">IF(INDEX(Launagögn!$B$6:$B$10005,$A62)="","",INDEX(Launagögn!$B$6:$B$10005,$A62))</f>
        <v/>
      </c>
      <c r="C62" s="25" t="str">
        <f aca="false">IF(INDEX(Launagögn!$C$6:$C$10005,$A62)="","",INDEX(Launagögn!$C$6:$C$10005,$A62))</f>
        <v/>
      </c>
      <c r="D62" s="49" t="str">
        <f aca="false">IF(INDEX(Launagögn!$D$6:$D$10005,$A62)="","",INDEX(Launagögn!$D$6:$D$10005,$A62))</f>
        <v/>
      </c>
      <c r="E62" s="50" t="str">
        <f aca="false">IF(INDEX(Launagögn!$E$6:$E$10005,$A62)="","",INDEX(Launagögn!$E$6:$E$10005,$A62))</f>
        <v/>
      </c>
      <c r="F62" s="27" t="str">
        <f aca="false">IFERROR(IF(INDEX(Launagögn!$C$6:$C$10005,$A62)="","",IF(INDEX(Starfsmat!$C$11:$C$110,MATCH(INDEX(Launagögn!$C$6:$C$10005,$A62),Starfsmat!$B$11:$B$110,0))=0,"",INDEX(Starfsmat!$C$11:$C$110,MATCH(INDEX(Launagögn!$C$6:$C$10005,$A62),Starfsmat!$B$11:$B$110,0)))),"")</f>
        <v/>
      </c>
      <c r="G62" s="37" t="str">
        <f aca="false">IFERROR(IF(INDEX(Einstaklingsmat!$D$11:$D$510,$A62)=0,"",INDEX(Einstaklingsmat!$D$11:$D$510,$A62)),"")</f>
        <v/>
      </c>
      <c r="H62" s="51" t="str">
        <f aca="false">IFERROR(IF(AND(F62="",G62=""),"",IF(F62="",0,F62)+IF(G62="",0,G62)),"")</f>
        <v/>
      </c>
      <c r="I62" s="52" t="str">
        <f aca="false">IF(INDEX(Launagögn!$I$6:$I$10005,$A62)="","",INDEX(Launagögn!$I$6:$I$10005,$A62))</f>
        <v/>
      </c>
      <c r="J62" s="52" t="str">
        <f aca="false">IF(INDEX(Launagögn!$P$6:$P$10005,$A62)="","",INDEX(Launagögn!$P$6:$P$10005,$A62))</f>
        <v/>
      </c>
      <c r="K62" s="52" t="str">
        <f aca="false">IF(INDEX(Launagögn!$Q$6:$Q$10005,$A62)="","",INDEX(Launagögn!$Q$6:$Q$10005,$A62))</f>
        <v/>
      </c>
      <c r="L62" s="53" t="str">
        <f aca="false">IFERROR(IF(AND(I62="",J62=""),"",IF(I62="",0,I62)+IF(J62="",0,J62)),"")</f>
        <v/>
      </c>
      <c r="M62" s="52" t="str">
        <f aca="false">IFERROR(IF(OR(L62="",E62="",E62=0),"",ROUND(L62/E62,0)),"")</f>
        <v/>
      </c>
    </row>
    <row r="63" customFormat="false" ht="15" hidden="false" customHeight="true" outlineLevel="0" collapsed="false">
      <c r="A63" s="24" t="n">
        <v>58</v>
      </c>
      <c r="B63" s="25" t="str">
        <f aca="false">IF(INDEX(Launagögn!$B$6:$B$10005,$A63)="","",INDEX(Launagögn!$B$6:$B$10005,$A63))</f>
        <v/>
      </c>
      <c r="C63" s="25" t="str">
        <f aca="false">IF(INDEX(Launagögn!$C$6:$C$10005,$A63)="","",INDEX(Launagögn!$C$6:$C$10005,$A63))</f>
        <v/>
      </c>
      <c r="D63" s="49" t="str">
        <f aca="false">IF(INDEX(Launagögn!$D$6:$D$10005,$A63)="","",INDEX(Launagögn!$D$6:$D$10005,$A63))</f>
        <v/>
      </c>
      <c r="E63" s="50" t="str">
        <f aca="false">IF(INDEX(Launagögn!$E$6:$E$10005,$A63)="","",INDEX(Launagögn!$E$6:$E$10005,$A63))</f>
        <v/>
      </c>
      <c r="F63" s="27" t="str">
        <f aca="false">IFERROR(IF(INDEX(Launagögn!$C$6:$C$10005,$A63)="","",IF(INDEX(Starfsmat!$C$11:$C$110,MATCH(INDEX(Launagögn!$C$6:$C$10005,$A63),Starfsmat!$B$11:$B$110,0))=0,"",INDEX(Starfsmat!$C$11:$C$110,MATCH(INDEX(Launagögn!$C$6:$C$10005,$A63),Starfsmat!$B$11:$B$110,0)))),"")</f>
        <v/>
      </c>
      <c r="G63" s="37" t="str">
        <f aca="false">IFERROR(IF(INDEX(Einstaklingsmat!$D$11:$D$510,$A63)=0,"",INDEX(Einstaklingsmat!$D$11:$D$510,$A63)),"")</f>
        <v/>
      </c>
      <c r="H63" s="51" t="str">
        <f aca="false">IFERROR(IF(AND(F63="",G63=""),"",IF(F63="",0,F63)+IF(G63="",0,G63)),"")</f>
        <v/>
      </c>
      <c r="I63" s="52" t="str">
        <f aca="false">IF(INDEX(Launagögn!$I$6:$I$10005,$A63)="","",INDEX(Launagögn!$I$6:$I$10005,$A63))</f>
        <v/>
      </c>
      <c r="J63" s="52" t="str">
        <f aca="false">IF(INDEX(Launagögn!$P$6:$P$10005,$A63)="","",INDEX(Launagögn!$P$6:$P$10005,$A63))</f>
        <v/>
      </c>
      <c r="K63" s="52" t="str">
        <f aca="false">IF(INDEX(Launagögn!$Q$6:$Q$10005,$A63)="","",INDEX(Launagögn!$Q$6:$Q$10005,$A63))</f>
        <v/>
      </c>
      <c r="L63" s="53" t="str">
        <f aca="false">IFERROR(IF(AND(I63="",J63=""),"",IF(I63="",0,I63)+IF(J63="",0,J63)),"")</f>
        <v/>
      </c>
      <c r="M63" s="52" t="str">
        <f aca="false">IFERROR(IF(OR(L63="",E63="",E63=0),"",ROUND(L63/E63,0)),"")</f>
        <v/>
      </c>
    </row>
    <row r="64" customFormat="false" ht="15" hidden="false" customHeight="true" outlineLevel="0" collapsed="false">
      <c r="A64" s="24" t="n">
        <v>59</v>
      </c>
      <c r="B64" s="25" t="str">
        <f aca="false">IF(INDEX(Launagögn!$B$6:$B$10005,$A64)="","",INDEX(Launagögn!$B$6:$B$10005,$A64))</f>
        <v/>
      </c>
      <c r="C64" s="25" t="str">
        <f aca="false">IF(INDEX(Launagögn!$C$6:$C$10005,$A64)="","",INDEX(Launagögn!$C$6:$C$10005,$A64))</f>
        <v/>
      </c>
      <c r="D64" s="49" t="str">
        <f aca="false">IF(INDEX(Launagögn!$D$6:$D$10005,$A64)="","",INDEX(Launagögn!$D$6:$D$10005,$A64))</f>
        <v/>
      </c>
      <c r="E64" s="50" t="str">
        <f aca="false">IF(INDEX(Launagögn!$E$6:$E$10005,$A64)="","",INDEX(Launagögn!$E$6:$E$10005,$A64))</f>
        <v/>
      </c>
      <c r="F64" s="27" t="str">
        <f aca="false">IFERROR(IF(INDEX(Launagögn!$C$6:$C$10005,$A64)="","",IF(INDEX(Starfsmat!$C$11:$C$110,MATCH(INDEX(Launagögn!$C$6:$C$10005,$A64),Starfsmat!$B$11:$B$110,0))=0,"",INDEX(Starfsmat!$C$11:$C$110,MATCH(INDEX(Launagögn!$C$6:$C$10005,$A64),Starfsmat!$B$11:$B$110,0)))),"")</f>
        <v/>
      </c>
      <c r="G64" s="37" t="str">
        <f aca="false">IFERROR(IF(INDEX(Einstaklingsmat!$D$11:$D$510,$A64)=0,"",INDEX(Einstaklingsmat!$D$11:$D$510,$A64)),"")</f>
        <v/>
      </c>
      <c r="H64" s="51" t="str">
        <f aca="false">IFERROR(IF(AND(F64="",G64=""),"",IF(F64="",0,F64)+IF(G64="",0,G64)),"")</f>
        <v/>
      </c>
      <c r="I64" s="52" t="str">
        <f aca="false">IF(INDEX(Launagögn!$I$6:$I$10005,$A64)="","",INDEX(Launagögn!$I$6:$I$10005,$A64))</f>
        <v/>
      </c>
      <c r="J64" s="52" t="str">
        <f aca="false">IF(INDEX(Launagögn!$P$6:$P$10005,$A64)="","",INDEX(Launagögn!$P$6:$P$10005,$A64))</f>
        <v/>
      </c>
      <c r="K64" s="52" t="str">
        <f aca="false">IF(INDEX(Launagögn!$Q$6:$Q$10005,$A64)="","",INDEX(Launagögn!$Q$6:$Q$10005,$A64))</f>
        <v/>
      </c>
      <c r="L64" s="53" t="str">
        <f aca="false">IFERROR(IF(AND(I64="",J64=""),"",IF(I64="",0,I64)+IF(J64="",0,J64)),"")</f>
        <v/>
      </c>
      <c r="M64" s="52" t="str">
        <f aca="false">IFERROR(IF(OR(L64="",E64="",E64=0),"",ROUND(L64/E64,0)),"")</f>
        <v/>
      </c>
    </row>
    <row r="65" customFormat="false" ht="15" hidden="false" customHeight="true" outlineLevel="0" collapsed="false">
      <c r="A65" s="24" t="n">
        <v>60</v>
      </c>
      <c r="B65" s="25" t="str">
        <f aca="false">IF(INDEX(Launagögn!$B$6:$B$10005,$A65)="","",INDEX(Launagögn!$B$6:$B$10005,$A65))</f>
        <v/>
      </c>
      <c r="C65" s="25" t="str">
        <f aca="false">IF(INDEX(Launagögn!$C$6:$C$10005,$A65)="","",INDEX(Launagögn!$C$6:$C$10005,$A65))</f>
        <v/>
      </c>
      <c r="D65" s="49" t="str">
        <f aca="false">IF(INDEX(Launagögn!$D$6:$D$10005,$A65)="","",INDEX(Launagögn!$D$6:$D$10005,$A65))</f>
        <v/>
      </c>
      <c r="E65" s="50" t="str">
        <f aca="false">IF(INDEX(Launagögn!$E$6:$E$10005,$A65)="","",INDEX(Launagögn!$E$6:$E$10005,$A65))</f>
        <v/>
      </c>
      <c r="F65" s="27" t="str">
        <f aca="false">IFERROR(IF(INDEX(Launagögn!$C$6:$C$10005,$A65)="","",IF(INDEX(Starfsmat!$C$11:$C$110,MATCH(INDEX(Launagögn!$C$6:$C$10005,$A65),Starfsmat!$B$11:$B$110,0))=0,"",INDEX(Starfsmat!$C$11:$C$110,MATCH(INDEX(Launagögn!$C$6:$C$10005,$A65),Starfsmat!$B$11:$B$110,0)))),"")</f>
        <v/>
      </c>
      <c r="G65" s="37" t="str">
        <f aca="false">IFERROR(IF(INDEX(Einstaklingsmat!$D$11:$D$510,$A65)=0,"",INDEX(Einstaklingsmat!$D$11:$D$510,$A65)),"")</f>
        <v/>
      </c>
      <c r="H65" s="51" t="str">
        <f aca="false">IFERROR(IF(AND(F65="",G65=""),"",IF(F65="",0,F65)+IF(G65="",0,G65)),"")</f>
        <v/>
      </c>
      <c r="I65" s="52" t="str">
        <f aca="false">IF(INDEX(Launagögn!$I$6:$I$10005,$A65)="","",INDEX(Launagögn!$I$6:$I$10005,$A65))</f>
        <v/>
      </c>
      <c r="J65" s="52" t="str">
        <f aca="false">IF(INDEX(Launagögn!$P$6:$P$10005,$A65)="","",INDEX(Launagögn!$P$6:$P$10005,$A65))</f>
        <v/>
      </c>
      <c r="K65" s="52" t="str">
        <f aca="false">IF(INDEX(Launagögn!$Q$6:$Q$10005,$A65)="","",INDEX(Launagögn!$Q$6:$Q$10005,$A65))</f>
        <v/>
      </c>
      <c r="L65" s="53" t="str">
        <f aca="false">IFERROR(IF(AND(I65="",J65=""),"",IF(I65="",0,I65)+IF(J65="",0,J65)),"")</f>
        <v/>
      </c>
      <c r="M65" s="52" t="str">
        <f aca="false">IFERROR(IF(OR(L65="",E65="",E65=0),"",ROUND(L65/E65,0)),"")</f>
        <v/>
      </c>
    </row>
    <row r="66" customFormat="false" ht="15" hidden="false" customHeight="true" outlineLevel="0" collapsed="false">
      <c r="A66" s="24" t="n">
        <v>61</v>
      </c>
      <c r="B66" s="25" t="str">
        <f aca="false">IF(INDEX(Launagögn!$B$6:$B$10005,$A66)="","",INDEX(Launagögn!$B$6:$B$10005,$A66))</f>
        <v/>
      </c>
      <c r="C66" s="25" t="str">
        <f aca="false">IF(INDEX(Launagögn!$C$6:$C$10005,$A66)="","",INDEX(Launagögn!$C$6:$C$10005,$A66))</f>
        <v/>
      </c>
      <c r="D66" s="49" t="str">
        <f aca="false">IF(INDEX(Launagögn!$D$6:$D$10005,$A66)="","",INDEX(Launagögn!$D$6:$D$10005,$A66))</f>
        <v/>
      </c>
      <c r="E66" s="50" t="str">
        <f aca="false">IF(INDEX(Launagögn!$E$6:$E$10005,$A66)="","",INDEX(Launagögn!$E$6:$E$10005,$A66))</f>
        <v/>
      </c>
      <c r="F66" s="27" t="str">
        <f aca="false">IFERROR(IF(INDEX(Launagögn!$C$6:$C$10005,$A66)="","",IF(INDEX(Starfsmat!$C$11:$C$110,MATCH(INDEX(Launagögn!$C$6:$C$10005,$A66),Starfsmat!$B$11:$B$110,0))=0,"",INDEX(Starfsmat!$C$11:$C$110,MATCH(INDEX(Launagögn!$C$6:$C$10005,$A66),Starfsmat!$B$11:$B$110,0)))),"")</f>
        <v/>
      </c>
      <c r="G66" s="37" t="str">
        <f aca="false">IFERROR(IF(INDEX(Einstaklingsmat!$D$11:$D$510,$A66)=0,"",INDEX(Einstaklingsmat!$D$11:$D$510,$A66)),"")</f>
        <v/>
      </c>
      <c r="H66" s="51" t="str">
        <f aca="false">IFERROR(IF(AND(F66="",G66=""),"",IF(F66="",0,F66)+IF(G66="",0,G66)),"")</f>
        <v/>
      </c>
      <c r="I66" s="52" t="str">
        <f aca="false">IF(INDEX(Launagögn!$I$6:$I$10005,$A66)="","",INDEX(Launagögn!$I$6:$I$10005,$A66))</f>
        <v/>
      </c>
      <c r="J66" s="52" t="str">
        <f aca="false">IF(INDEX(Launagögn!$P$6:$P$10005,$A66)="","",INDEX(Launagögn!$P$6:$P$10005,$A66))</f>
        <v/>
      </c>
      <c r="K66" s="52" t="str">
        <f aca="false">IF(INDEX(Launagögn!$Q$6:$Q$10005,$A66)="","",INDEX(Launagögn!$Q$6:$Q$10005,$A66))</f>
        <v/>
      </c>
      <c r="L66" s="53" t="str">
        <f aca="false">IFERROR(IF(AND(I66="",J66=""),"",IF(I66="",0,I66)+IF(J66="",0,J66)),"")</f>
        <v/>
      </c>
      <c r="M66" s="52" t="str">
        <f aca="false">IFERROR(IF(OR(L66="",E66="",E66=0),"",ROUND(L66/E66,0)),"")</f>
        <v/>
      </c>
    </row>
    <row r="67" customFormat="false" ht="15" hidden="false" customHeight="true" outlineLevel="0" collapsed="false">
      <c r="A67" s="24" t="n">
        <v>62</v>
      </c>
      <c r="B67" s="25" t="str">
        <f aca="false">IF(INDEX(Launagögn!$B$6:$B$10005,$A67)="","",INDEX(Launagögn!$B$6:$B$10005,$A67))</f>
        <v/>
      </c>
      <c r="C67" s="25" t="str">
        <f aca="false">IF(INDEX(Launagögn!$C$6:$C$10005,$A67)="","",INDEX(Launagögn!$C$6:$C$10005,$A67))</f>
        <v/>
      </c>
      <c r="D67" s="49" t="str">
        <f aca="false">IF(INDEX(Launagögn!$D$6:$D$10005,$A67)="","",INDEX(Launagögn!$D$6:$D$10005,$A67))</f>
        <v/>
      </c>
      <c r="E67" s="50" t="str">
        <f aca="false">IF(INDEX(Launagögn!$E$6:$E$10005,$A67)="","",INDEX(Launagögn!$E$6:$E$10005,$A67))</f>
        <v/>
      </c>
      <c r="F67" s="27" t="str">
        <f aca="false">IFERROR(IF(INDEX(Launagögn!$C$6:$C$10005,$A67)="","",IF(INDEX(Starfsmat!$C$11:$C$110,MATCH(INDEX(Launagögn!$C$6:$C$10005,$A67),Starfsmat!$B$11:$B$110,0))=0,"",INDEX(Starfsmat!$C$11:$C$110,MATCH(INDEX(Launagögn!$C$6:$C$10005,$A67),Starfsmat!$B$11:$B$110,0)))),"")</f>
        <v/>
      </c>
      <c r="G67" s="37" t="str">
        <f aca="false">IFERROR(IF(INDEX(Einstaklingsmat!$D$11:$D$510,$A67)=0,"",INDEX(Einstaklingsmat!$D$11:$D$510,$A67)),"")</f>
        <v/>
      </c>
      <c r="H67" s="51" t="str">
        <f aca="false">IFERROR(IF(AND(F67="",G67=""),"",IF(F67="",0,F67)+IF(G67="",0,G67)),"")</f>
        <v/>
      </c>
      <c r="I67" s="52" t="str">
        <f aca="false">IF(INDEX(Launagögn!$I$6:$I$10005,$A67)="","",INDEX(Launagögn!$I$6:$I$10005,$A67))</f>
        <v/>
      </c>
      <c r="J67" s="52" t="str">
        <f aca="false">IF(INDEX(Launagögn!$P$6:$P$10005,$A67)="","",INDEX(Launagögn!$P$6:$P$10005,$A67))</f>
        <v/>
      </c>
      <c r="K67" s="52" t="str">
        <f aca="false">IF(INDEX(Launagögn!$Q$6:$Q$10005,$A67)="","",INDEX(Launagögn!$Q$6:$Q$10005,$A67))</f>
        <v/>
      </c>
      <c r="L67" s="53" t="str">
        <f aca="false">IFERROR(IF(AND(I67="",J67=""),"",IF(I67="",0,I67)+IF(J67="",0,J67)),"")</f>
        <v/>
      </c>
      <c r="M67" s="52" t="str">
        <f aca="false">IFERROR(IF(OR(L67="",E67="",E67=0),"",ROUND(L67/E67,0)),"")</f>
        <v/>
      </c>
    </row>
    <row r="68" customFormat="false" ht="15" hidden="false" customHeight="true" outlineLevel="0" collapsed="false">
      <c r="A68" s="24" t="n">
        <v>63</v>
      </c>
      <c r="B68" s="25" t="str">
        <f aca="false">IF(INDEX(Launagögn!$B$6:$B$10005,$A68)="","",INDEX(Launagögn!$B$6:$B$10005,$A68))</f>
        <v/>
      </c>
      <c r="C68" s="25" t="str">
        <f aca="false">IF(INDEX(Launagögn!$C$6:$C$10005,$A68)="","",INDEX(Launagögn!$C$6:$C$10005,$A68))</f>
        <v/>
      </c>
      <c r="D68" s="49" t="str">
        <f aca="false">IF(INDEX(Launagögn!$D$6:$D$10005,$A68)="","",INDEX(Launagögn!$D$6:$D$10005,$A68))</f>
        <v/>
      </c>
      <c r="E68" s="50" t="str">
        <f aca="false">IF(INDEX(Launagögn!$E$6:$E$10005,$A68)="","",INDEX(Launagögn!$E$6:$E$10005,$A68))</f>
        <v/>
      </c>
      <c r="F68" s="27" t="str">
        <f aca="false">IFERROR(IF(INDEX(Launagögn!$C$6:$C$10005,$A68)="","",IF(INDEX(Starfsmat!$C$11:$C$110,MATCH(INDEX(Launagögn!$C$6:$C$10005,$A68),Starfsmat!$B$11:$B$110,0))=0,"",INDEX(Starfsmat!$C$11:$C$110,MATCH(INDEX(Launagögn!$C$6:$C$10005,$A68),Starfsmat!$B$11:$B$110,0)))),"")</f>
        <v/>
      </c>
      <c r="G68" s="37" t="str">
        <f aca="false">IFERROR(IF(INDEX(Einstaklingsmat!$D$11:$D$510,$A68)=0,"",INDEX(Einstaklingsmat!$D$11:$D$510,$A68)),"")</f>
        <v/>
      </c>
      <c r="H68" s="51" t="str">
        <f aca="false">IFERROR(IF(AND(F68="",G68=""),"",IF(F68="",0,F68)+IF(G68="",0,G68)),"")</f>
        <v/>
      </c>
      <c r="I68" s="52" t="str">
        <f aca="false">IF(INDEX(Launagögn!$I$6:$I$10005,$A68)="","",INDEX(Launagögn!$I$6:$I$10005,$A68))</f>
        <v/>
      </c>
      <c r="J68" s="52" t="str">
        <f aca="false">IF(INDEX(Launagögn!$P$6:$P$10005,$A68)="","",INDEX(Launagögn!$P$6:$P$10005,$A68))</f>
        <v/>
      </c>
      <c r="K68" s="52" t="str">
        <f aca="false">IF(INDEX(Launagögn!$Q$6:$Q$10005,$A68)="","",INDEX(Launagögn!$Q$6:$Q$10005,$A68))</f>
        <v/>
      </c>
      <c r="L68" s="53" t="str">
        <f aca="false">IFERROR(IF(AND(I68="",J68=""),"",IF(I68="",0,I68)+IF(J68="",0,J68)),"")</f>
        <v/>
      </c>
      <c r="M68" s="52" t="str">
        <f aca="false">IFERROR(IF(OR(L68="",E68="",E68=0),"",ROUND(L68/E68,0)),"")</f>
        <v/>
      </c>
    </row>
    <row r="69" customFormat="false" ht="15" hidden="false" customHeight="true" outlineLevel="0" collapsed="false">
      <c r="A69" s="24" t="n">
        <v>64</v>
      </c>
      <c r="B69" s="25" t="str">
        <f aca="false">IF(INDEX(Launagögn!$B$6:$B$10005,$A69)="","",INDEX(Launagögn!$B$6:$B$10005,$A69))</f>
        <v/>
      </c>
      <c r="C69" s="25" t="str">
        <f aca="false">IF(INDEX(Launagögn!$C$6:$C$10005,$A69)="","",INDEX(Launagögn!$C$6:$C$10005,$A69))</f>
        <v/>
      </c>
      <c r="D69" s="49" t="str">
        <f aca="false">IF(INDEX(Launagögn!$D$6:$D$10005,$A69)="","",INDEX(Launagögn!$D$6:$D$10005,$A69))</f>
        <v/>
      </c>
      <c r="E69" s="50" t="str">
        <f aca="false">IF(INDEX(Launagögn!$E$6:$E$10005,$A69)="","",INDEX(Launagögn!$E$6:$E$10005,$A69))</f>
        <v/>
      </c>
      <c r="F69" s="27" t="str">
        <f aca="false">IFERROR(IF(INDEX(Launagögn!$C$6:$C$10005,$A69)="","",IF(INDEX(Starfsmat!$C$11:$C$110,MATCH(INDEX(Launagögn!$C$6:$C$10005,$A69),Starfsmat!$B$11:$B$110,0))=0,"",INDEX(Starfsmat!$C$11:$C$110,MATCH(INDEX(Launagögn!$C$6:$C$10005,$A69),Starfsmat!$B$11:$B$110,0)))),"")</f>
        <v/>
      </c>
      <c r="G69" s="37" t="str">
        <f aca="false">IFERROR(IF(INDEX(Einstaklingsmat!$D$11:$D$510,$A69)=0,"",INDEX(Einstaklingsmat!$D$11:$D$510,$A69)),"")</f>
        <v/>
      </c>
      <c r="H69" s="51" t="str">
        <f aca="false">IFERROR(IF(AND(F69="",G69=""),"",IF(F69="",0,F69)+IF(G69="",0,G69)),"")</f>
        <v/>
      </c>
      <c r="I69" s="52" t="str">
        <f aca="false">IF(INDEX(Launagögn!$I$6:$I$10005,$A69)="","",INDEX(Launagögn!$I$6:$I$10005,$A69))</f>
        <v/>
      </c>
      <c r="J69" s="52" t="str">
        <f aca="false">IF(INDEX(Launagögn!$P$6:$P$10005,$A69)="","",INDEX(Launagögn!$P$6:$P$10005,$A69))</f>
        <v/>
      </c>
      <c r="K69" s="52" t="str">
        <f aca="false">IF(INDEX(Launagögn!$Q$6:$Q$10005,$A69)="","",INDEX(Launagögn!$Q$6:$Q$10005,$A69))</f>
        <v/>
      </c>
      <c r="L69" s="53" t="str">
        <f aca="false">IFERROR(IF(AND(I69="",J69=""),"",IF(I69="",0,I69)+IF(J69="",0,J69)),"")</f>
        <v/>
      </c>
      <c r="M69" s="52" t="str">
        <f aca="false">IFERROR(IF(OR(L69="",E69="",E69=0),"",ROUND(L69/E69,0)),"")</f>
        <v/>
      </c>
    </row>
    <row r="70" customFormat="false" ht="15" hidden="false" customHeight="true" outlineLevel="0" collapsed="false">
      <c r="A70" s="24" t="n">
        <v>65</v>
      </c>
      <c r="B70" s="25" t="str">
        <f aca="false">IF(INDEX(Launagögn!$B$6:$B$10005,$A70)="","",INDEX(Launagögn!$B$6:$B$10005,$A70))</f>
        <v/>
      </c>
      <c r="C70" s="25" t="str">
        <f aca="false">IF(INDEX(Launagögn!$C$6:$C$10005,$A70)="","",INDEX(Launagögn!$C$6:$C$10005,$A70))</f>
        <v/>
      </c>
      <c r="D70" s="49" t="str">
        <f aca="false">IF(INDEX(Launagögn!$D$6:$D$10005,$A70)="","",INDEX(Launagögn!$D$6:$D$10005,$A70))</f>
        <v/>
      </c>
      <c r="E70" s="50" t="str">
        <f aca="false">IF(INDEX(Launagögn!$E$6:$E$10005,$A70)="","",INDEX(Launagögn!$E$6:$E$10005,$A70))</f>
        <v/>
      </c>
      <c r="F70" s="27" t="str">
        <f aca="false">IFERROR(IF(INDEX(Launagögn!$C$6:$C$10005,$A70)="","",IF(INDEX(Starfsmat!$C$11:$C$110,MATCH(INDEX(Launagögn!$C$6:$C$10005,$A70),Starfsmat!$B$11:$B$110,0))=0,"",INDEX(Starfsmat!$C$11:$C$110,MATCH(INDEX(Launagögn!$C$6:$C$10005,$A70),Starfsmat!$B$11:$B$110,0)))),"")</f>
        <v/>
      </c>
      <c r="G70" s="37" t="str">
        <f aca="false">IFERROR(IF(INDEX(Einstaklingsmat!$D$11:$D$510,$A70)=0,"",INDEX(Einstaklingsmat!$D$11:$D$510,$A70)),"")</f>
        <v/>
      </c>
      <c r="H70" s="51" t="str">
        <f aca="false">IFERROR(IF(AND(F70="",G70=""),"",IF(F70="",0,F70)+IF(G70="",0,G70)),"")</f>
        <v/>
      </c>
      <c r="I70" s="52" t="str">
        <f aca="false">IF(INDEX(Launagögn!$I$6:$I$10005,$A70)="","",INDEX(Launagögn!$I$6:$I$10005,$A70))</f>
        <v/>
      </c>
      <c r="J70" s="52" t="str">
        <f aca="false">IF(INDEX(Launagögn!$P$6:$P$10005,$A70)="","",INDEX(Launagögn!$P$6:$P$10005,$A70))</f>
        <v/>
      </c>
      <c r="K70" s="52" t="str">
        <f aca="false">IF(INDEX(Launagögn!$Q$6:$Q$10005,$A70)="","",INDEX(Launagögn!$Q$6:$Q$10005,$A70))</f>
        <v/>
      </c>
      <c r="L70" s="53" t="str">
        <f aca="false">IFERROR(IF(AND(I70="",J70=""),"",IF(I70="",0,I70)+IF(J70="",0,J70)),"")</f>
        <v/>
      </c>
      <c r="M70" s="52" t="str">
        <f aca="false">IFERROR(IF(OR(L70="",E70="",E70=0),"",ROUND(L70/E70,0)),"")</f>
        <v/>
      </c>
    </row>
    <row r="71" customFormat="false" ht="15" hidden="false" customHeight="true" outlineLevel="0" collapsed="false">
      <c r="A71" s="24" t="n">
        <v>66</v>
      </c>
      <c r="B71" s="25" t="str">
        <f aca="false">IF(INDEX(Launagögn!$B$6:$B$10005,$A71)="","",INDEX(Launagögn!$B$6:$B$10005,$A71))</f>
        <v/>
      </c>
      <c r="C71" s="25" t="str">
        <f aca="false">IF(INDEX(Launagögn!$C$6:$C$10005,$A71)="","",INDEX(Launagögn!$C$6:$C$10005,$A71))</f>
        <v/>
      </c>
      <c r="D71" s="49" t="str">
        <f aca="false">IF(INDEX(Launagögn!$D$6:$D$10005,$A71)="","",INDEX(Launagögn!$D$6:$D$10005,$A71))</f>
        <v/>
      </c>
      <c r="E71" s="50" t="str">
        <f aca="false">IF(INDEX(Launagögn!$E$6:$E$10005,$A71)="","",INDEX(Launagögn!$E$6:$E$10005,$A71))</f>
        <v/>
      </c>
      <c r="F71" s="27" t="str">
        <f aca="false">IFERROR(IF(INDEX(Launagögn!$C$6:$C$10005,$A71)="","",IF(INDEX(Starfsmat!$C$11:$C$110,MATCH(INDEX(Launagögn!$C$6:$C$10005,$A71),Starfsmat!$B$11:$B$110,0))=0,"",INDEX(Starfsmat!$C$11:$C$110,MATCH(INDEX(Launagögn!$C$6:$C$10005,$A71),Starfsmat!$B$11:$B$110,0)))),"")</f>
        <v/>
      </c>
      <c r="G71" s="37" t="str">
        <f aca="false">IFERROR(IF(INDEX(Einstaklingsmat!$D$11:$D$510,$A71)=0,"",INDEX(Einstaklingsmat!$D$11:$D$510,$A71)),"")</f>
        <v/>
      </c>
      <c r="H71" s="51" t="str">
        <f aca="false">IFERROR(IF(AND(F71="",G71=""),"",IF(F71="",0,F71)+IF(G71="",0,G71)),"")</f>
        <v/>
      </c>
      <c r="I71" s="52" t="str">
        <f aca="false">IF(INDEX(Launagögn!$I$6:$I$10005,$A71)="","",INDEX(Launagögn!$I$6:$I$10005,$A71))</f>
        <v/>
      </c>
      <c r="J71" s="52" t="str">
        <f aca="false">IF(INDEX(Launagögn!$P$6:$P$10005,$A71)="","",INDEX(Launagögn!$P$6:$P$10005,$A71))</f>
        <v/>
      </c>
      <c r="K71" s="52" t="str">
        <f aca="false">IF(INDEX(Launagögn!$Q$6:$Q$10005,$A71)="","",INDEX(Launagögn!$Q$6:$Q$10005,$A71))</f>
        <v/>
      </c>
      <c r="L71" s="53" t="str">
        <f aca="false">IFERROR(IF(AND(I71="",J71=""),"",IF(I71="",0,I71)+IF(J71="",0,J71)),"")</f>
        <v/>
      </c>
      <c r="M71" s="52" t="str">
        <f aca="false">IFERROR(IF(OR(L71="",E71="",E71=0),"",ROUND(L71/E71,0)),"")</f>
        <v/>
      </c>
    </row>
    <row r="72" customFormat="false" ht="15" hidden="false" customHeight="true" outlineLevel="0" collapsed="false">
      <c r="A72" s="24" t="n">
        <v>67</v>
      </c>
      <c r="B72" s="25" t="str">
        <f aca="false">IF(INDEX(Launagögn!$B$6:$B$10005,$A72)="","",INDEX(Launagögn!$B$6:$B$10005,$A72))</f>
        <v/>
      </c>
      <c r="C72" s="25" t="str">
        <f aca="false">IF(INDEX(Launagögn!$C$6:$C$10005,$A72)="","",INDEX(Launagögn!$C$6:$C$10005,$A72))</f>
        <v/>
      </c>
      <c r="D72" s="49" t="str">
        <f aca="false">IF(INDEX(Launagögn!$D$6:$D$10005,$A72)="","",INDEX(Launagögn!$D$6:$D$10005,$A72))</f>
        <v/>
      </c>
      <c r="E72" s="50" t="str">
        <f aca="false">IF(INDEX(Launagögn!$E$6:$E$10005,$A72)="","",INDEX(Launagögn!$E$6:$E$10005,$A72))</f>
        <v/>
      </c>
      <c r="F72" s="27" t="str">
        <f aca="false">IFERROR(IF(INDEX(Launagögn!$C$6:$C$10005,$A72)="","",IF(INDEX(Starfsmat!$C$11:$C$110,MATCH(INDEX(Launagögn!$C$6:$C$10005,$A72),Starfsmat!$B$11:$B$110,0))=0,"",INDEX(Starfsmat!$C$11:$C$110,MATCH(INDEX(Launagögn!$C$6:$C$10005,$A72),Starfsmat!$B$11:$B$110,0)))),"")</f>
        <v/>
      </c>
      <c r="G72" s="37" t="str">
        <f aca="false">IFERROR(IF(INDEX(Einstaklingsmat!$D$11:$D$510,$A72)=0,"",INDEX(Einstaklingsmat!$D$11:$D$510,$A72)),"")</f>
        <v/>
      </c>
      <c r="H72" s="51" t="str">
        <f aca="false">IFERROR(IF(AND(F72="",G72=""),"",IF(F72="",0,F72)+IF(G72="",0,G72)),"")</f>
        <v/>
      </c>
      <c r="I72" s="52" t="str">
        <f aca="false">IF(INDEX(Launagögn!$I$6:$I$10005,$A72)="","",INDEX(Launagögn!$I$6:$I$10005,$A72))</f>
        <v/>
      </c>
      <c r="J72" s="52" t="str">
        <f aca="false">IF(INDEX(Launagögn!$P$6:$P$10005,$A72)="","",INDEX(Launagögn!$P$6:$P$10005,$A72))</f>
        <v/>
      </c>
      <c r="K72" s="52" t="str">
        <f aca="false">IF(INDEX(Launagögn!$Q$6:$Q$10005,$A72)="","",INDEX(Launagögn!$Q$6:$Q$10005,$A72))</f>
        <v/>
      </c>
      <c r="L72" s="53" t="str">
        <f aca="false">IFERROR(IF(AND(I72="",J72=""),"",IF(I72="",0,I72)+IF(J72="",0,J72)),"")</f>
        <v/>
      </c>
      <c r="M72" s="52" t="str">
        <f aca="false">IFERROR(IF(OR(L72="",E72="",E72=0),"",ROUND(L72/E72,0)),"")</f>
        <v/>
      </c>
    </row>
    <row r="73" customFormat="false" ht="15" hidden="false" customHeight="true" outlineLevel="0" collapsed="false">
      <c r="A73" s="24" t="n">
        <v>68</v>
      </c>
      <c r="B73" s="25" t="str">
        <f aca="false">IF(INDEX(Launagögn!$B$6:$B$10005,$A73)="","",INDEX(Launagögn!$B$6:$B$10005,$A73))</f>
        <v/>
      </c>
      <c r="C73" s="25" t="str">
        <f aca="false">IF(INDEX(Launagögn!$C$6:$C$10005,$A73)="","",INDEX(Launagögn!$C$6:$C$10005,$A73))</f>
        <v/>
      </c>
      <c r="D73" s="49" t="str">
        <f aca="false">IF(INDEX(Launagögn!$D$6:$D$10005,$A73)="","",INDEX(Launagögn!$D$6:$D$10005,$A73))</f>
        <v/>
      </c>
      <c r="E73" s="50" t="str">
        <f aca="false">IF(INDEX(Launagögn!$E$6:$E$10005,$A73)="","",INDEX(Launagögn!$E$6:$E$10005,$A73))</f>
        <v/>
      </c>
      <c r="F73" s="27" t="str">
        <f aca="false">IFERROR(IF(INDEX(Launagögn!$C$6:$C$10005,$A73)="","",IF(INDEX(Starfsmat!$C$11:$C$110,MATCH(INDEX(Launagögn!$C$6:$C$10005,$A73),Starfsmat!$B$11:$B$110,0))=0,"",INDEX(Starfsmat!$C$11:$C$110,MATCH(INDEX(Launagögn!$C$6:$C$10005,$A73),Starfsmat!$B$11:$B$110,0)))),"")</f>
        <v/>
      </c>
      <c r="G73" s="37" t="str">
        <f aca="false">IFERROR(IF(INDEX(Einstaklingsmat!$D$11:$D$510,$A73)=0,"",INDEX(Einstaklingsmat!$D$11:$D$510,$A73)),"")</f>
        <v/>
      </c>
      <c r="H73" s="51" t="str">
        <f aca="false">IFERROR(IF(AND(F73="",G73=""),"",IF(F73="",0,F73)+IF(G73="",0,G73)),"")</f>
        <v/>
      </c>
      <c r="I73" s="52" t="str">
        <f aca="false">IF(INDEX(Launagögn!$I$6:$I$10005,$A73)="","",INDEX(Launagögn!$I$6:$I$10005,$A73))</f>
        <v/>
      </c>
      <c r="J73" s="52" t="str">
        <f aca="false">IF(INDEX(Launagögn!$P$6:$P$10005,$A73)="","",INDEX(Launagögn!$P$6:$P$10005,$A73))</f>
        <v/>
      </c>
      <c r="K73" s="52" t="str">
        <f aca="false">IF(INDEX(Launagögn!$Q$6:$Q$10005,$A73)="","",INDEX(Launagögn!$Q$6:$Q$10005,$A73))</f>
        <v/>
      </c>
      <c r="L73" s="53" t="str">
        <f aca="false">IFERROR(IF(AND(I73="",J73=""),"",IF(I73="",0,I73)+IF(J73="",0,J73)),"")</f>
        <v/>
      </c>
      <c r="M73" s="52" t="str">
        <f aca="false">IFERROR(IF(OR(L73="",E73="",E73=0),"",ROUND(L73/E73,0)),"")</f>
        <v/>
      </c>
    </row>
    <row r="74" customFormat="false" ht="15" hidden="false" customHeight="true" outlineLevel="0" collapsed="false">
      <c r="A74" s="24" t="n">
        <v>69</v>
      </c>
      <c r="B74" s="25" t="str">
        <f aca="false">IF(INDEX(Launagögn!$B$6:$B$10005,$A74)="","",INDEX(Launagögn!$B$6:$B$10005,$A74))</f>
        <v/>
      </c>
      <c r="C74" s="25" t="str">
        <f aca="false">IF(INDEX(Launagögn!$C$6:$C$10005,$A74)="","",INDEX(Launagögn!$C$6:$C$10005,$A74))</f>
        <v/>
      </c>
      <c r="D74" s="49" t="str">
        <f aca="false">IF(INDEX(Launagögn!$D$6:$D$10005,$A74)="","",INDEX(Launagögn!$D$6:$D$10005,$A74))</f>
        <v/>
      </c>
      <c r="E74" s="50" t="str">
        <f aca="false">IF(INDEX(Launagögn!$E$6:$E$10005,$A74)="","",INDEX(Launagögn!$E$6:$E$10005,$A74))</f>
        <v/>
      </c>
      <c r="F74" s="27" t="str">
        <f aca="false">IFERROR(IF(INDEX(Launagögn!$C$6:$C$10005,$A74)="","",IF(INDEX(Starfsmat!$C$11:$C$110,MATCH(INDEX(Launagögn!$C$6:$C$10005,$A74),Starfsmat!$B$11:$B$110,0))=0,"",INDEX(Starfsmat!$C$11:$C$110,MATCH(INDEX(Launagögn!$C$6:$C$10005,$A74),Starfsmat!$B$11:$B$110,0)))),"")</f>
        <v/>
      </c>
      <c r="G74" s="37" t="str">
        <f aca="false">IFERROR(IF(INDEX(Einstaklingsmat!$D$11:$D$510,$A74)=0,"",INDEX(Einstaklingsmat!$D$11:$D$510,$A74)),"")</f>
        <v/>
      </c>
      <c r="H74" s="51" t="str">
        <f aca="false">IFERROR(IF(AND(F74="",G74=""),"",IF(F74="",0,F74)+IF(G74="",0,G74)),"")</f>
        <v/>
      </c>
      <c r="I74" s="52" t="str">
        <f aca="false">IF(INDEX(Launagögn!$I$6:$I$10005,$A74)="","",INDEX(Launagögn!$I$6:$I$10005,$A74))</f>
        <v/>
      </c>
      <c r="J74" s="52" t="str">
        <f aca="false">IF(INDEX(Launagögn!$P$6:$P$10005,$A74)="","",INDEX(Launagögn!$P$6:$P$10005,$A74))</f>
        <v/>
      </c>
      <c r="K74" s="52" t="str">
        <f aca="false">IF(INDEX(Launagögn!$Q$6:$Q$10005,$A74)="","",INDEX(Launagögn!$Q$6:$Q$10005,$A74))</f>
        <v/>
      </c>
      <c r="L74" s="53" t="str">
        <f aca="false">IFERROR(IF(AND(I74="",J74=""),"",IF(I74="",0,I74)+IF(J74="",0,J74)),"")</f>
        <v/>
      </c>
      <c r="M74" s="52" t="str">
        <f aca="false">IFERROR(IF(OR(L74="",E74="",E74=0),"",ROUND(L74/E74,0)),"")</f>
        <v/>
      </c>
    </row>
    <row r="75" customFormat="false" ht="15" hidden="false" customHeight="true" outlineLevel="0" collapsed="false">
      <c r="A75" s="24" t="n">
        <v>70</v>
      </c>
      <c r="B75" s="25" t="str">
        <f aca="false">IF(INDEX(Launagögn!$B$6:$B$10005,$A75)="","",INDEX(Launagögn!$B$6:$B$10005,$A75))</f>
        <v/>
      </c>
      <c r="C75" s="25" t="str">
        <f aca="false">IF(INDEX(Launagögn!$C$6:$C$10005,$A75)="","",INDEX(Launagögn!$C$6:$C$10005,$A75))</f>
        <v/>
      </c>
      <c r="D75" s="49" t="str">
        <f aca="false">IF(INDEX(Launagögn!$D$6:$D$10005,$A75)="","",INDEX(Launagögn!$D$6:$D$10005,$A75))</f>
        <v/>
      </c>
      <c r="E75" s="50" t="str">
        <f aca="false">IF(INDEX(Launagögn!$E$6:$E$10005,$A75)="","",INDEX(Launagögn!$E$6:$E$10005,$A75))</f>
        <v/>
      </c>
      <c r="F75" s="27" t="str">
        <f aca="false">IFERROR(IF(INDEX(Launagögn!$C$6:$C$10005,$A75)="","",IF(INDEX(Starfsmat!$C$11:$C$110,MATCH(INDEX(Launagögn!$C$6:$C$10005,$A75),Starfsmat!$B$11:$B$110,0))=0,"",INDEX(Starfsmat!$C$11:$C$110,MATCH(INDEX(Launagögn!$C$6:$C$10005,$A75),Starfsmat!$B$11:$B$110,0)))),"")</f>
        <v/>
      </c>
      <c r="G75" s="37" t="str">
        <f aca="false">IFERROR(IF(INDEX(Einstaklingsmat!$D$11:$D$510,$A75)=0,"",INDEX(Einstaklingsmat!$D$11:$D$510,$A75)),"")</f>
        <v/>
      </c>
      <c r="H75" s="51" t="str">
        <f aca="false">IFERROR(IF(AND(F75="",G75=""),"",IF(F75="",0,F75)+IF(G75="",0,G75)),"")</f>
        <v/>
      </c>
      <c r="I75" s="52" t="str">
        <f aca="false">IF(INDEX(Launagögn!$I$6:$I$10005,$A75)="","",INDEX(Launagögn!$I$6:$I$10005,$A75))</f>
        <v/>
      </c>
      <c r="J75" s="52" t="str">
        <f aca="false">IF(INDEX(Launagögn!$P$6:$P$10005,$A75)="","",INDEX(Launagögn!$P$6:$P$10005,$A75))</f>
        <v/>
      </c>
      <c r="K75" s="52" t="str">
        <f aca="false">IF(INDEX(Launagögn!$Q$6:$Q$10005,$A75)="","",INDEX(Launagögn!$Q$6:$Q$10005,$A75))</f>
        <v/>
      </c>
      <c r="L75" s="53" t="str">
        <f aca="false">IFERROR(IF(AND(I75="",J75=""),"",IF(I75="",0,I75)+IF(J75="",0,J75)),"")</f>
        <v/>
      </c>
      <c r="M75" s="52" t="str">
        <f aca="false">IFERROR(IF(OR(L75="",E75="",E75=0),"",ROUND(L75/E75,0)),"")</f>
        <v/>
      </c>
    </row>
    <row r="76" customFormat="false" ht="15" hidden="false" customHeight="true" outlineLevel="0" collapsed="false">
      <c r="A76" s="24" t="n">
        <v>71</v>
      </c>
      <c r="B76" s="25" t="str">
        <f aca="false">IF(INDEX(Launagögn!$B$6:$B$10005,$A76)="","",INDEX(Launagögn!$B$6:$B$10005,$A76))</f>
        <v/>
      </c>
      <c r="C76" s="25" t="str">
        <f aca="false">IF(INDEX(Launagögn!$C$6:$C$10005,$A76)="","",INDEX(Launagögn!$C$6:$C$10005,$A76))</f>
        <v/>
      </c>
      <c r="D76" s="49" t="str">
        <f aca="false">IF(INDEX(Launagögn!$D$6:$D$10005,$A76)="","",INDEX(Launagögn!$D$6:$D$10005,$A76))</f>
        <v/>
      </c>
      <c r="E76" s="50" t="str">
        <f aca="false">IF(INDEX(Launagögn!$E$6:$E$10005,$A76)="","",INDEX(Launagögn!$E$6:$E$10005,$A76))</f>
        <v/>
      </c>
      <c r="F76" s="27" t="str">
        <f aca="false">IFERROR(IF(INDEX(Launagögn!$C$6:$C$10005,$A76)="","",IF(INDEX(Starfsmat!$C$11:$C$110,MATCH(INDEX(Launagögn!$C$6:$C$10005,$A76),Starfsmat!$B$11:$B$110,0))=0,"",INDEX(Starfsmat!$C$11:$C$110,MATCH(INDEX(Launagögn!$C$6:$C$10005,$A76),Starfsmat!$B$11:$B$110,0)))),"")</f>
        <v/>
      </c>
      <c r="G76" s="37" t="str">
        <f aca="false">IFERROR(IF(INDEX(Einstaklingsmat!$D$11:$D$510,$A76)=0,"",INDEX(Einstaklingsmat!$D$11:$D$510,$A76)),"")</f>
        <v/>
      </c>
      <c r="H76" s="51" t="str">
        <f aca="false">IFERROR(IF(AND(F76="",G76=""),"",IF(F76="",0,F76)+IF(G76="",0,G76)),"")</f>
        <v/>
      </c>
      <c r="I76" s="52" t="str">
        <f aca="false">IF(INDEX(Launagögn!$I$6:$I$10005,$A76)="","",INDEX(Launagögn!$I$6:$I$10005,$A76))</f>
        <v/>
      </c>
      <c r="J76" s="52" t="str">
        <f aca="false">IF(INDEX(Launagögn!$P$6:$P$10005,$A76)="","",INDEX(Launagögn!$P$6:$P$10005,$A76))</f>
        <v/>
      </c>
      <c r="K76" s="52" t="str">
        <f aca="false">IF(INDEX(Launagögn!$Q$6:$Q$10005,$A76)="","",INDEX(Launagögn!$Q$6:$Q$10005,$A76))</f>
        <v/>
      </c>
      <c r="L76" s="53" t="str">
        <f aca="false">IFERROR(IF(AND(I76="",J76=""),"",IF(I76="",0,I76)+IF(J76="",0,J76)),"")</f>
        <v/>
      </c>
      <c r="M76" s="52" t="str">
        <f aca="false">IFERROR(IF(OR(L76="",E76="",E76=0),"",ROUND(L76/E76,0)),"")</f>
        <v/>
      </c>
    </row>
    <row r="77" customFormat="false" ht="15" hidden="false" customHeight="true" outlineLevel="0" collapsed="false">
      <c r="A77" s="24" t="n">
        <v>72</v>
      </c>
      <c r="B77" s="25" t="str">
        <f aca="false">IF(INDEX(Launagögn!$B$6:$B$10005,$A77)="","",INDEX(Launagögn!$B$6:$B$10005,$A77))</f>
        <v/>
      </c>
      <c r="C77" s="25" t="str">
        <f aca="false">IF(INDEX(Launagögn!$C$6:$C$10005,$A77)="","",INDEX(Launagögn!$C$6:$C$10005,$A77))</f>
        <v/>
      </c>
      <c r="D77" s="49" t="str">
        <f aca="false">IF(INDEX(Launagögn!$D$6:$D$10005,$A77)="","",INDEX(Launagögn!$D$6:$D$10005,$A77))</f>
        <v/>
      </c>
      <c r="E77" s="50" t="str">
        <f aca="false">IF(INDEX(Launagögn!$E$6:$E$10005,$A77)="","",INDEX(Launagögn!$E$6:$E$10005,$A77))</f>
        <v/>
      </c>
      <c r="F77" s="27" t="str">
        <f aca="false">IFERROR(IF(INDEX(Launagögn!$C$6:$C$10005,$A77)="","",IF(INDEX(Starfsmat!$C$11:$C$110,MATCH(INDEX(Launagögn!$C$6:$C$10005,$A77),Starfsmat!$B$11:$B$110,0))=0,"",INDEX(Starfsmat!$C$11:$C$110,MATCH(INDEX(Launagögn!$C$6:$C$10005,$A77),Starfsmat!$B$11:$B$110,0)))),"")</f>
        <v/>
      </c>
      <c r="G77" s="37" t="str">
        <f aca="false">IFERROR(IF(INDEX(Einstaklingsmat!$D$11:$D$510,$A77)=0,"",INDEX(Einstaklingsmat!$D$11:$D$510,$A77)),"")</f>
        <v/>
      </c>
      <c r="H77" s="51" t="str">
        <f aca="false">IFERROR(IF(AND(F77="",G77=""),"",IF(F77="",0,F77)+IF(G77="",0,G77)),"")</f>
        <v/>
      </c>
      <c r="I77" s="52" t="str">
        <f aca="false">IF(INDEX(Launagögn!$I$6:$I$10005,$A77)="","",INDEX(Launagögn!$I$6:$I$10005,$A77))</f>
        <v/>
      </c>
      <c r="J77" s="52" t="str">
        <f aca="false">IF(INDEX(Launagögn!$P$6:$P$10005,$A77)="","",INDEX(Launagögn!$P$6:$P$10005,$A77))</f>
        <v/>
      </c>
      <c r="K77" s="52" t="str">
        <f aca="false">IF(INDEX(Launagögn!$Q$6:$Q$10005,$A77)="","",INDEX(Launagögn!$Q$6:$Q$10005,$A77))</f>
        <v/>
      </c>
      <c r="L77" s="53" t="str">
        <f aca="false">IFERROR(IF(AND(I77="",J77=""),"",IF(I77="",0,I77)+IF(J77="",0,J77)),"")</f>
        <v/>
      </c>
      <c r="M77" s="52" t="str">
        <f aca="false">IFERROR(IF(OR(L77="",E77="",E77=0),"",ROUND(L77/E77,0)),"")</f>
        <v/>
      </c>
    </row>
    <row r="78" customFormat="false" ht="15" hidden="false" customHeight="true" outlineLevel="0" collapsed="false">
      <c r="A78" s="24" t="n">
        <v>73</v>
      </c>
      <c r="B78" s="25" t="str">
        <f aca="false">IF(INDEX(Launagögn!$B$6:$B$10005,$A78)="","",INDEX(Launagögn!$B$6:$B$10005,$A78))</f>
        <v/>
      </c>
      <c r="C78" s="25" t="str">
        <f aca="false">IF(INDEX(Launagögn!$C$6:$C$10005,$A78)="","",INDEX(Launagögn!$C$6:$C$10005,$A78))</f>
        <v/>
      </c>
      <c r="D78" s="49" t="str">
        <f aca="false">IF(INDEX(Launagögn!$D$6:$D$10005,$A78)="","",INDEX(Launagögn!$D$6:$D$10005,$A78))</f>
        <v/>
      </c>
      <c r="E78" s="50" t="str">
        <f aca="false">IF(INDEX(Launagögn!$E$6:$E$10005,$A78)="","",INDEX(Launagögn!$E$6:$E$10005,$A78))</f>
        <v/>
      </c>
      <c r="F78" s="27" t="str">
        <f aca="false">IFERROR(IF(INDEX(Launagögn!$C$6:$C$10005,$A78)="","",IF(INDEX(Starfsmat!$C$11:$C$110,MATCH(INDEX(Launagögn!$C$6:$C$10005,$A78),Starfsmat!$B$11:$B$110,0))=0,"",INDEX(Starfsmat!$C$11:$C$110,MATCH(INDEX(Launagögn!$C$6:$C$10005,$A78),Starfsmat!$B$11:$B$110,0)))),"")</f>
        <v/>
      </c>
      <c r="G78" s="37" t="str">
        <f aca="false">IFERROR(IF(INDEX(Einstaklingsmat!$D$11:$D$510,$A78)=0,"",INDEX(Einstaklingsmat!$D$11:$D$510,$A78)),"")</f>
        <v/>
      </c>
      <c r="H78" s="51" t="str">
        <f aca="false">IFERROR(IF(AND(F78="",G78=""),"",IF(F78="",0,F78)+IF(G78="",0,G78)),"")</f>
        <v/>
      </c>
      <c r="I78" s="52" t="str">
        <f aca="false">IF(INDEX(Launagögn!$I$6:$I$10005,$A78)="","",INDEX(Launagögn!$I$6:$I$10005,$A78))</f>
        <v/>
      </c>
      <c r="J78" s="52" t="str">
        <f aca="false">IF(INDEX(Launagögn!$P$6:$P$10005,$A78)="","",INDEX(Launagögn!$P$6:$P$10005,$A78))</f>
        <v/>
      </c>
      <c r="K78" s="52" t="str">
        <f aca="false">IF(INDEX(Launagögn!$Q$6:$Q$10005,$A78)="","",INDEX(Launagögn!$Q$6:$Q$10005,$A78))</f>
        <v/>
      </c>
      <c r="L78" s="53" t="str">
        <f aca="false">IFERROR(IF(AND(I78="",J78=""),"",IF(I78="",0,I78)+IF(J78="",0,J78)),"")</f>
        <v/>
      </c>
      <c r="M78" s="52" t="str">
        <f aca="false">IFERROR(IF(OR(L78="",E78="",E78=0),"",ROUND(L78/E78,0)),"")</f>
        <v/>
      </c>
    </row>
    <row r="79" customFormat="false" ht="15" hidden="false" customHeight="true" outlineLevel="0" collapsed="false">
      <c r="A79" s="24" t="n">
        <v>74</v>
      </c>
      <c r="B79" s="25" t="str">
        <f aca="false">IF(INDEX(Launagögn!$B$6:$B$10005,$A79)="","",INDEX(Launagögn!$B$6:$B$10005,$A79))</f>
        <v/>
      </c>
      <c r="C79" s="25" t="str">
        <f aca="false">IF(INDEX(Launagögn!$C$6:$C$10005,$A79)="","",INDEX(Launagögn!$C$6:$C$10005,$A79))</f>
        <v/>
      </c>
      <c r="D79" s="49" t="str">
        <f aca="false">IF(INDEX(Launagögn!$D$6:$D$10005,$A79)="","",INDEX(Launagögn!$D$6:$D$10005,$A79))</f>
        <v/>
      </c>
      <c r="E79" s="50" t="str">
        <f aca="false">IF(INDEX(Launagögn!$E$6:$E$10005,$A79)="","",INDEX(Launagögn!$E$6:$E$10005,$A79))</f>
        <v/>
      </c>
      <c r="F79" s="27" t="str">
        <f aca="false">IFERROR(IF(INDEX(Launagögn!$C$6:$C$10005,$A79)="","",IF(INDEX(Starfsmat!$C$11:$C$110,MATCH(INDEX(Launagögn!$C$6:$C$10005,$A79),Starfsmat!$B$11:$B$110,0))=0,"",INDEX(Starfsmat!$C$11:$C$110,MATCH(INDEX(Launagögn!$C$6:$C$10005,$A79),Starfsmat!$B$11:$B$110,0)))),"")</f>
        <v/>
      </c>
      <c r="G79" s="37" t="str">
        <f aca="false">IFERROR(IF(INDEX(Einstaklingsmat!$D$11:$D$510,$A79)=0,"",INDEX(Einstaklingsmat!$D$11:$D$510,$A79)),"")</f>
        <v/>
      </c>
      <c r="H79" s="51" t="str">
        <f aca="false">IFERROR(IF(AND(F79="",G79=""),"",IF(F79="",0,F79)+IF(G79="",0,G79)),"")</f>
        <v/>
      </c>
      <c r="I79" s="52" t="str">
        <f aca="false">IF(INDEX(Launagögn!$I$6:$I$10005,$A79)="","",INDEX(Launagögn!$I$6:$I$10005,$A79))</f>
        <v/>
      </c>
      <c r="J79" s="52" t="str">
        <f aca="false">IF(INDEX(Launagögn!$P$6:$P$10005,$A79)="","",INDEX(Launagögn!$P$6:$P$10005,$A79))</f>
        <v/>
      </c>
      <c r="K79" s="52" t="str">
        <f aca="false">IF(INDEX(Launagögn!$Q$6:$Q$10005,$A79)="","",INDEX(Launagögn!$Q$6:$Q$10005,$A79))</f>
        <v/>
      </c>
      <c r="L79" s="53" t="str">
        <f aca="false">IFERROR(IF(AND(I79="",J79=""),"",IF(I79="",0,I79)+IF(J79="",0,J79)),"")</f>
        <v/>
      </c>
      <c r="M79" s="52" t="str">
        <f aca="false">IFERROR(IF(OR(L79="",E79="",E79=0),"",ROUND(L79/E79,0)),"")</f>
        <v/>
      </c>
    </row>
    <row r="80" customFormat="false" ht="15" hidden="false" customHeight="true" outlineLevel="0" collapsed="false">
      <c r="A80" s="24" t="n">
        <v>75</v>
      </c>
      <c r="B80" s="25" t="str">
        <f aca="false">IF(INDEX(Launagögn!$B$6:$B$10005,$A80)="","",INDEX(Launagögn!$B$6:$B$10005,$A80))</f>
        <v/>
      </c>
      <c r="C80" s="25" t="str">
        <f aca="false">IF(INDEX(Launagögn!$C$6:$C$10005,$A80)="","",INDEX(Launagögn!$C$6:$C$10005,$A80))</f>
        <v/>
      </c>
      <c r="D80" s="49" t="str">
        <f aca="false">IF(INDEX(Launagögn!$D$6:$D$10005,$A80)="","",INDEX(Launagögn!$D$6:$D$10005,$A80))</f>
        <v/>
      </c>
      <c r="E80" s="50" t="str">
        <f aca="false">IF(INDEX(Launagögn!$E$6:$E$10005,$A80)="","",INDEX(Launagögn!$E$6:$E$10005,$A80))</f>
        <v/>
      </c>
      <c r="F80" s="27" t="str">
        <f aca="false">IFERROR(IF(INDEX(Launagögn!$C$6:$C$10005,$A80)="","",IF(INDEX(Starfsmat!$C$11:$C$110,MATCH(INDEX(Launagögn!$C$6:$C$10005,$A80),Starfsmat!$B$11:$B$110,0))=0,"",INDEX(Starfsmat!$C$11:$C$110,MATCH(INDEX(Launagögn!$C$6:$C$10005,$A80),Starfsmat!$B$11:$B$110,0)))),"")</f>
        <v/>
      </c>
      <c r="G80" s="37" t="str">
        <f aca="false">IFERROR(IF(INDEX(Einstaklingsmat!$D$11:$D$510,$A80)=0,"",INDEX(Einstaklingsmat!$D$11:$D$510,$A80)),"")</f>
        <v/>
      </c>
      <c r="H80" s="51" t="str">
        <f aca="false">IFERROR(IF(AND(F80="",G80=""),"",IF(F80="",0,F80)+IF(G80="",0,G80)),"")</f>
        <v/>
      </c>
      <c r="I80" s="52" t="str">
        <f aca="false">IF(INDEX(Launagögn!$I$6:$I$10005,$A80)="","",INDEX(Launagögn!$I$6:$I$10005,$A80))</f>
        <v/>
      </c>
      <c r="J80" s="52" t="str">
        <f aca="false">IF(INDEX(Launagögn!$P$6:$P$10005,$A80)="","",INDEX(Launagögn!$P$6:$P$10005,$A80))</f>
        <v/>
      </c>
      <c r="K80" s="52" t="str">
        <f aca="false">IF(INDEX(Launagögn!$Q$6:$Q$10005,$A80)="","",INDEX(Launagögn!$Q$6:$Q$10005,$A80))</f>
        <v/>
      </c>
      <c r="L80" s="53" t="str">
        <f aca="false">IFERROR(IF(AND(I80="",J80=""),"",IF(I80="",0,I80)+IF(J80="",0,J80)),"")</f>
        <v/>
      </c>
      <c r="M80" s="52" t="str">
        <f aca="false">IFERROR(IF(OR(L80="",E80="",E80=0),"",ROUND(L80/E80,0)),"")</f>
        <v/>
      </c>
    </row>
    <row r="81" customFormat="false" ht="15" hidden="false" customHeight="true" outlineLevel="0" collapsed="false">
      <c r="A81" s="24" t="n">
        <v>76</v>
      </c>
      <c r="B81" s="25" t="str">
        <f aca="false">IF(INDEX(Launagögn!$B$6:$B$10005,$A81)="","",INDEX(Launagögn!$B$6:$B$10005,$A81))</f>
        <v/>
      </c>
      <c r="C81" s="25" t="str">
        <f aca="false">IF(INDEX(Launagögn!$C$6:$C$10005,$A81)="","",INDEX(Launagögn!$C$6:$C$10005,$A81))</f>
        <v/>
      </c>
      <c r="D81" s="49" t="str">
        <f aca="false">IF(INDEX(Launagögn!$D$6:$D$10005,$A81)="","",INDEX(Launagögn!$D$6:$D$10005,$A81))</f>
        <v/>
      </c>
      <c r="E81" s="50" t="str">
        <f aca="false">IF(INDEX(Launagögn!$E$6:$E$10005,$A81)="","",INDEX(Launagögn!$E$6:$E$10005,$A81))</f>
        <v/>
      </c>
      <c r="F81" s="27" t="str">
        <f aca="false">IFERROR(IF(INDEX(Launagögn!$C$6:$C$10005,$A81)="","",IF(INDEX(Starfsmat!$C$11:$C$110,MATCH(INDEX(Launagögn!$C$6:$C$10005,$A81),Starfsmat!$B$11:$B$110,0))=0,"",INDEX(Starfsmat!$C$11:$C$110,MATCH(INDEX(Launagögn!$C$6:$C$10005,$A81),Starfsmat!$B$11:$B$110,0)))),"")</f>
        <v/>
      </c>
      <c r="G81" s="37" t="str">
        <f aca="false">IFERROR(IF(INDEX(Einstaklingsmat!$D$11:$D$510,$A81)=0,"",INDEX(Einstaklingsmat!$D$11:$D$510,$A81)),"")</f>
        <v/>
      </c>
      <c r="H81" s="51" t="str">
        <f aca="false">IFERROR(IF(AND(F81="",G81=""),"",IF(F81="",0,F81)+IF(G81="",0,G81)),"")</f>
        <v/>
      </c>
      <c r="I81" s="52" t="str">
        <f aca="false">IF(INDEX(Launagögn!$I$6:$I$10005,$A81)="","",INDEX(Launagögn!$I$6:$I$10005,$A81))</f>
        <v/>
      </c>
      <c r="J81" s="52" t="str">
        <f aca="false">IF(INDEX(Launagögn!$P$6:$P$10005,$A81)="","",INDEX(Launagögn!$P$6:$P$10005,$A81))</f>
        <v/>
      </c>
      <c r="K81" s="52" t="str">
        <f aca="false">IF(INDEX(Launagögn!$Q$6:$Q$10005,$A81)="","",INDEX(Launagögn!$Q$6:$Q$10005,$A81))</f>
        <v/>
      </c>
      <c r="L81" s="53" t="str">
        <f aca="false">IFERROR(IF(AND(I81="",J81=""),"",IF(I81="",0,I81)+IF(J81="",0,J81)),"")</f>
        <v/>
      </c>
      <c r="M81" s="52" t="str">
        <f aca="false">IFERROR(IF(OR(L81="",E81="",E81=0),"",ROUND(L81/E81,0)),"")</f>
        <v/>
      </c>
    </row>
    <row r="82" customFormat="false" ht="15" hidden="false" customHeight="true" outlineLevel="0" collapsed="false">
      <c r="A82" s="24" t="n">
        <v>77</v>
      </c>
      <c r="B82" s="25" t="str">
        <f aca="false">IF(INDEX(Launagögn!$B$6:$B$10005,$A82)="","",INDEX(Launagögn!$B$6:$B$10005,$A82))</f>
        <v/>
      </c>
      <c r="C82" s="25" t="str">
        <f aca="false">IF(INDEX(Launagögn!$C$6:$C$10005,$A82)="","",INDEX(Launagögn!$C$6:$C$10005,$A82))</f>
        <v/>
      </c>
      <c r="D82" s="49" t="str">
        <f aca="false">IF(INDEX(Launagögn!$D$6:$D$10005,$A82)="","",INDEX(Launagögn!$D$6:$D$10005,$A82))</f>
        <v/>
      </c>
      <c r="E82" s="50" t="str">
        <f aca="false">IF(INDEX(Launagögn!$E$6:$E$10005,$A82)="","",INDEX(Launagögn!$E$6:$E$10005,$A82))</f>
        <v/>
      </c>
      <c r="F82" s="27" t="str">
        <f aca="false">IFERROR(IF(INDEX(Launagögn!$C$6:$C$10005,$A82)="","",IF(INDEX(Starfsmat!$C$11:$C$110,MATCH(INDEX(Launagögn!$C$6:$C$10005,$A82),Starfsmat!$B$11:$B$110,0))=0,"",INDEX(Starfsmat!$C$11:$C$110,MATCH(INDEX(Launagögn!$C$6:$C$10005,$A82),Starfsmat!$B$11:$B$110,0)))),"")</f>
        <v/>
      </c>
      <c r="G82" s="37" t="str">
        <f aca="false">IFERROR(IF(INDEX(Einstaklingsmat!$D$11:$D$510,$A82)=0,"",INDEX(Einstaklingsmat!$D$11:$D$510,$A82)),"")</f>
        <v/>
      </c>
      <c r="H82" s="51" t="str">
        <f aca="false">IFERROR(IF(AND(F82="",G82=""),"",IF(F82="",0,F82)+IF(G82="",0,G82)),"")</f>
        <v/>
      </c>
      <c r="I82" s="52" t="str">
        <f aca="false">IF(INDEX(Launagögn!$I$6:$I$10005,$A82)="","",INDEX(Launagögn!$I$6:$I$10005,$A82))</f>
        <v/>
      </c>
      <c r="J82" s="52" t="str">
        <f aca="false">IF(INDEX(Launagögn!$P$6:$P$10005,$A82)="","",INDEX(Launagögn!$P$6:$P$10005,$A82))</f>
        <v/>
      </c>
      <c r="K82" s="52" t="str">
        <f aca="false">IF(INDEX(Launagögn!$Q$6:$Q$10005,$A82)="","",INDEX(Launagögn!$Q$6:$Q$10005,$A82))</f>
        <v/>
      </c>
      <c r="L82" s="53" t="str">
        <f aca="false">IFERROR(IF(AND(I82="",J82=""),"",IF(I82="",0,I82)+IF(J82="",0,J82)),"")</f>
        <v/>
      </c>
      <c r="M82" s="52" t="str">
        <f aca="false">IFERROR(IF(OR(L82="",E82="",E82=0),"",ROUND(L82/E82,0)),"")</f>
        <v/>
      </c>
    </row>
    <row r="83" customFormat="false" ht="15" hidden="false" customHeight="true" outlineLevel="0" collapsed="false">
      <c r="A83" s="24" t="n">
        <v>78</v>
      </c>
      <c r="B83" s="25" t="str">
        <f aca="false">IF(INDEX(Launagögn!$B$6:$B$10005,$A83)="","",INDEX(Launagögn!$B$6:$B$10005,$A83))</f>
        <v/>
      </c>
      <c r="C83" s="25" t="str">
        <f aca="false">IF(INDEX(Launagögn!$C$6:$C$10005,$A83)="","",INDEX(Launagögn!$C$6:$C$10005,$A83))</f>
        <v/>
      </c>
      <c r="D83" s="49" t="str">
        <f aca="false">IF(INDEX(Launagögn!$D$6:$D$10005,$A83)="","",INDEX(Launagögn!$D$6:$D$10005,$A83))</f>
        <v/>
      </c>
      <c r="E83" s="50" t="str">
        <f aca="false">IF(INDEX(Launagögn!$E$6:$E$10005,$A83)="","",INDEX(Launagögn!$E$6:$E$10005,$A83))</f>
        <v/>
      </c>
      <c r="F83" s="27" t="str">
        <f aca="false">IFERROR(IF(INDEX(Launagögn!$C$6:$C$10005,$A83)="","",IF(INDEX(Starfsmat!$C$11:$C$110,MATCH(INDEX(Launagögn!$C$6:$C$10005,$A83),Starfsmat!$B$11:$B$110,0))=0,"",INDEX(Starfsmat!$C$11:$C$110,MATCH(INDEX(Launagögn!$C$6:$C$10005,$A83),Starfsmat!$B$11:$B$110,0)))),"")</f>
        <v/>
      </c>
      <c r="G83" s="37" t="str">
        <f aca="false">IFERROR(IF(INDEX(Einstaklingsmat!$D$11:$D$510,$A83)=0,"",INDEX(Einstaklingsmat!$D$11:$D$510,$A83)),"")</f>
        <v/>
      </c>
      <c r="H83" s="51" t="str">
        <f aca="false">IFERROR(IF(AND(F83="",G83=""),"",IF(F83="",0,F83)+IF(G83="",0,G83)),"")</f>
        <v/>
      </c>
      <c r="I83" s="52" t="str">
        <f aca="false">IF(INDEX(Launagögn!$I$6:$I$10005,$A83)="","",INDEX(Launagögn!$I$6:$I$10005,$A83))</f>
        <v/>
      </c>
      <c r="J83" s="52" t="str">
        <f aca="false">IF(INDEX(Launagögn!$P$6:$P$10005,$A83)="","",INDEX(Launagögn!$P$6:$P$10005,$A83))</f>
        <v/>
      </c>
      <c r="K83" s="52" t="str">
        <f aca="false">IF(INDEX(Launagögn!$Q$6:$Q$10005,$A83)="","",INDEX(Launagögn!$Q$6:$Q$10005,$A83))</f>
        <v/>
      </c>
      <c r="L83" s="53" t="str">
        <f aca="false">IFERROR(IF(AND(I83="",J83=""),"",IF(I83="",0,I83)+IF(J83="",0,J83)),"")</f>
        <v/>
      </c>
      <c r="M83" s="52" t="str">
        <f aca="false">IFERROR(IF(OR(L83="",E83="",E83=0),"",ROUND(L83/E83,0)),"")</f>
        <v/>
      </c>
    </row>
    <row r="84" customFormat="false" ht="15" hidden="false" customHeight="true" outlineLevel="0" collapsed="false">
      <c r="A84" s="24" t="n">
        <v>79</v>
      </c>
      <c r="B84" s="25" t="str">
        <f aca="false">IF(INDEX(Launagögn!$B$6:$B$10005,$A84)="","",INDEX(Launagögn!$B$6:$B$10005,$A84))</f>
        <v/>
      </c>
      <c r="C84" s="25" t="str">
        <f aca="false">IF(INDEX(Launagögn!$C$6:$C$10005,$A84)="","",INDEX(Launagögn!$C$6:$C$10005,$A84))</f>
        <v/>
      </c>
      <c r="D84" s="49" t="str">
        <f aca="false">IF(INDEX(Launagögn!$D$6:$D$10005,$A84)="","",INDEX(Launagögn!$D$6:$D$10005,$A84))</f>
        <v/>
      </c>
      <c r="E84" s="50" t="str">
        <f aca="false">IF(INDEX(Launagögn!$E$6:$E$10005,$A84)="","",INDEX(Launagögn!$E$6:$E$10005,$A84))</f>
        <v/>
      </c>
      <c r="F84" s="27" t="str">
        <f aca="false">IFERROR(IF(INDEX(Launagögn!$C$6:$C$10005,$A84)="","",IF(INDEX(Starfsmat!$C$11:$C$110,MATCH(INDEX(Launagögn!$C$6:$C$10005,$A84),Starfsmat!$B$11:$B$110,0))=0,"",INDEX(Starfsmat!$C$11:$C$110,MATCH(INDEX(Launagögn!$C$6:$C$10005,$A84),Starfsmat!$B$11:$B$110,0)))),"")</f>
        <v/>
      </c>
      <c r="G84" s="37" t="str">
        <f aca="false">IFERROR(IF(INDEX(Einstaklingsmat!$D$11:$D$510,$A84)=0,"",INDEX(Einstaklingsmat!$D$11:$D$510,$A84)),"")</f>
        <v/>
      </c>
      <c r="H84" s="51" t="str">
        <f aca="false">IFERROR(IF(AND(F84="",G84=""),"",IF(F84="",0,F84)+IF(G84="",0,G84)),"")</f>
        <v/>
      </c>
      <c r="I84" s="52" t="str">
        <f aca="false">IF(INDEX(Launagögn!$I$6:$I$10005,$A84)="","",INDEX(Launagögn!$I$6:$I$10005,$A84))</f>
        <v/>
      </c>
      <c r="J84" s="52" t="str">
        <f aca="false">IF(INDEX(Launagögn!$P$6:$P$10005,$A84)="","",INDEX(Launagögn!$P$6:$P$10005,$A84))</f>
        <v/>
      </c>
      <c r="K84" s="52" t="str">
        <f aca="false">IF(INDEX(Launagögn!$Q$6:$Q$10005,$A84)="","",INDEX(Launagögn!$Q$6:$Q$10005,$A84))</f>
        <v/>
      </c>
      <c r="L84" s="53" t="str">
        <f aca="false">IFERROR(IF(AND(I84="",J84=""),"",IF(I84="",0,I84)+IF(J84="",0,J84)),"")</f>
        <v/>
      </c>
      <c r="M84" s="52" t="str">
        <f aca="false">IFERROR(IF(OR(L84="",E84="",E84=0),"",ROUND(L84/E84,0)),"")</f>
        <v/>
      </c>
    </row>
    <row r="85" customFormat="false" ht="15" hidden="false" customHeight="true" outlineLevel="0" collapsed="false">
      <c r="A85" s="24" t="n">
        <v>80</v>
      </c>
      <c r="B85" s="25" t="str">
        <f aca="false">IF(INDEX(Launagögn!$B$6:$B$10005,$A85)="","",INDEX(Launagögn!$B$6:$B$10005,$A85))</f>
        <v/>
      </c>
      <c r="C85" s="25" t="str">
        <f aca="false">IF(INDEX(Launagögn!$C$6:$C$10005,$A85)="","",INDEX(Launagögn!$C$6:$C$10005,$A85))</f>
        <v/>
      </c>
      <c r="D85" s="49" t="str">
        <f aca="false">IF(INDEX(Launagögn!$D$6:$D$10005,$A85)="","",INDEX(Launagögn!$D$6:$D$10005,$A85))</f>
        <v/>
      </c>
      <c r="E85" s="50" t="str">
        <f aca="false">IF(INDEX(Launagögn!$E$6:$E$10005,$A85)="","",INDEX(Launagögn!$E$6:$E$10005,$A85))</f>
        <v/>
      </c>
      <c r="F85" s="27" t="str">
        <f aca="false">IFERROR(IF(INDEX(Launagögn!$C$6:$C$10005,$A85)="","",IF(INDEX(Starfsmat!$C$11:$C$110,MATCH(INDEX(Launagögn!$C$6:$C$10005,$A85),Starfsmat!$B$11:$B$110,0))=0,"",INDEX(Starfsmat!$C$11:$C$110,MATCH(INDEX(Launagögn!$C$6:$C$10005,$A85),Starfsmat!$B$11:$B$110,0)))),"")</f>
        <v/>
      </c>
      <c r="G85" s="37" t="str">
        <f aca="false">IFERROR(IF(INDEX(Einstaklingsmat!$D$11:$D$510,$A85)=0,"",INDEX(Einstaklingsmat!$D$11:$D$510,$A85)),"")</f>
        <v/>
      </c>
      <c r="H85" s="51" t="str">
        <f aca="false">IFERROR(IF(AND(F85="",G85=""),"",IF(F85="",0,F85)+IF(G85="",0,G85)),"")</f>
        <v/>
      </c>
      <c r="I85" s="52" t="str">
        <f aca="false">IF(INDEX(Launagögn!$I$6:$I$10005,$A85)="","",INDEX(Launagögn!$I$6:$I$10005,$A85))</f>
        <v/>
      </c>
      <c r="J85" s="52" t="str">
        <f aca="false">IF(INDEX(Launagögn!$P$6:$P$10005,$A85)="","",INDEX(Launagögn!$P$6:$P$10005,$A85))</f>
        <v/>
      </c>
      <c r="K85" s="52" t="str">
        <f aca="false">IF(INDEX(Launagögn!$Q$6:$Q$10005,$A85)="","",INDEX(Launagögn!$Q$6:$Q$10005,$A85))</f>
        <v/>
      </c>
      <c r="L85" s="53" t="str">
        <f aca="false">IFERROR(IF(AND(I85="",J85=""),"",IF(I85="",0,I85)+IF(J85="",0,J85)),"")</f>
        <v/>
      </c>
      <c r="M85" s="52" t="str">
        <f aca="false">IFERROR(IF(OR(L85="",E85="",E85=0),"",ROUND(L85/E85,0)),"")</f>
        <v/>
      </c>
    </row>
    <row r="86" customFormat="false" ht="15" hidden="false" customHeight="true" outlineLevel="0" collapsed="false">
      <c r="A86" s="24" t="n">
        <v>81</v>
      </c>
      <c r="B86" s="25" t="str">
        <f aca="false">IF(INDEX(Launagögn!$B$6:$B$10005,$A86)="","",INDEX(Launagögn!$B$6:$B$10005,$A86))</f>
        <v/>
      </c>
      <c r="C86" s="25" t="str">
        <f aca="false">IF(INDEX(Launagögn!$C$6:$C$10005,$A86)="","",INDEX(Launagögn!$C$6:$C$10005,$A86))</f>
        <v/>
      </c>
      <c r="D86" s="49" t="str">
        <f aca="false">IF(INDEX(Launagögn!$D$6:$D$10005,$A86)="","",INDEX(Launagögn!$D$6:$D$10005,$A86))</f>
        <v/>
      </c>
      <c r="E86" s="50" t="str">
        <f aca="false">IF(INDEX(Launagögn!$E$6:$E$10005,$A86)="","",INDEX(Launagögn!$E$6:$E$10005,$A86))</f>
        <v/>
      </c>
      <c r="F86" s="27" t="str">
        <f aca="false">IFERROR(IF(INDEX(Launagögn!$C$6:$C$10005,$A86)="","",IF(INDEX(Starfsmat!$C$11:$C$110,MATCH(INDEX(Launagögn!$C$6:$C$10005,$A86),Starfsmat!$B$11:$B$110,0))=0,"",INDEX(Starfsmat!$C$11:$C$110,MATCH(INDEX(Launagögn!$C$6:$C$10005,$A86),Starfsmat!$B$11:$B$110,0)))),"")</f>
        <v/>
      </c>
      <c r="G86" s="37" t="str">
        <f aca="false">IFERROR(IF(INDEX(Einstaklingsmat!$D$11:$D$510,$A86)=0,"",INDEX(Einstaklingsmat!$D$11:$D$510,$A86)),"")</f>
        <v/>
      </c>
      <c r="H86" s="51" t="str">
        <f aca="false">IFERROR(IF(AND(F86="",G86=""),"",IF(F86="",0,F86)+IF(G86="",0,G86)),"")</f>
        <v/>
      </c>
      <c r="I86" s="52" t="str">
        <f aca="false">IF(INDEX(Launagögn!$I$6:$I$10005,$A86)="","",INDEX(Launagögn!$I$6:$I$10005,$A86))</f>
        <v/>
      </c>
      <c r="J86" s="52" t="str">
        <f aca="false">IF(INDEX(Launagögn!$P$6:$P$10005,$A86)="","",INDEX(Launagögn!$P$6:$P$10005,$A86))</f>
        <v/>
      </c>
      <c r="K86" s="52" t="str">
        <f aca="false">IF(INDEX(Launagögn!$Q$6:$Q$10005,$A86)="","",INDEX(Launagögn!$Q$6:$Q$10005,$A86))</f>
        <v/>
      </c>
      <c r="L86" s="53" t="str">
        <f aca="false">IFERROR(IF(AND(I86="",J86=""),"",IF(I86="",0,I86)+IF(J86="",0,J86)),"")</f>
        <v/>
      </c>
      <c r="M86" s="52" t="str">
        <f aca="false">IFERROR(IF(OR(L86="",E86="",E86=0),"",ROUND(L86/E86,0)),"")</f>
        <v/>
      </c>
    </row>
    <row r="87" customFormat="false" ht="15" hidden="false" customHeight="true" outlineLevel="0" collapsed="false">
      <c r="A87" s="24" t="n">
        <v>82</v>
      </c>
      <c r="B87" s="25" t="str">
        <f aca="false">IF(INDEX(Launagögn!$B$6:$B$10005,$A87)="","",INDEX(Launagögn!$B$6:$B$10005,$A87))</f>
        <v/>
      </c>
      <c r="C87" s="25" t="str">
        <f aca="false">IF(INDEX(Launagögn!$C$6:$C$10005,$A87)="","",INDEX(Launagögn!$C$6:$C$10005,$A87))</f>
        <v/>
      </c>
      <c r="D87" s="49" t="str">
        <f aca="false">IF(INDEX(Launagögn!$D$6:$D$10005,$A87)="","",INDEX(Launagögn!$D$6:$D$10005,$A87))</f>
        <v/>
      </c>
      <c r="E87" s="50" t="str">
        <f aca="false">IF(INDEX(Launagögn!$E$6:$E$10005,$A87)="","",INDEX(Launagögn!$E$6:$E$10005,$A87))</f>
        <v/>
      </c>
      <c r="F87" s="27" t="str">
        <f aca="false">IFERROR(IF(INDEX(Launagögn!$C$6:$C$10005,$A87)="","",IF(INDEX(Starfsmat!$C$11:$C$110,MATCH(INDEX(Launagögn!$C$6:$C$10005,$A87),Starfsmat!$B$11:$B$110,0))=0,"",INDEX(Starfsmat!$C$11:$C$110,MATCH(INDEX(Launagögn!$C$6:$C$10005,$A87),Starfsmat!$B$11:$B$110,0)))),"")</f>
        <v/>
      </c>
      <c r="G87" s="37" t="str">
        <f aca="false">IFERROR(IF(INDEX(Einstaklingsmat!$D$11:$D$510,$A87)=0,"",INDEX(Einstaklingsmat!$D$11:$D$510,$A87)),"")</f>
        <v/>
      </c>
      <c r="H87" s="51" t="str">
        <f aca="false">IFERROR(IF(AND(F87="",G87=""),"",IF(F87="",0,F87)+IF(G87="",0,G87)),"")</f>
        <v/>
      </c>
      <c r="I87" s="52" t="str">
        <f aca="false">IF(INDEX(Launagögn!$I$6:$I$10005,$A87)="","",INDEX(Launagögn!$I$6:$I$10005,$A87))</f>
        <v/>
      </c>
      <c r="J87" s="52" t="str">
        <f aca="false">IF(INDEX(Launagögn!$P$6:$P$10005,$A87)="","",INDEX(Launagögn!$P$6:$P$10005,$A87))</f>
        <v/>
      </c>
      <c r="K87" s="52" t="str">
        <f aca="false">IF(INDEX(Launagögn!$Q$6:$Q$10005,$A87)="","",INDEX(Launagögn!$Q$6:$Q$10005,$A87))</f>
        <v/>
      </c>
      <c r="L87" s="53" t="str">
        <f aca="false">IFERROR(IF(AND(I87="",J87=""),"",IF(I87="",0,I87)+IF(J87="",0,J87)),"")</f>
        <v/>
      </c>
      <c r="M87" s="52" t="str">
        <f aca="false">IFERROR(IF(OR(L87="",E87="",E87=0),"",ROUND(L87/E87,0)),"")</f>
        <v/>
      </c>
    </row>
    <row r="88" customFormat="false" ht="15" hidden="false" customHeight="true" outlineLevel="0" collapsed="false">
      <c r="A88" s="24" t="n">
        <v>83</v>
      </c>
      <c r="B88" s="25" t="str">
        <f aca="false">IF(INDEX(Launagögn!$B$6:$B$10005,$A88)="","",INDEX(Launagögn!$B$6:$B$10005,$A88))</f>
        <v/>
      </c>
      <c r="C88" s="25" t="str">
        <f aca="false">IF(INDEX(Launagögn!$C$6:$C$10005,$A88)="","",INDEX(Launagögn!$C$6:$C$10005,$A88))</f>
        <v/>
      </c>
      <c r="D88" s="49" t="str">
        <f aca="false">IF(INDEX(Launagögn!$D$6:$D$10005,$A88)="","",INDEX(Launagögn!$D$6:$D$10005,$A88))</f>
        <v/>
      </c>
      <c r="E88" s="50" t="str">
        <f aca="false">IF(INDEX(Launagögn!$E$6:$E$10005,$A88)="","",INDEX(Launagögn!$E$6:$E$10005,$A88))</f>
        <v/>
      </c>
      <c r="F88" s="27" t="str">
        <f aca="false">IFERROR(IF(INDEX(Launagögn!$C$6:$C$10005,$A88)="","",IF(INDEX(Starfsmat!$C$11:$C$110,MATCH(INDEX(Launagögn!$C$6:$C$10005,$A88),Starfsmat!$B$11:$B$110,0))=0,"",INDEX(Starfsmat!$C$11:$C$110,MATCH(INDEX(Launagögn!$C$6:$C$10005,$A88),Starfsmat!$B$11:$B$110,0)))),"")</f>
        <v/>
      </c>
      <c r="G88" s="37" t="str">
        <f aca="false">IFERROR(IF(INDEX(Einstaklingsmat!$D$11:$D$510,$A88)=0,"",INDEX(Einstaklingsmat!$D$11:$D$510,$A88)),"")</f>
        <v/>
      </c>
      <c r="H88" s="51" t="str">
        <f aca="false">IFERROR(IF(AND(F88="",G88=""),"",IF(F88="",0,F88)+IF(G88="",0,G88)),"")</f>
        <v/>
      </c>
      <c r="I88" s="52" t="str">
        <f aca="false">IF(INDEX(Launagögn!$I$6:$I$10005,$A88)="","",INDEX(Launagögn!$I$6:$I$10005,$A88))</f>
        <v/>
      </c>
      <c r="J88" s="52" t="str">
        <f aca="false">IF(INDEX(Launagögn!$P$6:$P$10005,$A88)="","",INDEX(Launagögn!$P$6:$P$10005,$A88))</f>
        <v/>
      </c>
      <c r="K88" s="52" t="str">
        <f aca="false">IF(INDEX(Launagögn!$Q$6:$Q$10005,$A88)="","",INDEX(Launagögn!$Q$6:$Q$10005,$A88))</f>
        <v/>
      </c>
      <c r="L88" s="53" t="str">
        <f aca="false">IFERROR(IF(AND(I88="",J88=""),"",IF(I88="",0,I88)+IF(J88="",0,J88)),"")</f>
        <v/>
      </c>
      <c r="M88" s="52" t="str">
        <f aca="false">IFERROR(IF(OR(L88="",E88="",E88=0),"",ROUND(L88/E88,0)),"")</f>
        <v/>
      </c>
    </row>
    <row r="89" customFormat="false" ht="15" hidden="false" customHeight="true" outlineLevel="0" collapsed="false">
      <c r="A89" s="24" t="n">
        <v>84</v>
      </c>
      <c r="B89" s="25" t="str">
        <f aca="false">IF(INDEX(Launagögn!$B$6:$B$10005,$A89)="","",INDEX(Launagögn!$B$6:$B$10005,$A89))</f>
        <v/>
      </c>
      <c r="C89" s="25" t="str">
        <f aca="false">IF(INDEX(Launagögn!$C$6:$C$10005,$A89)="","",INDEX(Launagögn!$C$6:$C$10005,$A89))</f>
        <v/>
      </c>
      <c r="D89" s="49" t="str">
        <f aca="false">IF(INDEX(Launagögn!$D$6:$D$10005,$A89)="","",INDEX(Launagögn!$D$6:$D$10005,$A89))</f>
        <v/>
      </c>
      <c r="E89" s="50" t="str">
        <f aca="false">IF(INDEX(Launagögn!$E$6:$E$10005,$A89)="","",INDEX(Launagögn!$E$6:$E$10005,$A89))</f>
        <v/>
      </c>
      <c r="F89" s="27" t="str">
        <f aca="false">IFERROR(IF(INDEX(Launagögn!$C$6:$C$10005,$A89)="","",IF(INDEX(Starfsmat!$C$11:$C$110,MATCH(INDEX(Launagögn!$C$6:$C$10005,$A89),Starfsmat!$B$11:$B$110,0))=0,"",INDEX(Starfsmat!$C$11:$C$110,MATCH(INDEX(Launagögn!$C$6:$C$10005,$A89),Starfsmat!$B$11:$B$110,0)))),"")</f>
        <v/>
      </c>
      <c r="G89" s="37" t="str">
        <f aca="false">IFERROR(IF(INDEX(Einstaklingsmat!$D$11:$D$510,$A89)=0,"",INDEX(Einstaklingsmat!$D$11:$D$510,$A89)),"")</f>
        <v/>
      </c>
      <c r="H89" s="51" t="str">
        <f aca="false">IFERROR(IF(AND(F89="",G89=""),"",IF(F89="",0,F89)+IF(G89="",0,G89)),"")</f>
        <v/>
      </c>
      <c r="I89" s="52" t="str">
        <f aca="false">IF(INDEX(Launagögn!$I$6:$I$10005,$A89)="","",INDEX(Launagögn!$I$6:$I$10005,$A89))</f>
        <v/>
      </c>
      <c r="J89" s="52" t="str">
        <f aca="false">IF(INDEX(Launagögn!$P$6:$P$10005,$A89)="","",INDEX(Launagögn!$P$6:$P$10005,$A89))</f>
        <v/>
      </c>
      <c r="K89" s="52" t="str">
        <f aca="false">IF(INDEX(Launagögn!$Q$6:$Q$10005,$A89)="","",INDEX(Launagögn!$Q$6:$Q$10005,$A89))</f>
        <v/>
      </c>
      <c r="L89" s="53" t="str">
        <f aca="false">IFERROR(IF(AND(I89="",J89=""),"",IF(I89="",0,I89)+IF(J89="",0,J89)),"")</f>
        <v/>
      </c>
      <c r="M89" s="52" t="str">
        <f aca="false">IFERROR(IF(OR(L89="",E89="",E89=0),"",ROUND(L89/E89,0)),"")</f>
        <v/>
      </c>
    </row>
    <row r="90" customFormat="false" ht="15" hidden="false" customHeight="true" outlineLevel="0" collapsed="false">
      <c r="A90" s="24" t="n">
        <v>85</v>
      </c>
      <c r="B90" s="25" t="str">
        <f aca="false">IF(INDEX(Launagögn!$B$6:$B$10005,$A90)="","",INDEX(Launagögn!$B$6:$B$10005,$A90))</f>
        <v/>
      </c>
      <c r="C90" s="25" t="str">
        <f aca="false">IF(INDEX(Launagögn!$C$6:$C$10005,$A90)="","",INDEX(Launagögn!$C$6:$C$10005,$A90))</f>
        <v/>
      </c>
      <c r="D90" s="49" t="str">
        <f aca="false">IF(INDEX(Launagögn!$D$6:$D$10005,$A90)="","",INDEX(Launagögn!$D$6:$D$10005,$A90))</f>
        <v/>
      </c>
      <c r="E90" s="50" t="str">
        <f aca="false">IF(INDEX(Launagögn!$E$6:$E$10005,$A90)="","",INDEX(Launagögn!$E$6:$E$10005,$A90))</f>
        <v/>
      </c>
      <c r="F90" s="27" t="str">
        <f aca="false">IFERROR(IF(INDEX(Launagögn!$C$6:$C$10005,$A90)="","",IF(INDEX(Starfsmat!$C$11:$C$110,MATCH(INDEX(Launagögn!$C$6:$C$10005,$A90),Starfsmat!$B$11:$B$110,0))=0,"",INDEX(Starfsmat!$C$11:$C$110,MATCH(INDEX(Launagögn!$C$6:$C$10005,$A90),Starfsmat!$B$11:$B$110,0)))),"")</f>
        <v/>
      </c>
      <c r="G90" s="37" t="str">
        <f aca="false">IFERROR(IF(INDEX(Einstaklingsmat!$D$11:$D$510,$A90)=0,"",INDEX(Einstaklingsmat!$D$11:$D$510,$A90)),"")</f>
        <v/>
      </c>
      <c r="H90" s="51" t="str">
        <f aca="false">IFERROR(IF(AND(F90="",G90=""),"",IF(F90="",0,F90)+IF(G90="",0,G90)),"")</f>
        <v/>
      </c>
      <c r="I90" s="52" t="str">
        <f aca="false">IF(INDEX(Launagögn!$I$6:$I$10005,$A90)="","",INDEX(Launagögn!$I$6:$I$10005,$A90))</f>
        <v/>
      </c>
      <c r="J90" s="52" t="str">
        <f aca="false">IF(INDEX(Launagögn!$P$6:$P$10005,$A90)="","",INDEX(Launagögn!$P$6:$P$10005,$A90))</f>
        <v/>
      </c>
      <c r="K90" s="52" t="str">
        <f aca="false">IF(INDEX(Launagögn!$Q$6:$Q$10005,$A90)="","",INDEX(Launagögn!$Q$6:$Q$10005,$A90))</f>
        <v/>
      </c>
      <c r="L90" s="53" t="str">
        <f aca="false">IFERROR(IF(AND(I90="",J90=""),"",IF(I90="",0,I90)+IF(J90="",0,J90)),"")</f>
        <v/>
      </c>
      <c r="M90" s="52" t="str">
        <f aca="false">IFERROR(IF(OR(L90="",E90="",E90=0),"",ROUND(L90/E90,0)),"")</f>
        <v/>
      </c>
    </row>
    <row r="91" customFormat="false" ht="15" hidden="false" customHeight="true" outlineLevel="0" collapsed="false">
      <c r="A91" s="24" t="n">
        <v>86</v>
      </c>
      <c r="B91" s="25" t="str">
        <f aca="false">IF(INDEX(Launagögn!$B$6:$B$10005,$A91)="","",INDEX(Launagögn!$B$6:$B$10005,$A91))</f>
        <v/>
      </c>
      <c r="C91" s="25" t="str">
        <f aca="false">IF(INDEX(Launagögn!$C$6:$C$10005,$A91)="","",INDEX(Launagögn!$C$6:$C$10005,$A91))</f>
        <v/>
      </c>
      <c r="D91" s="49" t="str">
        <f aca="false">IF(INDEX(Launagögn!$D$6:$D$10005,$A91)="","",INDEX(Launagögn!$D$6:$D$10005,$A91))</f>
        <v/>
      </c>
      <c r="E91" s="50" t="str">
        <f aca="false">IF(INDEX(Launagögn!$E$6:$E$10005,$A91)="","",INDEX(Launagögn!$E$6:$E$10005,$A91))</f>
        <v/>
      </c>
      <c r="F91" s="27" t="str">
        <f aca="false">IFERROR(IF(INDEX(Launagögn!$C$6:$C$10005,$A91)="","",IF(INDEX(Starfsmat!$C$11:$C$110,MATCH(INDEX(Launagögn!$C$6:$C$10005,$A91),Starfsmat!$B$11:$B$110,0))=0,"",INDEX(Starfsmat!$C$11:$C$110,MATCH(INDEX(Launagögn!$C$6:$C$10005,$A91),Starfsmat!$B$11:$B$110,0)))),"")</f>
        <v/>
      </c>
      <c r="G91" s="37" t="str">
        <f aca="false">IFERROR(IF(INDEX(Einstaklingsmat!$D$11:$D$510,$A91)=0,"",INDEX(Einstaklingsmat!$D$11:$D$510,$A91)),"")</f>
        <v/>
      </c>
      <c r="H91" s="51" t="str">
        <f aca="false">IFERROR(IF(AND(F91="",G91=""),"",IF(F91="",0,F91)+IF(G91="",0,G91)),"")</f>
        <v/>
      </c>
      <c r="I91" s="52" t="str">
        <f aca="false">IF(INDEX(Launagögn!$I$6:$I$10005,$A91)="","",INDEX(Launagögn!$I$6:$I$10005,$A91))</f>
        <v/>
      </c>
      <c r="J91" s="52" t="str">
        <f aca="false">IF(INDEX(Launagögn!$P$6:$P$10005,$A91)="","",INDEX(Launagögn!$P$6:$P$10005,$A91))</f>
        <v/>
      </c>
      <c r="K91" s="52" t="str">
        <f aca="false">IF(INDEX(Launagögn!$Q$6:$Q$10005,$A91)="","",INDEX(Launagögn!$Q$6:$Q$10005,$A91))</f>
        <v/>
      </c>
      <c r="L91" s="53" t="str">
        <f aca="false">IFERROR(IF(AND(I91="",J91=""),"",IF(I91="",0,I91)+IF(J91="",0,J91)),"")</f>
        <v/>
      </c>
      <c r="M91" s="52" t="str">
        <f aca="false">IFERROR(IF(OR(L91="",E91="",E91=0),"",ROUND(L91/E91,0)),"")</f>
        <v/>
      </c>
    </row>
    <row r="92" customFormat="false" ht="15" hidden="false" customHeight="true" outlineLevel="0" collapsed="false">
      <c r="A92" s="24" t="n">
        <v>87</v>
      </c>
      <c r="B92" s="25" t="str">
        <f aca="false">IF(INDEX(Launagögn!$B$6:$B$10005,$A92)="","",INDEX(Launagögn!$B$6:$B$10005,$A92))</f>
        <v/>
      </c>
      <c r="C92" s="25" t="str">
        <f aca="false">IF(INDEX(Launagögn!$C$6:$C$10005,$A92)="","",INDEX(Launagögn!$C$6:$C$10005,$A92))</f>
        <v/>
      </c>
      <c r="D92" s="49" t="str">
        <f aca="false">IF(INDEX(Launagögn!$D$6:$D$10005,$A92)="","",INDEX(Launagögn!$D$6:$D$10005,$A92))</f>
        <v/>
      </c>
      <c r="E92" s="50" t="str">
        <f aca="false">IF(INDEX(Launagögn!$E$6:$E$10005,$A92)="","",INDEX(Launagögn!$E$6:$E$10005,$A92))</f>
        <v/>
      </c>
      <c r="F92" s="27" t="str">
        <f aca="false">IFERROR(IF(INDEX(Launagögn!$C$6:$C$10005,$A92)="","",IF(INDEX(Starfsmat!$C$11:$C$110,MATCH(INDEX(Launagögn!$C$6:$C$10005,$A92),Starfsmat!$B$11:$B$110,0))=0,"",INDEX(Starfsmat!$C$11:$C$110,MATCH(INDEX(Launagögn!$C$6:$C$10005,$A92),Starfsmat!$B$11:$B$110,0)))),"")</f>
        <v/>
      </c>
      <c r="G92" s="37" t="str">
        <f aca="false">IFERROR(IF(INDEX(Einstaklingsmat!$D$11:$D$510,$A92)=0,"",INDEX(Einstaklingsmat!$D$11:$D$510,$A92)),"")</f>
        <v/>
      </c>
      <c r="H92" s="51" t="str">
        <f aca="false">IFERROR(IF(AND(F92="",G92=""),"",IF(F92="",0,F92)+IF(G92="",0,G92)),"")</f>
        <v/>
      </c>
      <c r="I92" s="52" t="str">
        <f aca="false">IF(INDEX(Launagögn!$I$6:$I$10005,$A92)="","",INDEX(Launagögn!$I$6:$I$10005,$A92))</f>
        <v/>
      </c>
      <c r="J92" s="52" t="str">
        <f aca="false">IF(INDEX(Launagögn!$P$6:$P$10005,$A92)="","",INDEX(Launagögn!$P$6:$P$10005,$A92))</f>
        <v/>
      </c>
      <c r="K92" s="52" t="str">
        <f aca="false">IF(INDEX(Launagögn!$Q$6:$Q$10005,$A92)="","",INDEX(Launagögn!$Q$6:$Q$10005,$A92))</f>
        <v/>
      </c>
      <c r="L92" s="53" t="str">
        <f aca="false">IFERROR(IF(AND(I92="",J92=""),"",IF(I92="",0,I92)+IF(J92="",0,J92)),"")</f>
        <v/>
      </c>
      <c r="M92" s="52" t="str">
        <f aca="false">IFERROR(IF(OR(L92="",E92="",E92=0),"",ROUND(L92/E92,0)),"")</f>
        <v/>
      </c>
    </row>
    <row r="93" customFormat="false" ht="15" hidden="false" customHeight="true" outlineLevel="0" collapsed="false">
      <c r="A93" s="24" t="n">
        <v>88</v>
      </c>
      <c r="B93" s="25" t="str">
        <f aca="false">IF(INDEX(Launagögn!$B$6:$B$10005,$A93)="","",INDEX(Launagögn!$B$6:$B$10005,$A93))</f>
        <v/>
      </c>
      <c r="C93" s="25" t="str">
        <f aca="false">IF(INDEX(Launagögn!$C$6:$C$10005,$A93)="","",INDEX(Launagögn!$C$6:$C$10005,$A93))</f>
        <v/>
      </c>
      <c r="D93" s="49" t="str">
        <f aca="false">IF(INDEX(Launagögn!$D$6:$D$10005,$A93)="","",INDEX(Launagögn!$D$6:$D$10005,$A93))</f>
        <v/>
      </c>
      <c r="E93" s="50" t="str">
        <f aca="false">IF(INDEX(Launagögn!$E$6:$E$10005,$A93)="","",INDEX(Launagögn!$E$6:$E$10005,$A93))</f>
        <v/>
      </c>
      <c r="F93" s="27" t="str">
        <f aca="false">IFERROR(IF(INDEX(Launagögn!$C$6:$C$10005,$A93)="","",IF(INDEX(Starfsmat!$C$11:$C$110,MATCH(INDEX(Launagögn!$C$6:$C$10005,$A93),Starfsmat!$B$11:$B$110,0))=0,"",INDEX(Starfsmat!$C$11:$C$110,MATCH(INDEX(Launagögn!$C$6:$C$10005,$A93),Starfsmat!$B$11:$B$110,0)))),"")</f>
        <v/>
      </c>
      <c r="G93" s="37" t="str">
        <f aca="false">IFERROR(IF(INDEX(Einstaklingsmat!$D$11:$D$510,$A93)=0,"",INDEX(Einstaklingsmat!$D$11:$D$510,$A93)),"")</f>
        <v/>
      </c>
      <c r="H93" s="51" t="str">
        <f aca="false">IFERROR(IF(AND(F93="",G93=""),"",IF(F93="",0,F93)+IF(G93="",0,G93)),"")</f>
        <v/>
      </c>
      <c r="I93" s="52" t="str">
        <f aca="false">IF(INDEX(Launagögn!$I$6:$I$10005,$A93)="","",INDEX(Launagögn!$I$6:$I$10005,$A93))</f>
        <v/>
      </c>
      <c r="J93" s="52" t="str">
        <f aca="false">IF(INDEX(Launagögn!$P$6:$P$10005,$A93)="","",INDEX(Launagögn!$P$6:$P$10005,$A93))</f>
        <v/>
      </c>
      <c r="K93" s="52" t="str">
        <f aca="false">IF(INDEX(Launagögn!$Q$6:$Q$10005,$A93)="","",INDEX(Launagögn!$Q$6:$Q$10005,$A93))</f>
        <v/>
      </c>
      <c r="L93" s="53" t="str">
        <f aca="false">IFERROR(IF(AND(I93="",J93=""),"",IF(I93="",0,I93)+IF(J93="",0,J93)),"")</f>
        <v/>
      </c>
      <c r="M93" s="52" t="str">
        <f aca="false">IFERROR(IF(OR(L93="",E93="",E93=0),"",ROUND(L93/E93,0)),"")</f>
        <v/>
      </c>
    </row>
    <row r="94" customFormat="false" ht="15" hidden="false" customHeight="true" outlineLevel="0" collapsed="false">
      <c r="A94" s="24" t="n">
        <v>89</v>
      </c>
      <c r="B94" s="25" t="str">
        <f aca="false">IF(INDEX(Launagögn!$B$6:$B$10005,$A94)="","",INDEX(Launagögn!$B$6:$B$10005,$A94))</f>
        <v/>
      </c>
      <c r="C94" s="25" t="str">
        <f aca="false">IF(INDEX(Launagögn!$C$6:$C$10005,$A94)="","",INDEX(Launagögn!$C$6:$C$10005,$A94))</f>
        <v/>
      </c>
      <c r="D94" s="49" t="str">
        <f aca="false">IF(INDEX(Launagögn!$D$6:$D$10005,$A94)="","",INDEX(Launagögn!$D$6:$D$10005,$A94))</f>
        <v/>
      </c>
      <c r="E94" s="50" t="str">
        <f aca="false">IF(INDEX(Launagögn!$E$6:$E$10005,$A94)="","",INDEX(Launagögn!$E$6:$E$10005,$A94))</f>
        <v/>
      </c>
      <c r="F94" s="27" t="str">
        <f aca="false">IFERROR(IF(INDEX(Launagögn!$C$6:$C$10005,$A94)="","",IF(INDEX(Starfsmat!$C$11:$C$110,MATCH(INDEX(Launagögn!$C$6:$C$10005,$A94),Starfsmat!$B$11:$B$110,0))=0,"",INDEX(Starfsmat!$C$11:$C$110,MATCH(INDEX(Launagögn!$C$6:$C$10005,$A94),Starfsmat!$B$11:$B$110,0)))),"")</f>
        <v/>
      </c>
      <c r="G94" s="37" t="str">
        <f aca="false">IFERROR(IF(INDEX(Einstaklingsmat!$D$11:$D$510,$A94)=0,"",INDEX(Einstaklingsmat!$D$11:$D$510,$A94)),"")</f>
        <v/>
      </c>
      <c r="H94" s="51" t="str">
        <f aca="false">IFERROR(IF(AND(F94="",G94=""),"",IF(F94="",0,F94)+IF(G94="",0,G94)),"")</f>
        <v/>
      </c>
      <c r="I94" s="52" t="str">
        <f aca="false">IF(INDEX(Launagögn!$I$6:$I$10005,$A94)="","",INDEX(Launagögn!$I$6:$I$10005,$A94))</f>
        <v/>
      </c>
      <c r="J94" s="52" t="str">
        <f aca="false">IF(INDEX(Launagögn!$P$6:$P$10005,$A94)="","",INDEX(Launagögn!$P$6:$P$10005,$A94))</f>
        <v/>
      </c>
      <c r="K94" s="52" t="str">
        <f aca="false">IF(INDEX(Launagögn!$Q$6:$Q$10005,$A94)="","",INDEX(Launagögn!$Q$6:$Q$10005,$A94))</f>
        <v/>
      </c>
      <c r="L94" s="53" t="str">
        <f aca="false">IFERROR(IF(AND(I94="",J94=""),"",IF(I94="",0,I94)+IF(J94="",0,J94)),"")</f>
        <v/>
      </c>
      <c r="M94" s="52" t="str">
        <f aca="false">IFERROR(IF(OR(L94="",E94="",E94=0),"",ROUND(L94/E94,0)),"")</f>
        <v/>
      </c>
    </row>
    <row r="95" customFormat="false" ht="15" hidden="false" customHeight="true" outlineLevel="0" collapsed="false">
      <c r="A95" s="24" t="n">
        <v>90</v>
      </c>
      <c r="B95" s="25" t="str">
        <f aca="false">IF(INDEX(Launagögn!$B$6:$B$10005,$A95)="","",INDEX(Launagögn!$B$6:$B$10005,$A95))</f>
        <v/>
      </c>
      <c r="C95" s="25" t="str">
        <f aca="false">IF(INDEX(Launagögn!$C$6:$C$10005,$A95)="","",INDEX(Launagögn!$C$6:$C$10005,$A95))</f>
        <v/>
      </c>
      <c r="D95" s="49" t="str">
        <f aca="false">IF(INDEX(Launagögn!$D$6:$D$10005,$A95)="","",INDEX(Launagögn!$D$6:$D$10005,$A95))</f>
        <v/>
      </c>
      <c r="E95" s="50" t="str">
        <f aca="false">IF(INDEX(Launagögn!$E$6:$E$10005,$A95)="","",INDEX(Launagögn!$E$6:$E$10005,$A95))</f>
        <v/>
      </c>
      <c r="F95" s="27" t="str">
        <f aca="false">IFERROR(IF(INDEX(Launagögn!$C$6:$C$10005,$A95)="","",IF(INDEX(Starfsmat!$C$11:$C$110,MATCH(INDEX(Launagögn!$C$6:$C$10005,$A95),Starfsmat!$B$11:$B$110,0))=0,"",INDEX(Starfsmat!$C$11:$C$110,MATCH(INDEX(Launagögn!$C$6:$C$10005,$A95),Starfsmat!$B$11:$B$110,0)))),"")</f>
        <v/>
      </c>
      <c r="G95" s="37" t="str">
        <f aca="false">IFERROR(IF(INDEX(Einstaklingsmat!$D$11:$D$510,$A95)=0,"",INDEX(Einstaklingsmat!$D$11:$D$510,$A95)),"")</f>
        <v/>
      </c>
      <c r="H95" s="51" t="str">
        <f aca="false">IFERROR(IF(AND(F95="",G95=""),"",IF(F95="",0,F95)+IF(G95="",0,G95)),"")</f>
        <v/>
      </c>
      <c r="I95" s="52" t="str">
        <f aca="false">IF(INDEX(Launagögn!$I$6:$I$10005,$A95)="","",INDEX(Launagögn!$I$6:$I$10005,$A95))</f>
        <v/>
      </c>
      <c r="J95" s="52" t="str">
        <f aca="false">IF(INDEX(Launagögn!$P$6:$P$10005,$A95)="","",INDEX(Launagögn!$P$6:$P$10005,$A95))</f>
        <v/>
      </c>
      <c r="K95" s="52" t="str">
        <f aca="false">IF(INDEX(Launagögn!$Q$6:$Q$10005,$A95)="","",INDEX(Launagögn!$Q$6:$Q$10005,$A95))</f>
        <v/>
      </c>
      <c r="L95" s="53" t="str">
        <f aca="false">IFERROR(IF(AND(I95="",J95=""),"",IF(I95="",0,I95)+IF(J95="",0,J95)),"")</f>
        <v/>
      </c>
      <c r="M95" s="52" t="str">
        <f aca="false">IFERROR(IF(OR(L95="",E95="",E95=0),"",ROUND(L95/E95,0)),"")</f>
        <v/>
      </c>
    </row>
    <row r="96" customFormat="false" ht="15" hidden="false" customHeight="true" outlineLevel="0" collapsed="false">
      <c r="A96" s="24" t="n">
        <v>91</v>
      </c>
      <c r="B96" s="25" t="str">
        <f aca="false">IF(INDEX(Launagögn!$B$6:$B$10005,$A96)="","",INDEX(Launagögn!$B$6:$B$10005,$A96))</f>
        <v/>
      </c>
      <c r="C96" s="25" t="str">
        <f aca="false">IF(INDEX(Launagögn!$C$6:$C$10005,$A96)="","",INDEX(Launagögn!$C$6:$C$10005,$A96))</f>
        <v/>
      </c>
      <c r="D96" s="49" t="str">
        <f aca="false">IF(INDEX(Launagögn!$D$6:$D$10005,$A96)="","",INDEX(Launagögn!$D$6:$D$10005,$A96))</f>
        <v/>
      </c>
      <c r="E96" s="50" t="str">
        <f aca="false">IF(INDEX(Launagögn!$E$6:$E$10005,$A96)="","",INDEX(Launagögn!$E$6:$E$10005,$A96))</f>
        <v/>
      </c>
      <c r="F96" s="27" t="str">
        <f aca="false">IFERROR(IF(INDEX(Launagögn!$C$6:$C$10005,$A96)="","",IF(INDEX(Starfsmat!$C$11:$C$110,MATCH(INDEX(Launagögn!$C$6:$C$10005,$A96),Starfsmat!$B$11:$B$110,0))=0,"",INDEX(Starfsmat!$C$11:$C$110,MATCH(INDEX(Launagögn!$C$6:$C$10005,$A96),Starfsmat!$B$11:$B$110,0)))),"")</f>
        <v/>
      </c>
      <c r="G96" s="37" t="str">
        <f aca="false">IFERROR(IF(INDEX(Einstaklingsmat!$D$11:$D$510,$A96)=0,"",INDEX(Einstaklingsmat!$D$11:$D$510,$A96)),"")</f>
        <v/>
      </c>
      <c r="H96" s="51" t="str">
        <f aca="false">IFERROR(IF(AND(F96="",G96=""),"",IF(F96="",0,F96)+IF(G96="",0,G96)),"")</f>
        <v/>
      </c>
      <c r="I96" s="52" t="str">
        <f aca="false">IF(INDEX(Launagögn!$I$6:$I$10005,$A96)="","",INDEX(Launagögn!$I$6:$I$10005,$A96))</f>
        <v/>
      </c>
      <c r="J96" s="52" t="str">
        <f aca="false">IF(INDEX(Launagögn!$P$6:$P$10005,$A96)="","",INDEX(Launagögn!$P$6:$P$10005,$A96))</f>
        <v/>
      </c>
      <c r="K96" s="52" t="str">
        <f aca="false">IF(INDEX(Launagögn!$Q$6:$Q$10005,$A96)="","",INDEX(Launagögn!$Q$6:$Q$10005,$A96))</f>
        <v/>
      </c>
      <c r="L96" s="53" t="str">
        <f aca="false">IFERROR(IF(AND(I96="",J96=""),"",IF(I96="",0,I96)+IF(J96="",0,J96)),"")</f>
        <v/>
      </c>
      <c r="M96" s="52" t="str">
        <f aca="false">IFERROR(IF(OR(L96="",E96="",E96=0),"",ROUND(L96/E96,0)),"")</f>
        <v/>
      </c>
    </row>
    <row r="97" customFormat="false" ht="15" hidden="false" customHeight="true" outlineLevel="0" collapsed="false">
      <c r="A97" s="24" t="n">
        <v>92</v>
      </c>
      <c r="B97" s="25" t="str">
        <f aca="false">IF(INDEX(Launagögn!$B$6:$B$10005,$A97)="","",INDEX(Launagögn!$B$6:$B$10005,$A97))</f>
        <v/>
      </c>
      <c r="C97" s="25" t="str">
        <f aca="false">IF(INDEX(Launagögn!$C$6:$C$10005,$A97)="","",INDEX(Launagögn!$C$6:$C$10005,$A97))</f>
        <v/>
      </c>
      <c r="D97" s="49" t="str">
        <f aca="false">IF(INDEX(Launagögn!$D$6:$D$10005,$A97)="","",INDEX(Launagögn!$D$6:$D$10005,$A97))</f>
        <v/>
      </c>
      <c r="E97" s="50" t="str">
        <f aca="false">IF(INDEX(Launagögn!$E$6:$E$10005,$A97)="","",INDEX(Launagögn!$E$6:$E$10005,$A97))</f>
        <v/>
      </c>
      <c r="F97" s="27" t="str">
        <f aca="false">IFERROR(IF(INDEX(Launagögn!$C$6:$C$10005,$A97)="","",IF(INDEX(Starfsmat!$C$11:$C$110,MATCH(INDEX(Launagögn!$C$6:$C$10005,$A97),Starfsmat!$B$11:$B$110,0))=0,"",INDEX(Starfsmat!$C$11:$C$110,MATCH(INDEX(Launagögn!$C$6:$C$10005,$A97),Starfsmat!$B$11:$B$110,0)))),"")</f>
        <v/>
      </c>
      <c r="G97" s="37" t="str">
        <f aca="false">IFERROR(IF(INDEX(Einstaklingsmat!$D$11:$D$510,$A97)=0,"",INDEX(Einstaklingsmat!$D$11:$D$510,$A97)),"")</f>
        <v/>
      </c>
      <c r="H97" s="51" t="str">
        <f aca="false">IFERROR(IF(AND(F97="",G97=""),"",IF(F97="",0,F97)+IF(G97="",0,G97)),"")</f>
        <v/>
      </c>
      <c r="I97" s="52" t="str">
        <f aca="false">IF(INDEX(Launagögn!$I$6:$I$10005,$A97)="","",INDEX(Launagögn!$I$6:$I$10005,$A97))</f>
        <v/>
      </c>
      <c r="J97" s="52" t="str">
        <f aca="false">IF(INDEX(Launagögn!$P$6:$P$10005,$A97)="","",INDEX(Launagögn!$P$6:$P$10005,$A97))</f>
        <v/>
      </c>
      <c r="K97" s="52" t="str">
        <f aca="false">IF(INDEX(Launagögn!$Q$6:$Q$10005,$A97)="","",INDEX(Launagögn!$Q$6:$Q$10005,$A97))</f>
        <v/>
      </c>
      <c r="L97" s="53" t="str">
        <f aca="false">IFERROR(IF(AND(I97="",J97=""),"",IF(I97="",0,I97)+IF(J97="",0,J97)),"")</f>
        <v/>
      </c>
      <c r="M97" s="52" t="str">
        <f aca="false">IFERROR(IF(OR(L97="",E97="",E97=0),"",ROUND(L97/E97,0)),"")</f>
        <v/>
      </c>
    </row>
    <row r="98" customFormat="false" ht="15" hidden="false" customHeight="true" outlineLevel="0" collapsed="false">
      <c r="A98" s="24" t="n">
        <v>93</v>
      </c>
      <c r="B98" s="25" t="str">
        <f aca="false">IF(INDEX(Launagögn!$B$6:$B$10005,$A98)="","",INDEX(Launagögn!$B$6:$B$10005,$A98))</f>
        <v/>
      </c>
      <c r="C98" s="25" t="str">
        <f aca="false">IF(INDEX(Launagögn!$C$6:$C$10005,$A98)="","",INDEX(Launagögn!$C$6:$C$10005,$A98))</f>
        <v/>
      </c>
      <c r="D98" s="49" t="str">
        <f aca="false">IF(INDEX(Launagögn!$D$6:$D$10005,$A98)="","",INDEX(Launagögn!$D$6:$D$10005,$A98))</f>
        <v/>
      </c>
      <c r="E98" s="50" t="str">
        <f aca="false">IF(INDEX(Launagögn!$E$6:$E$10005,$A98)="","",INDEX(Launagögn!$E$6:$E$10005,$A98))</f>
        <v/>
      </c>
      <c r="F98" s="27" t="str">
        <f aca="false">IFERROR(IF(INDEX(Launagögn!$C$6:$C$10005,$A98)="","",IF(INDEX(Starfsmat!$C$11:$C$110,MATCH(INDEX(Launagögn!$C$6:$C$10005,$A98),Starfsmat!$B$11:$B$110,0))=0,"",INDEX(Starfsmat!$C$11:$C$110,MATCH(INDEX(Launagögn!$C$6:$C$10005,$A98),Starfsmat!$B$11:$B$110,0)))),"")</f>
        <v/>
      </c>
      <c r="G98" s="37" t="str">
        <f aca="false">IFERROR(IF(INDEX(Einstaklingsmat!$D$11:$D$510,$A98)=0,"",INDEX(Einstaklingsmat!$D$11:$D$510,$A98)),"")</f>
        <v/>
      </c>
      <c r="H98" s="51" t="str">
        <f aca="false">IFERROR(IF(AND(F98="",G98=""),"",IF(F98="",0,F98)+IF(G98="",0,G98)),"")</f>
        <v/>
      </c>
      <c r="I98" s="52" t="str">
        <f aca="false">IF(INDEX(Launagögn!$I$6:$I$10005,$A98)="","",INDEX(Launagögn!$I$6:$I$10005,$A98))</f>
        <v/>
      </c>
      <c r="J98" s="52" t="str">
        <f aca="false">IF(INDEX(Launagögn!$P$6:$P$10005,$A98)="","",INDEX(Launagögn!$P$6:$P$10005,$A98))</f>
        <v/>
      </c>
      <c r="K98" s="52" t="str">
        <f aca="false">IF(INDEX(Launagögn!$Q$6:$Q$10005,$A98)="","",INDEX(Launagögn!$Q$6:$Q$10005,$A98))</f>
        <v/>
      </c>
      <c r="L98" s="53" t="str">
        <f aca="false">IFERROR(IF(AND(I98="",J98=""),"",IF(I98="",0,I98)+IF(J98="",0,J98)),"")</f>
        <v/>
      </c>
      <c r="M98" s="52" t="str">
        <f aca="false">IFERROR(IF(OR(L98="",E98="",E98=0),"",ROUND(L98/E98,0)),"")</f>
        <v/>
      </c>
    </row>
    <row r="99" customFormat="false" ht="15" hidden="false" customHeight="true" outlineLevel="0" collapsed="false">
      <c r="A99" s="24" t="n">
        <v>94</v>
      </c>
      <c r="B99" s="25" t="str">
        <f aca="false">IF(INDEX(Launagögn!$B$6:$B$10005,$A99)="","",INDEX(Launagögn!$B$6:$B$10005,$A99))</f>
        <v/>
      </c>
      <c r="C99" s="25" t="str">
        <f aca="false">IF(INDEX(Launagögn!$C$6:$C$10005,$A99)="","",INDEX(Launagögn!$C$6:$C$10005,$A99))</f>
        <v/>
      </c>
      <c r="D99" s="49" t="str">
        <f aca="false">IF(INDEX(Launagögn!$D$6:$D$10005,$A99)="","",INDEX(Launagögn!$D$6:$D$10005,$A99))</f>
        <v/>
      </c>
      <c r="E99" s="50" t="str">
        <f aca="false">IF(INDEX(Launagögn!$E$6:$E$10005,$A99)="","",INDEX(Launagögn!$E$6:$E$10005,$A99))</f>
        <v/>
      </c>
      <c r="F99" s="27" t="str">
        <f aca="false">IFERROR(IF(INDEX(Launagögn!$C$6:$C$10005,$A99)="","",IF(INDEX(Starfsmat!$C$11:$C$110,MATCH(INDEX(Launagögn!$C$6:$C$10005,$A99),Starfsmat!$B$11:$B$110,0))=0,"",INDEX(Starfsmat!$C$11:$C$110,MATCH(INDEX(Launagögn!$C$6:$C$10005,$A99),Starfsmat!$B$11:$B$110,0)))),"")</f>
        <v/>
      </c>
      <c r="G99" s="37" t="str">
        <f aca="false">IFERROR(IF(INDEX(Einstaklingsmat!$D$11:$D$510,$A99)=0,"",INDEX(Einstaklingsmat!$D$11:$D$510,$A99)),"")</f>
        <v/>
      </c>
      <c r="H99" s="51" t="str">
        <f aca="false">IFERROR(IF(AND(F99="",G99=""),"",IF(F99="",0,F99)+IF(G99="",0,G99)),"")</f>
        <v/>
      </c>
      <c r="I99" s="52" t="str">
        <f aca="false">IF(INDEX(Launagögn!$I$6:$I$10005,$A99)="","",INDEX(Launagögn!$I$6:$I$10005,$A99))</f>
        <v/>
      </c>
      <c r="J99" s="52" t="str">
        <f aca="false">IF(INDEX(Launagögn!$P$6:$P$10005,$A99)="","",INDEX(Launagögn!$P$6:$P$10005,$A99))</f>
        <v/>
      </c>
      <c r="K99" s="52" t="str">
        <f aca="false">IF(INDEX(Launagögn!$Q$6:$Q$10005,$A99)="","",INDEX(Launagögn!$Q$6:$Q$10005,$A99))</f>
        <v/>
      </c>
      <c r="L99" s="53" t="str">
        <f aca="false">IFERROR(IF(AND(I99="",J99=""),"",IF(I99="",0,I99)+IF(J99="",0,J99)),"")</f>
        <v/>
      </c>
      <c r="M99" s="52" t="str">
        <f aca="false">IFERROR(IF(OR(L99="",E99="",E99=0),"",ROUND(L99/E99,0)),"")</f>
        <v/>
      </c>
    </row>
    <row r="100" customFormat="false" ht="15" hidden="false" customHeight="true" outlineLevel="0" collapsed="false">
      <c r="A100" s="24" t="n">
        <v>95</v>
      </c>
      <c r="B100" s="25" t="str">
        <f aca="false">IF(INDEX(Launagögn!$B$6:$B$10005,$A100)="","",INDEX(Launagögn!$B$6:$B$10005,$A100))</f>
        <v/>
      </c>
      <c r="C100" s="25" t="str">
        <f aca="false">IF(INDEX(Launagögn!$C$6:$C$10005,$A100)="","",INDEX(Launagögn!$C$6:$C$10005,$A100))</f>
        <v/>
      </c>
      <c r="D100" s="49" t="str">
        <f aca="false">IF(INDEX(Launagögn!$D$6:$D$10005,$A100)="","",INDEX(Launagögn!$D$6:$D$10005,$A100))</f>
        <v/>
      </c>
      <c r="E100" s="50" t="str">
        <f aca="false">IF(INDEX(Launagögn!$E$6:$E$10005,$A100)="","",INDEX(Launagögn!$E$6:$E$10005,$A100))</f>
        <v/>
      </c>
      <c r="F100" s="27" t="str">
        <f aca="false">IFERROR(IF(INDEX(Launagögn!$C$6:$C$10005,$A100)="","",IF(INDEX(Starfsmat!$C$11:$C$110,MATCH(INDEX(Launagögn!$C$6:$C$10005,$A100),Starfsmat!$B$11:$B$110,0))=0,"",INDEX(Starfsmat!$C$11:$C$110,MATCH(INDEX(Launagögn!$C$6:$C$10005,$A100),Starfsmat!$B$11:$B$110,0)))),"")</f>
        <v/>
      </c>
      <c r="G100" s="37" t="str">
        <f aca="false">IFERROR(IF(INDEX(Einstaklingsmat!$D$11:$D$510,$A100)=0,"",INDEX(Einstaklingsmat!$D$11:$D$510,$A100)),"")</f>
        <v/>
      </c>
      <c r="H100" s="51" t="str">
        <f aca="false">IFERROR(IF(AND(F100="",G100=""),"",IF(F100="",0,F100)+IF(G100="",0,G100)),"")</f>
        <v/>
      </c>
      <c r="I100" s="52" t="str">
        <f aca="false">IF(INDEX(Launagögn!$I$6:$I$10005,$A100)="","",INDEX(Launagögn!$I$6:$I$10005,$A100))</f>
        <v/>
      </c>
      <c r="J100" s="52" t="str">
        <f aca="false">IF(INDEX(Launagögn!$P$6:$P$10005,$A100)="","",INDEX(Launagögn!$P$6:$P$10005,$A100))</f>
        <v/>
      </c>
      <c r="K100" s="52" t="str">
        <f aca="false">IF(INDEX(Launagögn!$Q$6:$Q$10005,$A100)="","",INDEX(Launagögn!$Q$6:$Q$10005,$A100))</f>
        <v/>
      </c>
      <c r="L100" s="53" t="str">
        <f aca="false">IFERROR(IF(AND(I100="",J100=""),"",IF(I100="",0,I100)+IF(J100="",0,J100)),"")</f>
        <v/>
      </c>
      <c r="M100" s="52" t="str">
        <f aca="false">IFERROR(IF(OR(L100="",E100="",E100=0),"",ROUND(L100/E100,0)),"")</f>
        <v/>
      </c>
    </row>
    <row r="101" customFormat="false" ht="15" hidden="false" customHeight="true" outlineLevel="0" collapsed="false">
      <c r="A101" s="24" t="n">
        <v>96</v>
      </c>
      <c r="B101" s="25" t="str">
        <f aca="false">IF(INDEX(Launagögn!$B$6:$B$10005,$A101)="","",INDEX(Launagögn!$B$6:$B$10005,$A101))</f>
        <v/>
      </c>
      <c r="C101" s="25" t="str">
        <f aca="false">IF(INDEX(Launagögn!$C$6:$C$10005,$A101)="","",INDEX(Launagögn!$C$6:$C$10005,$A101))</f>
        <v/>
      </c>
      <c r="D101" s="49" t="str">
        <f aca="false">IF(INDEX(Launagögn!$D$6:$D$10005,$A101)="","",INDEX(Launagögn!$D$6:$D$10005,$A101))</f>
        <v/>
      </c>
      <c r="E101" s="50" t="str">
        <f aca="false">IF(INDEX(Launagögn!$E$6:$E$10005,$A101)="","",INDEX(Launagögn!$E$6:$E$10005,$A101))</f>
        <v/>
      </c>
      <c r="F101" s="27" t="str">
        <f aca="false">IFERROR(IF(INDEX(Launagögn!$C$6:$C$10005,$A101)="","",IF(INDEX(Starfsmat!$C$11:$C$110,MATCH(INDEX(Launagögn!$C$6:$C$10005,$A101),Starfsmat!$B$11:$B$110,0))=0,"",INDEX(Starfsmat!$C$11:$C$110,MATCH(INDEX(Launagögn!$C$6:$C$10005,$A101),Starfsmat!$B$11:$B$110,0)))),"")</f>
        <v/>
      </c>
      <c r="G101" s="37" t="str">
        <f aca="false">IFERROR(IF(INDEX(Einstaklingsmat!$D$11:$D$510,$A101)=0,"",INDEX(Einstaklingsmat!$D$11:$D$510,$A101)),"")</f>
        <v/>
      </c>
      <c r="H101" s="51" t="str">
        <f aca="false">IFERROR(IF(AND(F101="",G101=""),"",IF(F101="",0,F101)+IF(G101="",0,G101)),"")</f>
        <v/>
      </c>
      <c r="I101" s="52" t="str">
        <f aca="false">IF(INDEX(Launagögn!$I$6:$I$10005,$A101)="","",INDEX(Launagögn!$I$6:$I$10005,$A101))</f>
        <v/>
      </c>
      <c r="J101" s="52" t="str">
        <f aca="false">IF(INDEX(Launagögn!$P$6:$P$10005,$A101)="","",INDEX(Launagögn!$P$6:$P$10005,$A101))</f>
        <v/>
      </c>
      <c r="K101" s="52" t="str">
        <f aca="false">IF(INDEX(Launagögn!$Q$6:$Q$10005,$A101)="","",INDEX(Launagögn!$Q$6:$Q$10005,$A101))</f>
        <v/>
      </c>
      <c r="L101" s="53" t="str">
        <f aca="false">IFERROR(IF(AND(I101="",J101=""),"",IF(I101="",0,I101)+IF(J101="",0,J101)),"")</f>
        <v/>
      </c>
      <c r="M101" s="52" t="str">
        <f aca="false">IFERROR(IF(OR(L101="",E101="",E101=0),"",ROUND(L101/E101,0)),"")</f>
        <v/>
      </c>
    </row>
    <row r="102" customFormat="false" ht="15" hidden="false" customHeight="true" outlineLevel="0" collapsed="false">
      <c r="A102" s="24" t="n">
        <v>97</v>
      </c>
      <c r="B102" s="25" t="str">
        <f aca="false">IF(INDEX(Launagögn!$B$6:$B$10005,$A102)="","",INDEX(Launagögn!$B$6:$B$10005,$A102))</f>
        <v/>
      </c>
      <c r="C102" s="25" t="str">
        <f aca="false">IF(INDEX(Launagögn!$C$6:$C$10005,$A102)="","",INDEX(Launagögn!$C$6:$C$10005,$A102))</f>
        <v/>
      </c>
      <c r="D102" s="49" t="str">
        <f aca="false">IF(INDEX(Launagögn!$D$6:$D$10005,$A102)="","",INDEX(Launagögn!$D$6:$D$10005,$A102))</f>
        <v/>
      </c>
      <c r="E102" s="50" t="str">
        <f aca="false">IF(INDEX(Launagögn!$E$6:$E$10005,$A102)="","",INDEX(Launagögn!$E$6:$E$10005,$A102))</f>
        <v/>
      </c>
      <c r="F102" s="27" t="str">
        <f aca="false">IFERROR(IF(INDEX(Launagögn!$C$6:$C$10005,$A102)="","",IF(INDEX(Starfsmat!$C$11:$C$110,MATCH(INDEX(Launagögn!$C$6:$C$10005,$A102),Starfsmat!$B$11:$B$110,0))=0,"",INDEX(Starfsmat!$C$11:$C$110,MATCH(INDEX(Launagögn!$C$6:$C$10005,$A102),Starfsmat!$B$11:$B$110,0)))),"")</f>
        <v/>
      </c>
      <c r="G102" s="37" t="str">
        <f aca="false">IFERROR(IF(INDEX(Einstaklingsmat!$D$11:$D$510,$A102)=0,"",INDEX(Einstaklingsmat!$D$11:$D$510,$A102)),"")</f>
        <v/>
      </c>
      <c r="H102" s="51" t="str">
        <f aca="false">IFERROR(IF(AND(F102="",G102=""),"",IF(F102="",0,F102)+IF(G102="",0,G102)),"")</f>
        <v/>
      </c>
      <c r="I102" s="52" t="str">
        <f aca="false">IF(INDEX(Launagögn!$I$6:$I$10005,$A102)="","",INDEX(Launagögn!$I$6:$I$10005,$A102))</f>
        <v/>
      </c>
      <c r="J102" s="52" t="str">
        <f aca="false">IF(INDEX(Launagögn!$P$6:$P$10005,$A102)="","",INDEX(Launagögn!$P$6:$P$10005,$A102))</f>
        <v/>
      </c>
      <c r="K102" s="52" t="str">
        <f aca="false">IF(INDEX(Launagögn!$Q$6:$Q$10005,$A102)="","",INDEX(Launagögn!$Q$6:$Q$10005,$A102))</f>
        <v/>
      </c>
      <c r="L102" s="53" t="str">
        <f aca="false">IFERROR(IF(AND(I102="",J102=""),"",IF(I102="",0,I102)+IF(J102="",0,J102)),"")</f>
        <v/>
      </c>
      <c r="M102" s="52" t="str">
        <f aca="false">IFERROR(IF(OR(L102="",E102="",E102=0),"",ROUND(L102/E102,0)),"")</f>
        <v/>
      </c>
    </row>
    <row r="103" customFormat="false" ht="15" hidden="false" customHeight="true" outlineLevel="0" collapsed="false">
      <c r="A103" s="24" t="n">
        <v>98</v>
      </c>
      <c r="B103" s="25" t="str">
        <f aca="false">IF(INDEX(Launagögn!$B$6:$B$10005,$A103)="","",INDEX(Launagögn!$B$6:$B$10005,$A103))</f>
        <v/>
      </c>
      <c r="C103" s="25" t="str">
        <f aca="false">IF(INDEX(Launagögn!$C$6:$C$10005,$A103)="","",INDEX(Launagögn!$C$6:$C$10005,$A103))</f>
        <v/>
      </c>
      <c r="D103" s="49" t="str">
        <f aca="false">IF(INDEX(Launagögn!$D$6:$D$10005,$A103)="","",INDEX(Launagögn!$D$6:$D$10005,$A103))</f>
        <v/>
      </c>
      <c r="E103" s="50" t="str">
        <f aca="false">IF(INDEX(Launagögn!$E$6:$E$10005,$A103)="","",INDEX(Launagögn!$E$6:$E$10005,$A103))</f>
        <v/>
      </c>
      <c r="F103" s="27" t="str">
        <f aca="false">IFERROR(IF(INDEX(Launagögn!$C$6:$C$10005,$A103)="","",IF(INDEX(Starfsmat!$C$11:$C$110,MATCH(INDEX(Launagögn!$C$6:$C$10005,$A103),Starfsmat!$B$11:$B$110,0))=0,"",INDEX(Starfsmat!$C$11:$C$110,MATCH(INDEX(Launagögn!$C$6:$C$10005,$A103),Starfsmat!$B$11:$B$110,0)))),"")</f>
        <v/>
      </c>
      <c r="G103" s="37" t="str">
        <f aca="false">IFERROR(IF(INDEX(Einstaklingsmat!$D$11:$D$510,$A103)=0,"",INDEX(Einstaklingsmat!$D$11:$D$510,$A103)),"")</f>
        <v/>
      </c>
      <c r="H103" s="51" t="str">
        <f aca="false">IFERROR(IF(AND(F103="",G103=""),"",IF(F103="",0,F103)+IF(G103="",0,G103)),"")</f>
        <v/>
      </c>
      <c r="I103" s="52" t="str">
        <f aca="false">IF(INDEX(Launagögn!$I$6:$I$10005,$A103)="","",INDEX(Launagögn!$I$6:$I$10005,$A103))</f>
        <v/>
      </c>
      <c r="J103" s="52" t="str">
        <f aca="false">IF(INDEX(Launagögn!$P$6:$P$10005,$A103)="","",INDEX(Launagögn!$P$6:$P$10005,$A103))</f>
        <v/>
      </c>
      <c r="K103" s="52" t="str">
        <f aca="false">IF(INDEX(Launagögn!$Q$6:$Q$10005,$A103)="","",INDEX(Launagögn!$Q$6:$Q$10005,$A103))</f>
        <v/>
      </c>
      <c r="L103" s="53" t="str">
        <f aca="false">IFERROR(IF(AND(I103="",J103=""),"",IF(I103="",0,I103)+IF(J103="",0,J103)),"")</f>
        <v/>
      </c>
      <c r="M103" s="52" t="str">
        <f aca="false">IFERROR(IF(OR(L103="",E103="",E103=0),"",ROUND(L103/E103,0)),"")</f>
        <v/>
      </c>
    </row>
    <row r="104" customFormat="false" ht="15" hidden="false" customHeight="true" outlineLevel="0" collapsed="false">
      <c r="A104" s="24" t="n">
        <v>99</v>
      </c>
      <c r="B104" s="25" t="str">
        <f aca="false">IF(INDEX(Launagögn!$B$6:$B$10005,$A104)="","",INDEX(Launagögn!$B$6:$B$10005,$A104))</f>
        <v/>
      </c>
      <c r="C104" s="25" t="str">
        <f aca="false">IF(INDEX(Launagögn!$C$6:$C$10005,$A104)="","",INDEX(Launagögn!$C$6:$C$10005,$A104))</f>
        <v/>
      </c>
      <c r="D104" s="49" t="str">
        <f aca="false">IF(INDEX(Launagögn!$D$6:$D$10005,$A104)="","",INDEX(Launagögn!$D$6:$D$10005,$A104))</f>
        <v/>
      </c>
      <c r="E104" s="50" t="str">
        <f aca="false">IF(INDEX(Launagögn!$E$6:$E$10005,$A104)="","",INDEX(Launagögn!$E$6:$E$10005,$A104))</f>
        <v/>
      </c>
      <c r="F104" s="27" t="str">
        <f aca="false">IFERROR(IF(INDEX(Launagögn!$C$6:$C$10005,$A104)="","",IF(INDEX(Starfsmat!$C$11:$C$110,MATCH(INDEX(Launagögn!$C$6:$C$10005,$A104),Starfsmat!$B$11:$B$110,0))=0,"",INDEX(Starfsmat!$C$11:$C$110,MATCH(INDEX(Launagögn!$C$6:$C$10005,$A104),Starfsmat!$B$11:$B$110,0)))),"")</f>
        <v/>
      </c>
      <c r="G104" s="37" t="str">
        <f aca="false">IFERROR(IF(INDEX(Einstaklingsmat!$D$11:$D$510,$A104)=0,"",INDEX(Einstaklingsmat!$D$11:$D$510,$A104)),"")</f>
        <v/>
      </c>
      <c r="H104" s="51" t="str">
        <f aca="false">IFERROR(IF(AND(F104="",G104=""),"",IF(F104="",0,F104)+IF(G104="",0,G104)),"")</f>
        <v/>
      </c>
      <c r="I104" s="52" t="str">
        <f aca="false">IF(INDEX(Launagögn!$I$6:$I$10005,$A104)="","",INDEX(Launagögn!$I$6:$I$10005,$A104))</f>
        <v/>
      </c>
      <c r="J104" s="52" t="str">
        <f aca="false">IF(INDEX(Launagögn!$P$6:$P$10005,$A104)="","",INDEX(Launagögn!$P$6:$P$10005,$A104))</f>
        <v/>
      </c>
      <c r="K104" s="52" t="str">
        <f aca="false">IF(INDEX(Launagögn!$Q$6:$Q$10005,$A104)="","",INDEX(Launagögn!$Q$6:$Q$10005,$A104))</f>
        <v/>
      </c>
      <c r="L104" s="53" t="str">
        <f aca="false">IFERROR(IF(AND(I104="",J104=""),"",IF(I104="",0,I104)+IF(J104="",0,J104)),"")</f>
        <v/>
      </c>
      <c r="M104" s="52" t="str">
        <f aca="false">IFERROR(IF(OR(L104="",E104="",E104=0),"",ROUND(L104/E104,0)),"")</f>
        <v/>
      </c>
    </row>
    <row r="105" customFormat="false" ht="15" hidden="false" customHeight="true" outlineLevel="0" collapsed="false">
      <c r="A105" s="24" t="n">
        <v>100</v>
      </c>
      <c r="B105" s="25" t="str">
        <f aca="false">IF(INDEX(Launagögn!$B$6:$B$10005,$A105)="","",INDEX(Launagögn!$B$6:$B$10005,$A105))</f>
        <v/>
      </c>
      <c r="C105" s="25" t="str">
        <f aca="false">IF(INDEX(Launagögn!$C$6:$C$10005,$A105)="","",INDEX(Launagögn!$C$6:$C$10005,$A105))</f>
        <v/>
      </c>
      <c r="D105" s="49" t="str">
        <f aca="false">IF(INDEX(Launagögn!$D$6:$D$10005,$A105)="","",INDEX(Launagögn!$D$6:$D$10005,$A105))</f>
        <v/>
      </c>
      <c r="E105" s="50" t="str">
        <f aca="false">IF(INDEX(Launagögn!$E$6:$E$10005,$A105)="","",INDEX(Launagögn!$E$6:$E$10005,$A105))</f>
        <v/>
      </c>
      <c r="F105" s="27" t="str">
        <f aca="false">IFERROR(IF(INDEX(Launagögn!$C$6:$C$10005,$A105)="","",IF(INDEX(Starfsmat!$C$11:$C$110,MATCH(INDEX(Launagögn!$C$6:$C$10005,$A105),Starfsmat!$B$11:$B$110,0))=0,"",INDEX(Starfsmat!$C$11:$C$110,MATCH(INDEX(Launagögn!$C$6:$C$10005,$A105),Starfsmat!$B$11:$B$110,0)))),"")</f>
        <v/>
      </c>
      <c r="G105" s="37" t="str">
        <f aca="false">IFERROR(IF(INDEX(Einstaklingsmat!$D$11:$D$510,$A105)=0,"",INDEX(Einstaklingsmat!$D$11:$D$510,$A105)),"")</f>
        <v/>
      </c>
      <c r="H105" s="51" t="str">
        <f aca="false">IFERROR(IF(AND(F105="",G105=""),"",IF(F105="",0,F105)+IF(G105="",0,G105)),"")</f>
        <v/>
      </c>
      <c r="I105" s="52" t="str">
        <f aca="false">IF(INDEX(Launagögn!$I$6:$I$10005,$A105)="","",INDEX(Launagögn!$I$6:$I$10005,$A105))</f>
        <v/>
      </c>
      <c r="J105" s="52" t="str">
        <f aca="false">IF(INDEX(Launagögn!$P$6:$P$10005,$A105)="","",INDEX(Launagögn!$P$6:$P$10005,$A105))</f>
        <v/>
      </c>
      <c r="K105" s="52" t="str">
        <f aca="false">IF(INDEX(Launagögn!$Q$6:$Q$10005,$A105)="","",INDEX(Launagögn!$Q$6:$Q$10005,$A105))</f>
        <v/>
      </c>
      <c r="L105" s="53" t="str">
        <f aca="false">IFERROR(IF(AND(I105="",J105=""),"",IF(I105="",0,I105)+IF(J105="",0,J105)),"")</f>
        <v/>
      </c>
      <c r="M105" s="52" t="str">
        <f aca="false">IFERROR(IF(OR(L105="",E105="",E105=0),"",ROUND(L105/E105,0)),"")</f>
        <v/>
      </c>
    </row>
    <row r="106" customFormat="false" ht="15" hidden="false" customHeight="true" outlineLevel="0" collapsed="false">
      <c r="A106" s="24" t="n">
        <v>101</v>
      </c>
      <c r="B106" s="25" t="str">
        <f aca="false">IF(INDEX(Launagögn!$B$6:$B$10005,$A106)="","",INDEX(Launagögn!$B$6:$B$10005,$A106))</f>
        <v/>
      </c>
      <c r="C106" s="25" t="str">
        <f aca="false">IF(INDEX(Launagögn!$C$6:$C$10005,$A106)="","",INDEX(Launagögn!$C$6:$C$10005,$A106))</f>
        <v/>
      </c>
      <c r="D106" s="49" t="str">
        <f aca="false">IF(INDEX(Launagögn!$D$6:$D$10005,$A106)="","",INDEX(Launagögn!$D$6:$D$10005,$A106))</f>
        <v/>
      </c>
      <c r="E106" s="50" t="str">
        <f aca="false">IF(INDEX(Launagögn!$E$6:$E$10005,$A106)="","",INDEX(Launagögn!$E$6:$E$10005,$A106))</f>
        <v/>
      </c>
      <c r="F106" s="27" t="str">
        <f aca="false">IFERROR(IF(INDEX(Launagögn!$C$6:$C$10005,$A106)="","",IF(INDEX(Starfsmat!$C$11:$C$110,MATCH(INDEX(Launagögn!$C$6:$C$10005,$A106),Starfsmat!$B$11:$B$110,0))=0,"",INDEX(Starfsmat!$C$11:$C$110,MATCH(INDEX(Launagögn!$C$6:$C$10005,$A106),Starfsmat!$B$11:$B$110,0)))),"")</f>
        <v/>
      </c>
      <c r="G106" s="37" t="str">
        <f aca="false">IFERROR(IF(INDEX(Einstaklingsmat!$D$11:$D$510,$A106)=0,"",INDEX(Einstaklingsmat!$D$11:$D$510,$A106)),"")</f>
        <v/>
      </c>
      <c r="H106" s="51" t="str">
        <f aca="false">IFERROR(IF(AND(F106="",G106=""),"",IF(F106="",0,F106)+IF(G106="",0,G106)),"")</f>
        <v/>
      </c>
      <c r="I106" s="52" t="str">
        <f aca="false">IF(INDEX(Launagögn!$I$6:$I$10005,$A106)="","",INDEX(Launagögn!$I$6:$I$10005,$A106))</f>
        <v/>
      </c>
      <c r="J106" s="52" t="str">
        <f aca="false">IF(INDEX(Launagögn!$P$6:$P$10005,$A106)="","",INDEX(Launagögn!$P$6:$P$10005,$A106))</f>
        <v/>
      </c>
      <c r="K106" s="52" t="str">
        <f aca="false">IF(INDEX(Launagögn!$Q$6:$Q$10005,$A106)="","",INDEX(Launagögn!$Q$6:$Q$10005,$A106))</f>
        <v/>
      </c>
      <c r="L106" s="53" t="str">
        <f aca="false">IFERROR(IF(AND(I106="",J106=""),"",IF(I106="",0,I106)+IF(J106="",0,J106)),"")</f>
        <v/>
      </c>
      <c r="M106" s="52" t="str">
        <f aca="false">IFERROR(IF(OR(L106="",E106="",E106=0),"",ROUND(L106/E106,0)),"")</f>
        <v/>
      </c>
    </row>
    <row r="107" customFormat="false" ht="15" hidden="false" customHeight="true" outlineLevel="0" collapsed="false">
      <c r="A107" s="24" t="n">
        <v>102</v>
      </c>
      <c r="B107" s="25" t="str">
        <f aca="false">IF(INDEX(Launagögn!$B$6:$B$10005,$A107)="","",INDEX(Launagögn!$B$6:$B$10005,$A107))</f>
        <v/>
      </c>
      <c r="C107" s="25" t="str">
        <f aca="false">IF(INDEX(Launagögn!$C$6:$C$10005,$A107)="","",INDEX(Launagögn!$C$6:$C$10005,$A107))</f>
        <v/>
      </c>
      <c r="D107" s="49" t="str">
        <f aca="false">IF(INDEX(Launagögn!$D$6:$D$10005,$A107)="","",INDEX(Launagögn!$D$6:$D$10005,$A107))</f>
        <v/>
      </c>
      <c r="E107" s="50" t="str">
        <f aca="false">IF(INDEX(Launagögn!$E$6:$E$10005,$A107)="","",INDEX(Launagögn!$E$6:$E$10005,$A107))</f>
        <v/>
      </c>
      <c r="F107" s="27" t="str">
        <f aca="false">IFERROR(IF(INDEX(Launagögn!$C$6:$C$10005,$A107)="","",IF(INDEX(Starfsmat!$C$11:$C$110,MATCH(INDEX(Launagögn!$C$6:$C$10005,$A107),Starfsmat!$B$11:$B$110,0))=0,"",INDEX(Starfsmat!$C$11:$C$110,MATCH(INDEX(Launagögn!$C$6:$C$10005,$A107),Starfsmat!$B$11:$B$110,0)))),"")</f>
        <v/>
      </c>
      <c r="G107" s="37" t="str">
        <f aca="false">IFERROR(IF(INDEX(Einstaklingsmat!$D$11:$D$510,$A107)=0,"",INDEX(Einstaklingsmat!$D$11:$D$510,$A107)),"")</f>
        <v/>
      </c>
      <c r="H107" s="51" t="str">
        <f aca="false">IFERROR(IF(AND(F107="",G107=""),"",IF(F107="",0,F107)+IF(G107="",0,G107)),"")</f>
        <v/>
      </c>
      <c r="I107" s="52" t="str">
        <f aca="false">IF(INDEX(Launagögn!$I$6:$I$10005,$A107)="","",INDEX(Launagögn!$I$6:$I$10005,$A107))</f>
        <v/>
      </c>
      <c r="J107" s="52" t="str">
        <f aca="false">IF(INDEX(Launagögn!$P$6:$P$10005,$A107)="","",INDEX(Launagögn!$P$6:$P$10005,$A107))</f>
        <v/>
      </c>
      <c r="K107" s="52" t="str">
        <f aca="false">IF(INDEX(Launagögn!$Q$6:$Q$10005,$A107)="","",INDEX(Launagögn!$Q$6:$Q$10005,$A107))</f>
        <v/>
      </c>
      <c r="L107" s="53" t="str">
        <f aca="false">IFERROR(IF(AND(I107="",J107=""),"",IF(I107="",0,I107)+IF(J107="",0,J107)),"")</f>
        <v/>
      </c>
      <c r="M107" s="52" t="str">
        <f aca="false">IFERROR(IF(OR(L107="",E107="",E107=0),"",ROUND(L107/E107,0)),"")</f>
        <v/>
      </c>
    </row>
    <row r="108" customFormat="false" ht="15" hidden="false" customHeight="true" outlineLevel="0" collapsed="false">
      <c r="A108" s="24" t="n">
        <v>103</v>
      </c>
      <c r="B108" s="25" t="str">
        <f aca="false">IF(INDEX(Launagögn!$B$6:$B$10005,$A108)="","",INDEX(Launagögn!$B$6:$B$10005,$A108))</f>
        <v/>
      </c>
      <c r="C108" s="25" t="str">
        <f aca="false">IF(INDEX(Launagögn!$C$6:$C$10005,$A108)="","",INDEX(Launagögn!$C$6:$C$10005,$A108))</f>
        <v/>
      </c>
      <c r="D108" s="49" t="str">
        <f aca="false">IF(INDEX(Launagögn!$D$6:$D$10005,$A108)="","",INDEX(Launagögn!$D$6:$D$10005,$A108))</f>
        <v/>
      </c>
      <c r="E108" s="50" t="str">
        <f aca="false">IF(INDEX(Launagögn!$E$6:$E$10005,$A108)="","",INDEX(Launagögn!$E$6:$E$10005,$A108))</f>
        <v/>
      </c>
      <c r="F108" s="27" t="str">
        <f aca="false">IFERROR(IF(INDEX(Launagögn!$C$6:$C$10005,$A108)="","",IF(INDEX(Starfsmat!$C$11:$C$110,MATCH(INDEX(Launagögn!$C$6:$C$10005,$A108),Starfsmat!$B$11:$B$110,0))=0,"",INDEX(Starfsmat!$C$11:$C$110,MATCH(INDEX(Launagögn!$C$6:$C$10005,$A108),Starfsmat!$B$11:$B$110,0)))),"")</f>
        <v/>
      </c>
      <c r="G108" s="37" t="str">
        <f aca="false">IFERROR(IF(INDEX(Einstaklingsmat!$D$11:$D$510,$A108)=0,"",INDEX(Einstaklingsmat!$D$11:$D$510,$A108)),"")</f>
        <v/>
      </c>
      <c r="H108" s="51" t="str">
        <f aca="false">IFERROR(IF(AND(F108="",G108=""),"",IF(F108="",0,F108)+IF(G108="",0,G108)),"")</f>
        <v/>
      </c>
      <c r="I108" s="52" t="str">
        <f aca="false">IF(INDEX(Launagögn!$I$6:$I$10005,$A108)="","",INDEX(Launagögn!$I$6:$I$10005,$A108))</f>
        <v/>
      </c>
      <c r="J108" s="52" t="str">
        <f aca="false">IF(INDEX(Launagögn!$P$6:$P$10005,$A108)="","",INDEX(Launagögn!$P$6:$P$10005,$A108))</f>
        <v/>
      </c>
      <c r="K108" s="52" t="str">
        <f aca="false">IF(INDEX(Launagögn!$Q$6:$Q$10005,$A108)="","",INDEX(Launagögn!$Q$6:$Q$10005,$A108))</f>
        <v/>
      </c>
      <c r="L108" s="53" t="str">
        <f aca="false">IFERROR(IF(AND(I108="",J108=""),"",IF(I108="",0,I108)+IF(J108="",0,J108)),"")</f>
        <v/>
      </c>
      <c r="M108" s="52" t="str">
        <f aca="false">IFERROR(IF(OR(L108="",E108="",E108=0),"",ROUND(L108/E108,0)),"")</f>
        <v/>
      </c>
    </row>
    <row r="109" customFormat="false" ht="15" hidden="false" customHeight="true" outlineLevel="0" collapsed="false">
      <c r="A109" s="24" t="n">
        <v>104</v>
      </c>
      <c r="B109" s="25" t="str">
        <f aca="false">IF(INDEX(Launagögn!$B$6:$B$10005,$A109)="","",INDEX(Launagögn!$B$6:$B$10005,$A109))</f>
        <v/>
      </c>
      <c r="C109" s="25" t="str">
        <f aca="false">IF(INDEX(Launagögn!$C$6:$C$10005,$A109)="","",INDEX(Launagögn!$C$6:$C$10005,$A109))</f>
        <v/>
      </c>
      <c r="D109" s="49" t="str">
        <f aca="false">IF(INDEX(Launagögn!$D$6:$D$10005,$A109)="","",INDEX(Launagögn!$D$6:$D$10005,$A109))</f>
        <v/>
      </c>
      <c r="E109" s="50" t="str">
        <f aca="false">IF(INDEX(Launagögn!$E$6:$E$10005,$A109)="","",INDEX(Launagögn!$E$6:$E$10005,$A109))</f>
        <v/>
      </c>
      <c r="F109" s="27" t="str">
        <f aca="false">IFERROR(IF(INDEX(Launagögn!$C$6:$C$10005,$A109)="","",IF(INDEX(Starfsmat!$C$11:$C$110,MATCH(INDEX(Launagögn!$C$6:$C$10005,$A109),Starfsmat!$B$11:$B$110,0))=0,"",INDEX(Starfsmat!$C$11:$C$110,MATCH(INDEX(Launagögn!$C$6:$C$10005,$A109),Starfsmat!$B$11:$B$110,0)))),"")</f>
        <v/>
      </c>
      <c r="G109" s="37" t="str">
        <f aca="false">IFERROR(IF(INDEX(Einstaklingsmat!$D$11:$D$510,$A109)=0,"",INDEX(Einstaklingsmat!$D$11:$D$510,$A109)),"")</f>
        <v/>
      </c>
      <c r="H109" s="51" t="str">
        <f aca="false">IFERROR(IF(AND(F109="",G109=""),"",IF(F109="",0,F109)+IF(G109="",0,G109)),"")</f>
        <v/>
      </c>
      <c r="I109" s="52" t="str">
        <f aca="false">IF(INDEX(Launagögn!$I$6:$I$10005,$A109)="","",INDEX(Launagögn!$I$6:$I$10005,$A109))</f>
        <v/>
      </c>
      <c r="J109" s="52" t="str">
        <f aca="false">IF(INDEX(Launagögn!$P$6:$P$10005,$A109)="","",INDEX(Launagögn!$P$6:$P$10005,$A109))</f>
        <v/>
      </c>
      <c r="K109" s="52" t="str">
        <f aca="false">IF(INDEX(Launagögn!$Q$6:$Q$10005,$A109)="","",INDEX(Launagögn!$Q$6:$Q$10005,$A109))</f>
        <v/>
      </c>
      <c r="L109" s="53" t="str">
        <f aca="false">IFERROR(IF(AND(I109="",J109=""),"",IF(I109="",0,I109)+IF(J109="",0,J109)),"")</f>
        <v/>
      </c>
      <c r="M109" s="52" t="str">
        <f aca="false">IFERROR(IF(OR(L109="",E109="",E109=0),"",ROUND(L109/E109,0)),"")</f>
        <v/>
      </c>
    </row>
    <row r="110" customFormat="false" ht="15" hidden="false" customHeight="true" outlineLevel="0" collapsed="false">
      <c r="A110" s="24" t="n">
        <v>105</v>
      </c>
      <c r="B110" s="25" t="str">
        <f aca="false">IF(INDEX(Launagögn!$B$6:$B$10005,$A110)="","",INDEX(Launagögn!$B$6:$B$10005,$A110))</f>
        <v/>
      </c>
      <c r="C110" s="25" t="str">
        <f aca="false">IF(INDEX(Launagögn!$C$6:$C$10005,$A110)="","",INDEX(Launagögn!$C$6:$C$10005,$A110))</f>
        <v/>
      </c>
      <c r="D110" s="49" t="str">
        <f aca="false">IF(INDEX(Launagögn!$D$6:$D$10005,$A110)="","",INDEX(Launagögn!$D$6:$D$10005,$A110))</f>
        <v/>
      </c>
      <c r="E110" s="50" t="str">
        <f aca="false">IF(INDEX(Launagögn!$E$6:$E$10005,$A110)="","",INDEX(Launagögn!$E$6:$E$10005,$A110))</f>
        <v/>
      </c>
      <c r="F110" s="27" t="str">
        <f aca="false">IFERROR(IF(INDEX(Launagögn!$C$6:$C$10005,$A110)="","",IF(INDEX(Starfsmat!$C$11:$C$110,MATCH(INDEX(Launagögn!$C$6:$C$10005,$A110),Starfsmat!$B$11:$B$110,0))=0,"",INDEX(Starfsmat!$C$11:$C$110,MATCH(INDEX(Launagögn!$C$6:$C$10005,$A110),Starfsmat!$B$11:$B$110,0)))),"")</f>
        <v/>
      </c>
      <c r="G110" s="37" t="str">
        <f aca="false">IFERROR(IF(INDEX(Einstaklingsmat!$D$11:$D$510,$A110)=0,"",INDEX(Einstaklingsmat!$D$11:$D$510,$A110)),"")</f>
        <v/>
      </c>
      <c r="H110" s="51" t="str">
        <f aca="false">IFERROR(IF(AND(F110="",G110=""),"",IF(F110="",0,F110)+IF(G110="",0,G110)),"")</f>
        <v/>
      </c>
      <c r="I110" s="52" t="str">
        <f aca="false">IF(INDEX(Launagögn!$I$6:$I$10005,$A110)="","",INDEX(Launagögn!$I$6:$I$10005,$A110))</f>
        <v/>
      </c>
      <c r="J110" s="52" t="str">
        <f aca="false">IF(INDEX(Launagögn!$P$6:$P$10005,$A110)="","",INDEX(Launagögn!$P$6:$P$10005,$A110))</f>
        <v/>
      </c>
      <c r="K110" s="52" t="str">
        <f aca="false">IF(INDEX(Launagögn!$Q$6:$Q$10005,$A110)="","",INDEX(Launagögn!$Q$6:$Q$10005,$A110))</f>
        <v/>
      </c>
      <c r="L110" s="53" t="str">
        <f aca="false">IFERROR(IF(AND(I110="",J110=""),"",IF(I110="",0,I110)+IF(J110="",0,J110)),"")</f>
        <v/>
      </c>
      <c r="M110" s="52" t="str">
        <f aca="false">IFERROR(IF(OR(L110="",E110="",E110=0),"",ROUND(L110/E110,0)),"")</f>
        <v/>
      </c>
    </row>
    <row r="111" customFormat="false" ht="15" hidden="false" customHeight="true" outlineLevel="0" collapsed="false">
      <c r="A111" s="24" t="n">
        <v>106</v>
      </c>
      <c r="B111" s="25" t="str">
        <f aca="false">IF(INDEX(Launagögn!$B$6:$B$10005,$A111)="","",INDEX(Launagögn!$B$6:$B$10005,$A111))</f>
        <v/>
      </c>
      <c r="C111" s="25" t="str">
        <f aca="false">IF(INDEX(Launagögn!$C$6:$C$10005,$A111)="","",INDEX(Launagögn!$C$6:$C$10005,$A111))</f>
        <v/>
      </c>
      <c r="D111" s="49" t="str">
        <f aca="false">IF(INDEX(Launagögn!$D$6:$D$10005,$A111)="","",INDEX(Launagögn!$D$6:$D$10005,$A111))</f>
        <v/>
      </c>
      <c r="E111" s="50" t="str">
        <f aca="false">IF(INDEX(Launagögn!$E$6:$E$10005,$A111)="","",INDEX(Launagögn!$E$6:$E$10005,$A111))</f>
        <v/>
      </c>
      <c r="F111" s="27" t="str">
        <f aca="false">IFERROR(IF(INDEX(Launagögn!$C$6:$C$10005,$A111)="","",IF(INDEX(Starfsmat!$C$11:$C$110,MATCH(INDEX(Launagögn!$C$6:$C$10005,$A111),Starfsmat!$B$11:$B$110,0))=0,"",INDEX(Starfsmat!$C$11:$C$110,MATCH(INDEX(Launagögn!$C$6:$C$10005,$A111),Starfsmat!$B$11:$B$110,0)))),"")</f>
        <v/>
      </c>
      <c r="G111" s="37" t="str">
        <f aca="false">IFERROR(IF(INDEX(Einstaklingsmat!$D$11:$D$510,$A111)=0,"",INDEX(Einstaklingsmat!$D$11:$D$510,$A111)),"")</f>
        <v/>
      </c>
      <c r="H111" s="51" t="str">
        <f aca="false">IFERROR(IF(AND(F111="",G111=""),"",IF(F111="",0,F111)+IF(G111="",0,G111)),"")</f>
        <v/>
      </c>
      <c r="I111" s="52" t="str">
        <f aca="false">IF(INDEX(Launagögn!$I$6:$I$10005,$A111)="","",INDEX(Launagögn!$I$6:$I$10005,$A111))</f>
        <v/>
      </c>
      <c r="J111" s="52" t="str">
        <f aca="false">IF(INDEX(Launagögn!$P$6:$P$10005,$A111)="","",INDEX(Launagögn!$P$6:$P$10005,$A111))</f>
        <v/>
      </c>
      <c r="K111" s="52" t="str">
        <f aca="false">IF(INDEX(Launagögn!$Q$6:$Q$10005,$A111)="","",INDEX(Launagögn!$Q$6:$Q$10005,$A111))</f>
        <v/>
      </c>
      <c r="L111" s="53" t="str">
        <f aca="false">IFERROR(IF(AND(I111="",J111=""),"",IF(I111="",0,I111)+IF(J111="",0,J111)),"")</f>
        <v/>
      </c>
      <c r="M111" s="52" t="str">
        <f aca="false">IFERROR(IF(OR(L111="",E111="",E111=0),"",ROUND(L111/E111,0)),"")</f>
        <v/>
      </c>
    </row>
    <row r="112" customFormat="false" ht="15" hidden="false" customHeight="true" outlineLevel="0" collapsed="false">
      <c r="A112" s="24" t="n">
        <v>107</v>
      </c>
      <c r="B112" s="25" t="str">
        <f aca="false">IF(INDEX(Launagögn!$B$6:$B$10005,$A112)="","",INDEX(Launagögn!$B$6:$B$10005,$A112))</f>
        <v/>
      </c>
      <c r="C112" s="25" t="str">
        <f aca="false">IF(INDEX(Launagögn!$C$6:$C$10005,$A112)="","",INDEX(Launagögn!$C$6:$C$10005,$A112))</f>
        <v/>
      </c>
      <c r="D112" s="49" t="str">
        <f aca="false">IF(INDEX(Launagögn!$D$6:$D$10005,$A112)="","",INDEX(Launagögn!$D$6:$D$10005,$A112))</f>
        <v/>
      </c>
      <c r="E112" s="50" t="str">
        <f aca="false">IF(INDEX(Launagögn!$E$6:$E$10005,$A112)="","",INDEX(Launagögn!$E$6:$E$10005,$A112))</f>
        <v/>
      </c>
      <c r="F112" s="27" t="str">
        <f aca="false">IFERROR(IF(INDEX(Launagögn!$C$6:$C$10005,$A112)="","",IF(INDEX(Starfsmat!$C$11:$C$110,MATCH(INDEX(Launagögn!$C$6:$C$10005,$A112),Starfsmat!$B$11:$B$110,0))=0,"",INDEX(Starfsmat!$C$11:$C$110,MATCH(INDEX(Launagögn!$C$6:$C$10005,$A112),Starfsmat!$B$11:$B$110,0)))),"")</f>
        <v/>
      </c>
      <c r="G112" s="37" t="str">
        <f aca="false">IFERROR(IF(INDEX(Einstaklingsmat!$D$11:$D$510,$A112)=0,"",INDEX(Einstaklingsmat!$D$11:$D$510,$A112)),"")</f>
        <v/>
      </c>
      <c r="H112" s="51" t="str">
        <f aca="false">IFERROR(IF(AND(F112="",G112=""),"",IF(F112="",0,F112)+IF(G112="",0,G112)),"")</f>
        <v/>
      </c>
      <c r="I112" s="52" t="str">
        <f aca="false">IF(INDEX(Launagögn!$I$6:$I$10005,$A112)="","",INDEX(Launagögn!$I$6:$I$10005,$A112))</f>
        <v/>
      </c>
      <c r="J112" s="52" t="str">
        <f aca="false">IF(INDEX(Launagögn!$P$6:$P$10005,$A112)="","",INDEX(Launagögn!$P$6:$P$10005,$A112))</f>
        <v/>
      </c>
      <c r="K112" s="52" t="str">
        <f aca="false">IF(INDEX(Launagögn!$Q$6:$Q$10005,$A112)="","",INDEX(Launagögn!$Q$6:$Q$10005,$A112))</f>
        <v/>
      </c>
      <c r="L112" s="53" t="str">
        <f aca="false">IFERROR(IF(AND(I112="",J112=""),"",IF(I112="",0,I112)+IF(J112="",0,J112)),"")</f>
        <v/>
      </c>
      <c r="M112" s="52" t="str">
        <f aca="false">IFERROR(IF(OR(L112="",E112="",E112=0),"",ROUND(L112/E112,0)),"")</f>
        <v/>
      </c>
    </row>
    <row r="113" customFormat="false" ht="15" hidden="false" customHeight="true" outlineLevel="0" collapsed="false">
      <c r="A113" s="24" t="n">
        <v>108</v>
      </c>
      <c r="B113" s="25" t="str">
        <f aca="false">IF(INDEX(Launagögn!$B$6:$B$10005,$A113)="","",INDEX(Launagögn!$B$6:$B$10005,$A113))</f>
        <v/>
      </c>
      <c r="C113" s="25" t="str">
        <f aca="false">IF(INDEX(Launagögn!$C$6:$C$10005,$A113)="","",INDEX(Launagögn!$C$6:$C$10005,$A113))</f>
        <v/>
      </c>
      <c r="D113" s="49" t="str">
        <f aca="false">IF(INDEX(Launagögn!$D$6:$D$10005,$A113)="","",INDEX(Launagögn!$D$6:$D$10005,$A113))</f>
        <v/>
      </c>
      <c r="E113" s="50" t="str">
        <f aca="false">IF(INDEX(Launagögn!$E$6:$E$10005,$A113)="","",INDEX(Launagögn!$E$6:$E$10005,$A113))</f>
        <v/>
      </c>
      <c r="F113" s="27" t="str">
        <f aca="false">IFERROR(IF(INDEX(Launagögn!$C$6:$C$10005,$A113)="","",IF(INDEX(Starfsmat!$C$11:$C$110,MATCH(INDEX(Launagögn!$C$6:$C$10005,$A113),Starfsmat!$B$11:$B$110,0))=0,"",INDEX(Starfsmat!$C$11:$C$110,MATCH(INDEX(Launagögn!$C$6:$C$10005,$A113),Starfsmat!$B$11:$B$110,0)))),"")</f>
        <v/>
      </c>
      <c r="G113" s="37" t="str">
        <f aca="false">IFERROR(IF(INDEX(Einstaklingsmat!$D$11:$D$510,$A113)=0,"",INDEX(Einstaklingsmat!$D$11:$D$510,$A113)),"")</f>
        <v/>
      </c>
      <c r="H113" s="51" t="str">
        <f aca="false">IFERROR(IF(AND(F113="",G113=""),"",IF(F113="",0,F113)+IF(G113="",0,G113)),"")</f>
        <v/>
      </c>
      <c r="I113" s="52" t="str">
        <f aca="false">IF(INDEX(Launagögn!$I$6:$I$10005,$A113)="","",INDEX(Launagögn!$I$6:$I$10005,$A113))</f>
        <v/>
      </c>
      <c r="J113" s="52" t="str">
        <f aca="false">IF(INDEX(Launagögn!$P$6:$P$10005,$A113)="","",INDEX(Launagögn!$P$6:$P$10005,$A113))</f>
        <v/>
      </c>
      <c r="K113" s="52" t="str">
        <f aca="false">IF(INDEX(Launagögn!$Q$6:$Q$10005,$A113)="","",INDEX(Launagögn!$Q$6:$Q$10005,$A113))</f>
        <v/>
      </c>
      <c r="L113" s="53" t="str">
        <f aca="false">IFERROR(IF(AND(I113="",J113=""),"",IF(I113="",0,I113)+IF(J113="",0,J113)),"")</f>
        <v/>
      </c>
      <c r="M113" s="52" t="str">
        <f aca="false">IFERROR(IF(OR(L113="",E113="",E113=0),"",ROUND(L113/E113,0)),"")</f>
        <v/>
      </c>
    </row>
    <row r="114" customFormat="false" ht="15" hidden="false" customHeight="true" outlineLevel="0" collapsed="false">
      <c r="A114" s="24" t="n">
        <v>109</v>
      </c>
      <c r="B114" s="25" t="str">
        <f aca="false">IF(INDEX(Launagögn!$B$6:$B$10005,$A114)="","",INDEX(Launagögn!$B$6:$B$10005,$A114))</f>
        <v/>
      </c>
      <c r="C114" s="25" t="str">
        <f aca="false">IF(INDEX(Launagögn!$C$6:$C$10005,$A114)="","",INDEX(Launagögn!$C$6:$C$10005,$A114))</f>
        <v/>
      </c>
      <c r="D114" s="49" t="str">
        <f aca="false">IF(INDEX(Launagögn!$D$6:$D$10005,$A114)="","",INDEX(Launagögn!$D$6:$D$10005,$A114))</f>
        <v/>
      </c>
      <c r="E114" s="50" t="str">
        <f aca="false">IF(INDEX(Launagögn!$E$6:$E$10005,$A114)="","",INDEX(Launagögn!$E$6:$E$10005,$A114))</f>
        <v/>
      </c>
      <c r="F114" s="27" t="str">
        <f aca="false">IFERROR(IF(INDEX(Launagögn!$C$6:$C$10005,$A114)="","",IF(INDEX(Starfsmat!$C$11:$C$110,MATCH(INDEX(Launagögn!$C$6:$C$10005,$A114),Starfsmat!$B$11:$B$110,0))=0,"",INDEX(Starfsmat!$C$11:$C$110,MATCH(INDEX(Launagögn!$C$6:$C$10005,$A114),Starfsmat!$B$11:$B$110,0)))),"")</f>
        <v/>
      </c>
      <c r="G114" s="37" t="str">
        <f aca="false">IFERROR(IF(INDEX(Einstaklingsmat!$D$11:$D$510,$A114)=0,"",INDEX(Einstaklingsmat!$D$11:$D$510,$A114)),"")</f>
        <v/>
      </c>
      <c r="H114" s="51" t="str">
        <f aca="false">IFERROR(IF(AND(F114="",G114=""),"",IF(F114="",0,F114)+IF(G114="",0,G114)),"")</f>
        <v/>
      </c>
      <c r="I114" s="52" t="str">
        <f aca="false">IF(INDEX(Launagögn!$I$6:$I$10005,$A114)="","",INDEX(Launagögn!$I$6:$I$10005,$A114))</f>
        <v/>
      </c>
      <c r="J114" s="52" t="str">
        <f aca="false">IF(INDEX(Launagögn!$P$6:$P$10005,$A114)="","",INDEX(Launagögn!$P$6:$P$10005,$A114))</f>
        <v/>
      </c>
      <c r="K114" s="52" t="str">
        <f aca="false">IF(INDEX(Launagögn!$Q$6:$Q$10005,$A114)="","",INDEX(Launagögn!$Q$6:$Q$10005,$A114))</f>
        <v/>
      </c>
      <c r="L114" s="53" t="str">
        <f aca="false">IFERROR(IF(AND(I114="",J114=""),"",IF(I114="",0,I114)+IF(J114="",0,J114)),"")</f>
        <v/>
      </c>
      <c r="M114" s="52" t="str">
        <f aca="false">IFERROR(IF(OR(L114="",E114="",E114=0),"",ROUND(L114/E114,0)),"")</f>
        <v/>
      </c>
    </row>
    <row r="115" customFormat="false" ht="15" hidden="false" customHeight="true" outlineLevel="0" collapsed="false">
      <c r="A115" s="24" t="n">
        <v>110</v>
      </c>
      <c r="B115" s="25" t="str">
        <f aca="false">IF(INDEX(Launagögn!$B$6:$B$10005,$A115)="","",INDEX(Launagögn!$B$6:$B$10005,$A115))</f>
        <v/>
      </c>
      <c r="C115" s="25" t="str">
        <f aca="false">IF(INDEX(Launagögn!$C$6:$C$10005,$A115)="","",INDEX(Launagögn!$C$6:$C$10005,$A115))</f>
        <v/>
      </c>
      <c r="D115" s="49" t="str">
        <f aca="false">IF(INDEX(Launagögn!$D$6:$D$10005,$A115)="","",INDEX(Launagögn!$D$6:$D$10005,$A115))</f>
        <v/>
      </c>
      <c r="E115" s="50" t="str">
        <f aca="false">IF(INDEX(Launagögn!$E$6:$E$10005,$A115)="","",INDEX(Launagögn!$E$6:$E$10005,$A115))</f>
        <v/>
      </c>
      <c r="F115" s="27" t="str">
        <f aca="false">IFERROR(IF(INDEX(Launagögn!$C$6:$C$10005,$A115)="","",IF(INDEX(Starfsmat!$C$11:$C$110,MATCH(INDEX(Launagögn!$C$6:$C$10005,$A115),Starfsmat!$B$11:$B$110,0))=0,"",INDEX(Starfsmat!$C$11:$C$110,MATCH(INDEX(Launagögn!$C$6:$C$10005,$A115),Starfsmat!$B$11:$B$110,0)))),"")</f>
        <v/>
      </c>
      <c r="G115" s="37" t="str">
        <f aca="false">IFERROR(IF(INDEX(Einstaklingsmat!$D$11:$D$510,$A115)=0,"",INDEX(Einstaklingsmat!$D$11:$D$510,$A115)),"")</f>
        <v/>
      </c>
      <c r="H115" s="51" t="str">
        <f aca="false">IFERROR(IF(AND(F115="",G115=""),"",IF(F115="",0,F115)+IF(G115="",0,G115)),"")</f>
        <v/>
      </c>
      <c r="I115" s="52" t="str">
        <f aca="false">IF(INDEX(Launagögn!$I$6:$I$10005,$A115)="","",INDEX(Launagögn!$I$6:$I$10005,$A115))</f>
        <v/>
      </c>
      <c r="J115" s="52" t="str">
        <f aca="false">IF(INDEX(Launagögn!$P$6:$P$10005,$A115)="","",INDEX(Launagögn!$P$6:$P$10005,$A115))</f>
        <v/>
      </c>
      <c r="K115" s="52" t="str">
        <f aca="false">IF(INDEX(Launagögn!$Q$6:$Q$10005,$A115)="","",INDEX(Launagögn!$Q$6:$Q$10005,$A115))</f>
        <v/>
      </c>
      <c r="L115" s="53" t="str">
        <f aca="false">IFERROR(IF(AND(I115="",J115=""),"",IF(I115="",0,I115)+IF(J115="",0,J115)),"")</f>
        <v/>
      </c>
      <c r="M115" s="52" t="str">
        <f aca="false">IFERROR(IF(OR(L115="",E115="",E115=0),"",ROUND(L115/E115,0)),"")</f>
        <v/>
      </c>
    </row>
    <row r="116" customFormat="false" ht="15" hidden="false" customHeight="true" outlineLevel="0" collapsed="false">
      <c r="A116" s="24" t="n">
        <v>111</v>
      </c>
      <c r="B116" s="25" t="str">
        <f aca="false">IF(INDEX(Launagögn!$B$6:$B$10005,$A116)="","",INDEX(Launagögn!$B$6:$B$10005,$A116))</f>
        <v/>
      </c>
      <c r="C116" s="25" t="str">
        <f aca="false">IF(INDEX(Launagögn!$C$6:$C$10005,$A116)="","",INDEX(Launagögn!$C$6:$C$10005,$A116))</f>
        <v/>
      </c>
      <c r="D116" s="49" t="str">
        <f aca="false">IF(INDEX(Launagögn!$D$6:$D$10005,$A116)="","",INDEX(Launagögn!$D$6:$D$10005,$A116))</f>
        <v/>
      </c>
      <c r="E116" s="50" t="str">
        <f aca="false">IF(INDEX(Launagögn!$E$6:$E$10005,$A116)="","",INDEX(Launagögn!$E$6:$E$10005,$A116))</f>
        <v/>
      </c>
      <c r="F116" s="27" t="str">
        <f aca="false">IFERROR(IF(INDEX(Launagögn!$C$6:$C$10005,$A116)="","",IF(INDEX(Starfsmat!$C$11:$C$110,MATCH(INDEX(Launagögn!$C$6:$C$10005,$A116),Starfsmat!$B$11:$B$110,0))=0,"",INDEX(Starfsmat!$C$11:$C$110,MATCH(INDEX(Launagögn!$C$6:$C$10005,$A116),Starfsmat!$B$11:$B$110,0)))),"")</f>
        <v/>
      </c>
      <c r="G116" s="37" t="str">
        <f aca="false">IFERROR(IF(INDEX(Einstaklingsmat!$D$11:$D$510,$A116)=0,"",INDEX(Einstaklingsmat!$D$11:$D$510,$A116)),"")</f>
        <v/>
      </c>
      <c r="H116" s="51" t="str">
        <f aca="false">IFERROR(IF(AND(F116="",G116=""),"",IF(F116="",0,F116)+IF(G116="",0,G116)),"")</f>
        <v/>
      </c>
      <c r="I116" s="52" t="str">
        <f aca="false">IF(INDEX(Launagögn!$I$6:$I$10005,$A116)="","",INDEX(Launagögn!$I$6:$I$10005,$A116))</f>
        <v/>
      </c>
      <c r="J116" s="52" t="str">
        <f aca="false">IF(INDEX(Launagögn!$P$6:$P$10005,$A116)="","",INDEX(Launagögn!$P$6:$P$10005,$A116))</f>
        <v/>
      </c>
      <c r="K116" s="52" t="str">
        <f aca="false">IF(INDEX(Launagögn!$Q$6:$Q$10005,$A116)="","",INDEX(Launagögn!$Q$6:$Q$10005,$A116))</f>
        <v/>
      </c>
      <c r="L116" s="53" t="str">
        <f aca="false">IFERROR(IF(AND(I116="",J116=""),"",IF(I116="",0,I116)+IF(J116="",0,J116)),"")</f>
        <v/>
      </c>
      <c r="M116" s="52" t="str">
        <f aca="false">IFERROR(IF(OR(L116="",E116="",E116=0),"",ROUND(L116/E116,0)),"")</f>
        <v/>
      </c>
    </row>
    <row r="117" customFormat="false" ht="15" hidden="false" customHeight="true" outlineLevel="0" collapsed="false">
      <c r="A117" s="24" t="n">
        <v>112</v>
      </c>
      <c r="B117" s="25" t="str">
        <f aca="false">IF(INDEX(Launagögn!$B$6:$B$10005,$A117)="","",INDEX(Launagögn!$B$6:$B$10005,$A117))</f>
        <v/>
      </c>
      <c r="C117" s="25" t="str">
        <f aca="false">IF(INDEX(Launagögn!$C$6:$C$10005,$A117)="","",INDEX(Launagögn!$C$6:$C$10005,$A117))</f>
        <v/>
      </c>
      <c r="D117" s="49" t="str">
        <f aca="false">IF(INDEX(Launagögn!$D$6:$D$10005,$A117)="","",INDEX(Launagögn!$D$6:$D$10005,$A117))</f>
        <v/>
      </c>
      <c r="E117" s="50" t="str">
        <f aca="false">IF(INDEX(Launagögn!$E$6:$E$10005,$A117)="","",INDEX(Launagögn!$E$6:$E$10005,$A117))</f>
        <v/>
      </c>
      <c r="F117" s="27" t="str">
        <f aca="false">IFERROR(IF(INDEX(Launagögn!$C$6:$C$10005,$A117)="","",IF(INDEX(Starfsmat!$C$11:$C$110,MATCH(INDEX(Launagögn!$C$6:$C$10005,$A117),Starfsmat!$B$11:$B$110,0))=0,"",INDEX(Starfsmat!$C$11:$C$110,MATCH(INDEX(Launagögn!$C$6:$C$10005,$A117),Starfsmat!$B$11:$B$110,0)))),"")</f>
        <v/>
      </c>
      <c r="G117" s="37" t="str">
        <f aca="false">IFERROR(IF(INDEX(Einstaklingsmat!$D$11:$D$510,$A117)=0,"",INDEX(Einstaklingsmat!$D$11:$D$510,$A117)),"")</f>
        <v/>
      </c>
      <c r="H117" s="51" t="str">
        <f aca="false">IFERROR(IF(AND(F117="",G117=""),"",IF(F117="",0,F117)+IF(G117="",0,G117)),"")</f>
        <v/>
      </c>
      <c r="I117" s="52" t="str">
        <f aca="false">IF(INDEX(Launagögn!$I$6:$I$10005,$A117)="","",INDEX(Launagögn!$I$6:$I$10005,$A117))</f>
        <v/>
      </c>
      <c r="J117" s="52" t="str">
        <f aca="false">IF(INDEX(Launagögn!$P$6:$P$10005,$A117)="","",INDEX(Launagögn!$P$6:$P$10005,$A117))</f>
        <v/>
      </c>
      <c r="K117" s="52" t="str">
        <f aca="false">IF(INDEX(Launagögn!$Q$6:$Q$10005,$A117)="","",INDEX(Launagögn!$Q$6:$Q$10005,$A117))</f>
        <v/>
      </c>
      <c r="L117" s="53" t="str">
        <f aca="false">IFERROR(IF(AND(I117="",J117=""),"",IF(I117="",0,I117)+IF(J117="",0,J117)),"")</f>
        <v/>
      </c>
      <c r="M117" s="52" t="str">
        <f aca="false">IFERROR(IF(OR(L117="",E117="",E117=0),"",ROUND(L117/E117,0)),"")</f>
        <v/>
      </c>
    </row>
    <row r="118" customFormat="false" ht="15" hidden="false" customHeight="true" outlineLevel="0" collapsed="false">
      <c r="A118" s="24" t="n">
        <v>113</v>
      </c>
      <c r="B118" s="25" t="str">
        <f aca="false">IF(INDEX(Launagögn!$B$6:$B$10005,$A118)="","",INDEX(Launagögn!$B$6:$B$10005,$A118))</f>
        <v/>
      </c>
      <c r="C118" s="25" t="str">
        <f aca="false">IF(INDEX(Launagögn!$C$6:$C$10005,$A118)="","",INDEX(Launagögn!$C$6:$C$10005,$A118))</f>
        <v/>
      </c>
      <c r="D118" s="49" t="str">
        <f aca="false">IF(INDEX(Launagögn!$D$6:$D$10005,$A118)="","",INDEX(Launagögn!$D$6:$D$10005,$A118))</f>
        <v/>
      </c>
      <c r="E118" s="50" t="str">
        <f aca="false">IF(INDEX(Launagögn!$E$6:$E$10005,$A118)="","",INDEX(Launagögn!$E$6:$E$10005,$A118))</f>
        <v/>
      </c>
      <c r="F118" s="27" t="str">
        <f aca="false">IFERROR(IF(INDEX(Launagögn!$C$6:$C$10005,$A118)="","",IF(INDEX(Starfsmat!$C$11:$C$110,MATCH(INDEX(Launagögn!$C$6:$C$10005,$A118),Starfsmat!$B$11:$B$110,0))=0,"",INDEX(Starfsmat!$C$11:$C$110,MATCH(INDEX(Launagögn!$C$6:$C$10005,$A118),Starfsmat!$B$11:$B$110,0)))),"")</f>
        <v/>
      </c>
      <c r="G118" s="37" t="str">
        <f aca="false">IFERROR(IF(INDEX(Einstaklingsmat!$D$11:$D$510,$A118)=0,"",INDEX(Einstaklingsmat!$D$11:$D$510,$A118)),"")</f>
        <v/>
      </c>
      <c r="H118" s="51" t="str">
        <f aca="false">IFERROR(IF(AND(F118="",G118=""),"",IF(F118="",0,F118)+IF(G118="",0,G118)),"")</f>
        <v/>
      </c>
      <c r="I118" s="52" t="str">
        <f aca="false">IF(INDEX(Launagögn!$I$6:$I$10005,$A118)="","",INDEX(Launagögn!$I$6:$I$10005,$A118))</f>
        <v/>
      </c>
      <c r="J118" s="52" t="str">
        <f aca="false">IF(INDEX(Launagögn!$P$6:$P$10005,$A118)="","",INDEX(Launagögn!$P$6:$P$10005,$A118))</f>
        <v/>
      </c>
      <c r="K118" s="52" t="str">
        <f aca="false">IF(INDEX(Launagögn!$Q$6:$Q$10005,$A118)="","",INDEX(Launagögn!$Q$6:$Q$10005,$A118))</f>
        <v/>
      </c>
      <c r="L118" s="53" t="str">
        <f aca="false">IFERROR(IF(AND(I118="",J118=""),"",IF(I118="",0,I118)+IF(J118="",0,J118)),"")</f>
        <v/>
      </c>
      <c r="M118" s="52" t="str">
        <f aca="false">IFERROR(IF(OR(L118="",E118="",E118=0),"",ROUND(L118/E118,0)),"")</f>
        <v/>
      </c>
    </row>
    <row r="119" customFormat="false" ht="15" hidden="false" customHeight="true" outlineLevel="0" collapsed="false">
      <c r="A119" s="24" t="n">
        <v>114</v>
      </c>
      <c r="B119" s="25" t="str">
        <f aca="false">IF(INDEX(Launagögn!$B$6:$B$10005,$A119)="","",INDEX(Launagögn!$B$6:$B$10005,$A119))</f>
        <v/>
      </c>
      <c r="C119" s="25" t="str">
        <f aca="false">IF(INDEX(Launagögn!$C$6:$C$10005,$A119)="","",INDEX(Launagögn!$C$6:$C$10005,$A119))</f>
        <v/>
      </c>
      <c r="D119" s="49" t="str">
        <f aca="false">IF(INDEX(Launagögn!$D$6:$D$10005,$A119)="","",INDEX(Launagögn!$D$6:$D$10005,$A119))</f>
        <v/>
      </c>
      <c r="E119" s="50" t="str">
        <f aca="false">IF(INDEX(Launagögn!$E$6:$E$10005,$A119)="","",INDEX(Launagögn!$E$6:$E$10005,$A119))</f>
        <v/>
      </c>
      <c r="F119" s="27" t="str">
        <f aca="false">IFERROR(IF(INDEX(Launagögn!$C$6:$C$10005,$A119)="","",IF(INDEX(Starfsmat!$C$11:$C$110,MATCH(INDEX(Launagögn!$C$6:$C$10005,$A119),Starfsmat!$B$11:$B$110,0))=0,"",INDEX(Starfsmat!$C$11:$C$110,MATCH(INDEX(Launagögn!$C$6:$C$10005,$A119),Starfsmat!$B$11:$B$110,0)))),"")</f>
        <v/>
      </c>
      <c r="G119" s="37" t="str">
        <f aca="false">IFERROR(IF(INDEX(Einstaklingsmat!$D$11:$D$510,$A119)=0,"",INDEX(Einstaklingsmat!$D$11:$D$510,$A119)),"")</f>
        <v/>
      </c>
      <c r="H119" s="51" t="str">
        <f aca="false">IFERROR(IF(AND(F119="",G119=""),"",IF(F119="",0,F119)+IF(G119="",0,G119)),"")</f>
        <v/>
      </c>
      <c r="I119" s="52" t="str">
        <f aca="false">IF(INDEX(Launagögn!$I$6:$I$10005,$A119)="","",INDEX(Launagögn!$I$6:$I$10005,$A119))</f>
        <v/>
      </c>
      <c r="J119" s="52" t="str">
        <f aca="false">IF(INDEX(Launagögn!$P$6:$P$10005,$A119)="","",INDEX(Launagögn!$P$6:$P$10005,$A119))</f>
        <v/>
      </c>
      <c r="K119" s="52" t="str">
        <f aca="false">IF(INDEX(Launagögn!$Q$6:$Q$10005,$A119)="","",INDEX(Launagögn!$Q$6:$Q$10005,$A119))</f>
        <v/>
      </c>
      <c r="L119" s="53" t="str">
        <f aca="false">IFERROR(IF(AND(I119="",J119=""),"",IF(I119="",0,I119)+IF(J119="",0,J119)),"")</f>
        <v/>
      </c>
      <c r="M119" s="52" t="str">
        <f aca="false">IFERROR(IF(OR(L119="",E119="",E119=0),"",ROUND(L119/E119,0)),"")</f>
        <v/>
      </c>
    </row>
    <row r="120" customFormat="false" ht="15" hidden="false" customHeight="true" outlineLevel="0" collapsed="false">
      <c r="A120" s="24" t="n">
        <v>115</v>
      </c>
      <c r="B120" s="25" t="str">
        <f aca="false">IF(INDEX(Launagögn!$B$6:$B$10005,$A120)="","",INDEX(Launagögn!$B$6:$B$10005,$A120))</f>
        <v/>
      </c>
      <c r="C120" s="25" t="str">
        <f aca="false">IF(INDEX(Launagögn!$C$6:$C$10005,$A120)="","",INDEX(Launagögn!$C$6:$C$10005,$A120))</f>
        <v/>
      </c>
      <c r="D120" s="49" t="str">
        <f aca="false">IF(INDEX(Launagögn!$D$6:$D$10005,$A120)="","",INDEX(Launagögn!$D$6:$D$10005,$A120))</f>
        <v/>
      </c>
      <c r="E120" s="50" t="str">
        <f aca="false">IF(INDEX(Launagögn!$E$6:$E$10005,$A120)="","",INDEX(Launagögn!$E$6:$E$10005,$A120))</f>
        <v/>
      </c>
      <c r="F120" s="27" t="str">
        <f aca="false">IFERROR(IF(INDEX(Launagögn!$C$6:$C$10005,$A120)="","",IF(INDEX(Starfsmat!$C$11:$C$110,MATCH(INDEX(Launagögn!$C$6:$C$10005,$A120),Starfsmat!$B$11:$B$110,0))=0,"",INDEX(Starfsmat!$C$11:$C$110,MATCH(INDEX(Launagögn!$C$6:$C$10005,$A120),Starfsmat!$B$11:$B$110,0)))),"")</f>
        <v/>
      </c>
      <c r="G120" s="37" t="str">
        <f aca="false">IFERROR(IF(INDEX(Einstaklingsmat!$D$11:$D$510,$A120)=0,"",INDEX(Einstaklingsmat!$D$11:$D$510,$A120)),"")</f>
        <v/>
      </c>
      <c r="H120" s="51" t="str">
        <f aca="false">IFERROR(IF(AND(F120="",G120=""),"",IF(F120="",0,F120)+IF(G120="",0,G120)),"")</f>
        <v/>
      </c>
      <c r="I120" s="52" t="str">
        <f aca="false">IF(INDEX(Launagögn!$I$6:$I$10005,$A120)="","",INDEX(Launagögn!$I$6:$I$10005,$A120))</f>
        <v/>
      </c>
      <c r="J120" s="52" t="str">
        <f aca="false">IF(INDEX(Launagögn!$P$6:$P$10005,$A120)="","",INDEX(Launagögn!$P$6:$P$10005,$A120))</f>
        <v/>
      </c>
      <c r="K120" s="52" t="str">
        <f aca="false">IF(INDEX(Launagögn!$Q$6:$Q$10005,$A120)="","",INDEX(Launagögn!$Q$6:$Q$10005,$A120))</f>
        <v/>
      </c>
      <c r="L120" s="53" t="str">
        <f aca="false">IFERROR(IF(AND(I120="",J120=""),"",IF(I120="",0,I120)+IF(J120="",0,J120)),"")</f>
        <v/>
      </c>
      <c r="M120" s="52" t="str">
        <f aca="false">IFERROR(IF(OR(L120="",E120="",E120=0),"",ROUND(L120/E120,0)),"")</f>
        <v/>
      </c>
    </row>
    <row r="121" customFormat="false" ht="15" hidden="false" customHeight="true" outlineLevel="0" collapsed="false">
      <c r="A121" s="24" t="n">
        <v>116</v>
      </c>
      <c r="B121" s="25" t="str">
        <f aca="false">IF(INDEX(Launagögn!$B$6:$B$10005,$A121)="","",INDEX(Launagögn!$B$6:$B$10005,$A121))</f>
        <v/>
      </c>
      <c r="C121" s="25" t="str">
        <f aca="false">IF(INDEX(Launagögn!$C$6:$C$10005,$A121)="","",INDEX(Launagögn!$C$6:$C$10005,$A121))</f>
        <v/>
      </c>
      <c r="D121" s="49" t="str">
        <f aca="false">IF(INDEX(Launagögn!$D$6:$D$10005,$A121)="","",INDEX(Launagögn!$D$6:$D$10005,$A121))</f>
        <v/>
      </c>
      <c r="E121" s="50" t="str">
        <f aca="false">IF(INDEX(Launagögn!$E$6:$E$10005,$A121)="","",INDEX(Launagögn!$E$6:$E$10005,$A121))</f>
        <v/>
      </c>
      <c r="F121" s="27" t="str">
        <f aca="false">IFERROR(IF(INDEX(Launagögn!$C$6:$C$10005,$A121)="","",IF(INDEX(Starfsmat!$C$11:$C$110,MATCH(INDEX(Launagögn!$C$6:$C$10005,$A121),Starfsmat!$B$11:$B$110,0))=0,"",INDEX(Starfsmat!$C$11:$C$110,MATCH(INDEX(Launagögn!$C$6:$C$10005,$A121),Starfsmat!$B$11:$B$110,0)))),"")</f>
        <v/>
      </c>
      <c r="G121" s="37" t="str">
        <f aca="false">IFERROR(IF(INDEX(Einstaklingsmat!$D$11:$D$510,$A121)=0,"",INDEX(Einstaklingsmat!$D$11:$D$510,$A121)),"")</f>
        <v/>
      </c>
      <c r="H121" s="51" t="str">
        <f aca="false">IFERROR(IF(AND(F121="",G121=""),"",IF(F121="",0,F121)+IF(G121="",0,G121)),"")</f>
        <v/>
      </c>
      <c r="I121" s="52" t="str">
        <f aca="false">IF(INDEX(Launagögn!$I$6:$I$10005,$A121)="","",INDEX(Launagögn!$I$6:$I$10005,$A121))</f>
        <v/>
      </c>
      <c r="J121" s="52" t="str">
        <f aca="false">IF(INDEX(Launagögn!$P$6:$P$10005,$A121)="","",INDEX(Launagögn!$P$6:$P$10005,$A121))</f>
        <v/>
      </c>
      <c r="K121" s="52" t="str">
        <f aca="false">IF(INDEX(Launagögn!$Q$6:$Q$10005,$A121)="","",INDEX(Launagögn!$Q$6:$Q$10005,$A121))</f>
        <v/>
      </c>
      <c r="L121" s="53" t="str">
        <f aca="false">IFERROR(IF(AND(I121="",J121=""),"",IF(I121="",0,I121)+IF(J121="",0,J121)),"")</f>
        <v/>
      </c>
      <c r="M121" s="52" t="str">
        <f aca="false">IFERROR(IF(OR(L121="",E121="",E121=0),"",ROUND(L121/E121,0)),"")</f>
        <v/>
      </c>
    </row>
    <row r="122" customFormat="false" ht="15" hidden="false" customHeight="true" outlineLevel="0" collapsed="false">
      <c r="A122" s="24" t="n">
        <v>117</v>
      </c>
      <c r="B122" s="25" t="str">
        <f aca="false">IF(INDEX(Launagögn!$B$6:$B$10005,$A122)="","",INDEX(Launagögn!$B$6:$B$10005,$A122))</f>
        <v/>
      </c>
      <c r="C122" s="25" t="str">
        <f aca="false">IF(INDEX(Launagögn!$C$6:$C$10005,$A122)="","",INDEX(Launagögn!$C$6:$C$10005,$A122))</f>
        <v/>
      </c>
      <c r="D122" s="49" t="str">
        <f aca="false">IF(INDEX(Launagögn!$D$6:$D$10005,$A122)="","",INDEX(Launagögn!$D$6:$D$10005,$A122))</f>
        <v/>
      </c>
      <c r="E122" s="50" t="str">
        <f aca="false">IF(INDEX(Launagögn!$E$6:$E$10005,$A122)="","",INDEX(Launagögn!$E$6:$E$10005,$A122))</f>
        <v/>
      </c>
      <c r="F122" s="27" t="str">
        <f aca="false">IFERROR(IF(INDEX(Launagögn!$C$6:$C$10005,$A122)="","",IF(INDEX(Starfsmat!$C$11:$C$110,MATCH(INDEX(Launagögn!$C$6:$C$10005,$A122),Starfsmat!$B$11:$B$110,0))=0,"",INDEX(Starfsmat!$C$11:$C$110,MATCH(INDEX(Launagögn!$C$6:$C$10005,$A122),Starfsmat!$B$11:$B$110,0)))),"")</f>
        <v/>
      </c>
      <c r="G122" s="37" t="str">
        <f aca="false">IFERROR(IF(INDEX(Einstaklingsmat!$D$11:$D$510,$A122)=0,"",INDEX(Einstaklingsmat!$D$11:$D$510,$A122)),"")</f>
        <v/>
      </c>
      <c r="H122" s="51" t="str">
        <f aca="false">IFERROR(IF(AND(F122="",G122=""),"",IF(F122="",0,F122)+IF(G122="",0,G122)),"")</f>
        <v/>
      </c>
      <c r="I122" s="52" t="str">
        <f aca="false">IF(INDEX(Launagögn!$I$6:$I$10005,$A122)="","",INDEX(Launagögn!$I$6:$I$10005,$A122))</f>
        <v/>
      </c>
      <c r="J122" s="52" t="str">
        <f aca="false">IF(INDEX(Launagögn!$P$6:$P$10005,$A122)="","",INDEX(Launagögn!$P$6:$P$10005,$A122))</f>
        <v/>
      </c>
      <c r="K122" s="52" t="str">
        <f aca="false">IF(INDEX(Launagögn!$Q$6:$Q$10005,$A122)="","",INDEX(Launagögn!$Q$6:$Q$10005,$A122))</f>
        <v/>
      </c>
      <c r="L122" s="53" t="str">
        <f aca="false">IFERROR(IF(AND(I122="",J122=""),"",IF(I122="",0,I122)+IF(J122="",0,J122)),"")</f>
        <v/>
      </c>
      <c r="M122" s="52" t="str">
        <f aca="false">IFERROR(IF(OR(L122="",E122="",E122=0),"",ROUND(L122/E122,0)),"")</f>
        <v/>
      </c>
    </row>
    <row r="123" customFormat="false" ht="15" hidden="false" customHeight="true" outlineLevel="0" collapsed="false">
      <c r="A123" s="24" t="n">
        <v>118</v>
      </c>
      <c r="B123" s="25" t="str">
        <f aca="false">IF(INDEX(Launagögn!$B$6:$B$10005,$A123)="","",INDEX(Launagögn!$B$6:$B$10005,$A123))</f>
        <v/>
      </c>
      <c r="C123" s="25" t="str">
        <f aca="false">IF(INDEX(Launagögn!$C$6:$C$10005,$A123)="","",INDEX(Launagögn!$C$6:$C$10005,$A123))</f>
        <v/>
      </c>
      <c r="D123" s="49" t="str">
        <f aca="false">IF(INDEX(Launagögn!$D$6:$D$10005,$A123)="","",INDEX(Launagögn!$D$6:$D$10005,$A123))</f>
        <v/>
      </c>
      <c r="E123" s="50" t="str">
        <f aca="false">IF(INDEX(Launagögn!$E$6:$E$10005,$A123)="","",INDEX(Launagögn!$E$6:$E$10005,$A123))</f>
        <v/>
      </c>
      <c r="F123" s="27" t="str">
        <f aca="false">IFERROR(IF(INDEX(Launagögn!$C$6:$C$10005,$A123)="","",IF(INDEX(Starfsmat!$C$11:$C$110,MATCH(INDEX(Launagögn!$C$6:$C$10005,$A123),Starfsmat!$B$11:$B$110,0))=0,"",INDEX(Starfsmat!$C$11:$C$110,MATCH(INDEX(Launagögn!$C$6:$C$10005,$A123),Starfsmat!$B$11:$B$110,0)))),"")</f>
        <v/>
      </c>
      <c r="G123" s="37" t="str">
        <f aca="false">IFERROR(IF(INDEX(Einstaklingsmat!$D$11:$D$510,$A123)=0,"",INDEX(Einstaklingsmat!$D$11:$D$510,$A123)),"")</f>
        <v/>
      </c>
      <c r="H123" s="51" t="str">
        <f aca="false">IFERROR(IF(AND(F123="",G123=""),"",IF(F123="",0,F123)+IF(G123="",0,G123)),"")</f>
        <v/>
      </c>
      <c r="I123" s="52" t="str">
        <f aca="false">IF(INDEX(Launagögn!$I$6:$I$10005,$A123)="","",INDEX(Launagögn!$I$6:$I$10005,$A123))</f>
        <v/>
      </c>
      <c r="J123" s="52" t="str">
        <f aca="false">IF(INDEX(Launagögn!$P$6:$P$10005,$A123)="","",INDEX(Launagögn!$P$6:$P$10005,$A123))</f>
        <v/>
      </c>
      <c r="K123" s="52" t="str">
        <f aca="false">IF(INDEX(Launagögn!$Q$6:$Q$10005,$A123)="","",INDEX(Launagögn!$Q$6:$Q$10005,$A123))</f>
        <v/>
      </c>
      <c r="L123" s="53" t="str">
        <f aca="false">IFERROR(IF(AND(I123="",J123=""),"",IF(I123="",0,I123)+IF(J123="",0,J123)),"")</f>
        <v/>
      </c>
      <c r="M123" s="52" t="str">
        <f aca="false">IFERROR(IF(OR(L123="",E123="",E123=0),"",ROUND(L123/E123,0)),"")</f>
        <v/>
      </c>
    </row>
    <row r="124" customFormat="false" ht="15" hidden="false" customHeight="true" outlineLevel="0" collapsed="false">
      <c r="A124" s="24" t="n">
        <v>119</v>
      </c>
      <c r="B124" s="25" t="str">
        <f aca="false">IF(INDEX(Launagögn!$B$6:$B$10005,$A124)="","",INDEX(Launagögn!$B$6:$B$10005,$A124))</f>
        <v/>
      </c>
      <c r="C124" s="25" t="str">
        <f aca="false">IF(INDEX(Launagögn!$C$6:$C$10005,$A124)="","",INDEX(Launagögn!$C$6:$C$10005,$A124))</f>
        <v/>
      </c>
      <c r="D124" s="49" t="str">
        <f aca="false">IF(INDEX(Launagögn!$D$6:$D$10005,$A124)="","",INDEX(Launagögn!$D$6:$D$10005,$A124))</f>
        <v/>
      </c>
      <c r="E124" s="50" t="str">
        <f aca="false">IF(INDEX(Launagögn!$E$6:$E$10005,$A124)="","",INDEX(Launagögn!$E$6:$E$10005,$A124))</f>
        <v/>
      </c>
      <c r="F124" s="27" t="str">
        <f aca="false">IFERROR(IF(INDEX(Launagögn!$C$6:$C$10005,$A124)="","",IF(INDEX(Starfsmat!$C$11:$C$110,MATCH(INDEX(Launagögn!$C$6:$C$10005,$A124),Starfsmat!$B$11:$B$110,0))=0,"",INDEX(Starfsmat!$C$11:$C$110,MATCH(INDEX(Launagögn!$C$6:$C$10005,$A124),Starfsmat!$B$11:$B$110,0)))),"")</f>
        <v/>
      </c>
      <c r="G124" s="37" t="str">
        <f aca="false">IFERROR(IF(INDEX(Einstaklingsmat!$D$11:$D$510,$A124)=0,"",INDEX(Einstaklingsmat!$D$11:$D$510,$A124)),"")</f>
        <v/>
      </c>
      <c r="H124" s="51" t="str">
        <f aca="false">IFERROR(IF(AND(F124="",G124=""),"",IF(F124="",0,F124)+IF(G124="",0,G124)),"")</f>
        <v/>
      </c>
      <c r="I124" s="52" t="str">
        <f aca="false">IF(INDEX(Launagögn!$I$6:$I$10005,$A124)="","",INDEX(Launagögn!$I$6:$I$10005,$A124))</f>
        <v/>
      </c>
      <c r="J124" s="52" t="str">
        <f aca="false">IF(INDEX(Launagögn!$P$6:$P$10005,$A124)="","",INDEX(Launagögn!$P$6:$P$10005,$A124))</f>
        <v/>
      </c>
      <c r="K124" s="52" t="str">
        <f aca="false">IF(INDEX(Launagögn!$Q$6:$Q$10005,$A124)="","",INDEX(Launagögn!$Q$6:$Q$10005,$A124))</f>
        <v/>
      </c>
      <c r="L124" s="53" t="str">
        <f aca="false">IFERROR(IF(AND(I124="",J124=""),"",IF(I124="",0,I124)+IF(J124="",0,J124)),"")</f>
        <v/>
      </c>
      <c r="M124" s="52" t="str">
        <f aca="false">IFERROR(IF(OR(L124="",E124="",E124=0),"",ROUND(L124/E124,0)),"")</f>
        <v/>
      </c>
    </row>
    <row r="125" customFormat="false" ht="15" hidden="false" customHeight="true" outlineLevel="0" collapsed="false">
      <c r="A125" s="24" t="n">
        <v>120</v>
      </c>
      <c r="B125" s="25" t="str">
        <f aca="false">IF(INDEX(Launagögn!$B$6:$B$10005,$A125)="","",INDEX(Launagögn!$B$6:$B$10005,$A125))</f>
        <v/>
      </c>
      <c r="C125" s="25" t="str">
        <f aca="false">IF(INDEX(Launagögn!$C$6:$C$10005,$A125)="","",INDEX(Launagögn!$C$6:$C$10005,$A125))</f>
        <v/>
      </c>
      <c r="D125" s="49" t="str">
        <f aca="false">IF(INDEX(Launagögn!$D$6:$D$10005,$A125)="","",INDEX(Launagögn!$D$6:$D$10005,$A125))</f>
        <v/>
      </c>
      <c r="E125" s="50" t="str">
        <f aca="false">IF(INDEX(Launagögn!$E$6:$E$10005,$A125)="","",INDEX(Launagögn!$E$6:$E$10005,$A125))</f>
        <v/>
      </c>
      <c r="F125" s="27" t="str">
        <f aca="false">IFERROR(IF(INDEX(Launagögn!$C$6:$C$10005,$A125)="","",IF(INDEX(Starfsmat!$C$11:$C$110,MATCH(INDEX(Launagögn!$C$6:$C$10005,$A125),Starfsmat!$B$11:$B$110,0))=0,"",INDEX(Starfsmat!$C$11:$C$110,MATCH(INDEX(Launagögn!$C$6:$C$10005,$A125),Starfsmat!$B$11:$B$110,0)))),"")</f>
        <v/>
      </c>
      <c r="G125" s="37" t="str">
        <f aca="false">IFERROR(IF(INDEX(Einstaklingsmat!$D$11:$D$510,$A125)=0,"",INDEX(Einstaklingsmat!$D$11:$D$510,$A125)),"")</f>
        <v/>
      </c>
      <c r="H125" s="51" t="str">
        <f aca="false">IFERROR(IF(AND(F125="",G125=""),"",IF(F125="",0,F125)+IF(G125="",0,G125)),"")</f>
        <v/>
      </c>
      <c r="I125" s="52" t="str">
        <f aca="false">IF(INDEX(Launagögn!$I$6:$I$10005,$A125)="","",INDEX(Launagögn!$I$6:$I$10005,$A125))</f>
        <v/>
      </c>
      <c r="J125" s="52" t="str">
        <f aca="false">IF(INDEX(Launagögn!$P$6:$P$10005,$A125)="","",INDEX(Launagögn!$P$6:$P$10005,$A125))</f>
        <v/>
      </c>
      <c r="K125" s="52" t="str">
        <f aca="false">IF(INDEX(Launagögn!$Q$6:$Q$10005,$A125)="","",INDEX(Launagögn!$Q$6:$Q$10005,$A125))</f>
        <v/>
      </c>
      <c r="L125" s="53" t="str">
        <f aca="false">IFERROR(IF(AND(I125="",J125=""),"",IF(I125="",0,I125)+IF(J125="",0,J125)),"")</f>
        <v/>
      </c>
      <c r="M125" s="52" t="str">
        <f aca="false">IFERROR(IF(OR(L125="",E125="",E125=0),"",ROUND(L125/E125,0)),"")</f>
        <v/>
      </c>
    </row>
    <row r="126" customFormat="false" ht="15" hidden="false" customHeight="true" outlineLevel="0" collapsed="false">
      <c r="A126" s="24" t="n">
        <v>121</v>
      </c>
      <c r="B126" s="25" t="str">
        <f aca="false">IF(INDEX(Launagögn!$B$6:$B$10005,$A126)="","",INDEX(Launagögn!$B$6:$B$10005,$A126))</f>
        <v/>
      </c>
      <c r="C126" s="25" t="str">
        <f aca="false">IF(INDEX(Launagögn!$C$6:$C$10005,$A126)="","",INDEX(Launagögn!$C$6:$C$10005,$A126))</f>
        <v/>
      </c>
      <c r="D126" s="49" t="str">
        <f aca="false">IF(INDEX(Launagögn!$D$6:$D$10005,$A126)="","",INDEX(Launagögn!$D$6:$D$10005,$A126))</f>
        <v/>
      </c>
      <c r="E126" s="50" t="str">
        <f aca="false">IF(INDEX(Launagögn!$E$6:$E$10005,$A126)="","",INDEX(Launagögn!$E$6:$E$10005,$A126))</f>
        <v/>
      </c>
      <c r="F126" s="27" t="str">
        <f aca="false">IFERROR(IF(INDEX(Launagögn!$C$6:$C$10005,$A126)="","",IF(INDEX(Starfsmat!$C$11:$C$110,MATCH(INDEX(Launagögn!$C$6:$C$10005,$A126),Starfsmat!$B$11:$B$110,0))=0,"",INDEX(Starfsmat!$C$11:$C$110,MATCH(INDEX(Launagögn!$C$6:$C$10005,$A126),Starfsmat!$B$11:$B$110,0)))),"")</f>
        <v/>
      </c>
      <c r="G126" s="37" t="str">
        <f aca="false">IFERROR(IF(INDEX(Einstaklingsmat!$D$11:$D$510,$A126)=0,"",INDEX(Einstaklingsmat!$D$11:$D$510,$A126)),"")</f>
        <v/>
      </c>
      <c r="H126" s="51" t="str">
        <f aca="false">IFERROR(IF(AND(F126="",G126=""),"",IF(F126="",0,F126)+IF(G126="",0,G126)),"")</f>
        <v/>
      </c>
      <c r="I126" s="52" t="str">
        <f aca="false">IF(INDEX(Launagögn!$I$6:$I$10005,$A126)="","",INDEX(Launagögn!$I$6:$I$10005,$A126))</f>
        <v/>
      </c>
      <c r="J126" s="52" t="str">
        <f aca="false">IF(INDEX(Launagögn!$P$6:$P$10005,$A126)="","",INDEX(Launagögn!$P$6:$P$10005,$A126))</f>
        <v/>
      </c>
      <c r="K126" s="52" t="str">
        <f aca="false">IF(INDEX(Launagögn!$Q$6:$Q$10005,$A126)="","",INDEX(Launagögn!$Q$6:$Q$10005,$A126))</f>
        <v/>
      </c>
      <c r="L126" s="53" t="str">
        <f aca="false">IFERROR(IF(AND(I126="",J126=""),"",IF(I126="",0,I126)+IF(J126="",0,J126)),"")</f>
        <v/>
      </c>
      <c r="M126" s="52" t="str">
        <f aca="false">IFERROR(IF(OR(L126="",E126="",E126=0),"",ROUND(L126/E126,0)),"")</f>
        <v/>
      </c>
    </row>
    <row r="127" customFormat="false" ht="15" hidden="false" customHeight="true" outlineLevel="0" collapsed="false">
      <c r="A127" s="24" t="n">
        <v>122</v>
      </c>
      <c r="B127" s="25" t="str">
        <f aca="false">IF(INDEX(Launagögn!$B$6:$B$10005,$A127)="","",INDEX(Launagögn!$B$6:$B$10005,$A127))</f>
        <v/>
      </c>
      <c r="C127" s="25" t="str">
        <f aca="false">IF(INDEX(Launagögn!$C$6:$C$10005,$A127)="","",INDEX(Launagögn!$C$6:$C$10005,$A127))</f>
        <v/>
      </c>
      <c r="D127" s="49" t="str">
        <f aca="false">IF(INDEX(Launagögn!$D$6:$D$10005,$A127)="","",INDEX(Launagögn!$D$6:$D$10005,$A127))</f>
        <v/>
      </c>
      <c r="E127" s="50" t="str">
        <f aca="false">IF(INDEX(Launagögn!$E$6:$E$10005,$A127)="","",INDEX(Launagögn!$E$6:$E$10005,$A127))</f>
        <v/>
      </c>
      <c r="F127" s="27" t="str">
        <f aca="false">IFERROR(IF(INDEX(Launagögn!$C$6:$C$10005,$A127)="","",IF(INDEX(Starfsmat!$C$11:$C$110,MATCH(INDEX(Launagögn!$C$6:$C$10005,$A127),Starfsmat!$B$11:$B$110,0))=0,"",INDEX(Starfsmat!$C$11:$C$110,MATCH(INDEX(Launagögn!$C$6:$C$10005,$A127),Starfsmat!$B$11:$B$110,0)))),"")</f>
        <v/>
      </c>
      <c r="G127" s="37" t="str">
        <f aca="false">IFERROR(IF(INDEX(Einstaklingsmat!$D$11:$D$510,$A127)=0,"",INDEX(Einstaklingsmat!$D$11:$D$510,$A127)),"")</f>
        <v/>
      </c>
      <c r="H127" s="51" t="str">
        <f aca="false">IFERROR(IF(AND(F127="",G127=""),"",IF(F127="",0,F127)+IF(G127="",0,G127)),"")</f>
        <v/>
      </c>
      <c r="I127" s="52" t="str">
        <f aca="false">IF(INDEX(Launagögn!$I$6:$I$10005,$A127)="","",INDEX(Launagögn!$I$6:$I$10005,$A127))</f>
        <v/>
      </c>
      <c r="J127" s="52" t="str">
        <f aca="false">IF(INDEX(Launagögn!$P$6:$P$10005,$A127)="","",INDEX(Launagögn!$P$6:$P$10005,$A127))</f>
        <v/>
      </c>
      <c r="K127" s="52" t="str">
        <f aca="false">IF(INDEX(Launagögn!$Q$6:$Q$10005,$A127)="","",INDEX(Launagögn!$Q$6:$Q$10005,$A127))</f>
        <v/>
      </c>
      <c r="L127" s="53" t="str">
        <f aca="false">IFERROR(IF(AND(I127="",J127=""),"",IF(I127="",0,I127)+IF(J127="",0,J127)),"")</f>
        <v/>
      </c>
      <c r="M127" s="52" t="str">
        <f aca="false">IFERROR(IF(OR(L127="",E127="",E127=0),"",ROUND(L127/E127,0)),"")</f>
        <v/>
      </c>
    </row>
    <row r="128" customFormat="false" ht="15" hidden="false" customHeight="true" outlineLevel="0" collapsed="false">
      <c r="A128" s="24" t="n">
        <v>123</v>
      </c>
      <c r="B128" s="25" t="str">
        <f aca="false">IF(INDEX(Launagögn!$B$6:$B$10005,$A128)="","",INDEX(Launagögn!$B$6:$B$10005,$A128))</f>
        <v/>
      </c>
      <c r="C128" s="25" t="str">
        <f aca="false">IF(INDEX(Launagögn!$C$6:$C$10005,$A128)="","",INDEX(Launagögn!$C$6:$C$10005,$A128))</f>
        <v/>
      </c>
      <c r="D128" s="49" t="str">
        <f aca="false">IF(INDEX(Launagögn!$D$6:$D$10005,$A128)="","",INDEX(Launagögn!$D$6:$D$10005,$A128))</f>
        <v/>
      </c>
      <c r="E128" s="50" t="str">
        <f aca="false">IF(INDEX(Launagögn!$E$6:$E$10005,$A128)="","",INDEX(Launagögn!$E$6:$E$10005,$A128))</f>
        <v/>
      </c>
      <c r="F128" s="27" t="str">
        <f aca="false">IFERROR(IF(INDEX(Launagögn!$C$6:$C$10005,$A128)="","",IF(INDEX(Starfsmat!$C$11:$C$110,MATCH(INDEX(Launagögn!$C$6:$C$10005,$A128),Starfsmat!$B$11:$B$110,0))=0,"",INDEX(Starfsmat!$C$11:$C$110,MATCH(INDEX(Launagögn!$C$6:$C$10005,$A128),Starfsmat!$B$11:$B$110,0)))),"")</f>
        <v/>
      </c>
      <c r="G128" s="37" t="str">
        <f aca="false">IFERROR(IF(INDEX(Einstaklingsmat!$D$11:$D$510,$A128)=0,"",INDEX(Einstaklingsmat!$D$11:$D$510,$A128)),"")</f>
        <v/>
      </c>
      <c r="H128" s="51" t="str">
        <f aca="false">IFERROR(IF(AND(F128="",G128=""),"",IF(F128="",0,F128)+IF(G128="",0,G128)),"")</f>
        <v/>
      </c>
      <c r="I128" s="52" t="str">
        <f aca="false">IF(INDEX(Launagögn!$I$6:$I$10005,$A128)="","",INDEX(Launagögn!$I$6:$I$10005,$A128))</f>
        <v/>
      </c>
      <c r="J128" s="52" t="str">
        <f aca="false">IF(INDEX(Launagögn!$P$6:$P$10005,$A128)="","",INDEX(Launagögn!$P$6:$P$10005,$A128))</f>
        <v/>
      </c>
      <c r="K128" s="52" t="str">
        <f aca="false">IF(INDEX(Launagögn!$Q$6:$Q$10005,$A128)="","",INDEX(Launagögn!$Q$6:$Q$10005,$A128))</f>
        <v/>
      </c>
      <c r="L128" s="53" t="str">
        <f aca="false">IFERROR(IF(AND(I128="",J128=""),"",IF(I128="",0,I128)+IF(J128="",0,J128)),"")</f>
        <v/>
      </c>
      <c r="M128" s="52" t="str">
        <f aca="false">IFERROR(IF(OR(L128="",E128="",E128=0),"",ROUND(L128/E128,0)),"")</f>
        <v/>
      </c>
    </row>
    <row r="129" customFormat="false" ht="15" hidden="false" customHeight="true" outlineLevel="0" collapsed="false">
      <c r="A129" s="24" t="n">
        <v>124</v>
      </c>
      <c r="B129" s="25" t="str">
        <f aca="false">IF(INDEX(Launagögn!$B$6:$B$10005,$A129)="","",INDEX(Launagögn!$B$6:$B$10005,$A129))</f>
        <v/>
      </c>
      <c r="C129" s="25" t="str">
        <f aca="false">IF(INDEX(Launagögn!$C$6:$C$10005,$A129)="","",INDEX(Launagögn!$C$6:$C$10005,$A129))</f>
        <v/>
      </c>
      <c r="D129" s="49" t="str">
        <f aca="false">IF(INDEX(Launagögn!$D$6:$D$10005,$A129)="","",INDEX(Launagögn!$D$6:$D$10005,$A129))</f>
        <v/>
      </c>
      <c r="E129" s="50" t="str">
        <f aca="false">IF(INDEX(Launagögn!$E$6:$E$10005,$A129)="","",INDEX(Launagögn!$E$6:$E$10005,$A129))</f>
        <v/>
      </c>
      <c r="F129" s="27" t="str">
        <f aca="false">IFERROR(IF(INDEX(Launagögn!$C$6:$C$10005,$A129)="","",IF(INDEX(Starfsmat!$C$11:$C$110,MATCH(INDEX(Launagögn!$C$6:$C$10005,$A129),Starfsmat!$B$11:$B$110,0))=0,"",INDEX(Starfsmat!$C$11:$C$110,MATCH(INDEX(Launagögn!$C$6:$C$10005,$A129),Starfsmat!$B$11:$B$110,0)))),"")</f>
        <v/>
      </c>
      <c r="G129" s="37" t="str">
        <f aca="false">IFERROR(IF(INDEX(Einstaklingsmat!$D$11:$D$510,$A129)=0,"",INDEX(Einstaklingsmat!$D$11:$D$510,$A129)),"")</f>
        <v/>
      </c>
      <c r="H129" s="51" t="str">
        <f aca="false">IFERROR(IF(AND(F129="",G129=""),"",IF(F129="",0,F129)+IF(G129="",0,G129)),"")</f>
        <v/>
      </c>
      <c r="I129" s="52" t="str">
        <f aca="false">IF(INDEX(Launagögn!$I$6:$I$10005,$A129)="","",INDEX(Launagögn!$I$6:$I$10005,$A129))</f>
        <v/>
      </c>
      <c r="J129" s="52" t="str">
        <f aca="false">IF(INDEX(Launagögn!$P$6:$P$10005,$A129)="","",INDEX(Launagögn!$P$6:$P$10005,$A129))</f>
        <v/>
      </c>
      <c r="K129" s="52" t="str">
        <f aca="false">IF(INDEX(Launagögn!$Q$6:$Q$10005,$A129)="","",INDEX(Launagögn!$Q$6:$Q$10005,$A129))</f>
        <v/>
      </c>
      <c r="L129" s="53" t="str">
        <f aca="false">IFERROR(IF(AND(I129="",J129=""),"",IF(I129="",0,I129)+IF(J129="",0,J129)),"")</f>
        <v/>
      </c>
      <c r="M129" s="52" t="str">
        <f aca="false">IFERROR(IF(OR(L129="",E129="",E129=0),"",ROUND(L129/E129,0)),"")</f>
        <v/>
      </c>
    </row>
    <row r="130" customFormat="false" ht="15" hidden="false" customHeight="true" outlineLevel="0" collapsed="false">
      <c r="A130" s="24" t="n">
        <v>125</v>
      </c>
      <c r="B130" s="25" t="str">
        <f aca="false">IF(INDEX(Launagögn!$B$6:$B$10005,$A130)="","",INDEX(Launagögn!$B$6:$B$10005,$A130))</f>
        <v/>
      </c>
      <c r="C130" s="25" t="str">
        <f aca="false">IF(INDEX(Launagögn!$C$6:$C$10005,$A130)="","",INDEX(Launagögn!$C$6:$C$10005,$A130))</f>
        <v/>
      </c>
      <c r="D130" s="49" t="str">
        <f aca="false">IF(INDEX(Launagögn!$D$6:$D$10005,$A130)="","",INDEX(Launagögn!$D$6:$D$10005,$A130))</f>
        <v/>
      </c>
      <c r="E130" s="50" t="str">
        <f aca="false">IF(INDEX(Launagögn!$E$6:$E$10005,$A130)="","",INDEX(Launagögn!$E$6:$E$10005,$A130))</f>
        <v/>
      </c>
      <c r="F130" s="27" t="str">
        <f aca="false">IFERROR(IF(INDEX(Launagögn!$C$6:$C$10005,$A130)="","",IF(INDEX(Starfsmat!$C$11:$C$110,MATCH(INDEX(Launagögn!$C$6:$C$10005,$A130),Starfsmat!$B$11:$B$110,0))=0,"",INDEX(Starfsmat!$C$11:$C$110,MATCH(INDEX(Launagögn!$C$6:$C$10005,$A130),Starfsmat!$B$11:$B$110,0)))),"")</f>
        <v/>
      </c>
      <c r="G130" s="37" t="str">
        <f aca="false">IFERROR(IF(INDEX(Einstaklingsmat!$D$11:$D$510,$A130)=0,"",INDEX(Einstaklingsmat!$D$11:$D$510,$A130)),"")</f>
        <v/>
      </c>
      <c r="H130" s="51" t="str">
        <f aca="false">IFERROR(IF(AND(F130="",G130=""),"",IF(F130="",0,F130)+IF(G130="",0,G130)),"")</f>
        <v/>
      </c>
      <c r="I130" s="52" t="str">
        <f aca="false">IF(INDEX(Launagögn!$I$6:$I$10005,$A130)="","",INDEX(Launagögn!$I$6:$I$10005,$A130))</f>
        <v/>
      </c>
      <c r="J130" s="52" t="str">
        <f aca="false">IF(INDEX(Launagögn!$P$6:$P$10005,$A130)="","",INDEX(Launagögn!$P$6:$P$10005,$A130))</f>
        <v/>
      </c>
      <c r="K130" s="52" t="str">
        <f aca="false">IF(INDEX(Launagögn!$Q$6:$Q$10005,$A130)="","",INDEX(Launagögn!$Q$6:$Q$10005,$A130))</f>
        <v/>
      </c>
      <c r="L130" s="53" t="str">
        <f aca="false">IFERROR(IF(AND(I130="",J130=""),"",IF(I130="",0,I130)+IF(J130="",0,J130)),"")</f>
        <v/>
      </c>
      <c r="M130" s="52" t="str">
        <f aca="false">IFERROR(IF(OR(L130="",E130="",E130=0),"",ROUND(L130/E130,0)),"")</f>
        <v/>
      </c>
    </row>
    <row r="131" customFormat="false" ht="15" hidden="false" customHeight="true" outlineLevel="0" collapsed="false">
      <c r="A131" s="24" t="n">
        <v>126</v>
      </c>
      <c r="B131" s="25" t="str">
        <f aca="false">IF(INDEX(Launagögn!$B$6:$B$10005,$A131)="","",INDEX(Launagögn!$B$6:$B$10005,$A131))</f>
        <v/>
      </c>
      <c r="C131" s="25" t="str">
        <f aca="false">IF(INDEX(Launagögn!$C$6:$C$10005,$A131)="","",INDEX(Launagögn!$C$6:$C$10005,$A131))</f>
        <v/>
      </c>
      <c r="D131" s="49" t="str">
        <f aca="false">IF(INDEX(Launagögn!$D$6:$D$10005,$A131)="","",INDEX(Launagögn!$D$6:$D$10005,$A131))</f>
        <v/>
      </c>
      <c r="E131" s="50" t="str">
        <f aca="false">IF(INDEX(Launagögn!$E$6:$E$10005,$A131)="","",INDEX(Launagögn!$E$6:$E$10005,$A131))</f>
        <v/>
      </c>
      <c r="F131" s="27" t="str">
        <f aca="false">IFERROR(IF(INDEX(Launagögn!$C$6:$C$10005,$A131)="","",IF(INDEX(Starfsmat!$C$11:$C$110,MATCH(INDEX(Launagögn!$C$6:$C$10005,$A131),Starfsmat!$B$11:$B$110,0))=0,"",INDEX(Starfsmat!$C$11:$C$110,MATCH(INDEX(Launagögn!$C$6:$C$10005,$A131),Starfsmat!$B$11:$B$110,0)))),"")</f>
        <v/>
      </c>
      <c r="G131" s="37" t="str">
        <f aca="false">IFERROR(IF(INDEX(Einstaklingsmat!$D$11:$D$510,$A131)=0,"",INDEX(Einstaklingsmat!$D$11:$D$510,$A131)),"")</f>
        <v/>
      </c>
      <c r="H131" s="51" t="str">
        <f aca="false">IFERROR(IF(AND(F131="",G131=""),"",IF(F131="",0,F131)+IF(G131="",0,G131)),"")</f>
        <v/>
      </c>
      <c r="I131" s="52" t="str">
        <f aca="false">IF(INDEX(Launagögn!$I$6:$I$10005,$A131)="","",INDEX(Launagögn!$I$6:$I$10005,$A131))</f>
        <v/>
      </c>
      <c r="J131" s="52" t="str">
        <f aca="false">IF(INDEX(Launagögn!$P$6:$P$10005,$A131)="","",INDEX(Launagögn!$P$6:$P$10005,$A131))</f>
        <v/>
      </c>
      <c r="K131" s="52" t="str">
        <f aca="false">IF(INDEX(Launagögn!$Q$6:$Q$10005,$A131)="","",INDEX(Launagögn!$Q$6:$Q$10005,$A131))</f>
        <v/>
      </c>
      <c r="L131" s="53" t="str">
        <f aca="false">IFERROR(IF(AND(I131="",J131=""),"",IF(I131="",0,I131)+IF(J131="",0,J131)),"")</f>
        <v/>
      </c>
      <c r="M131" s="52" t="str">
        <f aca="false">IFERROR(IF(OR(L131="",E131="",E131=0),"",ROUND(L131/E131,0)),"")</f>
        <v/>
      </c>
    </row>
    <row r="132" customFormat="false" ht="15" hidden="false" customHeight="true" outlineLevel="0" collapsed="false">
      <c r="A132" s="24" t="n">
        <v>127</v>
      </c>
      <c r="B132" s="25" t="str">
        <f aca="false">IF(INDEX(Launagögn!$B$6:$B$10005,$A132)="","",INDEX(Launagögn!$B$6:$B$10005,$A132))</f>
        <v/>
      </c>
      <c r="C132" s="25" t="str">
        <f aca="false">IF(INDEX(Launagögn!$C$6:$C$10005,$A132)="","",INDEX(Launagögn!$C$6:$C$10005,$A132))</f>
        <v/>
      </c>
      <c r="D132" s="49" t="str">
        <f aca="false">IF(INDEX(Launagögn!$D$6:$D$10005,$A132)="","",INDEX(Launagögn!$D$6:$D$10005,$A132))</f>
        <v/>
      </c>
      <c r="E132" s="50" t="str">
        <f aca="false">IF(INDEX(Launagögn!$E$6:$E$10005,$A132)="","",INDEX(Launagögn!$E$6:$E$10005,$A132))</f>
        <v/>
      </c>
      <c r="F132" s="27" t="str">
        <f aca="false">IFERROR(IF(INDEX(Launagögn!$C$6:$C$10005,$A132)="","",IF(INDEX(Starfsmat!$C$11:$C$110,MATCH(INDEX(Launagögn!$C$6:$C$10005,$A132),Starfsmat!$B$11:$B$110,0))=0,"",INDEX(Starfsmat!$C$11:$C$110,MATCH(INDEX(Launagögn!$C$6:$C$10005,$A132),Starfsmat!$B$11:$B$110,0)))),"")</f>
        <v/>
      </c>
      <c r="G132" s="37" t="str">
        <f aca="false">IFERROR(IF(INDEX(Einstaklingsmat!$D$11:$D$510,$A132)=0,"",INDEX(Einstaklingsmat!$D$11:$D$510,$A132)),"")</f>
        <v/>
      </c>
      <c r="H132" s="51" t="str">
        <f aca="false">IFERROR(IF(AND(F132="",G132=""),"",IF(F132="",0,F132)+IF(G132="",0,G132)),"")</f>
        <v/>
      </c>
      <c r="I132" s="52" t="str">
        <f aca="false">IF(INDEX(Launagögn!$I$6:$I$10005,$A132)="","",INDEX(Launagögn!$I$6:$I$10005,$A132))</f>
        <v/>
      </c>
      <c r="J132" s="52" t="str">
        <f aca="false">IF(INDEX(Launagögn!$P$6:$P$10005,$A132)="","",INDEX(Launagögn!$P$6:$P$10005,$A132))</f>
        <v/>
      </c>
      <c r="K132" s="52" t="str">
        <f aca="false">IF(INDEX(Launagögn!$Q$6:$Q$10005,$A132)="","",INDEX(Launagögn!$Q$6:$Q$10005,$A132))</f>
        <v/>
      </c>
      <c r="L132" s="53" t="str">
        <f aca="false">IFERROR(IF(AND(I132="",J132=""),"",IF(I132="",0,I132)+IF(J132="",0,J132)),"")</f>
        <v/>
      </c>
      <c r="M132" s="52" t="str">
        <f aca="false">IFERROR(IF(OR(L132="",E132="",E132=0),"",ROUND(L132/E132,0)),"")</f>
        <v/>
      </c>
    </row>
    <row r="133" customFormat="false" ht="15" hidden="false" customHeight="true" outlineLevel="0" collapsed="false">
      <c r="A133" s="24" t="n">
        <v>128</v>
      </c>
      <c r="B133" s="25" t="str">
        <f aca="false">IF(INDEX(Launagögn!$B$6:$B$10005,$A133)="","",INDEX(Launagögn!$B$6:$B$10005,$A133))</f>
        <v/>
      </c>
      <c r="C133" s="25" t="str">
        <f aca="false">IF(INDEX(Launagögn!$C$6:$C$10005,$A133)="","",INDEX(Launagögn!$C$6:$C$10005,$A133))</f>
        <v/>
      </c>
      <c r="D133" s="49" t="str">
        <f aca="false">IF(INDEX(Launagögn!$D$6:$D$10005,$A133)="","",INDEX(Launagögn!$D$6:$D$10005,$A133))</f>
        <v/>
      </c>
      <c r="E133" s="50" t="str">
        <f aca="false">IF(INDEX(Launagögn!$E$6:$E$10005,$A133)="","",INDEX(Launagögn!$E$6:$E$10005,$A133))</f>
        <v/>
      </c>
      <c r="F133" s="27" t="str">
        <f aca="false">IFERROR(IF(INDEX(Launagögn!$C$6:$C$10005,$A133)="","",IF(INDEX(Starfsmat!$C$11:$C$110,MATCH(INDEX(Launagögn!$C$6:$C$10005,$A133),Starfsmat!$B$11:$B$110,0))=0,"",INDEX(Starfsmat!$C$11:$C$110,MATCH(INDEX(Launagögn!$C$6:$C$10005,$A133),Starfsmat!$B$11:$B$110,0)))),"")</f>
        <v/>
      </c>
      <c r="G133" s="37" t="str">
        <f aca="false">IFERROR(IF(INDEX(Einstaklingsmat!$D$11:$D$510,$A133)=0,"",INDEX(Einstaklingsmat!$D$11:$D$510,$A133)),"")</f>
        <v/>
      </c>
      <c r="H133" s="51" t="str">
        <f aca="false">IFERROR(IF(AND(F133="",G133=""),"",IF(F133="",0,F133)+IF(G133="",0,G133)),"")</f>
        <v/>
      </c>
      <c r="I133" s="52" t="str">
        <f aca="false">IF(INDEX(Launagögn!$I$6:$I$10005,$A133)="","",INDEX(Launagögn!$I$6:$I$10005,$A133))</f>
        <v/>
      </c>
      <c r="J133" s="52" t="str">
        <f aca="false">IF(INDEX(Launagögn!$P$6:$P$10005,$A133)="","",INDEX(Launagögn!$P$6:$P$10005,$A133))</f>
        <v/>
      </c>
      <c r="K133" s="52" t="str">
        <f aca="false">IF(INDEX(Launagögn!$Q$6:$Q$10005,$A133)="","",INDEX(Launagögn!$Q$6:$Q$10005,$A133))</f>
        <v/>
      </c>
      <c r="L133" s="53" t="str">
        <f aca="false">IFERROR(IF(AND(I133="",J133=""),"",IF(I133="",0,I133)+IF(J133="",0,J133)),"")</f>
        <v/>
      </c>
      <c r="M133" s="52" t="str">
        <f aca="false">IFERROR(IF(OR(L133="",E133="",E133=0),"",ROUND(L133/E133,0)),"")</f>
        <v/>
      </c>
    </row>
    <row r="134" customFormat="false" ht="15" hidden="false" customHeight="true" outlineLevel="0" collapsed="false">
      <c r="A134" s="24" t="n">
        <v>129</v>
      </c>
      <c r="B134" s="25" t="str">
        <f aca="false">IF(INDEX(Launagögn!$B$6:$B$10005,$A134)="","",INDEX(Launagögn!$B$6:$B$10005,$A134))</f>
        <v/>
      </c>
      <c r="C134" s="25" t="str">
        <f aca="false">IF(INDEX(Launagögn!$C$6:$C$10005,$A134)="","",INDEX(Launagögn!$C$6:$C$10005,$A134))</f>
        <v/>
      </c>
      <c r="D134" s="49" t="str">
        <f aca="false">IF(INDEX(Launagögn!$D$6:$D$10005,$A134)="","",INDEX(Launagögn!$D$6:$D$10005,$A134))</f>
        <v/>
      </c>
      <c r="E134" s="50" t="str">
        <f aca="false">IF(INDEX(Launagögn!$E$6:$E$10005,$A134)="","",INDEX(Launagögn!$E$6:$E$10005,$A134))</f>
        <v/>
      </c>
      <c r="F134" s="27" t="str">
        <f aca="false">IFERROR(IF(INDEX(Launagögn!$C$6:$C$10005,$A134)="","",IF(INDEX(Starfsmat!$C$11:$C$110,MATCH(INDEX(Launagögn!$C$6:$C$10005,$A134),Starfsmat!$B$11:$B$110,0))=0,"",INDEX(Starfsmat!$C$11:$C$110,MATCH(INDEX(Launagögn!$C$6:$C$10005,$A134),Starfsmat!$B$11:$B$110,0)))),"")</f>
        <v/>
      </c>
      <c r="G134" s="37" t="str">
        <f aca="false">IFERROR(IF(INDEX(Einstaklingsmat!$D$11:$D$510,$A134)=0,"",INDEX(Einstaklingsmat!$D$11:$D$510,$A134)),"")</f>
        <v/>
      </c>
      <c r="H134" s="51" t="str">
        <f aca="false">IFERROR(IF(AND(F134="",G134=""),"",IF(F134="",0,F134)+IF(G134="",0,G134)),"")</f>
        <v/>
      </c>
      <c r="I134" s="52" t="str">
        <f aca="false">IF(INDEX(Launagögn!$I$6:$I$10005,$A134)="","",INDEX(Launagögn!$I$6:$I$10005,$A134))</f>
        <v/>
      </c>
      <c r="J134" s="52" t="str">
        <f aca="false">IF(INDEX(Launagögn!$P$6:$P$10005,$A134)="","",INDEX(Launagögn!$P$6:$P$10005,$A134))</f>
        <v/>
      </c>
      <c r="K134" s="52" t="str">
        <f aca="false">IF(INDEX(Launagögn!$Q$6:$Q$10005,$A134)="","",INDEX(Launagögn!$Q$6:$Q$10005,$A134))</f>
        <v/>
      </c>
      <c r="L134" s="53" t="str">
        <f aca="false">IFERROR(IF(AND(I134="",J134=""),"",IF(I134="",0,I134)+IF(J134="",0,J134)),"")</f>
        <v/>
      </c>
      <c r="M134" s="52" t="str">
        <f aca="false">IFERROR(IF(OR(L134="",E134="",E134=0),"",ROUND(L134/E134,0)),"")</f>
        <v/>
      </c>
    </row>
    <row r="135" customFormat="false" ht="15" hidden="false" customHeight="true" outlineLevel="0" collapsed="false">
      <c r="A135" s="24" t="n">
        <v>130</v>
      </c>
      <c r="B135" s="25" t="str">
        <f aca="false">IF(INDEX(Launagögn!$B$6:$B$10005,$A135)="","",INDEX(Launagögn!$B$6:$B$10005,$A135))</f>
        <v/>
      </c>
      <c r="C135" s="25" t="str">
        <f aca="false">IF(INDEX(Launagögn!$C$6:$C$10005,$A135)="","",INDEX(Launagögn!$C$6:$C$10005,$A135))</f>
        <v/>
      </c>
      <c r="D135" s="49" t="str">
        <f aca="false">IF(INDEX(Launagögn!$D$6:$D$10005,$A135)="","",INDEX(Launagögn!$D$6:$D$10005,$A135))</f>
        <v/>
      </c>
      <c r="E135" s="50" t="str">
        <f aca="false">IF(INDEX(Launagögn!$E$6:$E$10005,$A135)="","",INDEX(Launagögn!$E$6:$E$10005,$A135))</f>
        <v/>
      </c>
      <c r="F135" s="27" t="str">
        <f aca="false">IFERROR(IF(INDEX(Launagögn!$C$6:$C$10005,$A135)="","",IF(INDEX(Starfsmat!$C$11:$C$110,MATCH(INDEX(Launagögn!$C$6:$C$10005,$A135),Starfsmat!$B$11:$B$110,0))=0,"",INDEX(Starfsmat!$C$11:$C$110,MATCH(INDEX(Launagögn!$C$6:$C$10005,$A135),Starfsmat!$B$11:$B$110,0)))),"")</f>
        <v/>
      </c>
      <c r="G135" s="37" t="str">
        <f aca="false">IFERROR(IF(INDEX(Einstaklingsmat!$D$11:$D$510,$A135)=0,"",INDEX(Einstaklingsmat!$D$11:$D$510,$A135)),"")</f>
        <v/>
      </c>
      <c r="H135" s="51" t="str">
        <f aca="false">IFERROR(IF(AND(F135="",G135=""),"",IF(F135="",0,F135)+IF(G135="",0,G135)),"")</f>
        <v/>
      </c>
      <c r="I135" s="52" t="str">
        <f aca="false">IF(INDEX(Launagögn!$I$6:$I$10005,$A135)="","",INDEX(Launagögn!$I$6:$I$10005,$A135))</f>
        <v/>
      </c>
      <c r="J135" s="52" t="str">
        <f aca="false">IF(INDEX(Launagögn!$P$6:$P$10005,$A135)="","",INDEX(Launagögn!$P$6:$P$10005,$A135))</f>
        <v/>
      </c>
      <c r="K135" s="52" t="str">
        <f aca="false">IF(INDEX(Launagögn!$Q$6:$Q$10005,$A135)="","",INDEX(Launagögn!$Q$6:$Q$10005,$A135))</f>
        <v/>
      </c>
      <c r="L135" s="53" t="str">
        <f aca="false">IFERROR(IF(AND(I135="",J135=""),"",IF(I135="",0,I135)+IF(J135="",0,J135)),"")</f>
        <v/>
      </c>
      <c r="M135" s="52" t="str">
        <f aca="false">IFERROR(IF(OR(L135="",E135="",E135=0),"",ROUND(L135/E135,0)),"")</f>
        <v/>
      </c>
    </row>
    <row r="136" customFormat="false" ht="15" hidden="false" customHeight="true" outlineLevel="0" collapsed="false">
      <c r="A136" s="24" t="n">
        <v>131</v>
      </c>
      <c r="B136" s="25" t="str">
        <f aca="false">IF(INDEX(Launagögn!$B$6:$B$10005,$A136)="","",INDEX(Launagögn!$B$6:$B$10005,$A136))</f>
        <v/>
      </c>
      <c r="C136" s="25" t="str">
        <f aca="false">IF(INDEX(Launagögn!$C$6:$C$10005,$A136)="","",INDEX(Launagögn!$C$6:$C$10005,$A136))</f>
        <v/>
      </c>
      <c r="D136" s="49" t="str">
        <f aca="false">IF(INDEX(Launagögn!$D$6:$D$10005,$A136)="","",INDEX(Launagögn!$D$6:$D$10005,$A136))</f>
        <v/>
      </c>
      <c r="E136" s="50" t="str">
        <f aca="false">IF(INDEX(Launagögn!$E$6:$E$10005,$A136)="","",INDEX(Launagögn!$E$6:$E$10005,$A136))</f>
        <v/>
      </c>
      <c r="F136" s="27" t="str">
        <f aca="false">IFERROR(IF(INDEX(Launagögn!$C$6:$C$10005,$A136)="","",IF(INDEX(Starfsmat!$C$11:$C$110,MATCH(INDEX(Launagögn!$C$6:$C$10005,$A136),Starfsmat!$B$11:$B$110,0))=0,"",INDEX(Starfsmat!$C$11:$C$110,MATCH(INDEX(Launagögn!$C$6:$C$10005,$A136),Starfsmat!$B$11:$B$110,0)))),"")</f>
        <v/>
      </c>
      <c r="G136" s="37" t="str">
        <f aca="false">IFERROR(IF(INDEX(Einstaklingsmat!$D$11:$D$510,$A136)=0,"",INDEX(Einstaklingsmat!$D$11:$D$510,$A136)),"")</f>
        <v/>
      </c>
      <c r="H136" s="51" t="str">
        <f aca="false">IFERROR(IF(AND(F136="",G136=""),"",IF(F136="",0,F136)+IF(G136="",0,G136)),"")</f>
        <v/>
      </c>
      <c r="I136" s="52" t="str">
        <f aca="false">IF(INDEX(Launagögn!$I$6:$I$10005,$A136)="","",INDEX(Launagögn!$I$6:$I$10005,$A136))</f>
        <v/>
      </c>
      <c r="J136" s="52" t="str">
        <f aca="false">IF(INDEX(Launagögn!$P$6:$P$10005,$A136)="","",INDEX(Launagögn!$P$6:$P$10005,$A136))</f>
        <v/>
      </c>
      <c r="K136" s="52" t="str">
        <f aca="false">IF(INDEX(Launagögn!$Q$6:$Q$10005,$A136)="","",INDEX(Launagögn!$Q$6:$Q$10005,$A136))</f>
        <v/>
      </c>
      <c r="L136" s="53" t="str">
        <f aca="false">IFERROR(IF(AND(I136="",J136=""),"",IF(I136="",0,I136)+IF(J136="",0,J136)),"")</f>
        <v/>
      </c>
      <c r="M136" s="52" t="str">
        <f aca="false">IFERROR(IF(OR(L136="",E136="",E136=0),"",ROUND(L136/E136,0)),"")</f>
        <v/>
      </c>
    </row>
    <row r="137" customFormat="false" ht="15" hidden="false" customHeight="true" outlineLevel="0" collapsed="false">
      <c r="A137" s="24" t="n">
        <v>132</v>
      </c>
      <c r="B137" s="25" t="str">
        <f aca="false">IF(INDEX(Launagögn!$B$6:$B$10005,$A137)="","",INDEX(Launagögn!$B$6:$B$10005,$A137))</f>
        <v/>
      </c>
      <c r="C137" s="25" t="str">
        <f aca="false">IF(INDEX(Launagögn!$C$6:$C$10005,$A137)="","",INDEX(Launagögn!$C$6:$C$10005,$A137))</f>
        <v/>
      </c>
      <c r="D137" s="49" t="str">
        <f aca="false">IF(INDEX(Launagögn!$D$6:$D$10005,$A137)="","",INDEX(Launagögn!$D$6:$D$10005,$A137))</f>
        <v/>
      </c>
      <c r="E137" s="50" t="str">
        <f aca="false">IF(INDEX(Launagögn!$E$6:$E$10005,$A137)="","",INDEX(Launagögn!$E$6:$E$10005,$A137))</f>
        <v/>
      </c>
      <c r="F137" s="27" t="str">
        <f aca="false">IFERROR(IF(INDEX(Launagögn!$C$6:$C$10005,$A137)="","",IF(INDEX(Starfsmat!$C$11:$C$110,MATCH(INDEX(Launagögn!$C$6:$C$10005,$A137),Starfsmat!$B$11:$B$110,0))=0,"",INDEX(Starfsmat!$C$11:$C$110,MATCH(INDEX(Launagögn!$C$6:$C$10005,$A137),Starfsmat!$B$11:$B$110,0)))),"")</f>
        <v/>
      </c>
      <c r="G137" s="37" t="str">
        <f aca="false">IFERROR(IF(INDEX(Einstaklingsmat!$D$11:$D$510,$A137)=0,"",INDEX(Einstaklingsmat!$D$11:$D$510,$A137)),"")</f>
        <v/>
      </c>
      <c r="H137" s="51" t="str">
        <f aca="false">IFERROR(IF(AND(F137="",G137=""),"",IF(F137="",0,F137)+IF(G137="",0,G137)),"")</f>
        <v/>
      </c>
      <c r="I137" s="52" t="str">
        <f aca="false">IF(INDEX(Launagögn!$I$6:$I$10005,$A137)="","",INDEX(Launagögn!$I$6:$I$10005,$A137))</f>
        <v/>
      </c>
      <c r="J137" s="52" t="str">
        <f aca="false">IF(INDEX(Launagögn!$P$6:$P$10005,$A137)="","",INDEX(Launagögn!$P$6:$P$10005,$A137))</f>
        <v/>
      </c>
      <c r="K137" s="52" t="str">
        <f aca="false">IF(INDEX(Launagögn!$Q$6:$Q$10005,$A137)="","",INDEX(Launagögn!$Q$6:$Q$10005,$A137))</f>
        <v/>
      </c>
      <c r="L137" s="53" t="str">
        <f aca="false">IFERROR(IF(AND(I137="",J137=""),"",IF(I137="",0,I137)+IF(J137="",0,J137)),"")</f>
        <v/>
      </c>
      <c r="M137" s="52" t="str">
        <f aca="false">IFERROR(IF(OR(L137="",E137="",E137=0),"",ROUND(L137/E137,0)),"")</f>
        <v/>
      </c>
    </row>
    <row r="138" customFormat="false" ht="15" hidden="false" customHeight="true" outlineLevel="0" collapsed="false">
      <c r="A138" s="24" t="n">
        <v>133</v>
      </c>
      <c r="B138" s="25" t="str">
        <f aca="false">IF(INDEX(Launagögn!$B$6:$B$10005,$A138)="","",INDEX(Launagögn!$B$6:$B$10005,$A138))</f>
        <v/>
      </c>
      <c r="C138" s="25" t="str">
        <f aca="false">IF(INDEX(Launagögn!$C$6:$C$10005,$A138)="","",INDEX(Launagögn!$C$6:$C$10005,$A138))</f>
        <v/>
      </c>
      <c r="D138" s="49" t="str">
        <f aca="false">IF(INDEX(Launagögn!$D$6:$D$10005,$A138)="","",INDEX(Launagögn!$D$6:$D$10005,$A138))</f>
        <v/>
      </c>
      <c r="E138" s="50" t="str">
        <f aca="false">IF(INDEX(Launagögn!$E$6:$E$10005,$A138)="","",INDEX(Launagögn!$E$6:$E$10005,$A138))</f>
        <v/>
      </c>
      <c r="F138" s="27" t="str">
        <f aca="false">IFERROR(IF(INDEX(Launagögn!$C$6:$C$10005,$A138)="","",IF(INDEX(Starfsmat!$C$11:$C$110,MATCH(INDEX(Launagögn!$C$6:$C$10005,$A138),Starfsmat!$B$11:$B$110,0))=0,"",INDEX(Starfsmat!$C$11:$C$110,MATCH(INDEX(Launagögn!$C$6:$C$10005,$A138),Starfsmat!$B$11:$B$110,0)))),"")</f>
        <v/>
      </c>
      <c r="G138" s="37" t="str">
        <f aca="false">IFERROR(IF(INDEX(Einstaklingsmat!$D$11:$D$510,$A138)=0,"",INDEX(Einstaklingsmat!$D$11:$D$510,$A138)),"")</f>
        <v/>
      </c>
      <c r="H138" s="51" t="str">
        <f aca="false">IFERROR(IF(AND(F138="",G138=""),"",IF(F138="",0,F138)+IF(G138="",0,G138)),"")</f>
        <v/>
      </c>
      <c r="I138" s="52" t="str">
        <f aca="false">IF(INDEX(Launagögn!$I$6:$I$10005,$A138)="","",INDEX(Launagögn!$I$6:$I$10005,$A138))</f>
        <v/>
      </c>
      <c r="J138" s="52" t="str">
        <f aca="false">IF(INDEX(Launagögn!$P$6:$P$10005,$A138)="","",INDEX(Launagögn!$P$6:$P$10005,$A138))</f>
        <v/>
      </c>
      <c r="K138" s="52" t="str">
        <f aca="false">IF(INDEX(Launagögn!$Q$6:$Q$10005,$A138)="","",INDEX(Launagögn!$Q$6:$Q$10005,$A138))</f>
        <v/>
      </c>
      <c r="L138" s="53" t="str">
        <f aca="false">IFERROR(IF(AND(I138="",J138=""),"",IF(I138="",0,I138)+IF(J138="",0,J138)),"")</f>
        <v/>
      </c>
      <c r="M138" s="52" t="str">
        <f aca="false">IFERROR(IF(OR(L138="",E138="",E138=0),"",ROUND(L138/E138,0)),"")</f>
        <v/>
      </c>
    </row>
    <row r="139" customFormat="false" ht="15" hidden="false" customHeight="true" outlineLevel="0" collapsed="false">
      <c r="A139" s="24" t="n">
        <v>134</v>
      </c>
      <c r="B139" s="25" t="str">
        <f aca="false">IF(INDEX(Launagögn!$B$6:$B$10005,$A139)="","",INDEX(Launagögn!$B$6:$B$10005,$A139))</f>
        <v/>
      </c>
      <c r="C139" s="25" t="str">
        <f aca="false">IF(INDEX(Launagögn!$C$6:$C$10005,$A139)="","",INDEX(Launagögn!$C$6:$C$10005,$A139))</f>
        <v/>
      </c>
      <c r="D139" s="49" t="str">
        <f aca="false">IF(INDEX(Launagögn!$D$6:$D$10005,$A139)="","",INDEX(Launagögn!$D$6:$D$10005,$A139))</f>
        <v/>
      </c>
      <c r="E139" s="50" t="str">
        <f aca="false">IF(INDEX(Launagögn!$E$6:$E$10005,$A139)="","",INDEX(Launagögn!$E$6:$E$10005,$A139))</f>
        <v/>
      </c>
      <c r="F139" s="27" t="str">
        <f aca="false">IFERROR(IF(INDEX(Launagögn!$C$6:$C$10005,$A139)="","",IF(INDEX(Starfsmat!$C$11:$C$110,MATCH(INDEX(Launagögn!$C$6:$C$10005,$A139),Starfsmat!$B$11:$B$110,0))=0,"",INDEX(Starfsmat!$C$11:$C$110,MATCH(INDEX(Launagögn!$C$6:$C$10005,$A139),Starfsmat!$B$11:$B$110,0)))),"")</f>
        <v/>
      </c>
      <c r="G139" s="37" t="str">
        <f aca="false">IFERROR(IF(INDEX(Einstaklingsmat!$D$11:$D$510,$A139)=0,"",INDEX(Einstaklingsmat!$D$11:$D$510,$A139)),"")</f>
        <v/>
      </c>
      <c r="H139" s="51" t="str">
        <f aca="false">IFERROR(IF(AND(F139="",G139=""),"",IF(F139="",0,F139)+IF(G139="",0,G139)),"")</f>
        <v/>
      </c>
      <c r="I139" s="52" t="str">
        <f aca="false">IF(INDEX(Launagögn!$I$6:$I$10005,$A139)="","",INDEX(Launagögn!$I$6:$I$10005,$A139))</f>
        <v/>
      </c>
      <c r="J139" s="52" t="str">
        <f aca="false">IF(INDEX(Launagögn!$P$6:$P$10005,$A139)="","",INDEX(Launagögn!$P$6:$P$10005,$A139))</f>
        <v/>
      </c>
      <c r="K139" s="52" t="str">
        <f aca="false">IF(INDEX(Launagögn!$Q$6:$Q$10005,$A139)="","",INDEX(Launagögn!$Q$6:$Q$10005,$A139))</f>
        <v/>
      </c>
      <c r="L139" s="53" t="str">
        <f aca="false">IFERROR(IF(AND(I139="",J139=""),"",IF(I139="",0,I139)+IF(J139="",0,J139)),"")</f>
        <v/>
      </c>
      <c r="M139" s="52" t="str">
        <f aca="false">IFERROR(IF(OR(L139="",E139="",E139=0),"",ROUND(L139/E139,0)),"")</f>
        <v/>
      </c>
    </row>
    <row r="140" customFormat="false" ht="15" hidden="false" customHeight="true" outlineLevel="0" collapsed="false">
      <c r="A140" s="24" t="n">
        <v>135</v>
      </c>
      <c r="B140" s="25" t="str">
        <f aca="false">IF(INDEX(Launagögn!$B$6:$B$10005,$A140)="","",INDEX(Launagögn!$B$6:$B$10005,$A140))</f>
        <v/>
      </c>
      <c r="C140" s="25" t="str">
        <f aca="false">IF(INDEX(Launagögn!$C$6:$C$10005,$A140)="","",INDEX(Launagögn!$C$6:$C$10005,$A140))</f>
        <v/>
      </c>
      <c r="D140" s="49" t="str">
        <f aca="false">IF(INDEX(Launagögn!$D$6:$D$10005,$A140)="","",INDEX(Launagögn!$D$6:$D$10005,$A140))</f>
        <v/>
      </c>
      <c r="E140" s="50" t="str">
        <f aca="false">IF(INDEX(Launagögn!$E$6:$E$10005,$A140)="","",INDEX(Launagögn!$E$6:$E$10005,$A140))</f>
        <v/>
      </c>
      <c r="F140" s="27" t="str">
        <f aca="false">IFERROR(IF(INDEX(Launagögn!$C$6:$C$10005,$A140)="","",IF(INDEX(Starfsmat!$C$11:$C$110,MATCH(INDEX(Launagögn!$C$6:$C$10005,$A140),Starfsmat!$B$11:$B$110,0))=0,"",INDEX(Starfsmat!$C$11:$C$110,MATCH(INDEX(Launagögn!$C$6:$C$10005,$A140),Starfsmat!$B$11:$B$110,0)))),"")</f>
        <v/>
      </c>
      <c r="G140" s="37" t="str">
        <f aca="false">IFERROR(IF(INDEX(Einstaklingsmat!$D$11:$D$510,$A140)=0,"",INDEX(Einstaklingsmat!$D$11:$D$510,$A140)),"")</f>
        <v/>
      </c>
      <c r="H140" s="51" t="str">
        <f aca="false">IFERROR(IF(AND(F140="",G140=""),"",IF(F140="",0,F140)+IF(G140="",0,G140)),"")</f>
        <v/>
      </c>
      <c r="I140" s="52" t="str">
        <f aca="false">IF(INDEX(Launagögn!$I$6:$I$10005,$A140)="","",INDEX(Launagögn!$I$6:$I$10005,$A140))</f>
        <v/>
      </c>
      <c r="J140" s="52" t="str">
        <f aca="false">IF(INDEX(Launagögn!$P$6:$P$10005,$A140)="","",INDEX(Launagögn!$P$6:$P$10005,$A140))</f>
        <v/>
      </c>
      <c r="K140" s="52" t="str">
        <f aca="false">IF(INDEX(Launagögn!$Q$6:$Q$10005,$A140)="","",INDEX(Launagögn!$Q$6:$Q$10005,$A140))</f>
        <v/>
      </c>
      <c r="L140" s="53" t="str">
        <f aca="false">IFERROR(IF(AND(I140="",J140=""),"",IF(I140="",0,I140)+IF(J140="",0,J140)),"")</f>
        <v/>
      </c>
      <c r="M140" s="52" t="str">
        <f aca="false">IFERROR(IF(OR(L140="",E140="",E140=0),"",ROUND(L140/E140,0)),"")</f>
        <v/>
      </c>
    </row>
    <row r="141" customFormat="false" ht="15" hidden="false" customHeight="true" outlineLevel="0" collapsed="false">
      <c r="A141" s="24" t="n">
        <v>136</v>
      </c>
      <c r="B141" s="25" t="str">
        <f aca="false">IF(INDEX(Launagögn!$B$6:$B$10005,$A141)="","",INDEX(Launagögn!$B$6:$B$10005,$A141))</f>
        <v/>
      </c>
      <c r="C141" s="25" t="str">
        <f aca="false">IF(INDEX(Launagögn!$C$6:$C$10005,$A141)="","",INDEX(Launagögn!$C$6:$C$10005,$A141))</f>
        <v/>
      </c>
      <c r="D141" s="49" t="str">
        <f aca="false">IF(INDEX(Launagögn!$D$6:$D$10005,$A141)="","",INDEX(Launagögn!$D$6:$D$10005,$A141))</f>
        <v/>
      </c>
      <c r="E141" s="50" t="str">
        <f aca="false">IF(INDEX(Launagögn!$E$6:$E$10005,$A141)="","",INDEX(Launagögn!$E$6:$E$10005,$A141))</f>
        <v/>
      </c>
      <c r="F141" s="27" t="str">
        <f aca="false">IFERROR(IF(INDEX(Launagögn!$C$6:$C$10005,$A141)="","",IF(INDEX(Starfsmat!$C$11:$C$110,MATCH(INDEX(Launagögn!$C$6:$C$10005,$A141),Starfsmat!$B$11:$B$110,0))=0,"",INDEX(Starfsmat!$C$11:$C$110,MATCH(INDEX(Launagögn!$C$6:$C$10005,$A141),Starfsmat!$B$11:$B$110,0)))),"")</f>
        <v/>
      </c>
      <c r="G141" s="37" t="str">
        <f aca="false">IFERROR(IF(INDEX(Einstaklingsmat!$D$11:$D$510,$A141)=0,"",INDEX(Einstaklingsmat!$D$11:$D$510,$A141)),"")</f>
        <v/>
      </c>
      <c r="H141" s="51" t="str">
        <f aca="false">IFERROR(IF(AND(F141="",G141=""),"",IF(F141="",0,F141)+IF(G141="",0,G141)),"")</f>
        <v/>
      </c>
      <c r="I141" s="52" t="str">
        <f aca="false">IF(INDEX(Launagögn!$I$6:$I$10005,$A141)="","",INDEX(Launagögn!$I$6:$I$10005,$A141))</f>
        <v/>
      </c>
      <c r="J141" s="52" t="str">
        <f aca="false">IF(INDEX(Launagögn!$P$6:$P$10005,$A141)="","",INDEX(Launagögn!$P$6:$P$10005,$A141))</f>
        <v/>
      </c>
      <c r="K141" s="52" t="str">
        <f aca="false">IF(INDEX(Launagögn!$Q$6:$Q$10005,$A141)="","",INDEX(Launagögn!$Q$6:$Q$10005,$A141))</f>
        <v/>
      </c>
      <c r="L141" s="53" t="str">
        <f aca="false">IFERROR(IF(AND(I141="",J141=""),"",IF(I141="",0,I141)+IF(J141="",0,J141)),"")</f>
        <v/>
      </c>
      <c r="M141" s="52" t="str">
        <f aca="false">IFERROR(IF(OR(L141="",E141="",E141=0),"",ROUND(L141/E141,0)),"")</f>
        <v/>
      </c>
    </row>
    <row r="142" customFormat="false" ht="15" hidden="false" customHeight="true" outlineLevel="0" collapsed="false">
      <c r="A142" s="24" t="n">
        <v>137</v>
      </c>
      <c r="B142" s="25" t="str">
        <f aca="false">IF(INDEX(Launagögn!$B$6:$B$10005,$A142)="","",INDEX(Launagögn!$B$6:$B$10005,$A142))</f>
        <v/>
      </c>
      <c r="C142" s="25" t="str">
        <f aca="false">IF(INDEX(Launagögn!$C$6:$C$10005,$A142)="","",INDEX(Launagögn!$C$6:$C$10005,$A142))</f>
        <v/>
      </c>
      <c r="D142" s="49" t="str">
        <f aca="false">IF(INDEX(Launagögn!$D$6:$D$10005,$A142)="","",INDEX(Launagögn!$D$6:$D$10005,$A142))</f>
        <v/>
      </c>
      <c r="E142" s="50" t="str">
        <f aca="false">IF(INDEX(Launagögn!$E$6:$E$10005,$A142)="","",INDEX(Launagögn!$E$6:$E$10005,$A142))</f>
        <v/>
      </c>
      <c r="F142" s="27" t="str">
        <f aca="false">IFERROR(IF(INDEX(Launagögn!$C$6:$C$10005,$A142)="","",IF(INDEX(Starfsmat!$C$11:$C$110,MATCH(INDEX(Launagögn!$C$6:$C$10005,$A142),Starfsmat!$B$11:$B$110,0))=0,"",INDEX(Starfsmat!$C$11:$C$110,MATCH(INDEX(Launagögn!$C$6:$C$10005,$A142),Starfsmat!$B$11:$B$110,0)))),"")</f>
        <v/>
      </c>
      <c r="G142" s="37" t="str">
        <f aca="false">IFERROR(IF(INDEX(Einstaklingsmat!$D$11:$D$510,$A142)=0,"",INDEX(Einstaklingsmat!$D$11:$D$510,$A142)),"")</f>
        <v/>
      </c>
      <c r="H142" s="51" t="str">
        <f aca="false">IFERROR(IF(AND(F142="",G142=""),"",IF(F142="",0,F142)+IF(G142="",0,G142)),"")</f>
        <v/>
      </c>
      <c r="I142" s="52" t="str">
        <f aca="false">IF(INDEX(Launagögn!$I$6:$I$10005,$A142)="","",INDEX(Launagögn!$I$6:$I$10005,$A142))</f>
        <v/>
      </c>
      <c r="J142" s="52" t="str">
        <f aca="false">IF(INDEX(Launagögn!$P$6:$P$10005,$A142)="","",INDEX(Launagögn!$P$6:$P$10005,$A142))</f>
        <v/>
      </c>
      <c r="K142" s="52" t="str">
        <f aca="false">IF(INDEX(Launagögn!$Q$6:$Q$10005,$A142)="","",INDEX(Launagögn!$Q$6:$Q$10005,$A142))</f>
        <v/>
      </c>
      <c r="L142" s="53" t="str">
        <f aca="false">IFERROR(IF(AND(I142="",J142=""),"",IF(I142="",0,I142)+IF(J142="",0,J142)),"")</f>
        <v/>
      </c>
      <c r="M142" s="52" t="str">
        <f aca="false">IFERROR(IF(OR(L142="",E142="",E142=0),"",ROUND(L142/E142,0)),"")</f>
        <v/>
      </c>
    </row>
    <row r="143" customFormat="false" ht="15" hidden="false" customHeight="true" outlineLevel="0" collapsed="false">
      <c r="A143" s="24" t="n">
        <v>138</v>
      </c>
      <c r="B143" s="25" t="str">
        <f aca="false">IF(INDEX(Launagögn!$B$6:$B$10005,$A143)="","",INDEX(Launagögn!$B$6:$B$10005,$A143))</f>
        <v/>
      </c>
      <c r="C143" s="25" t="str">
        <f aca="false">IF(INDEX(Launagögn!$C$6:$C$10005,$A143)="","",INDEX(Launagögn!$C$6:$C$10005,$A143))</f>
        <v/>
      </c>
      <c r="D143" s="49" t="str">
        <f aca="false">IF(INDEX(Launagögn!$D$6:$D$10005,$A143)="","",INDEX(Launagögn!$D$6:$D$10005,$A143))</f>
        <v/>
      </c>
      <c r="E143" s="50" t="str">
        <f aca="false">IF(INDEX(Launagögn!$E$6:$E$10005,$A143)="","",INDEX(Launagögn!$E$6:$E$10005,$A143))</f>
        <v/>
      </c>
      <c r="F143" s="27" t="str">
        <f aca="false">IFERROR(IF(INDEX(Launagögn!$C$6:$C$10005,$A143)="","",IF(INDEX(Starfsmat!$C$11:$C$110,MATCH(INDEX(Launagögn!$C$6:$C$10005,$A143),Starfsmat!$B$11:$B$110,0))=0,"",INDEX(Starfsmat!$C$11:$C$110,MATCH(INDEX(Launagögn!$C$6:$C$10005,$A143),Starfsmat!$B$11:$B$110,0)))),"")</f>
        <v/>
      </c>
      <c r="G143" s="37" t="str">
        <f aca="false">IFERROR(IF(INDEX(Einstaklingsmat!$D$11:$D$510,$A143)=0,"",INDEX(Einstaklingsmat!$D$11:$D$510,$A143)),"")</f>
        <v/>
      </c>
      <c r="H143" s="51" t="str">
        <f aca="false">IFERROR(IF(AND(F143="",G143=""),"",IF(F143="",0,F143)+IF(G143="",0,G143)),"")</f>
        <v/>
      </c>
      <c r="I143" s="52" t="str">
        <f aca="false">IF(INDEX(Launagögn!$I$6:$I$10005,$A143)="","",INDEX(Launagögn!$I$6:$I$10005,$A143))</f>
        <v/>
      </c>
      <c r="J143" s="52" t="str">
        <f aca="false">IF(INDEX(Launagögn!$P$6:$P$10005,$A143)="","",INDEX(Launagögn!$P$6:$P$10005,$A143))</f>
        <v/>
      </c>
      <c r="K143" s="52" t="str">
        <f aca="false">IF(INDEX(Launagögn!$Q$6:$Q$10005,$A143)="","",INDEX(Launagögn!$Q$6:$Q$10005,$A143))</f>
        <v/>
      </c>
      <c r="L143" s="53" t="str">
        <f aca="false">IFERROR(IF(AND(I143="",J143=""),"",IF(I143="",0,I143)+IF(J143="",0,J143)),"")</f>
        <v/>
      </c>
      <c r="M143" s="52" t="str">
        <f aca="false">IFERROR(IF(OR(L143="",E143="",E143=0),"",ROUND(L143/E143,0)),"")</f>
        <v/>
      </c>
    </row>
    <row r="144" customFormat="false" ht="15" hidden="false" customHeight="true" outlineLevel="0" collapsed="false">
      <c r="A144" s="24" t="n">
        <v>139</v>
      </c>
      <c r="B144" s="25" t="str">
        <f aca="false">IF(INDEX(Launagögn!$B$6:$B$10005,$A144)="","",INDEX(Launagögn!$B$6:$B$10005,$A144))</f>
        <v/>
      </c>
      <c r="C144" s="25" t="str">
        <f aca="false">IF(INDEX(Launagögn!$C$6:$C$10005,$A144)="","",INDEX(Launagögn!$C$6:$C$10005,$A144))</f>
        <v/>
      </c>
      <c r="D144" s="49" t="str">
        <f aca="false">IF(INDEX(Launagögn!$D$6:$D$10005,$A144)="","",INDEX(Launagögn!$D$6:$D$10005,$A144))</f>
        <v/>
      </c>
      <c r="E144" s="50" t="str">
        <f aca="false">IF(INDEX(Launagögn!$E$6:$E$10005,$A144)="","",INDEX(Launagögn!$E$6:$E$10005,$A144))</f>
        <v/>
      </c>
      <c r="F144" s="27" t="str">
        <f aca="false">IFERROR(IF(INDEX(Launagögn!$C$6:$C$10005,$A144)="","",IF(INDEX(Starfsmat!$C$11:$C$110,MATCH(INDEX(Launagögn!$C$6:$C$10005,$A144),Starfsmat!$B$11:$B$110,0))=0,"",INDEX(Starfsmat!$C$11:$C$110,MATCH(INDEX(Launagögn!$C$6:$C$10005,$A144),Starfsmat!$B$11:$B$110,0)))),"")</f>
        <v/>
      </c>
      <c r="G144" s="37" t="str">
        <f aca="false">IFERROR(IF(INDEX(Einstaklingsmat!$D$11:$D$510,$A144)=0,"",INDEX(Einstaklingsmat!$D$11:$D$510,$A144)),"")</f>
        <v/>
      </c>
      <c r="H144" s="51" t="str">
        <f aca="false">IFERROR(IF(AND(F144="",G144=""),"",IF(F144="",0,F144)+IF(G144="",0,G144)),"")</f>
        <v/>
      </c>
      <c r="I144" s="52" t="str">
        <f aca="false">IF(INDEX(Launagögn!$I$6:$I$10005,$A144)="","",INDEX(Launagögn!$I$6:$I$10005,$A144))</f>
        <v/>
      </c>
      <c r="J144" s="52" t="str">
        <f aca="false">IF(INDEX(Launagögn!$P$6:$P$10005,$A144)="","",INDEX(Launagögn!$P$6:$P$10005,$A144))</f>
        <v/>
      </c>
      <c r="K144" s="52" t="str">
        <f aca="false">IF(INDEX(Launagögn!$Q$6:$Q$10005,$A144)="","",INDEX(Launagögn!$Q$6:$Q$10005,$A144))</f>
        <v/>
      </c>
      <c r="L144" s="53" t="str">
        <f aca="false">IFERROR(IF(AND(I144="",J144=""),"",IF(I144="",0,I144)+IF(J144="",0,J144)),"")</f>
        <v/>
      </c>
      <c r="M144" s="52" t="str">
        <f aca="false">IFERROR(IF(OR(L144="",E144="",E144=0),"",ROUND(L144/E144,0)),"")</f>
        <v/>
      </c>
    </row>
    <row r="145" customFormat="false" ht="15" hidden="false" customHeight="true" outlineLevel="0" collapsed="false">
      <c r="A145" s="24" t="n">
        <v>140</v>
      </c>
      <c r="B145" s="25" t="str">
        <f aca="false">IF(INDEX(Launagögn!$B$6:$B$10005,$A145)="","",INDEX(Launagögn!$B$6:$B$10005,$A145))</f>
        <v/>
      </c>
      <c r="C145" s="25" t="str">
        <f aca="false">IF(INDEX(Launagögn!$C$6:$C$10005,$A145)="","",INDEX(Launagögn!$C$6:$C$10005,$A145))</f>
        <v/>
      </c>
      <c r="D145" s="49" t="str">
        <f aca="false">IF(INDEX(Launagögn!$D$6:$D$10005,$A145)="","",INDEX(Launagögn!$D$6:$D$10005,$A145))</f>
        <v/>
      </c>
      <c r="E145" s="50" t="str">
        <f aca="false">IF(INDEX(Launagögn!$E$6:$E$10005,$A145)="","",INDEX(Launagögn!$E$6:$E$10005,$A145))</f>
        <v/>
      </c>
      <c r="F145" s="27" t="str">
        <f aca="false">IFERROR(IF(INDEX(Launagögn!$C$6:$C$10005,$A145)="","",IF(INDEX(Starfsmat!$C$11:$C$110,MATCH(INDEX(Launagögn!$C$6:$C$10005,$A145),Starfsmat!$B$11:$B$110,0))=0,"",INDEX(Starfsmat!$C$11:$C$110,MATCH(INDEX(Launagögn!$C$6:$C$10005,$A145),Starfsmat!$B$11:$B$110,0)))),"")</f>
        <v/>
      </c>
      <c r="G145" s="37" t="str">
        <f aca="false">IFERROR(IF(INDEX(Einstaklingsmat!$D$11:$D$510,$A145)=0,"",INDEX(Einstaklingsmat!$D$11:$D$510,$A145)),"")</f>
        <v/>
      </c>
      <c r="H145" s="51" t="str">
        <f aca="false">IFERROR(IF(AND(F145="",G145=""),"",IF(F145="",0,F145)+IF(G145="",0,G145)),"")</f>
        <v/>
      </c>
      <c r="I145" s="52" t="str">
        <f aca="false">IF(INDEX(Launagögn!$I$6:$I$10005,$A145)="","",INDEX(Launagögn!$I$6:$I$10005,$A145))</f>
        <v/>
      </c>
      <c r="J145" s="52" t="str">
        <f aca="false">IF(INDEX(Launagögn!$P$6:$P$10005,$A145)="","",INDEX(Launagögn!$P$6:$P$10005,$A145))</f>
        <v/>
      </c>
      <c r="K145" s="52" t="str">
        <f aca="false">IF(INDEX(Launagögn!$Q$6:$Q$10005,$A145)="","",INDEX(Launagögn!$Q$6:$Q$10005,$A145))</f>
        <v/>
      </c>
      <c r="L145" s="53" t="str">
        <f aca="false">IFERROR(IF(AND(I145="",J145=""),"",IF(I145="",0,I145)+IF(J145="",0,J145)),"")</f>
        <v/>
      </c>
      <c r="M145" s="52" t="str">
        <f aca="false">IFERROR(IF(OR(L145="",E145="",E145=0),"",ROUND(L145/E145,0)),"")</f>
        <v/>
      </c>
    </row>
    <row r="146" customFormat="false" ht="15" hidden="false" customHeight="true" outlineLevel="0" collapsed="false">
      <c r="A146" s="24" t="n">
        <v>141</v>
      </c>
      <c r="B146" s="25" t="str">
        <f aca="false">IF(INDEX(Launagögn!$B$6:$B$10005,$A146)="","",INDEX(Launagögn!$B$6:$B$10005,$A146))</f>
        <v/>
      </c>
      <c r="C146" s="25" t="str">
        <f aca="false">IF(INDEX(Launagögn!$C$6:$C$10005,$A146)="","",INDEX(Launagögn!$C$6:$C$10005,$A146))</f>
        <v/>
      </c>
      <c r="D146" s="49" t="str">
        <f aca="false">IF(INDEX(Launagögn!$D$6:$D$10005,$A146)="","",INDEX(Launagögn!$D$6:$D$10005,$A146))</f>
        <v/>
      </c>
      <c r="E146" s="50" t="str">
        <f aca="false">IF(INDEX(Launagögn!$E$6:$E$10005,$A146)="","",INDEX(Launagögn!$E$6:$E$10005,$A146))</f>
        <v/>
      </c>
      <c r="F146" s="27" t="str">
        <f aca="false">IFERROR(IF(INDEX(Launagögn!$C$6:$C$10005,$A146)="","",IF(INDEX(Starfsmat!$C$11:$C$110,MATCH(INDEX(Launagögn!$C$6:$C$10005,$A146),Starfsmat!$B$11:$B$110,0))=0,"",INDEX(Starfsmat!$C$11:$C$110,MATCH(INDEX(Launagögn!$C$6:$C$10005,$A146),Starfsmat!$B$11:$B$110,0)))),"")</f>
        <v/>
      </c>
      <c r="G146" s="37" t="str">
        <f aca="false">IFERROR(IF(INDEX(Einstaklingsmat!$D$11:$D$510,$A146)=0,"",INDEX(Einstaklingsmat!$D$11:$D$510,$A146)),"")</f>
        <v/>
      </c>
      <c r="H146" s="51" t="str">
        <f aca="false">IFERROR(IF(AND(F146="",G146=""),"",IF(F146="",0,F146)+IF(G146="",0,G146)),"")</f>
        <v/>
      </c>
      <c r="I146" s="52" t="str">
        <f aca="false">IF(INDEX(Launagögn!$I$6:$I$10005,$A146)="","",INDEX(Launagögn!$I$6:$I$10005,$A146))</f>
        <v/>
      </c>
      <c r="J146" s="52" t="str">
        <f aca="false">IF(INDEX(Launagögn!$P$6:$P$10005,$A146)="","",INDEX(Launagögn!$P$6:$P$10005,$A146))</f>
        <v/>
      </c>
      <c r="K146" s="52" t="str">
        <f aca="false">IF(INDEX(Launagögn!$Q$6:$Q$10005,$A146)="","",INDEX(Launagögn!$Q$6:$Q$10005,$A146))</f>
        <v/>
      </c>
      <c r="L146" s="53" t="str">
        <f aca="false">IFERROR(IF(AND(I146="",J146=""),"",IF(I146="",0,I146)+IF(J146="",0,J146)),"")</f>
        <v/>
      </c>
      <c r="M146" s="52" t="str">
        <f aca="false">IFERROR(IF(OR(L146="",E146="",E146=0),"",ROUND(L146/E146,0)),"")</f>
        <v/>
      </c>
    </row>
    <row r="147" customFormat="false" ht="15" hidden="false" customHeight="true" outlineLevel="0" collapsed="false">
      <c r="A147" s="24" t="n">
        <v>142</v>
      </c>
      <c r="B147" s="25" t="str">
        <f aca="false">IF(INDEX(Launagögn!$B$6:$B$10005,$A147)="","",INDEX(Launagögn!$B$6:$B$10005,$A147))</f>
        <v/>
      </c>
      <c r="C147" s="25" t="str">
        <f aca="false">IF(INDEX(Launagögn!$C$6:$C$10005,$A147)="","",INDEX(Launagögn!$C$6:$C$10005,$A147))</f>
        <v/>
      </c>
      <c r="D147" s="49" t="str">
        <f aca="false">IF(INDEX(Launagögn!$D$6:$D$10005,$A147)="","",INDEX(Launagögn!$D$6:$D$10005,$A147))</f>
        <v/>
      </c>
      <c r="E147" s="50" t="str">
        <f aca="false">IF(INDEX(Launagögn!$E$6:$E$10005,$A147)="","",INDEX(Launagögn!$E$6:$E$10005,$A147))</f>
        <v/>
      </c>
      <c r="F147" s="27" t="str">
        <f aca="false">IFERROR(IF(INDEX(Launagögn!$C$6:$C$10005,$A147)="","",IF(INDEX(Starfsmat!$C$11:$C$110,MATCH(INDEX(Launagögn!$C$6:$C$10005,$A147),Starfsmat!$B$11:$B$110,0))=0,"",INDEX(Starfsmat!$C$11:$C$110,MATCH(INDEX(Launagögn!$C$6:$C$10005,$A147),Starfsmat!$B$11:$B$110,0)))),"")</f>
        <v/>
      </c>
      <c r="G147" s="37" t="str">
        <f aca="false">IFERROR(IF(INDEX(Einstaklingsmat!$D$11:$D$510,$A147)=0,"",INDEX(Einstaklingsmat!$D$11:$D$510,$A147)),"")</f>
        <v/>
      </c>
      <c r="H147" s="51" t="str">
        <f aca="false">IFERROR(IF(AND(F147="",G147=""),"",IF(F147="",0,F147)+IF(G147="",0,G147)),"")</f>
        <v/>
      </c>
      <c r="I147" s="52" t="str">
        <f aca="false">IF(INDEX(Launagögn!$I$6:$I$10005,$A147)="","",INDEX(Launagögn!$I$6:$I$10005,$A147))</f>
        <v/>
      </c>
      <c r="J147" s="52" t="str">
        <f aca="false">IF(INDEX(Launagögn!$P$6:$P$10005,$A147)="","",INDEX(Launagögn!$P$6:$P$10005,$A147))</f>
        <v/>
      </c>
      <c r="K147" s="52" t="str">
        <f aca="false">IF(INDEX(Launagögn!$Q$6:$Q$10005,$A147)="","",INDEX(Launagögn!$Q$6:$Q$10005,$A147))</f>
        <v/>
      </c>
      <c r="L147" s="53" t="str">
        <f aca="false">IFERROR(IF(AND(I147="",J147=""),"",IF(I147="",0,I147)+IF(J147="",0,J147)),"")</f>
        <v/>
      </c>
      <c r="M147" s="52" t="str">
        <f aca="false">IFERROR(IF(OR(L147="",E147="",E147=0),"",ROUND(L147/E147,0)),"")</f>
        <v/>
      </c>
    </row>
    <row r="148" customFormat="false" ht="15" hidden="false" customHeight="true" outlineLevel="0" collapsed="false">
      <c r="A148" s="24" t="n">
        <v>143</v>
      </c>
      <c r="B148" s="25" t="str">
        <f aca="false">IF(INDEX(Launagögn!$B$6:$B$10005,$A148)="","",INDEX(Launagögn!$B$6:$B$10005,$A148))</f>
        <v/>
      </c>
      <c r="C148" s="25" t="str">
        <f aca="false">IF(INDEX(Launagögn!$C$6:$C$10005,$A148)="","",INDEX(Launagögn!$C$6:$C$10005,$A148))</f>
        <v/>
      </c>
      <c r="D148" s="49" t="str">
        <f aca="false">IF(INDEX(Launagögn!$D$6:$D$10005,$A148)="","",INDEX(Launagögn!$D$6:$D$10005,$A148))</f>
        <v/>
      </c>
      <c r="E148" s="50" t="str">
        <f aca="false">IF(INDEX(Launagögn!$E$6:$E$10005,$A148)="","",INDEX(Launagögn!$E$6:$E$10005,$A148))</f>
        <v/>
      </c>
      <c r="F148" s="27" t="str">
        <f aca="false">IFERROR(IF(INDEX(Launagögn!$C$6:$C$10005,$A148)="","",IF(INDEX(Starfsmat!$C$11:$C$110,MATCH(INDEX(Launagögn!$C$6:$C$10005,$A148),Starfsmat!$B$11:$B$110,0))=0,"",INDEX(Starfsmat!$C$11:$C$110,MATCH(INDEX(Launagögn!$C$6:$C$10005,$A148),Starfsmat!$B$11:$B$110,0)))),"")</f>
        <v/>
      </c>
      <c r="G148" s="37" t="str">
        <f aca="false">IFERROR(IF(INDEX(Einstaklingsmat!$D$11:$D$510,$A148)=0,"",INDEX(Einstaklingsmat!$D$11:$D$510,$A148)),"")</f>
        <v/>
      </c>
      <c r="H148" s="51" t="str">
        <f aca="false">IFERROR(IF(AND(F148="",G148=""),"",IF(F148="",0,F148)+IF(G148="",0,G148)),"")</f>
        <v/>
      </c>
      <c r="I148" s="52" t="str">
        <f aca="false">IF(INDEX(Launagögn!$I$6:$I$10005,$A148)="","",INDEX(Launagögn!$I$6:$I$10005,$A148))</f>
        <v/>
      </c>
      <c r="J148" s="52" t="str">
        <f aca="false">IF(INDEX(Launagögn!$P$6:$P$10005,$A148)="","",INDEX(Launagögn!$P$6:$P$10005,$A148))</f>
        <v/>
      </c>
      <c r="K148" s="52" t="str">
        <f aca="false">IF(INDEX(Launagögn!$Q$6:$Q$10005,$A148)="","",INDEX(Launagögn!$Q$6:$Q$10005,$A148))</f>
        <v/>
      </c>
      <c r="L148" s="53" t="str">
        <f aca="false">IFERROR(IF(AND(I148="",J148=""),"",IF(I148="",0,I148)+IF(J148="",0,J148)),"")</f>
        <v/>
      </c>
      <c r="M148" s="52" t="str">
        <f aca="false">IFERROR(IF(OR(L148="",E148="",E148=0),"",ROUND(L148/E148,0)),"")</f>
        <v/>
      </c>
    </row>
    <row r="149" customFormat="false" ht="15" hidden="false" customHeight="true" outlineLevel="0" collapsed="false">
      <c r="A149" s="24" t="n">
        <v>144</v>
      </c>
      <c r="B149" s="25" t="str">
        <f aca="false">IF(INDEX(Launagögn!$B$6:$B$10005,$A149)="","",INDEX(Launagögn!$B$6:$B$10005,$A149))</f>
        <v/>
      </c>
      <c r="C149" s="25" t="str">
        <f aca="false">IF(INDEX(Launagögn!$C$6:$C$10005,$A149)="","",INDEX(Launagögn!$C$6:$C$10005,$A149))</f>
        <v/>
      </c>
      <c r="D149" s="49" t="str">
        <f aca="false">IF(INDEX(Launagögn!$D$6:$D$10005,$A149)="","",INDEX(Launagögn!$D$6:$D$10005,$A149))</f>
        <v/>
      </c>
      <c r="E149" s="50" t="str">
        <f aca="false">IF(INDEX(Launagögn!$E$6:$E$10005,$A149)="","",INDEX(Launagögn!$E$6:$E$10005,$A149))</f>
        <v/>
      </c>
      <c r="F149" s="27" t="str">
        <f aca="false">IFERROR(IF(INDEX(Launagögn!$C$6:$C$10005,$A149)="","",IF(INDEX(Starfsmat!$C$11:$C$110,MATCH(INDEX(Launagögn!$C$6:$C$10005,$A149),Starfsmat!$B$11:$B$110,0))=0,"",INDEX(Starfsmat!$C$11:$C$110,MATCH(INDEX(Launagögn!$C$6:$C$10005,$A149),Starfsmat!$B$11:$B$110,0)))),"")</f>
        <v/>
      </c>
      <c r="G149" s="37" t="str">
        <f aca="false">IFERROR(IF(INDEX(Einstaklingsmat!$D$11:$D$510,$A149)=0,"",INDEX(Einstaklingsmat!$D$11:$D$510,$A149)),"")</f>
        <v/>
      </c>
      <c r="H149" s="51" t="str">
        <f aca="false">IFERROR(IF(AND(F149="",G149=""),"",IF(F149="",0,F149)+IF(G149="",0,G149)),"")</f>
        <v/>
      </c>
      <c r="I149" s="52" t="str">
        <f aca="false">IF(INDEX(Launagögn!$I$6:$I$10005,$A149)="","",INDEX(Launagögn!$I$6:$I$10005,$A149))</f>
        <v/>
      </c>
      <c r="J149" s="52" t="str">
        <f aca="false">IF(INDEX(Launagögn!$P$6:$P$10005,$A149)="","",INDEX(Launagögn!$P$6:$P$10005,$A149))</f>
        <v/>
      </c>
      <c r="K149" s="52" t="str">
        <f aca="false">IF(INDEX(Launagögn!$Q$6:$Q$10005,$A149)="","",INDEX(Launagögn!$Q$6:$Q$10005,$A149))</f>
        <v/>
      </c>
      <c r="L149" s="53" t="str">
        <f aca="false">IFERROR(IF(AND(I149="",J149=""),"",IF(I149="",0,I149)+IF(J149="",0,J149)),"")</f>
        <v/>
      </c>
      <c r="M149" s="52" t="str">
        <f aca="false">IFERROR(IF(OR(L149="",E149="",E149=0),"",ROUND(L149/E149,0)),"")</f>
        <v/>
      </c>
    </row>
    <row r="150" customFormat="false" ht="15" hidden="false" customHeight="true" outlineLevel="0" collapsed="false">
      <c r="A150" s="24" t="n">
        <v>145</v>
      </c>
      <c r="B150" s="25" t="str">
        <f aca="false">IF(INDEX(Launagögn!$B$6:$B$10005,$A150)="","",INDEX(Launagögn!$B$6:$B$10005,$A150))</f>
        <v/>
      </c>
      <c r="C150" s="25" t="str">
        <f aca="false">IF(INDEX(Launagögn!$C$6:$C$10005,$A150)="","",INDEX(Launagögn!$C$6:$C$10005,$A150))</f>
        <v/>
      </c>
      <c r="D150" s="49" t="str">
        <f aca="false">IF(INDEX(Launagögn!$D$6:$D$10005,$A150)="","",INDEX(Launagögn!$D$6:$D$10005,$A150))</f>
        <v/>
      </c>
      <c r="E150" s="50" t="str">
        <f aca="false">IF(INDEX(Launagögn!$E$6:$E$10005,$A150)="","",INDEX(Launagögn!$E$6:$E$10005,$A150))</f>
        <v/>
      </c>
      <c r="F150" s="27" t="str">
        <f aca="false">IFERROR(IF(INDEX(Launagögn!$C$6:$C$10005,$A150)="","",IF(INDEX(Starfsmat!$C$11:$C$110,MATCH(INDEX(Launagögn!$C$6:$C$10005,$A150),Starfsmat!$B$11:$B$110,0))=0,"",INDEX(Starfsmat!$C$11:$C$110,MATCH(INDEX(Launagögn!$C$6:$C$10005,$A150),Starfsmat!$B$11:$B$110,0)))),"")</f>
        <v/>
      </c>
      <c r="G150" s="37" t="str">
        <f aca="false">IFERROR(IF(INDEX(Einstaklingsmat!$D$11:$D$510,$A150)=0,"",INDEX(Einstaklingsmat!$D$11:$D$510,$A150)),"")</f>
        <v/>
      </c>
      <c r="H150" s="51" t="str">
        <f aca="false">IFERROR(IF(AND(F150="",G150=""),"",IF(F150="",0,F150)+IF(G150="",0,G150)),"")</f>
        <v/>
      </c>
      <c r="I150" s="52" t="str">
        <f aca="false">IF(INDEX(Launagögn!$I$6:$I$10005,$A150)="","",INDEX(Launagögn!$I$6:$I$10005,$A150))</f>
        <v/>
      </c>
      <c r="J150" s="52" t="str">
        <f aca="false">IF(INDEX(Launagögn!$P$6:$P$10005,$A150)="","",INDEX(Launagögn!$P$6:$P$10005,$A150))</f>
        <v/>
      </c>
      <c r="K150" s="52" t="str">
        <f aca="false">IF(INDEX(Launagögn!$Q$6:$Q$10005,$A150)="","",INDEX(Launagögn!$Q$6:$Q$10005,$A150))</f>
        <v/>
      </c>
      <c r="L150" s="53" t="str">
        <f aca="false">IFERROR(IF(AND(I150="",J150=""),"",IF(I150="",0,I150)+IF(J150="",0,J150)),"")</f>
        <v/>
      </c>
      <c r="M150" s="52" t="str">
        <f aca="false">IFERROR(IF(OR(L150="",E150="",E150=0),"",ROUND(L150/E150,0)),"")</f>
        <v/>
      </c>
    </row>
    <row r="151" customFormat="false" ht="15" hidden="false" customHeight="true" outlineLevel="0" collapsed="false">
      <c r="A151" s="24" t="n">
        <v>146</v>
      </c>
      <c r="B151" s="25" t="str">
        <f aca="false">IF(INDEX(Launagögn!$B$6:$B$10005,$A151)="","",INDEX(Launagögn!$B$6:$B$10005,$A151))</f>
        <v/>
      </c>
      <c r="C151" s="25" t="str">
        <f aca="false">IF(INDEX(Launagögn!$C$6:$C$10005,$A151)="","",INDEX(Launagögn!$C$6:$C$10005,$A151))</f>
        <v/>
      </c>
      <c r="D151" s="49" t="str">
        <f aca="false">IF(INDEX(Launagögn!$D$6:$D$10005,$A151)="","",INDEX(Launagögn!$D$6:$D$10005,$A151))</f>
        <v/>
      </c>
      <c r="E151" s="50" t="str">
        <f aca="false">IF(INDEX(Launagögn!$E$6:$E$10005,$A151)="","",INDEX(Launagögn!$E$6:$E$10005,$A151))</f>
        <v/>
      </c>
      <c r="F151" s="27" t="str">
        <f aca="false">IFERROR(IF(INDEX(Launagögn!$C$6:$C$10005,$A151)="","",IF(INDEX(Starfsmat!$C$11:$C$110,MATCH(INDEX(Launagögn!$C$6:$C$10005,$A151),Starfsmat!$B$11:$B$110,0))=0,"",INDEX(Starfsmat!$C$11:$C$110,MATCH(INDEX(Launagögn!$C$6:$C$10005,$A151),Starfsmat!$B$11:$B$110,0)))),"")</f>
        <v/>
      </c>
      <c r="G151" s="37" t="str">
        <f aca="false">IFERROR(IF(INDEX(Einstaklingsmat!$D$11:$D$510,$A151)=0,"",INDEX(Einstaklingsmat!$D$11:$D$510,$A151)),"")</f>
        <v/>
      </c>
      <c r="H151" s="51" t="str">
        <f aca="false">IFERROR(IF(AND(F151="",G151=""),"",IF(F151="",0,F151)+IF(G151="",0,G151)),"")</f>
        <v/>
      </c>
      <c r="I151" s="52" t="str">
        <f aca="false">IF(INDEX(Launagögn!$I$6:$I$10005,$A151)="","",INDEX(Launagögn!$I$6:$I$10005,$A151))</f>
        <v/>
      </c>
      <c r="J151" s="52" t="str">
        <f aca="false">IF(INDEX(Launagögn!$P$6:$P$10005,$A151)="","",INDEX(Launagögn!$P$6:$P$10005,$A151))</f>
        <v/>
      </c>
      <c r="K151" s="52" t="str">
        <f aca="false">IF(INDEX(Launagögn!$Q$6:$Q$10005,$A151)="","",INDEX(Launagögn!$Q$6:$Q$10005,$A151))</f>
        <v/>
      </c>
      <c r="L151" s="53" t="str">
        <f aca="false">IFERROR(IF(AND(I151="",J151=""),"",IF(I151="",0,I151)+IF(J151="",0,J151)),"")</f>
        <v/>
      </c>
      <c r="M151" s="52" t="str">
        <f aca="false">IFERROR(IF(OR(L151="",E151="",E151=0),"",ROUND(L151/E151,0)),"")</f>
        <v/>
      </c>
    </row>
    <row r="152" customFormat="false" ht="15" hidden="false" customHeight="true" outlineLevel="0" collapsed="false">
      <c r="A152" s="24" t="n">
        <v>147</v>
      </c>
      <c r="B152" s="25" t="str">
        <f aca="false">IF(INDEX(Launagögn!$B$6:$B$10005,$A152)="","",INDEX(Launagögn!$B$6:$B$10005,$A152))</f>
        <v/>
      </c>
      <c r="C152" s="25" t="str">
        <f aca="false">IF(INDEX(Launagögn!$C$6:$C$10005,$A152)="","",INDEX(Launagögn!$C$6:$C$10005,$A152))</f>
        <v/>
      </c>
      <c r="D152" s="49" t="str">
        <f aca="false">IF(INDEX(Launagögn!$D$6:$D$10005,$A152)="","",INDEX(Launagögn!$D$6:$D$10005,$A152))</f>
        <v/>
      </c>
      <c r="E152" s="50" t="str">
        <f aca="false">IF(INDEX(Launagögn!$E$6:$E$10005,$A152)="","",INDEX(Launagögn!$E$6:$E$10005,$A152))</f>
        <v/>
      </c>
      <c r="F152" s="27" t="str">
        <f aca="false">IFERROR(IF(INDEX(Launagögn!$C$6:$C$10005,$A152)="","",IF(INDEX(Starfsmat!$C$11:$C$110,MATCH(INDEX(Launagögn!$C$6:$C$10005,$A152),Starfsmat!$B$11:$B$110,0))=0,"",INDEX(Starfsmat!$C$11:$C$110,MATCH(INDEX(Launagögn!$C$6:$C$10005,$A152),Starfsmat!$B$11:$B$110,0)))),"")</f>
        <v/>
      </c>
      <c r="G152" s="37" t="str">
        <f aca="false">IFERROR(IF(INDEX(Einstaklingsmat!$D$11:$D$510,$A152)=0,"",INDEX(Einstaklingsmat!$D$11:$D$510,$A152)),"")</f>
        <v/>
      </c>
      <c r="H152" s="51" t="str">
        <f aca="false">IFERROR(IF(AND(F152="",G152=""),"",IF(F152="",0,F152)+IF(G152="",0,G152)),"")</f>
        <v/>
      </c>
      <c r="I152" s="52" t="str">
        <f aca="false">IF(INDEX(Launagögn!$I$6:$I$10005,$A152)="","",INDEX(Launagögn!$I$6:$I$10005,$A152))</f>
        <v/>
      </c>
      <c r="J152" s="52" t="str">
        <f aca="false">IF(INDEX(Launagögn!$P$6:$P$10005,$A152)="","",INDEX(Launagögn!$P$6:$P$10005,$A152))</f>
        <v/>
      </c>
      <c r="K152" s="52" t="str">
        <f aca="false">IF(INDEX(Launagögn!$Q$6:$Q$10005,$A152)="","",INDEX(Launagögn!$Q$6:$Q$10005,$A152))</f>
        <v/>
      </c>
      <c r="L152" s="53" t="str">
        <f aca="false">IFERROR(IF(AND(I152="",J152=""),"",IF(I152="",0,I152)+IF(J152="",0,J152)),"")</f>
        <v/>
      </c>
      <c r="M152" s="52" t="str">
        <f aca="false">IFERROR(IF(OR(L152="",E152="",E152=0),"",ROUND(L152/E152,0)),"")</f>
        <v/>
      </c>
    </row>
    <row r="153" customFormat="false" ht="15" hidden="false" customHeight="true" outlineLevel="0" collapsed="false">
      <c r="A153" s="24" t="n">
        <v>148</v>
      </c>
      <c r="B153" s="25" t="str">
        <f aca="false">IF(INDEX(Launagögn!$B$6:$B$10005,$A153)="","",INDEX(Launagögn!$B$6:$B$10005,$A153))</f>
        <v/>
      </c>
      <c r="C153" s="25" t="str">
        <f aca="false">IF(INDEX(Launagögn!$C$6:$C$10005,$A153)="","",INDEX(Launagögn!$C$6:$C$10005,$A153))</f>
        <v/>
      </c>
      <c r="D153" s="49" t="str">
        <f aca="false">IF(INDEX(Launagögn!$D$6:$D$10005,$A153)="","",INDEX(Launagögn!$D$6:$D$10005,$A153))</f>
        <v/>
      </c>
      <c r="E153" s="50" t="str">
        <f aca="false">IF(INDEX(Launagögn!$E$6:$E$10005,$A153)="","",INDEX(Launagögn!$E$6:$E$10005,$A153))</f>
        <v/>
      </c>
      <c r="F153" s="27" t="str">
        <f aca="false">IFERROR(IF(INDEX(Launagögn!$C$6:$C$10005,$A153)="","",IF(INDEX(Starfsmat!$C$11:$C$110,MATCH(INDEX(Launagögn!$C$6:$C$10005,$A153),Starfsmat!$B$11:$B$110,0))=0,"",INDEX(Starfsmat!$C$11:$C$110,MATCH(INDEX(Launagögn!$C$6:$C$10005,$A153),Starfsmat!$B$11:$B$110,0)))),"")</f>
        <v/>
      </c>
      <c r="G153" s="37" t="str">
        <f aca="false">IFERROR(IF(INDEX(Einstaklingsmat!$D$11:$D$510,$A153)=0,"",INDEX(Einstaklingsmat!$D$11:$D$510,$A153)),"")</f>
        <v/>
      </c>
      <c r="H153" s="51" t="str">
        <f aca="false">IFERROR(IF(AND(F153="",G153=""),"",IF(F153="",0,F153)+IF(G153="",0,G153)),"")</f>
        <v/>
      </c>
      <c r="I153" s="52" t="str">
        <f aca="false">IF(INDEX(Launagögn!$I$6:$I$10005,$A153)="","",INDEX(Launagögn!$I$6:$I$10005,$A153))</f>
        <v/>
      </c>
      <c r="J153" s="52" t="str">
        <f aca="false">IF(INDEX(Launagögn!$P$6:$P$10005,$A153)="","",INDEX(Launagögn!$P$6:$P$10005,$A153))</f>
        <v/>
      </c>
      <c r="K153" s="52" t="str">
        <f aca="false">IF(INDEX(Launagögn!$Q$6:$Q$10005,$A153)="","",INDEX(Launagögn!$Q$6:$Q$10005,$A153))</f>
        <v/>
      </c>
      <c r="L153" s="53" t="str">
        <f aca="false">IFERROR(IF(AND(I153="",J153=""),"",IF(I153="",0,I153)+IF(J153="",0,J153)),"")</f>
        <v/>
      </c>
      <c r="M153" s="52" t="str">
        <f aca="false">IFERROR(IF(OR(L153="",E153="",E153=0),"",ROUND(L153/E153,0)),"")</f>
        <v/>
      </c>
    </row>
    <row r="154" customFormat="false" ht="15" hidden="false" customHeight="true" outlineLevel="0" collapsed="false">
      <c r="A154" s="24" t="n">
        <v>149</v>
      </c>
      <c r="B154" s="25" t="str">
        <f aca="false">IF(INDEX(Launagögn!$B$6:$B$10005,$A154)="","",INDEX(Launagögn!$B$6:$B$10005,$A154))</f>
        <v/>
      </c>
      <c r="C154" s="25" t="str">
        <f aca="false">IF(INDEX(Launagögn!$C$6:$C$10005,$A154)="","",INDEX(Launagögn!$C$6:$C$10005,$A154))</f>
        <v/>
      </c>
      <c r="D154" s="49" t="str">
        <f aca="false">IF(INDEX(Launagögn!$D$6:$D$10005,$A154)="","",INDEX(Launagögn!$D$6:$D$10005,$A154))</f>
        <v/>
      </c>
      <c r="E154" s="50" t="str">
        <f aca="false">IF(INDEX(Launagögn!$E$6:$E$10005,$A154)="","",INDEX(Launagögn!$E$6:$E$10005,$A154))</f>
        <v/>
      </c>
      <c r="F154" s="27" t="str">
        <f aca="false">IFERROR(IF(INDEX(Launagögn!$C$6:$C$10005,$A154)="","",IF(INDEX(Starfsmat!$C$11:$C$110,MATCH(INDEX(Launagögn!$C$6:$C$10005,$A154),Starfsmat!$B$11:$B$110,0))=0,"",INDEX(Starfsmat!$C$11:$C$110,MATCH(INDEX(Launagögn!$C$6:$C$10005,$A154),Starfsmat!$B$11:$B$110,0)))),"")</f>
        <v/>
      </c>
      <c r="G154" s="37" t="str">
        <f aca="false">IFERROR(IF(INDEX(Einstaklingsmat!$D$11:$D$510,$A154)=0,"",INDEX(Einstaklingsmat!$D$11:$D$510,$A154)),"")</f>
        <v/>
      </c>
      <c r="H154" s="51" t="str">
        <f aca="false">IFERROR(IF(AND(F154="",G154=""),"",IF(F154="",0,F154)+IF(G154="",0,G154)),"")</f>
        <v/>
      </c>
      <c r="I154" s="52" t="str">
        <f aca="false">IF(INDEX(Launagögn!$I$6:$I$10005,$A154)="","",INDEX(Launagögn!$I$6:$I$10005,$A154))</f>
        <v/>
      </c>
      <c r="J154" s="52" t="str">
        <f aca="false">IF(INDEX(Launagögn!$P$6:$P$10005,$A154)="","",INDEX(Launagögn!$P$6:$P$10005,$A154))</f>
        <v/>
      </c>
      <c r="K154" s="52" t="str">
        <f aca="false">IF(INDEX(Launagögn!$Q$6:$Q$10005,$A154)="","",INDEX(Launagögn!$Q$6:$Q$10005,$A154))</f>
        <v/>
      </c>
      <c r="L154" s="53" t="str">
        <f aca="false">IFERROR(IF(AND(I154="",J154=""),"",IF(I154="",0,I154)+IF(J154="",0,J154)),"")</f>
        <v/>
      </c>
      <c r="M154" s="52" t="str">
        <f aca="false">IFERROR(IF(OR(L154="",E154="",E154=0),"",ROUND(L154/E154,0)),"")</f>
        <v/>
      </c>
    </row>
    <row r="155" customFormat="false" ht="15" hidden="false" customHeight="true" outlineLevel="0" collapsed="false">
      <c r="A155" s="24" t="n">
        <v>150</v>
      </c>
      <c r="B155" s="25" t="str">
        <f aca="false">IF(INDEX(Launagögn!$B$6:$B$10005,$A155)="","",INDEX(Launagögn!$B$6:$B$10005,$A155))</f>
        <v/>
      </c>
      <c r="C155" s="25" t="str">
        <f aca="false">IF(INDEX(Launagögn!$C$6:$C$10005,$A155)="","",INDEX(Launagögn!$C$6:$C$10005,$A155))</f>
        <v/>
      </c>
      <c r="D155" s="49" t="str">
        <f aca="false">IF(INDEX(Launagögn!$D$6:$D$10005,$A155)="","",INDEX(Launagögn!$D$6:$D$10005,$A155))</f>
        <v/>
      </c>
      <c r="E155" s="50" t="str">
        <f aca="false">IF(INDEX(Launagögn!$E$6:$E$10005,$A155)="","",INDEX(Launagögn!$E$6:$E$10005,$A155))</f>
        <v/>
      </c>
      <c r="F155" s="27" t="str">
        <f aca="false">IFERROR(IF(INDEX(Launagögn!$C$6:$C$10005,$A155)="","",IF(INDEX(Starfsmat!$C$11:$C$110,MATCH(INDEX(Launagögn!$C$6:$C$10005,$A155),Starfsmat!$B$11:$B$110,0))=0,"",INDEX(Starfsmat!$C$11:$C$110,MATCH(INDEX(Launagögn!$C$6:$C$10005,$A155),Starfsmat!$B$11:$B$110,0)))),"")</f>
        <v/>
      </c>
      <c r="G155" s="37" t="str">
        <f aca="false">IFERROR(IF(INDEX(Einstaklingsmat!$D$11:$D$510,$A155)=0,"",INDEX(Einstaklingsmat!$D$11:$D$510,$A155)),"")</f>
        <v/>
      </c>
      <c r="H155" s="51" t="str">
        <f aca="false">IFERROR(IF(AND(F155="",G155=""),"",IF(F155="",0,F155)+IF(G155="",0,G155)),"")</f>
        <v/>
      </c>
      <c r="I155" s="52" t="str">
        <f aca="false">IF(INDEX(Launagögn!$I$6:$I$10005,$A155)="","",INDEX(Launagögn!$I$6:$I$10005,$A155))</f>
        <v/>
      </c>
      <c r="J155" s="52" t="str">
        <f aca="false">IF(INDEX(Launagögn!$P$6:$P$10005,$A155)="","",INDEX(Launagögn!$P$6:$P$10005,$A155))</f>
        <v/>
      </c>
      <c r="K155" s="52" t="str">
        <f aca="false">IF(INDEX(Launagögn!$Q$6:$Q$10005,$A155)="","",INDEX(Launagögn!$Q$6:$Q$10005,$A155))</f>
        <v/>
      </c>
      <c r="L155" s="53" t="str">
        <f aca="false">IFERROR(IF(AND(I155="",J155=""),"",IF(I155="",0,I155)+IF(J155="",0,J155)),"")</f>
        <v/>
      </c>
      <c r="M155" s="52" t="str">
        <f aca="false">IFERROR(IF(OR(L155="",E155="",E155=0),"",ROUND(L155/E155,0)),"")</f>
        <v/>
      </c>
    </row>
    <row r="156" customFormat="false" ht="15" hidden="false" customHeight="true" outlineLevel="0" collapsed="false">
      <c r="A156" s="24" t="n">
        <v>151</v>
      </c>
      <c r="B156" s="25" t="str">
        <f aca="false">IF(INDEX(Launagögn!$B$6:$B$10005,$A156)="","",INDEX(Launagögn!$B$6:$B$10005,$A156))</f>
        <v/>
      </c>
      <c r="C156" s="25" t="str">
        <f aca="false">IF(INDEX(Launagögn!$C$6:$C$10005,$A156)="","",INDEX(Launagögn!$C$6:$C$10005,$A156))</f>
        <v/>
      </c>
      <c r="D156" s="49" t="str">
        <f aca="false">IF(INDEX(Launagögn!$D$6:$D$10005,$A156)="","",INDEX(Launagögn!$D$6:$D$10005,$A156))</f>
        <v/>
      </c>
      <c r="E156" s="50" t="str">
        <f aca="false">IF(INDEX(Launagögn!$E$6:$E$10005,$A156)="","",INDEX(Launagögn!$E$6:$E$10005,$A156))</f>
        <v/>
      </c>
      <c r="F156" s="27" t="str">
        <f aca="false">IFERROR(IF(INDEX(Launagögn!$C$6:$C$10005,$A156)="","",IF(INDEX(Starfsmat!$C$11:$C$110,MATCH(INDEX(Launagögn!$C$6:$C$10005,$A156),Starfsmat!$B$11:$B$110,0))=0,"",INDEX(Starfsmat!$C$11:$C$110,MATCH(INDEX(Launagögn!$C$6:$C$10005,$A156),Starfsmat!$B$11:$B$110,0)))),"")</f>
        <v/>
      </c>
      <c r="G156" s="37" t="str">
        <f aca="false">IFERROR(IF(INDEX(Einstaklingsmat!$D$11:$D$510,$A156)=0,"",INDEX(Einstaklingsmat!$D$11:$D$510,$A156)),"")</f>
        <v/>
      </c>
      <c r="H156" s="51" t="str">
        <f aca="false">IFERROR(IF(AND(F156="",G156=""),"",IF(F156="",0,F156)+IF(G156="",0,G156)),"")</f>
        <v/>
      </c>
      <c r="I156" s="52" t="str">
        <f aca="false">IF(INDEX(Launagögn!$I$6:$I$10005,$A156)="","",INDEX(Launagögn!$I$6:$I$10005,$A156))</f>
        <v/>
      </c>
      <c r="J156" s="52" t="str">
        <f aca="false">IF(INDEX(Launagögn!$P$6:$P$10005,$A156)="","",INDEX(Launagögn!$P$6:$P$10005,$A156))</f>
        <v/>
      </c>
      <c r="K156" s="52" t="str">
        <f aca="false">IF(INDEX(Launagögn!$Q$6:$Q$10005,$A156)="","",INDEX(Launagögn!$Q$6:$Q$10005,$A156))</f>
        <v/>
      </c>
      <c r="L156" s="53" t="str">
        <f aca="false">IFERROR(IF(AND(I156="",J156=""),"",IF(I156="",0,I156)+IF(J156="",0,J156)),"")</f>
        <v/>
      </c>
      <c r="M156" s="52" t="str">
        <f aca="false">IFERROR(IF(OR(L156="",E156="",E156=0),"",ROUND(L156/E156,0)),"")</f>
        <v/>
      </c>
    </row>
    <row r="157" customFormat="false" ht="15" hidden="false" customHeight="true" outlineLevel="0" collapsed="false">
      <c r="A157" s="24" t="n">
        <v>152</v>
      </c>
      <c r="B157" s="25" t="str">
        <f aca="false">IF(INDEX(Launagögn!$B$6:$B$10005,$A157)="","",INDEX(Launagögn!$B$6:$B$10005,$A157))</f>
        <v/>
      </c>
      <c r="C157" s="25" t="str">
        <f aca="false">IF(INDEX(Launagögn!$C$6:$C$10005,$A157)="","",INDEX(Launagögn!$C$6:$C$10005,$A157))</f>
        <v/>
      </c>
      <c r="D157" s="49" t="str">
        <f aca="false">IF(INDEX(Launagögn!$D$6:$D$10005,$A157)="","",INDEX(Launagögn!$D$6:$D$10005,$A157))</f>
        <v/>
      </c>
      <c r="E157" s="50" t="str">
        <f aca="false">IF(INDEX(Launagögn!$E$6:$E$10005,$A157)="","",INDEX(Launagögn!$E$6:$E$10005,$A157))</f>
        <v/>
      </c>
      <c r="F157" s="27" t="str">
        <f aca="false">IFERROR(IF(INDEX(Launagögn!$C$6:$C$10005,$A157)="","",IF(INDEX(Starfsmat!$C$11:$C$110,MATCH(INDEX(Launagögn!$C$6:$C$10005,$A157),Starfsmat!$B$11:$B$110,0))=0,"",INDEX(Starfsmat!$C$11:$C$110,MATCH(INDEX(Launagögn!$C$6:$C$10005,$A157),Starfsmat!$B$11:$B$110,0)))),"")</f>
        <v/>
      </c>
      <c r="G157" s="37" t="str">
        <f aca="false">IFERROR(IF(INDEX(Einstaklingsmat!$D$11:$D$510,$A157)=0,"",INDEX(Einstaklingsmat!$D$11:$D$510,$A157)),"")</f>
        <v/>
      </c>
      <c r="H157" s="51" t="str">
        <f aca="false">IFERROR(IF(AND(F157="",G157=""),"",IF(F157="",0,F157)+IF(G157="",0,G157)),"")</f>
        <v/>
      </c>
      <c r="I157" s="52" t="str">
        <f aca="false">IF(INDEX(Launagögn!$I$6:$I$10005,$A157)="","",INDEX(Launagögn!$I$6:$I$10005,$A157))</f>
        <v/>
      </c>
      <c r="J157" s="52" t="str">
        <f aca="false">IF(INDEX(Launagögn!$P$6:$P$10005,$A157)="","",INDEX(Launagögn!$P$6:$P$10005,$A157))</f>
        <v/>
      </c>
      <c r="K157" s="52" t="str">
        <f aca="false">IF(INDEX(Launagögn!$Q$6:$Q$10005,$A157)="","",INDEX(Launagögn!$Q$6:$Q$10005,$A157))</f>
        <v/>
      </c>
      <c r="L157" s="53" t="str">
        <f aca="false">IFERROR(IF(AND(I157="",J157=""),"",IF(I157="",0,I157)+IF(J157="",0,J157)),"")</f>
        <v/>
      </c>
      <c r="M157" s="52" t="str">
        <f aca="false">IFERROR(IF(OR(L157="",E157="",E157=0),"",ROUND(L157/E157,0)),"")</f>
        <v/>
      </c>
    </row>
    <row r="158" customFormat="false" ht="15" hidden="false" customHeight="true" outlineLevel="0" collapsed="false">
      <c r="A158" s="24" t="n">
        <v>153</v>
      </c>
      <c r="B158" s="25" t="str">
        <f aca="false">IF(INDEX(Launagögn!$B$6:$B$10005,$A158)="","",INDEX(Launagögn!$B$6:$B$10005,$A158))</f>
        <v/>
      </c>
      <c r="C158" s="25" t="str">
        <f aca="false">IF(INDEX(Launagögn!$C$6:$C$10005,$A158)="","",INDEX(Launagögn!$C$6:$C$10005,$A158))</f>
        <v/>
      </c>
      <c r="D158" s="49" t="str">
        <f aca="false">IF(INDEX(Launagögn!$D$6:$D$10005,$A158)="","",INDEX(Launagögn!$D$6:$D$10005,$A158))</f>
        <v/>
      </c>
      <c r="E158" s="50" t="str">
        <f aca="false">IF(INDEX(Launagögn!$E$6:$E$10005,$A158)="","",INDEX(Launagögn!$E$6:$E$10005,$A158))</f>
        <v/>
      </c>
      <c r="F158" s="27" t="str">
        <f aca="false">IFERROR(IF(INDEX(Launagögn!$C$6:$C$10005,$A158)="","",IF(INDEX(Starfsmat!$C$11:$C$110,MATCH(INDEX(Launagögn!$C$6:$C$10005,$A158),Starfsmat!$B$11:$B$110,0))=0,"",INDEX(Starfsmat!$C$11:$C$110,MATCH(INDEX(Launagögn!$C$6:$C$10005,$A158),Starfsmat!$B$11:$B$110,0)))),"")</f>
        <v/>
      </c>
      <c r="G158" s="37" t="str">
        <f aca="false">IFERROR(IF(INDEX(Einstaklingsmat!$D$11:$D$510,$A158)=0,"",INDEX(Einstaklingsmat!$D$11:$D$510,$A158)),"")</f>
        <v/>
      </c>
      <c r="H158" s="51" t="str">
        <f aca="false">IFERROR(IF(AND(F158="",G158=""),"",IF(F158="",0,F158)+IF(G158="",0,G158)),"")</f>
        <v/>
      </c>
      <c r="I158" s="52" t="str">
        <f aca="false">IF(INDEX(Launagögn!$I$6:$I$10005,$A158)="","",INDEX(Launagögn!$I$6:$I$10005,$A158))</f>
        <v/>
      </c>
      <c r="J158" s="52" t="str">
        <f aca="false">IF(INDEX(Launagögn!$P$6:$P$10005,$A158)="","",INDEX(Launagögn!$P$6:$P$10005,$A158))</f>
        <v/>
      </c>
      <c r="K158" s="52" t="str">
        <f aca="false">IF(INDEX(Launagögn!$Q$6:$Q$10005,$A158)="","",INDEX(Launagögn!$Q$6:$Q$10005,$A158))</f>
        <v/>
      </c>
      <c r="L158" s="53" t="str">
        <f aca="false">IFERROR(IF(AND(I158="",J158=""),"",IF(I158="",0,I158)+IF(J158="",0,J158)),"")</f>
        <v/>
      </c>
      <c r="M158" s="52" t="str">
        <f aca="false">IFERROR(IF(OR(L158="",E158="",E158=0),"",ROUND(L158/E158,0)),"")</f>
        <v/>
      </c>
    </row>
    <row r="159" customFormat="false" ht="15" hidden="false" customHeight="true" outlineLevel="0" collapsed="false">
      <c r="A159" s="24" t="n">
        <v>154</v>
      </c>
      <c r="B159" s="25" t="str">
        <f aca="false">IF(INDEX(Launagögn!$B$6:$B$10005,$A159)="","",INDEX(Launagögn!$B$6:$B$10005,$A159))</f>
        <v/>
      </c>
      <c r="C159" s="25" t="str">
        <f aca="false">IF(INDEX(Launagögn!$C$6:$C$10005,$A159)="","",INDEX(Launagögn!$C$6:$C$10005,$A159))</f>
        <v/>
      </c>
      <c r="D159" s="49" t="str">
        <f aca="false">IF(INDEX(Launagögn!$D$6:$D$10005,$A159)="","",INDEX(Launagögn!$D$6:$D$10005,$A159))</f>
        <v/>
      </c>
      <c r="E159" s="50" t="str">
        <f aca="false">IF(INDEX(Launagögn!$E$6:$E$10005,$A159)="","",INDEX(Launagögn!$E$6:$E$10005,$A159))</f>
        <v/>
      </c>
      <c r="F159" s="27" t="str">
        <f aca="false">IFERROR(IF(INDEX(Launagögn!$C$6:$C$10005,$A159)="","",IF(INDEX(Starfsmat!$C$11:$C$110,MATCH(INDEX(Launagögn!$C$6:$C$10005,$A159),Starfsmat!$B$11:$B$110,0))=0,"",INDEX(Starfsmat!$C$11:$C$110,MATCH(INDEX(Launagögn!$C$6:$C$10005,$A159),Starfsmat!$B$11:$B$110,0)))),"")</f>
        <v/>
      </c>
      <c r="G159" s="37" t="str">
        <f aca="false">IFERROR(IF(INDEX(Einstaklingsmat!$D$11:$D$510,$A159)=0,"",INDEX(Einstaklingsmat!$D$11:$D$510,$A159)),"")</f>
        <v/>
      </c>
      <c r="H159" s="51" t="str">
        <f aca="false">IFERROR(IF(AND(F159="",G159=""),"",IF(F159="",0,F159)+IF(G159="",0,G159)),"")</f>
        <v/>
      </c>
      <c r="I159" s="52" t="str">
        <f aca="false">IF(INDEX(Launagögn!$I$6:$I$10005,$A159)="","",INDEX(Launagögn!$I$6:$I$10005,$A159))</f>
        <v/>
      </c>
      <c r="J159" s="52" t="str">
        <f aca="false">IF(INDEX(Launagögn!$P$6:$P$10005,$A159)="","",INDEX(Launagögn!$P$6:$P$10005,$A159))</f>
        <v/>
      </c>
      <c r="K159" s="52" t="str">
        <f aca="false">IF(INDEX(Launagögn!$Q$6:$Q$10005,$A159)="","",INDEX(Launagögn!$Q$6:$Q$10005,$A159))</f>
        <v/>
      </c>
      <c r="L159" s="53" t="str">
        <f aca="false">IFERROR(IF(AND(I159="",J159=""),"",IF(I159="",0,I159)+IF(J159="",0,J159)),"")</f>
        <v/>
      </c>
      <c r="M159" s="52" t="str">
        <f aca="false">IFERROR(IF(OR(L159="",E159="",E159=0),"",ROUND(L159/E159,0)),"")</f>
        <v/>
      </c>
    </row>
    <row r="160" customFormat="false" ht="15" hidden="false" customHeight="true" outlineLevel="0" collapsed="false">
      <c r="A160" s="24" t="n">
        <v>155</v>
      </c>
      <c r="B160" s="25" t="str">
        <f aca="false">IF(INDEX(Launagögn!$B$6:$B$10005,$A160)="","",INDEX(Launagögn!$B$6:$B$10005,$A160))</f>
        <v/>
      </c>
      <c r="C160" s="25" t="str">
        <f aca="false">IF(INDEX(Launagögn!$C$6:$C$10005,$A160)="","",INDEX(Launagögn!$C$6:$C$10005,$A160))</f>
        <v/>
      </c>
      <c r="D160" s="49" t="str">
        <f aca="false">IF(INDEX(Launagögn!$D$6:$D$10005,$A160)="","",INDEX(Launagögn!$D$6:$D$10005,$A160))</f>
        <v/>
      </c>
      <c r="E160" s="50" t="str">
        <f aca="false">IF(INDEX(Launagögn!$E$6:$E$10005,$A160)="","",INDEX(Launagögn!$E$6:$E$10005,$A160))</f>
        <v/>
      </c>
      <c r="F160" s="27" t="str">
        <f aca="false">IFERROR(IF(INDEX(Launagögn!$C$6:$C$10005,$A160)="","",IF(INDEX(Starfsmat!$C$11:$C$110,MATCH(INDEX(Launagögn!$C$6:$C$10005,$A160),Starfsmat!$B$11:$B$110,0))=0,"",INDEX(Starfsmat!$C$11:$C$110,MATCH(INDEX(Launagögn!$C$6:$C$10005,$A160),Starfsmat!$B$11:$B$110,0)))),"")</f>
        <v/>
      </c>
      <c r="G160" s="37" t="str">
        <f aca="false">IFERROR(IF(INDEX(Einstaklingsmat!$D$11:$D$510,$A160)=0,"",INDEX(Einstaklingsmat!$D$11:$D$510,$A160)),"")</f>
        <v/>
      </c>
      <c r="H160" s="51" t="str">
        <f aca="false">IFERROR(IF(AND(F160="",G160=""),"",IF(F160="",0,F160)+IF(G160="",0,G160)),"")</f>
        <v/>
      </c>
      <c r="I160" s="52" t="str">
        <f aca="false">IF(INDEX(Launagögn!$I$6:$I$10005,$A160)="","",INDEX(Launagögn!$I$6:$I$10005,$A160))</f>
        <v/>
      </c>
      <c r="J160" s="52" t="str">
        <f aca="false">IF(INDEX(Launagögn!$P$6:$P$10005,$A160)="","",INDEX(Launagögn!$P$6:$P$10005,$A160))</f>
        <v/>
      </c>
      <c r="K160" s="52" t="str">
        <f aca="false">IF(INDEX(Launagögn!$Q$6:$Q$10005,$A160)="","",INDEX(Launagögn!$Q$6:$Q$10005,$A160))</f>
        <v/>
      </c>
      <c r="L160" s="53" t="str">
        <f aca="false">IFERROR(IF(AND(I160="",J160=""),"",IF(I160="",0,I160)+IF(J160="",0,J160)),"")</f>
        <v/>
      </c>
      <c r="M160" s="52" t="str">
        <f aca="false">IFERROR(IF(OR(L160="",E160="",E160=0),"",ROUND(L160/E160,0)),"")</f>
        <v/>
      </c>
    </row>
    <row r="161" customFormat="false" ht="15" hidden="false" customHeight="true" outlineLevel="0" collapsed="false">
      <c r="A161" s="24" t="n">
        <v>156</v>
      </c>
      <c r="B161" s="25" t="str">
        <f aca="false">IF(INDEX(Launagögn!$B$6:$B$10005,$A161)="","",INDEX(Launagögn!$B$6:$B$10005,$A161))</f>
        <v/>
      </c>
      <c r="C161" s="25" t="str">
        <f aca="false">IF(INDEX(Launagögn!$C$6:$C$10005,$A161)="","",INDEX(Launagögn!$C$6:$C$10005,$A161))</f>
        <v/>
      </c>
      <c r="D161" s="49" t="str">
        <f aca="false">IF(INDEX(Launagögn!$D$6:$D$10005,$A161)="","",INDEX(Launagögn!$D$6:$D$10005,$A161))</f>
        <v/>
      </c>
      <c r="E161" s="50" t="str">
        <f aca="false">IF(INDEX(Launagögn!$E$6:$E$10005,$A161)="","",INDEX(Launagögn!$E$6:$E$10005,$A161))</f>
        <v/>
      </c>
      <c r="F161" s="27" t="str">
        <f aca="false">IFERROR(IF(INDEX(Launagögn!$C$6:$C$10005,$A161)="","",IF(INDEX(Starfsmat!$C$11:$C$110,MATCH(INDEX(Launagögn!$C$6:$C$10005,$A161),Starfsmat!$B$11:$B$110,0))=0,"",INDEX(Starfsmat!$C$11:$C$110,MATCH(INDEX(Launagögn!$C$6:$C$10005,$A161),Starfsmat!$B$11:$B$110,0)))),"")</f>
        <v/>
      </c>
      <c r="G161" s="37" t="str">
        <f aca="false">IFERROR(IF(INDEX(Einstaklingsmat!$D$11:$D$510,$A161)=0,"",INDEX(Einstaklingsmat!$D$11:$D$510,$A161)),"")</f>
        <v/>
      </c>
      <c r="H161" s="51" t="str">
        <f aca="false">IFERROR(IF(AND(F161="",G161=""),"",IF(F161="",0,F161)+IF(G161="",0,G161)),"")</f>
        <v/>
      </c>
      <c r="I161" s="52" t="str">
        <f aca="false">IF(INDEX(Launagögn!$I$6:$I$10005,$A161)="","",INDEX(Launagögn!$I$6:$I$10005,$A161))</f>
        <v/>
      </c>
      <c r="J161" s="52" t="str">
        <f aca="false">IF(INDEX(Launagögn!$P$6:$P$10005,$A161)="","",INDEX(Launagögn!$P$6:$P$10005,$A161))</f>
        <v/>
      </c>
      <c r="K161" s="52" t="str">
        <f aca="false">IF(INDEX(Launagögn!$Q$6:$Q$10005,$A161)="","",INDEX(Launagögn!$Q$6:$Q$10005,$A161))</f>
        <v/>
      </c>
      <c r="L161" s="53" t="str">
        <f aca="false">IFERROR(IF(AND(I161="",J161=""),"",IF(I161="",0,I161)+IF(J161="",0,J161)),"")</f>
        <v/>
      </c>
      <c r="M161" s="52" t="str">
        <f aca="false">IFERROR(IF(OR(L161="",E161="",E161=0),"",ROUND(L161/E161,0)),"")</f>
        <v/>
      </c>
    </row>
    <row r="162" customFormat="false" ht="15" hidden="false" customHeight="true" outlineLevel="0" collapsed="false">
      <c r="A162" s="24" t="n">
        <v>157</v>
      </c>
      <c r="B162" s="25" t="str">
        <f aca="false">IF(INDEX(Launagögn!$B$6:$B$10005,$A162)="","",INDEX(Launagögn!$B$6:$B$10005,$A162))</f>
        <v/>
      </c>
      <c r="C162" s="25" t="str">
        <f aca="false">IF(INDEX(Launagögn!$C$6:$C$10005,$A162)="","",INDEX(Launagögn!$C$6:$C$10005,$A162))</f>
        <v/>
      </c>
      <c r="D162" s="49" t="str">
        <f aca="false">IF(INDEX(Launagögn!$D$6:$D$10005,$A162)="","",INDEX(Launagögn!$D$6:$D$10005,$A162))</f>
        <v/>
      </c>
      <c r="E162" s="50" t="str">
        <f aca="false">IF(INDEX(Launagögn!$E$6:$E$10005,$A162)="","",INDEX(Launagögn!$E$6:$E$10005,$A162))</f>
        <v/>
      </c>
      <c r="F162" s="27" t="str">
        <f aca="false">IFERROR(IF(INDEX(Launagögn!$C$6:$C$10005,$A162)="","",IF(INDEX(Starfsmat!$C$11:$C$110,MATCH(INDEX(Launagögn!$C$6:$C$10005,$A162),Starfsmat!$B$11:$B$110,0))=0,"",INDEX(Starfsmat!$C$11:$C$110,MATCH(INDEX(Launagögn!$C$6:$C$10005,$A162),Starfsmat!$B$11:$B$110,0)))),"")</f>
        <v/>
      </c>
      <c r="G162" s="37" t="str">
        <f aca="false">IFERROR(IF(INDEX(Einstaklingsmat!$D$11:$D$510,$A162)=0,"",INDEX(Einstaklingsmat!$D$11:$D$510,$A162)),"")</f>
        <v/>
      </c>
      <c r="H162" s="51" t="str">
        <f aca="false">IFERROR(IF(AND(F162="",G162=""),"",IF(F162="",0,F162)+IF(G162="",0,G162)),"")</f>
        <v/>
      </c>
      <c r="I162" s="52" t="str">
        <f aca="false">IF(INDEX(Launagögn!$I$6:$I$10005,$A162)="","",INDEX(Launagögn!$I$6:$I$10005,$A162))</f>
        <v/>
      </c>
      <c r="J162" s="52" t="str">
        <f aca="false">IF(INDEX(Launagögn!$P$6:$P$10005,$A162)="","",INDEX(Launagögn!$P$6:$P$10005,$A162))</f>
        <v/>
      </c>
      <c r="K162" s="52" t="str">
        <f aca="false">IF(INDEX(Launagögn!$Q$6:$Q$10005,$A162)="","",INDEX(Launagögn!$Q$6:$Q$10005,$A162))</f>
        <v/>
      </c>
      <c r="L162" s="53" t="str">
        <f aca="false">IFERROR(IF(AND(I162="",J162=""),"",IF(I162="",0,I162)+IF(J162="",0,J162)),"")</f>
        <v/>
      </c>
      <c r="M162" s="52" t="str">
        <f aca="false">IFERROR(IF(OR(L162="",E162="",E162=0),"",ROUND(L162/E162,0)),"")</f>
        <v/>
      </c>
    </row>
    <row r="163" customFormat="false" ht="15" hidden="false" customHeight="true" outlineLevel="0" collapsed="false">
      <c r="A163" s="24" t="n">
        <v>158</v>
      </c>
      <c r="B163" s="25" t="str">
        <f aca="false">IF(INDEX(Launagögn!$B$6:$B$10005,$A163)="","",INDEX(Launagögn!$B$6:$B$10005,$A163))</f>
        <v/>
      </c>
      <c r="C163" s="25" t="str">
        <f aca="false">IF(INDEX(Launagögn!$C$6:$C$10005,$A163)="","",INDEX(Launagögn!$C$6:$C$10005,$A163))</f>
        <v/>
      </c>
      <c r="D163" s="49" t="str">
        <f aca="false">IF(INDEX(Launagögn!$D$6:$D$10005,$A163)="","",INDEX(Launagögn!$D$6:$D$10005,$A163))</f>
        <v/>
      </c>
      <c r="E163" s="50" t="str">
        <f aca="false">IF(INDEX(Launagögn!$E$6:$E$10005,$A163)="","",INDEX(Launagögn!$E$6:$E$10005,$A163))</f>
        <v/>
      </c>
      <c r="F163" s="27" t="str">
        <f aca="false">IFERROR(IF(INDEX(Launagögn!$C$6:$C$10005,$A163)="","",IF(INDEX(Starfsmat!$C$11:$C$110,MATCH(INDEX(Launagögn!$C$6:$C$10005,$A163),Starfsmat!$B$11:$B$110,0))=0,"",INDEX(Starfsmat!$C$11:$C$110,MATCH(INDEX(Launagögn!$C$6:$C$10005,$A163),Starfsmat!$B$11:$B$110,0)))),"")</f>
        <v/>
      </c>
      <c r="G163" s="37" t="str">
        <f aca="false">IFERROR(IF(INDEX(Einstaklingsmat!$D$11:$D$510,$A163)=0,"",INDEX(Einstaklingsmat!$D$11:$D$510,$A163)),"")</f>
        <v/>
      </c>
      <c r="H163" s="51" t="str">
        <f aca="false">IFERROR(IF(AND(F163="",G163=""),"",IF(F163="",0,F163)+IF(G163="",0,G163)),"")</f>
        <v/>
      </c>
      <c r="I163" s="52" t="str">
        <f aca="false">IF(INDEX(Launagögn!$I$6:$I$10005,$A163)="","",INDEX(Launagögn!$I$6:$I$10005,$A163))</f>
        <v/>
      </c>
      <c r="J163" s="52" t="str">
        <f aca="false">IF(INDEX(Launagögn!$P$6:$P$10005,$A163)="","",INDEX(Launagögn!$P$6:$P$10005,$A163))</f>
        <v/>
      </c>
      <c r="K163" s="52" t="str">
        <f aca="false">IF(INDEX(Launagögn!$Q$6:$Q$10005,$A163)="","",INDEX(Launagögn!$Q$6:$Q$10005,$A163))</f>
        <v/>
      </c>
      <c r="L163" s="53" t="str">
        <f aca="false">IFERROR(IF(AND(I163="",J163=""),"",IF(I163="",0,I163)+IF(J163="",0,J163)),"")</f>
        <v/>
      </c>
      <c r="M163" s="52" t="str">
        <f aca="false">IFERROR(IF(OR(L163="",E163="",E163=0),"",ROUND(L163/E163,0)),"")</f>
        <v/>
      </c>
    </row>
    <row r="164" customFormat="false" ht="15" hidden="false" customHeight="true" outlineLevel="0" collapsed="false">
      <c r="A164" s="24" t="n">
        <v>159</v>
      </c>
      <c r="B164" s="25" t="str">
        <f aca="false">IF(INDEX(Launagögn!$B$6:$B$10005,$A164)="","",INDEX(Launagögn!$B$6:$B$10005,$A164))</f>
        <v/>
      </c>
      <c r="C164" s="25" t="str">
        <f aca="false">IF(INDEX(Launagögn!$C$6:$C$10005,$A164)="","",INDEX(Launagögn!$C$6:$C$10005,$A164))</f>
        <v/>
      </c>
      <c r="D164" s="49" t="str">
        <f aca="false">IF(INDEX(Launagögn!$D$6:$D$10005,$A164)="","",INDEX(Launagögn!$D$6:$D$10005,$A164))</f>
        <v/>
      </c>
      <c r="E164" s="50" t="str">
        <f aca="false">IF(INDEX(Launagögn!$E$6:$E$10005,$A164)="","",INDEX(Launagögn!$E$6:$E$10005,$A164))</f>
        <v/>
      </c>
      <c r="F164" s="27" t="str">
        <f aca="false">IFERROR(IF(INDEX(Launagögn!$C$6:$C$10005,$A164)="","",IF(INDEX(Starfsmat!$C$11:$C$110,MATCH(INDEX(Launagögn!$C$6:$C$10005,$A164),Starfsmat!$B$11:$B$110,0))=0,"",INDEX(Starfsmat!$C$11:$C$110,MATCH(INDEX(Launagögn!$C$6:$C$10005,$A164),Starfsmat!$B$11:$B$110,0)))),"")</f>
        <v/>
      </c>
      <c r="G164" s="37" t="str">
        <f aca="false">IFERROR(IF(INDEX(Einstaklingsmat!$D$11:$D$510,$A164)=0,"",INDEX(Einstaklingsmat!$D$11:$D$510,$A164)),"")</f>
        <v/>
      </c>
      <c r="H164" s="51" t="str">
        <f aca="false">IFERROR(IF(AND(F164="",G164=""),"",IF(F164="",0,F164)+IF(G164="",0,G164)),"")</f>
        <v/>
      </c>
      <c r="I164" s="52" t="str">
        <f aca="false">IF(INDEX(Launagögn!$I$6:$I$10005,$A164)="","",INDEX(Launagögn!$I$6:$I$10005,$A164))</f>
        <v/>
      </c>
      <c r="J164" s="52" t="str">
        <f aca="false">IF(INDEX(Launagögn!$P$6:$P$10005,$A164)="","",INDEX(Launagögn!$P$6:$P$10005,$A164))</f>
        <v/>
      </c>
      <c r="K164" s="52" t="str">
        <f aca="false">IF(INDEX(Launagögn!$Q$6:$Q$10005,$A164)="","",INDEX(Launagögn!$Q$6:$Q$10005,$A164))</f>
        <v/>
      </c>
      <c r="L164" s="53" t="str">
        <f aca="false">IFERROR(IF(AND(I164="",J164=""),"",IF(I164="",0,I164)+IF(J164="",0,J164)),"")</f>
        <v/>
      </c>
      <c r="M164" s="52" t="str">
        <f aca="false">IFERROR(IF(OR(L164="",E164="",E164=0),"",ROUND(L164/E164,0)),"")</f>
        <v/>
      </c>
    </row>
    <row r="165" customFormat="false" ht="15" hidden="false" customHeight="true" outlineLevel="0" collapsed="false">
      <c r="A165" s="24" t="n">
        <v>160</v>
      </c>
      <c r="B165" s="25" t="str">
        <f aca="false">IF(INDEX(Launagögn!$B$6:$B$10005,$A165)="","",INDEX(Launagögn!$B$6:$B$10005,$A165))</f>
        <v/>
      </c>
      <c r="C165" s="25" t="str">
        <f aca="false">IF(INDEX(Launagögn!$C$6:$C$10005,$A165)="","",INDEX(Launagögn!$C$6:$C$10005,$A165))</f>
        <v/>
      </c>
      <c r="D165" s="49" t="str">
        <f aca="false">IF(INDEX(Launagögn!$D$6:$D$10005,$A165)="","",INDEX(Launagögn!$D$6:$D$10005,$A165))</f>
        <v/>
      </c>
      <c r="E165" s="50" t="str">
        <f aca="false">IF(INDEX(Launagögn!$E$6:$E$10005,$A165)="","",INDEX(Launagögn!$E$6:$E$10005,$A165))</f>
        <v/>
      </c>
      <c r="F165" s="27" t="str">
        <f aca="false">IFERROR(IF(INDEX(Launagögn!$C$6:$C$10005,$A165)="","",IF(INDEX(Starfsmat!$C$11:$C$110,MATCH(INDEX(Launagögn!$C$6:$C$10005,$A165),Starfsmat!$B$11:$B$110,0))=0,"",INDEX(Starfsmat!$C$11:$C$110,MATCH(INDEX(Launagögn!$C$6:$C$10005,$A165),Starfsmat!$B$11:$B$110,0)))),"")</f>
        <v/>
      </c>
      <c r="G165" s="37" t="str">
        <f aca="false">IFERROR(IF(INDEX(Einstaklingsmat!$D$11:$D$510,$A165)=0,"",INDEX(Einstaklingsmat!$D$11:$D$510,$A165)),"")</f>
        <v/>
      </c>
      <c r="H165" s="51" t="str">
        <f aca="false">IFERROR(IF(AND(F165="",G165=""),"",IF(F165="",0,F165)+IF(G165="",0,G165)),"")</f>
        <v/>
      </c>
      <c r="I165" s="52" t="str">
        <f aca="false">IF(INDEX(Launagögn!$I$6:$I$10005,$A165)="","",INDEX(Launagögn!$I$6:$I$10005,$A165))</f>
        <v/>
      </c>
      <c r="J165" s="52" t="str">
        <f aca="false">IF(INDEX(Launagögn!$P$6:$P$10005,$A165)="","",INDEX(Launagögn!$P$6:$P$10005,$A165))</f>
        <v/>
      </c>
      <c r="K165" s="52" t="str">
        <f aca="false">IF(INDEX(Launagögn!$Q$6:$Q$10005,$A165)="","",INDEX(Launagögn!$Q$6:$Q$10005,$A165))</f>
        <v/>
      </c>
      <c r="L165" s="53" t="str">
        <f aca="false">IFERROR(IF(AND(I165="",J165=""),"",IF(I165="",0,I165)+IF(J165="",0,J165)),"")</f>
        <v/>
      </c>
      <c r="M165" s="52" t="str">
        <f aca="false">IFERROR(IF(OR(L165="",E165="",E165=0),"",ROUND(L165/E165,0)),"")</f>
        <v/>
      </c>
    </row>
    <row r="166" customFormat="false" ht="15" hidden="false" customHeight="true" outlineLevel="0" collapsed="false">
      <c r="A166" s="24" t="n">
        <v>161</v>
      </c>
      <c r="B166" s="25" t="str">
        <f aca="false">IF(INDEX(Launagögn!$B$6:$B$10005,$A166)="","",INDEX(Launagögn!$B$6:$B$10005,$A166))</f>
        <v/>
      </c>
      <c r="C166" s="25" t="str">
        <f aca="false">IF(INDEX(Launagögn!$C$6:$C$10005,$A166)="","",INDEX(Launagögn!$C$6:$C$10005,$A166))</f>
        <v/>
      </c>
      <c r="D166" s="49" t="str">
        <f aca="false">IF(INDEX(Launagögn!$D$6:$D$10005,$A166)="","",INDEX(Launagögn!$D$6:$D$10005,$A166))</f>
        <v/>
      </c>
      <c r="E166" s="50" t="str">
        <f aca="false">IF(INDEX(Launagögn!$E$6:$E$10005,$A166)="","",INDEX(Launagögn!$E$6:$E$10005,$A166))</f>
        <v/>
      </c>
      <c r="F166" s="27" t="str">
        <f aca="false">IFERROR(IF(INDEX(Launagögn!$C$6:$C$10005,$A166)="","",IF(INDEX(Starfsmat!$C$11:$C$110,MATCH(INDEX(Launagögn!$C$6:$C$10005,$A166),Starfsmat!$B$11:$B$110,0))=0,"",INDEX(Starfsmat!$C$11:$C$110,MATCH(INDEX(Launagögn!$C$6:$C$10005,$A166),Starfsmat!$B$11:$B$110,0)))),"")</f>
        <v/>
      </c>
      <c r="G166" s="37" t="str">
        <f aca="false">IFERROR(IF(INDEX(Einstaklingsmat!$D$11:$D$510,$A166)=0,"",INDEX(Einstaklingsmat!$D$11:$D$510,$A166)),"")</f>
        <v/>
      </c>
      <c r="H166" s="51" t="str">
        <f aca="false">IFERROR(IF(AND(F166="",G166=""),"",IF(F166="",0,F166)+IF(G166="",0,G166)),"")</f>
        <v/>
      </c>
      <c r="I166" s="52" t="str">
        <f aca="false">IF(INDEX(Launagögn!$I$6:$I$10005,$A166)="","",INDEX(Launagögn!$I$6:$I$10005,$A166))</f>
        <v/>
      </c>
      <c r="J166" s="52" t="str">
        <f aca="false">IF(INDEX(Launagögn!$P$6:$P$10005,$A166)="","",INDEX(Launagögn!$P$6:$P$10005,$A166))</f>
        <v/>
      </c>
      <c r="K166" s="52" t="str">
        <f aca="false">IF(INDEX(Launagögn!$Q$6:$Q$10005,$A166)="","",INDEX(Launagögn!$Q$6:$Q$10005,$A166))</f>
        <v/>
      </c>
      <c r="L166" s="53" t="str">
        <f aca="false">IFERROR(IF(AND(I166="",J166=""),"",IF(I166="",0,I166)+IF(J166="",0,J166)),"")</f>
        <v/>
      </c>
      <c r="M166" s="52" t="str">
        <f aca="false">IFERROR(IF(OR(L166="",E166="",E166=0),"",ROUND(L166/E166,0)),"")</f>
        <v/>
      </c>
    </row>
    <row r="167" customFormat="false" ht="15" hidden="false" customHeight="true" outlineLevel="0" collapsed="false">
      <c r="A167" s="24" t="n">
        <v>162</v>
      </c>
      <c r="B167" s="25" t="str">
        <f aca="false">IF(INDEX(Launagögn!$B$6:$B$10005,$A167)="","",INDEX(Launagögn!$B$6:$B$10005,$A167))</f>
        <v/>
      </c>
      <c r="C167" s="25" t="str">
        <f aca="false">IF(INDEX(Launagögn!$C$6:$C$10005,$A167)="","",INDEX(Launagögn!$C$6:$C$10005,$A167))</f>
        <v/>
      </c>
      <c r="D167" s="49" t="str">
        <f aca="false">IF(INDEX(Launagögn!$D$6:$D$10005,$A167)="","",INDEX(Launagögn!$D$6:$D$10005,$A167))</f>
        <v/>
      </c>
      <c r="E167" s="50" t="str">
        <f aca="false">IF(INDEX(Launagögn!$E$6:$E$10005,$A167)="","",INDEX(Launagögn!$E$6:$E$10005,$A167))</f>
        <v/>
      </c>
      <c r="F167" s="27" t="str">
        <f aca="false">IFERROR(IF(INDEX(Launagögn!$C$6:$C$10005,$A167)="","",IF(INDEX(Starfsmat!$C$11:$C$110,MATCH(INDEX(Launagögn!$C$6:$C$10005,$A167),Starfsmat!$B$11:$B$110,0))=0,"",INDEX(Starfsmat!$C$11:$C$110,MATCH(INDEX(Launagögn!$C$6:$C$10005,$A167),Starfsmat!$B$11:$B$110,0)))),"")</f>
        <v/>
      </c>
      <c r="G167" s="37" t="str">
        <f aca="false">IFERROR(IF(INDEX(Einstaklingsmat!$D$11:$D$510,$A167)=0,"",INDEX(Einstaklingsmat!$D$11:$D$510,$A167)),"")</f>
        <v/>
      </c>
      <c r="H167" s="51" t="str">
        <f aca="false">IFERROR(IF(AND(F167="",G167=""),"",IF(F167="",0,F167)+IF(G167="",0,G167)),"")</f>
        <v/>
      </c>
      <c r="I167" s="52" t="str">
        <f aca="false">IF(INDEX(Launagögn!$I$6:$I$10005,$A167)="","",INDEX(Launagögn!$I$6:$I$10005,$A167))</f>
        <v/>
      </c>
      <c r="J167" s="52" t="str">
        <f aca="false">IF(INDEX(Launagögn!$P$6:$P$10005,$A167)="","",INDEX(Launagögn!$P$6:$P$10005,$A167))</f>
        <v/>
      </c>
      <c r="K167" s="52" t="str">
        <f aca="false">IF(INDEX(Launagögn!$Q$6:$Q$10005,$A167)="","",INDEX(Launagögn!$Q$6:$Q$10005,$A167))</f>
        <v/>
      </c>
      <c r="L167" s="53" t="str">
        <f aca="false">IFERROR(IF(AND(I167="",J167=""),"",IF(I167="",0,I167)+IF(J167="",0,J167)),"")</f>
        <v/>
      </c>
      <c r="M167" s="52" t="str">
        <f aca="false">IFERROR(IF(OR(L167="",E167="",E167=0),"",ROUND(L167/E167,0)),"")</f>
        <v/>
      </c>
    </row>
    <row r="168" customFormat="false" ht="15" hidden="false" customHeight="true" outlineLevel="0" collapsed="false">
      <c r="A168" s="24" t="n">
        <v>163</v>
      </c>
      <c r="B168" s="25" t="str">
        <f aca="false">IF(INDEX(Launagögn!$B$6:$B$10005,$A168)="","",INDEX(Launagögn!$B$6:$B$10005,$A168))</f>
        <v/>
      </c>
      <c r="C168" s="25" t="str">
        <f aca="false">IF(INDEX(Launagögn!$C$6:$C$10005,$A168)="","",INDEX(Launagögn!$C$6:$C$10005,$A168))</f>
        <v/>
      </c>
      <c r="D168" s="49" t="str">
        <f aca="false">IF(INDEX(Launagögn!$D$6:$D$10005,$A168)="","",INDEX(Launagögn!$D$6:$D$10005,$A168))</f>
        <v/>
      </c>
      <c r="E168" s="50" t="str">
        <f aca="false">IF(INDEX(Launagögn!$E$6:$E$10005,$A168)="","",INDEX(Launagögn!$E$6:$E$10005,$A168))</f>
        <v/>
      </c>
      <c r="F168" s="27" t="str">
        <f aca="false">IFERROR(IF(INDEX(Launagögn!$C$6:$C$10005,$A168)="","",IF(INDEX(Starfsmat!$C$11:$C$110,MATCH(INDEX(Launagögn!$C$6:$C$10005,$A168),Starfsmat!$B$11:$B$110,0))=0,"",INDEX(Starfsmat!$C$11:$C$110,MATCH(INDEX(Launagögn!$C$6:$C$10005,$A168),Starfsmat!$B$11:$B$110,0)))),"")</f>
        <v/>
      </c>
      <c r="G168" s="37" t="str">
        <f aca="false">IFERROR(IF(INDEX(Einstaklingsmat!$D$11:$D$510,$A168)=0,"",INDEX(Einstaklingsmat!$D$11:$D$510,$A168)),"")</f>
        <v/>
      </c>
      <c r="H168" s="51" t="str">
        <f aca="false">IFERROR(IF(AND(F168="",G168=""),"",IF(F168="",0,F168)+IF(G168="",0,G168)),"")</f>
        <v/>
      </c>
      <c r="I168" s="52" t="str">
        <f aca="false">IF(INDEX(Launagögn!$I$6:$I$10005,$A168)="","",INDEX(Launagögn!$I$6:$I$10005,$A168))</f>
        <v/>
      </c>
      <c r="J168" s="52" t="str">
        <f aca="false">IF(INDEX(Launagögn!$P$6:$P$10005,$A168)="","",INDEX(Launagögn!$P$6:$P$10005,$A168))</f>
        <v/>
      </c>
      <c r="K168" s="52" t="str">
        <f aca="false">IF(INDEX(Launagögn!$Q$6:$Q$10005,$A168)="","",INDEX(Launagögn!$Q$6:$Q$10005,$A168))</f>
        <v/>
      </c>
      <c r="L168" s="53" t="str">
        <f aca="false">IFERROR(IF(AND(I168="",J168=""),"",IF(I168="",0,I168)+IF(J168="",0,J168)),"")</f>
        <v/>
      </c>
      <c r="M168" s="52" t="str">
        <f aca="false">IFERROR(IF(OR(L168="",E168="",E168=0),"",ROUND(L168/E168,0)),"")</f>
        <v/>
      </c>
    </row>
    <row r="169" customFormat="false" ht="15" hidden="false" customHeight="true" outlineLevel="0" collapsed="false">
      <c r="A169" s="24" t="n">
        <v>164</v>
      </c>
      <c r="B169" s="25" t="str">
        <f aca="false">IF(INDEX(Launagögn!$B$6:$B$10005,$A169)="","",INDEX(Launagögn!$B$6:$B$10005,$A169))</f>
        <v/>
      </c>
      <c r="C169" s="25" t="str">
        <f aca="false">IF(INDEX(Launagögn!$C$6:$C$10005,$A169)="","",INDEX(Launagögn!$C$6:$C$10005,$A169))</f>
        <v/>
      </c>
      <c r="D169" s="49" t="str">
        <f aca="false">IF(INDEX(Launagögn!$D$6:$D$10005,$A169)="","",INDEX(Launagögn!$D$6:$D$10005,$A169))</f>
        <v/>
      </c>
      <c r="E169" s="50" t="str">
        <f aca="false">IF(INDEX(Launagögn!$E$6:$E$10005,$A169)="","",INDEX(Launagögn!$E$6:$E$10005,$A169))</f>
        <v/>
      </c>
      <c r="F169" s="27" t="str">
        <f aca="false">IFERROR(IF(INDEX(Launagögn!$C$6:$C$10005,$A169)="","",IF(INDEX(Starfsmat!$C$11:$C$110,MATCH(INDEX(Launagögn!$C$6:$C$10005,$A169),Starfsmat!$B$11:$B$110,0))=0,"",INDEX(Starfsmat!$C$11:$C$110,MATCH(INDEX(Launagögn!$C$6:$C$10005,$A169),Starfsmat!$B$11:$B$110,0)))),"")</f>
        <v/>
      </c>
      <c r="G169" s="37" t="str">
        <f aca="false">IFERROR(IF(INDEX(Einstaklingsmat!$D$11:$D$510,$A169)=0,"",INDEX(Einstaklingsmat!$D$11:$D$510,$A169)),"")</f>
        <v/>
      </c>
      <c r="H169" s="51" t="str">
        <f aca="false">IFERROR(IF(AND(F169="",G169=""),"",IF(F169="",0,F169)+IF(G169="",0,G169)),"")</f>
        <v/>
      </c>
      <c r="I169" s="52" t="str">
        <f aca="false">IF(INDEX(Launagögn!$I$6:$I$10005,$A169)="","",INDEX(Launagögn!$I$6:$I$10005,$A169))</f>
        <v/>
      </c>
      <c r="J169" s="52" t="str">
        <f aca="false">IF(INDEX(Launagögn!$P$6:$P$10005,$A169)="","",INDEX(Launagögn!$P$6:$P$10005,$A169))</f>
        <v/>
      </c>
      <c r="K169" s="52" t="str">
        <f aca="false">IF(INDEX(Launagögn!$Q$6:$Q$10005,$A169)="","",INDEX(Launagögn!$Q$6:$Q$10005,$A169))</f>
        <v/>
      </c>
      <c r="L169" s="53" t="str">
        <f aca="false">IFERROR(IF(AND(I169="",J169=""),"",IF(I169="",0,I169)+IF(J169="",0,J169)),"")</f>
        <v/>
      </c>
      <c r="M169" s="52" t="str">
        <f aca="false">IFERROR(IF(OR(L169="",E169="",E169=0),"",ROUND(L169/E169,0)),"")</f>
        <v/>
      </c>
    </row>
    <row r="170" customFormat="false" ht="15" hidden="false" customHeight="true" outlineLevel="0" collapsed="false">
      <c r="A170" s="24" t="n">
        <v>165</v>
      </c>
      <c r="B170" s="25" t="str">
        <f aca="false">IF(INDEX(Launagögn!$B$6:$B$10005,$A170)="","",INDEX(Launagögn!$B$6:$B$10005,$A170))</f>
        <v/>
      </c>
      <c r="C170" s="25" t="str">
        <f aca="false">IF(INDEX(Launagögn!$C$6:$C$10005,$A170)="","",INDEX(Launagögn!$C$6:$C$10005,$A170))</f>
        <v/>
      </c>
      <c r="D170" s="49" t="str">
        <f aca="false">IF(INDEX(Launagögn!$D$6:$D$10005,$A170)="","",INDEX(Launagögn!$D$6:$D$10005,$A170))</f>
        <v/>
      </c>
      <c r="E170" s="50" t="str">
        <f aca="false">IF(INDEX(Launagögn!$E$6:$E$10005,$A170)="","",INDEX(Launagögn!$E$6:$E$10005,$A170))</f>
        <v/>
      </c>
      <c r="F170" s="27" t="str">
        <f aca="false">IFERROR(IF(INDEX(Launagögn!$C$6:$C$10005,$A170)="","",IF(INDEX(Starfsmat!$C$11:$C$110,MATCH(INDEX(Launagögn!$C$6:$C$10005,$A170),Starfsmat!$B$11:$B$110,0))=0,"",INDEX(Starfsmat!$C$11:$C$110,MATCH(INDEX(Launagögn!$C$6:$C$10005,$A170),Starfsmat!$B$11:$B$110,0)))),"")</f>
        <v/>
      </c>
      <c r="G170" s="37" t="str">
        <f aca="false">IFERROR(IF(INDEX(Einstaklingsmat!$D$11:$D$510,$A170)=0,"",INDEX(Einstaklingsmat!$D$11:$D$510,$A170)),"")</f>
        <v/>
      </c>
      <c r="H170" s="51" t="str">
        <f aca="false">IFERROR(IF(AND(F170="",G170=""),"",IF(F170="",0,F170)+IF(G170="",0,G170)),"")</f>
        <v/>
      </c>
      <c r="I170" s="52" t="str">
        <f aca="false">IF(INDEX(Launagögn!$I$6:$I$10005,$A170)="","",INDEX(Launagögn!$I$6:$I$10005,$A170))</f>
        <v/>
      </c>
      <c r="J170" s="52" t="str">
        <f aca="false">IF(INDEX(Launagögn!$P$6:$P$10005,$A170)="","",INDEX(Launagögn!$P$6:$P$10005,$A170))</f>
        <v/>
      </c>
      <c r="K170" s="52" t="str">
        <f aca="false">IF(INDEX(Launagögn!$Q$6:$Q$10005,$A170)="","",INDEX(Launagögn!$Q$6:$Q$10005,$A170))</f>
        <v/>
      </c>
      <c r="L170" s="53" t="str">
        <f aca="false">IFERROR(IF(AND(I170="",J170=""),"",IF(I170="",0,I170)+IF(J170="",0,J170)),"")</f>
        <v/>
      </c>
      <c r="M170" s="52" t="str">
        <f aca="false">IFERROR(IF(OR(L170="",E170="",E170=0),"",ROUND(L170/E170,0)),"")</f>
        <v/>
      </c>
    </row>
    <row r="171" customFormat="false" ht="15" hidden="false" customHeight="true" outlineLevel="0" collapsed="false">
      <c r="A171" s="24" t="n">
        <v>166</v>
      </c>
      <c r="B171" s="25" t="str">
        <f aca="false">IF(INDEX(Launagögn!$B$6:$B$10005,$A171)="","",INDEX(Launagögn!$B$6:$B$10005,$A171))</f>
        <v/>
      </c>
      <c r="C171" s="25" t="str">
        <f aca="false">IF(INDEX(Launagögn!$C$6:$C$10005,$A171)="","",INDEX(Launagögn!$C$6:$C$10005,$A171))</f>
        <v/>
      </c>
      <c r="D171" s="49" t="str">
        <f aca="false">IF(INDEX(Launagögn!$D$6:$D$10005,$A171)="","",INDEX(Launagögn!$D$6:$D$10005,$A171))</f>
        <v/>
      </c>
      <c r="E171" s="50" t="str">
        <f aca="false">IF(INDEX(Launagögn!$E$6:$E$10005,$A171)="","",INDEX(Launagögn!$E$6:$E$10005,$A171))</f>
        <v/>
      </c>
      <c r="F171" s="27" t="str">
        <f aca="false">IFERROR(IF(INDEX(Launagögn!$C$6:$C$10005,$A171)="","",IF(INDEX(Starfsmat!$C$11:$C$110,MATCH(INDEX(Launagögn!$C$6:$C$10005,$A171),Starfsmat!$B$11:$B$110,0))=0,"",INDEX(Starfsmat!$C$11:$C$110,MATCH(INDEX(Launagögn!$C$6:$C$10005,$A171),Starfsmat!$B$11:$B$110,0)))),"")</f>
        <v/>
      </c>
      <c r="G171" s="37" t="str">
        <f aca="false">IFERROR(IF(INDEX(Einstaklingsmat!$D$11:$D$510,$A171)=0,"",INDEX(Einstaklingsmat!$D$11:$D$510,$A171)),"")</f>
        <v/>
      </c>
      <c r="H171" s="51" t="str">
        <f aca="false">IFERROR(IF(AND(F171="",G171=""),"",IF(F171="",0,F171)+IF(G171="",0,G171)),"")</f>
        <v/>
      </c>
      <c r="I171" s="52" t="str">
        <f aca="false">IF(INDEX(Launagögn!$I$6:$I$10005,$A171)="","",INDEX(Launagögn!$I$6:$I$10005,$A171))</f>
        <v/>
      </c>
      <c r="J171" s="52" t="str">
        <f aca="false">IF(INDEX(Launagögn!$P$6:$P$10005,$A171)="","",INDEX(Launagögn!$P$6:$P$10005,$A171))</f>
        <v/>
      </c>
      <c r="K171" s="52" t="str">
        <f aca="false">IF(INDEX(Launagögn!$Q$6:$Q$10005,$A171)="","",INDEX(Launagögn!$Q$6:$Q$10005,$A171))</f>
        <v/>
      </c>
      <c r="L171" s="53" t="str">
        <f aca="false">IFERROR(IF(AND(I171="",J171=""),"",IF(I171="",0,I171)+IF(J171="",0,J171)),"")</f>
        <v/>
      </c>
      <c r="M171" s="52" t="str">
        <f aca="false">IFERROR(IF(OR(L171="",E171="",E171=0),"",ROUND(L171/E171,0)),"")</f>
        <v/>
      </c>
    </row>
    <row r="172" customFormat="false" ht="15" hidden="false" customHeight="true" outlineLevel="0" collapsed="false">
      <c r="A172" s="24" t="n">
        <v>167</v>
      </c>
      <c r="B172" s="25" t="str">
        <f aca="false">IF(INDEX(Launagögn!$B$6:$B$10005,$A172)="","",INDEX(Launagögn!$B$6:$B$10005,$A172))</f>
        <v/>
      </c>
      <c r="C172" s="25" t="str">
        <f aca="false">IF(INDEX(Launagögn!$C$6:$C$10005,$A172)="","",INDEX(Launagögn!$C$6:$C$10005,$A172))</f>
        <v/>
      </c>
      <c r="D172" s="49" t="str">
        <f aca="false">IF(INDEX(Launagögn!$D$6:$D$10005,$A172)="","",INDEX(Launagögn!$D$6:$D$10005,$A172))</f>
        <v/>
      </c>
      <c r="E172" s="50" t="str">
        <f aca="false">IF(INDEX(Launagögn!$E$6:$E$10005,$A172)="","",INDEX(Launagögn!$E$6:$E$10005,$A172))</f>
        <v/>
      </c>
      <c r="F172" s="27" t="str">
        <f aca="false">IFERROR(IF(INDEX(Launagögn!$C$6:$C$10005,$A172)="","",IF(INDEX(Starfsmat!$C$11:$C$110,MATCH(INDEX(Launagögn!$C$6:$C$10005,$A172),Starfsmat!$B$11:$B$110,0))=0,"",INDEX(Starfsmat!$C$11:$C$110,MATCH(INDEX(Launagögn!$C$6:$C$10005,$A172),Starfsmat!$B$11:$B$110,0)))),"")</f>
        <v/>
      </c>
      <c r="G172" s="37" t="str">
        <f aca="false">IFERROR(IF(INDEX(Einstaklingsmat!$D$11:$D$510,$A172)=0,"",INDEX(Einstaklingsmat!$D$11:$D$510,$A172)),"")</f>
        <v/>
      </c>
      <c r="H172" s="51" t="str">
        <f aca="false">IFERROR(IF(AND(F172="",G172=""),"",IF(F172="",0,F172)+IF(G172="",0,G172)),"")</f>
        <v/>
      </c>
      <c r="I172" s="52" t="str">
        <f aca="false">IF(INDEX(Launagögn!$I$6:$I$10005,$A172)="","",INDEX(Launagögn!$I$6:$I$10005,$A172))</f>
        <v/>
      </c>
      <c r="J172" s="52" t="str">
        <f aca="false">IF(INDEX(Launagögn!$P$6:$P$10005,$A172)="","",INDEX(Launagögn!$P$6:$P$10005,$A172))</f>
        <v/>
      </c>
      <c r="K172" s="52" t="str">
        <f aca="false">IF(INDEX(Launagögn!$Q$6:$Q$10005,$A172)="","",INDEX(Launagögn!$Q$6:$Q$10005,$A172))</f>
        <v/>
      </c>
      <c r="L172" s="53" t="str">
        <f aca="false">IFERROR(IF(AND(I172="",J172=""),"",IF(I172="",0,I172)+IF(J172="",0,J172)),"")</f>
        <v/>
      </c>
      <c r="M172" s="52" t="str">
        <f aca="false">IFERROR(IF(OR(L172="",E172="",E172=0),"",ROUND(L172/E172,0)),"")</f>
        <v/>
      </c>
    </row>
    <row r="173" customFormat="false" ht="15" hidden="false" customHeight="true" outlineLevel="0" collapsed="false">
      <c r="A173" s="24" t="n">
        <v>168</v>
      </c>
      <c r="B173" s="25" t="str">
        <f aca="false">IF(INDEX(Launagögn!$B$6:$B$10005,$A173)="","",INDEX(Launagögn!$B$6:$B$10005,$A173))</f>
        <v/>
      </c>
      <c r="C173" s="25" t="str">
        <f aca="false">IF(INDEX(Launagögn!$C$6:$C$10005,$A173)="","",INDEX(Launagögn!$C$6:$C$10005,$A173))</f>
        <v/>
      </c>
      <c r="D173" s="49" t="str">
        <f aca="false">IF(INDEX(Launagögn!$D$6:$D$10005,$A173)="","",INDEX(Launagögn!$D$6:$D$10005,$A173))</f>
        <v/>
      </c>
      <c r="E173" s="50" t="str">
        <f aca="false">IF(INDEX(Launagögn!$E$6:$E$10005,$A173)="","",INDEX(Launagögn!$E$6:$E$10005,$A173))</f>
        <v/>
      </c>
      <c r="F173" s="27" t="str">
        <f aca="false">IFERROR(IF(INDEX(Launagögn!$C$6:$C$10005,$A173)="","",IF(INDEX(Starfsmat!$C$11:$C$110,MATCH(INDEX(Launagögn!$C$6:$C$10005,$A173),Starfsmat!$B$11:$B$110,0))=0,"",INDEX(Starfsmat!$C$11:$C$110,MATCH(INDEX(Launagögn!$C$6:$C$10005,$A173),Starfsmat!$B$11:$B$110,0)))),"")</f>
        <v/>
      </c>
      <c r="G173" s="37" t="str">
        <f aca="false">IFERROR(IF(INDEX(Einstaklingsmat!$D$11:$D$510,$A173)=0,"",INDEX(Einstaklingsmat!$D$11:$D$510,$A173)),"")</f>
        <v/>
      </c>
      <c r="H173" s="51" t="str">
        <f aca="false">IFERROR(IF(AND(F173="",G173=""),"",IF(F173="",0,F173)+IF(G173="",0,G173)),"")</f>
        <v/>
      </c>
      <c r="I173" s="52" t="str">
        <f aca="false">IF(INDEX(Launagögn!$I$6:$I$10005,$A173)="","",INDEX(Launagögn!$I$6:$I$10005,$A173))</f>
        <v/>
      </c>
      <c r="J173" s="52" t="str">
        <f aca="false">IF(INDEX(Launagögn!$P$6:$P$10005,$A173)="","",INDEX(Launagögn!$P$6:$P$10005,$A173))</f>
        <v/>
      </c>
      <c r="K173" s="52" t="str">
        <f aca="false">IF(INDEX(Launagögn!$Q$6:$Q$10005,$A173)="","",INDEX(Launagögn!$Q$6:$Q$10005,$A173))</f>
        <v/>
      </c>
      <c r="L173" s="53" t="str">
        <f aca="false">IFERROR(IF(AND(I173="",J173=""),"",IF(I173="",0,I173)+IF(J173="",0,J173)),"")</f>
        <v/>
      </c>
      <c r="M173" s="52" t="str">
        <f aca="false">IFERROR(IF(OR(L173="",E173="",E173=0),"",ROUND(L173/E173,0)),"")</f>
        <v/>
      </c>
    </row>
    <row r="174" customFormat="false" ht="15" hidden="false" customHeight="true" outlineLevel="0" collapsed="false">
      <c r="A174" s="24" t="n">
        <v>169</v>
      </c>
      <c r="B174" s="25" t="str">
        <f aca="false">IF(INDEX(Launagögn!$B$6:$B$10005,$A174)="","",INDEX(Launagögn!$B$6:$B$10005,$A174))</f>
        <v/>
      </c>
      <c r="C174" s="25" t="str">
        <f aca="false">IF(INDEX(Launagögn!$C$6:$C$10005,$A174)="","",INDEX(Launagögn!$C$6:$C$10005,$A174))</f>
        <v/>
      </c>
      <c r="D174" s="49" t="str">
        <f aca="false">IF(INDEX(Launagögn!$D$6:$D$10005,$A174)="","",INDEX(Launagögn!$D$6:$D$10005,$A174))</f>
        <v/>
      </c>
      <c r="E174" s="50" t="str">
        <f aca="false">IF(INDEX(Launagögn!$E$6:$E$10005,$A174)="","",INDEX(Launagögn!$E$6:$E$10005,$A174))</f>
        <v/>
      </c>
      <c r="F174" s="27" t="str">
        <f aca="false">IFERROR(IF(INDEX(Launagögn!$C$6:$C$10005,$A174)="","",IF(INDEX(Starfsmat!$C$11:$C$110,MATCH(INDEX(Launagögn!$C$6:$C$10005,$A174),Starfsmat!$B$11:$B$110,0))=0,"",INDEX(Starfsmat!$C$11:$C$110,MATCH(INDEX(Launagögn!$C$6:$C$10005,$A174),Starfsmat!$B$11:$B$110,0)))),"")</f>
        <v/>
      </c>
      <c r="G174" s="37" t="str">
        <f aca="false">IFERROR(IF(INDEX(Einstaklingsmat!$D$11:$D$510,$A174)=0,"",INDEX(Einstaklingsmat!$D$11:$D$510,$A174)),"")</f>
        <v/>
      </c>
      <c r="H174" s="51" t="str">
        <f aca="false">IFERROR(IF(AND(F174="",G174=""),"",IF(F174="",0,F174)+IF(G174="",0,G174)),"")</f>
        <v/>
      </c>
      <c r="I174" s="52" t="str">
        <f aca="false">IF(INDEX(Launagögn!$I$6:$I$10005,$A174)="","",INDEX(Launagögn!$I$6:$I$10005,$A174))</f>
        <v/>
      </c>
      <c r="J174" s="52" t="str">
        <f aca="false">IF(INDEX(Launagögn!$P$6:$P$10005,$A174)="","",INDEX(Launagögn!$P$6:$P$10005,$A174))</f>
        <v/>
      </c>
      <c r="K174" s="52" t="str">
        <f aca="false">IF(INDEX(Launagögn!$Q$6:$Q$10005,$A174)="","",INDEX(Launagögn!$Q$6:$Q$10005,$A174))</f>
        <v/>
      </c>
      <c r="L174" s="53" t="str">
        <f aca="false">IFERROR(IF(AND(I174="",J174=""),"",IF(I174="",0,I174)+IF(J174="",0,J174)),"")</f>
        <v/>
      </c>
      <c r="M174" s="52" t="str">
        <f aca="false">IFERROR(IF(OR(L174="",E174="",E174=0),"",ROUND(L174/E174,0)),"")</f>
        <v/>
      </c>
    </row>
    <row r="175" customFormat="false" ht="15" hidden="false" customHeight="true" outlineLevel="0" collapsed="false">
      <c r="A175" s="24" t="n">
        <v>170</v>
      </c>
      <c r="B175" s="25" t="str">
        <f aca="false">IF(INDEX(Launagögn!$B$6:$B$10005,$A175)="","",INDEX(Launagögn!$B$6:$B$10005,$A175))</f>
        <v/>
      </c>
      <c r="C175" s="25" t="str">
        <f aca="false">IF(INDEX(Launagögn!$C$6:$C$10005,$A175)="","",INDEX(Launagögn!$C$6:$C$10005,$A175))</f>
        <v/>
      </c>
      <c r="D175" s="49" t="str">
        <f aca="false">IF(INDEX(Launagögn!$D$6:$D$10005,$A175)="","",INDEX(Launagögn!$D$6:$D$10005,$A175))</f>
        <v/>
      </c>
      <c r="E175" s="50" t="str">
        <f aca="false">IF(INDEX(Launagögn!$E$6:$E$10005,$A175)="","",INDEX(Launagögn!$E$6:$E$10005,$A175))</f>
        <v/>
      </c>
      <c r="F175" s="27" t="str">
        <f aca="false">IFERROR(IF(INDEX(Launagögn!$C$6:$C$10005,$A175)="","",IF(INDEX(Starfsmat!$C$11:$C$110,MATCH(INDEX(Launagögn!$C$6:$C$10005,$A175),Starfsmat!$B$11:$B$110,0))=0,"",INDEX(Starfsmat!$C$11:$C$110,MATCH(INDEX(Launagögn!$C$6:$C$10005,$A175),Starfsmat!$B$11:$B$110,0)))),"")</f>
        <v/>
      </c>
      <c r="G175" s="37" t="str">
        <f aca="false">IFERROR(IF(INDEX(Einstaklingsmat!$D$11:$D$510,$A175)=0,"",INDEX(Einstaklingsmat!$D$11:$D$510,$A175)),"")</f>
        <v/>
      </c>
      <c r="H175" s="51" t="str">
        <f aca="false">IFERROR(IF(AND(F175="",G175=""),"",IF(F175="",0,F175)+IF(G175="",0,G175)),"")</f>
        <v/>
      </c>
      <c r="I175" s="52" t="str">
        <f aca="false">IF(INDEX(Launagögn!$I$6:$I$10005,$A175)="","",INDEX(Launagögn!$I$6:$I$10005,$A175))</f>
        <v/>
      </c>
      <c r="J175" s="52" t="str">
        <f aca="false">IF(INDEX(Launagögn!$P$6:$P$10005,$A175)="","",INDEX(Launagögn!$P$6:$P$10005,$A175))</f>
        <v/>
      </c>
      <c r="K175" s="52" t="str">
        <f aca="false">IF(INDEX(Launagögn!$Q$6:$Q$10005,$A175)="","",INDEX(Launagögn!$Q$6:$Q$10005,$A175))</f>
        <v/>
      </c>
      <c r="L175" s="53" t="str">
        <f aca="false">IFERROR(IF(AND(I175="",J175=""),"",IF(I175="",0,I175)+IF(J175="",0,J175)),"")</f>
        <v/>
      </c>
      <c r="M175" s="52" t="str">
        <f aca="false">IFERROR(IF(OR(L175="",E175="",E175=0),"",ROUND(L175/E175,0)),"")</f>
        <v/>
      </c>
    </row>
    <row r="176" customFormat="false" ht="15" hidden="false" customHeight="true" outlineLevel="0" collapsed="false">
      <c r="A176" s="24" t="n">
        <v>171</v>
      </c>
      <c r="B176" s="25" t="str">
        <f aca="false">IF(INDEX(Launagögn!$B$6:$B$10005,$A176)="","",INDEX(Launagögn!$B$6:$B$10005,$A176))</f>
        <v/>
      </c>
      <c r="C176" s="25" t="str">
        <f aca="false">IF(INDEX(Launagögn!$C$6:$C$10005,$A176)="","",INDEX(Launagögn!$C$6:$C$10005,$A176))</f>
        <v/>
      </c>
      <c r="D176" s="49" t="str">
        <f aca="false">IF(INDEX(Launagögn!$D$6:$D$10005,$A176)="","",INDEX(Launagögn!$D$6:$D$10005,$A176))</f>
        <v/>
      </c>
      <c r="E176" s="50" t="str">
        <f aca="false">IF(INDEX(Launagögn!$E$6:$E$10005,$A176)="","",INDEX(Launagögn!$E$6:$E$10005,$A176))</f>
        <v/>
      </c>
      <c r="F176" s="27" t="str">
        <f aca="false">IFERROR(IF(INDEX(Launagögn!$C$6:$C$10005,$A176)="","",IF(INDEX(Starfsmat!$C$11:$C$110,MATCH(INDEX(Launagögn!$C$6:$C$10005,$A176),Starfsmat!$B$11:$B$110,0))=0,"",INDEX(Starfsmat!$C$11:$C$110,MATCH(INDEX(Launagögn!$C$6:$C$10005,$A176),Starfsmat!$B$11:$B$110,0)))),"")</f>
        <v/>
      </c>
      <c r="G176" s="37" t="str">
        <f aca="false">IFERROR(IF(INDEX(Einstaklingsmat!$D$11:$D$510,$A176)=0,"",INDEX(Einstaklingsmat!$D$11:$D$510,$A176)),"")</f>
        <v/>
      </c>
      <c r="H176" s="51" t="str">
        <f aca="false">IFERROR(IF(AND(F176="",G176=""),"",IF(F176="",0,F176)+IF(G176="",0,G176)),"")</f>
        <v/>
      </c>
      <c r="I176" s="52" t="str">
        <f aca="false">IF(INDEX(Launagögn!$I$6:$I$10005,$A176)="","",INDEX(Launagögn!$I$6:$I$10005,$A176))</f>
        <v/>
      </c>
      <c r="J176" s="52" t="str">
        <f aca="false">IF(INDEX(Launagögn!$P$6:$P$10005,$A176)="","",INDEX(Launagögn!$P$6:$P$10005,$A176))</f>
        <v/>
      </c>
      <c r="K176" s="52" t="str">
        <f aca="false">IF(INDEX(Launagögn!$Q$6:$Q$10005,$A176)="","",INDEX(Launagögn!$Q$6:$Q$10005,$A176))</f>
        <v/>
      </c>
      <c r="L176" s="53" t="str">
        <f aca="false">IFERROR(IF(AND(I176="",J176=""),"",IF(I176="",0,I176)+IF(J176="",0,J176)),"")</f>
        <v/>
      </c>
      <c r="M176" s="52" t="str">
        <f aca="false">IFERROR(IF(OR(L176="",E176="",E176=0),"",ROUND(L176/E176,0)),"")</f>
        <v/>
      </c>
    </row>
    <row r="177" customFormat="false" ht="15" hidden="false" customHeight="true" outlineLevel="0" collapsed="false">
      <c r="A177" s="24" t="n">
        <v>172</v>
      </c>
      <c r="B177" s="25" t="str">
        <f aca="false">IF(INDEX(Launagögn!$B$6:$B$10005,$A177)="","",INDEX(Launagögn!$B$6:$B$10005,$A177))</f>
        <v/>
      </c>
      <c r="C177" s="25" t="str">
        <f aca="false">IF(INDEX(Launagögn!$C$6:$C$10005,$A177)="","",INDEX(Launagögn!$C$6:$C$10005,$A177))</f>
        <v/>
      </c>
      <c r="D177" s="49" t="str">
        <f aca="false">IF(INDEX(Launagögn!$D$6:$D$10005,$A177)="","",INDEX(Launagögn!$D$6:$D$10005,$A177))</f>
        <v/>
      </c>
      <c r="E177" s="50" t="str">
        <f aca="false">IF(INDEX(Launagögn!$E$6:$E$10005,$A177)="","",INDEX(Launagögn!$E$6:$E$10005,$A177))</f>
        <v/>
      </c>
      <c r="F177" s="27" t="str">
        <f aca="false">IFERROR(IF(INDEX(Launagögn!$C$6:$C$10005,$A177)="","",IF(INDEX(Starfsmat!$C$11:$C$110,MATCH(INDEX(Launagögn!$C$6:$C$10005,$A177),Starfsmat!$B$11:$B$110,0))=0,"",INDEX(Starfsmat!$C$11:$C$110,MATCH(INDEX(Launagögn!$C$6:$C$10005,$A177),Starfsmat!$B$11:$B$110,0)))),"")</f>
        <v/>
      </c>
      <c r="G177" s="37" t="str">
        <f aca="false">IFERROR(IF(INDEX(Einstaklingsmat!$D$11:$D$510,$A177)=0,"",INDEX(Einstaklingsmat!$D$11:$D$510,$A177)),"")</f>
        <v/>
      </c>
      <c r="H177" s="51" t="str">
        <f aca="false">IFERROR(IF(AND(F177="",G177=""),"",IF(F177="",0,F177)+IF(G177="",0,G177)),"")</f>
        <v/>
      </c>
      <c r="I177" s="52" t="str">
        <f aca="false">IF(INDEX(Launagögn!$I$6:$I$10005,$A177)="","",INDEX(Launagögn!$I$6:$I$10005,$A177))</f>
        <v/>
      </c>
      <c r="J177" s="52" t="str">
        <f aca="false">IF(INDEX(Launagögn!$P$6:$P$10005,$A177)="","",INDEX(Launagögn!$P$6:$P$10005,$A177))</f>
        <v/>
      </c>
      <c r="K177" s="52" t="str">
        <f aca="false">IF(INDEX(Launagögn!$Q$6:$Q$10005,$A177)="","",INDEX(Launagögn!$Q$6:$Q$10005,$A177))</f>
        <v/>
      </c>
      <c r="L177" s="53" t="str">
        <f aca="false">IFERROR(IF(AND(I177="",J177=""),"",IF(I177="",0,I177)+IF(J177="",0,J177)),"")</f>
        <v/>
      </c>
      <c r="M177" s="52" t="str">
        <f aca="false">IFERROR(IF(OR(L177="",E177="",E177=0),"",ROUND(L177/E177,0)),"")</f>
        <v/>
      </c>
    </row>
    <row r="178" customFormat="false" ht="15" hidden="false" customHeight="true" outlineLevel="0" collapsed="false">
      <c r="A178" s="24" t="n">
        <v>173</v>
      </c>
      <c r="B178" s="25" t="str">
        <f aca="false">IF(INDEX(Launagögn!$B$6:$B$10005,$A178)="","",INDEX(Launagögn!$B$6:$B$10005,$A178))</f>
        <v/>
      </c>
      <c r="C178" s="25" t="str">
        <f aca="false">IF(INDEX(Launagögn!$C$6:$C$10005,$A178)="","",INDEX(Launagögn!$C$6:$C$10005,$A178))</f>
        <v/>
      </c>
      <c r="D178" s="49" t="str">
        <f aca="false">IF(INDEX(Launagögn!$D$6:$D$10005,$A178)="","",INDEX(Launagögn!$D$6:$D$10005,$A178))</f>
        <v/>
      </c>
      <c r="E178" s="50" t="str">
        <f aca="false">IF(INDEX(Launagögn!$E$6:$E$10005,$A178)="","",INDEX(Launagögn!$E$6:$E$10005,$A178))</f>
        <v/>
      </c>
      <c r="F178" s="27" t="str">
        <f aca="false">IFERROR(IF(INDEX(Launagögn!$C$6:$C$10005,$A178)="","",IF(INDEX(Starfsmat!$C$11:$C$110,MATCH(INDEX(Launagögn!$C$6:$C$10005,$A178),Starfsmat!$B$11:$B$110,0))=0,"",INDEX(Starfsmat!$C$11:$C$110,MATCH(INDEX(Launagögn!$C$6:$C$10005,$A178),Starfsmat!$B$11:$B$110,0)))),"")</f>
        <v/>
      </c>
      <c r="G178" s="37" t="str">
        <f aca="false">IFERROR(IF(INDEX(Einstaklingsmat!$D$11:$D$510,$A178)=0,"",INDEX(Einstaklingsmat!$D$11:$D$510,$A178)),"")</f>
        <v/>
      </c>
      <c r="H178" s="51" t="str">
        <f aca="false">IFERROR(IF(AND(F178="",G178=""),"",IF(F178="",0,F178)+IF(G178="",0,G178)),"")</f>
        <v/>
      </c>
      <c r="I178" s="52" t="str">
        <f aca="false">IF(INDEX(Launagögn!$I$6:$I$10005,$A178)="","",INDEX(Launagögn!$I$6:$I$10005,$A178))</f>
        <v/>
      </c>
      <c r="J178" s="52" t="str">
        <f aca="false">IF(INDEX(Launagögn!$P$6:$P$10005,$A178)="","",INDEX(Launagögn!$P$6:$P$10005,$A178))</f>
        <v/>
      </c>
      <c r="K178" s="52" t="str">
        <f aca="false">IF(INDEX(Launagögn!$Q$6:$Q$10005,$A178)="","",INDEX(Launagögn!$Q$6:$Q$10005,$A178))</f>
        <v/>
      </c>
      <c r="L178" s="53" t="str">
        <f aca="false">IFERROR(IF(AND(I178="",J178=""),"",IF(I178="",0,I178)+IF(J178="",0,J178)),"")</f>
        <v/>
      </c>
      <c r="M178" s="52" t="str">
        <f aca="false">IFERROR(IF(OR(L178="",E178="",E178=0),"",ROUND(L178/E178,0)),"")</f>
        <v/>
      </c>
    </row>
    <row r="179" customFormat="false" ht="15" hidden="false" customHeight="true" outlineLevel="0" collapsed="false">
      <c r="A179" s="24" t="n">
        <v>174</v>
      </c>
      <c r="B179" s="25" t="str">
        <f aca="false">IF(INDEX(Launagögn!$B$6:$B$10005,$A179)="","",INDEX(Launagögn!$B$6:$B$10005,$A179))</f>
        <v/>
      </c>
      <c r="C179" s="25" t="str">
        <f aca="false">IF(INDEX(Launagögn!$C$6:$C$10005,$A179)="","",INDEX(Launagögn!$C$6:$C$10005,$A179))</f>
        <v/>
      </c>
      <c r="D179" s="49" t="str">
        <f aca="false">IF(INDEX(Launagögn!$D$6:$D$10005,$A179)="","",INDEX(Launagögn!$D$6:$D$10005,$A179))</f>
        <v/>
      </c>
      <c r="E179" s="50" t="str">
        <f aca="false">IF(INDEX(Launagögn!$E$6:$E$10005,$A179)="","",INDEX(Launagögn!$E$6:$E$10005,$A179))</f>
        <v/>
      </c>
      <c r="F179" s="27" t="str">
        <f aca="false">IFERROR(IF(INDEX(Launagögn!$C$6:$C$10005,$A179)="","",IF(INDEX(Starfsmat!$C$11:$C$110,MATCH(INDEX(Launagögn!$C$6:$C$10005,$A179),Starfsmat!$B$11:$B$110,0))=0,"",INDEX(Starfsmat!$C$11:$C$110,MATCH(INDEX(Launagögn!$C$6:$C$10005,$A179),Starfsmat!$B$11:$B$110,0)))),"")</f>
        <v/>
      </c>
      <c r="G179" s="37" t="str">
        <f aca="false">IFERROR(IF(INDEX(Einstaklingsmat!$D$11:$D$510,$A179)=0,"",INDEX(Einstaklingsmat!$D$11:$D$510,$A179)),"")</f>
        <v/>
      </c>
      <c r="H179" s="51" t="str">
        <f aca="false">IFERROR(IF(AND(F179="",G179=""),"",IF(F179="",0,F179)+IF(G179="",0,G179)),"")</f>
        <v/>
      </c>
      <c r="I179" s="52" t="str">
        <f aca="false">IF(INDEX(Launagögn!$I$6:$I$10005,$A179)="","",INDEX(Launagögn!$I$6:$I$10005,$A179))</f>
        <v/>
      </c>
      <c r="J179" s="52" t="str">
        <f aca="false">IF(INDEX(Launagögn!$P$6:$P$10005,$A179)="","",INDEX(Launagögn!$P$6:$P$10005,$A179))</f>
        <v/>
      </c>
      <c r="K179" s="52" t="str">
        <f aca="false">IF(INDEX(Launagögn!$Q$6:$Q$10005,$A179)="","",INDEX(Launagögn!$Q$6:$Q$10005,$A179))</f>
        <v/>
      </c>
      <c r="L179" s="53" t="str">
        <f aca="false">IFERROR(IF(AND(I179="",J179=""),"",IF(I179="",0,I179)+IF(J179="",0,J179)),"")</f>
        <v/>
      </c>
      <c r="M179" s="52" t="str">
        <f aca="false">IFERROR(IF(OR(L179="",E179="",E179=0),"",ROUND(L179/E179,0)),"")</f>
        <v/>
      </c>
    </row>
    <row r="180" customFormat="false" ht="15" hidden="false" customHeight="true" outlineLevel="0" collapsed="false">
      <c r="A180" s="24" t="n">
        <v>175</v>
      </c>
      <c r="B180" s="25" t="str">
        <f aca="false">IF(INDEX(Launagögn!$B$6:$B$10005,$A180)="","",INDEX(Launagögn!$B$6:$B$10005,$A180))</f>
        <v/>
      </c>
      <c r="C180" s="25" t="str">
        <f aca="false">IF(INDEX(Launagögn!$C$6:$C$10005,$A180)="","",INDEX(Launagögn!$C$6:$C$10005,$A180))</f>
        <v/>
      </c>
      <c r="D180" s="49" t="str">
        <f aca="false">IF(INDEX(Launagögn!$D$6:$D$10005,$A180)="","",INDEX(Launagögn!$D$6:$D$10005,$A180))</f>
        <v/>
      </c>
      <c r="E180" s="50" t="str">
        <f aca="false">IF(INDEX(Launagögn!$E$6:$E$10005,$A180)="","",INDEX(Launagögn!$E$6:$E$10005,$A180))</f>
        <v/>
      </c>
      <c r="F180" s="27" t="str">
        <f aca="false">IFERROR(IF(INDEX(Launagögn!$C$6:$C$10005,$A180)="","",IF(INDEX(Starfsmat!$C$11:$C$110,MATCH(INDEX(Launagögn!$C$6:$C$10005,$A180),Starfsmat!$B$11:$B$110,0))=0,"",INDEX(Starfsmat!$C$11:$C$110,MATCH(INDEX(Launagögn!$C$6:$C$10005,$A180),Starfsmat!$B$11:$B$110,0)))),"")</f>
        <v/>
      </c>
      <c r="G180" s="37" t="str">
        <f aca="false">IFERROR(IF(INDEX(Einstaklingsmat!$D$11:$D$510,$A180)=0,"",INDEX(Einstaklingsmat!$D$11:$D$510,$A180)),"")</f>
        <v/>
      </c>
      <c r="H180" s="51" t="str">
        <f aca="false">IFERROR(IF(AND(F180="",G180=""),"",IF(F180="",0,F180)+IF(G180="",0,G180)),"")</f>
        <v/>
      </c>
      <c r="I180" s="52" t="str">
        <f aca="false">IF(INDEX(Launagögn!$I$6:$I$10005,$A180)="","",INDEX(Launagögn!$I$6:$I$10005,$A180))</f>
        <v/>
      </c>
      <c r="J180" s="52" t="str">
        <f aca="false">IF(INDEX(Launagögn!$P$6:$P$10005,$A180)="","",INDEX(Launagögn!$P$6:$P$10005,$A180))</f>
        <v/>
      </c>
      <c r="K180" s="52" t="str">
        <f aca="false">IF(INDEX(Launagögn!$Q$6:$Q$10005,$A180)="","",INDEX(Launagögn!$Q$6:$Q$10005,$A180))</f>
        <v/>
      </c>
      <c r="L180" s="53" t="str">
        <f aca="false">IFERROR(IF(AND(I180="",J180=""),"",IF(I180="",0,I180)+IF(J180="",0,J180)),"")</f>
        <v/>
      </c>
      <c r="M180" s="52" t="str">
        <f aca="false">IFERROR(IF(OR(L180="",E180="",E180=0),"",ROUND(L180/E180,0)),"")</f>
        <v/>
      </c>
    </row>
    <row r="181" customFormat="false" ht="15" hidden="false" customHeight="true" outlineLevel="0" collapsed="false">
      <c r="A181" s="24" t="n">
        <v>176</v>
      </c>
      <c r="B181" s="25" t="str">
        <f aca="false">IF(INDEX(Launagögn!$B$6:$B$10005,$A181)="","",INDEX(Launagögn!$B$6:$B$10005,$A181))</f>
        <v/>
      </c>
      <c r="C181" s="25" t="str">
        <f aca="false">IF(INDEX(Launagögn!$C$6:$C$10005,$A181)="","",INDEX(Launagögn!$C$6:$C$10005,$A181))</f>
        <v/>
      </c>
      <c r="D181" s="49" t="str">
        <f aca="false">IF(INDEX(Launagögn!$D$6:$D$10005,$A181)="","",INDEX(Launagögn!$D$6:$D$10005,$A181))</f>
        <v/>
      </c>
      <c r="E181" s="50" t="str">
        <f aca="false">IF(INDEX(Launagögn!$E$6:$E$10005,$A181)="","",INDEX(Launagögn!$E$6:$E$10005,$A181))</f>
        <v/>
      </c>
      <c r="F181" s="27" t="str">
        <f aca="false">IFERROR(IF(INDEX(Launagögn!$C$6:$C$10005,$A181)="","",IF(INDEX(Starfsmat!$C$11:$C$110,MATCH(INDEX(Launagögn!$C$6:$C$10005,$A181),Starfsmat!$B$11:$B$110,0))=0,"",INDEX(Starfsmat!$C$11:$C$110,MATCH(INDEX(Launagögn!$C$6:$C$10005,$A181),Starfsmat!$B$11:$B$110,0)))),"")</f>
        <v/>
      </c>
      <c r="G181" s="37" t="str">
        <f aca="false">IFERROR(IF(INDEX(Einstaklingsmat!$D$11:$D$510,$A181)=0,"",INDEX(Einstaklingsmat!$D$11:$D$510,$A181)),"")</f>
        <v/>
      </c>
      <c r="H181" s="51" t="str">
        <f aca="false">IFERROR(IF(AND(F181="",G181=""),"",IF(F181="",0,F181)+IF(G181="",0,G181)),"")</f>
        <v/>
      </c>
      <c r="I181" s="52" t="str">
        <f aca="false">IF(INDEX(Launagögn!$I$6:$I$10005,$A181)="","",INDEX(Launagögn!$I$6:$I$10005,$A181))</f>
        <v/>
      </c>
      <c r="J181" s="52" t="str">
        <f aca="false">IF(INDEX(Launagögn!$P$6:$P$10005,$A181)="","",INDEX(Launagögn!$P$6:$P$10005,$A181))</f>
        <v/>
      </c>
      <c r="K181" s="52" t="str">
        <f aca="false">IF(INDEX(Launagögn!$Q$6:$Q$10005,$A181)="","",INDEX(Launagögn!$Q$6:$Q$10005,$A181))</f>
        <v/>
      </c>
      <c r="L181" s="53" t="str">
        <f aca="false">IFERROR(IF(AND(I181="",J181=""),"",IF(I181="",0,I181)+IF(J181="",0,J181)),"")</f>
        <v/>
      </c>
      <c r="M181" s="52" t="str">
        <f aca="false">IFERROR(IF(OR(L181="",E181="",E181=0),"",ROUND(L181/E181,0)),"")</f>
        <v/>
      </c>
    </row>
    <row r="182" customFormat="false" ht="15" hidden="false" customHeight="true" outlineLevel="0" collapsed="false">
      <c r="A182" s="24" t="n">
        <v>177</v>
      </c>
      <c r="B182" s="25" t="str">
        <f aca="false">IF(INDEX(Launagögn!$B$6:$B$10005,$A182)="","",INDEX(Launagögn!$B$6:$B$10005,$A182))</f>
        <v/>
      </c>
      <c r="C182" s="25" t="str">
        <f aca="false">IF(INDEX(Launagögn!$C$6:$C$10005,$A182)="","",INDEX(Launagögn!$C$6:$C$10005,$A182))</f>
        <v/>
      </c>
      <c r="D182" s="49" t="str">
        <f aca="false">IF(INDEX(Launagögn!$D$6:$D$10005,$A182)="","",INDEX(Launagögn!$D$6:$D$10005,$A182))</f>
        <v/>
      </c>
      <c r="E182" s="50" t="str">
        <f aca="false">IF(INDEX(Launagögn!$E$6:$E$10005,$A182)="","",INDEX(Launagögn!$E$6:$E$10005,$A182))</f>
        <v/>
      </c>
      <c r="F182" s="27" t="str">
        <f aca="false">IFERROR(IF(INDEX(Launagögn!$C$6:$C$10005,$A182)="","",IF(INDEX(Starfsmat!$C$11:$C$110,MATCH(INDEX(Launagögn!$C$6:$C$10005,$A182),Starfsmat!$B$11:$B$110,0))=0,"",INDEX(Starfsmat!$C$11:$C$110,MATCH(INDEX(Launagögn!$C$6:$C$10005,$A182),Starfsmat!$B$11:$B$110,0)))),"")</f>
        <v/>
      </c>
      <c r="G182" s="37" t="str">
        <f aca="false">IFERROR(IF(INDEX(Einstaklingsmat!$D$11:$D$510,$A182)=0,"",INDEX(Einstaklingsmat!$D$11:$D$510,$A182)),"")</f>
        <v/>
      </c>
      <c r="H182" s="51" t="str">
        <f aca="false">IFERROR(IF(AND(F182="",G182=""),"",IF(F182="",0,F182)+IF(G182="",0,G182)),"")</f>
        <v/>
      </c>
      <c r="I182" s="52" t="str">
        <f aca="false">IF(INDEX(Launagögn!$I$6:$I$10005,$A182)="","",INDEX(Launagögn!$I$6:$I$10005,$A182))</f>
        <v/>
      </c>
      <c r="J182" s="52" t="str">
        <f aca="false">IF(INDEX(Launagögn!$P$6:$P$10005,$A182)="","",INDEX(Launagögn!$P$6:$P$10005,$A182))</f>
        <v/>
      </c>
      <c r="K182" s="52" t="str">
        <f aca="false">IF(INDEX(Launagögn!$Q$6:$Q$10005,$A182)="","",INDEX(Launagögn!$Q$6:$Q$10005,$A182))</f>
        <v/>
      </c>
      <c r="L182" s="53" t="str">
        <f aca="false">IFERROR(IF(AND(I182="",J182=""),"",IF(I182="",0,I182)+IF(J182="",0,J182)),"")</f>
        <v/>
      </c>
      <c r="M182" s="52" t="str">
        <f aca="false">IFERROR(IF(OR(L182="",E182="",E182=0),"",ROUND(L182/E182,0)),"")</f>
        <v/>
      </c>
    </row>
    <row r="183" customFormat="false" ht="15" hidden="false" customHeight="true" outlineLevel="0" collapsed="false">
      <c r="A183" s="24" t="n">
        <v>178</v>
      </c>
      <c r="B183" s="25" t="str">
        <f aca="false">IF(INDEX(Launagögn!$B$6:$B$10005,$A183)="","",INDEX(Launagögn!$B$6:$B$10005,$A183))</f>
        <v/>
      </c>
      <c r="C183" s="25" t="str">
        <f aca="false">IF(INDEX(Launagögn!$C$6:$C$10005,$A183)="","",INDEX(Launagögn!$C$6:$C$10005,$A183))</f>
        <v/>
      </c>
      <c r="D183" s="49" t="str">
        <f aca="false">IF(INDEX(Launagögn!$D$6:$D$10005,$A183)="","",INDEX(Launagögn!$D$6:$D$10005,$A183))</f>
        <v/>
      </c>
      <c r="E183" s="50" t="str">
        <f aca="false">IF(INDEX(Launagögn!$E$6:$E$10005,$A183)="","",INDEX(Launagögn!$E$6:$E$10005,$A183))</f>
        <v/>
      </c>
      <c r="F183" s="27" t="str">
        <f aca="false">IFERROR(IF(INDEX(Launagögn!$C$6:$C$10005,$A183)="","",IF(INDEX(Starfsmat!$C$11:$C$110,MATCH(INDEX(Launagögn!$C$6:$C$10005,$A183),Starfsmat!$B$11:$B$110,0))=0,"",INDEX(Starfsmat!$C$11:$C$110,MATCH(INDEX(Launagögn!$C$6:$C$10005,$A183),Starfsmat!$B$11:$B$110,0)))),"")</f>
        <v/>
      </c>
      <c r="G183" s="37" t="str">
        <f aca="false">IFERROR(IF(INDEX(Einstaklingsmat!$D$11:$D$510,$A183)=0,"",INDEX(Einstaklingsmat!$D$11:$D$510,$A183)),"")</f>
        <v/>
      </c>
      <c r="H183" s="51" t="str">
        <f aca="false">IFERROR(IF(AND(F183="",G183=""),"",IF(F183="",0,F183)+IF(G183="",0,G183)),"")</f>
        <v/>
      </c>
      <c r="I183" s="52" t="str">
        <f aca="false">IF(INDEX(Launagögn!$I$6:$I$10005,$A183)="","",INDEX(Launagögn!$I$6:$I$10005,$A183))</f>
        <v/>
      </c>
      <c r="J183" s="52" t="str">
        <f aca="false">IF(INDEX(Launagögn!$P$6:$P$10005,$A183)="","",INDEX(Launagögn!$P$6:$P$10005,$A183))</f>
        <v/>
      </c>
      <c r="K183" s="52" t="str">
        <f aca="false">IF(INDEX(Launagögn!$Q$6:$Q$10005,$A183)="","",INDEX(Launagögn!$Q$6:$Q$10005,$A183))</f>
        <v/>
      </c>
      <c r="L183" s="53" t="str">
        <f aca="false">IFERROR(IF(AND(I183="",J183=""),"",IF(I183="",0,I183)+IF(J183="",0,J183)),"")</f>
        <v/>
      </c>
      <c r="M183" s="52" t="str">
        <f aca="false">IFERROR(IF(OR(L183="",E183="",E183=0),"",ROUND(L183/E183,0)),"")</f>
        <v/>
      </c>
    </row>
    <row r="184" customFormat="false" ht="15" hidden="false" customHeight="true" outlineLevel="0" collapsed="false">
      <c r="A184" s="24" t="n">
        <v>179</v>
      </c>
      <c r="B184" s="25" t="str">
        <f aca="false">IF(INDEX(Launagögn!$B$6:$B$10005,$A184)="","",INDEX(Launagögn!$B$6:$B$10005,$A184))</f>
        <v/>
      </c>
      <c r="C184" s="25" t="str">
        <f aca="false">IF(INDEX(Launagögn!$C$6:$C$10005,$A184)="","",INDEX(Launagögn!$C$6:$C$10005,$A184))</f>
        <v/>
      </c>
      <c r="D184" s="49" t="str">
        <f aca="false">IF(INDEX(Launagögn!$D$6:$D$10005,$A184)="","",INDEX(Launagögn!$D$6:$D$10005,$A184))</f>
        <v/>
      </c>
      <c r="E184" s="50" t="str">
        <f aca="false">IF(INDEX(Launagögn!$E$6:$E$10005,$A184)="","",INDEX(Launagögn!$E$6:$E$10005,$A184))</f>
        <v/>
      </c>
      <c r="F184" s="27" t="str">
        <f aca="false">IFERROR(IF(INDEX(Launagögn!$C$6:$C$10005,$A184)="","",IF(INDEX(Starfsmat!$C$11:$C$110,MATCH(INDEX(Launagögn!$C$6:$C$10005,$A184),Starfsmat!$B$11:$B$110,0))=0,"",INDEX(Starfsmat!$C$11:$C$110,MATCH(INDEX(Launagögn!$C$6:$C$10005,$A184),Starfsmat!$B$11:$B$110,0)))),"")</f>
        <v/>
      </c>
      <c r="G184" s="37" t="str">
        <f aca="false">IFERROR(IF(INDEX(Einstaklingsmat!$D$11:$D$510,$A184)=0,"",INDEX(Einstaklingsmat!$D$11:$D$510,$A184)),"")</f>
        <v/>
      </c>
      <c r="H184" s="51" t="str">
        <f aca="false">IFERROR(IF(AND(F184="",G184=""),"",IF(F184="",0,F184)+IF(G184="",0,G184)),"")</f>
        <v/>
      </c>
      <c r="I184" s="52" t="str">
        <f aca="false">IF(INDEX(Launagögn!$I$6:$I$10005,$A184)="","",INDEX(Launagögn!$I$6:$I$10005,$A184))</f>
        <v/>
      </c>
      <c r="J184" s="52" t="str">
        <f aca="false">IF(INDEX(Launagögn!$P$6:$P$10005,$A184)="","",INDEX(Launagögn!$P$6:$P$10005,$A184))</f>
        <v/>
      </c>
      <c r="K184" s="52" t="str">
        <f aca="false">IF(INDEX(Launagögn!$Q$6:$Q$10005,$A184)="","",INDEX(Launagögn!$Q$6:$Q$10005,$A184))</f>
        <v/>
      </c>
      <c r="L184" s="53" t="str">
        <f aca="false">IFERROR(IF(AND(I184="",J184=""),"",IF(I184="",0,I184)+IF(J184="",0,J184)),"")</f>
        <v/>
      </c>
      <c r="M184" s="52" t="str">
        <f aca="false">IFERROR(IF(OR(L184="",E184="",E184=0),"",ROUND(L184/E184,0)),"")</f>
        <v/>
      </c>
    </row>
    <row r="185" customFormat="false" ht="15" hidden="false" customHeight="true" outlineLevel="0" collapsed="false">
      <c r="A185" s="24" t="n">
        <v>180</v>
      </c>
      <c r="B185" s="25" t="str">
        <f aca="false">IF(INDEX(Launagögn!$B$6:$B$10005,$A185)="","",INDEX(Launagögn!$B$6:$B$10005,$A185))</f>
        <v/>
      </c>
      <c r="C185" s="25" t="str">
        <f aca="false">IF(INDEX(Launagögn!$C$6:$C$10005,$A185)="","",INDEX(Launagögn!$C$6:$C$10005,$A185))</f>
        <v/>
      </c>
      <c r="D185" s="49" t="str">
        <f aca="false">IF(INDEX(Launagögn!$D$6:$D$10005,$A185)="","",INDEX(Launagögn!$D$6:$D$10005,$A185))</f>
        <v/>
      </c>
      <c r="E185" s="50" t="str">
        <f aca="false">IF(INDEX(Launagögn!$E$6:$E$10005,$A185)="","",INDEX(Launagögn!$E$6:$E$10005,$A185))</f>
        <v/>
      </c>
      <c r="F185" s="27" t="str">
        <f aca="false">IFERROR(IF(INDEX(Launagögn!$C$6:$C$10005,$A185)="","",IF(INDEX(Starfsmat!$C$11:$C$110,MATCH(INDEX(Launagögn!$C$6:$C$10005,$A185),Starfsmat!$B$11:$B$110,0))=0,"",INDEX(Starfsmat!$C$11:$C$110,MATCH(INDEX(Launagögn!$C$6:$C$10005,$A185),Starfsmat!$B$11:$B$110,0)))),"")</f>
        <v/>
      </c>
      <c r="G185" s="37" t="str">
        <f aca="false">IFERROR(IF(INDEX(Einstaklingsmat!$D$11:$D$510,$A185)=0,"",INDEX(Einstaklingsmat!$D$11:$D$510,$A185)),"")</f>
        <v/>
      </c>
      <c r="H185" s="51" t="str">
        <f aca="false">IFERROR(IF(AND(F185="",G185=""),"",IF(F185="",0,F185)+IF(G185="",0,G185)),"")</f>
        <v/>
      </c>
      <c r="I185" s="52" t="str">
        <f aca="false">IF(INDEX(Launagögn!$I$6:$I$10005,$A185)="","",INDEX(Launagögn!$I$6:$I$10005,$A185))</f>
        <v/>
      </c>
      <c r="J185" s="52" t="str">
        <f aca="false">IF(INDEX(Launagögn!$P$6:$P$10005,$A185)="","",INDEX(Launagögn!$P$6:$P$10005,$A185))</f>
        <v/>
      </c>
      <c r="K185" s="52" t="str">
        <f aca="false">IF(INDEX(Launagögn!$Q$6:$Q$10005,$A185)="","",INDEX(Launagögn!$Q$6:$Q$10005,$A185))</f>
        <v/>
      </c>
      <c r="L185" s="53" t="str">
        <f aca="false">IFERROR(IF(AND(I185="",J185=""),"",IF(I185="",0,I185)+IF(J185="",0,J185)),"")</f>
        <v/>
      </c>
      <c r="M185" s="52" t="str">
        <f aca="false">IFERROR(IF(OR(L185="",E185="",E185=0),"",ROUND(L185/E185,0)),"")</f>
        <v/>
      </c>
    </row>
    <row r="186" customFormat="false" ht="15" hidden="false" customHeight="true" outlineLevel="0" collapsed="false">
      <c r="A186" s="24" t="n">
        <v>181</v>
      </c>
      <c r="B186" s="25" t="str">
        <f aca="false">IF(INDEX(Launagögn!$B$6:$B$10005,$A186)="","",INDEX(Launagögn!$B$6:$B$10005,$A186))</f>
        <v/>
      </c>
      <c r="C186" s="25" t="str">
        <f aca="false">IF(INDEX(Launagögn!$C$6:$C$10005,$A186)="","",INDEX(Launagögn!$C$6:$C$10005,$A186))</f>
        <v/>
      </c>
      <c r="D186" s="49" t="str">
        <f aca="false">IF(INDEX(Launagögn!$D$6:$D$10005,$A186)="","",INDEX(Launagögn!$D$6:$D$10005,$A186))</f>
        <v/>
      </c>
      <c r="E186" s="50" t="str">
        <f aca="false">IF(INDEX(Launagögn!$E$6:$E$10005,$A186)="","",INDEX(Launagögn!$E$6:$E$10005,$A186))</f>
        <v/>
      </c>
      <c r="F186" s="27" t="str">
        <f aca="false">IFERROR(IF(INDEX(Launagögn!$C$6:$C$10005,$A186)="","",IF(INDEX(Starfsmat!$C$11:$C$110,MATCH(INDEX(Launagögn!$C$6:$C$10005,$A186),Starfsmat!$B$11:$B$110,0))=0,"",INDEX(Starfsmat!$C$11:$C$110,MATCH(INDEX(Launagögn!$C$6:$C$10005,$A186),Starfsmat!$B$11:$B$110,0)))),"")</f>
        <v/>
      </c>
      <c r="G186" s="37" t="str">
        <f aca="false">IFERROR(IF(INDEX(Einstaklingsmat!$D$11:$D$510,$A186)=0,"",INDEX(Einstaklingsmat!$D$11:$D$510,$A186)),"")</f>
        <v/>
      </c>
      <c r="H186" s="51" t="str">
        <f aca="false">IFERROR(IF(AND(F186="",G186=""),"",IF(F186="",0,F186)+IF(G186="",0,G186)),"")</f>
        <v/>
      </c>
      <c r="I186" s="52" t="str">
        <f aca="false">IF(INDEX(Launagögn!$I$6:$I$10005,$A186)="","",INDEX(Launagögn!$I$6:$I$10005,$A186))</f>
        <v/>
      </c>
      <c r="J186" s="52" t="str">
        <f aca="false">IF(INDEX(Launagögn!$P$6:$P$10005,$A186)="","",INDEX(Launagögn!$P$6:$P$10005,$A186))</f>
        <v/>
      </c>
      <c r="K186" s="52" t="str">
        <f aca="false">IF(INDEX(Launagögn!$Q$6:$Q$10005,$A186)="","",INDEX(Launagögn!$Q$6:$Q$10005,$A186))</f>
        <v/>
      </c>
      <c r="L186" s="53" t="str">
        <f aca="false">IFERROR(IF(AND(I186="",J186=""),"",IF(I186="",0,I186)+IF(J186="",0,J186)),"")</f>
        <v/>
      </c>
      <c r="M186" s="52" t="str">
        <f aca="false">IFERROR(IF(OR(L186="",E186="",E186=0),"",ROUND(L186/E186,0)),"")</f>
        <v/>
      </c>
    </row>
    <row r="187" customFormat="false" ht="15" hidden="false" customHeight="true" outlineLevel="0" collapsed="false">
      <c r="A187" s="24" t="n">
        <v>182</v>
      </c>
      <c r="B187" s="25" t="str">
        <f aca="false">IF(INDEX(Launagögn!$B$6:$B$10005,$A187)="","",INDEX(Launagögn!$B$6:$B$10005,$A187))</f>
        <v/>
      </c>
      <c r="C187" s="25" t="str">
        <f aca="false">IF(INDEX(Launagögn!$C$6:$C$10005,$A187)="","",INDEX(Launagögn!$C$6:$C$10005,$A187))</f>
        <v/>
      </c>
      <c r="D187" s="49" t="str">
        <f aca="false">IF(INDEX(Launagögn!$D$6:$D$10005,$A187)="","",INDEX(Launagögn!$D$6:$D$10005,$A187))</f>
        <v/>
      </c>
      <c r="E187" s="50" t="str">
        <f aca="false">IF(INDEX(Launagögn!$E$6:$E$10005,$A187)="","",INDEX(Launagögn!$E$6:$E$10005,$A187))</f>
        <v/>
      </c>
      <c r="F187" s="27" t="str">
        <f aca="false">IFERROR(IF(INDEX(Launagögn!$C$6:$C$10005,$A187)="","",IF(INDEX(Starfsmat!$C$11:$C$110,MATCH(INDEX(Launagögn!$C$6:$C$10005,$A187),Starfsmat!$B$11:$B$110,0))=0,"",INDEX(Starfsmat!$C$11:$C$110,MATCH(INDEX(Launagögn!$C$6:$C$10005,$A187),Starfsmat!$B$11:$B$110,0)))),"")</f>
        <v/>
      </c>
      <c r="G187" s="37" t="str">
        <f aca="false">IFERROR(IF(INDEX(Einstaklingsmat!$D$11:$D$510,$A187)=0,"",INDEX(Einstaklingsmat!$D$11:$D$510,$A187)),"")</f>
        <v/>
      </c>
      <c r="H187" s="51" t="str">
        <f aca="false">IFERROR(IF(AND(F187="",G187=""),"",IF(F187="",0,F187)+IF(G187="",0,G187)),"")</f>
        <v/>
      </c>
      <c r="I187" s="52" t="str">
        <f aca="false">IF(INDEX(Launagögn!$I$6:$I$10005,$A187)="","",INDEX(Launagögn!$I$6:$I$10005,$A187))</f>
        <v/>
      </c>
      <c r="J187" s="52" t="str">
        <f aca="false">IF(INDEX(Launagögn!$P$6:$P$10005,$A187)="","",INDEX(Launagögn!$P$6:$P$10005,$A187))</f>
        <v/>
      </c>
      <c r="K187" s="52" t="str">
        <f aca="false">IF(INDEX(Launagögn!$Q$6:$Q$10005,$A187)="","",INDEX(Launagögn!$Q$6:$Q$10005,$A187))</f>
        <v/>
      </c>
      <c r="L187" s="53" t="str">
        <f aca="false">IFERROR(IF(AND(I187="",J187=""),"",IF(I187="",0,I187)+IF(J187="",0,J187)),"")</f>
        <v/>
      </c>
      <c r="M187" s="52" t="str">
        <f aca="false">IFERROR(IF(OR(L187="",E187="",E187=0),"",ROUND(L187/E187,0)),"")</f>
        <v/>
      </c>
    </row>
    <row r="188" customFormat="false" ht="15" hidden="false" customHeight="true" outlineLevel="0" collapsed="false">
      <c r="A188" s="24" t="n">
        <v>183</v>
      </c>
      <c r="B188" s="25" t="str">
        <f aca="false">IF(INDEX(Launagögn!$B$6:$B$10005,$A188)="","",INDEX(Launagögn!$B$6:$B$10005,$A188))</f>
        <v/>
      </c>
      <c r="C188" s="25" t="str">
        <f aca="false">IF(INDEX(Launagögn!$C$6:$C$10005,$A188)="","",INDEX(Launagögn!$C$6:$C$10005,$A188))</f>
        <v/>
      </c>
      <c r="D188" s="49" t="str">
        <f aca="false">IF(INDEX(Launagögn!$D$6:$D$10005,$A188)="","",INDEX(Launagögn!$D$6:$D$10005,$A188))</f>
        <v/>
      </c>
      <c r="E188" s="50" t="str">
        <f aca="false">IF(INDEX(Launagögn!$E$6:$E$10005,$A188)="","",INDEX(Launagögn!$E$6:$E$10005,$A188))</f>
        <v/>
      </c>
      <c r="F188" s="27" t="str">
        <f aca="false">IFERROR(IF(INDEX(Launagögn!$C$6:$C$10005,$A188)="","",IF(INDEX(Starfsmat!$C$11:$C$110,MATCH(INDEX(Launagögn!$C$6:$C$10005,$A188),Starfsmat!$B$11:$B$110,0))=0,"",INDEX(Starfsmat!$C$11:$C$110,MATCH(INDEX(Launagögn!$C$6:$C$10005,$A188),Starfsmat!$B$11:$B$110,0)))),"")</f>
        <v/>
      </c>
      <c r="G188" s="37" t="str">
        <f aca="false">IFERROR(IF(INDEX(Einstaklingsmat!$D$11:$D$510,$A188)=0,"",INDEX(Einstaklingsmat!$D$11:$D$510,$A188)),"")</f>
        <v/>
      </c>
      <c r="H188" s="51" t="str">
        <f aca="false">IFERROR(IF(AND(F188="",G188=""),"",IF(F188="",0,F188)+IF(G188="",0,G188)),"")</f>
        <v/>
      </c>
      <c r="I188" s="52" t="str">
        <f aca="false">IF(INDEX(Launagögn!$I$6:$I$10005,$A188)="","",INDEX(Launagögn!$I$6:$I$10005,$A188))</f>
        <v/>
      </c>
      <c r="J188" s="52" t="str">
        <f aca="false">IF(INDEX(Launagögn!$P$6:$P$10005,$A188)="","",INDEX(Launagögn!$P$6:$P$10005,$A188))</f>
        <v/>
      </c>
      <c r="K188" s="52" t="str">
        <f aca="false">IF(INDEX(Launagögn!$Q$6:$Q$10005,$A188)="","",INDEX(Launagögn!$Q$6:$Q$10005,$A188))</f>
        <v/>
      </c>
      <c r="L188" s="53" t="str">
        <f aca="false">IFERROR(IF(AND(I188="",J188=""),"",IF(I188="",0,I188)+IF(J188="",0,J188)),"")</f>
        <v/>
      </c>
      <c r="M188" s="52" t="str">
        <f aca="false">IFERROR(IF(OR(L188="",E188="",E188=0),"",ROUND(L188/E188,0)),"")</f>
        <v/>
      </c>
    </row>
    <row r="189" customFormat="false" ht="15" hidden="false" customHeight="true" outlineLevel="0" collapsed="false">
      <c r="A189" s="24" t="n">
        <v>184</v>
      </c>
      <c r="B189" s="25" t="str">
        <f aca="false">IF(INDEX(Launagögn!$B$6:$B$10005,$A189)="","",INDEX(Launagögn!$B$6:$B$10005,$A189))</f>
        <v/>
      </c>
      <c r="C189" s="25" t="str">
        <f aca="false">IF(INDEX(Launagögn!$C$6:$C$10005,$A189)="","",INDEX(Launagögn!$C$6:$C$10005,$A189))</f>
        <v/>
      </c>
      <c r="D189" s="49" t="str">
        <f aca="false">IF(INDEX(Launagögn!$D$6:$D$10005,$A189)="","",INDEX(Launagögn!$D$6:$D$10005,$A189))</f>
        <v/>
      </c>
      <c r="E189" s="50" t="str">
        <f aca="false">IF(INDEX(Launagögn!$E$6:$E$10005,$A189)="","",INDEX(Launagögn!$E$6:$E$10005,$A189))</f>
        <v/>
      </c>
      <c r="F189" s="27" t="str">
        <f aca="false">IFERROR(IF(INDEX(Launagögn!$C$6:$C$10005,$A189)="","",IF(INDEX(Starfsmat!$C$11:$C$110,MATCH(INDEX(Launagögn!$C$6:$C$10005,$A189),Starfsmat!$B$11:$B$110,0))=0,"",INDEX(Starfsmat!$C$11:$C$110,MATCH(INDEX(Launagögn!$C$6:$C$10005,$A189),Starfsmat!$B$11:$B$110,0)))),"")</f>
        <v/>
      </c>
      <c r="G189" s="37" t="str">
        <f aca="false">IFERROR(IF(INDEX(Einstaklingsmat!$D$11:$D$510,$A189)=0,"",INDEX(Einstaklingsmat!$D$11:$D$510,$A189)),"")</f>
        <v/>
      </c>
      <c r="H189" s="51" t="str">
        <f aca="false">IFERROR(IF(AND(F189="",G189=""),"",IF(F189="",0,F189)+IF(G189="",0,G189)),"")</f>
        <v/>
      </c>
      <c r="I189" s="52" t="str">
        <f aca="false">IF(INDEX(Launagögn!$I$6:$I$10005,$A189)="","",INDEX(Launagögn!$I$6:$I$10005,$A189))</f>
        <v/>
      </c>
      <c r="J189" s="52" t="str">
        <f aca="false">IF(INDEX(Launagögn!$P$6:$P$10005,$A189)="","",INDEX(Launagögn!$P$6:$P$10005,$A189))</f>
        <v/>
      </c>
      <c r="K189" s="52" t="str">
        <f aca="false">IF(INDEX(Launagögn!$Q$6:$Q$10005,$A189)="","",INDEX(Launagögn!$Q$6:$Q$10005,$A189))</f>
        <v/>
      </c>
      <c r="L189" s="53" t="str">
        <f aca="false">IFERROR(IF(AND(I189="",J189=""),"",IF(I189="",0,I189)+IF(J189="",0,J189)),"")</f>
        <v/>
      </c>
      <c r="M189" s="52" t="str">
        <f aca="false">IFERROR(IF(OR(L189="",E189="",E189=0),"",ROUND(L189/E189,0)),"")</f>
        <v/>
      </c>
    </row>
    <row r="190" customFormat="false" ht="15" hidden="false" customHeight="true" outlineLevel="0" collapsed="false">
      <c r="A190" s="24" t="n">
        <v>185</v>
      </c>
      <c r="B190" s="25" t="str">
        <f aca="false">IF(INDEX(Launagögn!$B$6:$B$10005,$A190)="","",INDEX(Launagögn!$B$6:$B$10005,$A190))</f>
        <v/>
      </c>
      <c r="C190" s="25" t="str">
        <f aca="false">IF(INDEX(Launagögn!$C$6:$C$10005,$A190)="","",INDEX(Launagögn!$C$6:$C$10005,$A190))</f>
        <v/>
      </c>
      <c r="D190" s="49" t="str">
        <f aca="false">IF(INDEX(Launagögn!$D$6:$D$10005,$A190)="","",INDEX(Launagögn!$D$6:$D$10005,$A190))</f>
        <v/>
      </c>
      <c r="E190" s="50" t="str">
        <f aca="false">IF(INDEX(Launagögn!$E$6:$E$10005,$A190)="","",INDEX(Launagögn!$E$6:$E$10005,$A190))</f>
        <v/>
      </c>
      <c r="F190" s="27" t="str">
        <f aca="false">IFERROR(IF(INDEX(Launagögn!$C$6:$C$10005,$A190)="","",IF(INDEX(Starfsmat!$C$11:$C$110,MATCH(INDEX(Launagögn!$C$6:$C$10005,$A190),Starfsmat!$B$11:$B$110,0))=0,"",INDEX(Starfsmat!$C$11:$C$110,MATCH(INDEX(Launagögn!$C$6:$C$10005,$A190),Starfsmat!$B$11:$B$110,0)))),"")</f>
        <v/>
      </c>
      <c r="G190" s="37" t="str">
        <f aca="false">IFERROR(IF(INDEX(Einstaklingsmat!$D$11:$D$510,$A190)=0,"",INDEX(Einstaklingsmat!$D$11:$D$510,$A190)),"")</f>
        <v/>
      </c>
      <c r="H190" s="51" t="str">
        <f aca="false">IFERROR(IF(AND(F190="",G190=""),"",IF(F190="",0,F190)+IF(G190="",0,G190)),"")</f>
        <v/>
      </c>
      <c r="I190" s="52" t="str">
        <f aca="false">IF(INDEX(Launagögn!$I$6:$I$10005,$A190)="","",INDEX(Launagögn!$I$6:$I$10005,$A190))</f>
        <v/>
      </c>
      <c r="J190" s="52" t="str">
        <f aca="false">IF(INDEX(Launagögn!$P$6:$P$10005,$A190)="","",INDEX(Launagögn!$P$6:$P$10005,$A190))</f>
        <v/>
      </c>
      <c r="K190" s="52" t="str">
        <f aca="false">IF(INDEX(Launagögn!$Q$6:$Q$10005,$A190)="","",INDEX(Launagögn!$Q$6:$Q$10005,$A190))</f>
        <v/>
      </c>
      <c r="L190" s="53" t="str">
        <f aca="false">IFERROR(IF(AND(I190="",J190=""),"",IF(I190="",0,I190)+IF(J190="",0,J190)),"")</f>
        <v/>
      </c>
      <c r="M190" s="52" t="str">
        <f aca="false">IFERROR(IF(OR(L190="",E190="",E190=0),"",ROUND(L190/E190,0)),"")</f>
        <v/>
      </c>
    </row>
    <row r="191" customFormat="false" ht="15" hidden="false" customHeight="true" outlineLevel="0" collapsed="false">
      <c r="A191" s="24" t="n">
        <v>186</v>
      </c>
      <c r="B191" s="25" t="str">
        <f aca="false">IF(INDEX(Launagögn!$B$6:$B$10005,$A191)="","",INDEX(Launagögn!$B$6:$B$10005,$A191))</f>
        <v/>
      </c>
      <c r="C191" s="25" t="str">
        <f aca="false">IF(INDEX(Launagögn!$C$6:$C$10005,$A191)="","",INDEX(Launagögn!$C$6:$C$10005,$A191))</f>
        <v/>
      </c>
      <c r="D191" s="49" t="str">
        <f aca="false">IF(INDEX(Launagögn!$D$6:$D$10005,$A191)="","",INDEX(Launagögn!$D$6:$D$10005,$A191))</f>
        <v/>
      </c>
      <c r="E191" s="50" t="str">
        <f aca="false">IF(INDEX(Launagögn!$E$6:$E$10005,$A191)="","",INDEX(Launagögn!$E$6:$E$10005,$A191))</f>
        <v/>
      </c>
      <c r="F191" s="27" t="str">
        <f aca="false">IFERROR(IF(INDEX(Launagögn!$C$6:$C$10005,$A191)="","",IF(INDEX(Starfsmat!$C$11:$C$110,MATCH(INDEX(Launagögn!$C$6:$C$10005,$A191),Starfsmat!$B$11:$B$110,0))=0,"",INDEX(Starfsmat!$C$11:$C$110,MATCH(INDEX(Launagögn!$C$6:$C$10005,$A191),Starfsmat!$B$11:$B$110,0)))),"")</f>
        <v/>
      </c>
      <c r="G191" s="37" t="str">
        <f aca="false">IFERROR(IF(INDEX(Einstaklingsmat!$D$11:$D$510,$A191)=0,"",INDEX(Einstaklingsmat!$D$11:$D$510,$A191)),"")</f>
        <v/>
      </c>
      <c r="H191" s="51" t="str">
        <f aca="false">IFERROR(IF(AND(F191="",G191=""),"",IF(F191="",0,F191)+IF(G191="",0,G191)),"")</f>
        <v/>
      </c>
      <c r="I191" s="52" t="str">
        <f aca="false">IF(INDEX(Launagögn!$I$6:$I$10005,$A191)="","",INDEX(Launagögn!$I$6:$I$10005,$A191))</f>
        <v/>
      </c>
      <c r="J191" s="52" t="str">
        <f aca="false">IF(INDEX(Launagögn!$P$6:$P$10005,$A191)="","",INDEX(Launagögn!$P$6:$P$10005,$A191))</f>
        <v/>
      </c>
      <c r="K191" s="52" t="str">
        <f aca="false">IF(INDEX(Launagögn!$Q$6:$Q$10005,$A191)="","",INDEX(Launagögn!$Q$6:$Q$10005,$A191))</f>
        <v/>
      </c>
      <c r="L191" s="53" t="str">
        <f aca="false">IFERROR(IF(AND(I191="",J191=""),"",IF(I191="",0,I191)+IF(J191="",0,J191)),"")</f>
        <v/>
      </c>
      <c r="M191" s="52" t="str">
        <f aca="false">IFERROR(IF(OR(L191="",E191="",E191=0),"",ROUND(L191/E191,0)),"")</f>
        <v/>
      </c>
    </row>
    <row r="192" customFormat="false" ht="15" hidden="false" customHeight="true" outlineLevel="0" collapsed="false">
      <c r="A192" s="24" t="n">
        <v>187</v>
      </c>
      <c r="B192" s="25" t="str">
        <f aca="false">IF(INDEX(Launagögn!$B$6:$B$10005,$A192)="","",INDEX(Launagögn!$B$6:$B$10005,$A192))</f>
        <v/>
      </c>
      <c r="C192" s="25" t="str">
        <f aca="false">IF(INDEX(Launagögn!$C$6:$C$10005,$A192)="","",INDEX(Launagögn!$C$6:$C$10005,$A192))</f>
        <v/>
      </c>
      <c r="D192" s="49" t="str">
        <f aca="false">IF(INDEX(Launagögn!$D$6:$D$10005,$A192)="","",INDEX(Launagögn!$D$6:$D$10005,$A192))</f>
        <v/>
      </c>
      <c r="E192" s="50" t="str">
        <f aca="false">IF(INDEX(Launagögn!$E$6:$E$10005,$A192)="","",INDEX(Launagögn!$E$6:$E$10005,$A192))</f>
        <v/>
      </c>
      <c r="F192" s="27" t="str">
        <f aca="false">IFERROR(IF(INDEX(Launagögn!$C$6:$C$10005,$A192)="","",IF(INDEX(Starfsmat!$C$11:$C$110,MATCH(INDEX(Launagögn!$C$6:$C$10005,$A192),Starfsmat!$B$11:$B$110,0))=0,"",INDEX(Starfsmat!$C$11:$C$110,MATCH(INDEX(Launagögn!$C$6:$C$10005,$A192),Starfsmat!$B$11:$B$110,0)))),"")</f>
        <v/>
      </c>
      <c r="G192" s="37" t="str">
        <f aca="false">IFERROR(IF(INDEX(Einstaklingsmat!$D$11:$D$510,$A192)=0,"",INDEX(Einstaklingsmat!$D$11:$D$510,$A192)),"")</f>
        <v/>
      </c>
      <c r="H192" s="51" t="str">
        <f aca="false">IFERROR(IF(AND(F192="",G192=""),"",IF(F192="",0,F192)+IF(G192="",0,G192)),"")</f>
        <v/>
      </c>
      <c r="I192" s="52" t="str">
        <f aca="false">IF(INDEX(Launagögn!$I$6:$I$10005,$A192)="","",INDEX(Launagögn!$I$6:$I$10005,$A192))</f>
        <v/>
      </c>
      <c r="J192" s="52" t="str">
        <f aca="false">IF(INDEX(Launagögn!$P$6:$P$10005,$A192)="","",INDEX(Launagögn!$P$6:$P$10005,$A192))</f>
        <v/>
      </c>
      <c r="K192" s="52" t="str">
        <f aca="false">IF(INDEX(Launagögn!$Q$6:$Q$10005,$A192)="","",INDEX(Launagögn!$Q$6:$Q$10005,$A192))</f>
        <v/>
      </c>
      <c r="L192" s="53" t="str">
        <f aca="false">IFERROR(IF(AND(I192="",J192=""),"",IF(I192="",0,I192)+IF(J192="",0,J192)),"")</f>
        <v/>
      </c>
      <c r="M192" s="52" t="str">
        <f aca="false">IFERROR(IF(OR(L192="",E192="",E192=0),"",ROUND(L192/E192,0)),"")</f>
        <v/>
      </c>
    </row>
    <row r="193" customFormat="false" ht="15" hidden="false" customHeight="true" outlineLevel="0" collapsed="false">
      <c r="A193" s="24" t="n">
        <v>188</v>
      </c>
      <c r="B193" s="25" t="str">
        <f aca="false">IF(INDEX(Launagögn!$B$6:$B$10005,$A193)="","",INDEX(Launagögn!$B$6:$B$10005,$A193))</f>
        <v/>
      </c>
      <c r="C193" s="25" t="str">
        <f aca="false">IF(INDEX(Launagögn!$C$6:$C$10005,$A193)="","",INDEX(Launagögn!$C$6:$C$10005,$A193))</f>
        <v/>
      </c>
      <c r="D193" s="49" t="str">
        <f aca="false">IF(INDEX(Launagögn!$D$6:$D$10005,$A193)="","",INDEX(Launagögn!$D$6:$D$10005,$A193))</f>
        <v/>
      </c>
      <c r="E193" s="50" t="str">
        <f aca="false">IF(INDEX(Launagögn!$E$6:$E$10005,$A193)="","",INDEX(Launagögn!$E$6:$E$10005,$A193))</f>
        <v/>
      </c>
      <c r="F193" s="27" t="str">
        <f aca="false">IFERROR(IF(INDEX(Launagögn!$C$6:$C$10005,$A193)="","",IF(INDEX(Starfsmat!$C$11:$C$110,MATCH(INDEX(Launagögn!$C$6:$C$10005,$A193),Starfsmat!$B$11:$B$110,0))=0,"",INDEX(Starfsmat!$C$11:$C$110,MATCH(INDEX(Launagögn!$C$6:$C$10005,$A193),Starfsmat!$B$11:$B$110,0)))),"")</f>
        <v/>
      </c>
      <c r="G193" s="37" t="str">
        <f aca="false">IFERROR(IF(INDEX(Einstaklingsmat!$D$11:$D$510,$A193)=0,"",INDEX(Einstaklingsmat!$D$11:$D$510,$A193)),"")</f>
        <v/>
      </c>
      <c r="H193" s="51" t="str">
        <f aca="false">IFERROR(IF(AND(F193="",G193=""),"",IF(F193="",0,F193)+IF(G193="",0,G193)),"")</f>
        <v/>
      </c>
      <c r="I193" s="52" t="str">
        <f aca="false">IF(INDEX(Launagögn!$I$6:$I$10005,$A193)="","",INDEX(Launagögn!$I$6:$I$10005,$A193))</f>
        <v/>
      </c>
      <c r="J193" s="52" t="str">
        <f aca="false">IF(INDEX(Launagögn!$P$6:$P$10005,$A193)="","",INDEX(Launagögn!$P$6:$P$10005,$A193))</f>
        <v/>
      </c>
      <c r="K193" s="52" t="str">
        <f aca="false">IF(INDEX(Launagögn!$Q$6:$Q$10005,$A193)="","",INDEX(Launagögn!$Q$6:$Q$10005,$A193))</f>
        <v/>
      </c>
      <c r="L193" s="53" t="str">
        <f aca="false">IFERROR(IF(AND(I193="",J193=""),"",IF(I193="",0,I193)+IF(J193="",0,J193)),"")</f>
        <v/>
      </c>
      <c r="M193" s="52" t="str">
        <f aca="false">IFERROR(IF(OR(L193="",E193="",E193=0),"",ROUND(L193/E193,0)),"")</f>
        <v/>
      </c>
    </row>
    <row r="194" customFormat="false" ht="15" hidden="false" customHeight="true" outlineLevel="0" collapsed="false">
      <c r="A194" s="24" t="n">
        <v>189</v>
      </c>
      <c r="B194" s="25" t="str">
        <f aca="false">IF(INDEX(Launagögn!$B$6:$B$10005,$A194)="","",INDEX(Launagögn!$B$6:$B$10005,$A194))</f>
        <v/>
      </c>
      <c r="C194" s="25" t="str">
        <f aca="false">IF(INDEX(Launagögn!$C$6:$C$10005,$A194)="","",INDEX(Launagögn!$C$6:$C$10005,$A194))</f>
        <v/>
      </c>
      <c r="D194" s="49" t="str">
        <f aca="false">IF(INDEX(Launagögn!$D$6:$D$10005,$A194)="","",INDEX(Launagögn!$D$6:$D$10005,$A194))</f>
        <v/>
      </c>
      <c r="E194" s="50" t="str">
        <f aca="false">IF(INDEX(Launagögn!$E$6:$E$10005,$A194)="","",INDEX(Launagögn!$E$6:$E$10005,$A194))</f>
        <v/>
      </c>
      <c r="F194" s="27" t="str">
        <f aca="false">IFERROR(IF(INDEX(Launagögn!$C$6:$C$10005,$A194)="","",IF(INDEX(Starfsmat!$C$11:$C$110,MATCH(INDEX(Launagögn!$C$6:$C$10005,$A194),Starfsmat!$B$11:$B$110,0))=0,"",INDEX(Starfsmat!$C$11:$C$110,MATCH(INDEX(Launagögn!$C$6:$C$10005,$A194),Starfsmat!$B$11:$B$110,0)))),"")</f>
        <v/>
      </c>
      <c r="G194" s="37" t="str">
        <f aca="false">IFERROR(IF(INDEX(Einstaklingsmat!$D$11:$D$510,$A194)=0,"",INDEX(Einstaklingsmat!$D$11:$D$510,$A194)),"")</f>
        <v/>
      </c>
      <c r="H194" s="51" t="str">
        <f aca="false">IFERROR(IF(AND(F194="",G194=""),"",IF(F194="",0,F194)+IF(G194="",0,G194)),"")</f>
        <v/>
      </c>
      <c r="I194" s="52" t="str">
        <f aca="false">IF(INDEX(Launagögn!$I$6:$I$10005,$A194)="","",INDEX(Launagögn!$I$6:$I$10005,$A194))</f>
        <v/>
      </c>
      <c r="J194" s="52" t="str">
        <f aca="false">IF(INDEX(Launagögn!$P$6:$P$10005,$A194)="","",INDEX(Launagögn!$P$6:$P$10005,$A194))</f>
        <v/>
      </c>
      <c r="K194" s="52" t="str">
        <f aca="false">IF(INDEX(Launagögn!$Q$6:$Q$10005,$A194)="","",INDEX(Launagögn!$Q$6:$Q$10005,$A194))</f>
        <v/>
      </c>
      <c r="L194" s="53" t="str">
        <f aca="false">IFERROR(IF(AND(I194="",J194=""),"",IF(I194="",0,I194)+IF(J194="",0,J194)),"")</f>
        <v/>
      </c>
      <c r="M194" s="52" t="str">
        <f aca="false">IFERROR(IF(OR(L194="",E194="",E194=0),"",ROUND(L194/E194,0)),"")</f>
        <v/>
      </c>
    </row>
    <row r="195" customFormat="false" ht="15" hidden="false" customHeight="true" outlineLevel="0" collapsed="false">
      <c r="A195" s="24" t="n">
        <v>190</v>
      </c>
      <c r="B195" s="25" t="str">
        <f aca="false">IF(INDEX(Launagögn!$B$6:$B$10005,$A195)="","",INDEX(Launagögn!$B$6:$B$10005,$A195))</f>
        <v/>
      </c>
      <c r="C195" s="25" t="str">
        <f aca="false">IF(INDEX(Launagögn!$C$6:$C$10005,$A195)="","",INDEX(Launagögn!$C$6:$C$10005,$A195))</f>
        <v/>
      </c>
      <c r="D195" s="49" t="str">
        <f aca="false">IF(INDEX(Launagögn!$D$6:$D$10005,$A195)="","",INDEX(Launagögn!$D$6:$D$10005,$A195))</f>
        <v/>
      </c>
      <c r="E195" s="50" t="str">
        <f aca="false">IF(INDEX(Launagögn!$E$6:$E$10005,$A195)="","",INDEX(Launagögn!$E$6:$E$10005,$A195))</f>
        <v/>
      </c>
      <c r="F195" s="27" t="str">
        <f aca="false">IFERROR(IF(INDEX(Launagögn!$C$6:$C$10005,$A195)="","",IF(INDEX(Starfsmat!$C$11:$C$110,MATCH(INDEX(Launagögn!$C$6:$C$10005,$A195),Starfsmat!$B$11:$B$110,0))=0,"",INDEX(Starfsmat!$C$11:$C$110,MATCH(INDEX(Launagögn!$C$6:$C$10005,$A195),Starfsmat!$B$11:$B$110,0)))),"")</f>
        <v/>
      </c>
      <c r="G195" s="37" t="str">
        <f aca="false">IFERROR(IF(INDEX(Einstaklingsmat!$D$11:$D$510,$A195)=0,"",INDEX(Einstaklingsmat!$D$11:$D$510,$A195)),"")</f>
        <v/>
      </c>
      <c r="H195" s="51" t="str">
        <f aca="false">IFERROR(IF(AND(F195="",G195=""),"",IF(F195="",0,F195)+IF(G195="",0,G195)),"")</f>
        <v/>
      </c>
      <c r="I195" s="52" t="str">
        <f aca="false">IF(INDEX(Launagögn!$I$6:$I$10005,$A195)="","",INDEX(Launagögn!$I$6:$I$10005,$A195))</f>
        <v/>
      </c>
      <c r="J195" s="52" t="str">
        <f aca="false">IF(INDEX(Launagögn!$P$6:$P$10005,$A195)="","",INDEX(Launagögn!$P$6:$P$10005,$A195))</f>
        <v/>
      </c>
      <c r="K195" s="52" t="str">
        <f aca="false">IF(INDEX(Launagögn!$Q$6:$Q$10005,$A195)="","",INDEX(Launagögn!$Q$6:$Q$10005,$A195))</f>
        <v/>
      </c>
      <c r="L195" s="53" t="str">
        <f aca="false">IFERROR(IF(AND(I195="",J195=""),"",IF(I195="",0,I195)+IF(J195="",0,J195)),"")</f>
        <v/>
      </c>
      <c r="M195" s="52" t="str">
        <f aca="false">IFERROR(IF(OR(L195="",E195="",E195=0),"",ROUND(L195/E195,0)),"")</f>
        <v/>
      </c>
    </row>
    <row r="196" customFormat="false" ht="15" hidden="false" customHeight="true" outlineLevel="0" collapsed="false">
      <c r="A196" s="24" t="n">
        <v>191</v>
      </c>
      <c r="B196" s="25" t="str">
        <f aca="false">IF(INDEX(Launagögn!$B$6:$B$10005,$A196)="","",INDEX(Launagögn!$B$6:$B$10005,$A196))</f>
        <v/>
      </c>
      <c r="C196" s="25" t="str">
        <f aca="false">IF(INDEX(Launagögn!$C$6:$C$10005,$A196)="","",INDEX(Launagögn!$C$6:$C$10005,$A196))</f>
        <v/>
      </c>
      <c r="D196" s="49" t="str">
        <f aca="false">IF(INDEX(Launagögn!$D$6:$D$10005,$A196)="","",INDEX(Launagögn!$D$6:$D$10005,$A196))</f>
        <v/>
      </c>
      <c r="E196" s="50" t="str">
        <f aca="false">IF(INDEX(Launagögn!$E$6:$E$10005,$A196)="","",INDEX(Launagögn!$E$6:$E$10005,$A196))</f>
        <v/>
      </c>
      <c r="F196" s="27" t="str">
        <f aca="false">IFERROR(IF(INDEX(Launagögn!$C$6:$C$10005,$A196)="","",IF(INDEX(Starfsmat!$C$11:$C$110,MATCH(INDEX(Launagögn!$C$6:$C$10005,$A196),Starfsmat!$B$11:$B$110,0))=0,"",INDEX(Starfsmat!$C$11:$C$110,MATCH(INDEX(Launagögn!$C$6:$C$10005,$A196),Starfsmat!$B$11:$B$110,0)))),"")</f>
        <v/>
      </c>
      <c r="G196" s="37" t="str">
        <f aca="false">IFERROR(IF(INDEX(Einstaklingsmat!$D$11:$D$510,$A196)=0,"",INDEX(Einstaklingsmat!$D$11:$D$510,$A196)),"")</f>
        <v/>
      </c>
      <c r="H196" s="51" t="str">
        <f aca="false">IFERROR(IF(AND(F196="",G196=""),"",IF(F196="",0,F196)+IF(G196="",0,G196)),"")</f>
        <v/>
      </c>
      <c r="I196" s="52" t="str">
        <f aca="false">IF(INDEX(Launagögn!$I$6:$I$10005,$A196)="","",INDEX(Launagögn!$I$6:$I$10005,$A196))</f>
        <v/>
      </c>
      <c r="J196" s="52" t="str">
        <f aca="false">IF(INDEX(Launagögn!$P$6:$P$10005,$A196)="","",INDEX(Launagögn!$P$6:$P$10005,$A196))</f>
        <v/>
      </c>
      <c r="K196" s="52" t="str">
        <f aca="false">IF(INDEX(Launagögn!$Q$6:$Q$10005,$A196)="","",INDEX(Launagögn!$Q$6:$Q$10005,$A196))</f>
        <v/>
      </c>
      <c r="L196" s="53" t="str">
        <f aca="false">IFERROR(IF(AND(I196="",J196=""),"",IF(I196="",0,I196)+IF(J196="",0,J196)),"")</f>
        <v/>
      </c>
      <c r="M196" s="52" t="str">
        <f aca="false">IFERROR(IF(OR(L196="",E196="",E196=0),"",ROUND(L196/E196,0)),"")</f>
        <v/>
      </c>
    </row>
    <row r="197" customFormat="false" ht="15" hidden="false" customHeight="true" outlineLevel="0" collapsed="false">
      <c r="A197" s="24" t="n">
        <v>192</v>
      </c>
      <c r="B197" s="25" t="str">
        <f aca="false">IF(INDEX(Launagögn!$B$6:$B$10005,$A197)="","",INDEX(Launagögn!$B$6:$B$10005,$A197))</f>
        <v/>
      </c>
      <c r="C197" s="25" t="str">
        <f aca="false">IF(INDEX(Launagögn!$C$6:$C$10005,$A197)="","",INDEX(Launagögn!$C$6:$C$10005,$A197))</f>
        <v/>
      </c>
      <c r="D197" s="49" t="str">
        <f aca="false">IF(INDEX(Launagögn!$D$6:$D$10005,$A197)="","",INDEX(Launagögn!$D$6:$D$10005,$A197))</f>
        <v/>
      </c>
      <c r="E197" s="50" t="str">
        <f aca="false">IF(INDEX(Launagögn!$E$6:$E$10005,$A197)="","",INDEX(Launagögn!$E$6:$E$10005,$A197))</f>
        <v/>
      </c>
      <c r="F197" s="27" t="str">
        <f aca="false">IFERROR(IF(INDEX(Launagögn!$C$6:$C$10005,$A197)="","",IF(INDEX(Starfsmat!$C$11:$C$110,MATCH(INDEX(Launagögn!$C$6:$C$10005,$A197),Starfsmat!$B$11:$B$110,0))=0,"",INDEX(Starfsmat!$C$11:$C$110,MATCH(INDEX(Launagögn!$C$6:$C$10005,$A197),Starfsmat!$B$11:$B$110,0)))),"")</f>
        <v/>
      </c>
      <c r="G197" s="37" t="str">
        <f aca="false">IFERROR(IF(INDEX(Einstaklingsmat!$D$11:$D$510,$A197)=0,"",INDEX(Einstaklingsmat!$D$11:$D$510,$A197)),"")</f>
        <v/>
      </c>
      <c r="H197" s="51" t="str">
        <f aca="false">IFERROR(IF(AND(F197="",G197=""),"",IF(F197="",0,F197)+IF(G197="",0,G197)),"")</f>
        <v/>
      </c>
      <c r="I197" s="52" t="str">
        <f aca="false">IF(INDEX(Launagögn!$I$6:$I$10005,$A197)="","",INDEX(Launagögn!$I$6:$I$10005,$A197))</f>
        <v/>
      </c>
      <c r="J197" s="52" t="str">
        <f aca="false">IF(INDEX(Launagögn!$P$6:$P$10005,$A197)="","",INDEX(Launagögn!$P$6:$P$10005,$A197))</f>
        <v/>
      </c>
      <c r="K197" s="52" t="str">
        <f aca="false">IF(INDEX(Launagögn!$Q$6:$Q$10005,$A197)="","",INDEX(Launagögn!$Q$6:$Q$10005,$A197))</f>
        <v/>
      </c>
      <c r="L197" s="53" t="str">
        <f aca="false">IFERROR(IF(AND(I197="",J197=""),"",IF(I197="",0,I197)+IF(J197="",0,J197)),"")</f>
        <v/>
      </c>
      <c r="M197" s="52" t="str">
        <f aca="false">IFERROR(IF(OR(L197="",E197="",E197=0),"",ROUND(L197/E197,0)),"")</f>
        <v/>
      </c>
    </row>
    <row r="198" customFormat="false" ht="15" hidden="false" customHeight="true" outlineLevel="0" collapsed="false">
      <c r="A198" s="24" t="n">
        <v>193</v>
      </c>
      <c r="B198" s="25" t="str">
        <f aca="false">IF(INDEX(Launagögn!$B$6:$B$10005,$A198)="","",INDEX(Launagögn!$B$6:$B$10005,$A198))</f>
        <v/>
      </c>
      <c r="C198" s="25" t="str">
        <f aca="false">IF(INDEX(Launagögn!$C$6:$C$10005,$A198)="","",INDEX(Launagögn!$C$6:$C$10005,$A198))</f>
        <v/>
      </c>
      <c r="D198" s="49" t="str">
        <f aca="false">IF(INDEX(Launagögn!$D$6:$D$10005,$A198)="","",INDEX(Launagögn!$D$6:$D$10005,$A198))</f>
        <v/>
      </c>
      <c r="E198" s="50" t="str">
        <f aca="false">IF(INDEX(Launagögn!$E$6:$E$10005,$A198)="","",INDEX(Launagögn!$E$6:$E$10005,$A198))</f>
        <v/>
      </c>
      <c r="F198" s="27" t="str">
        <f aca="false">IFERROR(IF(INDEX(Launagögn!$C$6:$C$10005,$A198)="","",IF(INDEX(Starfsmat!$C$11:$C$110,MATCH(INDEX(Launagögn!$C$6:$C$10005,$A198),Starfsmat!$B$11:$B$110,0))=0,"",INDEX(Starfsmat!$C$11:$C$110,MATCH(INDEX(Launagögn!$C$6:$C$10005,$A198),Starfsmat!$B$11:$B$110,0)))),"")</f>
        <v/>
      </c>
      <c r="G198" s="37" t="str">
        <f aca="false">IFERROR(IF(INDEX(Einstaklingsmat!$D$11:$D$510,$A198)=0,"",INDEX(Einstaklingsmat!$D$11:$D$510,$A198)),"")</f>
        <v/>
      </c>
      <c r="H198" s="51" t="str">
        <f aca="false">IFERROR(IF(AND(F198="",G198=""),"",IF(F198="",0,F198)+IF(G198="",0,G198)),"")</f>
        <v/>
      </c>
      <c r="I198" s="52" t="str">
        <f aca="false">IF(INDEX(Launagögn!$I$6:$I$10005,$A198)="","",INDEX(Launagögn!$I$6:$I$10005,$A198))</f>
        <v/>
      </c>
      <c r="J198" s="52" t="str">
        <f aca="false">IF(INDEX(Launagögn!$P$6:$P$10005,$A198)="","",INDEX(Launagögn!$P$6:$P$10005,$A198))</f>
        <v/>
      </c>
      <c r="K198" s="52" t="str">
        <f aca="false">IF(INDEX(Launagögn!$Q$6:$Q$10005,$A198)="","",INDEX(Launagögn!$Q$6:$Q$10005,$A198))</f>
        <v/>
      </c>
      <c r="L198" s="53" t="str">
        <f aca="false">IFERROR(IF(AND(I198="",J198=""),"",IF(I198="",0,I198)+IF(J198="",0,J198)),"")</f>
        <v/>
      </c>
      <c r="M198" s="52" t="str">
        <f aca="false">IFERROR(IF(OR(L198="",E198="",E198=0),"",ROUND(L198/E198,0)),"")</f>
        <v/>
      </c>
    </row>
    <row r="199" customFormat="false" ht="15" hidden="false" customHeight="true" outlineLevel="0" collapsed="false">
      <c r="A199" s="24" t="n">
        <v>194</v>
      </c>
      <c r="B199" s="25" t="str">
        <f aca="false">IF(INDEX(Launagögn!$B$6:$B$10005,$A199)="","",INDEX(Launagögn!$B$6:$B$10005,$A199))</f>
        <v/>
      </c>
      <c r="C199" s="25" t="str">
        <f aca="false">IF(INDEX(Launagögn!$C$6:$C$10005,$A199)="","",INDEX(Launagögn!$C$6:$C$10005,$A199))</f>
        <v/>
      </c>
      <c r="D199" s="49" t="str">
        <f aca="false">IF(INDEX(Launagögn!$D$6:$D$10005,$A199)="","",INDEX(Launagögn!$D$6:$D$10005,$A199))</f>
        <v/>
      </c>
      <c r="E199" s="50" t="str">
        <f aca="false">IF(INDEX(Launagögn!$E$6:$E$10005,$A199)="","",INDEX(Launagögn!$E$6:$E$10005,$A199))</f>
        <v/>
      </c>
      <c r="F199" s="27" t="str">
        <f aca="false">IFERROR(IF(INDEX(Launagögn!$C$6:$C$10005,$A199)="","",IF(INDEX(Starfsmat!$C$11:$C$110,MATCH(INDEX(Launagögn!$C$6:$C$10005,$A199),Starfsmat!$B$11:$B$110,0))=0,"",INDEX(Starfsmat!$C$11:$C$110,MATCH(INDEX(Launagögn!$C$6:$C$10005,$A199),Starfsmat!$B$11:$B$110,0)))),"")</f>
        <v/>
      </c>
      <c r="G199" s="37" t="str">
        <f aca="false">IFERROR(IF(INDEX(Einstaklingsmat!$D$11:$D$510,$A199)=0,"",INDEX(Einstaklingsmat!$D$11:$D$510,$A199)),"")</f>
        <v/>
      </c>
      <c r="H199" s="51" t="str">
        <f aca="false">IFERROR(IF(AND(F199="",G199=""),"",IF(F199="",0,F199)+IF(G199="",0,G199)),"")</f>
        <v/>
      </c>
      <c r="I199" s="52" t="str">
        <f aca="false">IF(INDEX(Launagögn!$I$6:$I$10005,$A199)="","",INDEX(Launagögn!$I$6:$I$10005,$A199))</f>
        <v/>
      </c>
      <c r="J199" s="52" t="str">
        <f aca="false">IF(INDEX(Launagögn!$P$6:$P$10005,$A199)="","",INDEX(Launagögn!$P$6:$P$10005,$A199))</f>
        <v/>
      </c>
      <c r="K199" s="52" t="str">
        <f aca="false">IF(INDEX(Launagögn!$Q$6:$Q$10005,$A199)="","",INDEX(Launagögn!$Q$6:$Q$10005,$A199))</f>
        <v/>
      </c>
      <c r="L199" s="53" t="str">
        <f aca="false">IFERROR(IF(AND(I199="",J199=""),"",IF(I199="",0,I199)+IF(J199="",0,J199)),"")</f>
        <v/>
      </c>
      <c r="M199" s="52" t="str">
        <f aca="false">IFERROR(IF(OR(L199="",E199="",E199=0),"",ROUND(L199/E199,0)),"")</f>
        <v/>
      </c>
    </row>
    <row r="200" customFormat="false" ht="15" hidden="false" customHeight="true" outlineLevel="0" collapsed="false">
      <c r="A200" s="24" t="n">
        <v>195</v>
      </c>
      <c r="B200" s="25" t="str">
        <f aca="false">IF(INDEX(Launagögn!$B$6:$B$10005,$A200)="","",INDEX(Launagögn!$B$6:$B$10005,$A200))</f>
        <v/>
      </c>
      <c r="C200" s="25" t="str">
        <f aca="false">IF(INDEX(Launagögn!$C$6:$C$10005,$A200)="","",INDEX(Launagögn!$C$6:$C$10005,$A200))</f>
        <v/>
      </c>
      <c r="D200" s="49" t="str">
        <f aca="false">IF(INDEX(Launagögn!$D$6:$D$10005,$A200)="","",INDEX(Launagögn!$D$6:$D$10005,$A200))</f>
        <v/>
      </c>
      <c r="E200" s="50" t="str">
        <f aca="false">IF(INDEX(Launagögn!$E$6:$E$10005,$A200)="","",INDEX(Launagögn!$E$6:$E$10005,$A200))</f>
        <v/>
      </c>
      <c r="F200" s="27" t="str">
        <f aca="false">IFERROR(IF(INDEX(Launagögn!$C$6:$C$10005,$A200)="","",IF(INDEX(Starfsmat!$C$11:$C$110,MATCH(INDEX(Launagögn!$C$6:$C$10005,$A200),Starfsmat!$B$11:$B$110,0))=0,"",INDEX(Starfsmat!$C$11:$C$110,MATCH(INDEX(Launagögn!$C$6:$C$10005,$A200),Starfsmat!$B$11:$B$110,0)))),"")</f>
        <v/>
      </c>
      <c r="G200" s="37" t="str">
        <f aca="false">IFERROR(IF(INDEX(Einstaklingsmat!$D$11:$D$510,$A200)=0,"",INDEX(Einstaklingsmat!$D$11:$D$510,$A200)),"")</f>
        <v/>
      </c>
      <c r="H200" s="51" t="str">
        <f aca="false">IFERROR(IF(AND(F200="",G200=""),"",IF(F200="",0,F200)+IF(G200="",0,G200)),"")</f>
        <v/>
      </c>
      <c r="I200" s="52" t="str">
        <f aca="false">IF(INDEX(Launagögn!$I$6:$I$10005,$A200)="","",INDEX(Launagögn!$I$6:$I$10005,$A200))</f>
        <v/>
      </c>
      <c r="J200" s="52" t="str">
        <f aca="false">IF(INDEX(Launagögn!$P$6:$P$10005,$A200)="","",INDEX(Launagögn!$P$6:$P$10005,$A200))</f>
        <v/>
      </c>
      <c r="K200" s="52" t="str">
        <f aca="false">IF(INDEX(Launagögn!$Q$6:$Q$10005,$A200)="","",INDEX(Launagögn!$Q$6:$Q$10005,$A200))</f>
        <v/>
      </c>
      <c r="L200" s="53" t="str">
        <f aca="false">IFERROR(IF(AND(I200="",J200=""),"",IF(I200="",0,I200)+IF(J200="",0,J200)),"")</f>
        <v/>
      </c>
      <c r="M200" s="52" t="str">
        <f aca="false">IFERROR(IF(OR(L200="",E200="",E200=0),"",ROUND(L200/E200,0)),"")</f>
        <v/>
      </c>
    </row>
    <row r="201" customFormat="false" ht="15" hidden="false" customHeight="true" outlineLevel="0" collapsed="false">
      <c r="A201" s="24" t="n">
        <v>196</v>
      </c>
      <c r="B201" s="25" t="str">
        <f aca="false">IF(INDEX(Launagögn!$B$6:$B$10005,$A201)="","",INDEX(Launagögn!$B$6:$B$10005,$A201))</f>
        <v/>
      </c>
      <c r="C201" s="25" t="str">
        <f aca="false">IF(INDEX(Launagögn!$C$6:$C$10005,$A201)="","",INDEX(Launagögn!$C$6:$C$10005,$A201))</f>
        <v/>
      </c>
      <c r="D201" s="49" t="str">
        <f aca="false">IF(INDEX(Launagögn!$D$6:$D$10005,$A201)="","",INDEX(Launagögn!$D$6:$D$10005,$A201))</f>
        <v/>
      </c>
      <c r="E201" s="50" t="str">
        <f aca="false">IF(INDEX(Launagögn!$E$6:$E$10005,$A201)="","",INDEX(Launagögn!$E$6:$E$10005,$A201))</f>
        <v/>
      </c>
      <c r="F201" s="27" t="str">
        <f aca="false">IFERROR(IF(INDEX(Launagögn!$C$6:$C$10005,$A201)="","",IF(INDEX(Starfsmat!$C$11:$C$110,MATCH(INDEX(Launagögn!$C$6:$C$10005,$A201),Starfsmat!$B$11:$B$110,0))=0,"",INDEX(Starfsmat!$C$11:$C$110,MATCH(INDEX(Launagögn!$C$6:$C$10005,$A201),Starfsmat!$B$11:$B$110,0)))),"")</f>
        <v/>
      </c>
      <c r="G201" s="37" t="str">
        <f aca="false">IFERROR(IF(INDEX(Einstaklingsmat!$D$11:$D$510,$A201)=0,"",INDEX(Einstaklingsmat!$D$11:$D$510,$A201)),"")</f>
        <v/>
      </c>
      <c r="H201" s="51" t="str">
        <f aca="false">IFERROR(IF(AND(F201="",G201=""),"",IF(F201="",0,F201)+IF(G201="",0,G201)),"")</f>
        <v/>
      </c>
      <c r="I201" s="52" t="str">
        <f aca="false">IF(INDEX(Launagögn!$I$6:$I$10005,$A201)="","",INDEX(Launagögn!$I$6:$I$10005,$A201))</f>
        <v/>
      </c>
      <c r="J201" s="52" t="str">
        <f aca="false">IF(INDEX(Launagögn!$P$6:$P$10005,$A201)="","",INDEX(Launagögn!$P$6:$P$10005,$A201))</f>
        <v/>
      </c>
      <c r="K201" s="52" t="str">
        <f aca="false">IF(INDEX(Launagögn!$Q$6:$Q$10005,$A201)="","",INDEX(Launagögn!$Q$6:$Q$10005,$A201))</f>
        <v/>
      </c>
      <c r="L201" s="53" t="str">
        <f aca="false">IFERROR(IF(AND(I201="",J201=""),"",IF(I201="",0,I201)+IF(J201="",0,J201)),"")</f>
        <v/>
      </c>
      <c r="M201" s="52" t="str">
        <f aca="false">IFERROR(IF(OR(L201="",E201="",E201=0),"",ROUND(L201/E201,0)),"")</f>
        <v/>
      </c>
    </row>
    <row r="202" customFormat="false" ht="15" hidden="false" customHeight="true" outlineLevel="0" collapsed="false">
      <c r="A202" s="24" t="n">
        <v>197</v>
      </c>
      <c r="B202" s="25" t="str">
        <f aca="false">IF(INDEX(Launagögn!$B$6:$B$10005,$A202)="","",INDEX(Launagögn!$B$6:$B$10005,$A202))</f>
        <v/>
      </c>
      <c r="C202" s="25" t="str">
        <f aca="false">IF(INDEX(Launagögn!$C$6:$C$10005,$A202)="","",INDEX(Launagögn!$C$6:$C$10005,$A202))</f>
        <v/>
      </c>
      <c r="D202" s="49" t="str">
        <f aca="false">IF(INDEX(Launagögn!$D$6:$D$10005,$A202)="","",INDEX(Launagögn!$D$6:$D$10005,$A202))</f>
        <v/>
      </c>
      <c r="E202" s="50" t="str">
        <f aca="false">IF(INDEX(Launagögn!$E$6:$E$10005,$A202)="","",INDEX(Launagögn!$E$6:$E$10005,$A202))</f>
        <v/>
      </c>
      <c r="F202" s="27" t="str">
        <f aca="false">IFERROR(IF(INDEX(Launagögn!$C$6:$C$10005,$A202)="","",IF(INDEX(Starfsmat!$C$11:$C$110,MATCH(INDEX(Launagögn!$C$6:$C$10005,$A202),Starfsmat!$B$11:$B$110,0))=0,"",INDEX(Starfsmat!$C$11:$C$110,MATCH(INDEX(Launagögn!$C$6:$C$10005,$A202),Starfsmat!$B$11:$B$110,0)))),"")</f>
        <v/>
      </c>
      <c r="G202" s="37" t="str">
        <f aca="false">IFERROR(IF(INDEX(Einstaklingsmat!$D$11:$D$510,$A202)=0,"",INDEX(Einstaklingsmat!$D$11:$D$510,$A202)),"")</f>
        <v/>
      </c>
      <c r="H202" s="51" t="str">
        <f aca="false">IFERROR(IF(AND(F202="",G202=""),"",IF(F202="",0,F202)+IF(G202="",0,G202)),"")</f>
        <v/>
      </c>
      <c r="I202" s="52" t="str">
        <f aca="false">IF(INDEX(Launagögn!$I$6:$I$10005,$A202)="","",INDEX(Launagögn!$I$6:$I$10005,$A202))</f>
        <v/>
      </c>
      <c r="J202" s="52" t="str">
        <f aca="false">IF(INDEX(Launagögn!$P$6:$P$10005,$A202)="","",INDEX(Launagögn!$P$6:$P$10005,$A202))</f>
        <v/>
      </c>
      <c r="K202" s="52" t="str">
        <f aca="false">IF(INDEX(Launagögn!$Q$6:$Q$10005,$A202)="","",INDEX(Launagögn!$Q$6:$Q$10005,$A202))</f>
        <v/>
      </c>
      <c r="L202" s="53" t="str">
        <f aca="false">IFERROR(IF(AND(I202="",J202=""),"",IF(I202="",0,I202)+IF(J202="",0,J202)),"")</f>
        <v/>
      </c>
      <c r="M202" s="52" t="str">
        <f aca="false">IFERROR(IF(OR(L202="",E202="",E202=0),"",ROUND(L202/E202,0)),"")</f>
        <v/>
      </c>
    </row>
    <row r="203" customFormat="false" ht="15" hidden="false" customHeight="true" outlineLevel="0" collapsed="false">
      <c r="A203" s="24" t="n">
        <v>198</v>
      </c>
      <c r="B203" s="25" t="str">
        <f aca="false">IF(INDEX(Launagögn!$B$6:$B$10005,$A203)="","",INDEX(Launagögn!$B$6:$B$10005,$A203))</f>
        <v/>
      </c>
      <c r="C203" s="25" t="str">
        <f aca="false">IF(INDEX(Launagögn!$C$6:$C$10005,$A203)="","",INDEX(Launagögn!$C$6:$C$10005,$A203))</f>
        <v/>
      </c>
      <c r="D203" s="49" t="str">
        <f aca="false">IF(INDEX(Launagögn!$D$6:$D$10005,$A203)="","",INDEX(Launagögn!$D$6:$D$10005,$A203))</f>
        <v/>
      </c>
      <c r="E203" s="50" t="str">
        <f aca="false">IF(INDEX(Launagögn!$E$6:$E$10005,$A203)="","",INDEX(Launagögn!$E$6:$E$10005,$A203))</f>
        <v/>
      </c>
      <c r="F203" s="27" t="str">
        <f aca="false">IFERROR(IF(INDEX(Launagögn!$C$6:$C$10005,$A203)="","",IF(INDEX(Starfsmat!$C$11:$C$110,MATCH(INDEX(Launagögn!$C$6:$C$10005,$A203),Starfsmat!$B$11:$B$110,0))=0,"",INDEX(Starfsmat!$C$11:$C$110,MATCH(INDEX(Launagögn!$C$6:$C$10005,$A203),Starfsmat!$B$11:$B$110,0)))),"")</f>
        <v/>
      </c>
      <c r="G203" s="37" t="str">
        <f aca="false">IFERROR(IF(INDEX(Einstaklingsmat!$D$11:$D$510,$A203)=0,"",INDEX(Einstaklingsmat!$D$11:$D$510,$A203)),"")</f>
        <v/>
      </c>
      <c r="H203" s="51" t="str">
        <f aca="false">IFERROR(IF(AND(F203="",G203=""),"",IF(F203="",0,F203)+IF(G203="",0,G203)),"")</f>
        <v/>
      </c>
      <c r="I203" s="52" t="str">
        <f aca="false">IF(INDEX(Launagögn!$I$6:$I$10005,$A203)="","",INDEX(Launagögn!$I$6:$I$10005,$A203))</f>
        <v/>
      </c>
      <c r="J203" s="52" t="str">
        <f aca="false">IF(INDEX(Launagögn!$P$6:$P$10005,$A203)="","",INDEX(Launagögn!$P$6:$P$10005,$A203))</f>
        <v/>
      </c>
      <c r="K203" s="52" t="str">
        <f aca="false">IF(INDEX(Launagögn!$Q$6:$Q$10005,$A203)="","",INDEX(Launagögn!$Q$6:$Q$10005,$A203))</f>
        <v/>
      </c>
      <c r="L203" s="53" t="str">
        <f aca="false">IFERROR(IF(AND(I203="",J203=""),"",IF(I203="",0,I203)+IF(J203="",0,J203)),"")</f>
        <v/>
      </c>
      <c r="M203" s="52" t="str">
        <f aca="false">IFERROR(IF(OR(L203="",E203="",E203=0),"",ROUND(L203/E203,0)),"")</f>
        <v/>
      </c>
    </row>
    <row r="204" customFormat="false" ht="15" hidden="false" customHeight="true" outlineLevel="0" collapsed="false">
      <c r="A204" s="24" t="n">
        <v>199</v>
      </c>
      <c r="B204" s="25" t="str">
        <f aca="false">IF(INDEX(Launagögn!$B$6:$B$10005,$A204)="","",INDEX(Launagögn!$B$6:$B$10005,$A204))</f>
        <v/>
      </c>
      <c r="C204" s="25" t="str">
        <f aca="false">IF(INDEX(Launagögn!$C$6:$C$10005,$A204)="","",INDEX(Launagögn!$C$6:$C$10005,$A204))</f>
        <v/>
      </c>
      <c r="D204" s="49" t="str">
        <f aca="false">IF(INDEX(Launagögn!$D$6:$D$10005,$A204)="","",INDEX(Launagögn!$D$6:$D$10005,$A204))</f>
        <v/>
      </c>
      <c r="E204" s="50" t="str">
        <f aca="false">IF(INDEX(Launagögn!$E$6:$E$10005,$A204)="","",INDEX(Launagögn!$E$6:$E$10005,$A204))</f>
        <v/>
      </c>
      <c r="F204" s="27" t="str">
        <f aca="false">IFERROR(IF(INDEX(Launagögn!$C$6:$C$10005,$A204)="","",IF(INDEX(Starfsmat!$C$11:$C$110,MATCH(INDEX(Launagögn!$C$6:$C$10005,$A204),Starfsmat!$B$11:$B$110,0))=0,"",INDEX(Starfsmat!$C$11:$C$110,MATCH(INDEX(Launagögn!$C$6:$C$10005,$A204),Starfsmat!$B$11:$B$110,0)))),"")</f>
        <v/>
      </c>
      <c r="G204" s="37" t="str">
        <f aca="false">IFERROR(IF(INDEX(Einstaklingsmat!$D$11:$D$510,$A204)=0,"",INDEX(Einstaklingsmat!$D$11:$D$510,$A204)),"")</f>
        <v/>
      </c>
      <c r="H204" s="51" t="str">
        <f aca="false">IFERROR(IF(AND(F204="",G204=""),"",IF(F204="",0,F204)+IF(G204="",0,G204)),"")</f>
        <v/>
      </c>
      <c r="I204" s="52" t="str">
        <f aca="false">IF(INDEX(Launagögn!$I$6:$I$10005,$A204)="","",INDEX(Launagögn!$I$6:$I$10005,$A204))</f>
        <v/>
      </c>
      <c r="J204" s="52" t="str">
        <f aca="false">IF(INDEX(Launagögn!$P$6:$P$10005,$A204)="","",INDEX(Launagögn!$P$6:$P$10005,$A204))</f>
        <v/>
      </c>
      <c r="K204" s="52" t="str">
        <f aca="false">IF(INDEX(Launagögn!$Q$6:$Q$10005,$A204)="","",INDEX(Launagögn!$Q$6:$Q$10005,$A204))</f>
        <v/>
      </c>
      <c r="L204" s="53" t="str">
        <f aca="false">IFERROR(IF(AND(I204="",J204=""),"",IF(I204="",0,I204)+IF(J204="",0,J204)),"")</f>
        <v/>
      </c>
      <c r="M204" s="52" t="str">
        <f aca="false">IFERROR(IF(OR(L204="",E204="",E204=0),"",ROUND(L204/E204,0)),"")</f>
        <v/>
      </c>
    </row>
    <row r="205" customFormat="false" ht="15" hidden="false" customHeight="true" outlineLevel="0" collapsed="false">
      <c r="A205" s="24" t="n">
        <v>200</v>
      </c>
      <c r="B205" s="25" t="str">
        <f aca="false">IF(INDEX(Launagögn!$B$6:$B$10005,$A205)="","",INDEX(Launagögn!$B$6:$B$10005,$A205))</f>
        <v/>
      </c>
      <c r="C205" s="25" t="str">
        <f aca="false">IF(INDEX(Launagögn!$C$6:$C$10005,$A205)="","",INDEX(Launagögn!$C$6:$C$10005,$A205))</f>
        <v/>
      </c>
      <c r="D205" s="49" t="str">
        <f aca="false">IF(INDEX(Launagögn!$D$6:$D$10005,$A205)="","",INDEX(Launagögn!$D$6:$D$10005,$A205))</f>
        <v/>
      </c>
      <c r="E205" s="50" t="str">
        <f aca="false">IF(INDEX(Launagögn!$E$6:$E$10005,$A205)="","",INDEX(Launagögn!$E$6:$E$10005,$A205))</f>
        <v/>
      </c>
      <c r="F205" s="27" t="str">
        <f aca="false">IFERROR(IF(INDEX(Launagögn!$C$6:$C$10005,$A205)="","",IF(INDEX(Starfsmat!$C$11:$C$110,MATCH(INDEX(Launagögn!$C$6:$C$10005,$A205),Starfsmat!$B$11:$B$110,0))=0,"",INDEX(Starfsmat!$C$11:$C$110,MATCH(INDEX(Launagögn!$C$6:$C$10005,$A205),Starfsmat!$B$11:$B$110,0)))),"")</f>
        <v/>
      </c>
      <c r="G205" s="37" t="str">
        <f aca="false">IFERROR(IF(INDEX(Einstaklingsmat!$D$11:$D$510,$A205)=0,"",INDEX(Einstaklingsmat!$D$11:$D$510,$A205)),"")</f>
        <v/>
      </c>
      <c r="H205" s="51" t="str">
        <f aca="false">IFERROR(IF(AND(F205="",G205=""),"",IF(F205="",0,F205)+IF(G205="",0,G205)),"")</f>
        <v/>
      </c>
      <c r="I205" s="52" t="str">
        <f aca="false">IF(INDEX(Launagögn!$I$6:$I$10005,$A205)="","",INDEX(Launagögn!$I$6:$I$10005,$A205))</f>
        <v/>
      </c>
      <c r="J205" s="52" t="str">
        <f aca="false">IF(INDEX(Launagögn!$P$6:$P$10005,$A205)="","",INDEX(Launagögn!$P$6:$P$10005,$A205))</f>
        <v/>
      </c>
      <c r="K205" s="52" t="str">
        <f aca="false">IF(INDEX(Launagögn!$Q$6:$Q$10005,$A205)="","",INDEX(Launagögn!$Q$6:$Q$10005,$A205))</f>
        <v/>
      </c>
      <c r="L205" s="53" t="str">
        <f aca="false">IFERROR(IF(AND(I205="",J205=""),"",IF(I205="",0,I205)+IF(J205="",0,J205)),"")</f>
        <v/>
      </c>
      <c r="M205" s="52" t="str">
        <f aca="false">IFERROR(IF(OR(L205="",E205="",E205=0),"",ROUND(L205/E205,0)),"")</f>
        <v/>
      </c>
    </row>
    <row r="206" customFormat="false" ht="15" hidden="false" customHeight="true" outlineLevel="0" collapsed="false">
      <c r="A206" s="24" t="n">
        <v>201</v>
      </c>
      <c r="B206" s="25" t="str">
        <f aca="false">IF(INDEX(Launagögn!$B$6:$B$10005,$A206)="","",INDEX(Launagögn!$B$6:$B$10005,$A206))</f>
        <v/>
      </c>
      <c r="C206" s="25" t="str">
        <f aca="false">IF(INDEX(Launagögn!$C$6:$C$10005,$A206)="","",INDEX(Launagögn!$C$6:$C$10005,$A206))</f>
        <v/>
      </c>
      <c r="D206" s="49" t="str">
        <f aca="false">IF(INDEX(Launagögn!$D$6:$D$10005,$A206)="","",INDEX(Launagögn!$D$6:$D$10005,$A206))</f>
        <v/>
      </c>
      <c r="E206" s="50" t="str">
        <f aca="false">IF(INDEX(Launagögn!$E$6:$E$10005,$A206)="","",INDEX(Launagögn!$E$6:$E$10005,$A206))</f>
        <v/>
      </c>
      <c r="F206" s="27" t="str">
        <f aca="false">IFERROR(IF(INDEX(Launagögn!$C$6:$C$10005,$A206)="","",IF(INDEX(Starfsmat!$C$11:$C$110,MATCH(INDEX(Launagögn!$C$6:$C$10005,$A206),Starfsmat!$B$11:$B$110,0))=0,"",INDEX(Starfsmat!$C$11:$C$110,MATCH(INDEX(Launagögn!$C$6:$C$10005,$A206),Starfsmat!$B$11:$B$110,0)))),"")</f>
        <v/>
      </c>
      <c r="G206" s="37" t="str">
        <f aca="false">IFERROR(IF(INDEX(Einstaklingsmat!$D$11:$D$510,$A206)=0,"",INDEX(Einstaklingsmat!$D$11:$D$510,$A206)),"")</f>
        <v/>
      </c>
      <c r="H206" s="51" t="str">
        <f aca="false">IFERROR(IF(AND(F206="",G206=""),"",IF(F206="",0,F206)+IF(G206="",0,G206)),"")</f>
        <v/>
      </c>
      <c r="I206" s="52" t="str">
        <f aca="false">IF(INDEX(Launagögn!$I$6:$I$10005,$A206)="","",INDEX(Launagögn!$I$6:$I$10005,$A206))</f>
        <v/>
      </c>
      <c r="J206" s="52" t="str">
        <f aca="false">IF(INDEX(Launagögn!$P$6:$P$10005,$A206)="","",INDEX(Launagögn!$P$6:$P$10005,$A206))</f>
        <v/>
      </c>
      <c r="K206" s="52" t="str">
        <f aca="false">IF(INDEX(Launagögn!$Q$6:$Q$10005,$A206)="","",INDEX(Launagögn!$Q$6:$Q$10005,$A206))</f>
        <v/>
      </c>
      <c r="L206" s="53" t="str">
        <f aca="false">IFERROR(IF(AND(I206="",J206=""),"",IF(I206="",0,I206)+IF(J206="",0,J206)),"")</f>
        <v/>
      </c>
      <c r="M206" s="52" t="str">
        <f aca="false">IFERROR(IF(OR(L206="",E206="",E206=0),"",ROUND(L206/E206,0)),"")</f>
        <v/>
      </c>
    </row>
    <row r="207" customFormat="false" ht="15" hidden="false" customHeight="true" outlineLevel="0" collapsed="false">
      <c r="A207" s="24" t="n">
        <v>202</v>
      </c>
      <c r="B207" s="25" t="str">
        <f aca="false">IF(INDEX(Launagögn!$B$6:$B$10005,$A207)="","",INDEX(Launagögn!$B$6:$B$10005,$A207))</f>
        <v/>
      </c>
      <c r="C207" s="25" t="str">
        <f aca="false">IF(INDEX(Launagögn!$C$6:$C$10005,$A207)="","",INDEX(Launagögn!$C$6:$C$10005,$A207))</f>
        <v/>
      </c>
      <c r="D207" s="49" t="str">
        <f aca="false">IF(INDEX(Launagögn!$D$6:$D$10005,$A207)="","",INDEX(Launagögn!$D$6:$D$10005,$A207))</f>
        <v/>
      </c>
      <c r="E207" s="50" t="str">
        <f aca="false">IF(INDEX(Launagögn!$E$6:$E$10005,$A207)="","",INDEX(Launagögn!$E$6:$E$10005,$A207))</f>
        <v/>
      </c>
      <c r="F207" s="27" t="str">
        <f aca="false">IFERROR(IF(INDEX(Launagögn!$C$6:$C$10005,$A207)="","",IF(INDEX(Starfsmat!$C$11:$C$110,MATCH(INDEX(Launagögn!$C$6:$C$10005,$A207),Starfsmat!$B$11:$B$110,0))=0,"",INDEX(Starfsmat!$C$11:$C$110,MATCH(INDEX(Launagögn!$C$6:$C$10005,$A207),Starfsmat!$B$11:$B$110,0)))),"")</f>
        <v/>
      </c>
      <c r="G207" s="37" t="str">
        <f aca="false">IFERROR(IF(INDEX(Einstaklingsmat!$D$11:$D$510,$A207)=0,"",INDEX(Einstaklingsmat!$D$11:$D$510,$A207)),"")</f>
        <v/>
      </c>
      <c r="H207" s="51" t="str">
        <f aca="false">IFERROR(IF(AND(F207="",G207=""),"",IF(F207="",0,F207)+IF(G207="",0,G207)),"")</f>
        <v/>
      </c>
      <c r="I207" s="52" t="str">
        <f aca="false">IF(INDEX(Launagögn!$I$6:$I$10005,$A207)="","",INDEX(Launagögn!$I$6:$I$10005,$A207))</f>
        <v/>
      </c>
      <c r="J207" s="52" t="str">
        <f aca="false">IF(INDEX(Launagögn!$P$6:$P$10005,$A207)="","",INDEX(Launagögn!$P$6:$P$10005,$A207))</f>
        <v/>
      </c>
      <c r="K207" s="52" t="str">
        <f aca="false">IF(INDEX(Launagögn!$Q$6:$Q$10005,$A207)="","",INDEX(Launagögn!$Q$6:$Q$10005,$A207))</f>
        <v/>
      </c>
      <c r="L207" s="53" t="str">
        <f aca="false">IFERROR(IF(AND(I207="",J207=""),"",IF(I207="",0,I207)+IF(J207="",0,J207)),"")</f>
        <v/>
      </c>
      <c r="M207" s="52" t="str">
        <f aca="false">IFERROR(IF(OR(L207="",E207="",E207=0),"",ROUND(L207/E207,0)),"")</f>
        <v/>
      </c>
    </row>
    <row r="208" customFormat="false" ht="15" hidden="false" customHeight="true" outlineLevel="0" collapsed="false">
      <c r="A208" s="24" t="n">
        <v>203</v>
      </c>
      <c r="B208" s="25" t="str">
        <f aca="false">IF(INDEX(Launagögn!$B$6:$B$10005,$A208)="","",INDEX(Launagögn!$B$6:$B$10005,$A208))</f>
        <v/>
      </c>
      <c r="C208" s="25" t="str">
        <f aca="false">IF(INDEX(Launagögn!$C$6:$C$10005,$A208)="","",INDEX(Launagögn!$C$6:$C$10005,$A208))</f>
        <v/>
      </c>
      <c r="D208" s="49" t="str">
        <f aca="false">IF(INDEX(Launagögn!$D$6:$D$10005,$A208)="","",INDEX(Launagögn!$D$6:$D$10005,$A208))</f>
        <v/>
      </c>
      <c r="E208" s="50" t="str">
        <f aca="false">IF(INDEX(Launagögn!$E$6:$E$10005,$A208)="","",INDEX(Launagögn!$E$6:$E$10005,$A208))</f>
        <v/>
      </c>
      <c r="F208" s="27" t="str">
        <f aca="false">IFERROR(IF(INDEX(Launagögn!$C$6:$C$10005,$A208)="","",IF(INDEX(Starfsmat!$C$11:$C$110,MATCH(INDEX(Launagögn!$C$6:$C$10005,$A208),Starfsmat!$B$11:$B$110,0))=0,"",INDEX(Starfsmat!$C$11:$C$110,MATCH(INDEX(Launagögn!$C$6:$C$10005,$A208),Starfsmat!$B$11:$B$110,0)))),"")</f>
        <v/>
      </c>
      <c r="G208" s="37" t="str">
        <f aca="false">IFERROR(IF(INDEX(Einstaklingsmat!$D$11:$D$510,$A208)=0,"",INDEX(Einstaklingsmat!$D$11:$D$510,$A208)),"")</f>
        <v/>
      </c>
      <c r="H208" s="51" t="str">
        <f aca="false">IFERROR(IF(AND(F208="",G208=""),"",IF(F208="",0,F208)+IF(G208="",0,G208)),"")</f>
        <v/>
      </c>
      <c r="I208" s="52" t="str">
        <f aca="false">IF(INDEX(Launagögn!$I$6:$I$10005,$A208)="","",INDEX(Launagögn!$I$6:$I$10005,$A208))</f>
        <v/>
      </c>
      <c r="J208" s="52" t="str">
        <f aca="false">IF(INDEX(Launagögn!$P$6:$P$10005,$A208)="","",INDEX(Launagögn!$P$6:$P$10005,$A208))</f>
        <v/>
      </c>
      <c r="K208" s="52" t="str">
        <f aca="false">IF(INDEX(Launagögn!$Q$6:$Q$10005,$A208)="","",INDEX(Launagögn!$Q$6:$Q$10005,$A208))</f>
        <v/>
      </c>
      <c r="L208" s="53" t="str">
        <f aca="false">IFERROR(IF(AND(I208="",J208=""),"",IF(I208="",0,I208)+IF(J208="",0,J208)),"")</f>
        <v/>
      </c>
      <c r="M208" s="52" t="str">
        <f aca="false">IFERROR(IF(OR(L208="",E208="",E208=0),"",ROUND(L208/E208,0)),"")</f>
        <v/>
      </c>
    </row>
    <row r="209" customFormat="false" ht="15" hidden="false" customHeight="true" outlineLevel="0" collapsed="false">
      <c r="A209" s="24" t="n">
        <v>204</v>
      </c>
      <c r="B209" s="25" t="str">
        <f aca="false">IF(INDEX(Launagögn!$B$6:$B$10005,$A209)="","",INDEX(Launagögn!$B$6:$B$10005,$A209))</f>
        <v/>
      </c>
      <c r="C209" s="25" t="str">
        <f aca="false">IF(INDEX(Launagögn!$C$6:$C$10005,$A209)="","",INDEX(Launagögn!$C$6:$C$10005,$A209))</f>
        <v/>
      </c>
      <c r="D209" s="49" t="str">
        <f aca="false">IF(INDEX(Launagögn!$D$6:$D$10005,$A209)="","",INDEX(Launagögn!$D$6:$D$10005,$A209))</f>
        <v/>
      </c>
      <c r="E209" s="50" t="str">
        <f aca="false">IF(INDEX(Launagögn!$E$6:$E$10005,$A209)="","",INDEX(Launagögn!$E$6:$E$10005,$A209))</f>
        <v/>
      </c>
      <c r="F209" s="27" t="str">
        <f aca="false">IFERROR(IF(INDEX(Launagögn!$C$6:$C$10005,$A209)="","",IF(INDEX(Starfsmat!$C$11:$C$110,MATCH(INDEX(Launagögn!$C$6:$C$10005,$A209),Starfsmat!$B$11:$B$110,0))=0,"",INDEX(Starfsmat!$C$11:$C$110,MATCH(INDEX(Launagögn!$C$6:$C$10005,$A209),Starfsmat!$B$11:$B$110,0)))),"")</f>
        <v/>
      </c>
      <c r="G209" s="37" t="str">
        <f aca="false">IFERROR(IF(INDEX(Einstaklingsmat!$D$11:$D$510,$A209)=0,"",INDEX(Einstaklingsmat!$D$11:$D$510,$A209)),"")</f>
        <v/>
      </c>
      <c r="H209" s="51" t="str">
        <f aca="false">IFERROR(IF(AND(F209="",G209=""),"",IF(F209="",0,F209)+IF(G209="",0,G209)),"")</f>
        <v/>
      </c>
      <c r="I209" s="52" t="str">
        <f aca="false">IF(INDEX(Launagögn!$I$6:$I$10005,$A209)="","",INDEX(Launagögn!$I$6:$I$10005,$A209))</f>
        <v/>
      </c>
      <c r="J209" s="52" t="str">
        <f aca="false">IF(INDEX(Launagögn!$P$6:$P$10005,$A209)="","",INDEX(Launagögn!$P$6:$P$10005,$A209))</f>
        <v/>
      </c>
      <c r="K209" s="52" t="str">
        <f aca="false">IF(INDEX(Launagögn!$Q$6:$Q$10005,$A209)="","",INDEX(Launagögn!$Q$6:$Q$10005,$A209))</f>
        <v/>
      </c>
      <c r="L209" s="53" t="str">
        <f aca="false">IFERROR(IF(AND(I209="",J209=""),"",IF(I209="",0,I209)+IF(J209="",0,J209)),"")</f>
        <v/>
      </c>
      <c r="M209" s="52" t="str">
        <f aca="false">IFERROR(IF(OR(L209="",E209="",E209=0),"",ROUND(L209/E209,0)),"")</f>
        <v/>
      </c>
    </row>
    <row r="210" customFormat="false" ht="15" hidden="false" customHeight="true" outlineLevel="0" collapsed="false">
      <c r="A210" s="24" t="n">
        <v>205</v>
      </c>
      <c r="B210" s="25" t="str">
        <f aca="false">IF(INDEX(Launagögn!$B$6:$B$10005,$A210)="","",INDEX(Launagögn!$B$6:$B$10005,$A210))</f>
        <v/>
      </c>
      <c r="C210" s="25" t="str">
        <f aca="false">IF(INDEX(Launagögn!$C$6:$C$10005,$A210)="","",INDEX(Launagögn!$C$6:$C$10005,$A210))</f>
        <v/>
      </c>
      <c r="D210" s="49" t="str">
        <f aca="false">IF(INDEX(Launagögn!$D$6:$D$10005,$A210)="","",INDEX(Launagögn!$D$6:$D$10005,$A210))</f>
        <v/>
      </c>
      <c r="E210" s="50" t="str">
        <f aca="false">IF(INDEX(Launagögn!$E$6:$E$10005,$A210)="","",INDEX(Launagögn!$E$6:$E$10005,$A210))</f>
        <v/>
      </c>
      <c r="F210" s="27" t="str">
        <f aca="false">IFERROR(IF(INDEX(Launagögn!$C$6:$C$10005,$A210)="","",IF(INDEX(Starfsmat!$C$11:$C$110,MATCH(INDEX(Launagögn!$C$6:$C$10005,$A210),Starfsmat!$B$11:$B$110,0))=0,"",INDEX(Starfsmat!$C$11:$C$110,MATCH(INDEX(Launagögn!$C$6:$C$10005,$A210),Starfsmat!$B$11:$B$110,0)))),"")</f>
        <v/>
      </c>
      <c r="G210" s="37" t="str">
        <f aca="false">IFERROR(IF(INDEX(Einstaklingsmat!$D$11:$D$510,$A210)=0,"",INDEX(Einstaklingsmat!$D$11:$D$510,$A210)),"")</f>
        <v/>
      </c>
      <c r="H210" s="51" t="str">
        <f aca="false">IFERROR(IF(AND(F210="",G210=""),"",IF(F210="",0,F210)+IF(G210="",0,G210)),"")</f>
        <v/>
      </c>
      <c r="I210" s="52" t="str">
        <f aca="false">IF(INDEX(Launagögn!$I$6:$I$10005,$A210)="","",INDEX(Launagögn!$I$6:$I$10005,$A210))</f>
        <v/>
      </c>
      <c r="J210" s="52" t="str">
        <f aca="false">IF(INDEX(Launagögn!$P$6:$P$10005,$A210)="","",INDEX(Launagögn!$P$6:$P$10005,$A210))</f>
        <v/>
      </c>
      <c r="K210" s="52" t="str">
        <f aca="false">IF(INDEX(Launagögn!$Q$6:$Q$10005,$A210)="","",INDEX(Launagögn!$Q$6:$Q$10005,$A210))</f>
        <v/>
      </c>
      <c r="L210" s="53" t="str">
        <f aca="false">IFERROR(IF(AND(I210="",J210=""),"",IF(I210="",0,I210)+IF(J210="",0,J210)),"")</f>
        <v/>
      </c>
      <c r="M210" s="52" t="str">
        <f aca="false">IFERROR(IF(OR(L210="",E210="",E210=0),"",ROUND(L210/E210,0)),"")</f>
        <v/>
      </c>
    </row>
    <row r="211" customFormat="false" ht="15" hidden="false" customHeight="true" outlineLevel="0" collapsed="false">
      <c r="A211" s="24" t="n">
        <v>206</v>
      </c>
      <c r="B211" s="25" t="str">
        <f aca="false">IF(INDEX(Launagögn!$B$6:$B$10005,$A211)="","",INDEX(Launagögn!$B$6:$B$10005,$A211))</f>
        <v/>
      </c>
      <c r="C211" s="25" t="str">
        <f aca="false">IF(INDEX(Launagögn!$C$6:$C$10005,$A211)="","",INDEX(Launagögn!$C$6:$C$10005,$A211))</f>
        <v/>
      </c>
      <c r="D211" s="49" t="str">
        <f aca="false">IF(INDEX(Launagögn!$D$6:$D$10005,$A211)="","",INDEX(Launagögn!$D$6:$D$10005,$A211))</f>
        <v/>
      </c>
      <c r="E211" s="50" t="str">
        <f aca="false">IF(INDEX(Launagögn!$E$6:$E$10005,$A211)="","",INDEX(Launagögn!$E$6:$E$10005,$A211))</f>
        <v/>
      </c>
      <c r="F211" s="27" t="str">
        <f aca="false">IFERROR(IF(INDEX(Launagögn!$C$6:$C$10005,$A211)="","",IF(INDEX(Starfsmat!$C$11:$C$110,MATCH(INDEX(Launagögn!$C$6:$C$10005,$A211),Starfsmat!$B$11:$B$110,0))=0,"",INDEX(Starfsmat!$C$11:$C$110,MATCH(INDEX(Launagögn!$C$6:$C$10005,$A211),Starfsmat!$B$11:$B$110,0)))),"")</f>
        <v/>
      </c>
      <c r="G211" s="37" t="str">
        <f aca="false">IFERROR(IF(INDEX(Einstaklingsmat!$D$11:$D$510,$A211)=0,"",INDEX(Einstaklingsmat!$D$11:$D$510,$A211)),"")</f>
        <v/>
      </c>
      <c r="H211" s="51" t="str">
        <f aca="false">IFERROR(IF(AND(F211="",G211=""),"",IF(F211="",0,F211)+IF(G211="",0,G211)),"")</f>
        <v/>
      </c>
      <c r="I211" s="52" t="str">
        <f aca="false">IF(INDEX(Launagögn!$I$6:$I$10005,$A211)="","",INDEX(Launagögn!$I$6:$I$10005,$A211))</f>
        <v/>
      </c>
      <c r="J211" s="52" t="str">
        <f aca="false">IF(INDEX(Launagögn!$P$6:$P$10005,$A211)="","",INDEX(Launagögn!$P$6:$P$10005,$A211))</f>
        <v/>
      </c>
      <c r="K211" s="52" t="str">
        <f aca="false">IF(INDEX(Launagögn!$Q$6:$Q$10005,$A211)="","",INDEX(Launagögn!$Q$6:$Q$10005,$A211))</f>
        <v/>
      </c>
      <c r="L211" s="53" t="str">
        <f aca="false">IFERROR(IF(AND(I211="",J211=""),"",IF(I211="",0,I211)+IF(J211="",0,J211)),"")</f>
        <v/>
      </c>
      <c r="M211" s="52" t="str">
        <f aca="false">IFERROR(IF(OR(L211="",E211="",E211=0),"",ROUND(L211/E211,0)),"")</f>
        <v/>
      </c>
    </row>
    <row r="212" customFormat="false" ht="15" hidden="false" customHeight="true" outlineLevel="0" collapsed="false">
      <c r="A212" s="24" t="n">
        <v>207</v>
      </c>
      <c r="B212" s="25" t="str">
        <f aca="false">IF(INDEX(Launagögn!$B$6:$B$10005,$A212)="","",INDEX(Launagögn!$B$6:$B$10005,$A212))</f>
        <v/>
      </c>
      <c r="C212" s="25" t="str">
        <f aca="false">IF(INDEX(Launagögn!$C$6:$C$10005,$A212)="","",INDEX(Launagögn!$C$6:$C$10005,$A212))</f>
        <v/>
      </c>
      <c r="D212" s="49" t="str">
        <f aca="false">IF(INDEX(Launagögn!$D$6:$D$10005,$A212)="","",INDEX(Launagögn!$D$6:$D$10005,$A212))</f>
        <v/>
      </c>
      <c r="E212" s="50" t="str">
        <f aca="false">IF(INDEX(Launagögn!$E$6:$E$10005,$A212)="","",INDEX(Launagögn!$E$6:$E$10005,$A212))</f>
        <v/>
      </c>
      <c r="F212" s="27" t="str">
        <f aca="false">IFERROR(IF(INDEX(Launagögn!$C$6:$C$10005,$A212)="","",IF(INDEX(Starfsmat!$C$11:$C$110,MATCH(INDEX(Launagögn!$C$6:$C$10005,$A212),Starfsmat!$B$11:$B$110,0))=0,"",INDEX(Starfsmat!$C$11:$C$110,MATCH(INDEX(Launagögn!$C$6:$C$10005,$A212),Starfsmat!$B$11:$B$110,0)))),"")</f>
        <v/>
      </c>
      <c r="G212" s="37" t="str">
        <f aca="false">IFERROR(IF(INDEX(Einstaklingsmat!$D$11:$D$510,$A212)=0,"",INDEX(Einstaklingsmat!$D$11:$D$510,$A212)),"")</f>
        <v/>
      </c>
      <c r="H212" s="51" t="str">
        <f aca="false">IFERROR(IF(AND(F212="",G212=""),"",IF(F212="",0,F212)+IF(G212="",0,G212)),"")</f>
        <v/>
      </c>
      <c r="I212" s="52" t="str">
        <f aca="false">IF(INDEX(Launagögn!$I$6:$I$10005,$A212)="","",INDEX(Launagögn!$I$6:$I$10005,$A212))</f>
        <v/>
      </c>
      <c r="J212" s="52" t="str">
        <f aca="false">IF(INDEX(Launagögn!$P$6:$P$10005,$A212)="","",INDEX(Launagögn!$P$6:$P$10005,$A212))</f>
        <v/>
      </c>
      <c r="K212" s="52" t="str">
        <f aca="false">IF(INDEX(Launagögn!$Q$6:$Q$10005,$A212)="","",INDEX(Launagögn!$Q$6:$Q$10005,$A212))</f>
        <v/>
      </c>
      <c r="L212" s="53" t="str">
        <f aca="false">IFERROR(IF(AND(I212="",J212=""),"",IF(I212="",0,I212)+IF(J212="",0,J212)),"")</f>
        <v/>
      </c>
      <c r="M212" s="52" t="str">
        <f aca="false">IFERROR(IF(OR(L212="",E212="",E212=0),"",ROUND(L212/E212,0)),"")</f>
        <v/>
      </c>
    </row>
    <row r="213" customFormat="false" ht="15" hidden="false" customHeight="true" outlineLevel="0" collapsed="false">
      <c r="A213" s="24" t="n">
        <v>208</v>
      </c>
      <c r="B213" s="25" t="str">
        <f aca="false">IF(INDEX(Launagögn!$B$6:$B$10005,$A213)="","",INDEX(Launagögn!$B$6:$B$10005,$A213))</f>
        <v/>
      </c>
      <c r="C213" s="25" t="str">
        <f aca="false">IF(INDEX(Launagögn!$C$6:$C$10005,$A213)="","",INDEX(Launagögn!$C$6:$C$10005,$A213))</f>
        <v/>
      </c>
      <c r="D213" s="49" t="str">
        <f aca="false">IF(INDEX(Launagögn!$D$6:$D$10005,$A213)="","",INDEX(Launagögn!$D$6:$D$10005,$A213))</f>
        <v/>
      </c>
      <c r="E213" s="50" t="str">
        <f aca="false">IF(INDEX(Launagögn!$E$6:$E$10005,$A213)="","",INDEX(Launagögn!$E$6:$E$10005,$A213))</f>
        <v/>
      </c>
      <c r="F213" s="27" t="str">
        <f aca="false">IFERROR(IF(INDEX(Launagögn!$C$6:$C$10005,$A213)="","",IF(INDEX(Starfsmat!$C$11:$C$110,MATCH(INDEX(Launagögn!$C$6:$C$10005,$A213),Starfsmat!$B$11:$B$110,0))=0,"",INDEX(Starfsmat!$C$11:$C$110,MATCH(INDEX(Launagögn!$C$6:$C$10005,$A213),Starfsmat!$B$11:$B$110,0)))),"")</f>
        <v/>
      </c>
      <c r="G213" s="37" t="str">
        <f aca="false">IFERROR(IF(INDEX(Einstaklingsmat!$D$11:$D$510,$A213)=0,"",INDEX(Einstaklingsmat!$D$11:$D$510,$A213)),"")</f>
        <v/>
      </c>
      <c r="H213" s="51" t="str">
        <f aca="false">IFERROR(IF(AND(F213="",G213=""),"",IF(F213="",0,F213)+IF(G213="",0,G213)),"")</f>
        <v/>
      </c>
      <c r="I213" s="52" t="str">
        <f aca="false">IF(INDEX(Launagögn!$I$6:$I$10005,$A213)="","",INDEX(Launagögn!$I$6:$I$10005,$A213))</f>
        <v/>
      </c>
      <c r="J213" s="52" t="str">
        <f aca="false">IF(INDEX(Launagögn!$P$6:$P$10005,$A213)="","",INDEX(Launagögn!$P$6:$P$10005,$A213))</f>
        <v/>
      </c>
      <c r="K213" s="52" t="str">
        <f aca="false">IF(INDEX(Launagögn!$Q$6:$Q$10005,$A213)="","",INDEX(Launagögn!$Q$6:$Q$10005,$A213))</f>
        <v/>
      </c>
      <c r="L213" s="53" t="str">
        <f aca="false">IFERROR(IF(AND(I213="",J213=""),"",IF(I213="",0,I213)+IF(J213="",0,J213)),"")</f>
        <v/>
      </c>
      <c r="M213" s="52" t="str">
        <f aca="false">IFERROR(IF(OR(L213="",E213="",E213=0),"",ROUND(L213/E213,0)),"")</f>
        <v/>
      </c>
    </row>
    <row r="214" customFormat="false" ht="15" hidden="false" customHeight="true" outlineLevel="0" collapsed="false">
      <c r="A214" s="24" t="n">
        <v>209</v>
      </c>
      <c r="B214" s="25" t="str">
        <f aca="false">IF(INDEX(Launagögn!$B$6:$B$10005,$A214)="","",INDEX(Launagögn!$B$6:$B$10005,$A214))</f>
        <v/>
      </c>
      <c r="C214" s="25" t="str">
        <f aca="false">IF(INDEX(Launagögn!$C$6:$C$10005,$A214)="","",INDEX(Launagögn!$C$6:$C$10005,$A214))</f>
        <v/>
      </c>
      <c r="D214" s="49" t="str">
        <f aca="false">IF(INDEX(Launagögn!$D$6:$D$10005,$A214)="","",INDEX(Launagögn!$D$6:$D$10005,$A214))</f>
        <v/>
      </c>
      <c r="E214" s="50" t="str">
        <f aca="false">IF(INDEX(Launagögn!$E$6:$E$10005,$A214)="","",INDEX(Launagögn!$E$6:$E$10005,$A214))</f>
        <v/>
      </c>
      <c r="F214" s="27" t="str">
        <f aca="false">IFERROR(IF(INDEX(Launagögn!$C$6:$C$10005,$A214)="","",IF(INDEX(Starfsmat!$C$11:$C$110,MATCH(INDEX(Launagögn!$C$6:$C$10005,$A214),Starfsmat!$B$11:$B$110,0))=0,"",INDEX(Starfsmat!$C$11:$C$110,MATCH(INDEX(Launagögn!$C$6:$C$10005,$A214),Starfsmat!$B$11:$B$110,0)))),"")</f>
        <v/>
      </c>
      <c r="G214" s="37" t="str">
        <f aca="false">IFERROR(IF(INDEX(Einstaklingsmat!$D$11:$D$510,$A214)=0,"",INDEX(Einstaklingsmat!$D$11:$D$510,$A214)),"")</f>
        <v/>
      </c>
      <c r="H214" s="51" t="str">
        <f aca="false">IFERROR(IF(AND(F214="",G214=""),"",IF(F214="",0,F214)+IF(G214="",0,G214)),"")</f>
        <v/>
      </c>
      <c r="I214" s="52" t="str">
        <f aca="false">IF(INDEX(Launagögn!$I$6:$I$10005,$A214)="","",INDEX(Launagögn!$I$6:$I$10005,$A214))</f>
        <v/>
      </c>
      <c r="J214" s="52" t="str">
        <f aca="false">IF(INDEX(Launagögn!$P$6:$P$10005,$A214)="","",INDEX(Launagögn!$P$6:$P$10005,$A214))</f>
        <v/>
      </c>
      <c r="K214" s="52" t="str">
        <f aca="false">IF(INDEX(Launagögn!$Q$6:$Q$10005,$A214)="","",INDEX(Launagögn!$Q$6:$Q$10005,$A214))</f>
        <v/>
      </c>
      <c r="L214" s="53" t="str">
        <f aca="false">IFERROR(IF(AND(I214="",J214=""),"",IF(I214="",0,I214)+IF(J214="",0,J214)),"")</f>
        <v/>
      </c>
      <c r="M214" s="52" t="str">
        <f aca="false">IFERROR(IF(OR(L214="",E214="",E214=0),"",ROUND(L214/E214,0)),"")</f>
        <v/>
      </c>
    </row>
    <row r="215" customFormat="false" ht="15" hidden="false" customHeight="true" outlineLevel="0" collapsed="false">
      <c r="A215" s="24" t="n">
        <v>210</v>
      </c>
      <c r="B215" s="25" t="str">
        <f aca="false">IF(INDEX(Launagögn!$B$6:$B$10005,$A215)="","",INDEX(Launagögn!$B$6:$B$10005,$A215))</f>
        <v/>
      </c>
      <c r="C215" s="25" t="str">
        <f aca="false">IF(INDEX(Launagögn!$C$6:$C$10005,$A215)="","",INDEX(Launagögn!$C$6:$C$10005,$A215))</f>
        <v/>
      </c>
      <c r="D215" s="49" t="str">
        <f aca="false">IF(INDEX(Launagögn!$D$6:$D$10005,$A215)="","",INDEX(Launagögn!$D$6:$D$10005,$A215))</f>
        <v/>
      </c>
      <c r="E215" s="50" t="str">
        <f aca="false">IF(INDEX(Launagögn!$E$6:$E$10005,$A215)="","",INDEX(Launagögn!$E$6:$E$10005,$A215))</f>
        <v/>
      </c>
      <c r="F215" s="27" t="str">
        <f aca="false">IFERROR(IF(INDEX(Launagögn!$C$6:$C$10005,$A215)="","",IF(INDEX(Starfsmat!$C$11:$C$110,MATCH(INDEX(Launagögn!$C$6:$C$10005,$A215),Starfsmat!$B$11:$B$110,0))=0,"",INDEX(Starfsmat!$C$11:$C$110,MATCH(INDEX(Launagögn!$C$6:$C$10005,$A215),Starfsmat!$B$11:$B$110,0)))),"")</f>
        <v/>
      </c>
      <c r="G215" s="37" t="str">
        <f aca="false">IFERROR(IF(INDEX(Einstaklingsmat!$D$11:$D$510,$A215)=0,"",INDEX(Einstaklingsmat!$D$11:$D$510,$A215)),"")</f>
        <v/>
      </c>
      <c r="H215" s="51" t="str">
        <f aca="false">IFERROR(IF(AND(F215="",G215=""),"",IF(F215="",0,F215)+IF(G215="",0,G215)),"")</f>
        <v/>
      </c>
      <c r="I215" s="52" t="str">
        <f aca="false">IF(INDEX(Launagögn!$I$6:$I$10005,$A215)="","",INDEX(Launagögn!$I$6:$I$10005,$A215))</f>
        <v/>
      </c>
      <c r="J215" s="52" t="str">
        <f aca="false">IF(INDEX(Launagögn!$P$6:$P$10005,$A215)="","",INDEX(Launagögn!$P$6:$P$10005,$A215))</f>
        <v/>
      </c>
      <c r="K215" s="52" t="str">
        <f aca="false">IF(INDEX(Launagögn!$Q$6:$Q$10005,$A215)="","",INDEX(Launagögn!$Q$6:$Q$10005,$A215))</f>
        <v/>
      </c>
      <c r="L215" s="53" t="str">
        <f aca="false">IFERROR(IF(AND(I215="",J215=""),"",IF(I215="",0,I215)+IF(J215="",0,J215)),"")</f>
        <v/>
      </c>
      <c r="M215" s="52" t="str">
        <f aca="false">IFERROR(IF(OR(L215="",E215="",E215=0),"",ROUND(L215/E215,0)),"")</f>
        <v/>
      </c>
    </row>
    <row r="216" customFormat="false" ht="15" hidden="false" customHeight="true" outlineLevel="0" collapsed="false">
      <c r="A216" s="24" t="n">
        <v>211</v>
      </c>
      <c r="B216" s="25" t="str">
        <f aca="false">IF(INDEX(Launagögn!$B$6:$B$10005,$A216)="","",INDEX(Launagögn!$B$6:$B$10005,$A216))</f>
        <v/>
      </c>
      <c r="C216" s="25" t="str">
        <f aca="false">IF(INDEX(Launagögn!$C$6:$C$10005,$A216)="","",INDEX(Launagögn!$C$6:$C$10005,$A216))</f>
        <v/>
      </c>
      <c r="D216" s="49" t="str">
        <f aca="false">IF(INDEX(Launagögn!$D$6:$D$10005,$A216)="","",INDEX(Launagögn!$D$6:$D$10005,$A216))</f>
        <v/>
      </c>
      <c r="E216" s="50" t="str">
        <f aca="false">IF(INDEX(Launagögn!$E$6:$E$10005,$A216)="","",INDEX(Launagögn!$E$6:$E$10005,$A216))</f>
        <v/>
      </c>
      <c r="F216" s="27" t="str">
        <f aca="false">IFERROR(IF(INDEX(Launagögn!$C$6:$C$10005,$A216)="","",IF(INDEX(Starfsmat!$C$11:$C$110,MATCH(INDEX(Launagögn!$C$6:$C$10005,$A216),Starfsmat!$B$11:$B$110,0))=0,"",INDEX(Starfsmat!$C$11:$C$110,MATCH(INDEX(Launagögn!$C$6:$C$10005,$A216),Starfsmat!$B$11:$B$110,0)))),"")</f>
        <v/>
      </c>
      <c r="G216" s="37" t="str">
        <f aca="false">IFERROR(IF(INDEX(Einstaklingsmat!$D$11:$D$510,$A216)=0,"",INDEX(Einstaklingsmat!$D$11:$D$510,$A216)),"")</f>
        <v/>
      </c>
      <c r="H216" s="51" t="str">
        <f aca="false">IFERROR(IF(AND(F216="",G216=""),"",IF(F216="",0,F216)+IF(G216="",0,G216)),"")</f>
        <v/>
      </c>
      <c r="I216" s="52" t="str">
        <f aca="false">IF(INDEX(Launagögn!$I$6:$I$10005,$A216)="","",INDEX(Launagögn!$I$6:$I$10005,$A216))</f>
        <v/>
      </c>
      <c r="J216" s="52" t="str">
        <f aca="false">IF(INDEX(Launagögn!$P$6:$P$10005,$A216)="","",INDEX(Launagögn!$P$6:$P$10005,$A216))</f>
        <v/>
      </c>
      <c r="K216" s="52" t="str">
        <f aca="false">IF(INDEX(Launagögn!$Q$6:$Q$10005,$A216)="","",INDEX(Launagögn!$Q$6:$Q$10005,$A216))</f>
        <v/>
      </c>
      <c r="L216" s="53" t="str">
        <f aca="false">IFERROR(IF(AND(I216="",J216=""),"",IF(I216="",0,I216)+IF(J216="",0,J216)),"")</f>
        <v/>
      </c>
      <c r="M216" s="52" t="str">
        <f aca="false">IFERROR(IF(OR(L216="",E216="",E216=0),"",ROUND(L216/E216,0)),"")</f>
        <v/>
      </c>
    </row>
    <row r="217" customFormat="false" ht="15" hidden="false" customHeight="true" outlineLevel="0" collapsed="false">
      <c r="A217" s="24" t="n">
        <v>212</v>
      </c>
      <c r="B217" s="25" t="str">
        <f aca="false">IF(INDEX(Launagögn!$B$6:$B$10005,$A217)="","",INDEX(Launagögn!$B$6:$B$10005,$A217))</f>
        <v/>
      </c>
      <c r="C217" s="25" t="str">
        <f aca="false">IF(INDEX(Launagögn!$C$6:$C$10005,$A217)="","",INDEX(Launagögn!$C$6:$C$10005,$A217))</f>
        <v/>
      </c>
      <c r="D217" s="49" t="str">
        <f aca="false">IF(INDEX(Launagögn!$D$6:$D$10005,$A217)="","",INDEX(Launagögn!$D$6:$D$10005,$A217))</f>
        <v/>
      </c>
      <c r="E217" s="50" t="str">
        <f aca="false">IF(INDEX(Launagögn!$E$6:$E$10005,$A217)="","",INDEX(Launagögn!$E$6:$E$10005,$A217))</f>
        <v/>
      </c>
      <c r="F217" s="27" t="str">
        <f aca="false">IFERROR(IF(INDEX(Launagögn!$C$6:$C$10005,$A217)="","",IF(INDEX(Starfsmat!$C$11:$C$110,MATCH(INDEX(Launagögn!$C$6:$C$10005,$A217),Starfsmat!$B$11:$B$110,0))=0,"",INDEX(Starfsmat!$C$11:$C$110,MATCH(INDEX(Launagögn!$C$6:$C$10005,$A217),Starfsmat!$B$11:$B$110,0)))),"")</f>
        <v/>
      </c>
      <c r="G217" s="37" t="str">
        <f aca="false">IFERROR(IF(INDEX(Einstaklingsmat!$D$11:$D$510,$A217)=0,"",INDEX(Einstaklingsmat!$D$11:$D$510,$A217)),"")</f>
        <v/>
      </c>
      <c r="H217" s="51" t="str">
        <f aca="false">IFERROR(IF(AND(F217="",G217=""),"",IF(F217="",0,F217)+IF(G217="",0,G217)),"")</f>
        <v/>
      </c>
      <c r="I217" s="52" t="str">
        <f aca="false">IF(INDEX(Launagögn!$I$6:$I$10005,$A217)="","",INDEX(Launagögn!$I$6:$I$10005,$A217))</f>
        <v/>
      </c>
      <c r="J217" s="52" t="str">
        <f aca="false">IF(INDEX(Launagögn!$P$6:$P$10005,$A217)="","",INDEX(Launagögn!$P$6:$P$10005,$A217))</f>
        <v/>
      </c>
      <c r="K217" s="52" t="str">
        <f aca="false">IF(INDEX(Launagögn!$Q$6:$Q$10005,$A217)="","",INDEX(Launagögn!$Q$6:$Q$10005,$A217))</f>
        <v/>
      </c>
      <c r="L217" s="53" t="str">
        <f aca="false">IFERROR(IF(AND(I217="",J217=""),"",IF(I217="",0,I217)+IF(J217="",0,J217)),"")</f>
        <v/>
      </c>
      <c r="M217" s="52" t="str">
        <f aca="false">IFERROR(IF(OR(L217="",E217="",E217=0),"",ROUND(L217/E217,0)),"")</f>
        <v/>
      </c>
    </row>
    <row r="218" customFormat="false" ht="15" hidden="false" customHeight="true" outlineLevel="0" collapsed="false">
      <c r="A218" s="24" t="n">
        <v>213</v>
      </c>
      <c r="B218" s="25" t="str">
        <f aca="false">IF(INDEX(Launagögn!$B$6:$B$10005,$A218)="","",INDEX(Launagögn!$B$6:$B$10005,$A218))</f>
        <v/>
      </c>
      <c r="C218" s="25" t="str">
        <f aca="false">IF(INDEX(Launagögn!$C$6:$C$10005,$A218)="","",INDEX(Launagögn!$C$6:$C$10005,$A218))</f>
        <v/>
      </c>
      <c r="D218" s="49" t="str">
        <f aca="false">IF(INDEX(Launagögn!$D$6:$D$10005,$A218)="","",INDEX(Launagögn!$D$6:$D$10005,$A218))</f>
        <v/>
      </c>
      <c r="E218" s="50" t="str">
        <f aca="false">IF(INDEX(Launagögn!$E$6:$E$10005,$A218)="","",INDEX(Launagögn!$E$6:$E$10005,$A218))</f>
        <v/>
      </c>
      <c r="F218" s="27" t="str">
        <f aca="false">IFERROR(IF(INDEX(Launagögn!$C$6:$C$10005,$A218)="","",IF(INDEX(Starfsmat!$C$11:$C$110,MATCH(INDEX(Launagögn!$C$6:$C$10005,$A218),Starfsmat!$B$11:$B$110,0))=0,"",INDEX(Starfsmat!$C$11:$C$110,MATCH(INDEX(Launagögn!$C$6:$C$10005,$A218),Starfsmat!$B$11:$B$110,0)))),"")</f>
        <v/>
      </c>
      <c r="G218" s="37" t="str">
        <f aca="false">IFERROR(IF(INDEX(Einstaklingsmat!$D$11:$D$510,$A218)=0,"",INDEX(Einstaklingsmat!$D$11:$D$510,$A218)),"")</f>
        <v/>
      </c>
      <c r="H218" s="51" t="str">
        <f aca="false">IFERROR(IF(AND(F218="",G218=""),"",IF(F218="",0,F218)+IF(G218="",0,G218)),"")</f>
        <v/>
      </c>
      <c r="I218" s="52" t="str">
        <f aca="false">IF(INDEX(Launagögn!$I$6:$I$10005,$A218)="","",INDEX(Launagögn!$I$6:$I$10005,$A218))</f>
        <v/>
      </c>
      <c r="J218" s="52" t="str">
        <f aca="false">IF(INDEX(Launagögn!$P$6:$P$10005,$A218)="","",INDEX(Launagögn!$P$6:$P$10005,$A218))</f>
        <v/>
      </c>
      <c r="K218" s="52" t="str">
        <f aca="false">IF(INDEX(Launagögn!$Q$6:$Q$10005,$A218)="","",INDEX(Launagögn!$Q$6:$Q$10005,$A218))</f>
        <v/>
      </c>
      <c r="L218" s="53" t="str">
        <f aca="false">IFERROR(IF(AND(I218="",J218=""),"",IF(I218="",0,I218)+IF(J218="",0,J218)),"")</f>
        <v/>
      </c>
      <c r="M218" s="52" t="str">
        <f aca="false">IFERROR(IF(OR(L218="",E218="",E218=0),"",ROUND(L218/E218,0)),"")</f>
        <v/>
      </c>
    </row>
    <row r="219" customFormat="false" ht="15" hidden="false" customHeight="true" outlineLevel="0" collapsed="false">
      <c r="A219" s="24" t="n">
        <v>214</v>
      </c>
      <c r="B219" s="25" t="str">
        <f aca="false">IF(INDEX(Launagögn!$B$6:$B$10005,$A219)="","",INDEX(Launagögn!$B$6:$B$10005,$A219))</f>
        <v/>
      </c>
      <c r="C219" s="25" t="str">
        <f aca="false">IF(INDEX(Launagögn!$C$6:$C$10005,$A219)="","",INDEX(Launagögn!$C$6:$C$10005,$A219))</f>
        <v/>
      </c>
      <c r="D219" s="49" t="str">
        <f aca="false">IF(INDEX(Launagögn!$D$6:$D$10005,$A219)="","",INDEX(Launagögn!$D$6:$D$10005,$A219))</f>
        <v/>
      </c>
      <c r="E219" s="50" t="str">
        <f aca="false">IF(INDEX(Launagögn!$E$6:$E$10005,$A219)="","",INDEX(Launagögn!$E$6:$E$10005,$A219))</f>
        <v/>
      </c>
      <c r="F219" s="27" t="str">
        <f aca="false">IFERROR(IF(INDEX(Launagögn!$C$6:$C$10005,$A219)="","",IF(INDEX(Starfsmat!$C$11:$C$110,MATCH(INDEX(Launagögn!$C$6:$C$10005,$A219),Starfsmat!$B$11:$B$110,0))=0,"",INDEX(Starfsmat!$C$11:$C$110,MATCH(INDEX(Launagögn!$C$6:$C$10005,$A219),Starfsmat!$B$11:$B$110,0)))),"")</f>
        <v/>
      </c>
      <c r="G219" s="37" t="str">
        <f aca="false">IFERROR(IF(INDEX(Einstaklingsmat!$D$11:$D$510,$A219)=0,"",INDEX(Einstaklingsmat!$D$11:$D$510,$A219)),"")</f>
        <v/>
      </c>
      <c r="H219" s="51" t="str">
        <f aca="false">IFERROR(IF(AND(F219="",G219=""),"",IF(F219="",0,F219)+IF(G219="",0,G219)),"")</f>
        <v/>
      </c>
      <c r="I219" s="52" t="str">
        <f aca="false">IF(INDEX(Launagögn!$I$6:$I$10005,$A219)="","",INDEX(Launagögn!$I$6:$I$10005,$A219))</f>
        <v/>
      </c>
      <c r="J219" s="52" t="str">
        <f aca="false">IF(INDEX(Launagögn!$P$6:$P$10005,$A219)="","",INDEX(Launagögn!$P$6:$P$10005,$A219))</f>
        <v/>
      </c>
      <c r="K219" s="52" t="str">
        <f aca="false">IF(INDEX(Launagögn!$Q$6:$Q$10005,$A219)="","",INDEX(Launagögn!$Q$6:$Q$10005,$A219))</f>
        <v/>
      </c>
      <c r="L219" s="53" t="str">
        <f aca="false">IFERROR(IF(AND(I219="",J219=""),"",IF(I219="",0,I219)+IF(J219="",0,J219)),"")</f>
        <v/>
      </c>
      <c r="M219" s="52" t="str">
        <f aca="false">IFERROR(IF(OR(L219="",E219="",E219=0),"",ROUND(L219/E219,0)),"")</f>
        <v/>
      </c>
    </row>
    <row r="220" customFormat="false" ht="15" hidden="false" customHeight="true" outlineLevel="0" collapsed="false">
      <c r="A220" s="24" t="n">
        <v>215</v>
      </c>
      <c r="B220" s="25" t="str">
        <f aca="false">IF(INDEX(Launagögn!$B$6:$B$10005,$A220)="","",INDEX(Launagögn!$B$6:$B$10005,$A220))</f>
        <v/>
      </c>
      <c r="C220" s="25" t="str">
        <f aca="false">IF(INDEX(Launagögn!$C$6:$C$10005,$A220)="","",INDEX(Launagögn!$C$6:$C$10005,$A220))</f>
        <v/>
      </c>
      <c r="D220" s="49" t="str">
        <f aca="false">IF(INDEX(Launagögn!$D$6:$D$10005,$A220)="","",INDEX(Launagögn!$D$6:$D$10005,$A220))</f>
        <v/>
      </c>
      <c r="E220" s="50" t="str">
        <f aca="false">IF(INDEX(Launagögn!$E$6:$E$10005,$A220)="","",INDEX(Launagögn!$E$6:$E$10005,$A220))</f>
        <v/>
      </c>
      <c r="F220" s="27" t="str">
        <f aca="false">IFERROR(IF(INDEX(Launagögn!$C$6:$C$10005,$A220)="","",IF(INDEX(Starfsmat!$C$11:$C$110,MATCH(INDEX(Launagögn!$C$6:$C$10005,$A220),Starfsmat!$B$11:$B$110,0))=0,"",INDEX(Starfsmat!$C$11:$C$110,MATCH(INDEX(Launagögn!$C$6:$C$10005,$A220),Starfsmat!$B$11:$B$110,0)))),"")</f>
        <v/>
      </c>
      <c r="G220" s="37" t="str">
        <f aca="false">IFERROR(IF(INDEX(Einstaklingsmat!$D$11:$D$510,$A220)=0,"",INDEX(Einstaklingsmat!$D$11:$D$510,$A220)),"")</f>
        <v/>
      </c>
      <c r="H220" s="51" t="str">
        <f aca="false">IFERROR(IF(AND(F220="",G220=""),"",IF(F220="",0,F220)+IF(G220="",0,G220)),"")</f>
        <v/>
      </c>
      <c r="I220" s="52" t="str">
        <f aca="false">IF(INDEX(Launagögn!$I$6:$I$10005,$A220)="","",INDEX(Launagögn!$I$6:$I$10005,$A220))</f>
        <v/>
      </c>
      <c r="J220" s="52" t="str">
        <f aca="false">IF(INDEX(Launagögn!$P$6:$P$10005,$A220)="","",INDEX(Launagögn!$P$6:$P$10005,$A220))</f>
        <v/>
      </c>
      <c r="K220" s="52" t="str">
        <f aca="false">IF(INDEX(Launagögn!$Q$6:$Q$10005,$A220)="","",INDEX(Launagögn!$Q$6:$Q$10005,$A220))</f>
        <v/>
      </c>
      <c r="L220" s="53" t="str">
        <f aca="false">IFERROR(IF(AND(I220="",J220=""),"",IF(I220="",0,I220)+IF(J220="",0,J220)),"")</f>
        <v/>
      </c>
      <c r="M220" s="52" t="str">
        <f aca="false">IFERROR(IF(OR(L220="",E220="",E220=0),"",ROUND(L220/E220,0)),"")</f>
        <v/>
      </c>
    </row>
    <row r="221" customFormat="false" ht="15" hidden="false" customHeight="true" outlineLevel="0" collapsed="false">
      <c r="A221" s="24" t="n">
        <v>216</v>
      </c>
      <c r="B221" s="25" t="str">
        <f aca="false">IF(INDEX(Launagögn!$B$6:$B$10005,$A221)="","",INDEX(Launagögn!$B$6:$B$10005,$A221))</f>
        <v/>
      </c>
      <c r="C221" s="25" t="str">
        <f aca="false">IF(INDEX(Launagögn!$C$6:$C$10005,$A221)="","",INDEX(Launagögn!$C$6:$C$10005,$A221))</f>
        <v/>
      </c>
      <c r="D221" s="49" t="str">
        <f aca="false">IF(INDEX(Launagögn!$D$6:$D$10005,$A221)="","",INDEX(Launagögn!$D$6:$D$10005,$A221))</f>
        <v/>
      </c>
      <c r="E221" s="50" t="str">
        <f aca="false">IF(INDEX(Launagögn!$E$6:$E$10005,$A221)="","",INDEX(Launagögn!$E$6:$E$10005,$A221))</f>
        <v/>
      </c>
      <c r="F221" s="27" t="str">
        <f aca="false">IFERROR(IF(INDEX(Launagögn!$C$6:$C$10005,$A221)="","",IF(INDEX(Starfsmat!$C$11:$C$110,MATCH(INDEX(Launagögn!$C$6:$C$10005,$A221),Starfsmat!$B$11:$B$110,0))=0,"",INDEX(Starfsmat!$C$11:$C$110,MATCH(INDEX(Launagögn!$C$6:$C$10005,$A221),Starfsmat!$B$11:$B$110,0)))),"")</f>
        <v/>
      </c>
      <c r="G221" s="37" t="str">
        <f aca="false">IFERROR(IF(INDEX(Einstaklingsmat!$D$11:$D$510,$A221)=0,"",INDEX(Einstaklingsmat!$D$11:$D$510,$A221)),"")</f>
        <v/>
      </c>
      <c r="H221" s="51" t="str">
        <f aca="false">IFERROR(IF(AND(F221="",G221=""),"",IF(F221="",0,F221)+IF(G221="",0,G221)),"")</f>
        <v/>
      </c>
      <c r="I221" s="52" t="str">
        <f aca="false">IF(INDEX(Launagögn!$I$6:$I$10005,$A221)="","",INDEX(Launagögn!$I$6:$I$10005,$A221))</f>
        <v/>
      </c>
      <c r="J221" s="52" t="str">
        <f aca="false">IF(INDEX(Launagögn!$P$6:$P$10005,$A221)="","",INDEX(Launagögn!$P$6:$P$10005,$A221))</f>
        <v/>
      </c>
      <c r="K221" s="52" t="str">
        <f aca="false">IF(INDEX(Launagögn!$Q$6:$Q$10005,$A221)="","",INDEX(Launagögn!$Q$6:$Q$10005,$A221))</f>
        <v/>
      </c>
      <c r="L221" s="53" t="str">
        <f aca="false">IFERROR(IF(AND(I221="",J221=""),"",IF(I221="",0,I221)+IF(J221="",0,J221)),"")</f>
        <v/>
      </c>
      <c r="M221" s="52" t="str">
        <f aca="false">IFERROR(IF(OR(L221="",E221="",E221=0),"",ROUND(L221/E221,0)),"")</f>
        <v/>
      </c>
    </row>
    <row r="222" customFormat="false" ht="15" hidden="false" customHeight="true" outlineLevel="0" collapsed="false">
      <c r="A222" s="24" t="n">
        <v>217</v>
      </c>
      <c r="B222" s="25" t="str">
        <f aca="false">IF(INDEX(Launagögn!$B$6:$B$10005,$A222)="","",INDEX(Launagögn!$B$6:$B$10005,$A222))</f>
        <v/>
      </c>
      <c r="C222" s="25" t="str">
        <f aca="false">IF(INDEX(Launagögn!$C$6:$C$10005,$A222)="","",INDEX(Launagögn!$C$6:$C$10005,$A222))</f>
        <v/>
      </c>
      <c r="D222" s="49" t="str">
        <f aca="false">IF(INDEX(Launagögn!$D$6:$D$10005,$A222)="","",INDEX(Launagögn!$D$6:$D$10005,$A222))</f>
        <v/>
      </c>
      <c r="E222" s="50" t="str">
        <f aca="false">IF(INDEX(Launagögn!$E$6:$E$10005,$A222)="","",INDEX(Launagögn!$E$6:$E$10005,$A222))</f>
        <v/>
      </c>
      <c r="F222" s="27" t="str">
        <f aca="false">IFERROR(IF(INDEX(Launagögn!$C$6:$C$10005,$A222)="","",IF(INDEX(Starfsmat!$C$11:$C$110,MATCH(INDEX(Launagögn!$C$6:$C$10005,$A222),Starfsmat!$B$11:$B$110,0))=0,"",INDEX(Starfsmat!$C$11:$C$110,MATCH(INDEX(Launagögn!$C$6:$C$10005,$A222),Starfsmat!$B$11:$B$110,0)))),"")</f>
        <v/>
      </c>
      <c r="G222" s="37" t="str">
        <f aca="false">IFERROR(IF(INDEX(Einstaklingsmat!$D$11:$D$510,$A222)=0,"",INDEX(Einstaklingsmat!$D$11:$D$510,$A222)),"")</f>
        <v/>
      </c>
      <c r="H222" s="51" t="str">
        <f aca="false">IFERROR(IF(AND(F222="",G222=""),"",IF(F222="",0,F222)+IF(G222="",0,G222)),"")</f>
        <v/>
      </c>
      <c r="I222" s="52" t="str">
        <f aca="false">IF(INDEX(Launagögn!$I$6:$I$10005,$A222)="","",INDEX(Launagögn!$I$6:$I$10005,$A222))</f>
        <v/>
      </c>
      <c r="J222" s="52" t="str">
        <f aca="false">IF(INDEX(Launagögn!$P$6:$P$10005,$A222)="","",INDEX(Launagögn!$P$6:$P$10005,$A222))</f>
        <v/>
      </c>
      <c r="K222" s="52" t="str">
        <f aca="false">IF(INDEX(Launagögn!$Q$6:$Q$10005,$A222)="","",INDEX(Launagögn!$Q$6:$Q$10005,$A222))</f>
        <v/>
      </c>
      <c r="L222" s="53" t="str">
        <f aca="false">IFERROR(IF(AND(I222="",J222=""),"",IF(I222="",0,I222)+IF(J222="",0,J222)),"")</f>
        <v/>
      </c>
      <c r="M222" s="52" t="str">
        <f aca="false">IFERROR(IF(OR(L222="",E222="",E222=0),"",ROUND(L222/E222,0)),"")</f>
        <v/>
      </c>
    </row>
    <row r="223" customFormat="false" ht="15" hidden="false" customHeight="true" outlineLevel="0" collapsed="false">
      <c r="A223" s="24" t="n">
        <v>218</v>
      </c>
      <c r="B223" s="25" t="str">
        <f aca="false">IF(INDEX(Launagögn!$B$6:$B$10005,$A223)="","",INDEX(Launagögn!$B$6:$B$10005,$A223))</f>
        <v/>
      </c>
      <c r="C223" s="25" t="str">
        <f aca="false">IF(INDEX(Launagögn!$C$6:$C$10005,$A223)="","",INDEX(Launagögn!$C$6:$C$10005,$A223))</f>
        <v/>
      </c>
      <c r="D223" s="49" t="str">
        <f aca="false">IF(INDEX(Launagögn!$D$6:$D$10005,$A223)="","",INDEX(Launagögn!$D$6:$D$10005,$A223))</f>
        <v/>
      </c>
      <c r="E223" s="50" t="str">
        <f aca="false">IF(INDEX(Launagögn!$E$6:$E$10005,$A223)="","",INDEX(Launagögn!$E$6:$E$10005,$A223))</f>
        <v/>
      </c>
      <c r="F223" s="27" t="str">
        <f aca="false">IFERROR(IF(INDEX(Launagögn!$C$6:$C$10005,$A223)="","",IF(INDEX(Starfsmat!$C$11:$C$110,MATCH(INDEX(Launagögn!$C$6:$C$10005,$A223),Starfsmat!$B$11:$B$110,0))=0,"",INDEX(Starfsmat!$C$11:$C$110,MATCH(INDEX(Launagögn!$C$6:$C$10005,$A223),Starfsmat!$B$11:$B$110,0)))),"")</f>
        <v/>
      </c>
      <c r="G223" s="37" t="str">
        <f aca="false">IFERROR(IF(INDEX(Einstaklingsmat!$D$11:$D$510,$A223)=0,"",INDEX(Einstaklingsmat!$D$11:$D$510,$A223)),"")</f>
        <v/>
      </c>
      <c r="H223" s="51" t="str">
        <f aca="false">IFERROR(IF(AND(F223="",G223=""),"",IF(F223="",0,F223)+IF(G223="",0,G223)),"")</f>
        <v/>
      </c>
      <c r="I223" s="52" t="str">
        <f aca="false">IF(INDEX(Launagögn!$I$6:$I$10005,$A223)="","",INDEX(Launagögn!$I$6:$I$10005,$A223))</f>
        <v/>
      </c>
      <c r="J223" s="52" t="str">
        <f aca="false">IF(INDEX(Launagögn!$P$6:$P$10005,$A223)="","",INDEX(Launagögn!$P$6:$P$10005,$A223))</f>
        <v/>
      </c>
      <c r="K223" s="52" t="str">
        <f aca="false">IF(INDEX(Launagögn!$Q$6:$Q$10005,$A223)="","",INDEX(Launagögn!$Q$6:$Q$10005,$A223))</f>
        <v/>
      </c>
      <c r="L223" s="53" t="str">
        <f aca="false">IFERROR(IF(AND(I223="",J223=""),"",IF(I223="",0,I223)+IF(J223="",0,J223)),"")</f>
        <v/>
      </c>
      <c r="M223" s="52" t="str">
        <f aca="false">IFERROR(IF(OR(L223="",E223="",E223=0),"",ROUND(L223/E223,0)),"")</f>
        <v/>
      </c>
    </row>
    <row r="224" customFormat="false" ht="15" hidden="false" customHeight="true" outlineLevel="0" collapsed="false">
      <c r="A224" s="24" t="n">
        <v>219</v>
      </c>
      <c r="B224" s="25" t="str">
        <f aca="false">IF(INDEX(Launagögn!$B$6:$B$10005,$A224)="","",INDEX(Launagögn!$B$6:$B$10005,$A224))</f>
        <v/>
      </c>
      <c r="C224" s="25" t="str">
        <f aca="false">IF(INDEX(Launagögn!$C$6:$C$10005,$A224)="","",INDEX(Launagögn!$C$6:$C$10005,$A224))</f>
        <v/>
      </c>
      <c r="D224" s="49" t="str">
        <f aca="false">IF(INDEX(Launagögn!$D$6:$D$10005,$A224)="","",INDEX(Launagögn!$D$6:$D$10005,$A224))</f>
        <v/>
      </c>
      <c r="E224" s="50" t="str">
        <f aca="false">IF(INDEX(Launagögn!$E$6:$E$10005,$A224)="","",INDEX(Launagögn!$E$6:$E$10005,$A224))</f>
        <v/>
      </c>
      <c r="F224" s="27" t="str">
        <f aca="false">IFERROR(IF(INDEX(Launagögn!$C$6:$C$10005,$A224)="","",IF(INDEX(Starfsmat!$C$11:$C$110,MATCH(INDEX(Launagögn!$C$6:$C$10005,$A224),Starfsmat!$B$11:$B$110,0))=0,"",INDEX(Starfsmat!$C$11:$C$110,MATCH(INDEX(Launagögn!$C$6:$C$10005,$A224),Starfsmat!$B$11:$B$110,0)))),"")</f>
        <v/>
      </c>
      <c r="G224" s="37" t="str">
        <f aca="false">IFERROR(IF(INDEX(Einstaklingsmat!$D$11:$D$510,$A224)=0,"",INDEX(Einstaklingsmat!$D$11:$D$510,$A224)),"")</f>
        <v/>
      </c>
      <c r="H224" s="51" t="str">
        <f aca="false">IFERROR(IF(AND(F224="",G224=""),"",IF(F224="",0,F224)+IF(G224="",0,G224)),"")</f>
        <v/>
      </c>
      <c r="I224" s="52" t="str">
        <f aca="false">IF(INDEX(Launagögn!$I$6:$I$10005,$A224)="","",INDEX(Launagögn!$I$6:$I$10005,$A224))</f>
        <v/>
      </c>
      <c r="J224" s="52" t="str">
        <f aca="false">IF(INDEX(Launagögn!$P$6:$P$10005,$A224)="","",INDEX(Launagögn!$P$6:$P$10005,$A224))</f>
        <v/>
      </c>
      <c r="K224" s="52" t="str">
        <f aca="false">IF(INDEX(Launagögn!$Q$6:$Q$10005,$A224)="","",INDEX(Launagögn!$Q$6:$Q$10005,$A224))</f>
        <v/>
      </c>
      <c r="L224" s="53" t="str">
        <f aca="false">IFERROR(IF(AND(I224="",J224=""),"",IF(I224="",0,I224)+IF(J224="",0,J224)),"")</f>
        <v/>
      </c>
      <c r="M224" s="52" t="str">
        <f aca="false">IFERROR(IF(OR(L224="",E224="",E224=0),"",ROUND(L224/E224,0)),"")</f>
        <v/>
      </c>
    </row>
    <row r="225" customFormat="false" ht="15" hidden="false" customHeight="true" outlineLevel="0" collapsed="false">
      <c r="A225" s="24" t="n">
        <v>220</v>
      </c>
      <c r="B225" s="25" t="str">
        <f aca="false">IF(INDEX(Launagögn!$B$6:$B$10005,$A225)="","",INDEX(Launagögn!$B$6:$B$10005,$A225))</f>
        <v/>
      </c>
      <c r="C225" s="25" t="str">
        <f aca="false">IF(INDEX(Launagögn!$C$6:$C$10005,$A225)="","",INDEX(Launagögn!$C$6:$C$10005,$A225))</f>
        <v/>
      </c>
      <c r="D225" s="49" t="str">
        <f aca="false">IF(INDEX(Launagögn!$D$6:$D$10005,$A225)="","",INDEX(Launagögn!$D$6:$D$10005,$A225))</f>
        <v/>
      </c>
      <c r="E225" s="50" t="str">
        <f aca="false">IF(INDEX(Launagögn!$E$6:$E$10005,$A225)="","",INDEX(Launagögn!$E$6:$E$10005,$A225))</f>
        <v/>
      </c>
      <c r="F225" s="27" t="str">
        <f aca="false">IFERROR(IF(INDEX(Launagögn!$C$6:$C$10005,$A225)="","",IF(INDEX(Starfsmat!$C$11:$C$110,MATCH(INDEX(Launagögn!$C$6:$C$10005,$A225),Starfsmat!$B$11:$B$110,0))=0,"",INDEX(Starfsmat!$C$11:$C$110,MATCH(INDEX(Launagögn!$C$6:$C$10005,$A225),Starfsmat!$B$11:$B$110,0)))),"")</f>
        <v/>
      </c>
      <c r="G225" s="37" t="str">
        <f aca="false">IFERROR(IF(INDEX(Einstaklingsmat!$D$11:$D$510,$A225)=0,"",INDEX(Einstaklingsmat!$D$11:$D$510,$A225)),"")</f>
        <v/>
      </c>
      <c r="H225" s="51" t="str">
        <f aca="false">IFERROR(IF(AND(F225="",G225=""),"",IF(F225="",0,F225)+IF(G225="",0,G225)),"")</f>
        <v/>
      </c>
      <c r="I225" s="52" t="str">
        <f aca="false">IF(INDEX(Launagögn!$I$6:$I$10005,$A225)="","",INDEX(Launagögn!$I$6:$I$10005,$A225))</f>
        <v/>
      </c>
      <c r="J225" s="52" t="str">
        <f aca="false">IF(INDEX(Launagögn!$P$6:$P$10005,$A225)="","",INDEX(Launagögn!$P$6:$P$10005,$A225))</f>
        <v/>
      </c>
      <c r="K225" s="52" t="str">
        <f aca="false">IF(INDEX(Launagögn!$Q$6:$Q$10005,$A225)="","",INDEX(Launagögn!$Q$6:$Q$10005,$A225))</f>
        <v/>
      </c>
      <c r="L225" s="53" t="str">
        <f aca="false">IFERROR(IF(AND(I225="",J225=""),"",IF(I225="",0,I225)+IF(J225="",0,J225)),"")</f>
        <v/>
      </c>
      <c r="M225" s="52" t="str">
        <f aca="false">IFERROR(IF(OR(L225="",E225="",E225=0),"",ROUND(L225/E225,0)),"")</f>
        <v/>
      </c>
    </row>
    <row r="226" customFormat="false" ht="15" hidden="false" customHeight="true" outlineLevel="0" collapsed="false">
      <c r="A226" s="24" t="n">
        <v>221</v>
      </c>
      <c r="B226" s="25" t="str">
        <f aca="false">IF(INDEX(Launagögn!$B$6:$B$10005,$A226)="","",INDEX(Launagögn!$B$6:$B$10005,$A226))</f>
        <v/>
      </c>
      <c r="C226" s="25" t="str">
        <f aca="false">IF(INDEX(Launagögn!$C$6:$C$10005,$A226)="","",INDEX(Launagögn!$C$6:$C$10005,$A226))</f>
        <v/>
      </c>
      <c r="D226" s="49" t="str">
        <f aca="false">IF(INDEX(Launagögn!$D$6:$D$10005,$A226)="","",INDEX(Launagögn!$D$6:$D$10005,$A226))</f>
        <v/>
      </c>
      <c r="E226" s="50" t="str">
        <f aca="false">IF(INDEX(Launagögn!$E$6:$E$10005,$A226)="","",INDEX(Launagögn!$E$6:$E$10005,$A226))</f>
        <v/>
      </c>
      <c r="F226" s="27" t="str">
        <f aca="false">IFERROR(IF(INDEX(Launagögn!$C$6:$C$10005,$A226)="","",IF(INDEX(Starfsmat!$C$11:$C$110,MATCH(INDEX(Launagögn!$C$6:$C$10005,$A226),Starfsmat!$B$11:$B$110,0))=0,"",INDEX(Starfsmat!$C$11:$C$110,MATCH(INDEX(Launagögn!$C$6:$C$10005,$A226),Starfsmat!$B$11:$B$110,0)))),"")</f>
        <v/>
      </c>
      <c r="G226" s="37" t="str">
        <f aca="false">IFERROR(IF(INDEX(Einstaklingsmat!$D$11:$D$510,$A226)=0,"",INDEX(Einstaklingsmat!$D$11:$D$510,$A226)),"")</f>
        <v/>
      </c>
      <c r="H226" s="51" t="str">
        <f aca="false">IFERROR(IF(AND(F226="",G226=""),"",IF(F226="",0,F226)+IF(G226="",0,G226)),"")</f>
        <v/>
      </c>
      <c r="I226" s="52" t="str">
        <f aca="false">IF(INDEX(Launagögn!$I$6:$I$10005,$A226)="","",INDEX(Launagögn!$I$6:$I$10005,$A226))</f>
        <v/>
      </c>
      <c r="J226" s="52" t="str">
        <f aca="false">IF(INDEX(Launagögn!$P$6:$P$10005,$A226)="","",INDEX(Launagögn!$P$6:$P$10005,$A226))</f>
        <v/>
      </c>
      <c r="K226" s="52" t="str">
        <f aca="false">IF(INDEX(Launagögn!$Q$6:$Q$10005,$A226)="","",INDEX(Launagögn!$Q$6:$Q$10005,$A226))</f>
        <v/>
      </c>
      <c r="L226" s="53" t="str">
        <f aca="false">IFERROR(IF(AND(I226="",J226=""),"",IF(I226="",0,I226)+IF(J226="",0,J226)),"")</f>
        <v/>
      </c>
      <c r="M226" s="52" t="str">
        <f aca="false">IFERROR(IF(OR(L226="",E226="",E226=0),"",ROUND(L226/E226,0)),"")</f>
        <v/>
      </c>
    </row>
    <row r="227" customFormat="false" ht="15" hidden="false" customHeight="true" outlineLevel="0" collapsed="false">
      <c r="A227" s="24" t="n">
        <v>222</v>
      </c>
      <c r="B227" s="25" t="str">
        <f aca="false">IF(INDEX(Launagögn!$B$6:$B$10005,$A227)="","",INDEX(Launagögn!$B$6:$B$10005,$A227))</f>
        <v/>
      </c>
      <c r="C227" s="25" t="str">
        <f aca="false">IF(INDEX(Launagögn!$C$6:$C$10005,$A227)="","",INDEX(Launagögn!$C$6:$C$10005,$A227))</f>
        <v/>
      </c>
      <c r="D227" s="49" t="str">
        <f aca="false">IF(INDEX(Launagögn!$D$6:$D$10005,$A227)="","",INDEX(Launagögn!$D$6:$D$10005,$A227))</f>
        <v/>
      </c>
      <c r="E227" s="50" t="str">
        <f aca="false">IF(INDEX(Launagögn!$E$6:$E$10005,$A227)="","",INDEX(Launagögn!$E$6:$E$10005,$A227))</f>
        <v/>
      </c>
      <c r="F227" s="27" t="str">
        <f aca="false">IFERROR(IF(INDEX(Launagögn!$C$6:$C$10005,$A227)="","",IF(INDEX(Starfsmat!$C$11:$C$110,MATCH(INDEX(Launagögn!$C$6:$C$10005,$A227),Starfsmat!$B$11:$B$110,0))=0,"",INDEX(Starfsmat!$C$11:$C$110,MATCH(INDEX(Launagögn!$C$6:$C$10005,$A227),Starfsmat!$B$11:$B$110,0)))),"")</f>
        <v/>
      </c>
      <c r="G227" s="37" t="str">
        <f aca="false">IFERROR(IF(INDEX(Einstaklingsmat!$D$11:$D$510,$A227)=0,"",INDEX(Einstaklingsmat!$D$11:$D$510,$A227)),"")</f>
        <v/>
      </c>
      <c r="H227" s="51" t="str">
        <f aca="false">IFERROR(IF(AND(F227="",G227=""),"",IF(F227="",0,F227)+IF(G227="",0,G227)),"")</f>
        <v/>
      </c>
      <c r="I227" s="52" t="str">
        <f aca="false">IF(INDEX(Launagögn!$I$6:$I$10005,$A227)="","",INDEX(Launagögn!$I$6:$I$10005,$A227))</f>
        <v/>
      </c>
      <c r="J227" s="52" t="str">
        <f aca="false">IF(INDEX(Launagögn!$P$6:$P$10005,$A227)="","",INDEX(Launagögn!$P$6:$P$10005,$A227))</f>
        <v/>
      </c>
      <c r="K227" s="52" t="str">
        <f aca="false">IF(INDEX(Launagögn!$Q$6:$Q$10005,$A227)="","",INDEX(Launagögn!$Q$6:$Q$10005,$A227))</f>
        <v/>
      </c>
      <c r="L227" s="53" t="str">
        <f aca="false">IFERROR(IF(AND(I227="",J227=""),"",IF(I227="",0,I227)+IF(J227="",0,J227)),"")</f>
        <v/>
      </c>
      <c r="M227" s="52" t="str">
        <f aca="false">IFERROR(IF(OR(L227="",E227="",E227=0),"",ROUND(L227/E227,0)),"")</f>
        <v/>
      </c>
    </row>
    <row r="228" customFormat="false" ht="15" hidden="false" customHeight="true" outlineLevel="0" collapsed="false">
      <c r="A228" s="24" t="n">
        <v>223</v>
      </c>
      <c r="B228" s="25" t="str">
        <f aca="false">IF(INDEX(Launagögn!$B$6:$B$10005,$A228)="","",INDEX(Launagögn!$B$6:$B$10005,$A228))</f>
        <v/>
      </c>
      <c r="C228" s="25" t="str">
        <f aca="false">IF(INDEX(Launagögn!$C$6:$C$10005,$A228)="","",INDEX(Launagögn!$C$6:$C$10005,$A228))</f>
        <v/>
      </c>
      <c r="D228" s="49" t="str">
        <f aca="false">IF(INDEX(Launagögn!$D$6:$D$10005,$A228)="","",INDEX(Launagögn!$D$6:$D$10005,$A228))</f>
        <v/>
      </c>
      <c r="E228" s="50" t="str">
        <f aca="false">IF(INDEX(Launagögn!$E$6:$E$10005,$A228)="","",INDEX(Launagögn!$E$6:$E$10005,$A228))</f>
        <v/>
      </c>
      <c r="F228" s="27" t="str">
        <f aca="false">IFERROR(IF(INDEX(Launagögn!$C$6:$C$10005,$A228)="","",IF(INDEX(Starfsmat!$C$11:$C$110,MATCH(INDEX(Launagögn!$C$6:$C$10005,$A228),Starfsmat!$B$11:$B$110,0))=0,"",INDEX(Starfsmat!$C$11:$C$110,MATCH(INDEX(Launagögn!$C$6:$C$10005,$A228),Starfsmat!$B$11:$B$110,0)))),"")</f>
        <v/>
      </c>
      <c r="G228" s="37" t="str">
        <f aca="false">IFERROR(IF(INDEX(Einstaklingsmat!$D$11:$D$510,$A228)=0,"",INDEX(Einstaklingsmat!$D$11:$D$510,$A228)),"")</f>
        <v/>
      </c>
      <c r="H228" s="51" t="str">
        <f aca="false">IFERROR(IF(AND(F228="",G228=""),"",IF(F228="",0,F228)+IF(G228="",0,G228)),"")</f>
        <v/>
      </c>
      <c r="I228" s="52" t="str">
        <f aca="false">IF(INDEX(Launagögn!$I$6:$I$10005,$A228)="","",INDEX(Launagögn!$I$6:$I$10005,$A228))</f>
        <v/>
      </c>
      <c r="J228" s="52" t="str">
        <f aca="false">IF(INDEX(Launagögn!$P$6:$P$10005,$A228)="","",INDEX(Launagögn!$P$6:$P$10005,$A228))</f>
        <v/>
      </c>
      <c r="K228" s="52" t="str">
        <f aca="false">IF(INDEX(Launagögn!$Q$6:$Q$10005,$A228)="","",INDEX(Launagögn!$Q$6:$Q$10005,$A228))</f>
        <v/>
      </c>
      <c r="L228" s="53" t="str">
        <f aca="false">IFERROR(IF(AND(I228="",J228=""),"",IF(I228="",0,I228)+IF(J228="",0,J228)),"")</f>
        <v/>
      </c>
      <c r="M228" s="52" t="str">
        <f aca="false">IFERROR(IF(OR(L228="",E228="",E228=0),"",ROUND(L228/E228,0)),"")</f>
        <v/>
      </c>
    </row>
    <row r="229" customFormat="false" ht="15" hidden="false" customHeight="true" outlineLevel="0" collapsed="false">
      <c r="A229" s="24" t="n">
        <v>224</v>
      </c>
      <c r="B229" s="25" t="str">
        <f aca="false">IF(INDEX(Launagögn!$B$6:$B$10005,$A229)="","",INDEX(Launagögn!$B$6:$B$10005,$A229))</f>
        <v/>
      </c>
      <c r="C229" s="25" t="str">
        <f aca="false">IF(INDEX(Launagögn!$C$6:$C$10005,$A229)="","",INDEX(Launagögn!$C$6:$C$10005,$A229))</f>
        <v/>
      </c>
      <c r="D229" s="49" t="str">
        <f aca="false">IF(INDEX(Launagögn!$D$6:$D$10005,$A229)="","",INDEX(Launagögn!$D$6:$D$10005,$A229))</f>
        <v/>
      </c>
      <c r="E229" s="50" t="str">
        <f aca="false">IF(INDEX(Launagögn!$E$6:$E$10005,$A229)="","",INDEX(Launagögn!$E$6:$E$10005,$A229))</f>
        <v/>
      </c>
      <c r="F229" s="27" t="str">
        <f aca="false">IFERROR(IF(INDEX(Launagögn!$C$6:$C$10005,$A229)="","",IF(INDEX(Starfsmat!$C$11:$C$110,MATCH(INDEX(Launagögn!$C$6:$C$10005,$A229),Starfsmat!$B$11:$B$110,0))=0,"",INDEX(Starfsmat!$C$11:$C$110,MATCH(INDEX(Launagögn!$C$6:$C$10005,$A229),Starfsmat!$B$11:$B$110,0)))),"")</f>
        <v/>
      </c>
      <c r="G229" s="37" t="str">
        <f aca="false">IFERROR(IF(INDEX(Einstaklingsmat!$D$11:$D$510,$A229)=0,"",INDEX(Einstaklingsmat!$D$11:$D$510,$A229)),"")</f>
        <v/>
      </c>
      <c r="H229" s="51" t="str">
        <f aca="false">IFERROR(IF(AND(F229="",G229=""),"",IF(F229="",0,F229)+IF(G229="",0,G229)),"")</f>
        <v/>
      </c>
      <c r="I229" s="52" t="str">
        <f aca="false">IF(INDEX(Launagögn!$I$6:$I$10005,$A229)="","",INDEX(Launagögn!$I$6:$I$10005,$A229))</f>
        <v/>
      </c>
      <c r="J229" s="52" t="str">
        <f aca="false">IF(INDEX(Launagögn!$P$6:$P$10005,$A229)="","",INDEX(Launagögn!$P$6:$P$10005,$A229))</f>
        <v/>
      </c>
      <c r="K229" s="52" t="str">
        <f aca="false">IF(INDEX(Launagögn!$Q$6:$Q$10005,$A229)="","",INDEX(Launagögn!$Q$6:$Q$10005,$A229))</f>
        <v/>
      </c>
      <c r="L229" s="53" t="str">
        <f aca="false">IFERROR(IF(AND(I229="",J229=""),"",IF(I229="",0,I229)+IF(J229="",0,J229)),"")</f>
        <v/>
      </c>
      <c r="M229" s="52" t="str">
        <f aca="false">IFERROR(IF(OR(L229="",E229="",E229=0),"",ROUND(L229/E229,0)),"")</f>
        <v/>
      </c>
    </row>
    <row r="230" customFormat="false" ht="15" hidden="false" customHeight="true" outlineLevel="0" collapsed="false">
      <c r="A230" s="24" t="n">
        <v>225</v>
      </c>
      <c r="B230" s="25" t="str">
        <f aca="false">IF(INDEX(Launagögn!$B$6:$B$10005,$A230)="","",INDEX(Launagögn!$B$6:$B$10005,$A230))</f>
        <v/>
      </c>
      <c r="C230" s="25" t="str">
        <f aca="false">IF(INDEX(Launagögn!$C$6:$C$10005,$A230)="","",INDEX(Launagögn!$C$6:$C$10005,$A230))</f>
        <v/>
      </c>
      <c r="D230" s="49" t="str">
        <f aca="false">IF(INDEX(Launagögn!$D$6:$D$10005,$A230)="","",INDEX(Launagögn!$D$6:$D$10005,$A230))</f>
        <v/>
      </c>
      <c r="E230" s="50" t="str">
        <f aca="false">IF(INDEX(Launagögn!$E$6:$E$10005,$A230)="","",INDEX(Launagögn!$E$6:$E$10005,$A230))</f>
        <v/>
      </c>
      <c r="F230" s="27" t="str">
        <f aca="false">IFERROR(IF(INDEX(Launagögn!$C$6:$C$10005,$A230)="","",IF(INDEX(Starfsmat!$C$11:$C$110,MATCH(INDEX(Launagögn!$C$6:$C$10005,$A230),Starfsmat!$B$11:$B$110,0))=0,"",INDEX(Starfsmat!$C$11:$C$110,MATCH(INDEX(Launagögn!$C$6:$C$10005,$A230),Starfsmat!$B$11:$B$110,0)))),"")</f>
        <v/>
      </c>
      <c r="G230" s="37" t="str">
        <f aca="false">IFERROR(IF(INDEX(Einstaklingsmat!$D$11:$D$510,$A230)=0,"",INDEX(Einstaklingsmat!$D$11:$D$510,$A230)),"")</f>
        <v/>
      </c>
      <c r="H230" s="51" t="str">
        <f aca="false">IFERROR(IF(AND(F230="",G230=""),"",IF(F230="",0,F230)+IF(G230="",0,G230)),"")</f>
        <v/>
      </c>
      <c r="I230" s="52" t="str">
        <f aca="false">IF(INDEX(Launagögn!$I$6:$I$10005,$A230)="","",INDEX(Launagögn!$I$6:$I$10005,$A230))</f>
        <v/>
      </c>
      <c r="J230" s="52" t="str">
        <f aca="false">IF(INDEX(Launagögn!$P$6:$P$10005,$A230)="","",INDEX(Launagögn!$P$6:$P$10005,$A230))</f>
        <v/>
      </c>
      <c r="K230" s="52" t="str">
        <f aca="false">IF(INDEX(Launagögn!$Q$6:$Q$10005,$A230)="","",INDEX(Launagögn!$Q$6:$Q$10005,$A230))</f>
        <v/>
      </c>
      <c r="L230" s="53" t="str">
        <f aca="false">IFERROR(IF(AND(I230="",J230=""),"",IF(I230="",0,I230)+IF(J230="",0,J230)),"")</f>
        <v/>
      </c>
      <c r="M230" s="52" t="str">
        <f aca="false">IFERROR(IF(OR(L230="",E230="",E230=0),"",ROUND(L230/E230,0)),"")</f>
        <v/>
      </c>
    </row>
    <row r="231" customFormat="false" ht="15" hidden="false" customHeight="true" outlineLevel="0" collapsed="false">
      <c r="A231" s="24" t="n">
        <v>226</v>
      </c>
      <c r="B231" s="25" t="str">
        <f aca="false">IF(INDEX(Launagögn!$B$6:$B$10005,$A231)="","",INDEX(Launagögn!$B$6:$B$10005,$A231))</f>
        <v/>
      </c>
      <c r="C231" s="25" t="str">
        <f aca="false">IF(INDEX(Launagögn!$C$6:$C$10005,$A231)="","",INDEX(Launagögn!$C$6:$C$10005,$A231))</f>
        <v/>
      </c>
      <c r="D231" s="49" t="str">
        <f aca="false">IF(INDEX(Launagögn!$D$6:$D$10005,$A231)="","",INDEX(Launagögn!$D$6:$D$10005,$A231))</f>
        <v/>
      </c>
      <c r="E231" s="50" t="str">
        <f aca="false">IF(INDEX(Launagögn!$E$6:$E$10005,$A231)="","",INDEX(Launagögn!$E$6:$E$10005,$A231))</f>
        <v/>
      </c>
      <c r="F231" s="27" t="str">
        <f aca="false">IFERROR(IF(INDEX(Launagögn!$C$6:$C$10005,$A231)="","",IF(INDEX(Starfsmat!$C$11:$C$110,MATCH(INDEX(Launagögn!$C$6:$C$10005,$A231),Starfsmat!$B$11:$B$110,0))=0,"",INDEX(Starfsmat!$C$11:$C$110,MATCH(INDEX(Launagögn!$C$6:$C$10005,$A231),Starfsmat!$B$11:$B$110,0)))),"")</f>
        <v/>
      </c>
      <c r="G231" s="37" t="str">
        <f aca="false">IFERROR(IF(INDEX(Einstaklingsmat!$D$11:$D$510,$A231)=0,"",INDEX(Einstaklingsmat!$D$11:$D$510,$A231)),"")</f>
        <v/>
      </c>
      <c r="H231" s="51" t="str">
        <f aca="false">IFERROR(IF(AND(F231="",G231=""),"",IF(F231="",0,F231)+IF(G231="",0,G231)),"")</f>
        <v/>
      </c>
      <c r="I231" s="52" t="str">
        <f aca="false">IF(INDEX(Launagögn!$I$6:$I$10005,$A231)="","",INDEX(Launagögn!$I$6:$I$10005,$A231))</f>
        <v/>
      </c>
      <c r="J231" s="52" t="str">
        <f aca="false">IF(INDEX(Launagögn!$P$6:$P$10005,$A231)="","",INDEX(Launagögn!$P$6:$P$10005,$A231))</f>
        <v/>
      </c>
      <c r="K231" s="52" t="str">
        <f aca="false">IF(INDEX(Launagögn!$Q$6:$Q$10005,$A231)="","",INDEX(Launagögn!$Q$6:$Q$10005,$A231))</f>
        <v/>
      </c>
      <c r="L231" s="53" t="str">
        <f aca="false">IFERROR(IF(AND(I231="",J231=""),"",IF(I231="",0,I231)+IF(J231="",0,J231)),"")</f>
        <v/>
      </c>
      <c r="M231" s="52" t="str">
        <f aca="false">IFERROR(IF(OR(L231="",E231="",E231=0),"",ROUND(L231/E231,0)),"")</f>
        <v/>
      </c>
    </row>
    <row r="232" customFormat="false" ht="15" hidden="false" customHeight="true" outlineLevel="0" collapsed="false">
      <c r="A232" s="24" t="n">
        <v>227</v>
      </c>
      <c r="B232" s="25" t="str">
        <f aca="false">IF(INDEX(Launagögn!$B$6:$B$10005,$A232)="","",INDEX(Launagögn!$B$6:$B$10005,$A232))</f>
        <v/>
      </c>
      <c r="C232" s="25" t="str">
        <f aca="false">IF(INDEX(Launagögn!$C$6:$C$10005,$A232)="","",INDEX(Launagögn!$C$6:$C$10005,$A232))</f>
        <v/>
      </c>
      <c r="D232" s="49" t="str">
        <f aca="false">IF(INDEX(Launagögn!$D$6:$D$10005,$A232)="","",INDEX(Launagögn!$D$6:$D$10005,$A232))</f>
        <v/>
      </c>
      <c r="E232" s="50" t="str">
        <f aca="false">IF(INDEX(Launagögn!$E$6:$E$10005,$A232)="","",INDEX(Launagögn!$E$6:$E$10005,$A232))</f>
        <v/>
      </c>
      <c r="F232" s="27" t="str">
        <f aca="false">IFERROR(IF(INDEX(Launagögn!$C$6:$C$10005,$A232)="","",IF(INDEX(Starfsmat!$C$11:$C$110,MATCH(INDEX(Launagögn!$C$6:$C$10005,$A232),Starfsmat!$B$11:$B$110,0))=0,"",INDEX(Starfsmat!$C$11:$C$110,MATCH(INDEX(Launagögn!$C$6:$C$10005,$A232),Starfsmat!$B$11:$B$110,0)))),"")</f>
        <v/>
      </c>
      <c r="G232" s="37" t="str">
        <f aca="false">IFERROR(IF(INDEX(Einstaklingsmat!$D$11:$D$510,$A232)=0,"",INDEX(Einstaklingsmat!$D$11:$D$510,$A232)),"")</f>
        <v/>
      </c>
      <c r="H232" s="51" t="str">
        <f aca="false">IFERROR(IF(AND(F232="",G232=""),"",IF(F232="",0,F232)+IF(G232="",0,G232)),"")</f>
        <v/>
      </c>
      <c r="I232" s="52" t="str">
        <f aca="false">IF(INDEX(Launagögn!$I$6:$I$10005,$A232)="","",INDEX(Launagögn!$I$6:$I$10005,$A232))</f>
        <v/>
      </c>
      <c r="J232" s="52" t="str">
        <f aca="false">IF(INDEX(Launagögn!$P$6:$P$10005,$A232)="","",INDEX(Launagögn!$P$6:$P$10005,$A232))</f>
        <v/>
      </c>
      <c r="K232" s="52" t="str">
        <f aca="false">IF(INDEX(Launagögn!$Q$6:$Q$10005,$A232)="","",INDEX(Launagögn!$Q$6:$Q$10005,$A232))</f>
        <v/>
      </c>
      <c r="L232" s="53" t="str">
        <f aca="false">IFERROR(IF(AND(I232="",J232=""),"",IF(I232="",0,I232)+IF(J232="",0,J232)),"")</f>
        <v/>
      </c>
      <c r="M232" s="52" t="str">
        <f aca="false">IFERROR(IF(OR(L232="",E232="",E232=0),"",ROUND(L232/E232,0)),"")</f>
        <v/>
      </c>
    </row>
    <row r="233" customFormat="false" ht="15" hidden="false" customHeight="true" outlineLevel="0" collapsed="false">
      <c r="A233" s="24" t="n">
        <v>228</v>
      </c>
      <c r="B233" s="25" t="str">
        <f aca="false">IF(INDEX(Launagögn!$B$6:$B$10005,$A233)="","",INDEX(Launagögn!$B$6:$B$10005,$A233))</f>
        <v/>
      </c>
      <c r="C233" s="25" t="str">
        <f aca="false">IF(INDEX(Launagögn!$C$6:$C$10005,$A233)="","",INDEX(Launagögn!$C$6:$C$10005,$A233))</f>
        <v/>
      </c>
      <c r="D233" s="49" t="str">
        <f aca="false">IF(INDEX(Launagögn!$D$6:$D$10005,$A233)="","",INDEX(Launagögn!$D$6:$D$10005,$A233))</f>
        <v/>
      </c>
      <c r="E233" s="50" t="str">
        <f aca="false">IF(INDEX(Launagögn!$E$6:$E$10005,$A233)="","",INDEX(Launagögn!$E$6:$E$10005,$A233))</f>
        <v/>
      </c>
      <c r="F233" s="27" t="str">
        <f aca="false">IFERROR(IF(INDEX(Launagögn!$C$6:$C$10005,$A233)="","",IF(INDEX(Starfsmat!$C$11:$C$110,MATCH(INDEX(Launagögn!$C$6:$C$10005,$A233),Starfsmat!$B$11:$B$110,0))=0,"",INDEX(Starfsmat!$C$11:$C$110,MATCH(INDEX(Launagögn!$C$6:$C$10005,$A233),Starfsmat!$B$11:$B$110,0)))),"")</f>
        <v/>
      </c>
      <c r="G233" s="37" t="str">
        <f aca="false">IFERROR(IF(INDEX(Einstaklingsmat!$D$11:$D$510,$A233)=0,"",INDEX(Einstaklingsmat!$D$11:$D$510,$A233)),"")</f>
        <v/>
      </c>
      <c r="H233" s="51" t="str">
        <f aca="false">IFERROR(IF(AND(F233="",G233=""),"",IF(F233="",0,F233)+IF(G233="",0,G233)),"")</f>
        <v/>
      </c>
      <c r="I233" s="52" t="str">
        <f aca="false">IF(INDEX(Launagögn!$I$6:$I$10005,$A233)="","",INDEX(Launagögn!$I$6:$I$10005,$A233))</f>
        <v/>
      </c>
      <c r="J233" s="52" t="str">
        <f aca="false">IF(INDEX(Launagögn!$P$6:$P$10005,$A233)="","",INDEX(Launagögn!$P$6:$P$10005,$A233))</f>
        <v/>
      </c>
      <c r="K233" s="52" t="str">
        <f aca="false">IF(INDEX(Launagögn!$Q$6:$Q$10005,$A233)="","",INDEX(Launagögn!$Q$6:$Q$10005,$A233))</f>
        <v/>
      </c>
      <c r="L233" s="53" t="str">
        <f aca="false">IFERROR(IF(AND(I233="",J233=""),"",IF(I233="",0,I233)+IF(J233="",0,J233)),"")</f>
        <v/>
      </c>
      <c r="M233" s="52" t="str">
        <f aca="false">IFERROR(IF(OR(L233="",E233="",E233=0),"",ROUND(L233/E233,0)),"")</f>
        <v/>
      </c>
    </row>
    <row r="234" customFormat="false" ht="15" hidden="false" customHeight="true" outlineLevel="0" collapsed="false">
      <c r="A234" s="24" t="n">
        <v>229</v>
      </c>
      <c r="B234" s="25" t="str">
        <f aca="false">IF(INDEX(Launagögn!$B$6:$B$10005,$A234)="","",INDEX(Launagögn!$B$6:$B$10005,$A234))</f>
        <v/>
      </c>
      <c r="C234" s="25" t="str">
        <f aca="false">IF(INDEX(Launagögn!$C$6:$C$10005,$A234)="","",INDEX(Launagögn!$C$6:$C$10005,$A234))</f>
        <v/>
      </c>
      <c r="D234" s="49" t="str">
        <f aca="false">IF(INDEX(Launagögn!$D$6:$D$10005,$A234)="","",INDEX(Launagögn!$D$6:$D$10005,$A234))</f>
        <v/>
      </c>
      <c r="E234" s="50" t="str">
        <f aca="false">IF(INDEX(Launagögn!$E$6:$E$10005,$A234)="","",INDEX(Launagögn!$E$6:$E$10005,$A234))</f>
        <v/>
      </c>
      <c r="F234" s="27" t="str">
        <f aca="false">IFERROR(IF(INDEX(Launagögn!$C$6:$C$10005,$A234)="","",IF(INDEX(Starfsmat!$C$11:$C$110,MATCH(INDEX(Launagögn!$C$6:$C$10005,$A234),Starfsmat!$B$11:$B$110,0))=0,"",INDEX(Starfsmat!$C$11:$C$110,MATCH(INDEX(Launagögn!$C$6:$C$10005,$A234),Starfsmat!$B$11:$B$110,0)))),"")</f>
        <v/>
      </c>
      <c r="G234" s="37" t="str">
        <f aca="false">IFERROR(IF(INDEX(Einstaklingsmat!$D$11:$D$510,$A234)=0,"",INDEX(Einstaklingsmat!$D$11:$D$510,$A234)),"")</f>
        <v/>
      </c>
      <c r="H234" s="51" t="str">
        <f aca="false">IFERROR(IF(AND(F234="",G234=""),"",IF(F234="",0,F234)+IF(G234="",0,G234)),"")</f>
        <v/>
      </c>
      <c r="I234" s="52" t="str">
        <f aca="false">IF(INDEX(Launagögn!$I$6:$I$10005,$A234)="","",INDEX(Launagögn!$I$6:$I$10005,$A234))</f>
        <v/>
      </c>
      <c r="J234" s="52" t="str">
        <f aca="false">IF(INDEX(Launagögn!$P$6:$P$10005,$A234)="","",INDEX(Launagögn!$P$6:$P$10005,$A234))</f>
        <v/>
      </c>
      <c r="K234" s="52" t="str">
        <f aca="false">IF(INDEX(Launagögn!$Q$6:$Q$10005,$A234)="","",INDEX(Launagögn!$Q$6:$Q$10005,$A234))</f>
        <v/>
      </c>
      <c r="L234" s="53" t="str">
        <f aca="false">IFERROR(IF(AND(I234="",J234=""),"",IF(I234="",0,I234)+IF(J234="",0,J234)),"")</f>
        <v/>
      </c>
      <c r="M234" s="52" t="str">
        <f aca="false">IFERROR(IF(OR(L234="",E234="",E234=0),"",ROUND(L234/E234,0)),"")</f>
        <v/>
      </c>
    </row>
    <row r="235" customFormat="false" ht="15" hidden="false" customHeight="true" outlineLevel="0" collapsed="false">
      <c r="A235" s="24" t="n">
        <v>230</v>
      </c>
      <c r="B235" s="25" t="str">
        <f aca="false">IF(INDEX(Launagögn!$B$6:$B$10005,$A235)="","",INDEX(Launagögn!$B$6:$B$10005,$A235))</f>
        <v/>
      </c>
      <c r="C235" s="25" t="str">
        <f aca="false">IF(INDEX(Launagögn!$C$6:$C$10005,$A235)="","",INDEX(Launagögn!$C$6:$C$10005,$A235))</f>
        <v/>
      </c>
      <c r="D235" s="49" t="str">
        <f aca="false">IF(INDEX(Launagögn!$D$6:$D$10005,$A235)="","",INDEX(Launagögn!$D$6:$D$10005,$A235))</f>
        <v/>
      </c>
      <c r="E235" s="50" t="str">
        <f aca="false">IF(INDEX(Launagögn!$E$6:$E$10005,$A235)="","",INDEX(Launagögn!$E$6:$E$10005,$A235))</f>
        <v/>
      </c>
      <c r="F235" s="27" t="str">
        <f aca="false">IFERROR(IF(INDEX(Launagögn!$C$6:$C$10005,$A235)="","",IF(INDEX(Starfsmat!$C$11:$C$110,MATCH(INDEX(Launagögn!$C$6:$C$10005,$A235),Starfsmat!$B$11:$B$110,0))=0,"",INDEX(Starfsmat!$C$11:$C$110,MATCH(INDEX(Launagögn!$C$6:$C$10005,$A235),Starfsmat!$B$11:$B$110,0)))),"")</f>
        <v/>
      </c>
      <c r="G235" s="37" t="str">
        <f aca="false">IFERROR(IF(INDEX(Einstaklingsmat!$D$11:$D$510,$A235)=0,"",INDEX(Einstaklingsmat!$D$11:$D$510,$A235)),"")</f>
        <v/>
      </c>
      <c r="H235" s="51" t="str">
        <f aca="false">IFERROR(IF(AND(F235="",G235=""),"",IF(F235="",0,F235)+IF(G235="",0,G235)),"")</f>
        <v/>
      </c>
      <c r="I235" s="52" t="str">
        <f aca="false">IF(INDEX(Launagögn!$I$6:$I$10005,$A235)="","",INDEX(Launagögn!$I$6:$I$10005,$A235))</f>
        <v/>
      </c>
      <c r="J235" s="52" t="str">
        <f aca="false">IF(INDEX(Launagögn!$P$6:$P$10005,$A235)="","",INDEX(Launagögn!$P$6:$P$10005,$A235))</f>
        <v/>
      </c>
      <c r="K235" s="52" t="str">
        <f aca="false">IF(INDEX(Launagögn!$Q$6:$Q$10005,$A235)="","",INDEX(Launagögn!$Q$6:$Q$10005,$A235))</f>
        <v/>
      </c>
      <c r="L235" s="53" t="str">
        <f aca="false">IFERROR(IF(AND(I235="",J235=""),"",IF(I235="",0,I235)+IF(J235="",0,J235)),"")</f>
        <v/>
      </c>
      <c r="M235" s="52" t="str">
        <f aca="false">IFERROR(IF(OR(L235="",E235="",E235=0),"",ROUND(L235/E235,0)),"")</f>
        <v/>
      </c>
    </row>
    <row r="236" customFormat="false" ht="15" hidden="false" customHeight="true" outlineLevel="0" collapsed="false">
      <c r="A236" s="24" t="n">
        <v>231</v>
      </c>
      <c r="B236" s="25" t="str">
        <f aca="false">IF(INDEX(Launagögn!$B$6:$B$10005,$A236)="","",INDEX(Launagögn!$B$6:$B$10005,$A236))</f>
        <v/>
      </c>
      <c r="C236" s="25" t="str">
        <f aca="false">IF(INDEX(Launagögn!$C$6:$C$10005,$A236)="","",INDEX(Launagögn!$C$6:$C$10005,$A236))</f>
        <v/>
      </c>
      <c r="D236" s="49" t="str">
        <f aca="false">IF(INDEX(Launagögn!$D$6:$D$10005,$A236)="","",INDEX(Launagögn!$D$6:$D$10005,$A236))</f>
        <v/>
      </c>
      <c r="E236" s="50" t="str">
        <f aca="false">IF(INDEX(Launagögn!$E$6:$E$10005,$A236)="","",INDEX(Launagögn!$E$6:$E$10005,$A236))</f>
        <v/>
      </c>
      <c r="F236" s="27" t="str">
        <f aca="false">IFERROR(IF(INDEX(Launagögn!$C$6:$C$10005,$A236)="","",IF(INDEX(Starfsmat!$C$11:$C$110,MATCH(INDEX(Launagögn!$C$6:$C$10005,$A236),Starfsmat!$B$11:$B$110,0))=0,"",INDEX(Starfsmat!$C$11:$C$110,MATCH(INDEX(Launagögn!$C$6:$C$10005,$A236),Starfsmat!$B$11:$B$110,0)))),"")</f>
        <v/>
      </c>
      <c r="G236" s="37" t="str">
        <f aca="false">IFERROR(IF(INDEX(Einstaklingsmat!$D$11:$D$510,$A236)=0,"",INDEX(Einstaklingsmat!$D$11:$D$510,$A236)),"")</f>
        <v/>
      </c>
      <c r="H236" s="51" t="str">
        <f aca="false">IFERROR(IF(AND(F236="",G236=""),"",IF(F236="",0,F236)+IF(G236="",0,G236)),"")</f>
        <v/>
      </c>
      <c r="I236" s="52" t="str">
        <f aca="false">IF(INDEX(Launagögn!$I$6:$I$10005,$A236)="","",INDEX(Launagögn!$I$6:$I$10005,$A236))</f>
        <v/>
      </c>
      <c r="J236" s="52" t="str">
        <f aca="false">IF(INDEX(Launagögn!$P$6:$P$10005,$A236)="","",INDEX(Launagögn!$P$6:$P$10005,$A236))</f>
        <v/>
      </c>
      <c r="K236" s="52" t="str">
        <f aca="false">IF(INDEX(Launagögn!$Q$6:$Q$10005,$A236)="","",INDEX(Launagögn!$Q$6:$Q$10005,$A236))</f>
        <v/>
      </c>
      <c r="L236" s="53" t="str">
        <f aca="false">IFERROR(IF(AND(I236="",J236=""),"",IF(I236="",0,I236)+IF(J236="",0,J236)),"")</f>
        <v/>
      </c>
      <c r="M236" s="52" t="str">
        <f aca="false">IFERROR(IF(OR(L236="",E236="",E236=0),"",ROUND(L236/E236,0)),"")</f>
        <v/>
      </c>
    </row>
    <row r="237" customFormat="false" ht="15" hidden="false" customHeight="true" outlineLevel="0" collapsed="false">
      <c r="A237" s="24" t="n">
        <v>232</v>
      </c>
      <c r="B237" s="25" t="str">
        <f aca="false">IF(INDEX(Launagögn!$B$6:$B$10005,$A237)="","",INDEX(Launagögn!$B$6:$B$10005,$A237))</f>
        <v/>
      </c>
      <c r="C237" s="25" t="str">
        <f aca="false">IF(INDEX(Launagögn!$C$6:$C$10005,$A237)="","",INDEX(Launagögn!$C$6:$C$10005,$A237))</f>
        <v/>
      </c>
      <c r="D237" s="49" t="str">
        <f aca="false">IF(INDEX(Launagögn!$D$6:$D$10005,$A237)="","",INDEX(Launagögn!$D$6:$D$10005,$A237))</f>
        <v/>
      </c>
      <c r="E237" s="50" t="str">
        <f aca="false">IF(INDEX(Launagögn!$E$6:$E$10005,$A237)="","",INDEX(Launagögn!$E$6:$E$10005,$A237))</f>
        <v/>
      </c>
      <c r="F237" s="27" t="str">
        <f aca="false">IFERROR(IF(INDEX(Launagögn!$C$6:$C$10005,$A237)="","",IF(INDEX(Starfsmat!$C$11:$C$110,MATCH(INDEX(Launagögn!$C$6:$C$10005,$A237),Starfsmat!$B$11:$B$110,0))=0,"",INDEX(Starfsmat!$C$11:$C$110,MATCH(INDEX(Launagögn!$C$6:$C$10005,$A237),Starfsmat!$B$11:$B$110,0)))),"")</f>
        <v/>
      </c>
      <c r="G237" s="37" t="str">
        <f aca="false">IFERROR(IF(INDEX(Einstaklingsmat!$D$11:$D$510,$A237)=0,"",INDEX(Einstaklingsmat!$D$11:$D$510,$A237)),"")</f>
        <v/>
      </c>
      <c r="H237" s="51" t="str">
        <f aca="false">IFERROR(IF(AND(F237="",G237=""),"",IF(F237="",0,F237)+IF(G237="",0,G237)),"")</f>
        <v/>
      </c>
      <c r="I237" s="52" t="str">
        <f aca="false">IF(INDEX(Launagögn!$I$6:$I$10005,$A237)="","",INDEX(Launagögn!$I$6:$I$10005,$A237))</f>
        <v/>
      </c>
      <c r="J237" s="52" t="str">
        <f aca="false">IF(INDEX(Launagögn!$P$6:$P$10005,$A237)="","",INDEX(Launagögn!$P$6:$P$10005,$A237))</f>
        <v/>
      </c>
      <c r="K237" s="52" t="str">
        <f aca="false">IF(INDEX(Launagögn!$Q$6:$Q$10005,$A237)="","",INDEX(Launagögn!$Q$6:$Q$10005,$A237))</f>
        <v/>
      </c>
      <c r="L237" s="53" t="str">
        <f aca="false">IFERROR(IF(AND(I237="",J237=""),"",IF(I237="",0,I237)+IF(J237="",0,J237)),"")</f>
        <v/>
      </c>
      <c r="M237" s="52" t="str">
        <f aca="false">IFERROR(IF(OR(L237="",E237="",E237=0),"",ROUND(L237/E237,0)),"")</f>
        <v/>
      </c>
    </row>
    <row r="238" customFormat="false" ht="15" hidden="false" customHeight="true" outlineLevel="0" collapsed="false">
      <c r="A238" s="24" t="n">
        <v>233</v>
      </c>
      <c r="B238" s="25" t="str">
        <f aca="false">IF(INDEX(Launagögn!$B$6:$B$10005,$A238)="","",INDEX(Launagögn!$B$6:$B$10005,$A238))</f>
        <v/>
      </c>
      <c r="C238" s="25" t="str">
        <f aca="false">IF(INDEX(Launagögn!$C$6:$C$10005,$A238)="","",INDEX(Launagögn!$C$6:$C$10005,$A238))</f>
        <v/>
      </c>
      <c r="D238" s="49" t="str">
        <f aca="false">IF(INDEX(Launagögn!$D$6:$D$10005,$A238)="","",INDEX(Launagögn!$D$6:$D$10005,$A238))</f>
        <v/>
      </c>
      <c r="E238" s="50" t="str">
        <f aca="false">IF(INDEX(Launagögn!$E$6:$E$10005,$A238)="","",INDEX(Launagögn!$E$6:$E$10005,$A238))</f>
        <v/>
      </c>
      <c r="F238" s="27" t="str">
        <f aca="false">IFERROR(IF(INDEX(Launagögn!$C$6:$C$10005,$A238)="","",IF(INDEX(Starfsmat!$C$11:$C$110,MATCH(INDEX(Launagögn!$C$6:$C$10005,$A238),Starfsmat!$B$11:$B$110,0))=0,"",INDEX(Starfsmat!$C$11:$C$110,MATCH(INDEX(Launagögn!$C$6:$C$10005,$A238),Starfsmat!$B$11:$B$110,0)))),"")</f>
        <v/>
      </c>
      <c r="G238" s="37" t="str">
        <f aca="false">IFERROR(IF(INDEX(Einstaklingsmat!$D$11:$D$510,$A238)=0,"",INDEX(Einstaklingsmat!$D$11:$D$510,$A238)),"")</f>
        <v/>
      </c>
      <c r="H238" s="51" t="str">
        <f aca="false">IFERROR(IF(AND(F238="",G238=""),"",IF(F238="",0,F238)+IF(G238="",0,G238)),"")</f>
        <v/>
      </c>
      <c r="I238" s="52" t="str">
        <f aca="false">IF(INDEX(Launagögn!$I$6:$I$10005,$A238)="","",INDEX(Launagögn!$I$6:$I$10005,$A238))</f>
        <v/>
      </c>
      <c r="J238" s="52" t="str">
        <f aca="false">IF(INDEX(Launagögn!$P$6:$P$10005,$A238)="","",INDEX(Launagögn!$P$6:$P$10005,$A238))</f>
        <v/>
      </c>
      <c r="K238" s="52" t="str">
        <f aca="false">IF(INDEX(Launagögn!$Q$6:$Q$10005,$A238)="","",INDEX(Launagögn!$Q$6:$Q$10005,$A238))</f>
        <v/>
      </c>
      <c r="L238" s="53" t="str">
        <f aca="false">IFERROR(IF(AND(I238="",J238=""),"",IF(I238="",0,I238)+IF(J238="",0,J238)),"")</f>
        <v/>
      </c>
      <c r="M238" s="52" t="str">
        <f aca="false">IFERROR(IF(OR(L238="",E238="",E238=0),"",ROUND(L238/E238,0)),"")</f>
        <v/>
      </c>
    </row>
    <row r="239" customFormat="false" ht="15" hidden="false" customHeight="true" outlineLevel="0" collapsed="false">
      <c r="A239" s="24" t="n">
        <v>234</v>
      </c>
      <c r="B239" s="25" t="str">
        <f aca="false">IF(INDEX(Launagögn!$B$6:$B$10005,$A239)="","",INDEX(Launagögn!$B$6:$B$10005,$A239))</f>
        <v/>
      </c>
      <c r="C239" s="25" t="str">
        <f aca="false">IF(INDEX(Launagögn!$C$6:$C$10005,$A239)="","",INDEX(Launagögn!$C$6:$C$10005,$A239))</f>
        <v/>
      </c>
      <c r="D239" s="49" t="str">
        <f aca="false">IF(INDEX(Launagögn!$D$6:$D$10005,$A239)="","",INDEX(Launagögn!$D$6:$D$10005,$A239))</f>
        <v/>
      </c>
      <c r="E239" s="50" t="str">
        <f aca="false">IF(INDEX(Launagögn!$E$6:$E$10005,$A239)="","",INDEX(Launagögn!$E$6:$E$10005,$A239))</f>
        <v/>
      </c>
      <c r="F239" s="27" t="str">
        <f aca="false">IFERROR(IF(INDEX(Launagögn!$C$6:$C$10005,$A239)="","",IF(INDEX(Starfsmat!$C$11:$C$110,MATCH(INDEX(Launagögn!$C$6:$C$10005,$A239),Starfsmat!$B$11:$B$110,0))=0,"",INDEX(Starfsmat!$C$11:$C$110,MATCH(INDEX(Launagögn!$C$6:$C$10005,$A239),Starfsmat!$B$11:$B$110,0)))),"")</f>
        <v/>
      </c>
      <c r="G239" s="37" t="str">
        <f aca="false">IFERROR(IF(INDEX(Einstaklingsmat!$D$11:$D$510,$A239)=0,"",INDEX(Einstaklingsmat!$D$11:$D$510,$A239)),"")</f>
        <v/>
      </c>
      <c r="H239" s="51" t="str">
        <f aca="false">IFERROR(IF(AND(F239="",G239=""),"",IF(F239="",0,F239)+IF(G239="",0,G239)),"")</f>
        <v/>
      </c>
      <c r="I239" s="52" t="str">
        <f aca="false">IF(INDEX(Launagögn!$I$6:$I$10005,$A239)="","",INDEX(Launagögn!$I$6:$I$10005,$A239))</f>
        <v/>
      </c>
      <c r="J239" s="52" t="str">
        <f aca="false">IF(INDEX(Launagögn!$P$6:$P$10005,$A239)="","",INDEX(Launagögn!$P$6:$P$10005,$A239))</f>
        <v/>
      </c>
      <c r="K239" s="52" t="str">
        <f aca="false">IF(INDEX(Launagögn!$Q$6:$Q$10005,$A239)="","",INDEX(Launagögn!$Q$6:$Q$10005,$A239))</f>
        <v/>
      </c>
      <c r="L239" s="53" t="str">
        <f aca="false">IFERROR(IF(AND(I239="",J239=""),"",IF(I239="",0,I239)+IF(J239="",0,J239)),"")</f>
        <v/>
      </c>
      <c r="M239" s="52" t="str">
        <f aca="false">IFERROR(IF(OR(L239="",E239="",E239=0),"",ROUND(L239/E239,0)),"")</f>
        <v/>
      </c>
    </row>
    <row r="240" customFormat="false" ht="15" hidden="false" customHeight="true" outlineLevel="0" collapsed="false">
      <c r="A240" s="24" t="n">
        <v>235</v>
      </c>
      <c r="B240" s="25" t="str">
        <f aca="false">IF(INDEX(Launagögn!$B$6:$B$10005,$A240)="","",INDEX(Launagögn!$B$6:$B$10005,$A240))</f>
        <v/>
      </c>
      <c r="C240" s="25" t="str">
        <f aca="false">IF(INDEX(Launagögn!$C$6:$C$10005,$A240)="","",INDEX(Launagögn!$C$6:$C$10005,$A240))</f>
        <v/>
      </c>
      <c r="D240" s="49" t="str">
        <f aca="false">IF(INDEX(Launagögn!$D$6:$D$10005,$A240)="","",INDEX(Launagögn!$D$6:$D$10005,$A240))</f>
        <v/>
      </c>
      <c r="E240" s="50" t="str">
        <f aca="false">IF(INDEX(Launagögn!$E$6:$E$10005,$A240)="","",INDEX(Launagögn!$E$6:$E$10005,$A240))</f>
        <v/>
      </c>
      <c r="F240" s="27" t="str">
        <f aca="false">IFERROR(IF(INDEX(Launagögn!$C$6:$C$10005,$A240)="","",IF(INDEX(Starfsmat!$C$11:$C$110,MATCH(INDEX(Launagögn!$C$6:$C$10005,$A240),Starfsmat!$B$11:$B$110,0))=0,"",INDEX(Starfsmat!$C$11:$C$110,MATCH(INDEX(Launagögn!$C$6:$C$10005,$A240),Starfsmat!$B$11:$B$110,0)))),"")</f>
        <v/>
      </c>
      <c r="G240" s="37" t="str">
        <f aca="false">IFERROR(IF(INDEX(Einstaklingsmat!$D$11:$D$510,$A240)=0,"",INDEX(Einstaklingsmat!$D$11:$D$510,$A240)),"")</f>
        <v/>
      </c>
      <c r="H240" s="51" t="str">
        <f aca="false">IFERROR(IF(AND(F240="",G240=""),"",IF(F240="",0,F240)+IF(G240="",0,G240)),"")</f>
        <v/>
      </c>
      <c r="I240" s="52" t="str">
        <f aca="false">IF(INDEX(Launagögn!$I$6:$I$10005,$A240)="","",INDEX(Launagögn!$I$6:$I$10005,$A240))</f>
        <v/>
      </c>
      <c r="J240" s="52" t="str">
        <f aca="false">IF(INDEX(Launagögn!$P$6:$P$10005,$A240)="","",INDEX(Launagögn!$P$6:$P$10005,$A240))</f>
        <v/>
      </c>
      <c r="K240" s="52" t="str">
        <f aca="false">IF(INDEX(Launagögn!$Q$6:$Q$10005,$A240)="","",INDEX(Launagögn!$Q$6:$Q$10005,$A240))</f>
        <v/>
      </c>
      <c r="L240" s="53" t="str">
        <f aca="false">IFERROR(IF(AND(I240="",J240=""),"",IF(I240="",0,I240)+IF(J240="",0,J240)),"")</f>
        <v/>
      </c>
      <c r="M240" s="52" t="str">
        <f aca="false">IFERROR(IF(OR(L240="",E240="",E240=0),"",ROUND(L240/E240,0)),"")</f>
        <v/>
      </c>
    </row>
    <row r="241" customFormat="false" ht="15" hidden="false" customHeight="true" outlineLevel="0" collapsed="false">
      <c r="A241" s="24" t="n">
        <v>236</v>
      </c>
      <c r="B241" s="25" t="str">
        <f aca="false">IF(INDEX(Launagögn!$B$6:$B$10005,$A241)="","",INDEX(Launagögn!$B$6:$B$10005,$A241))</f>
        <v/>
      </c>
      <c r="C241" s="25" t="str">
        <f aca="false">IF(INDEX(Launagögn!$C$6:$C$10005,$A241)="","",INDEX(Launagögn!$C$6:$C$10005,$A241))</f>
        <v/>
      </c>
      <c r="D241" s="49" t="str">
        <f aca="false">IF(INDEX(Launagögn!$D$6:$D$10005,$A241)="","",INDEX(Launagögn!$D$6:$D$10005,$A241))</f>
        <v/>
      </c>
      <c r="E241" s="50" t="str">
        <f aca="false">IF(INDEX(Launagögn!$E$6:$E$10005,$A241)="","",INDEX(Launagögn!$E$6:$E$10005,$A241))</f>
        <v/>
      </c>
      <c r="F241" s="27" t="str">
        <f aca="false">IFERROR(IF(INDEX(Launagögn!$C$6:$C$10005,$A241)="","",IF(INDEX(Starfsmat!$C$11:$C$110,MATCH(INDEX(Launagögn!$C$6:$C$10005,$A241),Starfsmat!$B$11:$B$110,0))=0,"",INDEX(Starfsmat!$C$11:$C$110,MATCH(INDEX(Launagögn!$C$6:$C$10005,$A241),Starfsmat!$B$11:$B$110,0)))),"")</f>
        <v/>
      </c>
      <c r="G241" s="37" t="str">
        <f aca="false">IFERROR(IF(INDEX(Einstaklingsmat!$D$11:$D$510,$A241)=0,"",INDEX(Einstaklingsmat!$D$11:$D$510,$A241)),"")</f>
        <v/>
      </c>
      <c r="H241" s="51" t="str">
        <f aca="false">IFERROR(IF(AND(F241="",G241=""),"",IF(F241="",0,F241)+IF(G241="",0,G241)),"")</f>
        <v/>
      </c>
      <c r="I241" s="52" t="str">
        <f aca="false">IF(INDEX(Launagögn!$I$6:$I$10005,$A241)="","",INDEX(Launagögn!$I$6:$I$10005,$A241))</f>
        <v/>
      </c>
      <c r="J241" s="52" t="str">
        <f aca="false">IF(INDEX(Launagögn!$P$6:$P$10005,$A241)="","",INDEX(Launagögn!$P$6:$P$10005,$A241))</f>
        <v/>
      </c>
      <c r="K241" s="52" t="str">
        <f aca="false">IF(INDEX(Launagögn!$Q$6:$Q$10005,$A241)="","",INDEX(Launagögn!$Q$6:$Q$10005,$A241))</f>
        <v/>
      </c>
      <c r="L241" s="53" t="str">
        <f aca="false">IFERROR(IF(AND(I241="",J241=""),"",IF(I241="",0,I241)+IF(J241="",0,J241)),"")</f>
        <v/>
      </c>
      <c r="M241" s="52" t="str">
        <f aca="false">IFERROR(IF(OR(L241="",E241="",E241=0),"",ROUND(L241/E241,0)),"")</f>
        <v/>
      </c>
    </row>
    <row r="242" customFormat="false" ht="15" hidden="false" customHeight="true" outlineLevel="0" collapsed="false">
      <c r="A242" s="24" t="n">
        <v>237</v>
      </c>
      <c r="B242" s="25" t="str">
        <f aca="false">IF(INDEX(Launagögn!$B$6:$B$10005,$A242)="","",INDEX(Launagögn!$B$6:$B$10005,$A242))</f>
        <v/>
      </c>
      <c r="C242" s="25" t="str">
        <f aca="false">IF(INDEX(Launagögn!$C$6:$C$10005,$A242)="","",INDEX(Launagögn!$C$6:$C$10005,$A242))</f>
        <v/>
      </c>
      <c r="D242" s="49" t="str">
        <f aca="false">IF(INDEX(Launagögn!$D$6:$D$10005,$A242)="","",INDEX(Launagögn!$D$6:$D$10005,$A242))</f>
        <v/>
      </c>
      <c r="E242" s="50" t="str">
        <f aca="false">IF(INDEX(Launagögn!$E$6:$E$10005,$A242)="","",INDEX(Launagögn!$E$6:$E$10005,$A242))</f>
        <v/>
      </c>
      <c r="F242" s="27" t="str">
        <f aca="false">IFERROR(IF(INDEX(Launagögn!$C$6:$C$10005,$A242)="","",IF(INDEX(Starfsmat!$C$11:$C$110,MATCH(INDEX(Launagögn!$C$6:$C$10005,$A242),Starfsmat!$B$11:$B$110,0))=0,"",INDEX(Starfsmat!$C$11:$C$110,MATCH(INDEX(Launagögn!$C$6:$C$10005,$A242),Starfsmat!$B$11:$B$110,0)))),"")</f>
        <v/>
      </c>
      <c r="G242" s="37" t="str">
        <f aca="false">IFERROR(IF(INDEX(Einstaklingsmat!$D$11:$D$510,$A242)=0,"",INDEX(Einstaklingsmat!$D$11:$D$510,$A242)),"")</f>
        <v/>
      </c>
      <c r="H242" s="51" t="str">
        <f aca="false">IFERROR(IF(AND(F242="",G242=""),"",IF(F242="",0,F242)+IF(G242="",0,G242)),"")</f>
        <v/>
      </c>
      <c r="I242" s="52" t="str">
        <f aca="false">IF(INDEX(Launagögn!$I$6:$I$10005,$A242)="","",INDEX(Launagögn!$I$6:$I$10005,$A242))</f>
        <v/>
      </c>
      <c r="J242" s="52" t="str">
        <f aca="false">IF(INDEX(Launagögn!$P$6:$P$10005,$A242)="","",INDEX(Launagögn!$P$6:$P$10005,$A242))</f>
        <v/>
      </c>
      <c r="K242" s="52" t="str">
        <f aca="false">IF(INDEX(Launagögn!$Q$6:$Q$10005,$A242)="","",INDEX(Launagögn!$Q$6:$Q$10005,$A242))</f>
        <v/>
      </c>
      <c r="L242" s="53" t="str">
        <f aca="false">IFERROR(IF(AND(I242="",J242=""),"",IF(I242="",0,I242)+IF(J242="",0,J242)),"")</f>
        <v/>
      </c>
      <c r="M242" s="52" t="str">
        <f aca="false">IFERROR(IF(OR(L242="",E242="",E242=0),"",ROUND(L242/E242,0)),"")</f>
        <v/>
      </c>
    </row>
    <row r="243" customFormat="false" ht="15" hidden="false" customHeight="true" outlineLevel="0" collapsed="false">
      <c r="A243" s="24" t="n">
        <v>238</v>
      </c>
      <c r="B243" s="25" t="str">
        <f aca="false">IF(INDEX(Launagögn!$B$6:$B$10005,$A243)="","",INDEX(Launagögn!$B$6:$B$10005,$A243))</f>
        <v/>
      </c>
      <c r="C243" s="25" t="str">
        <f aca="false">IF(INDEX(Launagögn!$C$6:$C$10005,$A243)="","",INDEX(Launagögn!$C$6:$C$10005,$A243))</f>
        <v/>
      </c>
      <c r="D243" s="49" t="str">
        <f aca="false">IF(INDEX(Launagögn!$D$6:$D$10005,$A243)="","",INDEX(Launagögn!$D$6:$D$10005,$A243))</f>
        <v/>
      </c>
      <c r="E243" s="50" t="str">
        <f aca="false">IF(INDEX(Launagögn!$E$6:$E$10005,$A243)="","",INDEX(Launagögn!$E$6:$E$10005,$A243))</f>
        <v/>
      </c>
      <c r="F243" s="27" t="str">
        <f aca="false">IFERROR(IF(INDEX(Launagögn!$C$6:$C$10005,$A243)="","",IF(INDEX(Starfsmat!$C$11:$C$110,MATCH(INDEX(Launagögn!$C$6:$C$10005,$A243),Starfsmat!$B$11:$B$110,0))=0,"",INDEX(Starfsmat!$C$11:$C$110,MATCH(INDEX(Launagögn!$C$6:$C$10005,$A243),Starfsmat!$B$11:$B$110,0)))),"")</f>
        <v/>
      </c>
      <c r="G243" s="37" t="str">
        <f aca="false">IFERROR(IF(INDEX(Einstaklingsmat!$D$11:$D$510,$A243)=0,"",INDEX(Einstaklingsmat!$D$11:$D$510,$A243)),"")</f>
        <v/>
      </c>
      <c r="H243" s="51" t="str">
        <f aca="false">IFERROR(IF(AND(F243="",G243=""),"",IF(F243="",0,F243)+IF(G243="",0,G243)),"")</f>
        <v/>
      </c>
      <c r="I243" s="52" t="str">
        <f aca="false">IF(INDEX(Launagögn!$I$6:$I$10005,$A243)="","",INDEX(Launagögn!$I$6:$I$10005,$A243))</f>
        <v/>
      </c>
      <c r="J243" s="52" t="str">
        <f aca="false">IF(INDEX(Launagögn!$P$6:$P$10005,$A243)="","",INDEX(Launagögn!$P$6:$P$10005,$A243))</f>
        <v/>
      </c>
      <c r="K243" s="52" t="str">
        <f aca="false">IF(INDEX(Launagögn!$Q$6:$Q$10005,$A243)="","",INDEX(Launagögn!$Q$6:$Q$10005,$A243))</f>
        <v/>
      </c>
      <c r="L243" s="53" t="str">
        <f aca="false">IFERROR(IF(AND(I243="",J243=""),"",IF(I243="",0,I243)+IF(J243="",0,J243)),"")</f>
        <v/>
      </c>
      <c r="M243" s="52" t="str">
        <f aca="false">IFERROR(IF(OR(L243="",E243="",E243=0),"",ROUND(L243/E243,0)),"")</f>
        <v/>
      </c>
    </row>
    <row r="244" customFormat="false" ht="15" hidden="false" customHeight="true" outlineLevel="0" collapsed="false">
      <c r="A244" s="24" t="n">
        <v>239</v>
      </c>
      <c r="B244" s="25" t="str">
        <f aca="false">IF(INDEX(Launagögn!$B$6:$B$10005,$A244)="","",INDEX(Launagögn!$B$6:$B$10005,$A244))</f>
        <v/>
      </c>
      <c r="C244" s="25" t="str">
        <f aca="false">IF(INDEX(Launagögn!$C$6:$C$10005,$A244)="","",INDEX(Launagögn!$C$6:$C$10005,$A244))</f>
        <v/>
      </c>
      <c r="D244" s="49" t="str">
        <f aca="false">IF(INDEX(Launagögn!$D$6:$D$10005,$A244)="","",INDEX(Launagögn!$D$6:$D$10005,$A244))</f>
        <v/>
      </c>
      <c r="E244" s="50" t="str">
        <f aca="false">IF(INDEX(Launagögn!$E$6:$E$10005,$A244)="","",INDEX(Launagögn!$E$6:$E$10005,$A244))</f>
        <v/>
      </c>
      <c r="F244" s="27" t="str">
        <f aca="false">IFERROR(IF(INDEX(Launagögn!$C$6:$C$10005,$A244)="","",IF(INDEX(Starfsmat!$C$11:$C$110,MATCH(INDEX(Launagögn!$C$6:$C$10005,$A244),Starfsmat!$B$11:$B$110,0))=0,"",INDEX(Starfsmat!$C$11:$C$110,MATCH(INDEX(Launagögn!$C$6:$C$10005,$A244),Starfsmat!$B$11:$B$110,0)))),"")</f>
        <v/>
      </c>
      <c r="G244" s="37" t="str">
        <f aca="false">IFERROR(IF(INDEX(Einstaklingsmat!$D$11:$D$510,$A244)=0,"",INDEX(Einstaklingsmat!$D$11:$D$510,$A244)),"")</f>
        <v/>
      </c>
      <c r="H244" s="51" t="str">
        <f aca="false">IFERROR(IF(AND(F244="",G244=""),"",IF(F244="",0,F244)+IF(G244="",0,G244)),"")</f>
        <v/>
      </c>
      <c r="I244" s="52" t="str">
        <f aca="false">IF(INDEX(Launagögn!$I$6:$I$10005,$A244)="","",INDEX(Launagögn!$I$6:$I$10005,$A244))</f>
        <v/>
      </c>
      <c r="J244" s="52" t="str">
        <f aca="false">IF(INDEX(Launagögn!$P$6:$P$10005,$A244)="","",INDEX(Launagögn!$P$6:$P$10005,$A244))</f>
        <v/>
      </c>
      <c r="K244" s="52" t="str">
        <f aca="false">IF(INDEX(Launagögn!$Q$6:$Q$10005,$A244)="","",INDEX(Launagögn!$Q$6:$Q$10005,$A244))</f>
        <v/>
      </c>
      <c r="L244" s="53" t="str">
        <f aca="false">IFERROR(IF(AND(I244="",J244=""),"",IF(I244="",0,I244)+IF(J244="",0,J244)),"")</f>
        <v/>
      </c>
      <c r="M244" s="52" t="str">
        <f aca="false">IFERROR(IF(OR(L244="",E244="",E244=0),"",ROUND(L244/E244,0)),"")</f>
        <v/>
      </c>
    </row>
    <row r="245" customFormat="false" ht="15" hidden="false" customHeight="true" outlineLevel="0" collapsed="false">
      <c r="A245" s="24" t="n">
        <v>240</v>
      </c>
      <c r="B245" s="25" t="str">
        <f aca="false">IF(INDEX(Launagögn!$B$6:$B$10005,$A245)="","",INDEX(Launagögn!$B$6:$B$10005,$A245))</f>
        <v/>
      </c>
      <c r="C245" s="25" t="str">
        <f aca="false">IF(INDEX(Launagögn!$C$6:$C$10005,$A245)="","",INDEX(Launagögn!$C$6:$C$10005,$A245))</f>
        <v/>
      </c>
      <c r="D245" s="49" t="str">
        <f aca="false">IF(INDEX(Launagögn!$D$6:$D$10005,$A245)="","",INDEX(Launagögn!$D$6:$D$10005,$A245))</f>
        <v/>
      </c>
      <c r="E245" s="50" t="str">
        <f aca="false">IF(INDEX(Launagögn!$E$6:$E$10005,$A245)="","",INDEX(Launagögn!$E$6:$E$10005,$A245))</f>
        <v/>
      </c>
      <c r="F245" s="27" t="str">
        <f aca="false">IFERROR(IF(INDEX(Launagögn!$C$6:$C$10005,$A245)="","",IF(INDEX(Starfsmat!$C$11:$C$110,MATCH(INDEX(Launagögn!$C$6:$C$10005,$A245),Starfsmat!$B$11:$B$110,0))=0,"",INDEX(Starfsmat!$C$11:$C$110,MATCH(INDEX(Launagögn!$C$6:$C$10005,$A245),Starfsmat!$B$11:$B$110,0)))),"")</f>
        <v/>
      </c>
      <c r="G245" s="37" t="str">
        <f aca="false">IFERROR(IF(INDEX(Einstaklingsmat!$D$11:$D$510,$A245)=0,"",INDEX(Einstaklingsmat!$D$11:$D$510,$A245)),"")</f>
        <v/>
      </c>
      <c r="H245" s="51" t="str">
        <f aca="false">IFERROR(IF(AND(F245="",G245=""),"",IF(F245="",0,F245)+IF(G245="",0,G245)),"")</f>
        <v/>
      </c>
      <c r="I245" s="52" t="str">
        <f aca="false">IF(INDEX(Launagögn!$I$6:$I$10005,$A245)="","",INDEX(Launagögn!$I$6:$I$10005,$A245))</f>
        <v/>
      </c>
      <c r="J245" s="52" t="str">
        <f aca="false">IF(INDEX(Launagögn!$P$6:$P$10005,$A245)="","",INDEX(Launagögn!$P$6:$P$10005,$A245))</f>
        <v/>
      </c>
      <c r="K245" s="52" t="str">
        <f aca="false">IF(INDEX(Launagögn!$Q$6:$Q$10005,$A245)="","",INDEX(Launagögn!$Q$6:$Q$10005,$A245))</f>
        <v/>
      </c>
      <c r="L245" s="53" t="str">
        <f aca="false">IFERROR(IF(AND(I245="",J245=""),"",IF(I245="",0,I245)+IF(J245="",0,J245)),"")</f>
        <v/>
      </c>
      <c r="M245" s="52" t="str">
        <f aca="false">IFERROR(IF(OR(L245="",E245="",E245=0),"",ROUND(L245/E245,0)),"")</f>
        <v/>
      </c>
    </row>
    <row r="246" customFormat="false" ht="15" hidden="false" customHeight="true" outlineLevel="0" collapsed="false">
      <c r="A246" s="24" t="n">
        <v>241</v>
      </c>
      <c r="B246" s="25" t="str">
        <f aca="false">IF(INDEX(Launagögn!$B$6:$B$10005,$A246)="","",INDEX(Launagögn!$B$6:$B$10005,$A246))</f>
        <v/>
      </c>
      <c r="C246" s="25" t="str">
        <f aca="false">IF(INDEX(Launagögn!$C$6:$C$10005,$A246)="","",INDEX(Launagögn!$C$6:$C$10005,$A246))</f>
        <v/>
      </c>
      <c r="D246" s="49" t="str">
        <f aca="false">IF(INDEX(Launagögn!$D$6:$D$10005,$A246)="","",INDEX(Launagögn!$D$6:$D$10005,$A246))</f>
        <v/>
      </c>
      <c r="E246" s="50" t="str">
        <f aca="false">IF(INDEX(Launagögn!$E$6:$E$10005,$A246)="","",INDEX(Launagögn!$E$6:$E$10005,$A246))</f>
        <v/>
      </c>
      <c r="F246" s="27" t="str">
        <f aca="false">IFERROR(IF(INDEX(Launagögn!$C$6:$C$10005,$A246)="","",IF(INDEX(Starfsmat!$C$11:$C$110,MATCH(INDEX(Launagögn!$C$6:$C$10005,$A246),Starfsmat!$B$11:$B$110,0))=0,"",INDEX(Starfsmat!$C$11:$C$110,MATCH(INDEX(Launagögn!$C$6:$C$10005,$A246),Starfsmat!$B$11:$B$110,0)))),"")</f>
        <v/>
      </c>
      <c r="G246" s="37" t="str">
        <f aca="false">IFERROR(IF(INDEX(Einstaklingsmat!$D$11:$D$510,$A246)=0,"",INDEX(Einstaklingsmat!$D$11:$D$510,$A246)),"")</f>
        <v/>
      </c>
      <c r="H246" s="51" t="str">
        <f aca="false">IFERROR(IF(AND(F246="",G246=""),"",IF(F246="",0,F246)+IF(G246="",0,G246)),"")</f>
        <v/>
      </c>
      <c r="I246" s="52" t="str">
        <f aca="false">IF(INDEX(Launagögn!$I$6:$I$10005,$A246)="","",INDEX(Launagögn!$I$6:$I$10005,$A246))</f>
        <v/>
      </c>
      <c r="J246" s="52" t="str">
        <f aca="false">IF(INDEX(Launagögn!$P$6:$P$10005,$A246)="","",INDEX(Launagögn!$P$6:$P$10005,$A246))</f>
        <v/>
      </c>
      <c r="K246" s="52" t="str">
        <f aca="false">IF(INDEX(Launagögn!$Q$6:$Q$10005,$A246)="","",INDEX(Launagögn!$Q$6:$Q$10005,$A246))</f>
        <v/>
      </c>
      <c r="L246" s="53" t="str">
        <f aca="false">IFERROR(IF(AND(I246="",J246=""),"",IF(I246="",0,I246)+IF(J246="",0,J246)),"")</f>
        <v/>
      </c>
      <c r="M246" s="52" t="str">
        <f aca="false">IFERROR(IF(OR(L246="",E246="",E246=0),"",ROUND(L246/E246,0)),"")</f>
        <v/>
      </c>
    </row>
    <row r="247" customFormat="false" ht="15" hidden="false" customHeight="true" outlineLevel="0" collapsed="false">
      <c r="A247" s="24" t="n">
        <v>242</v>
      </c>
      <c r="B247" s="25" t="str">
        <f aca="false">IF(INDEX(Launagögn!$B$6:$B$10005,$A247)="","",INDEX(Launagögn!$B$6:$B$10005,$A247))</f>
        <v/>
      </c>
      <c r="C247" s="25" t="str">
        <f aca="false">IF(INDEX(Launagögn!$C$6:$C$10005,$A247)="","",INDEX(Launagögn!$C$6:$C$10005,$A247))</f>
        <v/>
      </c>
      <c r="D247" s="49" t="str">
        <f aca="false">IF(INDEX(Launagögn!$D$6:$D$10005,$A247)="","",INDEX(Launagögn!$D$6:$D$10005,$A247))</f>
        <v/>
      </c>
      <c r="E247" s="50" t="str">
        <f aca="false">IF(INDEX(Launagögn!$E$6:$E$10005,$A247)="","",INDEX(Launagögn!$E$6:$E$10005,$A247))</f>
        <v/>
      </c>
      <c r="F247" s="27" t="str">
        <f aca="false">IFERROR(IF(INDEX(Launagögn!$C$6:$C$10005,$A247)="","",IF(INDEX(Starfsmat!$C$11:$C$110,MATCH(INDEX(Launagögn!$C$6:$C$10005,$A247),Starfsmat!$B$11:$B$110,0))=0,"",INDEX(Starfsmat!$C$11:$C$110,MATCH(INDEX(Launagögn!$C$6:$C$10005,$A247),Starfsmat!$B$11:$B$110,0)))),"")</f>
        <v/>
      </c>
      <c r="G247" s="37" t="str">
        <f aca="false">IFERROR(IF(INDEX(Einstaklingsmat!$D$11:$D$510,$A247)=0,"",INDEX(Einstaklingsmat!$D$11:$D$510,$A247)),"")</f>
        <v/>
      </c>
      <c r="H247" s="51" t="str">
        <f aca="false">IFERROR(IF(AND(F247="",G247=""),"",IF(F247="",0,F247)+IF(G247="",0,G247)),"")</f>
        <v/>
      </c>
      <c r="I247" s="52" t="str">
        <f aca="false">IF(INDEX(Launagögn!$I$6:$I$10005,$A247)="","",INDEX(Launagögn!$I$6:$I$10005,$A247))</f>
        <v/>
      </c>
      <c r="J247" s="52" t="str">
        <f aca="false">IF(INDEX(Launagögn!$P$6:$P$10005,$A247)="","",INDEX(Launagögn!$P$6:$P$10005,$A247))</f>
        <v/>
      </c>
      <c r="K247" s="52" t="str">
        <f aca="false">IF(INDEX(Launagögn!$Q$6:$Q$10005,$A247)="","",INDEX(Launagögn!$Q$6:$Q$10005,$A247))</f>
        <v/>
      </c>
      <c r="L247" s="53" t="str">
        <f aca="false">IFERROR(IF(AND(I247="",J247=""),"",IF(I247="",0,I247)+IF(J247="",0,J247)),"")</f>
        <v/>
      </c>
      <c r="M247" s="52" t="str">
        <f aca="false">IFERROR(IF(OR(L247="",E247="",E247=0),"",ROUND(L247/E247,0)),"")</f>
        <v/>
      </c>
    </row>
    <row r="248" customFormat="false" ht="15" hidden="false" customHeight="true" outlineLevel="0" collapsed="false">
      <c r="A248" s="24" t="n">
        <v>243</v>
      </c>
      <c r="B248" s="25" t="str">
        <f aca="false">IF(INDEX(Launagögn!$B$6:$B$10005,$A248)="","",INDEX(Launagögn!$B$6:$B$10005,$A248))</f>
        <v/>
      </c>
      <c r="C248" s="25" t="str">
        <f aca="false">IF(INDEX(Launagögn!$C$6:$C$10005,$A248)="","",INDEX(Launagögn!$C$6:$C$10005,$A248))</f>
        <v/>
      </c>
      <c r="D248" s="49" t="str">
        <f aca="false">IF(INDEX(Launagögn!$D$6:$D$10005,$A248)="","",INDEX(Launagögn!$D$6:$D$10005,$A248))</f>
        <v/>
      </c>
      <c r="E248" s="50" t="str">
        <f aca="false">IF(INDEX(Launagögn!$E$6:$E$10005,$A248)="","",INDEX(Launagögn!$E$6:$E$10005,$A248))</f>
        <v/>
      </c>
      <c r="F248" s="27" t="str">
        <f aca="false">IFERROR(IF(INDEX(Launagögn!$C$6:$C$10005,$A248)="","",IF(INDEX(Starfsmat!$C$11:$C$110,MATCH(INDEX(Launagögn!$C$6:$C$10005,$A248),Starfsmat!$B$11:$B$110,0))=0,"",INDEX(Starfsmat!$C$11:$C$110,MATCH(INDEX(Launagögn!$C$6:$C$10005,$A248),Starfsmat!$B$11:$B$110,0)))),"")</f>
        <v/>
      </c>
      <c r="G248" s="37" t="str">
        <f aca="false">IFERROR(IF(INDEX(Einstaklingsmat!$D$11:$D$510,$A248)=0,"",INDEX(Einstaklingsmat!$D$11:$D$510,$A248)),"")</f>
        <v/>
      </c>
      <c r="H248" s="51" t="str">
        <f aca="false">IFERROR(IF(AND(F248="",G248=""),"",IF(F248="",0,F248)+IF(G248="",0,G248)),"")</f>
        <v/>
      </c>
      <c r="I248" s="52" t="str">
        <f aca="false">IF(INDEX(Launagögn!$I$6:$I$10005,$A248)="","",INDEX(Launagögn!$I$6:$I$10005,$A248))</f>
        <v/>
      </c>
      <c r="J248" s="52" t="str">
        <f aca="false">IF(INDEX(Launagögn!$P$6:$P$10005,$A248)="","",INDEX(Launagögn!$P$6:$P$10005,$A248))</f>
        <v/>
      </c>
      <c r="K248" s="52" t="str">
        <f aca="false">IF(INDEX(Launagögn!$Q$6:$Q$10005,$A248)="","",INDEX(Launagögn!$Q$6:$Q$10005,$A248))</f>
        <v/>
      </c>
      <c r="L248" s="53" t="str">
        <f aca="false">IFERROR(IF(AND(I248="",J248=""),"",IF(I248="",0,I248)+IF(J248="",0,J248)),"")</f>
        <v/>
      </c>
      <c r="M248" s="52" t="str">
        <f aca="false">IFERROR(IF(OR(L248="",E248="",E248=0),"",ROUND(L248/E248,0)),"")</f>
        <v/>
      </c>
    </row>
    <row r="249" customFormat="false" ht="15" hidden="false" customHeight="true" outlineLevel="0" collapsed="false">
      <c r="A249" s="24" t="n">
        <v>244</v>
      </c>
      <c r="B249" s="25" t="str">
        <f aca="false">IF(INDEX(Launagögn!$B$6:$B$10005,$A249)="","",INDEX(Launagögn!$B$6:$B$10005,$A249))</f>
        <v/>
      </c>
      <c r="C249" s="25" t="str">
        <f aca="false">IF(INDEX(Launagögn!$C$6:$C$10005,$A249)="","",INDEX(Launagögn!$C$6:$C$10005,$A249))</f>
        <v/>
      </c>
      <c r="D249" s="49" t="str">
        <f aca="false">IF(INDEX(Launagögn!$D$6:$D$10005,$A249)="","",INDEX(Launagögn!$D$6:$D$10005,$A249))</f>
        <v/>
      </c>
      <c r="E249" s="50" t="str">
        <f aca="false">IF(INDEX(Launagögn!$E$6:$E$10005,$A249)="","",INDEX(Launagögn!$E$6:$E$10005,$A249))</f>
        <v/>
      </c>
      <c r="F249" s="27" t="str">
        <f aca="false">IFERROR(IF(INDEX(Launagögn!$C$6:$C$10005,$A249)="","",IF(INDEX(Starfsmat!$C$11:$C$110,MATCH(INDEX(Launagögn!$C$6:$C$10005,$A249),Starfsmat!$B$11:$B$110,0))=0,"",INDEX(Starfsmat!$C$11:$C$110,MATCH(INDEX(Launagögn!$C$6:$C$10005,$A249),Starfsmat!$B$11:$B$110,0)))),"")</f>
        <v/>
      </c>
      <c r="G249" s="37" t="str">
        <f aca="false">IFERROR(IF(INDEX(Einstaklingsmat!$D$11:$D$510,$A249)=0,"",INDEX(Einstaklingsmat!$D$11:$D$510,$A249)),"")</f>
        <v/>
      </c>
      <c r="H249" s="51" t="str">
        <f aca="false">IFERROR(IF(AND(F249="",G249=""),"",IF(F249="",0,F249)+IF(G249="",0,G249)),"")</f>
        <v/>
      </c>
      <c r="I249" s="52" t="str">
        <f aca="false">IF(INDEX(Launagögn!$I$6:$I$10005,$A249)="","",INDEX(Launagögn!$I$6:$I$10005,$A249))</f>
        <v/>
      </c>
      <c r="J249" s="52" t="str">
        <f aca="false">IF(INDEX(Launagögn!$P$6:$P$10005,$A249)="","",INDEX(Launagögn!$P$6:$P$10005,$A249))</f>
        <v/>
      </c>
      <c r="K249" s="52" t="str">
        <f aca="false">IF(INDEX(Launagögn!$Q$6:$Q$10005,$A249)="","",INDEX(Launagögn!$Q$6:$Q$10005,$A249))</f>
        <v/>
      </c>
      <c r="L249" s="53" t="str">
        <f aca="false">IFERROR(IF(AND(I249="",J249=""),"",IF(I249="",0,I249)+IF(J249="",0,J249)),"")</f>
        <v/>
      </c>
      <c r="M249" s="52" t="str">
        <f aca="false">IFERROR(IF(OR(L249="",E249="",E249=0),"",ROUND(L249/E249,0)),"")</f>
        <v/>
      </c>
    </row>
    <row r="250" customFormat="false" ht="15" hidden="false" customHeight="true" outlineLevel="0" collapsed="false">
      <c r="A250" s="24" t="n">
        <v>245</v>
      </c>
      <c r="B250" s="25" t="str">
        <f aca="false">IF(INDEX(Launagögn!$B$6:$B$10005,$A250)="","",INDEX(Launagögn!$B$6:$B$10005,$A250))</f>
        <v/>
      </c>
      <c r="C250" s="25" t="str">
        <f aca="false">IF(INDEX(Launagögn!$C$6:$C$10005,$A250)="","",INDEX(Launagögn!$C$6:$C$10005,$A250))</f>
        <v/>
      </c>
      <c r="D250" s="49" t="str">
        <f aca="false">IF(INDEX(Launagögn!$D$6:$D$10005,$A250)="","",INDEX(Launagögn!$D$6:$D$10005,$A250))</f>
        <v/>
      </c>
      <c r="E250" s="50" t="str">
        <f aca="false">IF(INDEX(Launagögn!$E$6:$E$10005,$A250)="","",INDEX(Launagögn!$E$6:$E$10005,$A250))</f>
        <v/>
      </c>
      <c r="F250" s="27" t="str">
        <f aca="false">IFERROR(IF(INDEX(Launagögn!$C$6:$C$10005,$A250)="","",IF(INDEX(Starfsmat!$C$11:$C$110,MATCH(INDEX(Launagögn!$C$6:$C$10005,$A250),Starfsmat!$B$11:$B$110,0))=0,"",INDEX(Starfsmat!$C$11:$C$110,MATCH(INDEX(Launagögn!$C$6:$C$10005,$A250),Starfsmat!$B$11:$B$110,0)))),"")</f>
        <v/>
      </c>
      <c r="G250" s="37" t="str">
        <f aca="false">IFERROR(IF(INDEX(Einstaklingsmat!$D$11:$D$510,$A250)=0,"",INDEX(Einstaklingsmat!$D$11:$D$510,$A250)),"")</f>
        <v/>
      </c>
      <c r="H250" s="51" t="str">
        <f aca="false">IFERROR(IF(AND(F250="",G250=""),"",IF(F250="",0,F250)+IF(G250="",0,G250)),"")</f>
        <v/>
      </c>
      <c r="I250" s="52" t="str">
        <f aca="false">IF(INDEX(Launagögn!$I$6:$I$10005,$A250)="","",INDEX(Launagögn!$I$6:$I$10005,$A250))</f>
        <v/>
      </c>
      <c r="J250" s="52" t="str">
        <f aca="false">IF(INDEX(Launagögn!$P$6:$P$10005,$A250)="","",INDEX(Launagögn!$P$6:$P$10005,$A250))</f>
        <v/>
      </c>
      <c r="K250" s="52" t="str">
        <f aca="false">IF(INDEX(Launagögn!$Q$6:$Q$10005,$A250)="","",INDEX(Launagögn!$Q$6:$Q$10005,$A250))</f>
        <v/>
      </c>
      <c r="L250" s="53" t="str">
        <f aca="false">IFERROR(IF(AND(I250="",J250=""),"",IF(I250="",0,I250)+IF(J250="",0,J250)),"")</f>
        <v/>
      </c>
      <c r="M250" s="52" t="str">
        <f aca="false">IFERROR(IF(OR(L250="",E250="",E250=0),"",ROUND(L250/E250,0)),"")</f>
        <v/>
      </c>
    </row>
    <row r="251" customFormat="false" ht="15" hidden="false" customHeight="true" outlineLevel="0" collapsed="false">
      <c r="A251" s="24" t="n">
        <v>246</v>
      </c>
      <c r="B251" s="25" t="str">
        <f aca="false">IF(INDEX(Launagögn!$B$6:$B$10005,$A251)="","",INDEX(Launagögn!$B$6:$B$10005,$A251))</f>
        <v/>
      </c>
      <c r="C251" s="25" t="str">
        <f aca="false">IF(INDEX(Launagögn!$C$6:$C$10005,$A251)="","",INDEX(Launagögn!$C$6:$C$10005,$A251))</f>
        <v/>
      </c>
      <c r="D251" s="49" t="str">
        <f aca="false">IF(INDEX(Launagögn!$D$6:$D$10005,$A251)="","",INDEX(Launagögn!$D$6:$D$10005,$A251))</f>
        <v/>
      </c>
      <c r="E251" s="50" t="str">
        <f aca="false">IF(INDEX(Launagögn!$E$6:$E$10005,$A251)="","",INDEX(Launagögn!$E$6:$E$10005,$A251))</f>
        <v/>
      </c>
      <c r="F251" s="27" t="str">
        <f aca="false">IFERROR(IF(INDEX(Launagögn!$C$6:$C$10005,$A251)="","",IF(INDEX(Starfsmat!$C$11:$C$110,MATCH(INDEX(Launagögn!$C$6:$C$10005,$A251),Starfsmat!$B$11:$B$110,0))=0,"",INDEX(Starfsmat!$C$11:$C$110,MATCH(INDEX(Launagögn!$C$6:$C$10005,$A251),Starfsmat!$B$11:$B$110,0)))),"")</f>
        <v/>
      </c>
      <c r="G251" s="37" t="str">
        <f aca="false">IFERROR(IF(INDEX(Einstaklingsmat!$D$11:$D$510,$A251)=0,"",INDEX(Einstaklingsmat!$D$11:$D$510,$A251)),"")</f>
        <v/>
      </c>
      <c r="H251" s="51" t="str">
        <f aca="false">IFERROR(IF(AND(F251="",G251=""),"",IF(F251="",0,F251)+IF(G251="",0,G251)),"")</f>
        <v/>
      </c>
      <c r="I251" s="52" t="str">
        <f aca="false">IF(INDEX(Launagögn!$I$6:$I$10005,$A251)="","",INDEX(Launagögn!$I$6:$I$10005,$A251))</f>
        <v/>
      </c>
      <c r="J251" s="52" t="str">
        <f aca="false">IF(INDEX(Launagögn!$P$6:$P$10005,$A251)="","",INDEX(Launagögn!$P$6:$P$10005,$A251))</f>
        <v/>
      </c>
      <c r="K251" s="52" t="str">
        <f aca="false">IF(INDEX(Launagögn!$Q$6:$Q$10005,$A251)="","",INDEX(Launagögn!$Q$6:$Q$10005,$A251))</f>
        <v/>
      </c>
      <c r="L251" s="53" t="str">
        <f aca="false">IFERROR(IF(AND(I251="",J251=""),"",IF(I251="",0,I251)+IF(J251="",0,J251)),"")</f>
        <v/>
      </c>
      <c r="M251" s="52" t="str">
        <f aca="false">IFERROR(IF(OR(L251="",E251="",E251=0),"",ROUND(L251/E251,0)),"")</f>
        <v/>
      </c>
    </row>
    <row r="252" customFormat="false" ht="15" hidden="false" customHeight="true" outlineLevel="0" collapsed="false">
      <c r="A252" s="24" t="n">
        <v>247</v>
      </c>
      <c r="B252" s="25" t="str">
        <f aca="false">IF(INDEX(Launagögn!$B$6:$B$10005,$A252)="","",INDEX(Launagögn!$B$6:$B$10005,$A252))</f>
        <v/>
      </c>
      <c r="C252" s="25" t="str">
        <f aca="false">IF(INDEX(Launagögn!$C$6:$C$10005,$A252)="","",INDEX(Launagögn!$C$6:$C$10005,$A252))</f>
        <v/>
      </c>
      <c r="D252" s="49" t="str">
        <f aca="false">IF(INDEX(Launagögn!$D$6:$D$10005,$A252)="","",INDEX(Launagögn!$D$6:$D$10005,$A252))</f>
        <v/>
      </c>
      <c r="E252" s="50" t="str">
        <f aca="false">IF(INDEX(Launagögn!$E$6:$E$10005,$A252)="","",INDEX(Launagögn!$E$6:$E$10005,$A252))</f>
        <v/>
      </c>
      <c r="F252" s="27" t="str">
        <f aca="false">IFERROR(IF(INDEX(Launagögn!$C$6:$C$10005,$A252)="","",IF(INDEX(Starfsmat!$C$11:$C$110,MATCH(INDEX(Launagögn!$C$6:$C$10005,$A252),Starfsmat!$B$11:$B$110,0))=0,"",INDEX(Starfsmat!$C$11:$C$110,MATCH(INDEX(Launagögn!$C$6:$C$10005,$A252),Starfsmat!$B$11:$B$110,0)))),"")</f>
        <v/>
      </c>
      <c r="G252" s="37" t="str">
        <f aca="false">IFERROR(IF(INDEX(Einstaklingsmat!$D$11:$D$510,$A252)=0,"",INDEX(Einstaklingsmat!$D$11:$D$510,$A252)),"")</f>
        <v/>
      </c>
      <c r="H252" s="51" t="str">
        <f aca="false">IFERROR(IF(AND(F252="",G252=""),"",IF(F252="",0,F252)+IF(G252="",0,G252)),"")</f>
        <v/>
      </c>
      <c r="I252" s="52" t="str">
        <f aca="false">IF(INDEX(Launagögn!$I$6:$I$10005,$A252)="","",INDEX(Launagögn!$I$6:$I$10005,$A252))</f>
        <v/>
      </c>
      <c r="J252" s="52" t="str">
        <f aca="false">IF(INDEX(Launagögn!$P$6:$P$10005,$A252)="","",INDEX(Launagögn!$P$6:$P$10005,$A252))</f>
        <v/>
      </c>
      <c r="K252" s="52" t="str">
        <f aca="false">IF(INDEX(Launagögn!$Q$6:$Q$10005,$A252)="","",INDEX(Launagögn!$Q$6:$Q$10005,$A252))</f>
        <v/>
      </c>
      <c r="L252" s="53" t="str">
        <f aca="false">IFERROR(IF(AND(I252="",J252=""),"",IF(I252="",0,I252)+IF(J252="",0,J252)),"")</f>
        <v/>
      </c>
      <c r="M252" s="52" t="str">
        <f aca="false">IFERROR(IF(OR(L252="",E252="",E252=0),"",ROUND(L252/E252,0)),"")</f>
        <v/>
      </c>
    </row>
    <row r="253" customFormat="false" ht="15" hidden="false" customHeight="true" outlineLevel="0" collapsed="false">
      <c r="A253" s="24" t="n">
        <v>248</v>
      </c>
      <c r="B253" s="25" t="str">
        <f aca="false">IF(INDEX(Launagögn!$B$6:$B$10005,$A253)="","",INDEX(Launagögn!$B$6:$B$10005,$A253))</f>
        <v/>
      </c>
      <c r="C253" s="25" t="str">
        <f aca="false">IF(INDEX(Launagögn!$C$6:$C$10005,$A253)="","",INDEX(Launagögn!$C$6:$C$10005,$A253))</f>
        <v/>
      </c>
      <c r="D253" s="49" t="str">
        <f aca="false">IF(INDEX(Launagögn!$D$6:$D$10005,$A253)="","",INDEX(Launagögn!$D$6:$D$10005,$A253))</f>
        <v/>
      </c>
      <c r="E253" s="50" t="str">
        <f aca="false">IF(INDEX(Launagögn!$E$6:$E$10005,$A253)="","",INDEX(Launagögn!$E$6:$E$10005,$A253))</f>
        <v/>
      </c>
      <c r="F253" s="27" t="str">
        <f aca="false">IFERROR(IF(INDEX(Launagögn!$C$6:$C$10005,$A253)="","",IF(INDEX(Starfsmat!$C$11:$C$110,MATCH(INDEX(Launagögn!$C$6:$C$10005,$A253),Starfsmat!$B$11:$B$110,0))=0,"",INDEX(Starfsmat!$C$11:$C$110,MATCH(INDEX(Launagögn!$C$6:$C$10005,$A253),Starfsmat!$B$11:$B$110,0)))),"")</f>
        <v/>
      </c>
      <c r="G253" s="37" t="str">
        <f aca="false">IFERROR(IF(INDEX(Einstaklingsmat!$D$11:$D$510,$A253)=0,"",INDEX(Einstaklingsmat!$D$11:$D$510,$A253)),"")</f>
        <v/>
      </c>
      <c r="H253" s="51" t="str">
        <f aca="false">IFERROR(IF(AND(F253="",G253=""),"",IF(F253="",0,F253)+IF(G253="",0,G253)),"")</f>
        <v/>
      </c>
      <c r="I253" s="52" t="str">
        <f aca="false">IF(INDEX(Launagögn!$I$6:$I$10005,$A253)="","",INDEX(Launagögn!$I$6:$I$10005,$A253))</f>
        <v/>
      </c>
      <c r="J253" s="52" t="str">
        <f aca="false">IF(INDEX(Launagögn!$P$6:$P$10005,$A253)="","",INDEX(Launagögn!$P$6:$P$10005,$A253))</f>
        <v/>
      </c>
      <c r="K253" s="52" t="str">
        <f aca="false">IF(INDEX(Launagögn!$Q$6:$Q$10005,$A253)="","",INDEX(Launagögn!$Q$6:$Q$10005,$A253))</f>
        <v/>
      </c>
      <c r="L253" s="53" t="str">
        <f aca="false">IFERROR(IF(AND(I253="",J253=""),"",IF(I253="",0,I253)+IF(J253="",0,J253)),"")</f>
        <v/>
      </c>
      <c r="M253" s="52" t="str">
        <f aca="false">IFERROR(IF(OR(L253="",E253="",E253=0),"",ROUND(L253/E253,0)),"")</f>
        <v/>
      </c>
    </row>
    <row r="254" customFormat="false" ht="15" hidden="false" customHeight="true" outlineLevel="0" collapsed="false">
      <c r="A254" s="24" t="n">
        <v>249</v>
      </c>
      <c r="B254" s="25" t="str">
        <f aca="false">IF(INDEX(Launagögn!$B$6:$B$10005,$A254)="","",INDEX(Launagögn!$B$6:$B$10005,$A254))</f>
        <v/>
      </c>
      <c r="C254" s="25" t="str">
        <f aca="false">IF(INDEX(Launagögn!$C$6:$C$10005,$A254)="","",INDEX(Launagögn!$C$6:$C$10005,$A254))</f>
        <v/>
      </c>
      <c r="D254" s="49" t="str">
        <f aca="false">IF(INDEX(Launagögn!$D$6:$D$10005,$A254)="","",INDEX(Launagögn!$D$6:$D$10005,$A254))</f>
        <v/>
      </c>
      <c r="E254" s="50" t="str">
        <f aca="false">IF(INDEX(Launagögn!$E$6:$E$10005,$A254)="","",INDEX(Launagögn!$E$6:$E$10005,$A254))</f>
        <v/>
      </c>
      <c r="F254" s="27" t="str">
        <f aca="false">IFERROR(IF(INDEX(Launagögn!$C$6:$C$10005,$A254)="","",IF(INDEX(Starfsmat!$C$11:$C$110,MATCH(INDEX(Launagögn!$C$6:$C$10005,$A254),Starfsmat!$B$11:$B$110,0))=0,"",INDEX(Starfsmat!$C$11:$C$110,MATCH(INDEX(Launagögn!$C$6:$C$10005,$A254),Starfsmat!$B$11:$B$110,0)))),"")</f>
        <v/>
      </c>
      <c r="G254" s="37" t="str">
        <f aca="false">IFERROR(IF(INDEX(Einstaklingsmat!$D$11:$D$510,$A254)=0,"",INDEX(Einstaklingsmat!$D$11:$D$510,$A254)),"")</f>
        <v/>
      </c>
      <c r="H254" s="51" t="str">
        <f aca="false">IFERROR(IF(AND(F254="",G254=""),"",IF(F254="",0,F254)+IF(G254="",0,G254)),"")</f>
        <v/>
      </c>
      <c r="I254" s="52" t="str">
        <f aca="false">IF(INDEX(Launagögn!$I$6:$I$10005,$A254)="","",INDEX(Launagögn!$I$6:$I$10005,$A254))</f>
        <v/>
      </c>
      <c r="J254" s="52" t="str">
        <f aca="false">IF(INDEX(Launagögn!$P$6:$P$10005,$A254)="","",INDEX(Launagögn!$P$6:$P$10005,$A254))</f>
        <v/>
      </c>
      <c r="K254" s="52" t="str">
        <f aca="false">IF(INDEX(Launagögn!$Q$6:$Q$10005,$A254)="","",INDEX(Launagögn!$Q$6:$Q$10005,$A254))</f>
        <v/>
      </c>
      <c r="L254" s="53" t="str">
        <f aca="false">IFERROR(IF(AND(I254="",J254=""),"",IF(I254="",0,I254)+IF(J254="",0,J254)),"")</f>
        <v/>
      </c>
      <c r="M254" s="52" t="str">
        <f aca="false">IFERROR(IF(OR(L254="",E254="",E254=0),"",ROUND(L254/E254,0)),"")</f>
        <v/>
      </c>
    </row>
    <row r="255" customFormat="false" ht="15" hidden="false" customHeight="true" outlineLevel="0" collapsed="false">
      <c r="A255" s="24" t="n">
        <v>250</v>
      </c>
      <c r="B255" s="25" t="str">
        <f aca="false">IF(INDEX(Launagögn!$B$6:$B$10005,$A255)="","",INDEX(Launagögn!$B$6:$B$10005,$A255))</f>
        <v/>
      </c>
      <c r="C255" s="25" t="str">
        <f aca="false">IF(INDEX(Launagögn!$C$6:$C$10005,$A255)="","",INDEX(Launagögn!$C$6:$C$10005,$A255))</f>
        <v/>
      </c>
      <c r="D255" s="49" t="str">
        <f aca="false">IF(INDEX(Launagögn!$D$6:$D$10005,$A255)="","",INDEX(Launagögn!$D$6:$D$10005,$A255))</f>
        <v/>
      </c>
      <c r="E255" s="50" t="str">
        <f aca="false">IF(INDEX(Launagögn!$E$6:$E$10005,$A255)="","",INDEX(Launagögn!$E$6:$E$10005,$A255))</f>
        <v/>
      </c>
      <c r="F255" s="27" t="str">
        <f aca="false">IFERROR(IF(INDEX(Launagögn!$C$6:$C$10005,$A255)="","",IF(INDEX(Starfsmat!$C$11:$C$110,MATCH(INDEX(Launagögn!$C$6:$C$10005,$A255),Starfsmat!$B$11:$B$110,0))=0,"",INDEX(Starfsmat!$C$11:$C$110,MATCH(INDEX(Launagögn!$C$6:$C$10005,$A255),Starfsmat!$B$11:$B$110,0)))),"")</f>
        <v/>
      </c>
      <c r="G255" s="37" t="str">
        <f aca="false">IFERROR(IF(INDEX(Einstaklingsmat!$D$11:$D$510,$A255)=0,"",INDEX(Einstaklingsmat!$D$11:$D$510,$A255)),"")</f>
        <v/>
      </c>
      <c r="H255" s="51" t="str">
        <f aca="false">IFERROR(IF(AND(F255="",G255=""),"",IF(F255="",0,F255)+IF(G255="",0,G255)),"")</f>
        <v/>
      </c>
      <c r="I255" s="52" t="str">
        <f aca="false">IF(INDEX(Launagögn!$I$6:$I$10005,$A255)="","",INDEX(Launagögn!$I$6:$I$10005,$A255))</f>
        <v/>
      </c>
      <c r="J255" s="52" t="str">
        <f aca="false">IF(INDEX(Launagögn!$P$6:$P$10005,$A255)="","",INDEX(Launagögn!$P$6:$P$10005,$A255))</f>
        <v/>
      </c>
      <c r="K255" s="52" t="str">
        <f aca="false">IF(INDEX(Launagögn!$Q$6:$Q$10005,$A255)="","",INDEX(Launagögn!$Q$6:$Q$10005,$A255))</f>
        <v/>
      </c>
      <c r="L255" s="53" t="str">
        <f aca="false">IFERROR(IF(AND(I255="",J255=""),"",IF(I255="",0,I255)+IF(J255="",0,J255)),"")</f>
        <v/>
      </c>
      <c r="M255" s="52" t="str">
        <f aca="false">IFERROR(IF(OR(L255="",E255="",E255=0),"",ROUND(L255/E255,0)),"")</f>
        <v/>
      </c>
    </row>
    <row r="256" customFormat="false" ht="15" hidden="false" customHeight="true" outlineLevel="0" collapsed="false">
      <c r="A256" s="24" t="n">
        <v>251</v>
      </c>
      <c r="B256" s="25" t="str">
        <f aca="false">IF(INDEX(Launagögn!$B$6:$B$10005,$A256)="","",INDEX(Launagögn!$B$6:$B$10005,$A256))</f>
        <v/>
      </c>
      <c r="C256" s="25" t="str">
        <f aca="false">IF(INDEX(Launagögn!$C$6:$C$10005,$A256)="","",INDEX(Launagögn!$C$6:$C$10005,$A256))</f>
        <v/>
      </c>
      <c r="D256" s="49" t="str">
        <f aca="false">IF(INDEX(Launagögn!$D$6:$D$10005,$A256)="","",INDEX(Launagögn!$D$6:$D$10005,$A256))</f>
        <v/>
      </c>
      <c r="E256" s="50" t="str">
        <f aca="false">IF(INDEX(Launagögn!$E$6:$E$10005,$A256)="","",INDEX(Launagögn!$E$6:$E$10005,$A256))</f>
        <v/>
      </c>
      <c r="F256" s="27" t="str">
        <f aca="false">IFERROR(IF(INDEX(Launagögn!$C$6:$C$10005,$A256)="","",IF(INDEX(Starfsmat!$C$11:$C$110,MATCH(INDEX(Launagögn!$C$6:$C$10005,$A256),Starfsmat!$B$11:$B$110,0))=0,"",INDEX(Starfsmat!$C$11:$C$110,MATCH(INDEX(Launagögn!$C$6:$C$10005,$A256),Starfsmat!$B$11:$B$110,0)))),"")</f>
        <v/>
      </c>
      <c r="G256" s="37" t="str">
        <f aca="false">IFERROR(IF(INDEX(Einstaklingsmat!$D$11:$D$510,$A256)=0,"",INDEX(Einstaklingsmat!$D$11:$D$510,$A256)),"")</f>
        <v/>
      </c>
      <c r="H256" s="51" t="str">
        <f aca="false">IFERROR(IF(AND(F256="",G256=""),"",IF(F256="",0,F256)+IF(G256="",0,G256)),"")</f>
        <v/>
      </c>
      <c r="I256" s="52" t="str">
        <f aca="false">IF(INDEX(Launagögn!$I$6:$I$10005,$A256)="","",INDEX(Launagögn!$I$6:$I$10005,$A256))</f>
        <v/>
      </c>
      <c r="J256" s="52" t="str">
        <f aca="false">IF(INDEX(Launagögn!$P$6:$P$10005,$A256)="","",INDEX(Launagögn!$P$6:$P$10005,$A256))</f>
        <v/>
      </c>
      <c r="K256" s="52" t="str">
        <f aca="false">IF(INDEX(Launagögn!$Q$6:$Q$10005,$A256)="","",INDEX(Launagögn!$Q$6:$Q$10005,$A256))</f>
        <v/>
      </c>
      <c r="L256" s="53" t="str">
        <f aca="false">IFERROR(IF(AND(I256="",J256=""),"",IF(I256="",0,I256)+IF(J256="",0,J256)),"")</f>
        <v/>
      </c>
      <c r="M256" s="52" t="str">
        <f aca="false">IFERROR(IF(OR(L256="",E256="",E256=0),"",ROUND(L256/E256,0)),"")</f>
        <v/>
      </c>
    </row>
    <row r="257" customFormat="false" ht="15" hidden="false" customHeight="true" outlineLevel="0" collapsed="false">
      <c r="A257" s="24" t="n">
        <v>252</v>
      </c>
      <c r="B257" s="25" t="str">
        <f aca="false">IF(INDEX(Launagögn!$B$6:$B$10005,$A257)="","",INDEX(Launagögn!$B$6:$B$10005,$A257))</f>
        <v/>
      </c>
      <c r="C257" s="25" t="str">
        <f aca="false">IF(INDEX(Launagögn!$C$6:$C$10005,$A257)="","",INDEX(Launagögn!$C$6:$C$10005,$A257))</f>
        <v/>
      </c>
      <c r="D257" s="49" t="str">
        <f aca="false">IF(INDEX(Launagögn!$D$6:$D$10005,$A257)="","",INDEX(Launagögn!$D$6:$D$10005,$A257))</f>
        <v/>
      </c>
      <c r="E257" s="50" t="str">
        <f aca="false">IF(INDEX(Launagögn!$E$6:$E$10005,$A257)="","",INDEX(Launagögn!$E$6:$E$10005,$A257))</f>
        <v/>
      </c>
      <c r="F257" s="27" t="str">
        <f aca="false">IFERROR(IF(INDEX(Launagögn!$C$6:$C$10005,$A257)="","",IF(INDEX(Starfsmat!$C$11:$C$110,MATCH(INDEX(Launagögn!$C$6:$C$10005,$A257),Starfsmat!$B$11:$B$110,0))=0,"",INDEX(Starfsmat!$C$11:$C$110,MATCH(INDEX(Launagögn!$C$6:$C$10005,$A257),Starfsmat!$B$11:$B$110,0)))),"")</f>
        <v/>
      </c>
      <c r="G257" s="37" t="str">
        <f aca="false">IFERROR(IF(INDEX(Einstaklingsmat!$D$11:$D$510,$A257)=0,"",INDEX(Einstaklingsmat!$D$11:$D$510,$A257)),"")</f>
        <v/>
      </c>
      <c r="H257" s="51" t="str">
        <f aca="false">IFERROR(IF(AND(F257="",G257=""),"",IF(F257="",0,F257)+IF(G257="",0,G257)),"")</f>
        <v/>
      </c>
      <c r="I257" s="52" t="str">
        <f aca="false">IF(INDEX(Launagögn!$I$6:$I$10005,$A257)="","",INDEX(Launagögn!$I$6:$I$10005,$A257))</f>
        <v/>
      </c>
      <c r="J257" s="52" t="str">
        <f aca="false">IF(INDEX(Launagögn!$P$6:$P$10005,$A257)="","",INDEX(Launagögn!$P$6:$P$10005,$A257))</f>
        <v/>
      </c>
      <c r="K257" s="52" t="str">
        <f aca="false">IF(INDEX(Launagögn!$Q$6:$Q$10005,$A257)="","",INDEX(Launagögn!$Q$6:$Q$10005,$A257))</f>
        <v/>
      </c>
      <c r="L257" s="53" t="str">
        <f aca="false">IFERROR(IF(AND(I257="",J257=""),"",IF(I257="",0,I257)+IF(J257="",0,J257)),"")</f>
        <v/>
      </c>
      <c r="M257" s="52" t="str">
        <f aca="false">IFERROR(IF(OR(L257="",E257="",E257=0),"",ROUND(L257/E257,0)),"")</f>
        <v/>
      </c>
    </row>
    <row r="258" customFormat="false" ht="15" hidden="false" customHeight="true" outlineLevel="0" collapsed="false">
      <c r="A258" s="24" t="n">
        <v>253</v>
      </c>
      <c r="B258" s="25" t="str">
        <f aca="false">IF(INDEX(Launagögn!$B$6:$B$10005,$A258)="","",INDEX(Launagögn!$B$6:$B$10005,$A258))</f>
        <v/>
      </c>
      <c r="C258" s="25" t="str">
        <f aca="false">IF(INDEX(Launagögn!$C$6:$C$10005,$A258)="","",INDEX(Launagögn!$C$6:$C$10005,$A258))</f>
        <v/>
      </c>
      <c r="D258" s="49" t="str">
        <f aca="false">IF(INDEX(Launagögn!$D$6:$D$10005,$A258)="","",INDEX(Launagögn!$D$6:$D$10005,$A258))</f>
        <v/>
      </c>
      <c r="E258" s="50" t="str">
        <f aca="false">IF(INDEX(Launagögn!$E$6:$E$10005,$A258)="","",INDEX(Launagögn!$E$6:$E$10005,$A258))</f>
        <v/>
      </c>
      <c r="F258" s="27" t="str">
        <f aca="false">IFERROR(IF(INDEX(Launagögn!$C$6:$C$10005,$A258)="","",IF(INDEX(Starfsmat!$C$11:$C$110,MATCH(INDEX(Launagögn!$C$6:$C$10005,$A258),Starfsmat!$B$11:$B$110,0))=0,"",INDEX(Starfsmat!$C$11:$C$110,MATCH(INDEX(Launagögn!$C$6:$C$10005,$A258),Starfsmat!$B$11:$B$110,0)))),"")</f>
        <v/>
      </c>
      <c r="G258" s="37" t="str">
        <f aca="false">IFERROR(IF(INDEX(Einstaklingsmat!$D$11:$D$510,$A258)=0,"",INDEX(Einstaklingsmat!$D$11:$D$510,$A258)),"")</f>
        <v/>
      </c>
      <c r="H258" s="51" t="str">
        <f aca="false">IFERROR(IF(AND(F258="",G258=""),"",IF(F258="",0,F258)+IF(G258="",0,G258)),"")</f>
        <v/>
      </c>
      <c r="I258" s="52" t="str">
        <f aca="false">IF(INDEX(Launagögn!$I$6:$I$10005,$A258)="","",INDEX(Launagögn!$I$6:$I$10005,$A258))</f>
        <v/>
      </c>
      <c r="J258" s="52" t="str">
        <f aca="false">IF(INDEX(Launagögn!$P$6:$P$10005,$A258)="","",INDEX(Launagögn!$P$6:$P$10005,$A258))</f>
        <v/>
      </c>
      <c r="K258" s="52" t="str">
        <f aca="false">IF(INDEX(Launagögn!$Q$6:$Q$10005,$A258)="","",INDEX(Launagögn!$Q$6:$Q$10005,$A258))</f>
        <v/>
      </c>
      <c r="L258" s="53" t="str">
        <f aca="false">IFERROR(IF(AND(I258="",J258=""),"",IF(I258="",0,I258)+IF(J258="",0,J258)),"")</f>
        <v/>
      </c>
      <c r="M258" s="52" t="str">
        <f aca="false">IFERROR(IF(OR(L258="",E258="",E258=0),"",ROUND(L258/E258,0)),"")</f>
        <v/>
      </c>
    </row>
    <row r="259" customFormat="false" ht="15" hidden="false" customHeight="true" outlineLevel="0" collapsed="false">
      <c r="A259" s="24" t="n">
        <v>254</v>
      </c>
      <c r="B259" s="25" t="str">
        <f aca="false">IF(INDEX(Launagögn!$B$6:$B$10005,$A259)="","",INDEX(Launagögn!$B$6:$B$10005,$A259))</f>
        <v/>
      </c>
      <c r="C259" s="25" t="str">
        <f aca="false">IF(INDEX(Launagögn!$C$6:$C$10005,$A259)="","",INDEX(Launagögn!$C$6:$C$10005,$A259))</f>
        <v/>
      </c>
      <c r="D259" s="49" t="str">
        <f aca="false">IF(INDEX(Launagögn!$D$6:$D$10005,$A259)="","",INDEX(Launagögn!$D$6:$D$10005,$A259))</f>
        <v/>
      </c>
      <c r="E259" s="50" t="str">
        <f aca="false">IF(INDEX(Launagögn!$E$6:$E$10005,$A259)="","",INDEX(Launagögn!$E$6:$E$10005,$A259))</f>
        <v/>
      </c>
      <c r="F259" s="27" t="str">
        <f aca="false">IFERROR(IF(INDEX(Launagögn!$C$6:$C$10005,$A259)="","",IF(INDEX(Starfsmat!$C$11:$C$110,MATCH(INDEX(Launagögn!$C$6:$C$10005,$A259),Starfsmat!$B$11:$B$110,0))=0,"",INDEX(Starfsmat!$C$11:$C$110,MATCH(INDEX(Launagögn!$C$6:$C$10005,$A259),Starfsmat!$B$11:$B$110,0)))),"")</f>
        <v/>
      </c>
      <c r="G259" s="37" t="str">
        <f aca="false">IFERROR(IF(INDEX(Einstaklingsmat!$D$11:$D$510,$A259)=0,"",INDEX(Einstaklingsmat!$D$11:$D$510,$A259)),"")</f>
        <v/>
      </c>
      <c r="H259" s="51" t="str">
        <f aca="false">IFERROR(IF(AND(F259="",G259=""),"",IF(F259="",0,F259)+IF(G259="",0,G259)),"")</f>
        <v/>
      </c>
      <c r="I259" s="52" t="str">
        <f aca="false">IF(INDEX(Launagögn!$I$6:$I$10005,$A259)="","",INDEX(Launagögn!$I$6:$I$10005,$A259))</f>
        <v/>
      </c>
      <c r="J259" s="52" t="str">
        <f aca="false">IF(INDEX(Launagögn!$P$6:$P$10005,$A259)="","",INDEX(Launagögn!$P$6:$P$10005,$A259))</f>
        <v/>
      </c>
      <c r="K259" s="52" t="str">
        <f aca="false">IF(INDEX(Launagögn!$Q$6:$Q$10005,$A259)="","",INDEX(Launagögn!$Q$6:$Q$10005,$A259))</f>
        <v/>
      </c>
      <c r="L259" s="53" t="str">
        <f aca="false">IFERROR(IF(AND(I259="",J259=""),"",IF(I259="",0,I259)+IF(J259="",0,J259)),"")</f>
        <v/>
      </c>
      <c r="M259" s="52" t="str">
        <f aca="false">IFERROR(IF(OR(L259="",E259="",E259=0),"",ROUND(L259/E259,0)),"")</f>
        <v/>
      </c>
    </row>
    <row r="260" customFormat="false" ht="15" hidden="false" customHeight="true" outlineLevel="0" collapsed="false">
      <c r="A260" s="24" t="n">
        <v>255</v>
      </c>
      <c r="B260" s="25" t="str">
        <f aca="false">IF(INDEX(Launagögn!$B$6:$B$10005,$A260)="","",INDEX(Launagögn!$B$6:$B$10005,$A260))</f>
        <v/>
      </c>
      <c r="C260" s="25" t="str">
        <f aca="false">IF(INDEX(Launagögn!$C$6:$C$10005,$A260)="","",INDEX(Launagögn!$C$6:$C$10005,$A260))</f>
        <v/>
      </c>
      <c r="D260" s="49" t="str">
        <f aca="false">IF(INDEX(Launagögn!$D$6:$D$10005,$A260)="","",INDEX(Launagögn!$D$6:$D$10005,$A260))</f>
        <v/>
      </c>
      <c r="E260" s="50" t="str">
        <f aca="false">IF(INDEX(Launagögn!$E$6:$E$10005,$A260)="","",INDEX(Launagögn!$E$6:$E$10005,$A260))</f>
        <v/>
      </c>
      <c r="F260" s="27" t="str">
        <f aca="false">IFERROR(IF(INDEX(Launagögn!$C$6:$C$10005,$A260)="","",IF(INDEX(Starfsmat!$C$11:$C$110,MATCH(INDEX(Launagögn!$C$6:$C$10005,$A260),Starfsmat!$B$11:$B$110,0))=0,"",INDEX(Starfsmat!$C$11:$C$110,MATCH(INDEX(Launagögn!$C$6:$C$10005,$A260),Starfsmat!$B$11:$B$110,0)))),"")</f>
        <v/>
      </c>
      <c r="G260" s="37" t="str">
        <f aca="false">IFERROR(IF(INDEX(Einstaklingsmat!$D$11:$D$510,$A260)=0,"",INDEX(Einstaklingsmat!$D$11:$D$510,$A260)),"")</f>
        <v/>
      </c>
      <c r="H260" s="51" t="str">
        <f aca="false">IFERROR(IF(AND(F260="",G260=""),"",IF(F260="",0,F260)+IF(G260="",0,G260)),"")</f>
        <v/>
      </c>
      <c r="I260" s="52" t="str">
        <f aca="false">IF(INDEX(Launagögn!$I$6:$I$10005,$A260)="","",INDEX(Launagögn!$I$6:$I$10005,$A260))</f>
        <v/>
      </c>
      <c r="J260" s="52" t="str">
        <f aca="false">IF(INDEX(Launagögn!$P$6:$P$10005,$A260)="","",INDEX(Launagögn!$P$6:$P$10005,$A260))</f>
        <v/>
      </c>
      <c r="K260" s="52" t="str">
        <f aca="false">IF(INDEX(Launagögn!$Q$6:$Q$10005,$A260)="","",INDEX(Launagögn!$Q$6:$Q$10005,$A260))</f>
        <v/>
      </c>
      <c r="L260" s="53" t="str">
        <f aca="false">IFERROR(IF(AND(I260="",J260=""),"",IF(I260="",0,I260)+IF(J260="",0,J260)),"")</f>
        <v/>
      </c>
      <c r="M260" s="52" t="str">
        <f aca="false">IFERROR(IF(OR(L260="",E260="",E260=0),"",ROUND(L260/E260,0)),"")</f>
        <v/>
      </c>
    </row>
    <row r="261" customFormat="false" ht="15" hidden="false" customHeight="true" outlineLevel="0" collapsed="false">
      <c r="A261" s="24" t="n">
        <v>256</v>
      </c>
      <c r="B261" s="25" t="str">
        <f aca="false">IF(INDEX(Launagögn!$B$6:$B$10005,$A261)="","",INDEX(Launagögn!$B$6:$B$10005,$A261))</f>
        <v/>
      </c>
      <c r="C261" s="25" t="str">
        <f aca="false">IF(INDEX(Launagögn!$C$6:$C$10005,$A261)="","",INDEX(Launagögn!$C$6:$C$10005,$A261))</f>
        <v/>
      </c>
      <c r="D261" s="49" t="str">
        <f aca="false">IF(INDEX(Launagögn!$D$6:$D$10005,$A261)="","",INDEX(Launagögn!$D$6:$D$10005,$A261))</f>
        <v/>
      </c>
      <c r="E261" s="50" t="str">
        <f aca="false">IF(INDEX(Launagögn!$E$6:$E$10005,$A261)="","",INDEX(Launagögn!$E$6:$E$10005,$A261))</f>
        <v/>
      </c>
      <c r="F261" s="27" t="str">
        <f aca="false">IFERROR(IF(INDEX(Launagögn!$C$6:$C$10005,$A261)="","",IF(INDEX(Starfsmat!$C$11:$C$110,MATCH(INDEX(Launagögn!$C$6:$C$10005,$A261),Starfsmat!$B$11:$B$110,0))=0,"",INDEX(Starfsmat!$C$11:$C$110,MATCH(INDEX(Launagögn!$C$6:$C$10005,$A261),Starfsmat!$B$11:$B$110,0)))),"")</f>
        <v/>
      </c>
      <c r="G261" s="37" t="str">
        <f aca="false">IFERROR(IF(INDEX(Einstaklingsmat!$D$11:$D$510,$A261)=0,"",INDEX(Einstaklingsmat!$D$11:$D$510,$A261)),"")</f>
        <v/>
      </c>
      <c r="H261" s="51" t="str">
        <f aca="false">IFERROR(IF(AND(F261="",G261=""),"",IF(F261="",0,F261)+IF(G261="",0,G261)),"")</f>
        <v/>
      </c>
      <c r="I261" s="52" t="str">
        <f aca="false">IF(INDEX(Launagögn!$I$6:$I$10005,$A261)="","",INDEX(Launagögn!$I$6:$I$10005,$A261))</f>
        <v/>
      </c>
      <c r="J261" s="52" t="str">
        <f aca="false">IF(INDEX(Launagögn!$P$6:$P$10005,$A261)="","",INDEX(Launagögn!$P$6:$P$10005,$A261))</f>
        <v/>
      </c>
      <c r="K261" s="52" t="str">
        <f aca="false">IF(INDEX(Launagögn!$Q$6:$Q$10005,$A261)="","",INDEX(Launagögn!$Q$6:$Q$10005,$A261))</f>
        <v/>
      </c>
      <c r="L261" s="53" t="str">
        <f aca="false">IFERROR(IF(AND(I261="",J261=""),"",IF(I261="",0,I261)+IF(J261="",0,J261)),"")</f>
        <v/>
      </c>
      <c r="M261" s="52" t="str">
        <f aca="false">IFERROR(IF(OR(L261="",E261="",E261=0),"",ROUND(L261/E261,0)),"")</f>
        <v/>
      </c>
    </row>
    <row r="262" customFormat="false" ht="15" hidden="false" customHeight="true" outlineLevel="0" collapsed="false">
      <c r="A262" s="24" t="n">
        <v>257</v>
      </c>
      <c r="B262" s="25" t="str">
        <f aca="false">IF(INDEX(Launagögn!$B$6:$B$10005,$A262)="","",INDEX(Launagögn!$B$6:$B$10005,$A262))</f>
        <v/>
      </c>
      <c r="C262" s="25" t="str">
        <f aca="false">IF(INDEX(Launagögn!$C$6:$C$10005,$A262)="","",INDEX(Launagögn!$C$6:$C$10005,$A262))</f>
        <v/>
      </c>
      <c r="D262" s="49" t="str">
        <f aca="false">IF(INDEX(Launagögn!$D$6:$D$10005,$A262)="","",INDEX(Launagögn!$D$6:$D$10005,$A262))</f>
        <v/>
      </c>
      <c r="E262" s="50" t="str">
        <f aca="false">IF(INDEX(Launagögn!$E$6:$E$10005,$A262)="","",INDEX(Launagögn!$E$6:$E$10005,$A262))</f>
        <v/>
      </c>
      <c r="F262" s="27" t="str">
        <f aca="false">IFERROR(IF(INDEX(Launagögn!$C$6:$C$10005,$A262)="","",IF(INDEX(Starfsmat!$C$11:$C$110,MATCH(INDEX(Launagögn!$C$6:$C$10005,$A262),Starfsmat!$B$11:$B$110,0))=0,"",INDEX(Starfsmat!$C$11:$C$110,MATCH(INDEX(Launagögn!$C$6:$C$10005,$A262),Starfsmat!$B$11:$B$110,0)))),"")</f>
        <v/>
      </c>
      <c r="G262" s="37" t="str">
        <f aca="false">IFERROR(IF(INDEX(Einstaklingsmat!$D$11:$D$510,$A262)=0,"",INDEX(Einstaklingsmat!$D$11:$D$510,$A262)),"")</f>
        <v/>
      </c>
      <c r="H262" s="51" t="str">
        <f aca="false">IFERROR(IF(AND(F262="",G262=""),"",IF(F262="",0,F262)+IF(G262="",0,G262)),"")</f>
        <v/>
      </c>
      <c r="I262" s="52" t="str">
        <f aca="false">IF(INDEX(Launagögn!$I$6:$I$10005,$A262)="","",INDEX(Launagögn!$I$6:$I$10005,$A262))</f>
        <v/>
      </c>
      <c r="J262" s="52" t="str">
        <f aca="false">IF(INDEX(Launagögn!$P$6:$P$10005,$A262)="","",INDEX(Launagögn!$P$6:$P$10005,$A262))</f>
        <v/>
      </c>
      <c r="K262" s="52" t="str">
        <f aca="false">IF(INDEX(Launagögn!$Q$6:$Q$10005,$A262)="","",INDEX(Launagögn!$Q$6:$Q$10005,$A262))</f>
        <v/>
      </c>
      <c r="L262" s="53" t="str">
        <f aca="false">IFERROR(IF(AND(I262="",J262=""),"",IF(I262="",0,I262)+IF(J262="",0,J262)),"")</f>
        <v/>
      </c>
      <c r="M262" s="52" t="str">
        <f aca="false">IFERROR(IF(OR(L262="",E262="",E262=0),"",ROUND(L262/E262,0)),"")</f>
        <v/>
      </c>
    </row>
    <row r="263" customFormat="false" ht="15" hidden="false" customHeight="true" outlineLevel="0" collapsed="false">
      <c r="A263" s="24" t="n">
        <v>258</v>
      </c>
      <c r="B263" s="25" t="str">
        <f aca="false">IF(INDEX(Launagögn!$B$6:$B$10005,$A263)="","",INDEX(Launagögn!$B$6:$B$10005,$A263))</f>
        <v/>
      </c>
      <c r="C263" s="25" t="str">
        <f aca="false">IF(INDEX(Launagögn!$C$6:$C$10005,$A263)="","",INDEX(Launagögn!$C$6:$C$10005,$A263))</f>
        <v/>
      </c>
      <c r="D263" s="49" t="str">
        <f aca="false">IF(INDEX(Launagögn!$D$6:$D$10005,$A263)="","",INDEX(Launagögn!$D$6:$D$10005,$A263))</f>
        <v/>
      </c>
      <c r="E263" s="50" t="str">
        <f aca="false">IF(INDEX(Launagögn!$E$6:$E$10005,$A263)="","",INDEX(Launagögn!$E$6:$E$10005,$A263))</f>
        <v/>
      </c>
      <c r="F263" s="27" t="str">
        <f aca="false">IFERROR(IF(INDEX(Launagögn!$C$6:$C$10005,$A263)="","",IF(INDEX(Starfsmat!$C$11:$C$110,MATCH(INDEX(Launagögn!$C$6:$C$10005,$A263),Starfsmat!$B$11:$B$110,0))=0,"",INDEX(Starfsmat!$C$11:$C$110,MATCH(INDEX(Launagögn!$C$6:$C$10005,$A263),Starfsmat!$B$11:$B$110,0)))),"")</f>
        <v/>
      </c>
      <c r="G263" s="37" t="str">
        <f aca="false">IFERROR(IF(INDEX(Einstaklingsmat!$D$11:$D$510,$A263)=0,"",INDEX(Einstaklingsmat!$D$11:$D$510,$A263)),"")</f>
        <v/>
      </c>
      <c r="H263" s="51" t="str">
        <f aca="false">IFERROR(IF(AND(F263="",G263=""),"",IF(F263="",0,F263)+IF(G263="",0,G263)),"")</f>
        <v/>
      </c>
      <c r="I263" s="52" t="str">
        <f aca="false">IF(INDEX(Launagögn!$I$6:$I$10005,$A263)="","",INDEX(Launagögn!$I$6:$I$10005,$A263))</f>
        <v/>
      </c>
      <c r="J263" s="52" t="str">
        <f aca="false">IF(INDEX(Launagögn!$P$6:$P$10005,$A263)="","",INDEX(Launagögn!$P$6:$P$10005,$A263))</f>
        <v/>
      </c>
      <c r="K263" s="52" t="str">
        <f aca="false">IF(INDEX(Launagögn!$Q$6:$Q$10005,$A263)="","",INDEX(Launagögn!$Q$6:$Q$10005,$A263))</f>
        <v/>
      </c>
      <c r="L263" s="53" t="str">
        <f aca="false">IFERROR(IF(AND(I263="",J263=""),"",IF(I263="",0,I263)+IF(J263="",0,J263)),"")</f>
        <v/>
      </c>
      <c r="M263" s="52" t="str">
        <f aca="false">IFERROR(IF(OR(L263="",E263="",E263=0),"",ROUND(L263/E263,0)),"")</f>
        <v/>
      </c>
    </row>
    <row r="264" customFormat="false" ht="15" hidden="false" customHeight="true" outlineLevel="0" collapsed="false">
      <c r="A264" s="24" t="n">
        <v>259</v>
      </c>
      <c r="B264" s="25" t="str">
        <f aca="false">IF(INDEX(Launagögn!$B$6:$B$10005,$A264)="","",INDEX(Launagögn!$B$6:$B$10005,$A264))</f>
        <v/>
      </c>
      <c r="C264" s="25" t="str">
        <f aca="false">IF(INDEX(Launagögn!$C$6:$C$10005,$A264)="","",INDEX(Launagögn!$C$6:$C$10005,$A264))</f>
        <v/>
      </c>
      <c r="D264" s="49" t="str">
        <f aca="false">IF(INDEX(Launagögn!$D$6:$D$10005,$A264)="","",INDEX(Launagögn!$D$6:$D$10005,$A264))</f>
        <v/>
      </c>
      <c r="E264" s="50" t="str">
        <f aca="false">IF(INDEX(Launagögn!$E$6:$E$10005,$A264)="","",INDEX(Launagögn!$E$6:$E$10005,$A264))</f>
        <v/>
      </c>
      <c r="F264" s="27" t="str">
        <f aca="false">IFERROR(IF(INDEX(Launagögn!$C$6:$C$10005,$A264)="","",IF(INDEX(Starfsmat!$C$11:$C$110,MATCH(INDEX(Launagögn!$C$6:$C$10005,$A264),Starfsmat!$B$11:$B$110,0))=0,"",INDEX(Starfsmat!$C$11:$C$110,MATCH(INDEX(Launagögn!$C$6:$C$10005,$A264),Starfsmat!$B$11:$B$110,0)))),"")</f>
        <v/>
      </c>
      <c r="G264" s="37" t="str">
        <f aca="false">IFERROR(IF(INDEX(Einstaklingsmat!$D$11:$D$510,$A264)=0,"",INDEX(Einstaklingsmat!$D$11:$D$510,$A264)),"")</f>
        <v/>
      </c>
      <c r="H264" s="51" t="str">
        <f aca="false">IFERROR(IF(AND(F264="",G264=""),"",IF(F264="",0,F264)+IF(G264="",0,G264)),"")</f>
        <v/>
      </c>
      <c r="I264" s="52" t="str">
        <f aca="false">IF(INDEX(Launagögn!$I$6:$I$10005,$A264)="","",INDEX(Launagögn!$I$6:$I$10005,$A264))</f>
        <v/>
      </c>
      <c r="J264" s="52" t="str">
        <f aca="false">IF(INDEX(Launagögn!$P$6:$P$10005,$A264)="","",INDEX(Launagögn!$P$6:$P$10005,$A264))</f>
        <v/>
      </c>
      <c r="K264" s="52" t="str">
        <f aca="false">IF(INDEX(Launagögn!$Q$6:$Q$10005,$A264)="","",INDEX(Launagögn!$Q$6:$Q$10005,$A264))</f>
        <v/>
      </c>
      <c r="L264" s="53" t="str">
        <f aca="false">IFERROR(IF(AND(I264="",J264=""),"",IF(I264="",0,I264)+IF(J264="",0,J264)),"")</f>
        <v/>
      </c>
      <c r="M264" s="52" t="str">
        <f aca="false">IFERROR(IF(OR(L264="",E264="",E264=0),"",ROUND(L264/E264,0)),"")</f>
        <v/>
      </c>
    </row>
    <row r="265" customFormat="false" ht="15" hidden="false" customHeight="true" outlineLevel="0" collapsed="false">
      <c r="A265" s="24" t="n">
        <v>260</v>
      </c>
      <c r="B265" s="25" t="str">
        <f aca="false">IF(INDEX(Launagögn!$B$6:$B$10005,$A265)="","",INDEX(Launagögn!$B$6:$B$10005,$A265))</f>
        <v/>
      </c>
      <c r="C265" s="25" t="str">
        <f aca="false">IF(INDEX(Launagögn!$C$6:$C$10005,$A265)="","",INDEX(Launagögn!$C$6:$C$10005,$A265))</f>
        <v/>
      </c>
      <c r="D265" s="49" t="str">
        <f aca="false">IF(INDEX(Launagögn!$D$6:$D$10005,$A265)="","",INDEX(Launagögn!$D$6:$D$10005,$A265))</f>
        <v/>
      </c>
      <c r="E265" s="50" t="str">
        <f aca="false">IF(INDEX(Launagögn!$E$6:$E$10005,$A265)="","",INDEX(Launagögn!$E$6:$E$10005,$A265))</f>
        <v/>
      </c>
      <c r="F265" s="27" t="str">
        <f aca="false">IFERROR(IF(INDEX(Launagögn!$C$6:$C$10005,$A265)="","",IF(INDEX(Starfsmat!$C$11:$C$110,MATCH(INDEX(Launagögn!$C$6:$C$10005,$A265),Starfsmat!$B$11:$B$110,0))=0,"",INDEX(Starfsmat!$C$11:$C$110,MATCH(INDEX(Launagögn!$C$6:$C$10005,$A265),Starfsmat!$B$11:$B$110,0)))),"")</f>
        <v/>
      </c>
      <c r="G265" s="37" t="str">
        <f aca="false">IFERROR(IF(INDEX(Einstaklingsmat!$D$11:$D$510,$A265)=0,"",INDEX(Einstaklingsmat!$D$11:$D$510,$A265)),"")</f>
        <v/>
      </c>
      <c r="H265" s="51" t="str">
        <f aca="false">IFERROR(IF(AND(F265="",G265=""),"",IF(F265="",0,F265)+IF(G265="",0,G265)),"")</f>
        <v/>
      </c>
      <c r="I265" s="52" t="str">
        <f aca="false">IF(INDEX(Launagögn!$I$6:$I$10005,$A265)="","",INDEX(Launagögn!$I$6:$I$10005,$A265))</f>
        <v/>
      </c>
      <c r="J265" s="52" t="str">
        <f aca="false">IF(INDEX(Launagögn!$P$6:$P$10005,$A265)="","",INDEX(Launagögn!$P$6:$P$10005,$A265))</f>
        <v/>
      </c>
      <c r="K265" s="52" t="str">
        <f aca="false">IF(INDEX(Launagögn!$Q$6:$Q$10005,$A265)="","",INDEX(Launagögn!$Q$6:$Q$10005,$A265))</f>
        <v/>
      </c>
      <c r="L265" s="53" t="str">
        <f aca="false">IFERROR(IF(AND(I265="",J265=""),"",IF(I265="",0,I265)+IF(J265="",0,J265)),"")</f>
        <v/>
      </c>
      <c r="M265" s="52" t="str">
        <f aca="false">IFERROR(IF(OR(L265="",E265="",E265=0),"",ROUND(L265/E265,0)),"")</f>
        <v/>
      </c>
    </row>
    <row r="266" customFormat="false" ht="15" hidden="false" customHeight="true" outlineLevel="0" collapsed="false">
      <c r="A266" s="24" t="n">
        <v>261</v>
      </c>
      <c r="B266" s="25" t="str">
        <f aca="false">IF(INDEX(Launagögn!$B$6:$B$10005,$A266)="","",INDEX(Launagögn!$B$6:$B$10005,$A266))</f>
        <v/>
      </c>
      <c r="C266" s="25" t="str">
        <f aca="false">IF(INDEX(Launagögn!$C$6:$C$10005,$A266)="","",INDEX(Launagögn!$C$6:$C$10005,$A266))</f>
        <v/>
      </c>
      <c r="D266" s="49" t="str">
        <f aca="false">IF(INDEX(Launagögn!$D$6:$D$10005,$A266)="","",INDEX(Launagögn!$D$6:$D$10005,$A266))</f>
        <v/>
      </c>
      <c r="E266" s="50" t="str">
        <f aca="false">IF(INDEX(Launagögn!$E$6:$E$10005,$A266)="","",INDEX(Launagögn!$E$6:$E$10005,$A266))</f>
        <v/>
      </c>
      <c r="F266" s="27" t="str">
        <f aca="false">IFERROR(IF(INDEX(Launagögn!$C$6:$C$10005,$A266)="","",IF(INDEX(Starfsmat!$C$11:$C$110,MATCH(INDEX(Launagögn!$C$6:$C$10005,$A266),Starfsmat!$B$11:$B$110,0))=0,"",INDEX(Starfsmat!$C$11:$C$110,MATCH(INDEX(Launagögn!$C$6:$C$10005,$A266),Starfsmat!$B$11:$B$110,0)))),"")</f>
        <v/>
      </c>
      <c r="G266" s="37" t="str">
        <f aca="false">IFERROR(IF(INDEX(Einstaklingsmat!$D$11:$D$510,$A266)=0,"",INDEX(Einstaklingsmat!$D$11:$D$510,$A266)),"")</f>
        <v/>
      </c>
      <c r="H266" s="51" t="str">
        <f aca="false">IFERROR(IF(AND(F266="",G266=""),"",IF(F266="",0,F266)+IF(G266="",0,G266)),"")</f>
        <v/>
      </c>
      <c r="I266" s="52" t="str">
        <f aca="false">IF(INDEX(Launagögn!$I$6:$I$10005,$A266)="","",INDEX(Launagögn!$I$6:$I$10005,$A266))</f>
        <v/>
      </c>
      <c r="J266" s="52" t="str">
        <f aca="false">IF(INDEX(Launagögn!$P$6:$P$10005,$A266)="","",INDEX(Launagögn!$P$6:$P$10005,$A266))</f>
        <v/>
      </c>
      <c r="K266" s="52" t="str">
        <f aca="false">IF(INDEX(Launagögn!$Q$6:$Q$10005,$A266)="","",INDEX(Launagögn!$Q$6:$Q$10005,$A266))</f>
        <v/>
      </c>
      <c r="L266" s="53" t="str">
        <f aca="false">IFERROR(IF(AND(I266="",J266=""),"",IF(I266="",0,I266)+IF(J266="",0,J266)),"")</f>
        <v/>
      </c>
      <c r="M266" s="52" t="str">
        <f aca="false">IFERROR(IF(OR(L266="",E266="",E266=0),"",ROUND(L266/E266,0)),"")</f>
        <v/>
      </c>
    </row>
    <row r="267" customFormat="false" ht="15" hidden="false" customHeight="true" outlineLevel="0" collapsed="false">
      <c r="A267" s="24" t="n">
        <v>262</v>
      </c>
      <c r="B267" s="25" t="str">
        <f aca="false">IF(INDEX(Launagögn!$B$6:$B$10005,$A267)="","",INDEX(Launagögn!$B$6:$B$10005,$A267))</f>
        <v/>
      </c>
      <c r="C267" s="25" t="str">
        <f aca="false">IF(INDEX(Launagögn!$C$6:$C$10005,$A267)="","",INDEX(Launagögn!$C$6:$C$10005,$A267))</f>
        <v/>
      </c>
      <c r="D267" s="49" t="str">
        <f aca="false">IF(INDEX(Launagögn!$D$6:$D$10005,$A267)="","",INDEX(Launagögn!$D$6:$D$10005,$A267))</f>
        <v/>
      </c>
      <c r="E267" s="50" t="str">
        <f aca="false">IF(INDEX(Launagögn!$E$6:$E$10005,$A267)="","",INDEX(Launagögn!$E$6:$E$10005,$A267))</f>
        <v/>
      </c>
      <c r="F267" s="27" t="str">
        <f aca="false">IFERROR(IF(INDEX(Launagögn!$C$6:$C$10005,$A267)="","",IF(INDEX(Starfsmat!$C$11:$C$110,MATCH(INDEX(Launagögn!$C$6:$C$10005,$A267),Starfsmat!$B$11:$B$110,0))=0,"",INDEX(Starfsmat!$C$11:$C$110,MATCH(INDEX(Launagögn!$C$6:$C$10005,$A267),Starfsmat!$B$11:$B$110,0)))),"")</f>
        <v/>
      </c>
      <c r="G267" s="37" t="str">
        <f aca="false">IFERROR(IF(INDEX(Einstaklingsmat!$D$11:$D$510,$A267)=0,"",INDEX(Einstaklingsmat!$D$11:$D$510,$A267)),"")</f>
        <v/>
      </c>
      <c r="H267" s="51" t="str">
        <f aca="false">IFERROR(IF(AND(F267="",G267=""),"",IF(F267="",0,F267)+IF(G267="",0,G267)),"")</f>
        <v/>
      </c>
      <c r="I267" s="52" t="str">
        <f aca="false">IF(INDEX(Launagögn!$I$6:$I$10005,$A267)="","",INDEX(Launagögn!$I$6:$I$10005,$A267))</f>
        <v/>
      </c>
      <c r="J267" s="52" t="str">
        <f aca="false">IF(INDEX(Launagögn!$P$6:$P$10005,$A267)="","",INDEX(Launagögn!$P$6:$P$10005,$A267))</f>
        <v/>
      </c>
      <c r="K267" s="52" t="str">
        <f aca="false">IF(INDEX(Launagögn!$Q$6:$Q$10005,$A267)="","",INDEX(Launagögn!$Q$6:$Q$10005,$A267))</f>
        <v/>
      </c>
      <c r="L267" s="53" t="str">
        <f aca="false">IFERROR(IF(AND(I267="",J267=""),"",IF(I267="",0,I267)+IF(J267="",0,J267)),"")</f>
        <v/>
      </c>
      <c r="M267" s="52" t="str">
        <f aca="false">IFERROR(IF(OR(L267="",E267="",E267=0),"",ROUND(L267/E267,0)),"")</f>
        <v/>
      </c>
    </row>
    <row r="268" customFormat="false" ht="15" hidden="false" customHeight="true" outlineLevel="0" collapsed="false">
      <c r="A268" s="24" t="n">
        <v>263</v>
      </c>
      <c r="B268" s="25" t="str">
        <f aca="false">IF(INDEX(Launagögn!$B$6:$B$10005,$A268)="","",INDEX(Launagögn!$B$6:$B$10005,$A268))</f>
        <v/>
      </c>
      <c r="C268" s="25" t="str">
        <f aca="false">IF(INDEX(Launagögn!$C$6:$C$10005,$A268)="","",INDEX(Launagögn!$C$6:$C$10005,$A268))</f>
        <v/>
      </c>
      <c r="D268" s="49" t="str">
        <f aca="false">IF(INDEX(Launagögn!$D$6:$D$10005,$A268)="","",INDEX(Launagögn!$D$6:$D$10005,$A268))</f>
        <v/>
      </c>
      <c r="E268" s="50" t="str">
        <f aca="false">IF(INDEX(Launagögn!$E$6:$E$10005,$A268)="","",INDEX(Launagögn!$E$6:$E$10005,$A268))</f>
        <v/>
      </c>
      <c r="F268" s="27" t="str">
        <f aca="false">IFERROR(IF(INDEX(Launagögn!$C$6:$C$10005,$A268)="","",IF(INDEX(Starfsmat!$C$11:$C$110,MATCH(INDEX(Launagögn!$C$6:$C$10005,$A268),Starfsmat!$B$11:$B$110,0))=0,"",INDEX(Starfsmat!$C$11:$C$110,MATCH(INDEX(Launagögn!$C$6:$C$10005,$A268),Starfsmat!$B$11:$B$110,0)))),"")</f>
        <v/>
      </c>
      <c r="G268" s="37" t="str">
        <f aca="false">IFERROR(IF(INDEX(Einstaklingsmat!$D$11:$D$510,$A268)=0,"",INDEX(Einstaklingsmat!$D$11:$D$510,$A268)),"")</f>
        <v/>
      </c>
      <c r="H268" s="51" t="str">
        <f aca="false">IFERROR(IF(AND(F268="",G268=""),"",IF(F268="",0,F268)+IF(G268="",0,G268)),"")</f>
        <v/>
      </c>
      <c r="I268" s="52" t="str">
        <f aca="false">IF(INDEX(Launagögn!$I$6:$I$10005,$A268)="","",INDEX(Launagögn!$I$6:$I$10005,$A268))</f>
        <v/>
      </c>
      <c r="J268" s="52" t="str">
        <f aca="false">IF(INDEX(Launagögn!$P$6:$P$10005,$A268)="","",INDEX(Launagögn!$P$6:$P$10005,$A268))</f>
        <v/>
      </c>
      <c r="K268" s="52" t="str">
        <f aca="false">IF(INDEX(Launagögn!$Q$6:$Q$10005,$A268)="","",INDEX(Launagögn!$Q$6:$Q$10005,$A268))</f>
        <v/>
      </c>
      <c r="L268" s="53" t="str">
        <f aca="false">IFERROR(IF(AND(I268="",J268=""),"",IF(I268="",0,I268)+IF(J268="",0,J268)),"")</f>
        <v/>
      </c>
      <c r="M268" s="52" t="str">
        <f aca="false">IFERROR(IF(OR(L268="",E268="",E268=0),"",ROUND(L268/E268,0)),"")</f>
        <v/>
      </c>
    </row>
    <row r="269" customFormat="false" ht="15" hidden="false" customHeight="true" outlineLevel="0" collapsed="false">
      <c r="A269" s="24" t="n">
        <v>264</v>
      </c>
      <c r="B269" s="25" t="str">
        <f aca="false">IF(INDEX(Launagögn!$B$6:$B$10005,$A269)="","",INDEX(Launagögn!$B$6:$B$10005,$A269))</f>
        <v/>
      </c>
      <c r="C269" s="25" t="str">
        <f aca="false">IF(INDEX(Launagögn!$C$6:$C$10005,$A269)="","",INDEX(Launagögn!$C$6:$C$10005,$A269))</f>
        <v/>
      </c>
      <c r="D269" s="49" t="str">
        <f aca="false">IF(INDEX(Launagögn!$D$6:$D$10005,$A269)="","",INDEX(Launagögn!$D$6:$D$10005,$A269))</f>
        <v/>
      </c>
      <c r="E269" s="50" t="str">
        <f aca="false">IF(INDEX(Launagögn!$E$6:$E$10005,$A269)="","",INDEX(Launagögn!$E$6:$E$10005,$A269))</f>
        <v/>
      </c>
      <c r="F269" s="27" t="str">
        <f aca="false">IFERROR(IF(INDEX(Launagögn!$C$6:$C$10005,$A269)="","",IF(INDEX(Starfsmat!$C$11:$C$110,MATCH(INDEX(Launagögn!$C$6:$C$10005,$A269),Starfsmat!$B$11:$B$110,0))=0,"",INDEX(Starfsmat!$C$11:$C$110,MATCH(INDEX(Launagögn!$C$6:$C$10005,$A269),Starfsmat!$B$11:$B$110,0)))),"")</f>
        <v/>
      </c>
      <c r="G269" s="37" t="str">
        <f aca="false">IFERROR(IF(INDEX(Einstaklingsmat!$D$11:$D$510,$A269)=0,"",INDEX(Einstaklingsmat!$D$11:$D$510,$A269)),"")</f>
        <v/>
      </c>
      <c r="H269" s="51" t="str">
        <f aca="false">IFERROR(IF(AND(F269="",G269=""),"",IF(F269="",0,F269)+IF(G269="",0,G269)),"")</f>
        <v/>
      </c>
      <c r="I269" s="52" t="str">
        <f aca="false">IF(INDEX(Launagögn!$I$6:$I$10005,$A269)="","",INDEX(Launagögn!$I$6:$I$10005,$A269))</f>
        <v/>
      </c>
      <c r="J269" s="52" t="str">
        <f aca="false">IF(INDEX(Launagögn!$P$6:$P$10005,$A269)="","",INDEX(Launagögn!$P$6:$P$10005,$A269))</f>
        <v/>
      </c>
      <c r="K269" s="52" t="str">
        <f aca="false">IF(INDEX(Launagögn!$Q$6:$Q$10005,$A269)="","",INDEX(Launagögn!$Q$6:$Q$10005,$A269))</f>
        <v/>
      </c>
      <c r="L269" s="53" t="str">
        <f aca="false">IFERROR(IF(AND(I269="",J269=""),"",IF(I269="",0,I269)+IF(J269="",0,J269)),"")</f>
        <v/>
      </c>
      <c r="M269" s="52" t="str">
        <f aca="false">IFERROR(IF(OR(L269="",E269="",E269=0),"",ROUND(L269/E269,0)),"")</f>
        <v/>
      </c>
    </row>
    <row r="270" customFormat="false" ht="15" hidden="false" customHeight="true" outlineLevel="0" collapsed="false">
      <c r="A270" s="24" t="n">
        <v>265</v>
      </c>
      <c r="B270" s="25" t="str">
        <f aca="false">IF(INDEX(Launagögn!$B$6:$B$10005,$A270)="","",INDEX(Launagögn!$B$6:$B$10005,$A270))</f>
        <v/>
      </c>
      <c r="C270" s="25" t="str">
        <f aca="false">IF(INDEX(Launagögn!$C$6:$C$10005,$A270)="","",INDEX(Launagögn!$C$6:$C$10005,$A270))</f>
        <v/>
      </c>
      <c r="D270" s="49" t="str">
        <f aca="false">IF(INDEX(Launagögn!$D$6:$D$10005,$A270)="","",INDEX(Launagögn!$D$6:$D$10005,$A270))</f>
        <v/>
      </c>
      <c r="E270" s="50" t="str">
        <f aca="false">IF(INDEX(Launagögn!$E$6:$E$10005,$A270)="","",INDEX(Launagögn!$E$6:$E$10005,$A270))</f>
        <v/>
      </c>
      <c r="F270" s="27" t="str">
        <f aca="false">IFERROR(IF(INDEX(Launagögn!$C$6:$C$10005,$A270)="","",IF(INDEX(Starfsmat!$C$11:$C$110,MATCH(INDEX(Launagögn!$C$6:$C$10005,$A270),Starfsmat!$B$11:$B$110,0))=0,"",INDEX(Starfsmat!$C$11:$C$110,MATCH(INDEX(Launagögn!$C$6:$C$10005,$A270),Starfsmat!$B$11:$B$110,0)))),"")</f>
        <v/>
      </c>
      <c r="G270" s="37" t="str">
        <f aca="false">IFERROR(IF(INDEX(Einstaklingsmat!$D$11:$D$510,$A270)=0,"",INDEX(Einstaklingsmat!$D$11:$D$510,$A270)),"")</f>
        <v/>
      </c>
      <c r="H270" s="51" t="str">
        <f aca="false">IFERROR(IF(AND(F270="",G270=""),"",IF(F270="",0,F270)+IF(G270="",0,G270)),"")</f>
        <v/>
      </c>
      <c r="I270" s="52" t="str">
        <f aca="false">IF(INDEX(Launagögn!$I$6:$I$10005,$A270)="","",INDEX(Launagögn!$I$6:$I$10005,$A270))</f>
        <v/>
      </c>
      <c r="J270" s="52" t="str">
        <f aca="false">IF(INDEX(Launagögn!$P$6:$P$10005,$A270)="","",INDEX(Launagögn!$P$6:$P$10005,$A270))</f>
        <v/>
      </c>
      <c r="K270" s="52" t="str">
        <f aca="false">IF(INDEX(Launagögn!$Q$6:$Q$10005,$A270)="","",INDEX(Launagögn!$Q$6:$Q$10005,$A270))</f>
        <v/>
      </c>
      <c r="L270" s="53" t="str">
        <f aca="false">IFERROR(IF(AND(I270="",J270=""),"",IF(I270="",0,I270)+IF(J270="",0,J270)),"")</f>
        <v/>
      </c>
      <c r="M270" s="52" t="str">
        <f aca="false">IFERROR(IF(OR(L270="",E270="",E270=0),"",ROUND(L270/E270,0)),"")</f>
        <v/>
      </c>
    </row>
    <row r="271" customFormat="false" ht="15" hidden="false" customHeight="true" outlineLevel="0" collapsed="false">
      <c r="A271" s="24" t="n">
        <v>266</v>
      </c>
      <c r="B271" s="25" t="str">
        <f aca="false">IF(INDEX(Launagögn!$B$6:$B$10005,$A271)="","",INDEX(Launagögn!$B$6:$B$10005,$A271))</f>
        <v/>
      </c>
      <c r="C271" s="25" t="str">
        <f aca="false">IF(INDEX(Launagögn!$C$6:$C$10005,$A271)="","",INDEX(Launagögn!$C$6:$C$10005,$A271))</f>
        <v/>
      </c>
      <c r="D271" s="49" t="str">
        <f aca="false">IF(INDEX(Launagögn!$D$6:$D$10005,$A271)="","",INDEX(Launagögn!$D$6:$D$10005,$A271))</f>
        <v/>
      </c>
      <c r="E271" s="50" t="str">
        <f aca="false">IF(INDEX(Launagögn!$E$6:$E$10005,$A271)="","",INDEX(Launagögn!$E$6:$E$10005,$A271))</f>
        <v/>
      </c>
      <c r="F271" s="27" t="str">
        <f aca="false">IFERROR(IF(INDEX(Launagögn!$C$6:$C$10005,$A271)="","",IF(INDEX(Starfsmat!$C$11:$C$110,MATCH(INDEX(Launagögn!$C$6:$C$10005,$A271),Starfsmat!$B$11:$B$110,0))=0,"",INDEX(Starfsmat!$C$11:$C$110,MATCH(INDEX(Launagögn!$C$6:$C$10005,$A271),Starfsmat!$B$11:$B$110,0)))),"")</f>
        <v/>
      </c>
      <c r="G271" s="37" t="str">
        <f aca="false">IFERROR(IF(INDEX(Einstaklingsmat!$D$11:$D$510,$A271)=0,"",INDEX(Einstaklingsmat!$D$11:$D$510,$A271)),"")</f>
        <v/>
      </c>
      <c r="H271" s="51" t="str">
        <f aca="false">IFERROR(IF(AND(F271="",G271=""),"",IF(F271="",0,F271)+IF(G271="",0,G271)),"")</f>
        <v/>
      </c>
      <c r="I271" s="52" t="str">
        <f aca="false">IF(INDEX(Launagögn!$I$6:$I$10005,$A271)="","",INDEX(Launagögn!$I$6:$I$10005,$A271))</f>
        <v/>
      </c>
      <c r="J271" s="52" t="str">
        <f aca="false">IF(INDEX(Launagögn!$P$6:$P$10005,$A271)="","",INDEX(Launagögn!$P$6:$P$10005,$A271))</f>
        <v/>
      </c>
      <c r="K271" s="52" t="str">
        <f aca="false">IF(INDEX(Launagögn!$Q$6:$Q$10005,$A271)="","",INDEX(Launagögn!$Q$6:$Q$10005,$A271))</f>
        <v/>
      </c>
      <c r="L271" s="53" t="str">
        <f aca="false">IFERROR(IF(AND(I271="",J271=""),"",IF(I271="",0,I271)+IF(J271="",0,J271)),"")</f>
        <v/>
      </c>
      <c r="M271" s="52" t="str">
        <f aca="false">IFERROR(IF(OR(L271="",E271="",E271=0),"",ROUND(L271/E271,0)),"")</f>
        <v/>
      </c>
    </row>
    <row r="272" customFormat="false" ht="15" hidden="false" customHeight="true" outlineLevel="0" collapsed="false">
      <c r="A272" s="24" t="n">
        <v>267</v>
      </c>
      <c r="B272" s="25" t="str">
        <f aca="false">IF(INDEX(Launagögn!$B$6:$B$10005,$A272)="","",INDEX(Launagögn!$B$6:$B$10005,$A272))</f>
        <v/>
      </c>
      <c r="C272" s="25" t="str">
        <f aca="false">IF(INDEX(Launagögn!$C$6:$C$10005,$A272)="","",INDEX(Launagögn!$C$6:$C$10005,$A272))</f>
        <v/>
      </c>
      <c r="D272" s="49" t="str">
        <f aca="false">IF(INDEX(Launagögn!$D$6:$D$10005,$A272)="","",INDEX(Launagögn!$D$6:$D$10005,$A272))</f>
        <v/>
      </c>
      <c r="E272" s="50" t="str">
        <f aca="false">IF(INDEX(Launagögn!$E$6:$E$10005,$A272)="","",INDEX(Launagögn!$E$6:$E$10005,$A272))</f>
        <v/>
      </c>
      <c r="F272" s="27" t="str">
        <f aca="false">IFERROR(IF(INDEX(Launagögn!$C$6:$C$10005,$A272)="","",IF(INDEX(Starfsmat!$C$11:$C$110,MATCH(INDEX(Launagögn!$C$6:$C$10005,$A272),Starfsmat!$B$11:$B$110,0))=0,"",INDEX(Starfsmat!$C$11:$C$110,MATCH(INDEX(Launagögn!$C$6:$C$10005,$A272),Starfsmat!$B$11:$B$110,0)))),"")</f>
        <v/>
      </c>
      <c r="G272" s="37" t="str">
        <f aca="false">IFERROR(IF(INDEX(Einstaklingsmat!$D$11:$D$510,$A272)=0,"",INDEX(Einstaklingsmat!$D$11:$D$510,$A272)),"")</f>
        <v/>
      </c>
      <c r="H272" s="51" t="str">
        <f aca="false">IFERROR(IF(AND(F272="",G272=""),"",IF(F272="",0,F272)+IF(G272="",0,G272)),"")</f>
        <v/>
      </c>
      <c r="I272" s="52" t="str">
        <f aca="false">IF(INDEX(Launagögn!$I$6:$I$10005,$A272)="","",INDEX(Launagögn!$I$6:$I$10005,$A272))</f>
        <v/>
      </c>
      <c r="J272" s="52" t="str">
        <f aca="false">IF(INDEX(Launagögn!$P$6:$P$10005,$A272)="","",INDEX(Launagögn!$P$6:$P$10005,$A272))</f>
        <v/>
      </c>
      <c r="K272" s="52" t="str">
        <f aca="false">IF(INDEX(Launagögn!$Q$6:$Q$10005,$A272)="","",INDEX(Launagögn!$Q$6:$Q$10005,$A272))</f>
        <v/>
      </c>
      <c r="L272" s="53" t="str">
        <f aca="false">IFERROR(IF(AND(I272="",J272=""),"",IF(I272="",0,I272)+IF(J272="",0,J272)),"")</f>
        <v/>
      </c>
      <c r="M272" s="52" t="str">
        <f aca="false">IFERROR(IF(OR(L272="",E272="",E272=0),"",ROUND(L272/E272,0)),"")</f>
        <v/>
      </c>
    </row>
    <row r="273" customFormat="false" ht="15" hidden="false" customHeight="true" outlineLevel="0" collapsed="false">
      <c r="A273" s="24" t="n">
        <v>268</v>
      </c>
      <c r="B273" s="25" t="str">
        <f aca="false">IF(INDEX(Launagögn!$B$6:$B$10005,$A273)="","",INDEX(Launagögn!$B$6:$B$10005,$A273))</f>
        <v/>
      </c>
      <c r="C273" s="25" t="str">
        <f aca="false">IF(INDEX(Launagögn!$C$6:$C$10005,$A273)="","",INDEX(Launagögn!$C$6:$C$10005,$A273))</f>
        <v/>
      </c>
      <c r="D273" s="49" t="str">
        <f aca="false">IF(INDEX(Launagögn!$D$6:$D$10005,$A273)="","",INDEX(Launagögn!$D$6:$D$10005,$A273))</f>
        <v/>
      </c>
      <c r="E273" s="50" t="str">
        <f aca="false">IF(INDEX(Launagögn!$E$6:$E$10005,$A273)="","",INDEX(Launagögn!$E$6:$E$10005,$A273))</f>
        <v/>
      </c>
      <c r="F273" s="27" t="str">
        <f aca="false">IFERROR(IF(INDEX(Launagögn!$C$6:$C$10005,$A273)="","",IF(INDEX(Starfsmat!$C$11:$C$110,MATCH(INDEX(Launagögn!$C$6:$C$10005,$A273),Starfsmat!$B$11:$B$110,0))=0,"",INDEX(Starfsmat!$C$11:$C$110,MATCH(INDEX(Launagögn!$C$6:$C$10005,$A273),Starfsmat!$B$11:$B$110,0)))),"")</f>
        <v/>
      </c>
      <c r="G273" s="37" t="str">
        <f aca="false">IFERROR(IF(INDEX(Einstaklingsmat!$D$11:$D$510,$A273)=0,"",INDEX(Einstaklingsmat!$D$11:$D$510,$A273)),"")</f>
        <v/>
      </c>
      <c r="H273" s="51" t="str">
        <f aca="false">IFERROR(IF(AND(F273="",G273=""),"",IF(F273="",0,F273)+IF(G273="",0,G273)),"")</f>
        <v/>
      </c>
      <c r="I273" s="52" t="str">
        <f aca="false">IF(INDEX(Launagögn!$I$6:$I$10005,$A273)="","",INDEX(Launagögn!$I$6:$I$10005,$A273))</f>
        <v/>
      </c>
      <c r="J273" s="52" t="str">
        <f aca="false">IF(INDEX(Launagögn!$P$6:$P$10005,$A273)="","",INDEX(Launagögn!$P$6:$P$10005,$A273))</f>
        <v/>
      </c>
      <c r="K273" s="52" t="str">
        <f aca="false">IF(INDEX(Launagögn!$Q$6:$Q$10005,$A273)="","",INDEX(Launagögn!$Q$6:$Q$10005,$A273))</f>
        <v/>
      </c>
      <c r="L273" s="53" t="str">
        <f aca="false">IFERROR(IF(AND(I273="",J273=""),"",IF(I273="",0,I273)+IF(J273="",0,J273)),"")</f>
        <v/>
      </c>
      <c r="M273" s="52" t="str">
        <f aca="false">IFERROR(IF(OR(L273="",E273="",E273=0),"",ROUND(L273/E273,0)),"")</f>
        <v/>
      </c>
    </row>
    <row r="274" customFormat="false" ht="15" hidden="false" customHeight="true" outlineLevel="0" collapsed="false">
      <c r="A274" s="24" t="n">
        <v>269</v>
      </c>
      <c r="B274" s="25" t="str">
        <f aca="false">IF(INDEX(Launagögn!$B$6:$B$10005,$A274)="","",INDEX(Launagögn!$B$6:$B$10005,$A274))</f>
        <v/>
      </c>
      <c r="C274" s="25" t="str">
        <f aca="false">IF(INDEX(Launagögn!$C$6:$C$10005,$A274)="","",INDEX(Launagögn!$C$6:$C$10005,$A274))</f>
        <v/>
      </c>
      <c r="D274" s="49" t="str">
        <f aca="false">IF(INDEX(Launagögn!$D$6:$D$10005,$A274)="","",INDEX(Launagögn!$D$6:$D$10005,$A274))</f>
        <v/>
      </c>
      <c r="E274" s="50" t="str">
        <f aca="false">IF(INDEX(Launagögn!$E$6:$E$10005,$A274)="","",INDEX(Launagögn!$E$6:$E$10005,$A274))</f>
        <v/>
      </c>
      <c r="F274" s="27" t="str">
        <f aca="false">IFERROR(IF(INDEX(Launagögn!$C$6:$C$10005,$A274)="","",IF(INDEX(Starfsmat!$C$11:$C$110,MATCH(INDEX(Launagögn!$C$6:$C$10005,$A274),Starfsmat!$B$11:$B$110,0))=0,"",INDEX(Starfsmat!$C$11:$C$110,MATCH(INDEX(Launagögn!$C$6:$C$10005,$A274),Starfsmat!$B$11:$B$110,0)))),"")</f>
        <v/>
      </c>
      <c r="G274" s="37" t="str">
        <f aca="false">IFERROR(IF(INDEX(Einstaklingsmat!$D$11:$D$510,$A274)=0,"",INDEX(Einstaklingsmat!$D$11:$D$510,$A274)),"")</f>
        <v/>
      </c>
      <c r="H274" s="51" t="str">
        <f aca="false">IFERROR(IF(AND(F274="",G274=""),"",IF(F274="",0,F274)+IF(G274="",0,G274)),"")</f>
        <v/>
      </c>
      <c r="I274" s="52" t="str">
        <f aca="false">IF(INDEX(Launagögn!$I$6:$I$10005,$A274)="","",INDEX(Launagögn!$I$6:$I$10005,$A274))</f>
        <v/>
      </c>
      <c r="J274" s="52" t="str">
        <f aca="false">IF(INDEX(Launagögn!$P$6:$P$10005,$A274)="","",INDEX(Launagögn!$P$6:$P$10005,$A274))</f>
        <v/>
      </c>
      <c r="K274" s="52" t="str">
        <f aca="false">IF(INDEX(Launagögn!$Q$6:$Q$10005,$A274)="","",INDEX(Launagögn!$Q$6:$Q$10005,$A274))</f>
        <v/>
      </c>
      <c r="L274" s="53" t="str">
        <f aca="false">IFERROR(IF(AND(I274="",J274=""),"",IF(I274="",0,I274)+IF(J274="",0,J274)),"")</f>
        <v/>
      </c>
      <c r="M274" s="52" t="str">
        <f aca="false">IFERROR(IF(OR(L274="",E274="",E274=0),"",ROUND(L274/E274,0)),"")</f>
        <v/>
      </c>
    </row>
    <row r="275" customFormat="false" ht="15" hidden="false" customHeight="true" outlineLevel="0" collapsed="false">
      <c r="A275" s="24" t="n">
        <v>270</v>
      </c>
      <c r="B275" s="25" t="str">
        <f aca="false">IF(INDEX(Launagögn!$B$6:$B$10005,$A275)="","",INDEX(Launagögn!$B$6:$B$10005,$A275))</f>
        <v/>
      </c>
      <c r="C275" s="25" t="str">
        <f aca="false">IF(INDEX(Launagögn!$C$6:$C$10005,$A275)="","",INDEX(Launagögn!$C$6:$C$10005,$A275))</f>
        <v/>
      </c>
      <c r="D275" s="49" t="str">
        <f aca="false">IF(INDEX(Launagögn!$D$6:$D$10005,$A275)="","",INDEX(Launagögn!$D$6:$D$10005,$A275))</f>
        <v/>
      </c>
      <c r="E275" s="50" t="str">
        <f aca="false">IF(INDEX(Launagögn!$E$6:$E$10005,$A275)="","",INDEX(Launagögn!$E$6:$E$10005,$A275))</f>
        <v/>
      </c>
      <c r="F275" s="27" t="str">
        <f aca="false">IFERROR(IF(INDEX(Launagögn!$C$6:$C$10005,$A275)="","",IF(INDEX(Starfsmat!$C$11:$C$110,MATCH(INDEX(Launagögn!$C$6:$C$10005,$A275),Starfsmat!$B$11:$B$110,0))=0,"",INDEX(Starfsmat!$C$11:$C$110,MATCH(INDEX(Launagögn!$C$6:$C$10005,$A275),Starfsmat!$B$11:$B$110,0)))),"")</f>
        <v/>
      </c>
      <c r="G275" s="37" t="str">
        <f aca="false">IFERROR(IF(INDEX(Einstaklingsmat!$D$11:$D$510,$A275)=0,"",INDEX(Einstaklingsmat!$D$11:$D$510,$A275)),"")</f>
        <v/>
      </c>
      <c r="H275" s="51" t="str">
        <f aca="false">IFERROR(IF(AND(F275="",G275=""),"",IF(F275="",0,F275)+IF(G275="",0,G275)),"")</f>
        <v/>
      </c>
      <c r="I275" s="52" t="str">
        <f aca="false">IF(INDEX(Launagögn!$I$6:$I$10005,$A275)="","",INDEX(Launagögn!$I$6:$I$10005,$A275))</f>
        <v/>
      </c>
      <c r="J275" s="52" t="str">
        <f aca="false">IF(INDEX(Launagögn!$P$6:$P$10005,$A275)="","",INDEX(Launagögn!$P$6:$P$10005,$A275))</f>
        <v/>
      </c>
      <c r="K275" s="52" t="str">
        <f aca="false">IF(INDEX(Launagögn!$Q$6:$Q$10005,$A275)="","",INDEX(Launagögn!$Q$6:$Q$10005,$A275))</f>
        <v/>
      </c>
      <c r="L275" s="53" t="str">
        <f aca="false">IFERROR(IF(AND(I275="",J275=""),"",IF(I275="",0,I275)+IF(J275="",0,J275)),"")</f>
        <v/>
      </c>
      <c r="M275" s="52" t="str">
        <f aca="false">IFERROR(IF(OR(L275="",E275="",E275=0),"",ROUND(L275/E275,0)),"")</f>
        <v/>
      </c>
    </row>
    <row r="276" customFormat="false" ht="15" hidden="false" customHeight="true" outlineLevel="0" collapsed="false">
      <c r="A276" s="24" t="n">
        <v>271</v>
      </c>
      <c r="B276" s="25" t="str">
        <f aca="false">IF(INDEX(Launagögn!$B$6:$B$10005,$A276)="","",INDEX(Launagögn!$B$6:$B$10005,$A276))</f>
        <v/>
      </c>
      <c r="C276" s="25" t="str">
        <f aca="false">IF(INDEX(Launagögn!$C$6:$C$10005,$A276)="","",INDEX(Launagögn!$C$6:$C$10005,$A276))</f>
        <v/>
      </c>
      <c r="D276" s="49" t="str">
        <f aca="false">IF(INDEX(Launagögn!$D$6:$D$10005,$A276)="","",INDEX(Launagögn!$D$6:$D$10005,$A276))</f>
        <v/>
      </c>
      <c r="E276" s="50" t="str">
        <f aca="false">IF(INDEX(Launagögn!$E$6:$E$10005,$A276)="","",INDEX(Launagögn!$E$6:$E$10005,$A276))</f>
        <v/>
      </c>
      <c r="F276" s="27" t="str">
        <f aca="false">IFERROR(IF(INDEX(Launagögn!$C$6:$C$10005,$A276)="","",IF(INDEX(Starfsmat!$C$11:$C$110,MATCH(INDEX(Launagögn!$C$6:$C$10005,$A276),Starfsmat!$B$11:$B$110,0))=0,"",INDEX(Starfsmat!$C$11:$C$110,MATCH(INDEX(Launagögn!$C$6:$C$10005,$A276),Starfsmat!$B$11:$B$110,0)))),"")</f>
        <v/>
      </c>
      <c r="G276" s="37" t="str">
        <f aca="false">IFERROR(IF(INDEX(Einstaklingsmat!$D$11:$D$510,$A276)=0,"",INDEX(Einstaklingsmat!$D$11:$D$510,$A276)),"")</f>
        <v/>
      </c>
      <c r="H276" s="51" t="str">
        <f aca="false">IFERROR(IF(AND(F276="",G276=""),"",IF(F276="",0,F276)+IF(G276="",0,G276)),"")</f>
        <v/>
      </c>
      <c r="I276" s="52" t="str">
        <f aca="false">IF(INDEX(Launagögn!$I$6:$I$10005,$A276)="","",INDEX(Launagögn!$I$6:$I$10005,$A276))</f>
        <v/>
      </c>
      <c r="J276" s="52" t="str">
        <f aca="false">IF(INDEX(Launagögn!$P$6:$P$10005,$A276)="","",INDEX(Launagögn!$P$6:$P$10005,$A276))</f>
        <v/>
      </c>
      <c r="K276" s="52" t="str">
        <f aca="false">IF(INDEX(Launagögn!$Q$6:$Q$10005,$A276)="","",INDEX(Launagögn!$Q$6:$Q$10005,$A276))</f>
        <v/>
      </c>
      <c r="L276" s="53" t="str">
        <f aca="false">IFERROR(IF(AND(I276="",J276=""),"",IF(I276="",0,I276)+IF(J276="",0,J276)),"")</f>
        <v/>
      </c>
      <c r="M276" s="52" t="str">
        <f aca="false">IFERROR(IF(OR(L276="",E276="",E276=0),"",ROUND(L276/E276,0)),"")</f>
        <v/>
      </c>
    </row>
    <row r="277" customFormat="false" ht="15" hidden="false" customHeight="true" outlineLevel="0" collapsed="false">
      <c r="A277" s="24" t="n">
        <v>272</v>
      </c>
      <c r="B277" s="25" t="str">
        <f aca="false">IF(INDEX(Launagögn!$B$6:$B$10005,$A277)="","",INDEX(Launagögn!$B$6:$B$10005,$A277))</f>
        <v/>
      </c>
      <c r="C277" s="25" t="str">
        <f aca="false">IF(INDEX(Launagögn!$C$6:$C$10005,$A277)="","",INDEX(Launagögn!$C$6:$C$10005,$A277))</f>
        <v/>
      </c>
      <c r="D277" s="49" t="str">
        <f aca="false">IF(INDEX(Launagögn!$D$6:$D$10005,$A277)="","",INDEX(Launagögn!$D$6:$D$10005,$A277))</f>
        <v/>
      </c>
      <c r="E277" s="50" t="str">
        <f aca="false">IF(INDEX(Launagögn!$E$6:$E$10005,$A277)="","",INDEX(Launagögn!$E$6:$E$10005,$A277))</f>
        <v/>
      </c>
      <c r="F277" s="27" t="str">
        <f aca="false">IFERROR(IF(INDEX(Launagögn!$C$6:$C$10005,$A277)="","",IF(INDEX(Starfsmat!$C$11:$C$110,MATCH(INDEX(Launagögn!$C$6:$C$10005,$A277),Starfsmat!$B$11:$B$110,0))=0,"",INDEX(Starfsmat!$C$11:$C$110,MATCH(INDEX(Launagögn!$C$6:$C$10005,$A277),Starfsmat!$B$11:$B$110,0)))),"")</f>
        <v/>
      </c>
      <c r="G277" s="37" t="str">
        <f aca="false">IFERROR(IF(INDEX(Einstaklingsmat!$D$11:$D$510,$A277)=0,"",INDEX(Einstaklingsmat!$D$11:$D$510,$A277)),"")</f>
        <v/>
      </c>
      <c r="H277" s="51" t="str">
        <f aca="false">IFERROR(IF(AND(F277="",G277=""),"",IF(F277="",0,F277)+IF(G277="",0,G277)),"")</f>
        <v/>
      </c>
      <c r="I277" s="52" t="str">
        <f aca="false">IF(INDEX(Launagögn!$I$6:$I$10005,$A277)="","",INDEX(Launagögn!$I$6:$I$10005,$A277))</f>
        <v/>
      </c>
      <c r="J277" s="52" t="str">
        <f aca="false">IF(INDEX(Launagögn!$P$6:$P$10005,$A277)="","",INDEX(Launagögn!$P$6:$P$10005,$A277))</f>
        <v/>
      </c>
      <c r="K277" s="52" t="str">
        <f aca="false">IF(INDEX(Launagögn!$Q$6:$Q$10005,$A277)="","",INDEX(Launagögn!$Q$6:$Q$10005,$A277))</f>
        <v/>
      </c>
      <c r="L277" s="53" t="str">
        <f aca="false">IFERROR(IF(AND(I277="",J277=""),"",IF(I277="",0,I277)+IF(J277="",0,J277)),"")</f>
        <v/>
      </c>
      <c r="M277" s="52" t="str">
        <f aca="false">IFERROR(IF(OR(L277="",E277="",E277=0),"",ROUND(L277/E277,0)),"")</f>
        <v/>
      </c>
    </row>
    <row r="278" customFormat="false" ht="15" hidden="false" customHeight="true" outlineLevel="0" collapsed="false">
      <c r="A278" s="24" t="n">
        <v>273</v>
      </c>
      <c r="B278" s="25" t="str">
        <f aca="false">IF(INDEX(Launagögn!$B$6:$B$10005,$A278)="","",INDEX(Launagögn!$B$6:$B$10005,$A278))</f>
        <v/>
      </c>
      <c r="C278" s="25" t="str">
        <f aca="false">IF(INDEX(Launagögn!$C$6:$C$10005,$A278)="","",INDEX(Launagögn!$C$6:$C$10005,$A278))</f>
        <v/>
      </c>
      <c r="D278" s="49" t="str">
        <f aca="false">IF(INDEX(Launagögn!$D$6:$D$10005,$A278)="","",INDEX(Launagögn!$D$6:$D$10005,$A278))</f>
        <v/>
      </c>
      <c r="E278" s="50" t="str">
        <f aca="false">IF(INDEX(Launagögn!$E$6:$E$10005,$A278)="","",INDEX(Launagögn!$E$6:$E$10005,$A278))</f>
        <v/>
      </c>
      <c r="F278" s="27" t="str">
        <f aca="false">IFERROR(IF(INDEX(Launagögn!$C$6:$C$10005,$A278)="","",IF(INDEX(Starfsmat!$C$11:$C$110,MATCH(INDEX(Launagögn!$C$6:$C$10005,$A278),Starfsmat!$B$11:$B$110,0))=0,"",INDEX(Starfsmat!$C$11:$C$110,MATCH(INDEX(Launagögn!$C$6:$C$10005,$A278),Starfsmat!$B$11:$B$110,0)))),"")</f>
        <v/>
      </c>
      <c r="G278" s="37" t="str">
        <f aca="false">IFERROR(IF(INDEX(Einstaklingsmat!$D$11:$D$510,$A278)=0,"",INDEX(Einstaklingsmat!$D$11:$D$510,$A278)),"")</f>
        <v/>
      </c>
      <c r="H278" s="51" t="str">
        <f aca="false">IFERROR(IF(AND(F278="",G278=""),"",IF(F278="",0,F278)+IF(G278="",0,G278)),"")</f>
        <v/>
      </c>
      <c r="I278" s="52" t="str">
        <f aca="false">IF(INDEX(Launagögn!$I$6:$I$10005,$A278)="","",INDEX(Launagögn!$I$6:$I$10005,$A278))</f>
        <v/>
      </c>
      <c r="J278" s="52" t="str">
        <f aca="false">IF(INDEX(Launagögn!$P$6:$P$10005,$A278)="","",INDEX(Launagögn!$P$6:$P$10005,$A278))</f>
        <v/>
      </c>
      <c r="K278" s="52" t="str">
        <f aca="false">IF(INDEX(Launagögn!$Q$6:$Q$10005,$A278)="","",INDEX(Launagögn!$Q$6:$Q$10005,$A278))</f>
        <v/>
      </c>
      <c r="L278" s="53" t="str">
        <f aca="false">IFERROR(IF(AND(I278="",J278=""),"",IF(I278="",0,I278)+IF(J278="",0,J278)),"")</f>
        <v/>
      </c>
      <c r="M278" s="52" t="str">
        <f aca="false">IFERROR(IF(OR(L278="",E278="",E278=0),"",ROUND(L278/E278,0)),"")</f>
        <v/>
      </c>
    </row>
    <row r="279" customFormat="false" ht="15" hidden="false" customHeight="true" outlineLevel="0" collapsed="false">
      <c r="A279" s="24" t="n">
        <v>274</v>
      </c>
      <c r="B279" s="25" t="str">
        <f aca="false">IF(INDEX(Launagögn!$B$6:$B$10005,$A279)="","",INDEX(Launagögn!$B$6:$B$10005,$A279))</f>
        <v/>
      </c>
      <c r="C279" s="25" t="str">
        <f aca="false">IF(INDEX(Launagögn!$C$6:$C$10005,$A279)="","",INDEX(Launagögn!$C$6:$C$10005,$A279))</f>
        <v/>
      </c>
      <c r="D279" s="49" t="str">
        <f aca="false">IF(INDEX(Launagögn!$D$6:$D$10005,$A279)="","",INDEX(Launagögn!$D$6:$D$10005,$A279))</f>
        <v/>
      </c>
      <c r="E279" s="50" t="str">
        <f aca="false">IF(INDEX(Launagögn!$E$6:$E$10005,$A279)="","",INDEX(Launagögn!$E$6:$E$10005,$A279))</f>
        <v/>
      </c>
      <c r="F279" s="27" t="str">
        <f aca="false">IFERROR(IF(INDEX(Launagögn!$C$6:$C$10005,$A279)="","",IF(INDEX(Starfsmat!$C$11:$C$110,MATCH(INDEX(Launagögn!$C$6:$C$10005,$A279),Starfsmat!$B$11:$B$110,0))=0,"",INDEX(Starfsmat!$C$11:$C$110,MATCH(INDEX(Launagögn!$C$6:$C$10005,$A279),Starfsmat!$B$11:$B$110,0)))),"")</f>
        <v/>
      </c>
      <c r="G279" s="37" t="str">
        <f aca="false">IFERROR(IF(INDEX(Einstaklingsmat!$D$11:$D$510,$A279)=0,"",INDEX(Einstaklingsmat!$D$11:$D$510,$A279)),"")</f>
        <v/>
      </c>
      <c r="H279" s="51" t="str">
        <f aca="false">IFERROR(IF(AND(F279="",G279=""),"",IF(F279="",0,F279)+IF(G279="",0,G279)),"")</f>
        <v/>
      </c>
      <c r="I279" s="52" t="str">
        <f aca="false">IF(INDEX(Launagögn!$I$6:$I$10005,$A279)="","",INDEX(Launagögn!$I$6:$I$10005,$A279))</f>
        <v/>
      </c>
      <c r="J279" s="52" t="str">
        <f aca="false">IF(INDEX(Launagögn!$P$6:$P$10005,$A279)="","",INDEX(Launagögn!$P$6:$P$10005,$A279))</f>
        <v/>
      </c>
      <c r="K279" s="52" t="str">
        <f aca="false">IF(INDEX(Launagögn!$Q$6:$Q$10005,$A279)="","",INDEX(Launagögn!$Q$6:$Q$10005,$A279))</f>
        <v/>
      </c>
      <c r="L279" s="53" t="str">
        <f aca="false">IFERROR(IF(AND(I279="",J279=""),"",IF(I279="",0,I279)+IF(J279="",0,J279)),"")</f>
        <v/>
      </c>
      <c r="M279" s="52" t="str">
        <f aca="false">IFERROR(IF(OR(L279="",E279="",E279=0),"",ROUND(L279/E279,0)),"")</f>
        <v/>
      </c>
    </row>
    <row r="280" customFormat="false" ht="15" hidden="false" customHeight="true" outlineLevel="0" collapsed="false">
      <c r="A280" s="24" t="n">
        <v>275</v>
      </c>
      <c r="B280" s="25" t="str">
        <f aca="false">IF(INDEX(Launagögn!$B$6:$B$10005,$A280)="","",INDEX(Launagögn!$B$6:$B$10005,$A280))</f>
        <v/>
      </c>
      <c r="C280" s="25" t="str">
        <f aca="false">IF(INDEX(Launagögn!$C$6:$C$10005,$A280)="","",INDEX(Launagögn!$C$6:$C$10005,$A280))</f>
        <v/>
      </c>
      <c r="D280" s="49" t="str">
        <f aca="false">IF(INDEX(Launagögn!$D$6:$D$10005,$A280)="","",INDEX(Launagögn!$D$6:$D$10005,$A280))</f>
        <v/>
      </c>
      <c r="E280" s="50" t="str">
        <f aca="false">IF(INDEX(Launagögn!$E$6:$E$10005,$A280)="","",INDEX(Launagögn!$E$6:$E$10005,$A280))</f>
        <v/>
      </c>
      <c r="F280" s="27" t="str">
        <f aca="false">IFERROR(IF(INDEX(Launagögn!$C$6:$C$10005,$A280)="","",IF(INDEX(Starfsmat!$C$11:$C$110,MATCH(INDEX(Launagögn!$C$6:$C$10005,$A280),Starfsmat!$B$11:$B$110,0))=0,"",INDEX(Starfsmat!$C$11:$C$110,MATCH(INDEX(Launagögn!$C$6:$C$10005,$A280),Starfsmat!$B$11:$B$110,0)))),"")</f>
        <v/>
      </c>
      <c r="G280" s="37" t="str">
        <f aca="false">IFERROR(IF(INDEX(Einstaklingsmat!$D$11:$D$510,$A280)=0,"",INDEX(Einstaklingsmat!$D$11:$D$510,$A280)),"")</f>
        <v/>
      </c>
      <c r="H280" s="51" t="str">
        <f aca="false">IFERROR(IF(AND(F280="",G280=""),"",IF(F280="",0,F280)+IF(G280="",0,G280)),"")</f>
        <v/>
      </c>
      <c r="I280" s="52" t="str">
        <f aca="false">IF(INDEX(Launagögn!$I$6:$I$10005,$A280)="","",INDEX(Launagögn!$I$6:$I$10005,$A280))</f>
        <v/>
      </c>
      <c r="J280" s="52" t="str">
        <f aca="false">IF(INDEX(Launagögn!$P$6:$P$10005,$A280)="","",INDEX(Launagögn!$P$6:$P$10005,$A280))</f>
        <v/>
      </c>
      <c r="K280" s="52" t="str">
        <f aca="false">IF(INDEX(Launagögn!$Q$6:$Q$10005,$A280)="","",INDEX(Launagögn!$Q$6:$Q$10005,$A280))</f>
        <v/>
      </c>
      <c r="L280" s="53" t="str">
        <f aca="false">IFERROR(IF(AND(I280="",J280=""),"",IF(I280="",0,I280)+IF(J280="",0,J280)),"")</f>
        <v/>
      </c>
      <c r="M280" s="52" t="str">
        <f aca="false">IFERROR(IF(OR(L280="",E280="",E280=0),"",ROUND(L280/E280,0)),"")</f>
        <v/>
      </c>
    </row>
    <row r="281" customFormat="false" ht="15" hidden="false" customHeight="true" outlineLevel="0" collapsed="false">
      <c r="A281" s="24" t="n">
        <v>276</v>
      </c>
      <c r="B281" s="25" t="str">
        <f aca="false">IF(INDEX(Launagögn!$B$6:$B$10005,$A281)="","",INDEX(Launagögn!$B$6:$B$10005,$A281))</f>
        <v/>
      </c>
      <c r="C281" s="25" t="str">
        <f aca="false">IF(INDEX(Launagögn!$C$6:$C$10005,$A281)="","",INDEX(Launagögn!$C$6:$C$10005,$A281))</f>
        <v/>
      </c>
      <c r="D281" s="49" t="str">
        <f aca="false">IF(INDEX(Launagögn!$D$6:$D$10005,$A281)="","",INDEX(Launagögn!$D$6:$D$10005,$A281))</f>
        <v/>
      </c>
      <c r="E281" s="50" t="str">
        <f aca="false">IF(INDEX(Launagögn!$E$6:$E$10005,$A281)="","",INDEX(Launagögn!$E$6:$E$10005,$A281))</f>
        <v/>
      </c>
      <c r="F281" s="27" t="str">
        <f aca="false">IFERROR(IF(INDEX(Launagögn!$C$6:$C$10005,$A281)="","",IF(INDEX(Starfsmat!$C$11:$C$110,MATCH(INDEX(Launagögn!$C$6:$C$10005,$A281),Starfsmat!$B$11:$B$110,0))=0,"",INDEX(Starfsmat!$C$11:$C$110,MATCH(INDEX(Launagögn!$C$6:$C$10005,$A281),Starfsmat!$B$11:$B$110,0)))),"")</f>
        <v/>
      </c>
      <c r="G281" s="37" t="str">
        <f aca="false">IFERROR(IF(INDEX(Einstaklingsmat!$D$11:$D$510,$A281)=0,"",INDEX(Einstaklingsmat!$D$11:$D$510,$A281)),"")</f>
        <v/>
      </c>
      <c r="H281" s="51" t="str">
        <f aca="false">IFERROR(IF(AND(F281="",G281=""),"",IF(F281="",0,F281)+IF(G281="",0,G281)),"")</f>
        <v/>
      </c>
      <c r="I281" s="52" t="str">
        <f aca="false">IF(INDEX(Launagögn!$I$6:$I$10005,$A281)="","",INDEX(Launagögn!$I$6:$I$10005,$A281))</f>
        <v/>
      </c>
      <c r="J281" s="52" t="str">
        <f aca="false">IF(INDEX(Launagögn!$P$6:$P$10005,$A281)="","",INDEX(Launagögn!$P$6:$P$10005,$A281))</f>
        <v/>
      </c>
      <c r="K281" s="52" t="str">
        <f aca="false">IF(INDEX(Launagögn!$Q$6:$Q$10005,$A281)="","",INDEX(Launagögn!$Q$6:$Q$10005,$A281))</f>
        <v/>
      </c>
      <c r="L281" s="53" t="str">
        <f aca="false">IFERROR(IF(AND(I281="",J281=""),"",IF(I281="",0,I281)+IF(J281="",0,J281)),"")</f>
        <v/>
      </c>
      <c r="M281" s="52" t="str">
        <f aca="false">IFERROR(IF(OR(L281="",E281="",E281=0),"",ROUND(L281/E281,0)),"")</f>
        <v/>
      </c>
    </row>
    <row r="282" customFormat="false" ht="15" hidden="false" customHeight="true" outlineLevel="0" collapsed="false">
      <c r="A282" s="24" t="n">
        <v>277</v>
      </c>
      <c r="B282" s="25" t="str">
        <f aca="false">IF(INDEX(Launagögn!$B$6:$B$10005,$A282)="","",INDEX(Launagögn!$B$6:$B$10005,$A282))</f>
        <v/>
      </c>
      <c r="C282" s="25" t="str">
        <f aca="false">IF(INDEX(Launagögn!$C$6:$C$10005,$A282)="","",INDEX(Launagögn!$C$6:$C$10005,$A282))</f>
        <v/>
      </c>
      <c r="D282" s="49" t="str">
        <f aca="false">IF(INDEX(Launagögn!$D$6:$D$10005,$A282)="","",INDEX(Launagögn!$D$6:$D$10005,$A282))</f>
        <v/>
      </c>
      <c r="E282" s="50" t="str">
        <f aca="false">IF(INDEX(Launagögn!$E$6:$E$10005,$A282)="","",INDEX(Launagögn!$E$6:$E$10005,$A282))</f>
        <v/>
      </c>
      <c r="F282" s="27" t="str">
        <f aca="false">IFERROR(IF(INDEX(Launagögn!$C$6:$C$10005,$A282)="","",IF(INDEX(Starfsmat!$C$11:$C$110,MATCH(INDEX(Launagögn!$C$6:$C$10005,$A282),Starfsmat!$B$11:$B$110,0))=0,"",INDEX(Starfsmat!$C$11:$C$110,MATCH(INDEX(Launagögn!$C$6:$C$10005,$A282),Starfsmat!$B$11:$B$110,0)))),"")</f>
        <v/>
      </c>
      <c r="G282" s="37" t="str">
        <f aca="false">IFERROR(IF(INDEX(Einstaklingsmat!$D$11:$D$510,$A282)=0,"",INDEX(Einstaklingsmat!$D$11:$D$510,$A282)),"")</f>
        <v/>
      </c>
      <c r="H282" s="51" t="str">
        <f aca="false">IFERROR(IF(AND(F282="",G282=""),"",IF(F282="",0,F282)+IF(G282="",0,G282)),"")</f>
        <v/>
      </c>
      <c r="I282" s="52" t="str">
        <f aca="false">IF(INDEX(Launagögn!$I$6:$I$10005,$A282)="","",INDEX(Launagögn!$I$6:$I$10005,$A282))</f>
        <v/>
      </c>
      <c r="J282" s="52" t="str">
        <f aca="false">IF(INDEX(Launagögn!$P$6:$P$10005,$A282)="","",INDEX(Launagögn!$P$6:$P$10005,$A282))</f>
        <v/>
      </c>
      <c r="K282" s="52" t="str">
        <f aca="false">IF(INDEX(Launagögn!$Q$6:$Q$10005,$A282)="","",INDEX(Launagögn!$Q$6:$Q$10005,$A282))</f>
        <v/>
      </c>
      <c r="L282" s="53" t="str">
        <f aca="false">IFERROR(IF(AND(I282="",J282=""),"",IF(I282="",0,I282)+IF(J282="",0,J282)),"")</f>
        <v/>
      </c>
      <c r="M282" s="52" t="str">
        <f aca="false">IFERROR(IF(OR(L282="",E282="",E282=0),"",ROUND(L282/E282,0)),"")</f>
        <v/>
      </c>
    </row>
    <row r="283" customFormat="false" ht="15" hidden="false" customHeight="true" outlineLevel="0" collapsed="false">
      <c r="A283" s="24" t="n">
        <v>278</v>
      </c>
      <c r="B283" s="25" t="str">
        <f aca="false">IF(INDEX(Launagögn!$B$6:$B$10005,$A283)="","",INDEX(Launagögn!$B$6:$B$10005,$A283))</f>
        <v/>
      </c>
      <c r="C283" s="25" t="str">
        <f aca="false">IF(INDEX(Launagögn!$C$6:$C$10005,$A283)="","",INDEX(Launagögn!$C$6:$C$10005,$A283))</f>
        <v/>
      </c>
      <c r="D283" s="49" t="str">
        <f aca="false">IF(INDEX(Launagögn!$D$6:$D$10005,$A283)="","",INDEX(Launagögn!$D$6:$D$10005,$A283))</f>
        <v/>
      </c>
      <c r="E283" s="50" t="str">
        <f aca="false">IF(INDEX(Launagögn!$E$6:$E$10005,$A283)="","",INDEX(Launagögn!$E$6:$E$10005,$A283))</f>
        <v/>
      </c>
      <c r="F283" s="27" t="str">
        <f aca="false">IFERROR(IF(INDEX(Launagögn!$C$6:$C$10005,$A283)="","",IF(INDEX(Starfsmat!$C$11:$C$110,MATCH(INDEX(Launagögn!$C$6:$C$10005,$A283),Starfsmat!$B$11:$B$110,0))=0,"",INDEX(Starfsmat!$C$11:$C$110,MATCH(INDEX(Launagögn!$C$6:$C$10005,$A283),Starfsmat!$B$11:$B$110,0)))),"")</f>
        <v/>
      </c>
      <c r="G283" s="37" t="str">
        <f aca="false">IFERROR(IF(INDEX(Einstaklingsmat!$D$11:$D$510,$A283)=0,"",INDEX(Einstaklingsmat!$D$11:$D$510,$A283)),"")</f>
        <v/>
      </c>
      <c r="H283" s="51" t="str">
        <f aca="false">IFERROR(IF(AND(F283="",G283=""),"",IF(F283="",0,F283)+IF(G283="",0,G283)),"")</f>
        <v/>
      </c>
      <c r="I283" s="52" t="str">
        <f aca="false">IF(INDEX(Launagögn!$I$6:$I$10005,$A283)="","",INDEX(Launagögn!$I$6:$I$10005,$A283))</f>
        <v/>
      </c>
      <c r="J283" s="52" t="str">
        <f aca="false">IF(INDEX(Launagögn!$P$6:$P$10005,$A283)="","",INDEX(Launagögn!$P$6:$P$10005,$A283))</f>
        <v/>
      </c>
      <c r="K283" s="52" t="str">
        <f aca="false">IF(INDEX(Launagögn!$Q$6:$Q$10005,$A283)="","",INDEX(Launagögn!$Q$6:$Q$10005,$A283))</f>
        <v/>
      </c>
      <c r="L283" s="53" t="str">
        <f aca="false">IFERROR(IF(AND(I283="",J283=""),"",IF(I283="",0,I283)+IF(J283="",0,J283)),"")</f>
        <v/>
      </c>
      <c r="M283" s="52" t="str">
        <f aca="false">IFERROR(IF(OR(L283="",E283="",E283=0),"",ROUND(L283/E283,0)),"")</f>
        <v/>
      </c>
    </row>
    <row r="284" customFormat="false" ht="15" hidden="false" customHeight="true" outlineLevel="0" collapsed="false">
      <c r="A284" s="24" t="n">
        <v>279</v>
      </c>
      <c r="B284" s="25" t="str">
        <f aca="false">IF(INDEX(Launagögn!$B$6:$B$10005,$A284)="","",INDEX(Launagögn!$B$6:$B$10005,$A284))</f>
        <v/>
      </c>
      <c r="C284" s="25" t="str">
        <f aca="false">IF(INDEX(Launagögn!$C$6:$C$10005,$A284)="","",INDEX(Launagögn!$C$6:$C$10005,$A284))</f>
        <v/>
      </c>
      <c r="D284" s="49" t="str">
        <f aca="false">IF(INDEX(Launagögn!$D$6:$D$10005,$A284)="","",INDEX(Launagögn!$D$6:$D$10005,$A284))</f>
        <v/>
      </c>
      <c r="E284" s="50" t="str">
        <f aca="false">IF(INDEX(Launagögn!$E$6:$E$10005,$A284)="","",INDEX(Launagögn!$E$6:$E$10005,$A284))</f>
        <v/>
      </c>
      <c r="F284" s="27" t="str">
        <f aca="false">IFERROR(IF(INDEX(Launagögn!$C$6:$C$10005,$A284)="","",IF(INDEX(Starfsmat!$C$11:$C$110,MATCH(INDEX(Launagögn!$C$6:$C$10005,$A284),Starfsmat!$B$11:$B$110,0))=0,"",INDEX(Starfsmat!$C$11:$C$110,MATCH(INDEX(Launagögn!$C$6:$C$10005,$A284),Starfsmat!$B$11:$B$110,0)))),"")</f>
        <v/>
      </c>
      <c r="G284" s="37" t="str">
        <f aca="false">IFERROR(IF(INDEX(Einstaklingsmat!$D$11:$D$510,$A284)=0,"",INDEX(Einstaklingsmat!$D$11:$D$510,$A284)),"")</f>
        <v/>
      </c>
      <c r="H284" s="51" t="str">
        <f aca="false">IFERROR(IF(AND(F284="",G284=""),"",IF(F284="",0,F284)+IF(G284="",0,G284)),"")</f>
        <v/>
      </c>
      <c r="I284" s="52" t="str">
        <f aca="false">IF(INDEX(Launagögn!$I$6:$I$10005,$A284)="","",INDEX(Launagögn!$I$6:$I$10005,$A284))</f>
        <v/>
      </c>
      <c r="J284" s="52" t="str">
        <f aca="false">IF(INDEX(Launagögn!$P$6:$P$10005,$A284)="","",INDEX(Launagögn!$P$6:$P$10005,$A284))</f>
        <v/>
      </c>
      <c r="K284" s="52" t="str">
        <f aca="false">IF(INDEX(Launagögn!$Q$6:$Q$10005,$A284)="","",INDEX(Launagögn!$Q$6:$Q$10005,$A284))</f>
        <v/>
      </c>
      <c r="L284" s="53" t="str">
        <f aca="false">IFERROR(IF(AND(I284="",J284=""),"",IF(I284="",0,I284)+IF(J284="",0,J284)),"")</f>
        <v/>
      </c>
      <c r="M284" s="52" t="str">
        <f aca="false">IFERROR(IF(OR(L284="",E284="",E284=0),"",ROUND(L284/E284,0)),"")</f>
        <v/>
      </c>
    </row>
    <row r="285" customFormat="false" ht="15" hidden="false" customHeight="true" outlineLevel="0" collapsed="false">
      <c r="A285" s="24" t="n">
        <v>280</v>
      </c>
      <c r="B285" s="25" t="str">
        <f aca="false">IF(INDEX(Launagögn!$B$6:$B$10005,$A285)="","",INDEX(Launagögn!$B$6:$B$10005,$A285))</f>
        <v/>
      </c>
      <c r="C285" s="25" t="str">
        <f aca="false">IF(INDEX(Launagögn!$C$6:$C$10005,$A285)="","",INDEX(Launagögn!$C$6:$C$10005,$A285))</f>
        <v/>
      </c>
      <c r="D285" s="49" t="str">
        <f aca="false">IF(INDEX(Launagögn!$D$6:$D$10005,$A285)="","",INDEX(Launagögn!$D$6:$D$10005,$A285))</f>
        <v/>
      </c>
      <c r="E285" s="50" t="str">
        <f aca="false">IF(INDEX(Launagögn!$E$6:$E$10005,$A285)="","",INDEX(Launagögn!$E$6:$E$10005,$A285))</f>
        <v/>
      </c>
      <c r="F285" s="27" t="str">
        <f aca="false">IFERROR(IF(INDEX(Launagögn!$C$6:$C$10005,$A285)="","",IF(INDEX(Starfsmat!$C$11:$C$110,MATCH(INDEX(Launagögn!$C$6:$C$10005,$A285),Starfsmat!$B$11:$B$110,0))=0,"",INDEX(Starfsmat!$C$11:$C$110,MATCH(INDEX(Launagögn!$C$6:$C$10005,$A285),Starfsmat!$B$11:$B$110,0)))),"")</f>
        <v/>
      </c>
      <c r="G285" s="37" t="str">
        <f aca="false">IFERROR(IF(INDEX(Einstaklingsmat!$D$11:$D$510,$A285)=0,"",INDEX(Einstaklingsmat!$D$11:$D$510,$A285)),"")</f>
        <v/>
      </c>
      <c r="H285" s="51" t="str">
        <f aca="false">IFERROR(IF(AND(F285="",G285=""),"",IF(F285="",0,F285)+IF(G285="",0,G285)),"")</f>
        <v/>
      </c>
      <c r="I285" s="52" t="str">
        <f aca="false">IF(INDEX(Launagögn!$I$6:$I$10005,$A285)="","",INDEX(Launagögn!$I$6:$I$10005,$A285))</f>
        <v/>
      </c>
      <c r="J285" s="52" t="str">
        <f aca="false">IF(INDEX(Launagögn!$P$6:$P$10005,$A285)="","",INDEX(Launagögn!$P$6:$P$10005,$A285))</f>
        <v/>
      </c>
      <c r="K285" s="52" t="str">
        <f aca="false">IF(INDEX(Launagögn!$Q$6:$Q$10005,$A285)="","",INDEX(Launagögn!$Q$6:$Q$10005,$A285))</f>
        <v/>
      </c>
      <c r="L285" s="53" t="str">
        <f aca="false">IFERROR(IF(AND(I285="",J285=""),"",IF(I285="",0,I285)+IF(J285="",0,J285)),"")</f>
        <v/>
      </c>
      <c r="M285" s="52" t="str">
        <f aca="false">IFERROR(IF(OR(L285="",E285="",E285=0),"",ROUND(L285/E285,0)),"")</f>
        <v/>
      </c>
    </row>
    <row r="286" customFormat="false" ht="15" hidden="false" customHeight="true" outlineLevel="0" collapsed="false">
      <c r="A286" s="24" t="n">
        <v>281</v>
      </c>
      <c r="B286" s="25" t="str">
        <f aca="false">IF(INDEX(Launagögn!$B$6:$B$10005,$A286)="","",INDEX(Launagögn!$B$6:$B$10005,$A286))</f>
        <v/>
      </c>
      <c r="C286" s="25" t="str">
        <f aca="false">IF(INDEX(Launagögn!$C$6:$C$10005,$A286)="","",INDEX(Launagögn!$C$6:$C$10005,$A286))</f>
        <v/>
      </c>
      <c r="D286" s="49" t="str">
        <f aca="false">IF(INDEX(Launagögn!$D$6:$D$10005,$A286)="","",INDEX(Launagögn!$D$6:$D$10005,$A286))</f>
        <v/>
      </c>
      <c r="E286" s="50" t="str">
        <f aca="false">IF(INDEX(Launagögn!$E$6:$E$10005,$A286)="","",INDEX(Launagögn!$E$6:$E$10005,$A286))</f>
        <v/>
      </c>
      <c r="F286" s="27" t="str">
        <f aca="false">IFERROR(IF(INDEX(Launagögn!$C$6:$C$10005,$A286)="","",IF(INDEX(Starfsmat!$C$11:$C$110,MATCH(INDEX(Launagögn!$C$6:$C$10005,$A286),Starfsmat!$B$11:$B$110,0))=0,"",INDEX(Starfsmat!$C$11:$C$110,MATCH(INDEX(Launagögn!$C$6:$C$10005,$A286),Starfsmat!$B$11:$B$110,0)))),"")</f>
        <v/>
      </c>
      <c r="G286" s="37" t="str">
        <f aca="false">IFERROR(IF(INDEX(Einstaklingsmat!$D$11:$D$510,$A286)=0,"",INDEX(Einstaklingsmat!$D$11:$D$510,$A286)),"")</f>
        <v/>
      </c>
      <c r="H286" s="51" t="str">
        <f aca="false">IFERROR(IF(AND(F286="",G286=""),"",IF(F286="",0,F286)+IF(G286="",0,G286)),"")</f>
        <v/>
      </c>
      <c r="I286" s="52" t="str">
        <f aca="false">IF(INDEX(Launagögn!$I$6:$I$10005,$A286)="","",INDEX(Launagögn!$I$6:$I$10005,$A286))</f>
        <v/>
      </c>
      <c r="J286" s="52" t="str">
        <f aca="false">IF(INDEX(Launagögn!$P$6:$P$10005,$A286)="","",INDEX(Launagögn!$P$6:$P$10005,$A286))</f>
        <v/>
      </c>
      <c r="K286" s="52" t="str">
        <f aca="false">IF(INDEX(Launagögn!$Q$6:$Q$10005,$A286)="","",INDEX(Launagögn!$Q$6:$Q$10005,$A286))</f>
        <v/>
      </c>
      <c r="L286" s="53" t="str">
        <f aca="false">IFERROR(IF(AND(I286="",J286=""),"",IF(I286="",0,I286)+IF(J286="",0,J286)),"")</f>
        <v/>
      </c>
      <c r="M286" s="52" t="str">
        <f aca="false">IFERROR(IF(OR(L286="",E286="",E286=0),"",ROUND(L286/E286,0)),"")</f>
        <v/>
      </c>
    </row>
    <row r="287" customFormat="false" ht="15" hidden="false" customHeight="true" outlineLevel="0" collapsed="false">
      <c r="A287" s="24" t="n">
        <v>282</v>
      </c>
      <c r="B287" s="25" t="str">
        <f aca="false">IF(INDEX(Launagögn!$B$6:$B$10005,$A287)="","",INDEX(Launagögn!$B$6:$B$10005,$A287))</f>
        <v/>
      </c>
      <c r="C287" s="25" t="str">
        <f aca="false">IF(INDEX(Launagögn!$C$6:$C$10005,$A287)="","",INDEX(Launagögn!$C$6:$C$10005,$A287))</f>
        <v/>
      </c>
      <c r="D287" s="49" t="str">
        <f aca="false">IF(INDEX(Launagögn!$D$6:$D$10005,$A287)="","",INDEX(Launagögn!$D$6:$D$10005,$A287))</f>
        <v/>
      </c>
      <c r="E287" s="50" t="str">
        <f aca="false">IF(INDEX(Launagögn!$E$6:$E$10005,$A287)="","",INDEX(Launagögn!$E$6:$E$10005,$A287))</f>
        <v/>
      </c>
      <c r="F287" s="27" t="str">
        <f aca="false">IFERROR(IF(INDEX(Launagögn!$C$6:$C$10005,$A287)="","",IF(INDEX(Starfsmat!$C$11:$C$110,MATCH(INDEX(Launagögn!$C$6:$C$10005,$A287),Starfsmat!$B$11:$B$110,0))=0,"",INDEX(Starfsmat!$C$11:$C$110,MATCH(INDEX(Launagögn!$C$6:$C$10005,$A287),Starfsmat!$B$11:$B$110,0)))),"")</f>
        <v/>
      </c>
      <c r="G287" s="37" t="str">
        <f aca="false">IFERROR(IF(INDEX(Einstaklingsmat!$D$11:$D$510,$A287)=0,"",INDEX(Einstaklingsmat!$D$11:$D$510,$A287)),"")</f>
        <v/>
      </c>
      <c r="H287" s="51" t="str">
        <f aca="false">IFERROR(IF(AND(F287="",G287=""),"",IF(F287="",0,F287)+IF(G287="",0,G287)),"")</f>
        <v/>
      </c>
      <c r="I287" s="52" t="str">
        <f aca="false">IF(INDEX(Launagögn!$I$6:$I$10005,$A287)="","",INDEX(Launagögn!$I$6:$I$10005,$A287))</f>
        <v/>
      </c>
      <c r="J287" s="52" t="str">
        <f aca="false">IF(INDEX(Launagögn!$P$6:$P$10005,$A287)="","",INDEX(Launagögn!$P$6:$P$10005,$A287))</f>
        <v/>
      </c>
      <c r="K287" s="52" t="str">
        <f aca="false">IF(INDEX(Launagögn!$Q$6:$Q$10005,$A287)="","",INDEX(Launagögn!$Q$6:$Q$10005,$A287))</f>
        <v/>
      </c>
      <c r="L287" s="53" t="str">
        <f aca="false">IFERROR(IF(AND(I287="",J287=""),"",IF(I287="",0,I287)+IF(J287="",0,J287)),"")</f>
        <v/>
      </c>
      <c r="M287" s="52" t="str">
        <f aca="false">IFERROR(IF(OR(L287="",E287="",E287=0),"",ROUND(L287/E287,0)),"")</f>
        <v/>
      </c>
    </row>
    <row r="288" customFormat="false" ht="15" hidden="false" customHeight="true" outlineLevel="0" collapsed="false">
      <c r="A288" s="24" t="n">
        <v>283</v>
      </c>
      <c r="B288" s="25" t="str">
        <f aca="false">IF(INDEX(Launagögn!$B$6:$B$10005,$A288)="","",INDEX(Launagögn!$B$6:$B$10005,$A288))</f>
        <v/>
      </c>
      <c r="C288" s="25" t="str">
        <f aca="false">IF(INDEX(Launagögn!$C$6:$C$10005,$A288)="","",INDEX(Launagögn!$C$6:$C$10005,$A288))</f>
        <v/>
      </c>
      <c r="D288" s="49" t="str">
        <f aca="false">IF(INDEX(Launagögn!$D$6:$D$10005,$A288)="","",INDEX(Launagögn!$D$6:$D$10005,$A288))</f>
        <v/>
      </c>
      <c r="E288" s="50" t="str">
        <f aca="false">IF(INDEX(Launagögn!$E$6:$E$10005,$A288)="","",INDEX(Launagögn!$E$6:$E$10005,$A288))</f>
        <v/>
      </c>
      <c r="F288" s="27" t="str">
        <f aca="false">IFERROR(IF(INDEX(Launagögn!$C$6:$C$10005,$A288)="","",IF(INDEX(Starfsmat!$C$11:$C$110,MATCH(INDEX(Launagögn!$C$6:$C$10005,$A288),Starfsmat!$B$11:$B$110,0))=0,"",INDEX(Starfsmat!$C$11:$C$110,MATCH(INDEX(Launagögn!$C$6:$C$10005,$A288),Starfsmat!$B$11:$B$110,0)))),"")</f>
        <v/>
      </c>
      <c r="G288" s="37" t="str">
        <f aca="false">IFERROR(IF(INDEX(Einstaklingsmat!$D$11:$D$510,$A288)=0,"",INDEX(Einstaklingsmat!$D$11:$D$510,$A288)),"")</f>
        <v/>
      </c>
      <c r="H288" s="51" t="str">
        <f aca="false">IFERROR(IF(AND(F288="",G288=""),"",IF(F288="",0,F288)+IF(G288="",0,G288)),"")</f>
        <v/>
      </c>
      <c r="I288" s="52" t="str">
        <f aca="false">IF(INDEX(Launagögn!$I$6:$I$10005,$A288)="","",INDEX(Launagögn!$I$6:$I$10005,$A288))</f>
        <v/>
      </c>
      <c r="J288" s="52" t="str">
        <f aca="false">IF(INDEX(Launagögn!$P$6:$P$10005,$A288)="","",INDEX(Launagögn!$P$6:$P$10005,$A288))</f>
        <v/>
      </c>
      <c r="K288" s="52" t="str">
        <f aca="false">IF(INDEX(Launagögn!$Q$6:$Q$10005,$A288)="","",INDEX(Launagögn!$Q$6:$Q$10005,$A288))</f>
        <v/>
      </c>
      <c r="L288" s="53" t="str">
        <f aca="false">IFERROR(IF(AND(I288="",J288=""),"",IF(I288="",0,I288)+IF(J288="",0,J288)),"")</f>
        <v/>
      </c>
      <c r="M288" s="52" t="str">
        <f aca="false">IFERROR(IF(OR(L288="",E288="",E288=0),"",ROUND(L288/E288,0)),"")</f>
        <v/>
      </c>
    </row>
    <row r="289" customFormat="false" ht="15" hidden="false" customHeight="true" outlineLevel="0" collapsed="false">
      <c r="A289" s="24" t="n">
        <v>284</v>
      </c>
      <c r="B289" s="25" t="str">
        <f aca="false">IF(INDEX(Launagögn!$B$6:$B$10005,$A289)="","",INDEX(Launagögn!$B$6:$B$10005,$A289))</f>
        <v/>
      </c>
      <c r="C289" s="25" t="str">
        <f aca="false">IF(INDEX(Launagögn!$C$6:$C$10005,$A289)="","",INDEX(Launagögn!$C$6:$C$10005,$A289))</f>
        <v/>
      </c>
      <c r="D289" s="49" t="str">
        <f aca="false">IF(INDEX(Launagögn!$D$6:$D$10005,$A289)="","",INDEX(Launagögn!$D$6:$D$10005,$A289))</f>
        <v/>
      </c>
      <c r="E289" s="50" t="str">
        <f aca="false">IF(INDEX(Launagögn!$E$6:$E$10005,$A289)="","",INDEX(Launagögn!$E$6:$E$10005,$A289))</f>
        <v/>
      </c>
      <c r="F289" s="27" t="str">
        <f aca="false">IFERROR(IF(INDEX(Launagögn!$C$6:$C$10005,$A289)="","",IF(INDEX(Starfsmat!$C$11:$C$110,MATCH(INDEX(Launagögn!$C$6:$C$10005,$A289),Starfsmat!$B$11:$B$110,0))=0,"",INDEX(Starfsmat!$C$11:$C$110,MATCH(INDEX(Launagögn!$C$6:$C$10005,$A289),Starfsmat!$B$11:$B$110,0)))),"")</f>
        <v/>
      </c>
      <c r="G289" s="37" t="str">
        <f aca="false">IFERROR(IF(INDEX(Einstaklingsmat!$D$11:$D$510,$A289)=0,"",INDEX(Einstaklingsmat!$D$11:$D$510,$A289)),"")</f>
        <v/>
      </c>
      <c r="H289" s="51" t="str">
        <f aca="false">IFERROR(IF(AND(F289="",G289=""),"",IF(F289="",0,F289)+IF(G289="",0,G289)),"")</f>
        <v/>
      </c>
      <c r="I289" s="52" t="str">
        <f aca="false">IF(INDEX(Launagögn!$I$6:$I$10005,$A289)="","",INDEX(Launagögn!$I$6:$I$10005,$A289))</f>
        <v/>
      </c>
      <c r="J289" s="52" t="str">
        <f aca="false">IF(INDEX(Launagögn!$P$6:$P$10005,$A289)="","",INDEX(Launagögn!$P$6:$P$10005,$A289))</f>
        <v/>
      </c>
      <c r="K289" s="52" t="str">
        <f aca="false">IF(INDEX(Launagögn!$Q$6:$Q$10005,$A289)="","",INDEX(Launagögn!$Q$6:$Q$10005,$A289))</f>
        <v/>
      </c>
      <c r="L289" s="53" t="str">
        <f aca="false">IFERROR(IF(AND(I289="",J289=""),"",IF(I289="",0,I289)+IF(J289="",0,J289)),"")</f>
        <v/>
      </c>
      <c r="M289" s="52" t="str">
        <f aca="false">IFERROR(IF(OR(L289="",E289="",E289=0),"",ROUND(L289/E289,0)),"")</f>
        <v/>
      </c>
    </row>
    <row r="290" customFormat="false" ht="15" hidden="false" customHeight="true" outlineLevel="0" collapsed="false">
      <c r="A290" s="24" t="n">
        <v>285</v>
      </c>
      <c r="B290" s="25" t="str">
        <f aca="false">IF(INDEX(Launagögn!$B$6:$B$10005,$A290)="","",INDEX(Launagögn!$B$6:$B$10005,$A290))</f>
        <v/>
      </c>
      <c r="C290" s="25" t="str">
        <f aca="false">IF(INDEX(Launagögn!$C$6:$C$10005,$A290)="","",INDEX(Launagögn!$C$6:$C$10005,$A290))</f>
        <v/>
      </c>
      <c r="D290" s="49" t="str">
        <f aca="false">IF(INDEX(Launagögn!$D$6:$D$10005,$A290)="","",INDEX(Launagögn!$D$6:$D$10005,$A290))</f>
        <v/>
      </c>
      <c r="E290" s="50" t="str">
        <f aca="false">IF(INDEX(Launagögn!$E$6:$E$10005,$A290)="","",INDEX(Launagögn!$E$6:$E$10005,$A290))</f>
        <v/>
      </c>
      <c r="F290" s="27" t="str">
        <f aca="false">IFERROR(IF(INDEX(Launagögn!$C$6:$C$10005,$A290)="","",IF(INDEX(Starfsmat!$C$11:$C$110,MATCH(INDEX(Launagögn!$C$6:$C$10005,$A290),Starfsmat!$B$11:$B$110,0))=0,"",INDEX(Starfsmat!$C$11:$C$110,MATCH(INDEX(Launagögn!$C$6:$C$10005,$A290),Starfsmat!$B$11:$B$110,0)))),"")</f>
        <v/>
      </c>
      <c r="G290" s="37" t="str">
        <f aca="false">IFERROR(IF(INDEX(Einstaklingsmat!$D$11:$D$510,$A290)=0,"",INDEX(Einstaklingsmat!$D$11:$D$510,$A290)),"")</f>
        <v/>
      </c>
      <c r="H290" s="51" t="str">
        <f aca="false">IFERROR(IF(AND(F290="",G290=""),"",IF(F290="",0,F290)+IF(G290="",0,G290)),"")</f>
        <v/>
      </c>
      <c r="I290" s="52" t="str">
        <f aca="false">IF(INDEX(Launagögn!$I$6:$I$10005,$A290)="","",INDEX(Launagögn!$I$6:$I$10005,$A290))</f>
        <v/>
      </c>
      <c r="J290" s="52" t="str">
        <f aca="false">IF(INDEX(Launagögn!$P$6:$P$10005,$A290)="","",INDEX(Launagögn!$P$6:$P$10005,$A290))</f>
        <v/>
      </c>
      <c r="K290" s="52" t="str">
        <f aca="false">IF(INDEX(Launagögn!$Q$6:$Q$10005,$A290)="","",INDEX(Launagögn!$Q$6:$Q$10005,$A290))</f>
        <v/>
      </c>
      <c r="L290" s="53" t="str">
        <f aca="false">IFERROR(IF(AND(I290="",J290=""),"",IF(I290="",0,I290)+IF(J290="",0,J290)),"")</f>
        <v/>
      </c>
      <c r="M290" s="52" t="str">
        <f aca="false">IFERROR(IF(OR(L290="",E290="",E290=0),"",ROUND(L290/E290,0)),"")</f>
        <v/>
      </c>
    </row>
    <row r="291" customFormat="false" ht="15" hidden="false" customHeight="true" outlineLevel="0" collapsed="false">
      <c r="A291" s="24" t="n">
        <v>286</v>
      </c>
      <c r="B291" s="25" t="str">
        <f aca="false">IF(INDEX(Launagögn!$B$6:$B$10005,$A291)="","",INDEX(Launagögn!$B$6:$B$10005,$A291))</f>
        <v/>
      </c>
      <c r="C291" s="25" t="str">
        <f aca="false">IF(INDEX(Launagögn!$C$6:$C$10005,$A291)="","",INDEX(Launagögn!$C$6:$C$10005,$A291))</f>
        <v/>
      </c>
      <c r="D291" s="49" t="str">
        <f aca="false">IF(INDEX(Launagögn!$D$6:$D$10005,$A291)="","",INDEX(Launagögn!$D$6:$D$10005,$A291))</f>
        <v/>
      </c>
      <c r="E291" s="50" t="str">
        <f aca="false">IF(INDEX(Launagögn!$E$6:$E$10005,$A291)="","",INDEX(Launagögn!$E$6:$E$10005,$A291))</f>
        <v/>
      </c>
      <c r="F291" s="27" t="str">
        <f aca="false">IFERROR(IF(INDEX(Launagögn!$C$6:$C$10005,$A291)="","",IF(INDEX(Starfsmat!$C$11:$C$110,MATCH(INDEX(Launagögn!$C$6:$C$10005,$A291),Starfsmat!$B$11:$B$110,0))=0,"",INDEX(Starfsmat!$C$11:$C$110,MATCH(INDEX(Launagögn!$C$6:$C$10005,$A291),Starfsmat!$B$11:$B$110,0)))),"")</f>
        <v/>
      </c>
      <c r="G291" s="37" t="str">
        <f aca="false">IFERROR(IF(INDEX(Einstaklingsmat!$D$11:$D$510,$A291)=0,"",INDEX(Einstaklingsmat!$D$11:$D$510,$A291)),"")</f>
        <v/>
      </c>
      <c r="H291" s="51" t="str">
        <f aca="false">IFERROR(IF(AND(F291="",G291=""),"",IF(F291="",0,F291)+IF(G291="",0,G291)),"")</f>
        <v/>
      </c>
      <c r="I291" s="52" t="str">
        <f aca="false">IF(INDEX(Launagögn!$I$6:$I$10005,$A291)="","",INDEX(Launagögn!$I$6:$I$10005,$A291))</f>
        <v/>
      </c>
      <c r="J291" s="52" t="str">
        <f aca="false">IF(INDEX(Launagögn!$P$6:$P$10005,$A291)="","",INDEX(Launagögn!$P$6:$P$10005,$A291))</f>
        <v/>
      </c>
      <c r="K291" s="52" t="str">
        <f aca="false">IF(INDEX(Launagögn!$Q$6:$Q$10005,$A291)="","",INDEX(Launagögn!$Q$6:$Q$10005,$A291))</f>
        <v/>
      </c>
      <c r="L291" s="53" t="str">
        <f aca="false">IFERROR(IF(AND(I291="",J291=""),"",IF(I291="",0,I291)+IF(J291="",0,J291)),"")</f>
        <v/>
      </c>
      <c r="M291" s="52" t="str">
        <f aca="false">IFERROR(IF(OR(L291="",E291="",E291=0),"",ROUND(L291/E291,0)),"")</f>
        <v/>
      </c>
    </row>
    <row r="292" customFormat="false" ht="15" hidden="false" customHeight="true" outlineLevel="0" collapsed="false">
      <c r="A292" s="24" t="n">
        <v>287</v>
      </c>
      <c r="B292" s="25" t="str">
        <f aca="false">IF(INDEX(Launagögn!$B$6:$B$10005,$A292)="","",INDEX(Launagögn!$B$6:$B$10005,$A292))</f>
        <v/>
      </c>
      <c r="C292" s="25" t="str">
        <f aca="false">IF(INDEX(Launagögn!$C$6:$C$10005,$A292)="","",INDEX(Launagögn!$C$6:$C$10005,$A292))</f>
        <v/>
      </c>
      <c r="D292" s="49" t="str">
        <f aca="false">IF(INDEX(Launagögn!$D$6:$D$10005,$A292)="","",INDEX(Launagögn!$D$6:$D$10005,$A292))</f>
        <v/>
      </c>
      <c r="E292" s="50" t="str">
        <f aca="false">IF(INDEX(Launagögn!$E$6:$E$10005,$A292)="","",INDEX(Launagögn!$E$6:$E$10005,$A292))</f>
        <v/>
      </c>
      <c r="F292" s="27" t="str">
        <f aca="false">IFERROR(IF(INDEX(Launagögn!$C$6:$C$10005,$A292)="","",IF(INDEX(Starfsmat!$C$11:$C$110,MATCH(INDEX(Launagögn!$C$6:$C$10005,$A292),Starfsmat!$B$11:$B$110,0))=0,"",INDEX(Starfsmat!$C$11:$C$110,MATCH(INDEX(Launagögn!$C$6:$C$10005,$A292),Starfsmat!$B$11:$B$110,0)))),"")</f>
        <v/>
      </c>
      <c r="G292" s="37" t="str">
        <f aca="false">IFERROR(IF(INDEX(Einstaklingsmat!$D$11:$D$510,$A292)=0,"",INDEX(Einstaklingsmat!$D$11:$D$510,$A292)),"")</f>
        <v/>
      </c>
      <c r="H292" s="51" t="str">
        <f aca="false">IFERROR(IF(AND(F292="",G292=""),"",IF(F292="",0,F292)+IF(G292="",0,G292)),"")</f>
        <v/>
      </c>
      <c r="I292" s="52" t="str">
        <f aca="false">IF(INDEX(Launagögn!$I$6:$I$10005,$A292)="","",INDEX(Launagögn!$I$6:$I$10005,$A292))</f>
        <v/>
      </c>
      <c r="J292" s="52" t="str">
        <f aca="false">IF(INDEX(Launagögn!$P$6:$P$10005,$A292)="","",INDEX(Launagögn!$P$6:$P$10005,$A292))</f>
        <v/>
      </c>
      <c r="K292" s="52" t="str">
        <f aca="false">IF(INDEX(Launagögn!$Q$6:$Q$10005,$A292)="","",INDEX(Launagögn!$Q$6:$Q$10005,$A292))</f>
        <v/>
      </c>
      <c r="L292" s="53" t="str">
        <f aca="false">IFERROR(IF(AND(I292="",J292=""),"",IF(I292="",0,I292)+IF(J292="",0,J292)),"")</f>
        <v/>
      </c>
      <c r="M292" s="52" t="str">
        <f aca="false">IFERROR(IF(OR(L292="",E292="",E292=0),"",ROUND(L292/E292,0)),"")</f>
        <v/>
      </c>
    </row>
    <row r="293" customFormat="false" ht="15" hidden="false" customHeight="true" outlineLevel="0" collapsed="false">
      <c r="A293" s="24" t="n">
        <v>288</v>
      </c>
      <c r="B293" s="25" t="str">
        <f aca="false">IF(INDEX(Launagögn!$B$6:$B$10005,$A293)="","",INDEX(Launagögn!$B$6:$B$10005,$A293))</f>
        <v/>
      </c>
      <c r="C293" s="25" t="str">
        <f aca="false">IF(INDEX(Launagögn!$C$6:$C$10005,$A293)="","",INDEX(Launagögn!$C$6:$C$10005,$A293))</f>
        <v/>
      </c>
      <c r="D293" s="49" t="str">
        <f aca="false">IF(INDEX(Launagögn!$D$6:$D$10005,$A293)="","",INDEX(Launagögn!$D$6:$D$10005,$A293))</f>
        <v/>
      </c>
      <c r="E293" s="50" t="str">
        <f aca="false">IF(INDEX(Launagögn!$E$6:$E$10005,$A293)="","",INDEX(Launagögn!$E$6:$E$10005,$A293))</f>
        <v/>
      </c>
      <c r="F293" s="27" t="str">
        <f aca="false">IFERROR(IF(INDEX(Launagögn!$C$6:$C$10005,$A293)="","",IF(INDEX(Starfsmat!$C$11:$C$110,MATCH(INDEX(Launagögn!$C$6:$C$10005,$A293),Starfsmat!$B$11:$B$110,0))=0,"",INDEX(Starfsmat!$C$11:$C$110,MATCH(INDEX(Launagögn!$C$6:$C$10005,$A293),Starfsmat!$B$11:$B$110,0)))),"")</f>
        <v/>
      </c>
      <c r="G293" s="37" t="str">
        <f aca="false">IFERROR(IF(INDEX(Einstaklingsmat!$D$11:$D$510,$A293)=0,"",INDEX(Einstaklingsmat!$D$11:$D$510,$A293)),"")</f>
        <v/>
      </c>
      <c r="H293" s="51" t="str">
        <f aca="false">IFERROR(IF(AND(F293="",G293=""),"",IF(F293="",0,F293)+IF(G293="",0,G293)),"")</f>
        <v/>
      </c>
      <c r="I293" s="52" t="str">
        <f aca="false">IF(INDEX(Launagögn!$I$6:$I$10005,$A293)="","",INDEX(Launagögn!$I$6:$I$10005,$A293))</f>
        <v/>
      </c>
      <c r="J293" s="52" t="str">
        <f aca="false">IF(INDEX(Launagögn!$P$6:$P$10005,$A293)="","",INDEX(Launagögn!$P$6:$P$10005,$A293))</f>
        <v/>
      </c>
      <c r="K293" s="52" t="str">
        <f aca="false">IF(INDEX(Launagögn!$Q$6:$Q$10005,$A293)="","",INDEX(Launagögn!$Q$6:$Q$10005,$A293))</f>
        <v/>
      </c>
      <c r="L293" s="53" t="str">
        <f aca="false">IFERROR(IF(AND(I293="",J293=""),"",IF(I293="",0,I293)+IF(J293="",0,J293)),"")</f>
        <v/>
      </c>
      <c r="M293" s="52" t="str">
        <f aca="false">IFERROR(IF(OR(L293="",E293="",E293=0),"",ROUND(L293/E293,0)),"")</f>
        <v/>
      </c>
    </row>
    <row r="294" customFormat="false" ht="15" hidden="false" customHeight="true" outlineLevel="0" collapsed="false">
      <c r="A294" s="24" t="n">
        <v>289</v>
      </c>
      <c r="B294" s="25" t="str">
        <f aca="false">IF(INDEX(Launagögn!$B$6:$B$10005,$A294)="","",INDEX(Launagögn!$B$6:$B$10005,$A294))</f>
        <v/>
      </c>
      <c r="C294" s="25" t="str">
        <f aca="false">IF(INDEX(Launagögn!$C$6:$C$10005,$A294)="","",INDEX(Launagögn!$C$6:$C$10005,$A294))</f>
        <v/>
      </c>
      <c r="D294" s="49" t="str">
        <f aca="false">IF(INDEX(Launagögn!$D$6:$D$10005,$A294)="","",INDEX(Launagögn!$D$6:$D$10005,$A294))</f>
        <v/>
      </c>
      <c r="E294" s="50" t="str">
        <f aca="false">IF(INDEX(Launagögn!$E$6:$E$10005,$A294)="","",INDEX(Launagögn!$E$6:$E$10005,$A294))</f>
        <v/>
      </c>
      <c r="F294" s="27" t="str">
        <f aca="false">IFERROR(IF(INDEX(Launagögn!$C$6:$C$10005,$A294)="","",IF(INDEX(Starfsmat!$C$11:$C$110,MATCH(INDEX(Launagögn!$C$6:$C$10005,$A294),Starfsmat!$B$11:$B$110,0))=0,"",INDEX(Starfsmat!$C$11:$C$110,MATCH(INDEX(Launagögn!$C$6:$C$10005,$A294),Starfsmat!$B$11:$B$110,0)))),"")</f>
        <v/>
      </c>
      <c r="G294" s="37" t="str">
        <f aca="false">IFERROR(IF(INDEX(Einstaklingsmat!$D$11:$D$510,$A294)=0,"",INDEX(Einstaklingsmat!$D$11:$D$510,$A294)),"")</f>
        <v/>
      </c>
      <c r="H294" s="51" t="str">
        <f aca="false">IFERROR(IF(AND(F294="",G294=""),"",IF(F294="",0,F294)+IF(G294="",0,G294)),"")</f>
        <v/>
      </c>
      <c r="I294" s="52" t="str">
        <f aca="false">IF(INDEX(Launagögn!$I$6:$I$10005,$A294)="","",INDEX(Launagögn!$I$6:$I$10005,$A294))</f>
        <v/>
      </c>
      <c r="J294" s="52" t="str">
        <f aca="false">IF(INDEX(Launagögn!$P$6:$P$10005,$A294)="","",INDEX(Launagögn!$P$6:$P$10005,$A294))</f>
        <v/>
      </c>
      <c r="K294" s="52" t="str">
        <f aca="false">IF(INDEX(Launagögn!$Q$6:$Q$10005,$A294)="","",INDEX(Launagögn!$Q$6:$Q$10005,$A294))</f>
        <v/>
      </c>
      <c r="L294" s="53" t="str">
        <f aca="false">IFERROR(IF(AND(I294="",J294=""),"",IF(I294="",0,I294)+IF(J294="",0,J294)),"")</f>
        <v/>
      </c>
      <c r="M294" s="52" t="str">
        <f aca="false">IFERROR(IF(OR(L294="",E294="",E294=0),"",ROUND(L294/E294,0)),"")</f>
        <v/>
      </c>
    </row>
    <row r="295" customFormat="false" ht="15" hidden="false" customHeight="true" outlineLevel="0" collapsed="false">
      <c r="A295" s="24" t="n">
        <v>290</v>
      </c>
      <c r="B295" s="25" t="str">
        <f aca="false">IF(INDEX(Launagögn!$B$6:$B$10005,$A295)="","",INDEX(Launagögn!$B$6:$B$10005,$A295))</f>
        <v/>
      </c>
      <c r="C295" s="25" t="str">
        <f aca="false">IF(INDEX(Launagögn!$C$6:$C$10005,$A295)="","",INDEX(Launagögn!$C$6:$C$10005,$A295))</f>
        <v/>
      </c>
      <c r="D295" s="49" t="str">
        <f aca="false">IF(INDEX(Launagögn!$D$6:$D$10005,$A295)="","",INDEX(Launagögn!$D$6:$D$10005,$A295))</f>
        <v/>
      </c>
      <c r="E295" s="50" t="str">
        <f aca="false">IF(INDEX(Launagögn!$E$6:$E$10005,$A295)="","",INDEX(Launagögn!$E$6:$E$10005,$A295))</f>
        <v/>
      </c>
      <c r="F295" s="27" t="str">
        <f aca="false">IFERROR(IF(INDEX(Launagögn!$C$6:$C$10005,$A295)="","",IF(INDEX(Starfsmat!$C$11:$C$110,MATCH(INDEX(Launagögn!$C$6:$C$10005,$A295),Starfsmat!$B$11:$B$110,0))=0,"",INDEX(Starfsmat!$C$11:$C$110,MATCH(INDEX(Launagögn!$C$6:$C$10005,$A295),Starfsmat!$B$11:$B$110,0)))),"")</f>
        <v/>
      </c>
      <c r="G295" s="37" t="str">
        <f aca="false">IFERROR(IF(INDEX(Einstaklingsmat!$D$11:$D$510,$A295)=0,"",INDEX(Einstaklingsmat!$D$11:$D$510,$A295)),"")</f>
        <v/>
      </c>
      <c r="H295" s="51" t="str">
        <f aca="false">IFERROR(IF(AND(F295="",G295=""),"",IF(F295="",0,F295)+IF(G295="",0,G295)),"")</f>
        <v/>
      </c>
      <c r="I295" s="52" t="str">
        <f aca="false">IF(INDEX(Launagögn!$I$6:$I$10005,$A295)="","",INDEX(Launagögn!$I$6:$I$10005,$A295))</f>
        <v/>
      </c>
      <c r="J295" s="52" t="str">
        <f aca="false">IF(INDEX(Launagögn!$P$6:$P$10005,$A295)="","",INDEX(Launagögn!$P$6:$P$10005,$A295))</f>
        <v/>
      </c>
      <c r="K295" s="52" t="str">
        <f aca="false">IF(INDEX(Launagögn!$Q$6:$Q$10005,$A295)="","",INDEX(Launagögn!$Q$6:$Q$10005,$A295))</f>
        <v/>
      </c>
      <c r="L295" s="53" t="str">
        <f aca="false">IFERROR(IF(AND(I295="",J295=""),"",IF(I295="",0,I295)+IF(J295="",0,J295)),"")</f>
        <v/>
      </c>
      <c r="M295" s="52" t="str">
        <f aca="false">IFERROR(IF(OR(L295="",E295="",E295=0),"",ROUND(L295/E295,0)),"")</f>
        <v/>
      </c>
    </row>
    <row r="296" customFormat="false" ht="15" hidden="false" customHeight="true" outlineLevel="0" collapsed="false">
      <c r="A296" s="24" t="n">
        <v>291</v>
      </c>
      <c r="B296" s="25" t="str">
        <f aca="false">IF(INDEX(Launagögn!$B$6:$B$10005,$A296)="","",INDEX(Launagögn!$B$6:$B$10005,$A296))</f>
        <v/>
      </c>
      <c r="C296" s="25" t="str">
        <f aca="false">IF(INDEX(Launagögn!$C$6:$C$10005,$A296)="","",INDEX(Launagögn!$C$6:$C$10005,$A296))</f>
        <v/>
      </c>
      <c r="D296" s="49" t="str">
        <f aca="false">IF(INDEX(Launagögn!$D$6:$D$10005,$A296)="","",INDEX(Launagögn!$D$6:$D$10005,$A296))</f>
        <v/>
      </c>
      <c r="E296" s="50" t="str">
        <f aca="false">IF(INDEX(Launagögn!$E$6:$E$10005,$A296)="","",INDEX(Launagögn!$E$6:$E$10005,$A296))</f>
        <v/>
      </c>
      <c r="F296" s="27" t="str">
        <f aca="false">IFERROR(IF(INDEX(Launagögn!$C$6:$C$10005,$A296)="","",IF(INDEX(Starfsmat!$C$11:$C$110,MATCH(INDEX(Launagögn!$C$6:$C$10005,$A296),Starfsmat!$B$11:$B$110,0))=0,"",INDEX(Starfsmat!$C$11:$C$110,MATCH(INDEX(Launagögn!$C$6:$C$10005,$A296),Starfsmat!$B$11:$B$110,0)))),"")</f>
        <v/>
      </c>
      <c r="G296" s="37" t="str">
        <f aca="false">IFERROR(IF(INDEX(Einstaklingsmat!$D$11:$D$510,$A296)=0,"",INDEX(Einstaklingsmat!$D$11:$D$510,$A296)),"")</f>
        <v/>
      </c>
      <c r="H296" s="51" t="str">
        <f aca="false">IFERROR(IF(AND(F296="",G296=""),"",IF(F296="",0,F296)+IF(G296="",0,G296)),"")</f>
        <v/>
      </c>
      <c r="I296" s="52" t="str">
        <f aca="false">IF(INDEX(Launagögn!$I$6:$I$10005,$A296)="","",INDEX(Launagögn!$I$6:$I$10005,$A296))</f>
        <v/>
      </c>
      <c r="J296" s="52" t="str">
        <f aca="false">IF(INDEX(Launagögn!$P$6:$P$10005,$A296)="","",INDEX(Launagögn!$P$6:$P$10005,$A296))</f>
        <v/>
      </c>
      <c r="K296" s="52" t="str">
        <f aca="false">IF(INDEX(Launagögn!$Q$6:$Q$10005,$A296)="","",INDEX(Launagögn!$Q$6:$Q$10005,$A296))</f>
        <v/>
      </c>
      <c r="L296" s="53" t="str">
        <f aca="false">IFERROR(IF(AND(I296="",J296=""),"",IF(I296="",0,I296)+IF(J296="",0,J296)),"")</f>
        <v/>
      </c>
      <c r="M296" s="52" t="str">
        <f aca="false">IFERROR(IF(OR(L296="",E296="",E296=0),"",ROUND(L296/E296,0)),"")</f>
        <v/>
      </c>
    </row>
    <row r="297" customFormat="false" ht="15" hidden="false" customHeight="true" outlineLevel="0" collapsed="false">
      <c r="A297" s="24" t="n">
        <v>292</v>
      </c>
      <c r="B297" s="25" t="str">
        <f aca="false">IF(INDEX(Launagögn!$B$6:$B$10005,$A297)="","",INDEX(Launagögn!$B$6:$B$10005,$A297))</f>
        <v/>
      </c>
      <c r="C297" s="25" t="str">
        <f aca="false">IF(INDEX(Launagögn!$C$6:$C$10005,$A297)="","",INDEX(Launagögn!$C$6:$C$10005,$A297))</f>
        <v/>
      </c>
      <c r="D297" s="49" t="str">
        <f aca="false">IF(INDEX(Launagögn!$D$6:$D$10005,$A297)="","",INDEX(Launagögn!$D$6:$D$10005,$A297))</f>
        <v/>
      </c>
      <c r="E297" s="50" t="str">
        <f aca="false">IF(INDEX(Launagögn!$E$6:$E$10005,$A297)="","",INDEX(Launagögn!$E$6:$E$10005,$A297))</f>
        <v/>
      </c>
      <c r="F297" s="27" t="str">
        <f aca="false">IFERROR(IF(INDEX(Launagögn!$C$6:$C$10005,$A297)="","",IF(INDEX(Starfsmat!$C$11:$C$110,MATCH(INDEX(Launagögn!$C$6:$C$10005,$A297),Starfsmat!$B$11:$B$110,0))=0,"",INDEX(Starfsmat!$C$11:$C$110,MATCH(INDEX(Launagögn!$C$6:$C$10005,$A297),Starfsmat!$B$11:$B$110,0)))),"")</f>
        <v/>
      </c>
      <c r="G297" s="37" t="str">
        <f aca="false">IFERROR(IF(INDEX(Einstaklingsmat!$D$11:$D$510,$A297)=0,"",INDEX(Einstaklingsmat!$D$11:$D$510,$A297)),"")</f>
        <v/>
      </c>
      <c r="H297" s="51" t="str">
        <f aca="false">IFERROR(IF(AND(F297="",G297=""),"",IF(F297="",0,F297)+IF(G297="",0,G297)),"")</f>
        <v/>
      </c>
      <c r="I297" s="52" t="str">
        <f aca="false">IF(INDEX(Launagögn!$I$6:$I$10005,$A297)="","",INDEX(Launagögn!$I$6:$I$10005,$A297))</f>
        <v/>
      </c>
      <c r="J297" s="52" t="str">
        <f aca="false">IF(INDEX(Launagögn!$P$6:$P$10005,$A297)="","",INDEX(Launagögn!$P$6:$P$10005,$A297))</f>
        <v/>
      </c>
      <c r="K297" s="52" t="str">
        <f aca="false">IF(INDEX(Launagögn!$Q$6:$Q$10005,$A297)="","",INDEX(Launagögn!$Q$6:$Q$10005,$A297))</f>
        <v/>
      </c>
      <c r="L297" s="53" t="str">
        <f aca="false">IFERROR(IF(AND(I297="",J297=""),"",IF(I297="",0,I297)+IF(J297="",0,J297)),"")</f>
        <v/>
      </c>
      <c r="M297" s="52" t="str">
        <f aca="false">IFERROR(IF(OR(L297="",E297="",E297=0),"",ROUND(L297/E297,0)),"")</f>
        <v/>
      </c>
    </row>
    <row r="298" customFormat="false" ht="15" hidden="false" customHeight="true" outlineLevel="0" collapsed="false">
      <c r="A298" s="24" t="n">
        <v>293</v>
      </c>
      <c r="B298" s="25" t="str">
        <f aca="false">IF(INDEX(Launagögn!$B$6:$B$10005,$A298)="","",INDEX(Launagögn!$B$6:$B$10005,$A298))</f>
        <v/>
      </c>
      <c r="C298" s="25" t="str">
        <f aca="false">IF(INDEX(Launagögn!$C$6:$C$10005,$A298)="","",INDEX(Launagögn!$C$6:$C$10005,$A298))</f>
        <v/>
      </c>
      <c r="D298" s="49" t="str">
        <f aca="false">IF(INDEX(Launagögn!$D$6:$D$10005,$A298)="","",INDEX(Launagögn!$D$6:$D$10005,$A298))</f>
        <v/>
      </c>
      <c r="E298" s="50" t="str">
        <f aca="false">IF(INDEX(Launagögn!$E$6:$E$10005,$A298)="","",INDEX(Launagögn!$E$6:$E$10005,$A298))</f>
        <v/>
      </c>
      <c r="F298" s="27" t="str">
        <f aca="false">IFERROR(IF(INDEX(Launagögn!$C$6:$C$10005,$A298)="","",IF(INDEX(Starfsmat!$C$11:$C$110,MATCH(INDEX(Launagögn!$C$6:$C$10005,$A298),Starfsmat!$B$11:$B$110,0))=0,"",INDEX(Starfsmat!$C$11:$C$110,MATCH(INDEX(Launagögn!$C$6:$C$10005,$A298),Starfsmat!$B$11:$B$110,0)))),"")</f>
        <v/>
      </c>
      <c r="G298" s="37" t="str">
        <f aca="false">IFERROR(IF(INDEX(Einstaklingsmat!$D$11:$D$510,$A298)=0,"",INDEX(Einstaklingsmat!$D$11:$D$510,$A298)),"")</f>
        <v/>
      </c>
      <c r="H298" s="51" t="str">
        <f aca="false">IFERROR(IF(AND(F298="",G298=""),"",IF(F298="",0,F298)+IF(G298="",0,G298)),"")</f>
        <v/>
      </c>
      <c r="I298" s="52" t="str">
        <f aca="false">IF(INDEX(Launagögn!$I$6:$I$10005,$A298)="","",INDEX(Launagögn!$I$6:$I$10005,$A298))</f>
        <v/>
      </c>
      <c r="J298" s="52" t="str">
        <f aca="false">IF(INDEX(Launagögn!$P$6:$P$10005,$A298)="","",INDEX(Launagögn!$P$6:$P$10005,$A298))</f>
        <v/>
      </c>
      <c r="K298" s="52" t="str">
        <f aca="false">IF(INDEX(Launagögn!$Q$6:$Q$10005,$A298)="","",INDEX(Launagögn!$Q$6:$Q$10005,$A298))</f>
        <v/>
      </c>
      <c r="L298" s="53" t="str">
        <f aca="false">IFERROR(IF(AND(I298="",J298=""),"",IF(I298="",0,I298)+IF(J298="",0,J298)),"")</f>
        <v/>
      </c>
      <c r="M298" s="52" t="str">
        <f aca="false">IFERROR(IF(OR(L298="",E298="",E298=0),"",ROUND(L298/E298,0)),"")</f>
        <v/>
      </c>
    </row>
    <row r="299" customFormat="false" ht="15" hidden="false" customHeight="true" outlineLevel="0" collapsed="false">
      <c r="A299" s="24" t="n">
        <v>294</v>
      </c>
      <c r="B299" s="25" t="str">
        <f aca="false">IF(INDEX(Launagögn!$B$6:$B$10005,$A299)="","",INDEX(Launagögn!$B$6:$B$10005,$A299))</f>
        <v/>
      </c>
      <c r="C299" s="25" t="str">
        <f aca="false">IF(INDEX(Launagögn!$C$6:$C$10005,$A299)="","",INDEX(Launagögn!$C$6:$C$10005,$A299))</f>
        <v/>
      </c>
      <c r="D299" s="49" t="str">
        <f aca="false">IF(INDEX(Launagögn!$D$6:$D$10005,$A299)="","",INDEX(Launagögn!$D$6:$D$10005,$A299))</f>
        <v/>
      </c>
      <c r="E299" s="50" t="str">
        <f aca="false">IF(INDEX(Launagögn!$E$6:$E$10005,$A299)="","",INDEX(Launagögn!$E$6:$E$10005,$A299))</f>
        <v/>
      </c>
      <c r="F299" s="27" t="str">
        <f aca="false">IFERROR(IF(INDEX(Launagögn!$C$6:$C$10005,$A299)="","",IF(INDEX(Starfsmat!$C$11:$C$110,MATCH(INDEX(Launagögn!$C$6:$C$10005,$A299),Starfsmat!$B$11:$B$110,0))=0,"",INDEX(Starfsmat!$C$11:$C$110,MATCH(INDEX(Launagögn!$C$6:$C$10005,$A299),Starfsmat!$B$11:$B$110,0)))),"")</f>
        <v/>
      </c>
      <c r="G299" s="37" t="str">
        <f aca="false">IFERROR(IF(INDEX(Einstaklingsmat!$D$11:$D$510,$A299)=0,"",INDEX(Einstaklingsmat!$D$11:$D$510,$A299)),"")</f>
        <v/>
      </c>
      <c r="H299" s="51" t="str">
        <f aca="false">IFERROR(IF(AND(F299="",G299=""),"",IF(F299="",0,F299)+IF(G299="",0,G299)),"")</f>
        <v/>
      </c>
      <c r="I299" s="52" t="str">
        <f aca="false">IF(INDEX(Launagögn!$I$6:$I$10005,$A299)="","",INDEX(Launagögn!$I$6:$I$10005,$A299))</f>
        <v/>
      </c>
      <c r="J299" s="52" t="str">
        <f aca="false">IF(INDEX(Launagögn!$P$6:$P$10005,$A299)="","",INDEX(Launagögn!$P$6:$P$10005,$A299))</f>
        <v/>
      </c>
      <c r="K299" s="52" t="str">
        <f aca="false">IF(INDEX(Launagögn!$Q$6:$Q$10005,$A299)="","",INDEX(Launagögn!$Q$6:$Q$10005,$A299))</f>
        <v/>
      </c>
      <c r="L299" s="53" t="str">
        <f aca="false">IFERROR(IF(AND(I299="",J299=""),"",IF(I299="",0,I299)+IF(J299="",0,J299)),"")</f>
        <v/>
      </c>
      <c r="M299" s="52" t="str">
        <f aca="false">IFERROR(IF(OR(L299="",E299="",E299=0),"",ROUND(L299/E299,0)),"")</f>
        <v/>
      </c>
    </row>
    <row r="300" customFormat="false" ht="15" hidden="false" customHeight="true" outlineLevel="0" collapsed="false">
      <c r="A300" s="24" t="n">
        <v>295</v>
      </c>
      <c r="B300" s="25" t="str">
        <f aca="false">IF(INDEX(Launagögn!$B$6:$B$10005,$A300)="","",INDEX(Launagögn!$B$6:$B$10005,$A300))</f>
        <v/>
      </c>
      <c r="C300" s="25" t="str">
        <f aca="false">IF(INDEX(Launagögn!$C$6:$C$10005,$A300)="","",INDEX(Launagögn!$C$6:$C$10005,$A300))</f>
        <v/>
      </c>
      <c r="D300" s="49" t="str">
        <f aca="false">IF(INDEX(Launagögn!$D$6:$D$10005,$A300)="","",INDEX(Launagögn!$D$6:$D$10005,$A300))</f>
        <v/>
      </c>
      <c r="E300" s="50" t="str">
        <f aca="false">IF(INDEX(Launagögn!$E$6:$E$10005,$A300)="","",INDEX(Launagögn!$E$6:$E$10005,$A300))</f>
        <v/>
      </c>
      <c r="F300" s="27" t="str">
        <f aca="false">IFERROR(IF(INDEX(Launagögn!$C$6:$C$10005,$A300)="","",IF(INDEX(Starfsmat!$C$11:$C$110,MATCH(INDEX(Launagögn!$C$6:$C$10005,$A300),Starfsmat!$B$11:$B$110,0))=0,"",INDEX(Starfsmat!$C$11:$C$110,MATCH(INDEX(Launagögn!$C$6:$C$10005,$A300),Starfsmat!$B$11:$B$110,0)))),"")</f>
        <v/>
      </c>
      <c r="G300" s="37" t="str">
        <f aca="false">IFERROR(IF(INDEX(Einstaklingsmat!$D$11:$D$510,$A300)=0,"",INDEX(Einstaklingsmat!$D$11:$D$510,$A300)),"")</f>
        <v/>
      </c>
      <c r="H300" s="51" t="str">
        <f aca="false">IFERROR(IF(AND(F300="",G300=""),"",IF(F300="",0,F300)+IF(G300="",0,G300)),"")</f>
        <v/>
      </c>
      <c r="I300" s="52" t="str">
        <f aca="false">IF(INDEX(Launagögn!$I$6:$I$10005,$A300)="","",INDEX(Launagögn!$I$6:$I$10005,$A300))</f>
        <v/>
      </c>
      <c r="J300" s="52" t="str">
        <f aca="false">IF(INDEX(Launagögn!$P$6:$P$10005,$A300)="","",INDEX(Launagögn!$P$6:$P$10005,$A300))</f>
        <v/>
      </c>
      <c r="K300" s="52" t="str">
        <f aca="false">IF(INDEX(Launagögn!$Q$6:$Q$10005,$A300)="","",INDEX(Launagögn!$Q$6:$Q$10005,$A300))</f>
        <v/>
      </c>
      <c r="L300" s="53" t="str">
        <f aca="false">IFERROR(IF(AND(I300="",J300=""),"",IF(I300="",0,I300)+IF(J300="",0,J300)),"")</f>
        <v/>
      </c>
      <c r="M300" s="52" t="str">
        <f aca="false">IFERROR(IF(OR(L300="",E300="",E300=0),"",ROUND(L300/E300,0)),"")</f>
        <v/>
      </c>
    </row>
    <row r="301" customFormat="false" ht="15" hidden="false" customHeight="true" outlineLevel="0" collapsed="false">
      <c r="A301" s="24" t="n">
        <v>296</v>
      </c>
      <c r="B301" s="25" t="str">
        <f aca="false">IF(INDEX(Launagögn!$B$6:$B$10005,$A301)="","",INDEX(Launagögn!$B$6:$B$10005,$A301))</f>
        <v/>
      </c>
      <c r="C301" s="25" t="str">
        <f aca="false">IF(INDEX(Launagögn!$C$6:$C$10005,$A301)="","",INDEX(Launagögn!$C$6:$C$10005,$A301))</f>
        <v/>
      </c>
      <c r="D301" s="49" t="str">
        <f aca="false">IF(INDEX(Launagögn!$D$6:$D$10005,$A301)="","",INDEX(Launagögn!$D$6:$D$10005,$A301))</f>
        <v/>
      </c>
      <c r="E301" s="50" t="str">
        <f aca="false">IF(INDEX(Launagögn!$E$6:$E$10005,$A301)="","",INDEX(Launagögn!$E$6:$E$10005,$A301))</f>
        <v/>
      </c>
      <c r="F301" s="27" t="str">
        <f aca="false">IFERROR(IF(INDEX(Launagögn!$C$6:$C$10005,$A301)="","",IF(INDEX(Starfsmat!$C$11:$C$110,MATCH(INDEX(Launagögn!$C$6:$C$10005,$A301),Starfsmat!$B$11:$B$110,0))=0,"",INDEX(Starfsmat!$C$11:$C$110,MATCH(INDEX(Launagögn!$C$6:$C$10005,$A301),Starfsmat!$B$11:$B$110,0)))),"")</f>
        <v/>
      </c>
      <c r="G301" s="37" t="str">
        <f aca="false">IFERROR(IF(INDEX(Einstaklingsmat!$D$11:$D$510,$A301)=0,"",INDEX(Einstaklingsmat!$D$11:$D$510,$A301)),"")</f>
        <v/>
      </c>
      <c r="H301" s="51" t="str">
        <f aca="false">IFERROR(IF(AND(F301="",G301=""),"",IF(F301="",0,F301)+IF(G301="",0,G301)),"")</f>
        <v/>
      </c>
      <c r="I301" s="52" t="str">
        <f aca="false">IF(INDEX(Launagögn!$I$6:$I$10005,$A301)="","",INDEX(Launagögn!$I$6:$I$10005,$A301))</f>
        <v/>
      </c>
      <c r="J301" s="52" t="str">
        <f aca="false">IF(INDEX(Launagögn!$P$6:$P$10005,$A301)="","",INDEX(Launagögn!$P$6:$P$10005,$A301))</f>
        <v/>
      </c>
      <c r="K301" s="52" t="str">
        <f aca="false">IF(INDEX(Launagögn!$Q$6:$Q$10005,$A301)="","",INDEX(Launagögn!$Q$6:$Q$10005,$A301))</f>
        <v/>
      </c>
      <c r="L301" s="53" t="str">
        <f aca="false">IFERROR(IF(AND(I301="",J301=""),"",IF(I301="",0,I301)+IF(J301="",0,J301)),"")</f>
        <v/>
      </c>
      <c r="M301" s="52" t="str">
        <f aca="false">IFERROR(IF(OR(L301="",E301="",E301=0),"",ROUND(L301/E301,0)),"")</f>
        <v/>
      </c>
    </row>
    <row r="302" customFormat="false" ht="15" hidden="false" customHeight="true" outlineLevel="0" collapsed="false">
      <c r="A302" s="24" t="n">
        <v>297</v>
      </c>
      <c r="B302" s="25" t="str">
        <f aca="false">IF(INDEX(Launagögn!$B$6:$B$10005,$A302)="","",INDEX(Launagögn!$B$6:$B$10005,$A302))</f>
        <v/>
      </c>
      <c r="C302" s="25" t="str">
        <f aca="false">IF(INDEX(Launagögn!$C$6:$C$10005,$A302)="","",INDEX(Launagögn!$C$6:$C$10005,$A302))</f>
        <v/>
      </c>
      <c r="D302" s="49" t="str">
        <f aca="false">IF(INDEX(Launagögn!$D$6:$D$10005,$A302)="","",INDEX(Launagögn!$D$6:$D$10005,$A302))</f>
        <v/>
      </c>
      <c r="E302" s="50" t="str">
        <f aca="false">IF(INDEX(Launagögn!$E$6:$E$10005,$A302)="","",INDEX(Launagögn!$E$6:$E$10005,$A302))</f>
        <v/>
      </c>
      <c r="F302" s="27" t="str">
        <f aca="false">IFERROR(IF(INDEX(Launagögn!$C$6:$C$10005,$A302)="","",IF(INDEX(Starfsmat!$C$11:$C$110,MATCH(INDEX(Launagögn!$C$6:$C$10005,$A302),Starfsmat!$B$11:$B$110,0))=0,"",INDEX(Starfsmat!$C$11:$C$110,MATCH(INDEX(Launagögn!$C$6:$C$10005,$A302),Starfsmat!$B$11:$B$110,0)))),"")</f>
        <v/>
      </c>
      <c r="G302" s="37" t="str">
        <f aca="false">IFERROR(IF(INDEX(Einstaklingsmat!$D$11:$D$510,$A302)=0,"",INDEX(Einstaklingsmat!$D$11:$D$510,$A302)),"")</f>
        <v/>
      </c>
      <c r="H302" s="51" t="str">
        <f aca="false">IFERROR(IF(AND(F302="",G302=""),"",IF(F302="",0,F302)+IF(G302="",0,G302)),"")</f>
        <v/>
      </c>
      <c r="I302" s="52" t="str">
        <f aca="false">IF(INDEX(Launagögn!$I$6:$I$10005,$A302)="","",INDEX(Launagögn!$I$6:$I$10005,$A302))</f>
        <v/>
      </c>
      <c r="J302" s="52" t="str">
        <f aca="false">IF(INDEX(Launagögn!$P$6:$P$10005,$A302)="","",INDEX(Launagögn!$P$6:$P$10005,$A302))</f>
        <v/>
      </c>
      <c r="K302" s="52" t="str">
        <f aca="false">IF(INDEX(Launagögn!$Q$6:$Q$10005,$A302)="","",INDEX(Launagögn!$Q$6:$Q$10005,$A302))</f>
        <v/>
      </c>
      <c r="L302" s="53" t="str">
        <f aca="false">IFERROR(IF(AND(I302="",J302=""),"",IF(I302="",0,I302)+IF(J302="",0,J302)),"")</f>
        <v/>
      </c>
      <c r="M302" s="52" t="str">
        <f aca="false">IFERROR(IF(OR(L302="",E302="",E302=0),"",ROUND(L302/E302,0)),"")</f>
        <v/>
      </c>
    </row>
    <row r="303" customFormat="false" ht="15" hidden="false" customHeight="true" outlineLevel="0" collapsed="false">
      <c r="A303" s="24" t="n">
        <v>298</v>
      </c>
      <c r="B303" s="25" t="str">
        <f aca="false">IF(INDEX(Launagögn!$B$6:$B$10005,$A303)="","",INDEX(Launagögn!$B$6:$B$10005,$A303))</f>
        <v/>
      </c>
      <c r="C303" s="25" t="str">
        <f aca="false">IF(INDEX(Launagögn!$C$6:$C$10005,$A303)="","",INDEX(Launagögn!$C$6:$C$10005,$A303))</f>
        <v/>
      </c>
      <c r="D303" s="49" t="str">
        <f aca="false">IF(INDEX(Launagögn!$D$6:$D$10005,$A303)="","",INDEX(Launagögn!$D$6:$D$10005,$A303))</f>
        <v/>
      </c>
      <c r="E303" s="50" t="str">
        <f aca="false">IF(INDEX(Launagögn!$E$6:$E$10005,$A303)="","",INDEX(Launagögn!$E$6:$E$10005,$A303))</f>
        <v/>
      </c>
      <c r="F303" s="27" t="str">
        <f aca="false">IFERROR(IF(INDEX(Launagögn!$C$6:$C$10005,$A303)="","",IF(INDEX(Starfsmat!$C$11:$C$110,MATCH(INDEX(Launagögn!$C$6:$C$10005,$A303),Starfsmat!$B$11:$B$110,0))=0,"",INDEX(Starfsmat!$C$11:$C$110,MATCH(INDEX(Launagögn!$C$6:$C$10005,$A303),Starfsmat!$B$11:$B$110,0)))),"")</f>
        <v/>
      </c>
      <c r="G303" s="37" t="str">
        <f aca="false">IFERROR(IF(INDEX(Einstaklingsmat!$D$11:$D$510,$A303)=0,"",INDEX(Einstaklingsmat!$D$11:$D$510,$A303)),"")</f>
        <v/>
      </c>
      <c r="H303" s="51" t="str">
        <f aca="false">IFERROR(IF(AND(F303="",G303=""),"",IF(F303="",0,F303)+IF(G303="",0,G303)),"")</f>
        <v/>
      </c>
      <c r="I303" s="52" t="str">
        <f aca="false">IF(INDEX(Launagögn!$I$6:$I$10005,$A303)="","",INDEX(Launagögn!$I$6:$I$10005,$A303))</f>
        <v/>
      </c>
      <c r="J303" s="52" t="str">
        <f aca="false">IF(INDEX(Launagögn!$P$6:$P$10005,$A303)="","",INDEX(Launagögn!$P$6:$P$10005,$A303))</f>
        <v/>
      </c>
      <c r="K303" s="52" t="str">
        <f aca="false">IF(INDEX(Launagögn!$Q$6:$Q$10005,$A303)="","",INDEX(Launagögn!$Q$6:$Q$10005,$A303))</f>
        <v/>
      </c>
      <c r="L303" s="53" t="str">
        <f aca="false">IFERROR(IF(AND(I303="",J303=""),"",IF(I303="",0,I303)+IF(J303="",0,J303)),"")</f>
        <v/>
      </c>
      <c r="M303" s="52" t="str">
        <f aca="false">IFERROR(IF(OR(L303="",E303="",E303=0),"",ROUND(L303/E303,0)),"")</f>
        <v/>
      </c>
    </row>
    <row r="304" customFormat="false" ht="15" hidden="false" customHeight="true" outlineLevel="0" collapsed="false">
      <c r="A304" s="24" t="n">
        <v>299</v>
      </c>
      <c r="B304" s="25" t="str">
        <f aca="false">IF(INDEX(Launagögn!$B$6:$B$10005,$A304)="","",INDEX(Launagögn!$B$6:$B$10005,$A304))</f>
        <v/>
      </c>
      <c r="C304" s="25" t="str">
        <f aca="false">IF(INDEX(Launagögn!$C$6:$C$10005,$A304)="","",INDEX(Launagögn!$C$6:$C$10005,$A304))</f>
        <v/>
      </c>
      <c r="D304" s="49" t="str">
        <f aca="false">IF(INDEX(Launagögn!$D$6:$D$10005,$A304)="","",INDEX(Launagögn!$D$6:$D$10005,$A304))</f>
        <v/>
      </c>
      <c r="E304" s="50" t="str">
        <f aca="false">IF(INDEX(Launagögn!$E$6:$E$10005,$A304)="","",INDEX(Launagögn!$E$6:$E$10005,$A304))</f>
        <v/>
      </c>
      <c r="F304" s="27" t="str">
        <f aca="false">IFERROR(IF(INDEX(Launagögn!$C$6:$C$10005,$A304)="","",IF(INDEX(Starfsmat!$C$11:$C$110,MATCH(INDEX(Launagögn!$C$6:$C$10005,$A304),Starfsmat!$B$11:$B$110,0))=0,"",INDEX(Starfsmat!$C$11:$C$110,MATCH(INDEX(Launagögn!$C$6:$C$10005,$A304),Starfsmat!$B$11:$B$110,0)))),"")</f>
        <v/>
      </c>
      <c r="G304" s="37" t="str">
        <f aca="false">IFERROR(IF(INDEX(Einstaklingsmat!$D$11:$D$510,$A304)=0,"",INDEX(Einstaklingsmat!$D$11:$D$510,$A304)),"")</f>
        <v/>
      </c>
      <c r="H304" s="51" t="str">
        <f aca="false">IFERROR(IF(AND(F304="",G304=""),"",IF(F304="",0,F304)+IF(G304="",0,G304)),"")</f>
        <v/>
      </c>
      <c r="I304" s="52" t="str">
        <f aca="false">IF(INDEX(Launagögn!$I$6:$I$10005,$A304)="","",INDEX(Launagögn!$I$6:$I$10005,$A304))</f>
        <v/>
      </c>
      <c r="J304" s="52" t="str">
        <f aca="false">IF(INDEX(Launagögn!$P$6:$P$10005,$A304)="","",INDEX(Launagögn!$P$6:$P$10005,$A304))</f>
        <v/>
      </c>
      <c r="K304" s="52" t="str">
        <f aca="false">IF(INDEX(Launagögn!$Q$6:$Q$10005,$A304)="","",INDEX(Launagögn!$Q$6:$Q$10005,$A304))</f>
        <v/>
      </c>
      <c r="L304" s="53" t="str">
        <f aca="false">IFERROR(IF(AND(I304="",J304=""),"",IF(I304="",0,I304)+IF(J304="",0,J304)),"")</f>
        <v/>
      </c>
      <c r="M304" s="52" t="str">
        <f aca="false">IFERROR(IF(OR(L304="",E304="",E304=0),"",ROUND(L304/E304,0)),"")</f>
        <v/>
      </c>
    </row>
    <row r="305" customFormat="false" ht="15" hidden="false" customHeight="true" outlineLevel="0" collapsed="false">
      <c r="A305" s="24" t="n">
        <v>300</v>
      </c>
      <c r="B305" s="25" t="str">
        <f aca="false">IF(INDEX(Launagögn!$B$6:$B$10005,$A305)="","",INDEX(Launagögn!$B$6:$B$10005,$A305))</f>
        <v/>
      </c>
      <c r="C305" s="25" t="str">
        <f aca="false">IF(INDEX(Launagögn!$C$6:$C$10005,$A305)="","",INDEX(Launagögn!$C$6:$C$10005,$A305))</f>
        <v/>
      </c>
      <c r="D305" s="49" t="str">
        <f aca="false">IF(INDEX(Launagögn!$D$6:$D$10005,$A305)="","",INDEX(Launagögn!$D$6:$D$10005,$A305))</f>
        <v/>
      </c>
      <c r="E305" s="50" t="str">
        <f aca="false">IF(INDEX(Launagögn!$E$6:$E$10005,$A305)="","",INDEX(Launagögn!$E$6:$E$10005,$A305))</f>
        <v/>
      </c>
      <c r="F305" s="27" t="str">
        <f aca="false">IFERROR(IF(INDEX(Launagögn!$C$6:$C$10005,$A305)="","",IF(INDEX(Starfsmat!$C$11:$C$110,MATCH(INDEX(Launagögn!$C$6:$C$10005,$A305),Starfsmat!$B$11:$B$110,0))=0,"",INDEX(Starfsmat!$C$11:$C$110,MATCH(INDEX(Launagögn!$C$6:$C$10005,$A305),Starfsmat!$B$11:$B$110,0)))),"")</f>
        <v/>
      </c>
      <c r="G305" s="37" t="str">
        <f aca="false">IFERROR(IF(INDEX(Einstaklingsmat!$D$11:$D$510,$A305)=0,"",INDEX(Einstaklingsmat!$D$11:$D$510,$A305)),"")</f>
        <v/>
      </c>
      <c r="H305" s="51" t="str">
        <f aca="false">IFERROR(IF(AND(F305="",G305=""),"",IF(F305="",0,F305)+IF(G305="",0,G305)),"")</f>
        <v/>
      </c>
      <c r="I305" s="52" t="str">
        <f aca="false">IF(INDEX(Launagögn!$I$6:$I$10005,$A305)="","",INDEX(Launagögn!$I$6:$I$10005,$A305))</f>
        <v/>
      </c>
      <c r="J305" s="52" t="str">
        <f aca="false">IF(INDEX(Launagögn!$P$6:$P$10005,$A305)="","",INDEX(Launagögn!$P$6:$P$10005,$A305))</f>
        <v/>
      </c>
      <c r="K305" s="52" t="str">
        <f aca="false">IF(INDEX(Launagögn!$Q$6:$Q$10005,$A305)="","",INDEX(Launagögn!$Q$6:$Q$10005,$A305))</f>
        <v/>
      </c>
      <c r="L305" s="53" t="str">
        <f aca="false">IFERROR(IF(AND(I305="",J305=""),"",IF(I305="",0,I305)+IF(J305="",0,J305)),"")</f>
        <v/>
      </c>
      <c r="M305" s="52" t="str">
        <f aca="false">IFERROR(IF(OR(L305="",E305="",E305=0),"",ROUND(L305/E305,0)),"")</f>
        <v/>
      </c>
    </row>
    <row r="306" customFormat="false" ht="15" hidden="false" customHeight="true" outlineLevel="0" collapsed="false">
      <c r="A306" s="24" t="n">
        <v>301</v>
      </c>
      <c r="B306" s="25" t="str">
        <f aca="false">IF(INDEX(Launagögn!$B$6:$B$10005,$A306)="","",INDEX(Launagögn!$B$6:$B$10005,$A306))</f>
        <v/>
      </c>
      <c r="C306" s="25" t="str">
        <f aca="false">IF(INDEX(Launagögn!$C$6:$C$10005,$A306)="","",INDEX(Launagögn!$C$6:$C$10005,$A306))</f>
        <v/>
      </c>
      <c r="D306" s="49" t="str">
        <f aca="false">IF(INDEX(Launagögn!$D$6:$D$10005,$A306)="","",INDEX(Launagögn!$D$6:$D$10005,$A306))</f>
        <v/>
      </c>
      <c r="E306" s="50" t="str">
        <f aca="false">IF(INDEX(Launagögn!$E$6:$E$10005,$A306)="","",INDEX(Launagögn!$E$6:$E$10005,$A306))</f>
        <v/>
      </c>
      <c r="F306" s="27" t="str">
        <f aca="false">IFERROR(IF(INDEX(Launagögn!$C$6:$C$10005,$A306)="","",IF(INDEX(Starfsmat!$C$11:$C$110,MATCH(INDEX(Launagögn!$C$6:$C$10005,$A306),Starfsmat!$B$11:$B$110,0))=0,"",INDEX(Starfsmat!$C$11:$C$110,MATCH(INDEX(Launagögn!$C$6:$C$10005,$A306),Starfsmat!$B$11:$B$110,0)))),"")</f>
        <v/>
      </c>
      <c r="G306" s="37" t="str">
        <f aca="false">IFERROR(IF(INDEX(Einstaklingsmat!$D$11:$D$510,$A306)=0,"",INDEX(Einstaklingsmat!$D$11:$D$510,$A306)),"")</f>
        <v/>
      </c>
      <c r="H306" s="51" t="str">
        <f aca="false">IFERROR(IF(AND(F306="",G306=""),"",IF(F306="",0,F306)+IF(G306="",0,G306)),"")</f>
        <v/>
      </c>
      <c r="I306" s="52" t="str">
        <f aca="false">IF(INDEX(Launagögn!$I$6:$I$10005,$A306)="","",INDEX(Launagögn!$I$6:$I$10005,$A306))</f>
        <v/>
      </c>
      <c r="J306" s="52" t="str">
        <f aca="false">IF(INDEX(Launagögn!$P$6:$P$10005,$A306)="","",INDEX(Launagögn!$P$6:$P$10005,$A306))</f>
        <v/>
      </c>
      <c r="K306" s="52" t="str">
        <f aca="false">IF(INDEX(Launagögn!$Q$6:$Q$10005,$A306)="","",INDEX(Launagögn!$Q$6:$Q$10005,$A306))</f>
        <v/>
      </c>
      <c r="L306" s="53" t="str">
        <f aca="false">IFERROR(IF(AND(I306="",J306=""),"",IF(I306="",0,I306)+IF(J306="",0,J306)),"")</f>
        <v/>
      </c>
      <c r="M306" s="52" t="str">
        <f aca="false">IFERROR(IF(OR(L306="",E306="",E306=0),"",ROUND(L306/E306,0)),"")</f>
        <v/>
      </c>
    </row>
    <row r="307" customFormat="false" ht="15" hidden="false" customHeight="true" outlineLevel="0" collapsed="false">
      <c r="A307" s="24" t="n">
        <v>302</v>
      </c>
      <c r="B307" s="25" t="str">
        <f aca="false">IF(INDEX(Launagögn!$B$6:$B$10005,$A307)="","",INDEX(Launagögn!$B$6:$B$10005,$A307))</f>
        <v/>
      </c>
      <c r="C307" s="25" t="str">
        <f aca="false">IF(INDEX(Launagögn!$C$6:$C$10005,$A307)="","",INDEX(Launagögn!$C$6:$C$10005,$A307))</f>
        <v/>
      </c>
      <c r="D307" s="49" t="str">
        <f aca="false">IF(INDEX(Launagögn!$D$6:$D$10005,$A307)="","",INDEX(Launagögn!$D$6:$D$10005,$A307))</f>
        <v/>
      </c>
      <c r="E307" s="50" t="str">
        <f aca="false">IF(INDEX(Launagögn!$E$6:$E$10005,$A307)="","",INDEX(Launagögn!$E$6:$E$10005,$A307))</f>
        <v/>
      </c>
      <c r="F307" s="27" t="str">
        <f aca="false">IFERROR(IF(INDEX(Launagögn!$C$6:$C$10005,$A307)="","",IF(INDEX(Starfsmat!$C$11:$C$110,MATCH(INDEX(Launagögn!$C$6:$C$10005,$A307),Starfsmat!$B$11:$B$110,0))=0,"",INDEX(Starfsmat!$C$11:$C$110,MATCH(INDEX(Launagögn!$C$6:$C$10005,$A307),Starfsmat!$B$11:$B$110,0)))),"")</f>
        <v/>
      </c>
      <c r="G307" s="37" t="str">
        <f aca="false">IFERROR(IF(INDEX(Einstaklingsmat!$D$11:$D$510,$A307)=0,"",INDEX(Einstaklingsmat!$D$11:$D$510,$A307)),"")</f>
        <v/>
      </c>
      <c r="H307" s="51" t="str">
        <f aca="false">IFERROR(IF(AND(F307="",G307=""),"",IF(F307="",0,F307)+IF(G307="",0,G307)),"")</f>
        <v/>
      </c>
      <c r="I307" s="52" t="str">
        <f aca="false">IF(INDEX(Launagögn!$I$6:$I$10005,$A307)="","",INDEX(Launagögn!$I$6:$I$10005,$A307))</f>
        <v/>
      </c>
      <c r="J307" s="52" t="str">
        <f aca="false">IF(INDEX(Launagögn!$P$6:$P$10005,$A307)="","",INDEX(Launagögn!$P$6:$P$10005,$A307))</f>
        <v/>
      </c>
      <c r="K307" s="52" t="str">
        <f aca="false">IF(INDEX(Launagögn!$Q$6:$Q$10005,$A307)="","",INDEX(Launagögn!$Q$6:$Q$10005,$A307))</f>
        <v/>
      </c>
      <c r="L307" s="53" t="str">
        <f aca="false">IFERROR(IF(AND(I307="",J307=""),"",IF(I307="",0,I307)+IF(J307="",0,J307)),"")</f>
        <v/>
      </c>
      <c r="M307" s="52" t="str">
        <f aca="false">IFERROR(IF(OR(L307="",E307="",E307=0),"",ROUND(L307/E307,0)),"")</f>
        <v/>
      </c>
    </row>
    <row r="308" customFormat="false" ht="15" hidden="false" customHeight="true" outlineLevel="0" collapsed="false">
      <c r="A308" s="24" t="n">
        <v>303</v>
      </c>
      <c r="B308" s="25" t="str">
        <f aca="false">IF(INDEX(Launagögn!$B$6:$B$10005,$A308)="","",INDEX(Launagögn!$B$6:$B$10005,$A308))</f>
        <v/>
      </c>
      <c r="C308" s="25" t="str">
        <f aca="false">IF(INDEX(Launagögn!$C$6:$C$10005,$A308)="","",INDEX(Launagögn!$C$6:$C$10005,$A308))</f>
        <v/>
      </c>
      <c r="D308" s="49" t="str">
        <f aca="false">IF(INDEX(Launagögn!$D$6:$D$10005,$A308)="","",INDEX(Launagögn!$D$6:$D$10005,$A308))</f>
        <v/>
      </c>
      <c r="E308" s="50" t="str">
        <f aca="false">IF(INDEX(Launagögn!$E$6:$E$10005,$A308)="","",INDEX(Launagögn!$E$6:$E$10005,$A308))</f>
        <v/>
      </c>
      <c r="F308" s="27" t="str">
        <f aca="false">IFERROR(IF(INDEX(Launagögn!$C$6:$C$10005,$A308)="","",IF(INDEX(Starfsmat!$C$11:$C$110,MATCH(INDEX(Launagögn!$C$6:$C$10005,$A308),Starfsmat!$B$11:$B$110,0))=0,"",INDEX(Starfsmat!$C$11:$C$110,MATCH(INDEX(Launagögn!$C$6:$C$10005,$A308),Starfsmat!$B$11:$B$110,0)))),"")</f>
        <v/>
      </c>
      <c r="G308" s="37" t="str">
        <f aca="false">IFERROR(IF(INDEX(Einstaklingsmat!$D$11:$D$510,$A308)=0,"",INDEX(Einstaklingsmat!$D$11:$D$510,$A308)),"")</f>
        <v/>
      </c>
      <c r="H308" s="51" t="str">
        <f aca="false">IFERROR(IF(AND(F308="",G308=""),"",IF(F308="",0,F308)+IF(G308="",0,G308)),"")</f>
        <v/>
      </c>
      <c r="I308" s="52" t="str">
        <f aca="false">IF(INDEX(Launagögn!$I$6:$I$10005,$A308)="","",INDEX(Launagögn!$I$6:$I$10005,$A308))</f>
        <v/>
      </c>
      <c r="J308" s="52" t="str">
        <f aca="false">IF(INDEX(Launagögn!$P$6:$P$10005,$A308)="","",INDEX(Launagögn!$P$6:$P$10005,$A308))</f>
        <v/>
      </c>
      <c r="K308" s="52" t="str">
        <f aca="false">IF(INDEX(Launagögn!$Q$6:$Q$10005,$A308)="","",INDEX(Launagögn!$Q$6:$Q$10005,$A308))</f>
        <v/>
      </c>
      <c r="L308" s="53" t="str">
        <f aca="false">IFERROR(IF(AND(I308="",J308=""),"",IF(I308="",0,I308)+IF(J308="",0,J308)),"")</f>
        <v/>
      </c>
      <c r="M308" s="52" t="str">
        <f aca="false">IFERROR(IF(OR(L308="",E308="",E308=0),"",ROUND(L308/E308,0)),"")</f>
        <v/>
      </c>
    </row>
    <row r="309" customFormat="false" ht="15" hidden="false" customHeight="true" outlineLevel="0" collapsed="false">
      <c r="A309" s="24" t="n">
        <v>304</v>
      </c>
      <c r="B309" s="25" t="str">
        <f aca="false">IF(INDEX(Launagögn!$B$6:$B$10005,$A309)="","",INDEX(Launagögn!$B$6:$B$10005,$A309))</f>
        <v/>
      </c>
      <c r="C309" s="25" t="str">
        <f aca="false">IF(INDEX(Launagögn!$C$6:$C$10005,$A309)="","",INDEX(Launagögn!$C$6:$C$10005,$A309))</f>
        <v/>
      </c>
      <c r="D309" s="49" t="str">
        <f aca="false">IF(INDEX(Launagögn!$D$6:$D$10005,$A309)="","",INDEX(Launagögn!$D$6:$D$10005,$A309))</f>
        <v/>
      </c>
      <c r="E309" s="50" t="str">
        <f aca="false">IF(INDEX(Launagögn!$E$6:$E$10005,$A309)="","",INDEX(Launagögn!$E$6:$E$10005,$A309))</f>
        <v/>
      </c>
      <c r="F309" s="27" t="str">
        <f aca="false">IFERROR(IF(INDEX(Launagögn!$C$6:$C$10005,$A309)="","",IF(INDEX(Starfsmat!$C$11:$C$110,MATCH(INDEX(Launagögn!$C$6:$C$10005,$A309),Starfsmat!$B$11:$B$110,0))=0,"",INDEX(Starfsmat!$C$11:$C$110,MATCH(INDEX(Launagögn!$C$6:$C$10005,$A309),Starfsmat!$B$11:$B$110,0)))),"")</f>
        <v/>
      </c>
      <c r="G309" s="37" t="str">
        <f aca="false">IFERROR(IF(INDEX(Einstaklingsmat!$D$11:$D$510,$A309)=0,"",INDEX(Einstaklingsmat!$D$11:$D$510,$A309)),"")</f>
        <v/>
      </c>
      <c r="H309" s="51" t="str">
        <f aca="false">IFERROR(IF(AND(F309="",G309=""),"",IF(F309="",0,F309)+IF(G309="",0,G309)),"")</f>
        <v/>
      </c>
      <c r="I309" s="52" t="str">
        <f aca="false">IF(INDEX(Launagögn!$I$6:$I$10005,$A309)="","",INDEX(Launagögn!$I$6:$I$10005,$A309))</f>
        <v/>
      </c>
      <c r="J309" s="52" t="str">
        <f aca="false">IF(INDEX(Launagögn!$P$6:$P$10005,$A309)="","",INDEX(Launagögn!$P$6:$P$10005,$A309))</f>
        <v/>
      </c>
      <c r="K309" s="52" t="str">
        <f aca="false">IF(INDEX(Launagögn!$Q$6:$Q$10005,$A309)="","",INDEX(Launagögn!$Q$6:$Q$10005,$A309))</f>
        <v/>
      </c>
      <c r="L309" s="53" t="str">
        <f aca="false">IFERROR(IF(AND(I309="",J309=""),"",IF(I309="",0,I309)+IF(J309="",0,J309)),"")</f>
        <v/>
      </c>
      <c r="M309" s="52" t="str">
        <f aca="false">IFERROR(IF(OR(L309="",E309="",E309=0),"",ROUND(L309/E309,0)),"")</f>
        <v/>
      </c>
    </row>
    <row r="310" customFormat="false" ht="15" hidden="false" customHeight="true" outlineLevel="0" collapsed="false">
      <c r="A310" s="24" t="n">
        <v>305</v>
      </c>
      <c r="B310" s="25" t="str">
        <f aca="false">IF(INDEX(Launagögn!$B$6:$B$10005,$A310)="","",INDEX(Launagögn!$B$6:$B$10005,$A310))</f>
        <v/>
      </c>
      <c r="C310" s="25" t="str">
        <f aca="false">IF(INDEX(Launagögn!$C$6:$C$10005,$A310)="","",INDEX(Launagögn!$C$6:$C$10005,$A310))</f>
        <v/>
      </c>
      <c r="D310" s="49" t="str">
        <f aca="false">IF(INDEX(Launagögn!$D$6:$D$10005,$A310)="","",INDEX(Launagögn!$D$6:$D$10005,$A310))</f>
        <v/>
      </c>
      <c r="E310" s="50" t="str">
        <f aca="false">IF(INDEX(Launagögn!$E$6:$E$10005,$A310)="","",INDEX(Launagögn!$E$6:$E$10005,$A310))</f>
        <v/>
      </c>
      <c r="F310" s="27" t="str">
        <f aca="false">IFERROR(IF(INDEX(Launagögn!$C$6:$C$10005,$A310)="","",IF(INDEX(Starfsmat!$C$11:$C$110,MATCH(INDEX(Launagögn!$C$6:$C$10005,$A310),Starfsmat!$B$11:$B$110,0))=0,"",INDEX(Starfsmat!$C$11:$C$110,MATCH(INDEX(Launagögn!$C$6:$C$10005,$A310),Starfsmat!$B$11:$B$110,0)))),"")</f>
        <v/>
      </c>
      <c r="G310" s="37" t="str">
        <f aca="false">IFERROR(IF(INDEX(Einstaklingsmat!$D$11:$D$510,$A310)=0,"",INDEX(Einstaklingsmat!$D$11:$D$510,$A310)),"")</f>
        <v/>
      </c>
      <c r="H310" s="51" t="str">
        <f aca="false">IFERROR(IF(AND(F310="",G310=""),"",IF(F310="",0,F310)+IF(G310="",0,G310)),"")</f>
        <v/>
      </c>
      <c r="I310" s="52" t="str">
        <f aca="false">IF(INDEX(Launagögn!$I$6:$I$10005,$A310)="","",INDEX(Launagögn!$I$6:$I$10005,$A310))</f>
        <v/>
      </c>
      <c r="J310" s="52" t="str">
        <f aca="false">IF(INDEX(Launagögn!$P$6:$P$10005,$A310)="","",INDEX(Launagögn!$P$6:$P$10005,$A310))</f>
        <v/>
      </c>
      <c r="K310" s="52" t="str">
        <f aca="false">IF(INDEX(Launagögn!$Q$6:$Q$10005,$A310)="","",INDEX(Launagögn!$Q$6:$Q$10005,$A310))</f>
        <v/>
      </c>
      <c r="L310" s="53" t="str">
        <f aca="false">IFERROR(IF(AND(I310="",J310=""),"",IF(I310="",0,I310)+IF(J310="",0,J310)),"")</f>
        <v/>
      </c>
      <c r="M310" s="52" t="str">
        <f aca="false">IFERROR(IF(OR(L310="",E310="",E310=0),"",ROUND(L310/E310,0)),"")</f>
        <v/>
      </c>
    </row>
    <row r="311" customFormat="false" ht="15" hidden="false" customHeight="true" outlineLevel="0" collapsed="false">
      <c r="A311" s="24" t="n">
        <v>306</v>
      </c>
      <c r="B311" s="25" t="str">
        <f aca="false">IF(INDEX(Launagögn!$B$6:$B$10005,$A311)="","",INDEX(Launagögn!$B$6:$B$10005,$A311))</f>
        <v/>
      </c>
      <c r="C311" s="25" t="str">
        <f aca="false">IF(INDEX(Launagögn!$C$6:$C$10005,$A311)="","",INDEX(Launagögn!$C$6:$C$10005,$A311))</f>
        <v/>
      </c>
      <c r="D311" s="49" t="str">
        <f aca="false">IF(INDEX(Launagögn!$D$6:$D$10005,$A311)="","",INDEX(Launagögn!$D$6:$D$10005,$A311))</f>
        <v/>
      </c>
      <c r="E311" s="50" t="str">
        <f aca="false">IF(INDEX(Launagögn!$E$6:$E$10005,$A311)="","",INDEX(Launagögn!$E$6:$E$10005,$A311))</f>
        <v/>
      </c>
      <c r="F311" s="27" t="str">
        <f aca="false">IFERROR(IF(INDEX(Launagögn!$C$6:$C$10005,$A311)="","",IF(INDEX(Starfsmat!$C$11:$C$110,MATCH(INDEX(Launagögn!$C$6:$C$10005,$A311),Starfsmat!$B$11:$B$110,0))=0,"",INDEX(Starfsmat!$C$11:$C$110,MATCH(INDEX(Launagögn!$C$6:$C$10005,$A311),Starfsmat!$B$11:$B$110,0)))),"")</f>
        <v/>
      </c>
      <c r="G311" s="37" t="str">
        <f aca="false">IFERROR(IF(INDEX(Einstaklingsmat!$D$11:$D$510,$A311)=0,"",INDEX(Einstaklingsmat!$D$11:$D$510,$A311)),"")</f>
        <v/>
      </c>
      <c r="H311" s="51" t="str">
        <f aca="false">IFERROR(IF(AND(F311="",G311=""),"",IF(F311="",0,F311)+IF(G311="",0,G311)),"")</f>
        <v/>
      </c>
      <c r="I311" s="52" t="str">
        <f aca="false">IF(INDEX(Launagögn!$I$6:$I$10005,$A311)="","",INDEX(Launagögn!$I$6:$I$10005,$A311))</f>
        <v/>
      </c>
      <c r="J311" s="52" t="str">
        <f aca="false">IF(INDEX(Launagögn!$P$6:$P$10005,$A311)="","",INDEX(Launagögn!$P$6:$P$10005,$A311))</f>
        <v/>
      </c>
      <c r="K311" s="52" t="str">
        <f aca="false">IF(INDEX(Launagögn!$Q$6:$Q$10005,$A311)="","",INDEX(Launagögn!$Q$6:$Q$10005,$A311))</f>
        <v/>
      </c>
      <c r="L311" s="53" t="str">
        <f aca="false">IFERROR(IF(AND(I311="",J311=""),"",IF(I311="",0,I311)+IF(J311="",0,J311)),"")</f>
        <v/>
      </c>
      <c r="M311" s="52" t="str">
        <f aca="false">IFERROR(IF(OR(L311="",E311="",E311=0),"",ROUND(L311/E311,0)),"")</f>
        <v/>
      </c>
    </row>
    <row r="312" customFormat="false" ht="15" hidden="false" customHeight="true" outlineLevel="0" collapsed="false">
      <c r="A312" s="24" t="n">
        <v>307</v>
      </c>
      <c r="B312" s="25" t="str">
        <f aca="false">IF(INDEX(Launagögn!$B$6:$B$10005,$A312)="","",INDEX(Launagögn!$B$6:$B$10005,$A312))</f>
        <v/>
      </c>
      <c r="C312" s="25" t="str">
        <f aca="false">IF(INDEX(Launagögn!$C$6:$C$10005,$A312)="","",INDEX(Launagögn!$C$6:$C$10005,$A312))</f>
        <v/>
      </c>
      <c r="D312" s="49" t="str">
        <f aca="false">IF(INDEX(Launagögn!$D$6:$D$10005,$A312)="","",INDEX(Launagögn!$D$6:$D$10005,$A312))</f>
        <v/>
      </c>
      <c r="E312" s="50" t="str">
        <f aca="false">IF(INDEX(Launagögn!$E$6:$E$10005,$A312)="","",INDEX(Launagögn!$E$6:$E$10005,$A312))</f>
        <v/>
      </c>
      <c r="F312" s="27" t="str">
        <f aca="false">IFERROR(IF(INDEX(Launagögn!$C$6:$C$10005,$A312)="","",IF(INDEX(Starfsmat!$C$11:$C$110,MATCH(INDEX(Launagögn!$C$6:$C$10005,$A312),Starfsmat!$B$11:$B$110,0))=0,"",INDEX(Starfsmat!$C$11:$C$110,MATCH(INDEX(Launagögn!$C$6:$C$10005,$A312),Starfsmat!$B$11:$B$110,0)))),"")</f>
        <v/>
      </c>
      <c r="G312" s="37" t="str">
        <f aca="false">IFERROR(IF(INDEX(Einstaklingsmat!$D$11:$D$510,$A312)=0,"",INDEX(Einstaklingsmat!$D$11:$D$510,$A312)),"")</f>
        <v/>
      </c>
      <c r="H312" s="51" t="str">
        <f aca="false">IFERROR(IF(AND(F312="",G312=""),"",IF(F312="",0,F312)+IF(G312="",0,G312)),"")</f>
        <v/>
      </c>
      <c r="I312" s="52" t="str">
        <f aca="false">IF(INDEX(Launagögn!$I$6:$I$10005,$A312)="","",INDEX(Launagögn!$I$6:$I$10005,$A312))</f>
        <v/>
      </c>
      <c r="J312" s="52" t="str">
        <f aca="false">IF(INDEX(Launagögn!$P$6:$P$10005,$A312)="","",INDEX(Launagögn!$P$6:$P$10005,$A312))</f>
        <v/>
      </c>
      <c r="K312" s="52" t="str">
        <f aca="false">IF(INDEX(Launagögn!$Q$6:$Q$10005,$A312)="","",INDEX(Launagögn!$Q$6:$Q$10005,$A312))</f>
        <v/>
      </c>
      <c r="L312" s="53" t="str">
        <f aca="false">IFERROR(IF(AND(I312="",J312=""),"",IF(I312="",0,I312)+IF(J312="",0,J312)),"")</f>
        <v/>
      </c>
      <c r="M312" s="52" t="str">
        <f aca="false">IFERROR(IF(OR(L312="",E312="",E312=0),"",ROUND(L312/E312,0)),"")</f>
        <v/>
      </c>
    </row>
    <row r="313" customFormat="false" ht="15" hidden="false" customHeight="true" outlineLevel="0" collapsed="false">
      <c r="A313" s="24" t="n">
        <v>308</v>
      </c>
      <c r="B313" s="25" t="str">
        <f aca="false">IF(INDEX(Launagögn!$B$6:$B$10005,$A313)="","",INDEX(Launagögn!$B$6:$B$10005,$A313))</f>
        <v/>
      </c>
      <c r="C313" s="25" t="str">
        <f aca="false">IF(INDEX(Launagögn!$C$6:$C$10005,$A313)="","",INDEX(Launagögn!$C$6:$C$10005,$A313))</f>
        <v/>
      </c>
      <c r="D313" s="49" t="str">
        <f aca="false">IF(INDEX(Launagögn!$D$6:$D$10005,$A313)="","",INDEX(Launagögn!$D$6:$D$10005,$A313))</f>
        <v/>
      </c>
      <c r="E313" s="50" t="str">
        <f aca="false">IF(INDEX(Launagögn!$E$6:$E$10005,$A313)="","",INDEX(Launagögn!$E$6:$E$10005,$A313))</f>
        <v/>
      </c>
      <c r="F313" s="27" t="str">
        <f aca="false">IFERROR(IF(INDEX(Launagögn!$C$6:$C$10005,$A313)="","",IF(INDEX(Starfsmat!$C$11:$C$110,MATCH(INDEX(Launagögn!$C$6:$C$10005,$A313),Starfsmat!$B$11:$B$110,0))=0,"",INDEX(Starfsmat!$C$11:$C$110,MATCH(INDEX(Launagögn!$C$6:$C$10005,$A313),Starfsmat!$B$11:$B$110,0)))),"")</f>
        <v/>
      </c>
      <c r="G313" s="37" t="str">
        <f aca="false">IFERROR(IF(INDEX(Einstaklingsmat!$D$11:$D$510,$A313)=0,"",INDEX(Einstaklingsmat!$D$11:$D$510,$A313)),"")</f>
        <v/>
      </c>
      <c r="H313" s="51" t="str">
        <f aca="false">IFERROR(IF(AND(F313="",G313=""),"",IF(F313="",0,F313)+IF(G313="",0,G313)),"")</f>
        <v/>
      </c>
      <c r="I313" s="52" t="str">
        <f aca="false">IF(INDEX(Launagögn!$I$6:$I$10005,$A313)="","",INDEX(Launagögn!$I$6:$I$10005,$A313))</f>
        <v/>
      </c>
      <c r="J313" s="52" t="str">
        <f aca="false">IF(INDEX(Launagögn!$P$6:$P$10005,$A313)="","",INDEX(Launagögn!$P$6:$P$10005,$A313))</f>
        <v/>
      </c>
      <c r="K313" s="52" t="str">
        <f aca="false">IF(INDEX(Launagögn!$Q$6:$Q$10005,$A313)="","",INDEX(Launagögn!$Q$6:$Q$10005,$A313))</f>
        <v/>
      </c>
      <c r="L313" s="53" t="str">
        <f aca="false">IFERROR(IF(AND(I313="",J313=""),"",IF(I313="",0,I313)+IF(J313="",0,J313)),"")</f>
        <v/>
      </c>
      <c r="M313" s="52" t="str">
        <f aca="false">IFERROR(IF(OR(L313="",E313="",E313=0),"",ROUND(L313/E313,0)),"")</f>
        <v/>
      </c>
    </row>
    <row r="314" customFormat="false" ht="15" hidden="false" customHeight="true" outlineLevel="0" collapsed="false">
      <c r="A314" s="24" t="n">
        <v>309</v>
      </c>
      <c r="B314" s="25" t="str">
        <f aca="false">IF(INDEX(Launagögn!$B$6:$B$10005,$A314)="","",INDEX(Launagögn!$B$6:$B$10005,$A314))</f>
        <v/>
      </c>
      <c r="C314" s="25" t="str">
        <f aca="false">IF(INDEX(Launagögn!$C$6:$C$10005,$A314)="","",INDEX(Launagögn!$C$6:$C$10005,$A314))</f>
        <v/>
      </c>
      <c r="D314" s="49" t="str">
        <f aca="false">IF(INDEX(Launagögn!$D$6:$D$10005,$A314)="","",INDEX(Launagögn!$D$6:$D$10005,$A314))</f>
        <v/>
      </c>
      <c r="E314" s="50" t="str">
        <f aca="false">IF(INDEX(Launagögn!$E$6:$E$10005,$A314)="","",INDEX(Launagögn!$E$6:$E$10005,$A314))</f>
        <v/>
      </c>
      <c r="F314" s="27" t="str">
        <f aca="false">IFERROR(IF(INDEX(Launagögn!$C$6:$C$10005,$A314)="","",IF(INDEX(Starfsmat!$C$11:$C$110,MATCH(INDEX(Launagögn!$C$6:$C$10005,$A314),Starfsmat!$B$11:$B$110,0))=0,"",INDEX(Starfsmat!$C$11:$C$110,MATCH(INDEX(Launagögn!$C$6:$C$10005,$A314),Starfsmat!$B$11:$B$110,0)))),"")</f>
        <v/>
      </c>
      <c r="G314" s="37" t="str">
        <f aca="false">IFERROR(IF(INDEX(Einstaklingsmat!$D$11:$D$510,$A314)=0,"",INDEX(Einstaklingsmat!$D$11:$D$510,$A314)),"")</f>
        <v/>
      </c>
      <c r="H314" s="51" t="str">
        <f aca="false">IFERROR(IF(AND(F314="",G314=""),"",IF(F314="",0,F314)+IF(G314="",0,G314)),"")</f>
        <v/>
      </c>
      <c r="I314" s="52" t="str">
        <f aca="false">IF(INDEX(Launagögn!$I$6:$I$10005,$A314)="","",INDEX(Launagögn!$I$6:$I$10005,$A314))</f>
        <v/>
      </c>
      <c r="J314" s="52" t="str">
        <f aca="false">IF(INDEX(Launagögn!$P$6:$P$10005,$A314)="","",INDEX(Launagögn!$P$6:$P$10005,$A314))</f>
        <v/>
      </c>
      <c r="K314" s="52" t="str">
        <f aca="false">IF(INDEX(Launagögn!$Q$6:$Q$10005,$A314)="","",INDEX(Launagögn!$Q$6:$Q$10005,$A314))</f>
        <v/>
      </c>
      <c r="L314" s="53" t="str">
        <f aca="false">IFERROR(IF(AND(I314="",J314=""),"",IF(I314="",0,I314)+IF(J314="",0,J314)),"")</f>
        <v/>
      </c>
      <c r="M314" s="52" t="str">
        <f aca="false">IFERROR(IF(OR(L314="",E314="",E314=0),"",ROUND(L314/E314,0)),"")</f>
        <v/>
      </c>
    </row>
    <row r="315" customFormat="false" ht="15" hidden="false" customHeight="true" outlineLevel="0" collapsed="false">
      <c r="A315" s="24" t="n">
        <v>310</v>
      </c>
      <c r="B315" s="25" t="str">
        <f aca="false">IF(INDEX(Launagögn!$B$6:$B$10005,$A315)="","",INDEX(Launagögn!$B$6:$B$10005,$A315))</f>
        <v/>
      </c>
      <c r="C315" s="25" t="str">
        <f aca="false">IF(INDEX(Launagögn!$C$6:$C$10005,$A315)="","",INDEX(Launagögn!$C$6:$C$10005,$A315))</f>
        <v/>
      </c>
      <c r="D315" s="49" t="str">
        <f aca="false">IF(INDEX(Launagögn!$D$6:$D$10005,$A315)="","",INDEX(Launagögn!$D$6:$D$10005,$A315))</f>
        <v/>
      </c>
      <c r="E315" s="50" t="str">
        <f aca="false">IF(INDEX(Launagögn!$E$6:$E$10005,$A315)="","",INDEX(Launagögn!$E$6:$E$10005,$A315))</f>
        <v/>
      </c>
      <c r="F315" s="27" t="str">
        <f aca="false">IFERROR(IF(INDEX(Launagögn!$C$6:$C$10005,$A315)="","",IF(INDEX(Starfsmat!$C$11:$C$110,MATCH(INDEX(Launagögn!$C$6:$C$10005,$A315),Starfsmat!$B$11:$B$110,0))=0,"",INDEX(Starfsmat!$C$11:$C$110,MATCH(INDEX(Launagögn!$C$6:$C$10005,$A315),Starfsmat!$B$11:$B$110,0)))),"")</f>
        <v/>
      </c>
      <c r="G315" s="37" t="str">
        <f aca="false">IFERROR(IF(INDEX(Einstaklingsmat!$D$11:$D$510,$A315)=0,"",INDEX(Einstaklingsmat!$D$11:$D$510,$A315)),"")</f>
        <v/>
      </c>
      <c r="H315" s="51" t="str">
        <f aca="false">IFERROR(IF(AND(F315="",G315=""),"",IF(F315="",0,F315)+IF(G315="",0,G315)),"")</f>
        <v/>
      </c>
      <c r="I315" s="52" t="str">
        <f aca="false">IF(INDEX(Launagögn!$I$6:$I$10005,$A315)="","",INDEX(Launagögn!$I$6:$I$10005,$A315))</f>
        <v/>
      </c>
      <c r="J315" s="52" t="str">
        <f aca="false">IF(INDEX(Launagögn!$P$6:$P$10005,$A315)="","",INDEX(Launagögn!$P$6:$P$10005,$A315))</f>
        <v/>
      </c>
      <c r="K315" s="52" t="str">
        <f aca="false">IF(INDEX(Launagögn!$Q$6:$Q$10005,$A315)="","",INDEX(Launagögn!$Q$6:$Q$10005,$A315))</f>
        <v/>
      </c>
      <c r="L315" s="53" t="str">
        <f aca="false">IFERROR(IF(AND(I315="",J315=""),"",IF(I315="",0,I315)+IF(J315="",0,J315)),"")</f>
        <v/>
      </c>
      <c r="M315" s="52" t="str">
        <f aca="false">IFERROR(IF(OR(L315="",E315="",E315=0),"",ROUND(L315/E315,0)),"")</f>
        <v/>
      </c>
    </row>
    <row r="316" customFormat="false" ht="15" hidden="false" customHeight="true" outlineLevel="0" collapsed="false">
      <c r="A316" s="24" t="n">
        <v>311</v>
      </c>
      <c r="B316" s="25" t="str">
        <f aca="false">IF(INDEX(Launagögn!$B$6:$B$10005,$A316)="","",INDEX(Launagögn!$B$6:$B$10005,$A316))</f>
        <v/>
      </c>
      <c r="C316" s="25" t="str">
        <f aca="false">IF(INDEX(Launagögn!$C$6:$C$10005,$A316)="","",INDEX(Launagögn!$C$6:$C$10005,$A316))</f>
        <v/>
      </c>
      <c r="D316" s="49" t="str">
        <f aca="false">IF(INDEX(Launagögn!$D$6:$D$10005,$A316)="","",INDEX(Launagögn!$D$6:$D$10005,$A316))</f>
        <v/>
      </c>
      <c r="E316" s="50" t="str">
        <f aca="false">IF(INDEX(Launagögn!$E$6:$E$10005,$A316)="","",INDEX(Launagögn!$E$6:$E$10005,$A316))</f>
        <v/>
      </c>
      <c r="F316" s="27" t="str">
        <f aca="false">IFERROR(IF(INDEX(Launagögn!$C$6:$C$10005,$A316)="","",IF(INDEX(Starfsmat!$C$11:$C$110,MATCH(INDEX(Launagögn!$C$6:$C$10005,$A316),Starfsmat!$B$11:$B$110,0))=0,"",INDEX(Starfsmat!$C$11:$C$110,MATCH(INDEX(Launagögn!$C$6:$C$10005,$A316),Starfsmat!$B$11:$B$110,0)))),"")</f>
        <v/>
      </c>
      <c r="G316" s="37" t="str">
        <f aca="false">IFERROR(IF(INDEX(Einstaklingsmat!$D$11:$D$510,$A316)=0,"",INDEX(Einstaklingsmat!$D$11:$D$510,$A316)),"")</f>
        <v/>
      </c>
      <c r="H316" s="51" t="str">
        <f aca="false">IFERROR(IF(AND(F316="",G316=""),"",IF(F316="",0,F316)+IF(G316="",0,G316)),"")</f>
        <v/>
      </c>
      <c r="I316" s="52" t="str">
        <f aca="false">IF(INDEX(Launagögn!$I$6:$I$10005,$A316)="","",INDEX(Launagögn!$I$6:$I$10005,$A316))</f>
        <v/>
      </c>
      <c r="J316" s="52" t="str">
        <f aca="false">IF(INDEX(Launagögn!$P$6:$P$10005,$A316)="","",INDEX(Launagögn!$P$6:$P$10005,$A316))</f>
        <v/>
      </c>
      <c r="K316" s="52" t="str">
        <f aca="false">IF(INDEX(Launagögn!$Q$6:$Q$10005,$A316)="","",INDEX(Launagögn!$Q$6:$Q$10005,$A316))</f>
        <v/>
      </c>
      <c r="L316" s="53" t="str">
        <f aca="false">IFERROR(IF(AND(I316="",J316=""),"",IF(I316="",0,I316)+IF(J316="",0,J316)),"")</f>
        <v/>
      </c>
      <c r="M316" s="52" t="str">
        <f aca="false">IFERROR(IF(OR(L316="",E316="",E316=0),"",ROUND(L316/E316,0)),"")</f>
        <v/>
      </c>
    </row>
    <row r="317" customFormat="false" ht="15" hidden="false" customHeight="true" outlineLevel="0" collapsed="false">
      <c r="A317" s="24" t="n">
        <v>312</v>
      </c>
      <c r="B317" s="25" t="str">
        <f aca="false">IF(INDEX(Launagögn!$B$6:$B$10005,$A317)="","",INDEX(Launagögn!$B$6:$B$10005,$A317))</f>
        <v/>
      </c>
      <c r="C317" s="25" t="str">
        <f aca="false">IF(INDEX(Launagögn!$C$6:$C$10005,$A317)="","",INDEX(Launagögn!$C$6:$C$10005,$A317))</f>
        <v/>
      </c>
      <c r="D317" s="49" t="str">
        <f aca="false">IF(INDEX(Launagögn!$D$6:$D$10005,$A317)="","",INDEX(Launagögn!$D$6:$D$10005,$A317))</f>
        <v/>
      </c>
      <c r="E317" s="50" t="str">
        <f aca="false">IF(INDEX(Launagögn!$E$6:$E$10005,$A317)="","",INDEX(Launagögn!$E$6:$E$10005,$A317))</f>
        <v/>
      </c>
      <c r="F317" s="27" t="str">
        <f aca="false">IFERROR(IF(INDEX(Launagögn!$C$6:$C$10005,$A317)="","",IF(INDEX(Starfsmat!$C$11:$C$110,MATCH(INDEX(Launagögn!$C$6:$C$10005,$A317),Starfsmat!$B$11:$B$110,0))=0,"",INDEX(Starfsmat!$C$11:$C$110,MATCH(INDEX(Launagögn!$C$6:$C$10005,$A317),Starfsmat!$B$11:$B$110,0)))),"")</f>
        <v/>
      </c>
      <c r="G317" s="37" t="str">
        <f aca="false">IFERROR(IF(INDEX(Einstaklingsmat!$D$11:$D$510,$A317)=0,"",INDEX(Einstaklingsmat!$D$11:$D$510,$A317)),"")</f>
        <v/>
      </c>
      <c r="H317" s="51" t="str">
        <f aca="false">IFERROR(IF(AND(F317="",G317=""),"",IF(F317="",0,F317)+IF(G317="",0,G317)),"")</f>
        <v/>
      </c>
      <c r="I317" s="52" t="str">
        <f aca="false">IF(INDEX(Launagögn!$I$6:$I$10005,$A317)="","",INDEX(Launagögn!$I$6:$I$10005,$A317))</f>
        <v/>
      </c>
      <c r="J317" s="52" t="str">
        <f aca="false">IF(INDEX(Launagögn!$P$6:$P$10005,$A317)="","",INDEX(Launagögn!$P$6:$P$10005,$A317))</f>
        <v/>
      </c>
      <c r="K317" s="52" t="str">
        <f aca="false">IF(INDEX(Launagögn!$Q$6:$Q$10005,$A317)="","",INDEX(Launagögn!$Q$6:$Q$10005,$A317))</f>
        <v/>
      </c>
      <c r="L317" s="53" t="str">
        <f aca="false">IFERROR(IF(AND(I317="",J317=""),"",IF(I317="",0,I317)+IF(J317="",0,J317)),"")</f>
        <v/>
      </c>
      <c r="M317" s="52" t="str">
        <f aca="false">IFERROR(IF(OR(L317="",E317="",E317=0),"",ROUND(L317/E317,0)),"")</f>
        <v/>
      </c>
    </row>
    <row r="318" customFormat="false" ht="15" hidden="false" customHeight="true" outlineLevel="0" collapsed="false">
      <c r="A318" s="24" t="n">
        <v>313</v>
      </c>
      <c r="B318" s="25" t="str">
        <f aca="false">IF(INDEX(Launagögn!$B$6:$B$10005,$A318)="","",INDEX(Launagögn!$B$6:$B$10005,$A318))</f>
        <v/>
      </c>
      <c r="C318" s="25" t="str">
        <f aca="false">IF(INDEX(Launagögn!$C$6:$C$10005,$A318)="","",INDEX(Launagögn!$C$6:$C$10005,$A318))</f>
        <v/>
      </c>
      <c r="D318" s="49" t="str">
        <f aca="false">IF(INDEX(Launagögn!$D$6:$D$10005,$A318)="","",INDEX(Launagögn!$D$6:$D$10005,$A318))</f>
        <v/>
      </c>
      <c r="E318" s="50" t="str">
        <f aca="false">IF(INDEX(Launagögn!$E$6:$E$10005,$A318)="","",INDEX(Launagögn!$E$6:$E$10005,$A318))</f>
        <v/>
      </c>
      <c r="F318" s="27" t="str">
        <f aca="false">IFERROR(IF(INDEX(Launagögn!$C$6:$C$10005,$A318)="","",IF(INDEX(Starfsmat!$C$11:$C$110,MATCH(INDEX(Launagögn!$C$6:$C$10005,$A318),Starfsmat!$B$11:$B$110,0))=0,"",INDEX(Starfsmat!$C$11:$C$110,MATCH(INDEX(Launagögn!$C$6:$C$10005,$A318),Starfsmat!$B$11:$B$110,0)))),"")</f>
        <v/>
      </c>
      <c r="G318" s="37" t="str">
        <f aca="false">IFERROR(IF(INDEX(Einstaklingsmat!$D$11:$D$510,$A318)=0,"",INDEX(Einstaklingsmat!$D$11:$D$510,$A318)),"")</f>
        <v/>
      </c>
      <c r="H318" s="51" t="str">
        <f aca="false">IFERROR(IF(AND(F318="",G318=""),"",IF(F318="",0,F318)+IF(G318="",0,G318)),"")</f>
        <v/>
      </c>
      <c r="I318" s="52" t="str">
        <f aca="false">IF(INDEX(Launagögn!$I$6:$I$10005,$A318)="","",INDEX(Launagögn!$I$6:$I$10005,$A318))</f>
        <v/>
      </c>
      <c r="J318" s="52" t="str">
        <f aca="false">IF(INDEX(Launagögn!$P$6:$P$10005,$A318)="","",INDEX(Launagögn!$P$6:$P$10005,$A318))</f>
        <v/>
      </c>
      <c r="K318" s="52" t="str">
        <f aca="false">IF(INDEX(Launagögn!$Q$6:$Q$10005,$A318)="","",INDEX(Launagögn!$Q$6:$Q$10005,$A318))</f>
        <v/>
      </c>
      <c r="L318" s="53" t="str">
        <f aca="false">IFERROR(IF(AND(I318="",J318=""),"",IF(I318="",0,I318)+IF(J318="",0,J318)),"")</f>
        <v/>
      </c>
      <c r="M318" s="52" t="str">
        <f aca="false">IFERROR(IF(OR(L318="",E318="",E318=0),"",ROUND(L318/E318,0)),"")</f>
        <v/>
      </c>
    </row>
    <row r="319" customFormat="false" ht="15" hidden="false" customHeight="true" outlineLevel="0" collapsed="false">
      <c r="A319" s="24" t="n">
        <v>314</v>
      </c>
      <c r="B319" s="25" t="str">
        <f aca="false">IF(INDEX(Launagögn!$B$6:$B$10005,$A319)="","",INDEX(Launagögn!$B$6:$B$10005,$A319))</f>
        <v/>
      </c>
      <c r="C319" s="25" t="str">
        <f aca="false">IF(INDEX(Launagögn!$C$6:$C$10005,$A319)="","",INDEX(Launagögn!$C$6:$C$10005,$A319))</f>
        <v/>
      </c>
      <c r="D319" s="49" t="str">
        <f aca="false">IF(INDEX(Launagögn!$D$6:$D$10005,$A319)="","",INDEX(Launagögn!$D$6:$D$10005,$A319))</f>
        <v/>
      </c>
      <c r="E319" s="50" t="str">
        <f aca="false">IF(INDEX(Launagögn!$E$6:$E$10005,$A319)="","",INDEX(Launagögn!$E$6:$E$10005,$A319))</f>
        <v/>
      </c>
      <c r="F319" s="27" t="str">
        <f aca="false">IFERROR(IF(INDEX(Launagögn!$C$6:$C$10005,$A319)="","",IF(INDEX(Starfsmat!$C$11:$C$110,MATCH(INDEX(Launagögn!$C$6:$C$10005,$A319),Starfsmat!$B$11:$B$110,0))=0,"",INDEX(Starfsmat!$C$11:$C$110,MATCH(INDEX(Launagögn!$C$6:$C$10005,$A319),Starfsmat!$B$11:$B$110,0)))),"")</f>
        <v/>
      </c>
      <c r="G319" s="37" t="str">
        <f aca="false">IFERROR(IF(INDEX(Einstaklingsmat!$D$11:$D$510,$A319)=0,"",INDEX(Einstaklingsmat!$D$11:$D$510,$A319)),"")</f>
        <v/>
      </c>
      <c r="H319" s="51" t="str">
        <f aca="false">IFERROR(IF(AND(F319="",G319=""),"",IF(F319="",0,F319)+IF(G319="",0,G319)),"")</f>
        <v/>
      </c>
      <c r="I319" s="52" t="str">
        <f aca="false">IF(INDEX(Launagögn!$I$6:$I$10005,$A319)="","",INDEX(Launagögn!$I$6:$I$10005,$A319))</f>
        <v/>
      </c>
      <c r="J319" s="52" t="str">
        <f aca="false">IF(INDEX(Launagögn!$P$6:$P$10005,$A319)="","",INDEX(Launagögn!$P$6:$P$10005,$A319))</f>
        <v/>
      </c>
      <c r="K319" s="52" t="str">
        <f aca="false">IF(INDEX(Launagögn!$Q$6:$Q$10005,$A319)="","",INDEX(Launagögn!$Q$6:$Q$10005,$A319))</f>
        <v/>
      </c>
      <c r="L319" s="53" t="str">
        <f aca="false">IFERROR(IF(AND(I319="",J319=""),"",IF(I319="",0,I319)+IF(J319="",0,J319)),"")</f>
        <v/>
      </c>
      <c r="M319" s="52" t="str">
        <f aca="false">IFERROR(IF(OR(L319="",E319="",E319=0),"",ROUND(L319/E319,0)),"")</f>
        <v/>
      </c>
    </row>
    <row r="320" customFormat="false" ht="15" hidden="false" customHeight="true" outlineLevel="0" collapsed="false">
      <c r="A320" s="24" t="n">
        <v>315</v>
      </c>
      <c r="B320" s="25" t="str">
        <f aca="false">IF(INDEX(Launagögn!$B$6:$B$10005,$A320)="","",INDEX(Launagögn!$B$6:$B$10005,$A320))</f>
        <v/>
      </c>
      <c r="C320" s="25" t="str">
        <f aca="false">IF(INDEX(Launagögn!$C$6:$C$10005,$A320)="","",INDEX(Launagögn!$C$6:$C$10005,$A320))</f>
        <v/>
      </c>
      <c r="D320" s="49" t="str">
        <f aca="false">IF(INDEX(Launagögn!$D$6:$D$10005,$A320)="","",INDEX(Launagögn!$D$6:$D$10005,$A320))</f>
        <v/>
      </c>
      <c r="E320" s="50" t="str">
        <f aca="false">IF(INDEX(Launagögn!$E$6:$E$10005,$A320)="","",INDEX(Launagögn!$E$6:$E$10005,$A320))</f>
        <v/>
      </c>
      <c r="F320" s="27" t="str">
        <f aca="false">IFERROR(IF(INDEX(Launagögn!$C$6:$C$10005,$A320)="","",IF(INDEX(Starfsmat!$C$11:$C$110,MATCH(INDEX(Launagögn!$C$6:$C$10005,$A320),Starfsmat!$B$11:$B$110,0))=0,"",INDEX(Starfsmat!$C$11:$C$110,MATCH(INDEX(Launagögn!$C$6:$C$10005,$A320),Starfsmat!$B$11:$B$110,0)))),"")</f>
        <v/>
      </c>
      <c r="G320" s="37" t="str">
        <f aca="false">IFERROR(IF(INDEX(Einstaklingsmat!$D$11:$D$510,$A320)=0,"",INDEX(Einstaklingsmat!$D$11:$D$510,$A320)),"")</f>
        <v/>
      </c>
      <c r="H320" s="51" t="str">
        <f aca="false">IFERROR(IF(AND(F320="",G320=""),"",IF(F320="",0,F320)+IF(G320="",0,G320)),"")</f>
        <v/>
      </c>
      <c r="I320" s="52" t="str">
        <f aca="false">IF(INDEX(Launagögn!$I$6:$I$10005,$A320)="","",INDEX(Launagögn!$I$6:$I$10005,$A320))</f>
        <v/>
      </c>
      <c r="J320" s="52" t="str">
        <f aca="false">IF(INDEX(Launagögn!$P$6:$P$10005,$A320)="","",INDEX(Launagögn!$P$6:$P$10005,$A320))</f>
        <v/>
      </c>
      <c r="K320" s="52" t="str">
        <f aca="false">IF(INDEX(Launagögn!$Q$6:$Q$10005,$A320)="","",INDEX(Launagögn!$Q$6:$Q$10005,$A320))</f>
        <v/>
      </c>
      <c r="L320" s="53" t="str">
        <f aca="false">IFERROR(IF(AND(I320="",J320=""),"",IF(I320="",0,I320)+IF(J320="",0,J320)),"")</f>
        <v/>
      </c>
      <c r="M320" s="52" t="str">
        <f aca="false">IFERROR(IF(OR(L320="",E320="",E320=0),"",ROUND(L320/E320,0)),"")</f>
        <v/>
      </c>
    </row>
    <row r="321" customFormat="false" ht="15" hidden="false" customHeight="true" outlineLevel="0" collapsed="false">
      <c r="A321" s="24" t="n">
        <v>316</v>
      </c>
      <c r="B321" s="25" t="str">
        <f aca="false">IF(INDEX(Launagögn!$B$6:$B$10005,$A321)="","",INDEX(Launagögn!$B$6:$B$10005,$A321))</f>
        <v/>
      </c>
      <c r="C321" s="25" t="str">
        <f aca="false">IF(INDEX(Launagögn!$C$6:$C$10005,$A321)="","",INDEX(Launagögn!$C$6:$C$10005,$A321))</f>
        <v/>
      </c>
      <c r="D321" s="49" t="str">
        <f aca="false">IF(INDEX(Launagögn!$D$6:$D$10005,$A321)="","",INDEX(Launagögn!$D$6:$D$10005,$A321))</f>
        <v/>
      </c>
      <c r="E321" s="50" t="str">
        <f aca="false">IF(INDEX(Launagögn!$E$6:$E$10005,$A321)="","",INDEX(Launagögn!$E$6:$E$10005,$A321))</f>
        <v/>
      </c>
      <c r="F321" s="27" t="str">
        <f aca="false">IFERROR(IF(INDEX(Launagögn!$C$6:$C$10005,$A321)="","",IF(INDEX(Starfsmat!$C$11:$C$110,MATCH(INDEX(Launagögn!$C$6:$C$10005,$A321),Starfsmat!$B$11:$B$110,0))=0,"",INDEX(Starfsmat!$C$11:$C$110,MATCH(INDEX(Launagögn!$C$6:$C$10005,$A321),Starfsmat!$B$11:$B$110,0)))),"")</f>
        <v/>
      </c>
      <c r="G321" s="37" t="str">
        <f aca="false">IFERROR(IF(INDEX(Einstaklingsmat!$D$11:$D$510,$A321)=0,"",INDEX(Einstaklingsmat!$D$11:$D$510,$A321)),"")</f>
        <v/>
      </c>
      <c r="H321" s="51" t="str">
        <f aca="false">IFERROR(IF(AND(F321="",G321=""),"",IF(F321="",0,F321)+IF(G321="",0,G321)),"")</f>
        <v/>
      </c>
      <c r="I321" s="52" t="str">
        <f aca="false">IF(INDEX(Launagögn!$I$6:$I$10005,$A321)="","",INDEX(Launagögn!$I$6:$I$10005,$A321))</f>
        <v/>
      </c>
      <c r="J321" s="52" t="str">
        <f aca="false">IF(INDEX(Launagögn!$P$6:$P$10005,$A321)="","",INDEX(Launagögn!$P$6:$P$10005,$A321))</f>
        <v/>
      </c>
      <c r="K321" s="52" t="str">
        <f aca="false">IF(INDEX(Launagögn!$Q$6:$Q$10005,$A321)="","",INDEX(Launagögn!$Q$6:$Q$10005,$A321))</f>
        <v/>
      </c>
      <c r="L321" s="53" t="str">
        <f aca="false">IFERROR(IF(AND(I321="",J321=""),"",IF(I321="",0,I321)+IF(J321="",0,J321)),"")</f>
        <v/>
      </c>
      <c r="M321" s="52" t="str">
        <f aca="false">IFERROR(IF(OR(L321="",E321="",E321=0),"",ROUND(L321/E321,0)),"")</f>
        <v/>
      </c>
    </row>
    <row r="322" customFormat="false" ht="15" hidden="false" customHeight="true" outlineLevel="0" collapsed="false">
      <c r="A322" s="24" t="n">
        <v>317</v>
      </c>
      <c r="B322" s="25" t="str">
        <f aca="false">IF(INDEX(Launagögn!$B$6:$B$10005,$A322)="","",INDEX(Launagögn!$B$6:$B$10005,$A322))</f>
        <v/>
      </c>
      <c r="C322" s="25" t="str">
        <f aca="false">IF(INDEX(Launagögn!$C$6:$C$10005,$A322)="","",INDEX(Launagögn!$C$6:$C$10005,$A322))</f>
        <v/>
      </c>
      <c r="D322" s="49" t="str">
        <f aca="false">IF(INDEX(Launagögn!$D$6:$D$10005,$A322)="","",INDEX(Launagögn!$D$6:$D$10005,$A322))</f>
        <v/>
      </c>
      <c r="E322" s="50" t="str">
        <f aca="false">IF(INDEX(Launagögn!$E$6:$E$10005,$A322)="","",INDEX(Launagögn!$E$6:$E$10005,$A322))</f>
        <v/>
      </c>
      <c r="F322" s="27" t="str">
        <f aca="false">IFERROR(IF(INDEX(Launagögn!$C$6:$C$10005,$A322)="","",IF(INDEX(Starfsmat!$C$11:$C$110,MATCH(INDEX(Launagögn!$C$6:$C$10005,$A322),Starfsmat!$B$11:$B$110,0))=0,"",INDEX(Starfsmat!$C$11:$C$110,MATCH(INDEX(Launagögn!$C$6:$C$10005,$A322),Starfsmat!$B$11:$B$110,0)))),"")</f>
        <v/>
      </c>
      <c r="G322" s="37" t="str">
        <f aca="false">IFERROR(IF(INDEX(Einstaklingsmat!$D$11:$D$510,$A322)=0,"",INDEX(Einstaklingsmat!$D$11:$D$510,$A322)),"")</f>
        <v/>
      </c>
      <c r="H322" s="51" t="str">
        <f aca="false">IFERROR(IF(AND(F322="",G322=""),"",IF(F322="",0,F322)+IF(G322="",0,G322)),"")</f>
        <v/>
      </c>
      <c r="I322" s="52" t="str">
        <f aca="false">IF(INDEX(Launagögn!$I$6:$I$10005,$A322)="","",INDEX(Launagögn!$I$6:$I$10005,$A322))</f>
        <v/>
      </c>
      <c r="J322" s="52" t="str">
        <f aca="false">IF(INDEX(Launagögn!$P$6:$P$10005,$A322)="","",INDEX(Launagögn!$P$6:$P$10005,$A322))</f>
        <v/>
      </c>
      <c r="K322" s="52" t="str">
        <f aca="false">IF(INDEX(Launagögn!$Q$6:$Q$10005,$A322)="","",INDEX(Launagögn!$Q$6:$Q$10005,$A322))</f>
        <v/>
      </c>
      <c r="L322" s="53" t="str">
        <f aca="false">IFERROR(IF(AND(I322="",J322=""),"",IF(I322="",0,I322)+IF(J322="",0,J322)),"")</f>
        <v/>
      </c>
      <c r="M322" s="52" t="str">
        <f aca="false">IFERROR(IF(OR(L322="",E322="",E322=0),"",ROUND(L322/E322,0)),"")</f>
        <v/>
      </c>
    </row>
    <row r="323" customFormat="false" ht="15" hidden="false" customHeight="true" outlineLevel="0" collapsed="false">
      <c r="A323" s="24" t="n">
        <v>318</v>
      </c>
      <c r="B323" s="25" t="str">
        <f aca="false">IF(INDEX(Launagögn!$B$6:$B$10005,$A323)="","",INDEX(Launagögn!$B$6:$B$10005,$A323))</f>
        <v/>
      </c>
      <c r="C323" s="25" t="str">
        <f aca="false">IF(INDEX(Launagögn!$C$6:$C$10005,$A323)="","",INDEX(Launagögn!$C$6:$C$10005,$A323))</f>
        <v/>
      </c>
      <c r="D323" s="49" t="str">
        <f aca="false">IF(INDEX(Launagögn!$D$6:$D$10005,$A323)="","",INDEX(Launagögn!$D$6:$D$10005,$A323))</f>
        <v/>
      </c>
      <c r="E323" s="50" t="str">
        <f aca="false">IF(INDEX(Launagögn!$E$6:$E$10005,$A323)="","",INDEX(Launagögn!$E$6:$E$10005,$A323))</f>
        <v/>
      </c>
      <c r="F323" s="27" t="str">
        <f aca="false">IFERROR(IF(INDEX(Launagögn!$C$6:$C$10005,$A323)="","",IF(INDEX(Starfsmat!$C$11:$C$110,MATCH(INDEX(Launagögn!$C$6:$C$10005,$A323),Starfsmat!$B$11:$B$110,0))=0,"",INDEX(Starfsmat!$C$11:$C$110,MATCH(INDEX(Launagögn!$C$6:$C$10005,$A323),Starfsmat!$B$11:$B$110,0)))),"")</f>
        <v/>
      </c>
      <c r="G323" s="37" t="str">
        <f aca="false">IFERROR(IF(INDEX(Einstaklingsmat!$D$11:$D$510,$A323)=0,"",INDEX(Einstaklingsmat!$D$11:$D$510,$A323)),"")</f>
        <v/>
      </c>
      <c r="H323" s="51" t="str">
        <f aca="false">IFERROR(IF(AND(F323="",G323=""),"",IF(F323="",0,F323)+IF(G323="",0,G323)),"")</f>
        <v/>
      </c>
      <c r="I323" s="52" t="str">
        <f aca="false">IF(INDEX(Launagögn!$I$6:$I$10005,$A323)="","",INDEX(Launagögn!$I$6:$I$10005,$A323))</f>
        <v/>
      </c>
      <c r="J323" s="52" t="str">
        <f aca="false">IF(INDEX(Launagögn!$P$6:$P$10005,$A323)="","",INDEX(Launagögn!$P$6:$P$10005,$A323))</f>
        <v/>
      </c>
      <c r="K323" s="52" t="str">
        <f aca="false">IF(INDEX(Launagögn!$Q$6:$Q$10005,$A323)="","",INDEX(Launagögn!$Q$6:$Q$10005,$A323))</f>
        <v/>
      </c>
      <c r="L323" s="53" t="str">
        <f aca="false">IFERROR(IF(AND(I323="",J323=""),"",IF(I323="",0,I323)+IF(J323="",0,J323)),"")</f>
        <v/>
      </c>
      <c r="M323" s="52" t="str">
        <f aca="false">IFERROR(IF(OR(L323="",E323="",E323=0),"",ROUND(L323/E323,0)),"")</f>
        <v/>
      </c>
    </row>
    <row r="324" customFormat="false" ht="15" hidden="false" customHeight="true" outlineLevel="0" collapsed="false">
      <c r="A324" s="24" t="n">
        <v>319</v>
      </c>
      <c r="B324" s="25" t="str">
        <f aca="false">IF(INDEX(Launagögn!$B$6:$B$10005,$A324)="","",INDEX(Launagögn!$B$6:$B$10005,$A324))</f>
        <v/>
      </c>
      <c r="C324" s="25" t="str">
        <f aca="false">IF(INDEX(Launagögn!$C$6:$C$10005,$A324)="","",INDEX(Launagögn!$C$6:$C$10005,$A324))</f>
        <v/>
      </c>
      <c r="D324" s="49" t="str">
        <f aca="false">IF(INDEX(Launagögn!$D$6:$D$10005,$A324)="","",INDEX(Launagögn!$D$6:$D$10005,$A324))</f>
        <v/>
      </c>
      <c r="E324" s="50" t="str">
        <f aca="false">IF(INDEX(Launagögn!$E$6:$E$10005,$A324)="","",INDEX(Launagögn!$E$6:$E$10005,$A324))</f>
        <v/>
      </c>
      <c r="F324" s="27" t="str">
        <f aca="false">IFERROR(IF(INDEX(Launagögn!$C$6:$C$10005,$A324)="","",IF(INDEX(Starfsmat!$C$11:$C$110,MATCH(INDEX(Launagögn!$C$6:$C$10005,$A324),Starfsmat!$B$11:$B$110,0))=0,"",INDEX(Starfsmat!$C$11:$C$110,MATCH(INDEX(Launagögn!$C$6:$C$10005,$A324),Starfsmat!$B$11:$B$110,0)))),"")</f>
        <v/>
      </c>
      <c r="G324" s="37" t="str">
        <f aca="false">IFERROR(IF(INDEX(Einstaklingsmat!$D$11:$D$510,$A324)=0,"",INDEX(Einstaklingsmat!$D$11:$D$510,$A324)),"")</f>
        <v/>
      </c>
      <c r="H324" s="51" t="str">
        <f aca="false">IFERROR(IF(AND(F324="",G324=""),"",IF(F324="",0,F324)+IF(G324="",0,G324)),"")</f>
        <v/>
      </c>
      <c r="I324" s="52" t="str">
        <f aca="false">IF(INDEX(Launagögn!$I$6:$I$10005,$A324)="","",INDEX(Launagögn!$I$6:$I$10005,$A324))</f>
        <v/>
      </c>
      <c r="J324" s="52" t="str">
        <f aca="false">IF(INDEX(Launagögn!$P$6:$P$10005,$A324)="","",INDEX(Launagögn!$P$6:$P$10005,$A324))</f>
        <v/>
      </c>
      <c r="K324" s="52" t="str">
        <f aca="false">IF(INDEX(Launagögn!$Q$6:$Q$10005,$A324)="","",INDEX(Launagögn!$Q$6:$Q$10005,$A324))</f>
        <v/>
      </c>
      <c r="L324" s="53" t="str">
        <f aca="false">IFERROR(IF(AND(I324="",J324=""),"",IF(I324="",0,I324)+IF(J324="",0,J324)),"")</f>
        <v/>
      </c>
      <c r="M324" s="52" t="str">
        <f aca="false">IFERROR(IF(OR(L324="",E324="",E324=0),"",ROUND(L324/E324,0)),"")</f>
        <v/>
      </c>
    </row>
    <row r="325" customFormat="false" ht="15" hidden="false" customHeight="true" outlineLevel="0" collapsed="false">
      <c r="A325" s="24" t="n">
        <v>320</v>
      </c>
      <c r="B325" s="25" t="str">
        <f aca="false">IF(INDEX(Launagögn!$B$6:$B$10005,$A325)="","",INDEX(Launagögn!$B$6:$B$10005,$A325))</f>
        <v/>
      </c>
      <c r="C325" s="25" t="str">
        <f aca="false">IF(INDEX(Launagögn!$C$6:$C$10005,$A325)="","",INDEX(Launagögn!$C$6:$C$10005,$A325))</f>
        <v/>
      </c>
      <c r="D325" s="49" t="str">
        <f aca="false">IF(INDEX(Launagögn!$D$6:$D$10005,$A325)="","",INDEX(Launagögn!$D$6:$D$10005,$A325))</f>
        <v/>
      </c>
      <c r="E325" s="50" t="str">
        <f aca="false">IF(INDEX(Launagögn!$E$6:$E$10005,$A325)="","",INDEX(Launagögn!$E$6:$E$10005,$A325))</f>
        <v/>
      </c>
      <c r="F325" s="27" t="str">
        <f aca="false">IFERROR(IF(INDEX(Launagögn!$C$6:$C$10005,$A325)="","",IF(INDEX(Starfsmat!$C$11:$C$110,MATCH(INDEX(Launagögn!$C$6:$C$10005,$A325),Starfsmat!$B$11:$B$110,0))=0,"",INDEX(Starfsmat!$C$11:$C$110,MATCH(INDEX(Launagögn!$C$6:$C$10005,$A325),Starfsmat!$B$11:$B$110,0)))),"")</f>
        <v/>
      </c>
      <c r="G325" s="37" t="str">
        <f aca="false">IFERROR(IF(INDEX(Einstaklingsmat!$D$11:$D$510,$A325)=0,"",INDEX(Einstaklingsmat!$D$11:$D$510,$A325)),"")</f>
        <v/>
      </c>
      <c r="H325" s="51" t="str">
        <f aca="false">IFERROR(IF(AND(F325="",G325=""),"",IF(F325="",0,F325)+IF(G325="",0,G325)),"")</f>
        <v/>
      </c>
      <c r="I325" s="52" t="str">
        <f aca="false">IF(INDEX(Launagögn!$I$6:$I$10005,$A325)="","",INDEX(Launagögn!$I$6:$I$10005,$A325))</f>
        <v/>
      </c>
      <c r="J325" s="52" t="str">
        <f aca="false">IF(INDEX(Launagögn!$P$6:$P$10005,$A325)="","",INDEX(Launagögn!$P$6:$P$10005,$A325))</f>
        <v/>
      </c>
      <c r="K325" s="52" t="str">
        <f aca="false">IF(INDEX(Launagögn!$Q$6:$Q$10005,$A325)="","",INDEX(Launagögn!$Q$6:$Q$10005,$A325))</f>
        <v/>
      </c>
      <c r="L325" s="53" t="str">
        <f aca="false">IFERROR(IF(AND(I325="",J325=""),"",IF(I325="",0,I325)+IF(J325="",0,J325)),"")</f>
        <v/>
      </c>
      <c r="M325" s="52" t="str">
        <f aca="false">IFERROR(IF(OR(L325="",E325="",E325=0),"",ROUND(L325/E325,0)),"")</f>
        <v/>
      </c>
    </row>
    <row r="326" customFormat="false" ht="15" hidden="false" customHeight="true" outlineLevel="0" collapsed="false">
      <c r="A326" s="24" t="n">
        <v>321</v>
      </c>
      <c r="B326" s="25" t="str">
        <f aca="false">IF(INDEX(Launagögn!$B$6:$B$10005,$A326)="","",INDEX(Launagögn!$B$6:$B$10005,$A326))</f>
        <v/>
      </c>
      <c r="C326" s="25" t="str">
        <f aca="false">IF(INDEX(Launagögn!$C$6:$C$10005,$A326)="","",INDEX(Launagögn!$C$6:$C$10005,$A326))</f>
        <v/>
      </c>
      <c r="D326" s="49" t="str">
        <f aca="false">IF(INDEX(Launagögn!$D$6:$D$10005,$A326)="","",INDEX(Launagögn!$D$6:$D$10005,$A326))</f>
        <v/>
      </c>
      <c r="E326" s="50" t="str">
        <f aca="false">IF(INDEX(Launagögn!$E$6:$E$10005,$A326)="","",INDEX(Launagögn!$E$6:$E$10005,$A326))</f>
        <v/>
      </c>
      <c r="F326" s="27" t="str">
        <f aca="false">IFERROR(IF(INDEX(Launagögn!$C$6:$C$10005,$A326)="","",IF(INDEX(Starfsmat!$C$11:$C$110,MATCH(INDEX(Launagögn!$C$6:$C$10005,$A326),Starfsmat!$B$11:$B$110,0))=0,"",INDEX(Starfsmat!$C$11:$C$110,MATCH(INDEX(Launagögn!$C$6:$C$10005,$A326),Starfsmat!$B$11:$B$110,0)))),"")</f>
        <v/>
      </c>
      <c r="G326" s="37" t="str">
        <f aca="false">IFERROR(IF(INDEX(Einstaklingsmat!$D$11:$D$510,$A326)=0,"",INDEX(Einstaklingsmat!$D$11:$D$510,$A326)),"")</f>
        <v/>
      </c>
      <c r="H326" s="51" t="str">
        <f aca="false">IFERROR(IF(AND(F326="",G326=""),"",IF(F326="",0,F326)+IF(G326="",0,G326)),"")</f>
        <v/>
      </c>
      <c r="I326" s="52" t="str">
        <f aca="false">IF(INDEX(Launagögn!$I$6:$I$10005,$A326)="","",INDEX(Launagögn!$I$6:$I$10005,$A326))</f>
        <v/>
      </c>
      <c r="J326" s="52" t="str">
        <f aca="false">IF(INDEX(Launagögn!$P$6:$P$10005,$A326)="","",INDEX(Launagögn!$P$6:$P$10005,$A326))</f>
        <v/>
      </c>
      <c r="K326" s="52" t="str">
        <f aca="false">IF(INDEX(Launagögn!$Q$6:$Q$10005,$A326)="","",INDEX(Launagögn!$Q$6:$Q$10005,$A326))</f>
        <v/>
      </c>
      <c r="L326" s="53" t="str">
        <f aca="false">IFERROR(IF(AND(I326="",J326=""),"",IF(I326="",0,I326)+IF(J326="",0,J326)),"")</f>
        <v/>
      </c>
      <c r="M326" s="52" t="str">
        <f aca="false">IFERROR(IF(OR(L326="",E326="",E326=0),"",ROUND(L326/E326,0)),"")</f>
        <v/>
      </c>
    </row>
    <row r="327" customFormat="false" ht="15" hidden="false" customHeight="true" outlineLevel="0" collapsed="false">
      <c r="A327" s="24" t="n">
        <v>322</v>
      </c>
      <c r="B327" s="25" t="str">
        <f aca="false">IF(INDEX(Launagögn!$B$6:$B$10005,$A327)="","",INDEX(Launagögn!$B$6:$B$10005,$A327))</f>
        <v/>
      </c>
      <c r="C327" s="25" t="str">
        <f aca="false">IF(INDEX(Launagögn!$C$6:$C$10005,$A327)="","",INDEX(Launagögn!$C$6:$C$10005,$A327))</f>
        <v/>
      </c>
      <c r="D327" s="49" t="str">
        <f aca="false">IF(INDEX(Launagögn!$D$6:$D$10005,$A327)="","",INDEX(Launagögn!$D$6:$D$10005,$A327))</f>
        <v/>
      </c>
      <c r="E327" s="50" t="str">
        <f aca="false">IF(INDEX(Launagögn!$E$6:$E$10005,$A327)="","",INDEX(Launagögn!$E$6:$E$10005,$A327))</f>
        <v/>
      </c>
      <c r="F327" s="27" t="str">
        <f aca="false">IFERROR(IF(INDEX(Launagögn!$C$6:$C$10005,$A327)="","",IF(INDEX(Starfsmat!$C$11:$C$110,MATCH(INDEX(Launagögn!$C$6:$C$10005,$A327),Starfsmat!$B$11:$B$110,0))=0,"",INDEX(Starfsmat!$C$11:$C$110,MATCH(INDEX(Launagögn!$C$6:$C$10005,$A327),Starfsmat!$B$11:$B$110,0)))),"")</f>
        <v/>
      </c>
      <c r="G327" s="37" t="str">
        <f aca="false">IFERROR(IF(INDEX(Einstaklingsmat!$D$11:$D$510,$A327)=0,"",INDEX(Einstaklingsmat!$D$11:$D$510,$A327)),"")</f>
        <v/>
      </c>
      <c r="H327" s="51" t="str">
        <f aca="false">IFERROR(IF(AND(F327="",G327=""),"",IF(F327="",0,F327)+IF(G327="",0,G327)),"")</f>
        <v/>
      </c>
      <c r="I327" s="52" t="str">
        <f aca="false">IF(INDEX(Launagögn!$I$6:$I$10005,$A327)="","",INDEX(Launagögn!$I$6:$I$10005,$A327))</f>
        <v/>
      </c>
      <c r="J327" s="52" t="str">
        <f aca="false">IF(INDEX(Launagögn!$P$6:$P$10005,$A327)="","",INDEX(Launagögn!$P$6:$P$10005,$A327))</f>
        <v/>
      </c>
      <c r="K327" s="52" t="str">
        <f aca="false">IF(INDEX(Launagögn!$Q$6:$Q$10005,$A327)="","",INDEX(Launagögn!$Q$6:$Q$10005,$A327))</f>
        <v/>
      </c>
      <c r="L327" s="53" t="str">
        <f aca="false">IFERROR(IF(AND(I327="",J327=""),"",IF(I327="",0,I327)+IF(J327="",0,J327)),"")</f>
        <v/>
      </c>
      <c r="M327" s="52" t="str">
        <f aca="false">IFERROR(IF(OR(L327="",E327="",E327=0),"",ROUND(L327/E327,0)),"")</f>
        <v/>
      </c>
    </row>
    <row r="328" customFormat="false" ht="15" hidden="false" customHeight="true" outlineLevel="0" collapsed="false">
      <c r="A328" s="24" t="n">
        <v>323</v>
      </c>
      <c r="B328" s="25" t="str">
        <f aca="false">IF(INDEX(Launagögn!$B$6:$B$10005,$A328)="","",INDEX(Launagögn!$B$6:$B$10005,$A328))</f>
        <v/>
      </c>
      <c r="C328" s="25" t="str">
        <f aca="false">IF(INDEX(Launagögn!$C$6:$C$10005,$A328)="","",INDEX(Launagögn!$C$6:$C$10005,$A328))</f>
        <v/>
      </c>
      <c r="D328" s="49" t="str">
        <f aca="false">IF(INDEX(Launagögn!$D$6:$D$10005,$A328)="","",INDEX(Launagögn!$D$6:$D$10005,$A328))</f>
        <v/>
      </c>
      <c r="E328" s="50" t="str">
        <f aca="false">IF(INDEX(Launagögn!$E$6:$E$10005,$A328)="","",INDEX(Launagögn!$E$6:$E$10005,$A328))</f>
        <v/>
      </c>
      <c r="F328" s="27" t="str">
        <f aca="false">IFERROR(IF(INDEX(Launagögn!$C$6:$C$10005,$A328)="","",IF(INDEX(Starfsmat!$C$11:$C$110,MATCH(INDEX(Launagögn!$C$6:$C$10005,$A328),Starfsmat!$B$11:$B$110,0))=0,"",INDEX(Starfsmat!$C$11:$C$110,MATCH(INDEX(Launagögn!$C$6:$C$10005,$A328),Starfsmat!$B$11:$B$110,0)))),"")</f>
        <v/>
      </c>
      <c r="G328" s="37" t="str">
        <f aca="false">IFERROR(IF(INDEX(Einstaklingsmat!$D$11:$D$510,$A328)=0,"",INDEX(Einstaklingsmat!$D$11:$D$510,$A328)),"")</f>
        <v/>
      </c>
      <c r="H328" s="51" t="str">
        <f aca="false">IFERROR(IF(AND(F328="",G328=""),"",IF(F328="",0,F328)+IF(G328="",0,G328)),"")</f>
        <v/>
      </c>
      <c r="I328" s="52" t="str">
        <f aca="false">IF(INDEX(Launagögn!$I$6:$I$10005,$A328)="","",INDEX(Launagögn!$I$6:$I$10005,$A328))</f>
        <v/>
      </c>
      <c r="J328" s="52" t="str">
        <f aca="false">IF(INDEX(Launagögn!$P$6:$P$10005,$A328)="","",INDEX(Launagögn!$P$6:$P$10005,$A328))</f>
        <v/>
      </c>
      <c r="K328" s="52" t="str">
        <f aca="false">IF(INDEX(Launagögn!$Q$6:$Q$10005,$A328)="","",INDEX(Launagögn!$Q$6:$Q$10005,$A328))</f>
        <v/>
      </c>
      <c r="L328" s="53" t="str">
        <f aca="false">IFERROR(IF(AND(I328="",J328=""),"",IF(I328="",0,I328)+IF(J328="",0,J328)),"")</f>
        <v/>
      </c>
      <c r="M328" s="52" t="str">
        <f aca="false">IFERROR(IF(OR(L328="",E328="",E328=0),"",ROUND(L328/E328,0)),"")</f>
        <v/>
      </c>
    </row>
    <row r="329" customFormat="false" ht="15" hidden="false" customHeight="true" outlineLevel="0" collapsed="false">
      <c r="A329" s="24" t="n">
        <v>324</v>
      </c>
      <c r="B329" s="25" t="str">
        <f aca="false">IF(INDEX(Launagögn!$B$6:$B$10005,$A329)="","",INDEX(Launagögn!$B$6:$B$10005,$A329))</f>
        <v/>
      </c>
      <c r="C329" s="25" t="str">
        <f aca="false">IF(INDEX(Launagögn!$C$6:$C$10005,$A329)="","",INDEX(Launagögn!$C$6:$C$10005,$A329))</f>
        <v/>
      </c>
      <c r="D329" s="49" t="str">
        <f aca="false">IF(INDEX(Launagögn!$D$6:$D$10005,$A329)="","",INDEX(Launagögn!$D$6:$D$10005,$A329))</f>
        <v/>
      </c>
      <c r="E329" s="50" t="str">
        <f aca="false">IF(INDEX(Launagögn!$E$6:$E$10005,$A329)="","",INDEX(Launagögn!$E$6:$E$10005,$A329))</f>
        <v/>
      </c>
      <c r="F329" s="27" t="str">
        <f aca="false">IFERROR(IF(INDEX(Launagögn!$C$6:$C$10005,$A329)="","",IF(INDEX(Starfsmat!$C$11:$C$110,MATCH(INDEX(Launagögn!$C$6:$C$10005,$A329),Starfsmat!$B$11:$B$110,0))=0,"",INDEX(Starfsmat!$C$11:$C$110,MATCH(INDEX(Launagögn!$C$6:$C$10005,$A329),Starfsmat!$B$11:$B$110,0)))),"")</f>
        <v/>
      </c>
      <c r="G329" s="37" t="str">
        <f aca="false">IFERROR(IF(INDEX(Einstaklingsmat!$D$11:$D$510,$A329)=0,"",INDEX(Einstaklingsmat!$D$11:$D$510,$A329)),"")</f>
        <v/>
      </c>
      <c r="H329" s="51" t="str">
        <f aca="false">IFERROR(IF(AND(F329="",G329=""),"",IF(F329="",0,F329)+IF(G329="",0,G329)),"")</f>
        <v/>
      </c>
      <c r="I329" s="52" t="str">
        <f aca="false">IF(INDEX(Launagögn!$I$6:$I$10005,$A329)="","",INDEX(Launagögn!$I$6:$I$10005,$A329))</f>
        <v/>
      </c>
      <c r="J329" s="52" t="str">
        <f aca="false">IF(INDEX(Launagögn!$P$6:$P$10005,$A329)="","",INDEX(Launagögn!$P$6:$P$10005,$A329))</f>
        <v/>
      </c>
      <c r="K329" s="52" t="str">
        <f aca="false">IF(INDEX(Launagögn!$Q$6:$Q$10005,$A329)="","",INDEX(Launagögn!$Q$6:$Q$10005,$A329))</f>
        <v/>
      </c>
      <c r="L329" s="53" t="str">
        <f aca="false">IFERROR(IF(AND(I329="",J329=""),"",IF(I329="",0,I329)+IF(J329="",0,J329)),"")</f>
        <v/>
      </c>
      <c r="M329" s="52" t="str">
        <f aca="false">IFERROR(IF(OR(L329="",E329="",E329=0),"",ROUND(L329/E329,0)),"")</f>
        <v/>
      </c>
    </row>
    <row r="330" customFormat="false" ht="15" hidden="false" customHeight="true" outlineLevel="0" collapsed="false">
      <c r="A330" s="24" t="n">
        <v>325</v>
      </c>
      <c r="B330" s="25" t="str">
        <f aca="false">IF(INDEX(Launagögn!$B$6:$B$10005,$A330)="","",INDEX(Launagögn!$B$6:$B$10005,$A330))</f>
        <v/>
      </c>
      <c r="C330" s="25" t="str">
        <f aca="false">IF(INDEX(Launagögn!$C$6:$C$10005,$A330)="","",INDEX(Launagögn!$C$6:$C$10005,$A330))</f>
        <v/>
      </c>
      <c r="D330" s="49" t="str">
        <f aca="false">IF(INDEX(Launagögn!$D$6:$D$10005,$A330)="","",INDEX(Launagögn!$D$6:$D$10005,$A330))</f>
        <v/>
      </c>
      <c r="E330" s="50" t="str">
        <f aca="false">IF(INDEX(Launagögn!$E$6:$E$10005,$A330)="","",INDEX(Launagögn!$E$6:$E$10005,$A330))</f>
        <v/>
      </c>
      <c r="F330" s="27" t="str">
        <f aca="false">IFERROR(IF(INDEX(Launagögn!$C$6:$C$10005,$A330)="","",IF(INDEX(Starfsmat!$C$11:$C$110,MATCH(INDEX(Launagögn!$C$6:$C$10005,$A330),Starfsmat!$B$11:$B$110,0))=0,"",INDEX(Starfsmat!$C$11:$C$110,MATCH(INDEX(Launagögn!$C$6:$C$10005,$A330),Starfsmat!$B$11:$B$110,0)))),"")</f>
        <v/>
      </c>
      <c r="G330" s="37" t="str">
        <f aca="false">IFERROR(IF(INDEX(Einstaklingsmat!$D$11:$D$510,$A330)=0,"",INDEX(Einstaklingsmat!$D$11:$D$510,$A330)),"")</f>
        <v/>
      </c>
      <c r="H330" s="51" t="str">
        <f aca="false">IFERROR(IF(AND(F330="",G330=""),"",IF(F330="",0,F330)+IF(G330="",0,G330)),"")</f>
        <v/>
      </c>
      <c r="I330" s="52" t="str">
        <f aca="false">IF(INDEX(Launagögn!$I$6:$I$10005,$A330)="","",INDEX(Launagögn!$I$6:$I$10005,$A330))</f>
        <v/>
      </c>
      <c r="J330" s="52" t="str">
        <f aca="false">IF(INDEX(Launagögn!$P$6:$P$10005,$A330)="","",INDEX(Launagögn!$P$6:$P$10005,$A330))</f>
        <v/>
      </c>
      <c r="K330" s="52" t="str">
        <f aca="false">IF(INDEX(Launagögn!$Q$6:$Q$10005,$A330)="","",INDEX(Launagögn!$Q$6:$Q$10005,$A330))</f>
        <v/>
      </c>
      <c r="L330" s="53" t="str">
        <f aca="false">IFERROR(IF(AND(I330="",J330=""),"",IF(I330="",0,I330)+IF(J330="",0,J330)),"")</f>
        <v/>
      </c>
      <c r="M330" s="52" t="str">
        <f aca="false">IFERROR(IF(OR(L330="",E330="",E330=0),"",ROUND(L330/E330,0)),"")</f>
        <v/>
      </c>
    </row>
    <row r="331" customFormat="false" ht="15" hidden="false" customHeight="true" outlineLevel="0" collapsed="false">
      <c r="A331" s="24" t="n">
        <v>326</v>
      </c>
      <c r="B331" s="25" t="str">
        <f aca="false">IF(INDEX(Launagögn!$B$6:$B$10005,$A331)="","",INDEX(Launagögn!$B$6:$B$10005,$A331))</f>
        <v/>
      </c>
      <c r="C331" s="25" t="str">
        <f aca="false">IF(INDEX(Launagögn!$C$6:$C$10005,$A331)="","",INDEX(Launagögn!$C$6:$C$10005,$A331))</f>
        <v/>
      </c>
      <c r="D331" s="49" t="str">
        <f aca="false">IF(INDEX(Launagögn!$D$6:$D$10005,$A331)="","",INDEX(Launagögn!$D$6:$D$10005,$A331))</f>
        <v/>
      </c>
      <c r="E331" s="50" t="str">
        <f aca="false">IF(INDEX(Launagögn!$E$6:$E$10005,$A331)="","",INDEX(Launagögn!$E$6:$E$10005,$A331))</f>
        <v/>
      </c>
      <c r="F331" s="27" t="str">
        <f aca="false">IFERROR(IF(INDEX(Launagögn!$C$6:$C$10005,$A331)="","",IF(INDEX(Starfsmat!$C$11:$C$110,MATCH(INDEX(Launagögn!$C$6:$C$10005,$A331),Starfsmat!$B$11:$B$110,0))=0,"",INDEX(Starfsmat!$C$11:$C$110,MATCH(INDEX(Launagögn!$C$6:$C$10005,$A331),Starfsmat!$B$11:$B$110,0)))),"")</f>
        <v/>
      </c>
      <c r="G331" s="37" t="str">
        <f aca="false">IFERROR(IF(INDEX(Einstaklingsmat!$D$11:$D$510,$A331)=0,"",INDEX(Einstaklingsmat!$D$11:$D$510,$A331)),"")</f>
        <v/>
      </c>
      <c r="H331" s="51" t="str">
        <f aca="false">IFERROR(IF(AND(F331="",G331=""),"",IF(F331="",0,F331)+IF(G331="",0,G331)),"")</f>
        <v/>
      </c>
      <c r="I331" s="52" t="str">
        <f aca="false">IF(INDEX(Launagögn!$I$6:$I$10005,$A331)="","",INDEX(Launagögn!$I$6:$I$10005,$A331))</f>
        <v/>
      </c>
      <c r="J331" s="52" t="str">
        <f aca="false">IF(INDEX(Launagögn!$P$6:$P$10005,$A331)="","",INDEX(Launagögn!$P$6:$P$10005,$A331))</f>
        <v/>
      </c>
      <c r="K331" s="52" t="str">
        <f aca="false">IF(INDEX(Launagögn!$Q$6:$Q$10005,$A331)="","",INDEX(Launagögn!$Q$6:$Q$10005,$A331))</f>
        <v/>
      </c>
      <c r="L331" s="53" t="str">
        <f aca="false">IFERROR(IF(AND(I331="",J331=""),"",IF(I331="",0,I331)+IF(J331="",0,J331)),"")</f>
        <v/>
      </c>
      <c r="M331" s="52" t="str">
        <f aca="false">IFERROR(IF(OR(L331="",E331="",E331=0),"",ROUND(L331/E331,0)),"")</f>
        <v/>
      </c>
    </row>
    <row r="332" customFormat="false" ht="15" hidden="false" customHeight="true" outlineLevel="0" collapsed="false">
      <c r="A332" s="24" t="n">
        <v>327</v>
      </c>
      <c r="B332" s="25" t="str">
        <f aca="false">IF(INDEX(Launagögn!$B$6:$B$10005,$A332)="","",INDEX(Launagögn!$B$6:$B$10005,$A332))</f>
        <v/>
      </c>
      <c r="C332" s="25" t="str">
        <f aca="false">IF(INDEX(Launagögn!$C$6:$C$10005,$A332)="","",INDEX(Launagögn!$C$6:$C$10005,$A332))</f>
        <v/>
      </c>
      <c r="D332" s="49" t="str">
        <f aca="false">IF(INDEX(Launagögn!$D$6:$D$10005,$A332)="","",INDEX(Launagögn!$D$6:$D$10005,$A332))</f>
        <v/>
      </c>
      <c r="E332" s="50" t="str">
        <f aca="false">IF(INDEX(Launagögn!$E$6:$E$10005,$A332)="","",INDEX(Launagögn!$E$6:$E$10005,$A332))</f>
        <v/>
      </c>
      <c r="F332" s="27" t="str">
        <f aca="false">IFERROR(IF(INDEX(Launagögn!$C$6:$C$10005,$A332)="","",IF(INDEX(Starfsmat!$C$11:$C$110,MATCH(INDEX(Launagögn!$C$6:$C$10005,$A332),Starfsmat!$B$11:$B$110,0))=0,"",INDEX(Starfsmat!$C$11:$C$110,MATCH(INDEX(Launagögn!$C$6:$C$10005,$A332),Starfsmat!$B$11:$B$110,0)))),"")</f>
        <v/>
      </c>
      <c r="G332" s="37" t="str">
        <f aca="false">IFERROR(IF(INDEX(Einstaklingsmat!$D$11:$D$510,$A332)=0,"",INDEX(Einstaklingsmat!$D$11:$D$510,$A332)),"")</f>
        <v/>
      </c>
      <c r="H332" s="51" t="str">
        <f aca="false">IFERROR(IF(AND(F332="",G332=""),"",IF(F332="",0,F332)+IF(G332="",0,G332)),"")</f>
        <v/>
      </c>
      <c r="I332" s="52" t="str">
        <f aca="false">IF(INDEX(Launagögn!$I$6:$I$10005,$A332)="","",INDEX(Launagögn!$I$6:$I$10005,$A332))</f>
        <v/>
      </c>
      <c r="J332" s="52" t="str">
        <f aca="false">IF(INDEX(Launagögn!$P$6:$P$10005,$A332)="","",INDEX(Launagögn!$P$6:$P$10005,$A332))</f>
        <v/>
      </c>
      <c r="K332" s="52" t="str">
        <f aca="false">IF(INDEX(Launagögn!$Q$6:$Q$10005,$A332)="","",INDEX(Launagögn!$Q$6:$Q$10005,$A332))</f>
        <v/>
      </c>
      <c r="L332" s="53" t="str">
        <f aca="false">IFERROR(IF(AND(I332="",J332=""),"",IF(I332="",0,I332)+IF(J332="",0,J332)),"")</f>
        <v/>
      </c>
      <c r="M332" s="52" t="str">
        <f aca="false">IFERROR(IF(OR(L332="",E332="",E332=0),"",ROUND(L332/E332,0)),"")</f>
        <v/>
      </c>
    </row>
    <row r="333" customFormat="false" ht="15" hidden="false" customHeight="true" outlineLevel="0" collapsed="false">
      <c r="A333" s="24" t="n">
        <v>328</v>
      </c>
      <c r="B333" s="25" t="str">
        <f aca="false">IF(INDEX(Launagögn!$B$6:$B$10005,$A333)="","",INDEX(Launagögn!$B$6:$B$10005,$A333))</f>
        <v/>
      </c>
      <c r="C333" s="25" t="str">
        <f aca="false">IF(INDEX(Launagögn!$C$6:$C$10005,$A333)="","",INDEX(Launagögn!$C$6:$C$10005,$A333))</f>
        <v/>
      </c>
      <c r="D333" s="49" t="str">
        <f aca="false">IF(INDEX(Launagögn!$D$6:$D$10005,$A333)="","",INDEX(Launagögn!$D$6:$D$10005,$A333))</f>
        <v/>
      </c>
      <c r="E333" s="50" t="str">
        <f aca="false">IF(INDEX(Launagögn!$E$6:$E$10005,$A333)="","",INDEX(Launagögn!$E$6:$E$10005,$A333))</f>
        <v/>
      </c>
      <c r="F333" s="27" t="str">
        <f aca="false">IFERROR(IF(INDEX(Launagögn!$C$6:$C$10005,$A333)="","",IF(INDEX(Starfsmat!$C$11:$C$110,MATCH(INDEX(Launagögn!$C$6:$C$10005,$A333),Starfsmat!$B$11:$B$110,0))=0,"",INDEX(Starfsmat!$C$11:$C$110,MATCH(INDEX(Launagögn!$C$6:$C$10005,$A333),Starfsmat!$B$11:$B$110,0)))),"")</f>
        <v/>
      </c>
      <c r="G333" s="37" t="str">
        <f aca="false">IFERROR(IF(INDEX(Einstaklingsmat!$D$11:$D$510,$A333)=0,"",INDEX(Einstaklingsmat!$D$11:$D$510,$A333)),"")</f>
        <v/>
      </c>
      <c r="H333" s="51" t="str">
        <f aca="false">IFERROR(IF(AND(F333="",G333=""),"",IF(F333="",0,F333)+IF(G333="",0,G333)),"")</f>
        <v/>
      </c>
      <c r="I333" s="52" t="str">
        <f aca="false">IF(INDEX(Launagögn!$I$6:$I$10005,$A333)="","",INDEX(Launagögn!$I$6:$I$10005,$A333))</f>
        <v/>
      </c>
      <c r="J333" s="52" t="str">
        <f aca="false">IF(INDEX(Launagögn!$P$6:$P$10005,$A333)="","",INDEX(Launagögn!$P$6:$P$10005,$A333))</f>
        <v/>
      </c>
      <c r="K333" s="52" t="str">
        <f aca="false">IF(INDEX(Launagögn!$Q$6:$Q$10005,$A333)="","",INDEX(Launagögn!$Q$6:$Q$10005,$A333))</f>
        <v/>
      </c>
      <c r="L333" s="53" t="str">
        <f aca="false">IFERROR(IF(AND(I333="",J333=""),"",IF(I333="",0,I333)+IF(J333="",0,J333)),"")</f>
        <v/>
      </c>
      <c r="M333" s="52" t="str">
        <f aca="false">IFERROR(IF(OR(L333="",E333="",E333=0),"",ROUND(L333/E333,0)),"")</f>
        <v/>
      </c>
    </row>
    <row r="334" customFormat="false" ht="15" hidden="false" customHeight="true" outlineLevel="0" collapsed="false">
      <c r="A334" s="24" t="n">
        <v>329</v>
      </c>
      <c r="B334" s="25" t="str">
        <f aca="false">IF(INDEX(Launagögn!$B$6:$B$10005,$A334)="","",INDEX(Launagögn!$B$6:$B$10005,$A334))</f>
        <v/>
      </c>
      <c r="C334" s="25" t="str">
        <f aca="false">IF(INDEX(Launagögn!$C$6:$C$10005,$A334)="","",INDEX(Launagögn!$C$6:$C$10005,$A334))</f>
        <v/>
      </c>
      <c r="D334" s="49" t="str">
        <f aca="false">IF(INDEX(Launagögn!$D$6:$D$10005,$A334)="","",INDEX(Launagögn!$D$6:$D$10005,$A334))</f>
        <v/>
      </c>
      <c r="E334" s="50" t="str">
        <f aca="false">IF(INDEX(Launagögn!$E$6:$E$10005,$A334)="","",INDEX(Launagögn!$E$6:$E$10005,$A334))</f>
        <v/>
      </c>
      <c r="F334" s="27" t="str">
        <f aca="false">IFERROR(IF(INDEX(Launagögn!$C$6:$C$10005,$A334)="","",IF(INDEX(Starfsmat!$C$11:$C$110,MATCH(INDEX(Launagögn!$C$6:$C$10005,$A334),Starfsmat!$B$11:$B$110,0))=0,"",INDEX(Starfsmat!$C$11:$C$110,MATCH(INDEX(Launagögn!$C$6:$C$10005,$A334),Starfsmat!$B$11:$B$110,0)))),"")</f>
        <v/>
      </c>
      <c r="G334" s="37" t="str">
        <f aca="false">IFERROR(IF(INDEX(Einstaklingsmat!$D$11:$D$510,$A334)=0,"",INDEX(Einstaklingsmat!$D$11:$D$510,$A334)),"")</f>
        <v/>
      </c>
      <c r="H334" s="51" t="str">
        <f aca="false">IFERROR(IF(AND(F334="",G334=""),"",IF(F334="",0,F334)+IF(G334="",0,G334)),"")</f>
        <v/>
      </c>
      <c r="I334" s="52" t="str">
        <f aca="false">IF(INDEX(Launagögn!$I$6:$I$10005,$A334)="","",INDEX(Launagögn!$I$6:$I$10005,$A334))</f>
        <v/>
      </c>
      <c r="J334" s="52" t="str">
        <f aca="false">IF(INDEX(Launagögn!$P$6:$P$10005,$A334)="","",INDEX(Launagögn!$P$6:$P$10005,$A334))</f>
        <v/>
      </c>
      <c r="K334" s="52" t="str">
        <f aca="false">IF(INDEX(Launagögn!$Q$6:$Q$10005,$A334)="","",INDEX(Launagögn!$Q$6:$Q$10005,$A334))</f>
        <v/>
      </c>
      <c r="L334" s="53" t="str">
        <f aca="false">IFERROR(IF(AND(I334="",J334=""),"",IF(I334="",0,I334)+IF(J334="",0,J334)),"")</f>
        <v/>
      </c>
      <c r="M334" s="52" t="str">
        <f aca="false">IFERROR(IF(OR(L334="",E334="",E334=0),"",ROUND(L334/E334,0)),"")</f>
        <v/>
      </c>
    </row>
    <row r="335" customFormat="false" ht="15" hidden="false" customHeight="true" outlineLevel="0" collapsed="false">
      <c r="A335" s="24" t="n">
        <v>330</v>
      </c>
      <c r="B335" s="25" t="str">
        <f aca="false">IF(INDEX(Launagögn!$B$6:$B$10005,$A335)="","",INDEX(Launagögn!$B$6:$B$10005,$A335))</f>
        <v/>
      </c>
      <c r="C335" s="25" t="str">
        <f aca="false">IF(INDEX(Launagögn!$C$6:$C$10005,$A335)="","",INDEX(Launagögn!$C$6:$C$10005,$A335))</f>
        <v/>
      </c>
      <c r="D335" s="49" t="str">
        <f aca="false">IF(INDEX(Launagögn!$D$6:$D$10005,$A335)="","",INDEX(Launagögn!$D$6:$D$10005,$A335))</f>
        <v/>
      </c>
      <c r="E335" s="50" t="str">
        <f aca="false">IF(INDEX(Launagögn!$E$6:$E$10005,$A335)="","",INDEX(Launagögn!$E$6:$E$10005,$A335))</f>
        <v/>
      </c>
      <c r="F335" s="27" t="str">
        <f aca="false">IFERROR(IF(INDEX(Launagögn!$C$6:$C$10005,$A335)="","",IF(INDEX(Starfsmat!$C$11:$C$110,MATCH(INDEX(Launagögn!$C$6:$C$10005,$A335),Starfsmat!$B$11:$B$110,0))=0,"",INDEX(Starfsmat!$C$11:$C$110,MATCH(INDEX(Launagögn!$C$6:$C$10005,$A335),Starfsmat!$B$11:$B$110,0)))),"")</f>
        <v/>
      </c>
      <c r="G335" s="37" t="str">
        <f aca="false">IFERROR(IF(INDEX(Einstaklingsmat!$D$11:$D$510,$A335)=0,"",INDEX(Einstaklingsmat!$D$11:$D$510,$A335)),"")</f>
        <v/>
      </c>
      <c r="H335" s="51" t="str">
        <f aca="false">IFERROR(IF(AND(F335="",G335=""),"",IF(F335="",0,F335)+IF(G335="",0,G335)),"")</f>
        <v/>
      </c>
      <c r="I335" s="52" t="str">
        <f aca="false">IF(INDEX(Launagögn!$I$6:$I$10005,$A335)="","",INDEX(Launagögn!$I$6:$I$10005,$A335))</f>
        <v/>
      </c>
      <c r="J335" s="52" t="str">
        <f aca="false">IF(INDEX(Launagögn!$P$6:$P$10005,$A335)="","",INDEX(Launagögn!$P$6:$P$10005,$A335))</f>
        <v/>
      </c>
      <c r="K335" s="52" t="str">
        <f aca="false">IF(INDEX(Launagögn!$Q$6:$Q$10005,$A335)="","",INDEX(Launagögn!$Q$6:$Q$10005,$A335))</f>
        <v/>
      </c>
      <c r="L335" s="53" t="str">
        <f aca="false">IFERROR(IF(AND(I335="",J335=""),"",IF(I335="",0,I335)+IF(J335="",0,J335)),"")</f>
        <v/>
      </c>
      <c r="M335" s="52" t="str">
        <f aca="false">IFERROR(IF(OR(L335="",E335="",E335=0),"",ROUND(L335/E335,0)),"")</f>
        <v/>
      </c>
    </row>
    <row r="336" customFormat="false" ht="15" hidden="false" customHeight="true" outlineLevel="0" collapsed="false">
      <c r="A336" s="24" t="n">
        <v>331</v>
      </c>
      <c r="B336" s="25" t="str">
        <f aca="false">IF(INDEX(Launagögn!$B$6:$B$10005,$A336)="","",INDEX(Launagögn!$B$6:$B$10005,$A336))</f>
        <v/>
      </c>
      <c r="C336" s="25" t="str">
        <f aca="false">IF(INDEX(Launagögn!$C$6:$C$10005,$A336)="","",INDEX(Launagögn!$C$6:$C$10005,$A336))</f>
        <v/>
      </c>
      <c r="D336" s="49" t="str">
        <f aca="false">IF(INDEX(Launagögn!$D$6:$D$10005,$A336)="","",INDEX(Launagögn!$D$6:$D$10005,$A336))</f>
        <v/>
      </c>
      <c r="E336" s="50" t="str">
        <f aca="false">IF(INDEX(Launagögn!$E$6:$E$10005,$A336)="","",INDEX(Launagögn!$E$6:$E$10005,$A336))</f>
        <v/>
      </c>
      <c r="F336" s="27" t="str">
        <f aca="false">IFERROR(IF(INDEX(Launagögn!$C$6:$C$10005,$A336)="","",IF(INDEX(Starfsmat!$C$11:$C$110,MATCH(INDEX(Launagögn!$C$6:$C$10005,$A336),Starfsmat!$B$11:$B$110,0))=0,"",INDEX(Starfsmat!$C$11:$C$110,MATCH(INDEX(Launagögn!$C$6:$C$10005,$A336),Starfsmat!$B$11:$B$110,0)))),"")</f>
        <v/>
      </c>
      <c r="G336" s="37" t="str">
        <f aca="false">IFERROR(IF(INDEX(Einstaklingsmat!$D$11:$D$510,$A336)=0,"",INDEX(Einstaklingsmat!$D$11:$D$510,$A336)),"")</f>
        <v/>
      </c>
      <c r="H336" s="51" t="str">
        <f aca="false">IFERROR(IF(AND(F336="",G336=""),"",IF(F336="",0,F336)+IF(G336="",0,G336)),"")</f>
        <v/>
      </c>
      <c r="I336" s="52" t="str">
        <f aca="false">IF(INDEX(Launagögn!$I$6:$I$10005,$A336)="","",INDEX(Launagögn!$I$6:$I$10005,$A336))</f>
        <v/>
      </c>
      <c r="J336" s="52" t="str">
        <f aca="false">IF(INDEX(Launagögn!$P$6:$P$10005,$A336)="","",INDEX(Launagögn!$P$6:$P$10005,$A336))</f>
        <v/>
      </c>
      <c r="K336" s="52" t="str">
        <f aca="false">IF(INDEX(Launagögn!$Q$6:$Q$10005,$A336)="","",INDEX(Launagögn!$Q$6:$Q$10005,$A336))</f>
        <v/>
      </c>
      <c r="L336" s="53" t="str">
        <f aca="false">IFERROR(IF(AND(I336="",J336=""),"",IF(I336="",0,I336)+IF(J336="",0,J336)),"")</f>
        <v/>
      </c>
      <c r="M336" s="52" t="str">
        <f aca="false">IFERROR(IF(OR(L336="",E336="",E336=0),"",ROUND(L336/E336,0)),"")</f>
        <v/>
      </c>
    </row>
    <row r="337" customFormat="false" ht="15" hidden="false" customHeight="true" outlineLevel="0" collapsed="false">
      <c r="A337" s="24" t="n">
        <v>332</v>
      </c>
      <c r="B337" s="25" t="str">
        <f aca="false">IF(INDEX(Launagögn!$B$6:$B$10005,$A337)="","",INDEX(Launagögn!$B$6:$B$10005,$A337))</f>
        <v/>
      </c>
      <c r="C337" s="25" t="str">
        <f aca="false">IF(INDEX(Launagögn!$C$6:$C$10005,$A337)="","",INDEX(Launagögn!$C$6:$C$10005,$A337))</f>
        <v/>
      </c>
      <c r="D337" s="49" t="str">
        <f aca="false">IF(INDEX(Launagögn!$D$6:$D$10005,$A337)="","",INDEX(Launagögn!$D$6:$D$10005,$A337))</f>
        <v/>
      </c>
      <c r="E337" s="50" t="str">
        <f aca="false">IF(INDEX(Launagögn!$E$6:$E$10005,$A337)="","",INDEX(Launagögn!$E$6:$E$10005,$A337))</f>
        <v/>
      </c>
      <c r="F337" s="27" t="str">
        <f aca="false">IFERROR(IF(INDEX(Launagögn!$C$6:$C$10005,$A337)="","",IF(INDEX(Starfsmat!$C$11:$C$110,MATCH(INDEX(Launagögn!$C$6:$C$10005,$A337),Starfsmat!$B$11:$B$110,0))=0,"",INDEX(Starfsmat!$C$11:$C$110,MATCH(INDEX(Launagögn!$C$6:$C$10005,$A337),Starfsmat!$B$11:$B$110,0)))),"")</f>
        <v/>
      </c>
      <c r="G337" s="37" t="str">
        <f aca="false">IFERROR(IF(INDEX(Einstaklingsmat!$D$11:$D$510,$A337)=0,"",INDEX(Einstaklingsmat!$D$11:$D$510,$A337)),"")</f>
        <v/>
      </c>
      <c r="H337" s="51" t="str">
        <f aca="false">IFERROR(IF(AND(F337="",G337=""),"",IF(F337="",0,F337)+IF(G337="",0,G337)),"")</f>
        <v/>
      </c>
      <c r="I337" s="52" t="str">
        <f aca="false">IF(INDEX(Launagögn!$I$6:$I$10005,$A337)="","",INDEX(Launagögn!$I$6:$I$10005,$A337))</f>
        <v/>
      </c>
      <c r="J337" s="52" t="str">
        <f aca="false">IF(INDEX(Launagögn!$P$6:$P$10005,$A337)="","",INDEX(Launagögn!$P$6:$P$10005,$A337))</f>
        <v/>
      </c>
      <c r="K337" s="52" t="str">
        <f aca="false">IF(INDEX(Launagögn!$Q$6:$Q$10005,$A337)="","",INDEX(Launagögn!$Q$6:$Q$10005,$A337))</f>
        <v/>
      </c>
      <c r="L337" s="53" t="str">
        <f aca="false">IFERROR(IF(AND(I337="",J337=""),"",IF(I337="",0,I337)+IF(J337="",0,J337)),"")</f>
        <v/>
      </c>
      <c r="M337" s="52" t="str">
        <f aca="false">IFERROR(IF(OR(L337="",E337="",E337=0),"",ROUND(L337/E337,0)),"")</f>
        <v/>
      </c>
    </row>
    <row r="338" customFormat="false" ht="15" hidden="false" customHeight="true" outlineLevel="0" collapsed="false">
      <c r="A338" s="24" t="n">
        <v>333</v>
      </c>
      <c r="B338" s="25" t="str">
        <f aca="false">IF(INDEX(Launagögn!$B$6:$B$10005,$A338)="","",INDEX(Launagögn!$B$6:$B$10005,$A338))</f>
        <v/>
      </c>
      <c r="C338" s="25" t="str">
        <f aca="false">IF(INDEX(Launagögn!$C$6:$C$10005,$A338)="","",INDEX(Launagögn!$C$6:$C$10005,$A338))</f>
        <v/>
      </c>
      <c r="D338" s="49" t="str">
        <f aca="false">IF(INDEX(Launagögn!$D$6:$D$10005,$A338)="","",INDEX(Launagögn!$D$6:$D$10005,$A338))</f>
        <v/>
      </c>
      <c r="E338" s="50" t="str">
        <f aca="false">IF(INDEX(Launagögn!$E$6:$E$10005,$A338)="","",INDEX(Launagögn!$E$6:$E$10005,$A338))</f>
        <v/>
      </c>
      <c r="F338" s="27" t="str">
        <f aca="false">IFERROR(IF(INDEX(Launagögn!$C$6:$C$10005,$A338)="","",IF(INDEX(Starfsmat!$C$11:$C$110,MATCH(INDEX(Launagögn!$C$6:$C$10005,$A338),Starfsmat!$B$11:$B$110,0))=0,"",INDEX(Starfsmat!$C$11:$C$110,MATCH(INDEX(Launagögn!$C$6:$C$10005,$A338),Starfsmat!$B$11:$B$110,0)))),"")</f>
        <v/>
      </c>
      <c r="G338" s="37" t="str">
        <f aca="false">IFERROR(IF(INDEX(Einstaklingsmat!$D$11:$D$510,$A338)=0,"",INDEX(Einstaklingsmat!$D$11:$D$510,$A338)),"")</f>
        <v/>
      </c>
      <c r="H338" s="51" t="str">
        <f aca="false">IFERROR(IF(AND(F338="",G338=""),"",IF(F338="",0,F338)+IF(G338="",0,G338)),"")</f>
        <v/>
      </c>
      <c r="I338" s="52" t="str">
        <f aca="false">IF(INDEX(Launagögn!$I$6:$I$10005,$A338)="","",INDEX(Launagögn!$I$6:$I$10005,$A338))</f>
        <v/>
      </c>
      <c r="J338" s="52" t="str">
        <f aca="false">IF(INDEX(Launagögn!$P$6:$P$10005,$A338)="","",INDEX(Launagögn!$P$6:$P$10005,$A338))</f>
        <v/>
      </c>
      <c r="K338" s="52" t="str">
        <f aca="false">IF(INDEX(Launagögn!$Q$6:$Q$10005,$A338)="","",INDEX(Launagögn!$Q$6:$Q$10005,$A338))</f>
        <v/>
      </c>
      <c r="L338" s="53" t="str">
        <f aca="false">IFERROR(IF(AND(I338="",J338=""),"",IF(I338="",0,I338)+IF(J338="",0,J338)),"")</f>
        <v/>
      </c>
      <c r="M338" s="52" t="str">
        <f aca="false">IFERROR(IF(OR(L338="",E338="",E338=0),"",ROUND(L338/E338,0)),"")</f>
        <v/>
      </c>
    </row>
    <row r="339" customFormat="false" ht="15" hidden="false" customHeight="true" outlineLevel="0" collapsed="false">
      <c r="A339" s="24" t="n">
        <v>334</v>
      </c>
      <c r="B339" s="25" t="str">
        <f aca="false">IF(INDEX(Launagögn!$B$6:$B$10005,$A339)="","",INDEX(Launagögn!$B$6:$B$10005,$A339))</f>
        <v/>
      </c>
      <c r="C339" s="25" t="str">
        <f aca="false">IF(INDEX(Launagögn!$C$6:$C$10005,$A339)="","",INDEX(Launagögn!$C$6:$C$10005,$A339))</f>
        <v/>
      </c>
      <c r="D339" s="49" t="str">
        <f aca="false">IF(INDEX(Launagögn!$D$6:$D$10005,$A339)="","",INDEX(Launagögn!$D$6:$D$10005,$A339))</f>
        <v/>
      </c>
      <c r="E339" s="50" t="str">
        <f aca="false">IF(INDEX(Launagögn!$E$6:$E$10005,$A339)="","",INDEX(Launagögn!$E$6:$E$10005,$A339))</f>
        <v/>
      </c>
      <c r="F339" s="27" t="str">
        <f aca="false">IFERROR(IF(INDEX(Launagögn!$C$6:$C$10005,$A339)="","",IF(INDEX(Starfsmat!$C$11:$C$110,MATCH(INDEX(Launagögn!$C$6:$C$10005,$A339),Starfsmat!$B$11:$B$110,0))=0,"",INDEX(Starfsmat!$C$11:$C$110,MATCH(INDEX(Launagögn!$C$6:$C$10005,$A339),Starfsmat!$B$11:$B$110,0)))),"")</f>
        <v/>
      </c>
      <c r="G339" s="37" t="str">
        <f aca="false">IFERROR(IF(INDEX(Einstaklingsmat!$D$11:$D$510,$A339)=0,"",INDEX(Einstaklingsmat!$D$11:$D$510,$A339)),"")</f>
        <v/>
      </c>
      <c r="H339" s="51" t="str">
        <f aca="false">IFERROR(IF(AND(F339="",G339=""),"",IF(F339="",0,F339)+IF(G339="",0,G339)),"")</f>
        <v/>
      </c>
      <c r="I339" s="52" t="str">
        <f aca="false">IF(INDEX(Launagögn!$I$6:$I$10005,$A339)="","",INDEX(Launagögn!$I$6:$I$10005,$A339))</f>
        <v/>
      </c>
      <c r="J339" s="52" t="str">
        <f aca="false">IF(INDEX(Launagögn!$P$6:$P$10005,$A339)="","",INDEX(Launagögn!$P$6:$P$10005,$A339))</f>
        <v/>
      </c>
      <c r="K339" s="52" t="str">
        <f aca="false">IF(INDEX(Launagögn!$Q$6:$Q$10005,$A339)="","",INDEX(Launagögn!$Q$6:$Q$10005,$A339))</f>
        <v/>
      </c>
      <c r="L339" s="53" t="str">
        <f aca="false">IFERROR(IF(AND(I339="",J339=""),"",IF(I339="",0,I339)+IF(J339="",0,J339)),"")</f>
        <v/>
      </c>
      <c r="M339" s="52" t="str">
        <f aca="false">IFERROR(IF(OR(L339="",E339="",E339=0),"",ROUND(L339/E339,0)),"")</f>
        <v/>
      </c>
    </row>
    <row r="340" customFormat="false" ht="15" hidden="false" customHeight="true" outlineLevel="0" collapsed="false">
      <c r="A340" s="24" t="n">
        <v>335</v>
      </c>
      <c r="B340" s="25" t="str">
        <f aca="false">IF(INDEX(Launagögn!$B$6:$B$10005,$A340)="","",INDEX(Launagögn!$B$6:$B$10005,$A340))</f>
        <v/>
      </c>
      <c r="C340" s="25" t="str">
        <f aca="false">IF(INDEX(Launagögn!$C$6:$C$10005,$A340)="","",INDEX(Launagögn!$C$6:$C$10005,$A340))</f>
        <v/>
      </c>
      <c r="D340" s="49" t="str">
        <f aca="false">IF(INDEX(Launagögn!$D$6:$D$10005,$A340)="","",INDEX(Launagögn!$D$6:$D$10005,$A340))</f>
        <v/>
      </c>
      <c r="E340" s="50" t="str">
        <f aca="false">IF(INDEX(Launagögn!$E$6:$E$10005,$A340)="","",INDEX(Launagögn!$E$6:$E$10005,$A340))</f>
        <v/>
      </c>
      <c r="F340" s="27" t="str">
        <f aca="false">IFERROR(IF(INDEX(Launagögn!$C$6:$C$10005,$A340)="","",IF(INDEX(Starfsmat!$C$11:$C$110,MATCH(INDEX(Launagögn!$C$6:$C$10005,$A340),Starfsmat!$B$11:$B$110,0))=0,"",INDEX(Starfsmat!$C$11:$C$110,MATCH(INDEX(Launagögn!$C$6:$C$10005,$A340),Starfsmat!$B$11:$B$110,0)))),"")</f>
        <v/>
      </c>
      <c r="G340" s="37" t="str">
        <f aca="false">IFERROR(IF(INDEX(Einstaklingsmat!$D$11:$D$510,$A340)=0,"",INDEX(Einstaklingsmat!$D$11:$D$510,$A340)),"")</f>
        <v/>
      </c>
      <c r="H340" s="51" t="str">
        <f aca="false">IFERROR(IF(AND(F340="",G340=""),"",IF(F340="",0,F340)+IF(G340="",0,G340)),"")</f>
        <v/>
      </c>
      <c r="I340" s="52" t="str">
        <f aca="false">IF(INDEX(Launagögn!$I$6:$I$10005,$A340)="","",INDEX(Launagögn!$I$6:$I$10005,$A340))</f>
        <v/>
      </c>
      <c r="J340" s="52" t="str">
        <f aca="false">IF(INDEX(Launagögn!$P$6:$P$10005,$A340)="","",INDEX(Launagögn!$P$6:$P$10005,$A340))</f>
        <v/>
      </c>
      <c r="K340" s="52" t="str">
        <f aca="false">IF(INDEX(Launagögn!$Q$6:$Q$10005,$A340)="","",INDEX(Launagögn!$Q$6:$Q$10005,$A340))</f>
        <v/>
      </c>
      <c r="L340" s="53" t="str">
        <f aca="false">IFERROR(IF(AND(I340="",J340=""),"",IF(I340="",0,I340)+IF(J340="",0,J340)),"")</f>
        <v/>
      </c>
      <c r="M340" s="52" t="str">
        <f aca="false">IFERROR(IF(OR(L340="",E340="",E340=0),"",ROUND(L340/E340,0)),"")</f>
        <v/>
      </c>
    </row>
    <row r="341" customFormat="false" ht="15" hidden="false" customHeight="true" outlineLevel="0" collapsed="false">
      <c r="A341" s="24" t="n">
        <v>336</v>
      </c>
      <c r="B341" s="25" t="str">
        <f aca="false">IF(INDEX(Launagögn!$B$6:$B$10005,$A341)="","",INDEX(Launagögn!$B$6:$B$10005,$A341))</f>
        <v/>
      </c>
      <c r="C341" s="25" t="str">
        <f aca="false">IF(INDEX(Launagögn!$C$6:$C$10005,$A341)="","",INDEX(Launagögn!$C$6:$C$10005,$A341))</f>
        <v/>
      </c>
      <c r="D341" s="49" t="str">
        <f aca="false">IF(INDEX(Launagögn!$D$6:$D$10005,$A341)="","",INDEX(Launagögn!$D$6:$D$10005,$A341))</f>
        <v/>
      </c>
      <c r="E341" s="50" t="str">
        <f aca="false">IF(INDEX(Launagögn!$E$6:$E$10005,$A341)="","",INDEX(Launagögn!$E$6:$E$10005,$A341))</f>
        <v/>
      </c>
      <c r="F341" s="27" t="str">
        <f aca="false">IFERROR(IF(INDEX(Launagögn!$C$6:$C$10005,$A341)="","",IF(INDEX(Starfsmat!$C$11:$C$110,MATCH(INDEX(Launagögn!$C$6:$C$10005,$A341),Starfsmat!$B$11:$B$110,0))=0,"",INDEX(Starfsmat!$C$11:$C$110,MATCH(INDEX(Launagögn!$C$6:$C$10005,$A341),Starfsmat!$B$11:$B$110,0)))),"")</f>
        <v/>
      </c>
      <c r="G341" s="37" t="str">
        <f aca="false">IFERROR(IF(INDEX(Einstaklingsmat!$D$11:$D$510,$A341)=0,"",INDEX(Einstaklingsmat!$D$11:$D$510,$A341)),"")</f>
        <v/>
      </c>
      <c r="H341" s="51" t="str">
        <f aca="false">IFERROR(IF(AND(F341="",G341=""),"",IF(F341="",0,F341)+IF(G341="",0,G341)),"")</f>
        <v/>
      </c>
      <c r="I341" s="52" t="str">
        <f aca="false">IF(INDEX(Launagögn!$I$6:$I$10005,$A341)="","",INDEX(Launagögn!$I$6:$I$10005,$A341))</f>
        <v/>
      </c>
      <c r="J341" s="52" t="str">
        <f aca="false">IF(INDEX(Launagögn!$P$6:$P$10005,$A341)="","",INDEX(Launagögn!$P$6:$P$10005,$A341))</f>
        <v/>
      </c>
      <c r="K341" s="52" t="str">
        <f aca="false">IF(INDEX(Launagögn!$Q$6:$Q$10005,$A341)="","",INDEX(Launagögn!$Q$6:$Q$10005,$A341))</f>
        <v/>
      </c>
      <c r="L341" s="53" t="str">
        <f aca="false">IFERROR(IF(AND(I341="",J341=""),"",IF(I341="",0,I341)+IF(J341="",0,J341)),"")</f>
        <v/>
      </c>
      <c r="M341" s="52" t="str">
        <f aca="false">IFERROR(IF(OR(L341="",E341="",E341=0),"",ROUND(L341/E341,0)),"")</f>
        <v/>
      </c>
    </row>
    <row r="342" customFormat="false" ht="15" hidden="false" customHeight="true" outlineLevel="0" collapsed="false">
      <c r="A342" s="24" t="n">
        <v>337</v>
      </c>
      <c r="B342" s="25" t="str">
        <f aca="false">IF(INDEX(Launagögn!$B$6:$B$10005,$A342)="","",INDEX(Launagögn!$B$6:$B$10005,$A342))</f>
        <v/>
      </c>
      <c r="C342" s="25" t="str">
        <f aca="false">IF(INDEX(Launagögn!$C$6:$C$10005,$A342)="","",INDEX(Launagögn!$C$6:$C$10005,$A342))</f>
        <v/>
      </c>
      <c r="D342" s="49" t="str">
        <f aca="false">IF(INDEX(Launagögn!$D$6:$D$10005,$A342)="","",INDEX(Launagögn!$D$6:$D$10005,$A342))</f>
        <v/>
      </c>
      <c r="E342" s="50" t="str">
        <f aca="false">IF(INDEX(Launagögn!$E$6:$E$10005,$A342)="","",INDEX(Launagögn!$E$6:$E$10005,$A342))</f>
        <v/>
      </c>
      <c r="F342" s="27" t="str">
        <f aca="false">IFERROR(IF(INDEX(Launagögn!$C$6:$C$10005,$A342)="","",IF(INDEX(Starfsmat!$C$11:$C$110,MATCH(INDEX(Launagögn!$C$6:$C$10005,$A342),Starfsmat!$B$11:$B$110,0))=0,"",INDEX(Starfsmat!$C$11:$C$110,MATCH(INDEX(Launagögn!$C$6:$C$10005,$A342),Starfsmat!$B$11:$B$110,0)))),"")</f>
        <v/>
      </c>
      <c r="G342" s="37" t="str">
        <f aca="false">IFERROR(IF(INDEX(Einstaklingsmat!$D$11:$D$510,$A342)=0,"",INDEX(Einstaklingsmat!$D$11:$D$510,$A342)),"")</f>
        <v/>
      </c>
      <c r="H342" s="51" t="str">
        <f aca="false">IFERROR(IF(AND(F342="",G342=""),"",IF(F342="",0,F342)+IF(G342="",0,G342)),"")</f>
        <v/>
      </c>
      <c r="I342" s="52" t="str">
        <f aca="false">IF(INDEX(Launagögn!$I$6:$I$10005,$A342)="","",INDEX(Launagögn!$I$6:$I$10005,$A342))</f>
        <v/>
      </c>
      <c r="J342" s="52" t="str">
        <f aca="false">IF(INDEX(Launagögn!$P$6:$P$10005,$A342)="","",INDEX(Launagögn!$P$6:$P$10005,$A342))</f>
        <v/>
      </c>
      <c r="K342" s="52" t="str">
        <f aca="false">IF(INDEX(Launagögn!$Q$6:$Q$10005,$A342)="","",INDEX(Launagögn!$Q$6:$Q$10005,$A342))</f>
        <v/>
      </c>
      <c r="L342" s="53" t="str">
        <f aca="false">IFERROR(IF(AND(I342="",J342=""),"",IF(I342="",0,I342)+IF(J342="",0,J342)),"")</f>
        <v/>
      </c>
      <c r="M342" s="52" t="str">
        <f aca="false">IFERROR(IF(OR(L342="",E342="",E342=0),"",ROUND(L342/E342,0)),"")</f>
        <v/>
      </c>
    </row>
    <row r="343" customFormat="false" ht="15" hidden="false" customHeight="true" outlineLevel="0" collapsed="false">
      <c r="A343" s="24" t="n">
        <v>338</v>
      </c>
      <c r="B343" s="25" t="str">
        <f aca="false">IF(INDEX(Launagögn!$B$6:$B$10005,$A343)="","",INDEX(Launagögn!$B$6:$B$10005,$A343))</f>
        <v/>
      </c>
      <c r="C343" s="25" t="str">
        <f aca="false">IF(INDEX(Launagögn!$C$6:$C$10005,$A343)="","",INDEX(Launagögn!$C$6:$C$10005,$A343))</f>
        <v/>
      </c>
      <c r="D343" s="49" t="str">
        <f aca="false">IF(INDEX(Launagögn!$D$6:$D$10005,$A343)="","",INDEX(Launagögn!$D$6:$D$10005,$A343))</f>
        <v/>
      </c>
      <c r="E343" s="50" t="str">
        <f aca="false">IF(INDEX(Launagögn!$E$6:$E$10005,$A343)="","",INDEX(Launagögn!$E$6:$E$10005,$A343))</f>
        <v/>
      </c>
      <c r="F343" s="27" t="str">
        <f aca="false">IFERROR(IF(INDEX(Launagögn!$C$6:$C$10005,$A343)="","",IF(INDEX(Starfsmat!$C$11:$C$110,MATCH(INDEX(Launagögn!$C$6:$C$10005,$A343),Starfsmat!$B$11:$B$110,0))=0,"",INDEX(Starfsmat!$C$11:$C$110,MATCH(INDEX(Launagögn!$C$6:$C$10005,$A343),Starfsmat!$B$11:$B$110,0)))),"")</f>
        <v/>
      </c>
      <c r="G343" s="37" t="str">
        <f aca="false">IFERROR(IF(INDEX(Einstaklingsmat!$D$11:$D$510,$A343)=0,"",INDEX(Einstaklingsmat!$D$11:$D$510,$A343)),"")</f>
        <v/>
      </c>
      <c r="H343" s="51" t="str">
        <f aca="false">IFERROR(IF(AND(F343="",G343=""),"",IF(F343="",0,F343)+IF(G343="",0,G343)),"")</f>
        <v/>
      </c>
      <c r="I343" s="52" t="str">
        <f aca="false">IF(INDEX(Launagögn!$I$6:$I$10005,$A343)="","",INDEX(Launagögn!$I$6:$I$10005,$A343))</f>
        <v/>
      </c>
      <c r="J343" s="52" t="str">
        <f aca="false">IF(INDEX(Launagögn!$P$6:$P$10005,$A343)="","",INDEX(Launagögn!$P$6:$P$10005,$A343))</f>
        <v/>
      </c>
      <c r="K343" s="52" t="str">
        <f aca="false">IF(INDEX(Launagögn!$Q$6:$Q$10005,$A343)="","",INDEX(Launagögn!$Q$6:$Q$10005,$A343))</f>
        <v/>
      </c>
      <c r="L343" s="53" t="str">
        <f aca="false">IFERROR(IF(AND(I343="",J343=""),"",IF(I343="",0,I343)+IF(J343="",0,J343)),"")</f>
        <v/>
      </c>
      <c r="M343" s="52" t="str">
        <f aca="false">IFERROR(IF(OR(L343="",E343="",E343=0),"",ROUND(L343/E343,0)),"")</f>
        <v/>
      </c>
    </row>
    <row r="344" customFormat="false" ht="15" hidden="false" customHeight="true" outlineLevel="0" collapsed="false">
      <c r="A344" s="24" t="n">
        <v>339</v>
      </c>
      <c r="B344" s="25" t="str">
        <f aca="false">IF(INDEX(Launagögn!$B$6:$B$10005,$A344)="","",INDEX(Launagögn!$B$6:$B$10005,$A344))</f>
        <v/>
      </c>
      <c r="C344" s="25" t="str">
        <f aca="false">IF(INDEX(Launagögn!$C$6:$C$10005,$A344)="","",INDEX(Launagögn!$C$6:$C$10005,$A344))</f>
        <v/>
      </c>
      <c r="D344" s="49" t="str">
        <f aca="false">IF(INDEX(Launagögn!$D$6:$D$10005,$A344)="","",INDEX(Launagögn!$D$6:$D$10005,$A344))</f>
        <v/>
      </c>
      <c r="E344" s="50" t="str">
        <f aca="false">IF(INDEX(Launagögn!$E$6:$E$10005,$A344)="","",INDEX(Launagögn!$E$6:$E$10005,$A344))</f>
        <v/>
      </c>
      <c r="F344" s="27" t="str">
        <f aca="false">IFERROR(IF(INDEX(Launagögn!$C$6:$C$10005,$A344)="","",IF(INDEX(Starfsmat!$C$11:$C$110,MATCH(INDEX(Launagögn!$C$6:$C$10005,$A344),Starfsmat!$B$11:$B$110,0))=0,"",INDEX(Starfsmat!$C$11:$C$110,MATCH(INDEX(Launagögn!$C$6:$C$10005,$A344),Starfsmat!$B$11:$B$110,0)))),"")</f>
        <v/>
      </c>
      <c r="G344" s="37" t="str">
        <f aca="false">IFERROR(IF(INDEX(Einstaklingsmat!$D$11:$D$510,$A344)=0,"",INDEX(Einstaklingsmat!$D$11:$D$510,$A344)),"")</f>
        <v/>
      </c>
      <c r="H344" s="51" t="str">
        <f aca="false">IFERROR(IF(AND(F344="",G344=""),"",IF(F344="",0,F344)+IF(G344="",0,G344)),"")</f>
        <v/>
      </c>
      <c r="I344" s="52" t="str">
        <f aca="false">IF(INDEX(Launagögn!$I$6:$I$10005,$A344)="","",INDEX(Launagögn!$I$6:$I$10005,$A344))</f>
        <v/>
      </c>
      <c r="J344" s="52" t="str">
        <f aca="false">IF(INDEX(Launagögn!$P$6:$P$10005,$A344)="","",INDEX(Launagögn!$P$6:$P$10005,$A344))</f>
        <v/>
      </c>
      <c r="K344" s="52" t="str">
        <f aca="false">IF(INDEX(Launagögn!$Q$6:$Q$10005,$A344)="","",INDEX(Launagögn!$Q$6:$Q$10005,$A344))</f>
        <v/>
      </c>
      <c r="L344" s="53" t="str">
        <f aca="false">IFERROR(IF(AND(I344="",J344=""),"",IF(I344="",0,I344)+IF(J344="",0,J344)),"")</f>
        <v/>
      </c>
      <c r="M344" s="52" t="str">
        <f aca="false">IFERROR(IF(OR(L344="",E344="",E344=0),"",ROUND(L344/E344,0)),"")</f>
        <v/>
      </c>
    </row>
    <row r="345" customFormat="false" ht="15" hidden="false" customHeight="true" outlineLevel="0" collapsed="false">
      <c r="A345" s="24" t="n">
        <v>340</v>
      </c>
      <c r="B345" s="25" t="str">
        <f aca="false">IF(INDEX(Launagögn!$B$6:$B$10005,$A345)="","",INDEX(Launagögn!$B$6:$B$10005,$A345))</f>
        <v/>
      </c>
      <c r="C345" s="25" t="str">
        <f aca="false">IF(INDEX(Launagögn!$C$6:$C$10005,$A345)="","",INDEX(Launagögn!$C$6:$C$10005,$A345))</f>
        <v/>
      </c>
      <c r="D345" s="49" t="str">
        <f aca="false">IF(INDEX(Launagögn!$D$6:$D$10005,$A345)="","",INDEX(Launagögn!$D$6:$D$10005,$A345))</f>
        <v/>
      </c>
      <c r="E345" s="50" t="str">
        <f aca="false">IF(INDEX(Launagögn!$E$6:$E$10005,$A345)="","",INDEX(Launagögn!$E$6:$E$10005,$A345))</f>
        <v/>
      </c>
      <c r="F345" s="27" t="str">
        <f aca="false">IFERROR(IF(INDEX(Launagögn!$C$6:$C$10005,$A345)="","",IF(INDEX(Starfsmat!$C$11:$C$110,MATCH(INDEX(Launagögn!$C$6:$C$10005,$A345),Starfsmat!$B$11:$B$110,0))=0,"",INDEX(Starfsmat!$C$11:$C$110,MATCH(INDEX(Launagögn!$C$6:$C$10005,$A345),Starfsmat!$B$11:$B$110,0)))),"")</f>
        <v/>
      </c>
      <c r="G345" s="37" t="str">
        <f aca="false">IFERROR(IF(INDEX(Einstaklingsmat!$D$11:$D$510,$A345)=0,"",INDEX(Einstaklingsmat!$D$11:$D$510,$A345)),"")</f>
        <v/>
      </c>
      <c r="H345" s="51" t="str">
        <f aca="false">IFERROR(IF(AND(F345="",G345=""),"",IF(F345="",0,F345)+IF(G345="",0,G345)),"")</f>
        <v/>
      </c>
      <c r="I345" s="52" t="str">
        <f aca="false">IF(INDEX(Launagögn!$I$6:$I$10005,$A345)="","",INDEX(Launagögn!$I$6:$I$10005,$A345))</f>
        <v/>
      </c>
      <c r="J345" s="52" t="str">
        <f aca="false">IF(INDEX(Launagögn!$P$6:$P$10005,$A345)="","",INDEX(Launagögn!$P$6:$P$10005,$A345))</f>
        <v/>
      </c>
      <c r="K345" s="52" t="str">
        <f aca="false">IF(INDEX(Launagögn!$Q$6:$Q$10005,$A345)="","",INDEX(Launagögn!$Q$6:$Q$10005,$A345))</f>
        <v/>
      </c>
      <c r="L345" s="53" t="str">
        <f aca="false">IFERROR(IF(AND(I345="",J345=""),"",IF(I345="",0,I345)+IF(J345="",0,J345)),"")</f>
        <v/>
      </c>
      <c r="M345" s="52" t="str">
        <f aca="false">IFERROR(IF(OR(L345="",E345="",E345=0),"",ROUND(L345/E345,0)),"")</f>
        <v/>
      </c>
    </row>
    <row r="346" customFormat="false" ht="15" hidden="false" customHeight="true" outlineLevel="0" collapsed="false">
      <c r="A346" s="24" t="n">
        <v>341</v>
      </c>
      <c r="B346" s="25" t="str">
        <f aca="false">IF(INDEX(Launagögn!$B$6:$B$10005,$A346)="","",INDEX(Launagögn!$B$6:$B$10005,$A346))</f>
        <v/>
      </c>
      <c r="C346" s="25" t="str">
        <f aca="false">IF(INDEX(Launagögn!$C$6:$C$10005,$A346)="","",INDEX(Launagögn!$C$6:$C$10005,$A346))</f>
        <v/>
      </c>
      <c r="D346" s="49" t="str">
        <f aca="false">IF(INDEX(Launagögn!$D$6:$D$10005,$A346)="","",INDEX(Launagögn!$D$6:$D$10005,$A346))</f>
        <v/>
      </c>
      <c r="E346" s="50" t="str">
        <f aca="false">IF(INDEX(Launagögn!$E$6:$E$10005,$A346)="","",INDEX(Launagögn!$E$6:$E$10005,$A346))</f>
        <v/>
      </c>
      <c r="F346" s="27" t="str">
        <f aca="false">IFERROR(IF(INDEX(Launagögn!$C$6:$C$10005,$A346)="","",IF(INDEX(Starfsmat!$C$11:$C$110,MATCH(INDEX(Launagögn!$C$6:$C$10005,$A346),Starfsmat!$B$11:$B$110,0))=0,"",INDEX(Starfsmat!$C$11:$C$110,MATCH(INDEX(Launagögn!$C$6:$C$10005,$A346),Starfsmat!$B$11:$B$110,0)))),"")</f>
        <v/>
      </c>
      <c r="G346" s="37" t="str">
        <f aca="false">IFERROR(IF(INDEX(Einstaklingsmat!$D$11:$D$510,$A346)=0,"",INDEX(Einstaklingsmat!$D$11:$D$510,$A346)),"")</f>
        <v/>
      </c>
      <c r="H346" s="51" t="str">
        <f aca="false">IFERROR(IF(AND(F346="",G346=""),"",IF(F346="",0,F346)+IF(G346="",0,G346)),"")</f>
        <v/>
      </c>
      <c r="I346" s="52" t="str">
        <f aca="false">IF(INDEX(Launagögn!$I$6:$I$10005,$A346)="","",INDEX(Launagögn!$I$6:$I$10005,$A346))</f>
        <v/>
      </c>
      <c r="J346" s="52" t="str">
        <f aca="false">IF(INDEX(Launagögn!$P$6:$P$10005,$A346)="","",INDEX(Launagögn!$P$6:$P$10005,$A346))</f>
        <v/>
      </c>
      <c r="K346" s="52" t="str">
        <f aca="false">IF(INDEX(Launagögn!$Q$6:$Q$10005,$A346)="","",INDEX(Launagögn!$Q$6:$Q$10005,$A346))</f>
        <v/>
      </c>
      <c r="L346" s="53" t="str">
        <f aca="false">IFERROR(IF(AND(I346="",J346=""),"",IF(I346="",0,I346)+IF(J346="",0,J346)),"")</f>
        <v/>
      </c>
      <c r="M346" s="52" t="str">
        <f aca="false">IFERROR(IF(OR(L346="",E346="",E346=0),"",ROUND(L346/E346,0)),"")</f>
        <v/>
      </c>
    </row>
    <row r="347" customFormat="false" ht="15" hidden="false" customHeight="true" outlineLevel="0" collapsed="false">
      <c r="A347" s="24" t="n">
        <v>342</v>
      </c>
      <c r="B347" s="25" t="str">
        <f aca="false">IF(INDEX(Launagögn!$B$6:$B$10005,$A347)="","",INDEX(Launagögn!$B$6:$B$10005,$A347))</f>
        <v/>
      </c>
      <c r="C347" s="25" t="str">
        <f aca="false">IF(INDEX(Launagögn!$C$6:$C$10005,$A347)="","",INDEX(Launagögn!$C$6:$C$10005,$A347))</f>
        <v/>
      </c>
      <c r="D347" s="49" t="str">
        <f aca="false">IF(INDEX(Launagögn!$D$6:$D$10005,$A347)="","",INDEX(Launagögn!$D$6:$D$10005,$A347))</f>
        <v/>
      </c>
      <c r="E347" s="50" t="str">
        <f aca="false">IF(INDEX(Launagögn!$E$6:$E$10005,$A347)="","",INDEX(Launagögn!$E$6:$E$10005,$A347))</f>
        <v/>
      </c>
      <c r="F347" s="27" t="str">
        <f aca="false">IFERROR(IF(INDEX(Launagögn!$C$6:$C$10005,$A347)="","",IF(INDEX(Starfsmat!$C$11:$C$110,MATCH(INDEX(Launagögn!$C$6:$C$10005,$A347),Starfsmat!$B$11:$B$110,0))=0,"",INDEX(Starfsmat!$C$11:$C$110,MATCH(INDEX(Launagögn!$C$6:$C$10005,$A347),Starfsmat!$B$11:$B$110,0)))),"")</f>
        <v/>
      </c>
      <c r="G347" s="37" t="str">
        <f aca="false">IFERROR(IF(INDEX(Einstaklingsmat!$D$11:$D$510,$A347)=0,"",INDEX(Einstaklingsmat!$D$11:$D$510,$A347)),"")</f>
        <v/>
      </c>
      <c r="H347" s="51" t="str">
        <f aca="false">IFERROR(IF(AND(F347="",G347=""),"",IF(F347="",0,F347)+IF(G347="",0,G347)),"")</f>
        <v/>
      </c>
      <c r="I347" s="52" t="str">
        <f aca="false">IF(INDEX(Launagögn!$I$6:$I$10005,$A347)="","",INDEX(Launagögn!$I$6:$I$10005,$A347))</f>
        <v/>
      </c>
      <c r="J347" s="52" t="str">
        <f aca="false">IF(INDEX(Launagögn!$P$6:$P$10005,$A347)="","",INDEX(Launagögn!$P$6:$P$10005,$A347))</f>
        <v/>
      </c>
      <c r="K347" s="52" t="str">
        <f aca="false">IF(INDEX(Launagögn!$Q$6:$Q$10005,$A347)="","",INDEX(Launagögn!$Q$6:$Q$10005,$A347))</f>
        <v/>
      </c>
      <c r="L347" s="53" t="str">
        <f aca="false">IFERROR(IF(AND(I347="",J347=""),"",IF(I347="",0,I347)+IF(J347="",0,J347)),"")</f>
        <v/>
      </c>
      <c r="M347" s="52" t="str">
        <f aca="false">IFERROR(IF(OR(L347="",E347="",E347=0),"",ROUND(L347/E347,0)),"")</f>
        <v/>
      </c>
    </row>
    <row r="348" customFormat="false" ht="15" hidden="false" customHeight="true" outlineLevel="0" collapsed="false">
      <c r="A348" s="24" t="n">
        <v>343</v>
      </c>
      <c r="B348" s="25" t="str">
        <f aca="false">IF(INDEX(Launagögn!$B$6:$B$10005,$A348)="","",INDEX(Launagögn!$B$6:$B$10005,$A348))</f>
        <v/>
      </c>
      <c r="C348" s="25" t="str">
        <f aca="false">IF(INDEX(Launagögn!$C$6:$C$10005,$A348)="","",INDEX(Launagögn!$C$6:$C$10005,$A348))</f>
        <v/>
      </c>
      <c r="D348" s="49" t="str">
        <f aca="false">IF(INDEX(Launagögn!$D$6:$D$10005,$A348)="","",INDEX(Launagögn!$D$6:$D$10005,$A348))</f>
        <v/>
      </c>
      <c r="E348" s="50" t="str">
        <f aca="false">IF(INDEX(Launagögn!$E$6:$E$10005,$A348)="","",INDEX(Launagögn!$E$6:$E$10005,$A348))</f>
        <v/>
      </c>
      <c r="F348" s="27" t="str">
        <f aca="false">IFERROR(IF(INDEX(Launagögn!$C$6:$C$10005,$A348)="","",IF(INDEX(Starfsmat!$C$11:$C$110,MATCH(INDEX(Launagögn!$C$6:$C$10005,$A348),Starfsmat!$B$11:$B$110,0))=0,"",INDEX(Starfsmat!$C$11:$C$110,MATCH(INDEX(Launagögn!$C$6:$C$10005,$A348),Starfsmat!$B$11:$B$110,0)))),"")</f>
        <v/>
      </c>
      <c r="G348" s="37" t="str">
        <f aca="false">IFERROR(IF(INDEX(Einstaklingsmat!$D$11:$D$510,$A348)=0,"",INDEX(Einstaklingsmat!$D$11:$D$510,$A348)),"")</f>
        <v/>
      </c>
      <c r="H348" s="51" t="str">
        <f aca="false">IFERROR(IF(AND(F348="",G348=""),"",IF(F348="",0,F348)+IF(G348="",0,G348)),"")</f>
        <v/>
      </c>
      <c r="I348" s="52" t="str">
        <f aca="false">IF(INDEX(Launagögn!$I$6:$I$10005,$A348)="","",INDEX(Launagögn!$I$6:$I$10005,$A348))</f>
        <v/>
      </c>
      <c r="J348" s="52" t="str">
        <f aca="false">IF(INDEX(Launagögn!$P$6:$P$10005,$A348)="","",INDEX(Launagögn!$P$6:$P$10005,$A348))</f>
        <v/>
      </c>
      <c r="K348" s="52" t="str">
        <f aca="false">IF(INDEX(Launagögn!$Q$6:$Q$10005,$A348)="","",INDEX(Launagögn!$Q$6:$Q$10005,$A348))</f>
        <v/>
      </c>
      <c r="L348" s="53" t="str">
        <f aca="false">IFERROR(IF(AND(I348="",J348=""),"",IF(I348="",0,I348)+IF(J348="",0,J348)),"")</f>
        <v/>
      </c>
      <c r="M348" s="52" t="str">
        <f aca="false">IFERROR(IF(OR(L348="",E348="",E348=0),"",ROUND(L348/E348,0)),"")</f>
        <v/>
      </c>
    </row>
    <row r="349" customFormat="false" ht="15" hidden="false" customHeight="true" outlineLevel="0" collapsed="false">
      <c r="A349" s="24" t="n">
        <v>344</v>
      </c>
      <c r="B349" s="25" t="str">
        <f aca="false">IF(INDEX(Launagögn!$B$6:$B$10005,$A349)="","",INDEX(Launagögn!$B$6:$B$10005,$A349))</f>
        <v/>
      </c>
      <c r="C349" s="25" t="str">
        <f aca="false">IF(INDEX(Launagögn!$C$6:$C$10005,$A349)="","",INDEX(Launagögn!$C$6:$C$10005,$A349))</f>
        <v/>
      </c>
      <c r="D349" s="49" t="str">
        <f aca="false">IF(INDEX(Launagögn!$D$6:$D$10005,$A349)="","",INDEX(Launagögn!$D$6:$D$10005,$A349))</f>
        <v/>
      </c>
      <c r="E349" s="50" t="str">
        <f aca="false">IF(INDEX(Launagögn!$E$6:$E$10005,$A349)="","",INDEX(Launagögn!$E$6:$E$10005,$A349))</f>
        <v/>
      </c>
      <c r="F349" s="27" t="str">
        <f aca="false">IFERROR(IF(INDEX(Launagögn!$C$6:$C$10005,$A349)="","",IF(INDEX(Starfsmat!$C$11:$C$110,MATCH(INDEX(Launagögn!$C$6:$C$10005,$A349),Starfsmat!$B$11:$B$110,0))=0,"",INDEX(Starfsmat!$C$11:$C$110,MATCH(INDEX(Launagögn!$C$6:$C$10005,$A349),Starfsmat!$B$11:$B$110,0)))),"")</f>
        <v/>
      </c>
      <c r="G349" s="37" t="str">
        <f aca="false">IFERROR(IF(INDEX(Einstaklingsmat!$D$11:$D$510,$A349)=0,"",INDEX(Einstaklingsmat!$D$11:$D$510,$A349)),"")</f>
        <v/>
      </c>
      <c r="H349" s="51" t="str">
        <f aca="false">IFERROR(IF(AND(F349="",G349=""),"",IF(F349="",0,F349)+IF(G349="",0,G349)),"")</f>
        <v/>
      </c>
      <c r="I349" s="52" t="str">
        <f aca="false">IF(INDEX(Launagögn!$I$6:$I$10005,$A349)="","",INDEX(Launagögn!$I$6:$I$10005,$A349))</f>
        <v/>
      </c>
      <c r="J349" s="52" t="str">
        <f aca="false">IF(INDEX(Launagögn!$P$6:$P$10005,$A349)="","",INDEX(Launagögn!$P$6:$P$10005,$A349))</f>
        <v/>
      </c>
      <c r="K349" s="52" t="str">
        <f aca="false">IF(INDEX(Launagögn!$Q$6:$Q$10005,$A349)="","",INDEX(Launagögn!$Q$6:$Q$10005,$A349))</f>
        <v/>
      </c>
      <c r="L349" s="53" t="str">
        <f aca="false">IFERROR(IF(AND(I349="",J349=""),"",IF(I349="",0,I349)+IF(J349="",0,J349)),"")</f>
        <v/>
      </c>
      <c r="M349" s="52" t="str">
        <f aca="false">IFERROR(IF(OR(L349="",E349="",E349=0),"",ROUND(L349/E349,0)),"")</f>
        <v/>
      </c>
    </row>
    <row r="350" customFormat="false" ht="15" hidden="false" customHeight="true" outlineLevel="0" collapsed="false">
      <c r="A350" s="24" t="n">
        <v>345</v>
      </c>
      <c r="B350" s="25" t="str">
        <f aca="false">IF(INDEX(Launagögn!$B$6:$B$10005,$A350)="","",INDEX(Launagögn!$B$6:$B$10005,$A350))</f>
        <v/>
      </c>
      <c r="C350" s="25" t="str">
        <f aca="false">IF(INDEX(Launagögn!$C$6:$C$10005,$A350)="","",INDEX(Launagögn!$C$6:$C$10005,$A350))</f>
        <v/>
      </c>
      <c r="D350" s="49" t="str">
        <f aca="false">IF(INDEX(Launagögn!$D$6:$D$10005,$A350)="","",INDEX(Launagögn!$D$6:$D$10005,$A350))</f>
        <v/>
      </c>
      <c r="E350" s="50" t="str">
        <f aca="false">IF(INDEX(Launagögn!$E$6:$E$10005,$A350)="","",INDEX(Launagögn!$E$6:$E$10005,$A350))</f>
        <v/>
      </c>
      <c r="F350" s="27" t="str">
        <f aca="false">IFERROR(IF(INDEX(Launagögn!$C$6:$C$10005,$A350)="","",IF(INDEX(Starfsmat!$C$11:$C$110,MATCH(INDEX(Launagögn!$C$6:$C$10005,$A350),Starfsmat!$B$11:$B$110,0))=0,"",INDEX(Starfsmat!$C$11:$C$110,MATCH(INDEX(Launagögn!$C$6:$C$10005,$A350),Starfsmat!$B$11:$B$110,0)))),"")</f>
        <v/>
      </c>
      <c r="G350" s="37" t="str">
        <f aca="false">IFERROR(IF(INDEX(Einstaklingsmat!$D$11:$D$510,$A350)=0,"",INDEX(Einstaklingsmat!$D$11:$D$510,$A350)),"")</f>
        <v/>
      </c>
      <c r="H350" s="51" t="str">
        <f aca="false">IFERROR(IF(AND(F350="",G350=""),"",IF(F350="",0,F350)+IF(G350="",0,G350)),"")</f>
        <v/>
      </c>
      <c r="I350" s="52" t="str">
        <f aca="false">IF(INDEX(Launagögn!$I$6:$I$10005,$A350)="","",INDEX(Launagögn!$I$6:$I$10005,$A350))</f>
        <v/>
      </c>
      <c r="J350" s="52" t="str">
        <f aca="false">IF(INDEX(Launagögn!$P$6:$P$10005,$A350)="","",INDEX(Launagögn!$P$6:$P$10005,$A350))</f>
        <v/>
      </c>
      <c r="K350" s="52" t="str">
        <f aca="false">IF(INDEX(Launagögn!$Q$6:$Q$10005,$A350)="","",INDEX(Launagögn!$Q$6:$Q$10005,$A350))</f>
        <v/>
      </c>
      <c r="L350" s="53" t="str">
        <f aca="false">IFERROR(IF(AND(I350="",J350=""),"",IF(I350="",0,I350)+IF(J350="",0,J350)),"")</f>
        <v/>
      </c>
      <c r="M350" s="52" t="str">
        <f aca="false">IFERROR(IF(OR(L350="",E350="",E350=0),"",ROUND(L350/E350,0)),"")</f>
        <v/>
      </c>
    </row>
    <row r="351" customFormat="false" ht="15" hidden="false" customHeight="true" outlineLevel="0" collapsed="false">
      <c r="A351" s="24" t="n">
        <v>346</v>
      </c>
      <c r="B351" s="25" t="str">
        <f aca="false">IF(INDEX(Launagögn!$B$6:$B$10005,$A351)="","",INDEX(Launagögn!$B$6:$B$10005,$A351))</f>
        <v/>
      </c>
      <c r="C351" s="25" t="str">
        <f aca="false">IF(INDEX(Launagögn!$C$6:$C$10005,$A351)="","",INDEX(Launagögn!$C$6:$C$10005,$A351))</f>
        <v/>
      </c>
      <c r="D351" s="49" t="str">
        <f aca="false">IF(INDEX(Launagögn!$D$6:$D$10005,$A351)="","",INDEX(Launagögn!$D$6:$D$10005,$A351))</f>
        <v/>
      </c>
      <c r="E351" s="50" t="str">
        <f aca="false">IF(INDEX(Launagögn!$E$6:$E$10005,$A351)="","",INDEX(Launagögn!$E$6:$E$10005,$A351))</f>
        <v/>
      </c>
      <c r="F351" s="27" t="str">
        <f aca="false">IFERROR(IF(INDEX(Launagögn!$C$6:$C$10005,$A351)="","",IF(INDEX(Starfsmat!$C$11:$C$110,MATCH(INDEX(Launagögn!$C$6:$C$10005,$A351),Starfsmat!$B$11:$B$110,0))=0,"",INDEX(Starfsmat!$C$11:$C$110,MATCH(INDEX(Launagögn!$C$6:$C$10005,$A351),Starfsmat!$B$11:$B$110,0)))),"")</f>
        <v/>
      </c>
      <c r="G351" s="37" t="str">
        <f aca="false">IFERROR(IF(INDEX(Einstaklingsmat!$D$11:$D$510,$A351)=0,"",INDEX(Einstaklingsmat!$D$11:$D$510,$A351)),"")</f>
        <v/>
      </c>
      <c r="H351" s="51" t="str">
        <f aca="false">IFERROR(IF(AND(F351="",G351=""),"",IF(F351="",0,F351)+IF(G351="",0,G351)),"")</f>
        <v/>
      </c>
      <c r="I351" s="52" t="str">
        <f aca="false">IF(INDEX(Launagögn!$I$6:$I$10005,$A351)="","",INDEX(Launagögn!$I$6:$I$10005,$A351))</f>
        <v/>
      </c>
      <c r="J351" s="52" t="str">
        <f aca="false">IF(INDEX(Launagögn!$P$6:$P$10005,$A351)="","",INDEX(Launagögn!$P$6:$P$10005,$A351))</f>
        <v/>
      </c>
      <c r="K351" s="52" t="str">
        <f aca="false">IF(INDEX(Launagögn!$Q$6:$Q$10005,$A351)="","",INDEX(Launagögn!$Q$6:$Q$10005,$A351))</f>
        <v/>
      </c>
      <c r="L351" s="53" t="str">
        <f aca="false">IFERROR(IF(AND(I351="",J351=""),"",IF(I351="",0,I351)+IF(J351="",0,J351)),"")</f>
        <v/>
      </c>
      <c r="M351" s="52" t="str">
        <f aca="false">IFERROR(IF(OR(L351="",E351="",E351=0),"",ROUND(L351/E351,0)),"")</f>
        <v/>
      </c>
    </row>
    <row r="352" customFormat="false" ht="15" hidden="false" customHeight="true" outlineLevel="0" collapsed="false">
      <c r="A352" s="24" t="n">
        <v>347</v>
      </c>
      <c r="B352" s="25" t="str">
        <f aca="false">IF(INDEX(Launagögn!$B$6:$B$10005,$A352)="","",INDEX(Launagögn!$B$6:$B$10005,$A352))</f>
        <v/>
      </c>
      <c r="C352" s="25" t="str">
        <f aca="false">IF(INDEX(Launagögn!$C$6:$C$10005,$A352)="","",INDEX(Launagögn!$C$6:$C$10005,$A352))</f>
        <v/>
      </c>
      <c r="D352" s="49" t="str">
        <f aca="false">IF(INDEX(Launagögn!$D$6:$D$10005,$A352)="","",INDEX(Launagögn!$D$6:$D$10005,$A352))</f>
        <v/>
      </c>
      <c r="E352" s="50" t="str">
        <f aca="false">IF(INDEX(Launagögn!$E$6:$E$10005,$A352)="","",INDEX(Launagögn!$E$6:$E$10005,$A352))</f>
        <v/>
      </c>
      <c r="F352" s="27" t="str">
        <f aca="false">IFERROR(IF(INDEX(Launagögn!$C$6:$C$10005,$A352)="","",IF(INDEX(Starfsmat!$C$11:$C$110,MATCH(INDEX(Launagögn!$C$6:$C$10005,$A352),Starfsmat!$B$11:$B$110,0))=0,"",INDEX(Starfsmat!$C$11:$C$110,MATCH(INDEX(Launagögn!$C$6:$C$10005,$A352),Starfsmat!$B$11:$B$110,0)))),"")</f>
        <v/>
      </c>
      <c r="G352" s="37" t="str">
        <f aca="false">IFERROR(IF(INDEX(Einstaklingsmat!$D$11:$D$510,$A352)=0,"",INDEX(Einstaklingsmat!$D$11:$D$510,$A352)),"")</f>
        <v/>
      </c>
      <c r="H352" s="51" t="str">
        <f aca="false">IFERROR(IF(AND(F352="",G352=""),"",IF(F352="",0,F352)+IF(G352="",0,G352)),"")</f>
        <v/>
      </c>
      <c r="I352" s="52" t="str">
        <f aca="false">IF(INDEX(Launagögn!$I$6:$I$10005,$A352)="","",INDEX(Launagögn!$I$6:$I$10005,$A352))</f>
        <v/>
      </c>
      <c r="J352" s="52" t="str">
        <f aca="false">IF(INDEX(Launagögn!$P$6:$P$10005,$A352)="","",INDEX(Launagögn!$P$6:$P$10005,$A352))</f>
        <v/>
      </c>
      <c r="K352" s="52" t="str">
        <f aca="false">IF(INDEX(Launagögn!$Q$6:$Q$10005,$A352)="","",INDEX(Launagögn!$Q$6:$Q$10005,$A352))</f>
        <v/>
      </c>
      <c r="L352" s="53" t="str">
        <f aca="false">IFERROR(IF(AND(I352="",J352=""),"",IF(I352="",0,I352)+IF(J352="",0,J352)),"")</f>
        <v/>
      </c>
      <c r="M352" s="52" t="str">
        <f aca="false">IFERROR(IF(OR(L352="",E352="",E352=0),"",ROUND(L352/E352,0)),"")</f>
        <v/>
      </c>
    </row>
    <row r="353" customFormat="false" ht="15" hidden="false" customHeight="true" outlineLevel="0" collapsed="false">
      <c r="A353" s="24" t="n">
        <v>348</v>
      </c>
      <c r="B353" s="25" t="str">
        <f aca="false">IF(INDEX(Launagögn!$B$6:$B$10005,$A353)="","",INDEX(Launagögn!$B$6:$B$10005,$A353))</f>
        <v/>
      </c>
      <c r="C353" s="25" t="str">
        <f aca="false">IF(INDEX(Launagögn!$C$6:$C$10005,$A353)="","",INDEX(Launagögn!$C$6:$C$10005,$A353))</f>
        <v/>
      </c>
      <c r="D353" s="49" t="str">
        <f aca="false">IF(INDEX(Launagögn!$D$6:$D$10005,$A353)="","",INDEX(Launagögn!$D$6:$D$10005,$A353))</f>
        <v/>
      </c>
      <c r="E353" s="50" t="str">
        <f aca="false">IF(INDEX(Launagögn!$E$6:$E$10005,$A353)="","",INDEX(Launagögn!$E$6:$E$10005,$A353))</f>
        <v/>
      </c>
      <c r="F353" s="27" t="str">
        <f aca="false">IFERROR(IF(INDEX(Launagögn!$C$6:$C$10005,$A353)="","",IF(INDEX(Starfsmat!$C$11:$C$110,MATCH(INDEX(Launagögn!$C$6:$C$10005,$A353),Starfsmat!$B$11:$B$110,0))=0,"",INDEX(Starfsmat!$C$11:$C$110,MATCH(INDEX(Launagögn!$C$6:$C$10005,$A353),Starfsmat!$B$11:$B$110,0)))),"")</f>
        <v/>
      </c>
      <c r="G353" s="37" t="str">
        <f aca="false">IFERROR(IF(INDEX(Einstaklingsmat!$D$11:$D$510,$A353)=0,"",INDEX(Einstaklingsmat!$D$11:$D$510,$A353)),"")</f>
        <v/>
      </c>
      <c r="H353" s="51" t="str">
        <f aca="false">IFERROR(IF(AND(F353="",G353=""),"",IF(F353="",0,F353)+IF(G353="",0,G353)),"")</f>
        <v/>
      </c>
      <c r="I353" s="52" t="str">
        <f aca="false">IF(INDEX(Launagögn!$I$6:$I$10005,$A353)="","",INDEX(Launagögn!$I$6:$I$10005,$A353))</f>
        <v/>
      </c>
      <c r="J353" s="52" t="str">
        <f aca="false">IF(INDEX(Launagögn!$P$6:$P$10005,$A353)="","",INDEX(Launagögn!$P$6:$P$10005,$A353))</f>
        <v/>
      </c>
      <c r="K353" s="52" t="str">
        <f aca="false">IF(INDEX(Launagögn!$Q$6:$Q$10005,$A353)="","",INDEX(Launagögn!$Q$6:$Q$10005,$A353))</f>
        <v/>
      </c>
      <c r="L353" s="53" t="str">
        <f aca="false">IFERROR(IF(AND(I353="",J353=""),"",IF(I353="",0,I353)+IF(J353="",0,J353)),"")</f>
        <v/>
      </c>
      <c r="M353" s="52" t="str">
        <f aca="false">IFERROR(IF(OR(L353="",E353="",E353=0),"",ROUND(L353/E353,0)),"")</f>
        <v/>
      </c>
    </row>
    <row r="354" customFormat="false" ht="15" hidden="false" customHeight="true" outlineLevel="0" collapsed="false">
      <c r="A354" s="24" t="n">
        <v>349</v>
      </c>
      <c r="B354" s="25" t="str">
        <f aca="false">IF(INDEX(Launagögn!$B$6:$B$10005,$A354)="","",INDEX(Launagögn!$B$6:$B$10005,$A354))</f>
        <v/>
      </c>
      <c r="C354" s="25" t="str">
        <f aca="false">IF(INDEX(Launagögn!$C$6:$C$10005,$A354)="","",INDEX(Launagögn!$C$6:$C$10005,$A354))</f>
        <v/>
      </c>
      <c r="D354" s="49" t="str">
        <f aca="false">IF(INDEX(Launagögn!$D$6:$D$10005,$A354)="","",INDEX(Launagögn!$D$6:$D$10005,$A354))</f>
        <v/>
      </c>
      <c r="E354" s="50" t="str">
        <f aca="false">IF(INDEX(Launagögn!$E$6:$E$10005,$A354)="","",INDEX(Launagögn!$E$6:$E$10005,$A354))</f>
        <v/>
      </c>
      <c r="F354" s="27" t="str">
        <f aca="false">IFERROR(IF(INDEX(Launagögn!$C$6:$C$10005,$A354)="","",IF(INDEX(Starfsmat!$C$11:$C$110,MATCH(INDEX(Launagögn!$C$6:$C$10005,$A354),Starfsmat!$B$11:$B$110,0))=0,"",INDEX(Starfsmat!$C$11:$C$110,MATCH(INDEX(Launagögn!$C$6:$C$10005,$A354),Starfsmat!$B$11:$B$110,0)))),"")</f>
        <v/>
      </c>
      <c r="G354" s="37" t="str">
        <f aca="false">IFERROR(IF(INDEX(Einstaklingsmat!$D$11:$D$510,$A354)=0,"",INDEX(Einstaklingsmat!$D$11:$D$510,$A354)),"")</f>
        <v/>
      </c>
      <c r="H354" s="51" t="str">
        <f aca="false">IFERROR(IF(AND(F354="",G354=""),"",IF(F354="",0,F354)+IF(G354="",0,G354)),"")</f>
        <v/>
      </c>
      <c r="I354" s="52" t="str">
        <f aca="false">IF(INDEX(Launagögn!$I$6:$I$10005,$A354)="","",INDEX(Launagögn!$I$6:$I$10005,$A354))</f>
        <v/>
      </c>
      <c r="J354" s="52" t="str">
        <f aca="false">IF(INDEX(Launagögn!$P$6:$P$10005,$A354)="","",INDEX(Launagögn!$P$6:$P$10005,$A354))</f>
        <v/>
      </c>
      <c r="K354" s="52" t="str">
        <f aca="false">IF(INDEX(Launagögn!$Q$6:$Q$10005,$A354)="","",INDEX(Launagögn!$Q$6:$Q$10005,$A354))</f>
        <v/>
      </c>
      <c r="L354" s="53" t="str">
        <f aca="false">IFERROR(IF(AND(I354="",J354=""),"",IF(I354="",0,I354)+IF(J354="",0,J354)),"")</f>
        <v/>
      </c>
      <c r="M354" s="52" t="str">
        <f aca="false">IFERROR(IF(OR(L354="",E354="",E354=0),"",ROUND(L354/E354,0)),"")</f>
        <v/>
      </c>
    </row>
    <row r="355" customFormat="false" ht="15" hidden="false" customHeight="true" outlineLevel="0" collapsed="false">
      <c r="A355" s="24" t="n">
        <v>350</v>
      </c>
      <c r="B355" s="25" t="str">
        <f aca="false">IF(INDEX(Launagögn!$B$6:$B$10005,$A355)="","",INDEX(Launagögn!$B$6:$B$10005,$A355))</f>
        <v/>
      </c>
      <c r="C355" s="25" t="str">
        <f aca="false">IF(INDEX(Launagögn!$C$6:$C$10005,$A355)="","",INDEX(Launagögn!$C$6:$C$10005,$A355))</f>
        <v/>
      </c>
      <c r="D355" s="49" t="str">
        <f aca="false">IF(INDEX(Launagögn!$D$6:$D$10005,$A355)="","",INDEX(Launagögn!$D$6:$D$10005,$A355))</f>
        <v/>
      </c>
      <c r="E355" s="50" t="str">
        <f aca="false">IF(INDEX(Launagögn!$E$6:$E$10005,$A355)="","",INDEX(Launagögn!$E$6:$E$10005,$A355))</f>
        <v/>
      </c>
      <c r="F355" s="27" t="str">
        <f aca="false">IFERROR(IF(INDEX(Launagögn!$C$6:$C$10005,$A355)="","",IF(INDEX(Starfsmat!$C$11:$C$110,MATCH(INDEX(Launagögn!$C$6:$C$10005,$A355),Starfsmat!$B$11:$B$110,0))=0,"",INDEX(Starfsmat!$C$11:$C$110,MATCH(INDEX(Launagögn!$C$6:$C$10005,$A355),Starfsmat!$B$11:$B$110,0)))),"")</f>
        <v/>
      </c>
      <c r="G355" s="37" t="str">
        <f aca="false">IFERROR(IF(INDEX(Einstaklingsmat!$D$11:$D$510,$A355)=0,"",INDEX(Einstaklingsmat!$D$11:$D$510,$A355)),"")</f>
        <v/>
      </c>
      <c r="H355" s="51" t="str">
        <f aca="false">IFERROR(IF(AND(F355="",G355=""),"",IF(F355="",0,F355)+IF(G355="",0,G355)),"")</f>
        <v/>
      </c>
      <c r="I355" s="52" t="str">
        <f aca="false">IF(INDEX(Launagögn!$I$6:$I$10005,$A355)="","",INDEX(Launagögn!$I$6:$I$10005,$A355))</f>
        <v/>
      </c>
      <c r="J355" s="52" t="str">
        <f aca="false">IF(INDEX(Launagögn!$P$6:$P$10005,$A355)="","",INDEX(Launagögn!$P$6:$P$10005,$A355))</f>
        <v/>
      </c>
      <c r="K355" s="52" t="str">
        <f aca="false">IF(INDEX(Launagögn!$Q$6:$Q$10005,$A355)="","",INDEX(Launagögn!$Q$6:$Q$10005,$A355))</f>
        <v/>
      </c>
      <c r="L355" s="53" t="str">
        <f aca="false">IFERROR(IF(AND(I355="",J355=""),"",IF(I355="",0,I355)+IF(J355="",0,J355)),"")</f>
        <v/>
      </c>
      <c r="M355" s="52" t="str">
        <f aca="false">IFERROR(IF(OR(L355="",E355="",E355=0),"",ROUND(L355/E355,0)),"")</f>
        <v/>
      </c>
    </row>
    <row r="356" customFormat="false" ht="15" hidden="false" customHeight="true" outlineLevel="0" collapsed="false">
      <c r="A356" s="24" t="n">
        <v>351</v>
      </c>
      <c r="B356" s="25" t="str">
        <f aca="false">IF(INDEX(Launagögn!$B$6:$B$10005,$A356)="","",INDEX(Launagögn!$B$6:$B$10005,$A356))</f>
        <v/>
      </c>
      <c r="C356" s="25" t="str">
        <f aca="false">IF(INDEX(Launagögn!$C$6:$C$10005,$A356)="","",INDEX(Launagögn!$C$6:$C$10005,$A356))</f>
        <v/>
      </c>
      <c r="D356" s="49" t="str">
        <f aca="false">IF(INDEX(Launagögn!$D$6:$D$10005,$A356)="","",INDEX(Launagögn!$D$6:$D$10005,$A356))</f>
        <v/>
      </c>
      <c r="E356" s="50" t="str">
        <f aca="false">IF(INDEX(Launagögn!$E$6:$E$10005,$A356)="","",INDEX(Launagögn!$E$6:$E$10005,$A356))</f>
        <v/>
      </c>
      <c r="F356" s="27" t="str">
        <f aca="false">IFERROR(IF(INDEX(Launagögn!$C$6:$C$10005,$A356)="","",IF(INDEX(Starfsmat!$C$11:$C$110,MATCH(INDEX(Launagögn!$C$6:$C$10005,$A356),Starfsmat!$B$11:$B$110,0))=0,"",INDEX(Starfsmat!$C$11:$C$110,MATCH(INDEX(Launagögn!$C$6:$C$10005,$A356),Starfsmat!$B$11:$B$110,0)))),"")</f>
        <v/>
      </c>
      <c r="G356" s="37" t="str">
        <f aca="false">IFERROR(IF(INDEX(Einstaklingsmat!$D$11:$D$510,$A356)=0,"",INDEX(Einstaklingsmat!$D$11:$D$510,$A356)),"")</f>
        <v/>
      </c>
      <c r="H356" s="51" t="str">
        <f aca="false">IFERROR(IF(AND(F356="",G356=""),"",IF(F356="",0,F356)+IF(G356="",0,G356)),"")</f>
        <v/>
      </c>
      <c r="I356" s="52" t="str">
        <f aca="false">IF(INDEX(Launagögn!$I$6:$I$10005,$A356)="","",INDEX(Launagögn!$I$6:$I$10005,$A356))</f>
        <v/>
      </c>
      <c r="J356" s="52" t="str">
        <f aca="false">IF(INDEX(Launagögn!$P$6:$P$10005,$A356)="","",INDEX(Launagögn!$P$6:$P$10005,$A356))</f>
        <v/>
      </c>
      <c r="K356" s="52" t="str">
        <f aca="false">IF(INDEX(Launagögn!$Q$6:$Q$10005,$A356)="","",INDEX(Launagögn!$Q$6:$Q$10005,$A356))</f>
        <v/>
      </c>
      <c r="L356" s="53" t="str">
        <f aca="false">IFERROR(IF(AND(I356="",J356=""),"",IF(I356="",0,I356)+IF(J356="",0,J356)),"")</f>
        <v/>
      </c>
      <c r="M356" s="52" t="str">
        <f aca="false">IFERROR(IF(OR(L356="",E356="",E356=0),"",ROUND(L356/E356,0)),"")</f>
        <v/>
      </c>
    </row>
    <row r="357" customFormat="false" ht="15" hidden="false" customHeight="true" outlineLevel="0" collapsed="false">
      <c r="A357" s="24" t="n">
        <v>352</v>
      </c>
      <c r="B357" s="25" t="str">
        <f aca="false">IF(INDEX(Launagögn!$B$6:$B$10005,$A357)="","",INDEX(Launagögn!$B$6:$B$10005,$A357))</f>
        <v/>
      </c>
      <c r="C357" s="25" t="str">
        <f aca="false">IF(INDEX(Launagögn!$C$6:$C$10005,$A357)="","",INDEX(Launagögn!$C$6:$C$10005,$A357))</f>
        <v/>
      </c>
      <c r="D357" s="49" t="str">
        <f aca="false">IF(INDEX(Launagögn!$D$6:$D$10005,$A357)="","",INDEX(Launagögn!$D$6:$D$10005,$A357))</f>
        <v/>
      </c>
      <c r="E357" s="50" t="str">
        <f aca="false">IF(INDEX(Launagögn!$E$6:$E$10005,$A357)="","",INDEX(Launagögn!$E$6:$E$10005,$A357))</f>
        <v/>
      </c>
      <c r="F357" s="27" t="str">
        <f aca="false">IFERROR(IF(INDEX(Launagögn!$C$6:$C$10005,$A357)="","",IF(INDEX(Starfsmat!$C$11:$C$110,MATCH(INDEX(Launagögn!$C$6:$C$10005,$A357),Starfsmat!$B$11:$B$110,0))=0,"",INDEX(Starfsmat!$C$11:$C$110,MATCH(INDEX(Launagögn!$C$6:$C$10005,$A357),Starfsmat!$B$11:$B$110,0)))),"")</f>
        <v/>
      </c>
      <c r="G357" s="37" t="str">
        <f aca="false">IFERROR(IF(INDEX(Einstaklingsmat!$D$11:$D$510,$A357)=0,"",INDEX(Einstaklingsmat!$D$11:$D$510,$A357)),"")</f>
        <v/>
      </c>
      <c r="H357" s="51" t="str">
        <f aca="false">IFERROR(IF(AND(F357="",G357=""),"",IF(F357="",0,F357)+IF(G357="",0,G357)),"")</f>
        <v/>
      </c>
      <c r="I357" s="52" t="str">
        <f aca="false">IF(INDEX(Launagögn!$I$6:$I$10005,$A357)="","",INDEX(Launagögn!$I$6:$I$10005,$A357))</f>
        <v/>
      </c>
      <c r="J357" s="52" t="str">
        <f aca="false">IF(INDEX(Launagögn!$P$6:$P$10005,$A357)="","",INDEX(Launagögn!$P$6:$P$10005,$A357))</f>
        <v/>
      </c>
      <c r="K357" s="52" t="str">
        <f aca="false">IF(INDEX(Launagögn!$Q$6:$Q$10005,$A357)="","",INDEX(Launagögn!$Q$6:$Q$10005,$A357))</f>
        <v/>
      </c>
      <c r="L357" s="53" t="str">
        <f aca="false">IFERROR(IF(AND(I357="",J357=""),"",IF(I357="",0,I357)+IF(J357="",0,J357)),"")</f>
        <v/>
      </c>
      <c r="M357" s="52" t="str">
        <f aca="false">IFERROR(IF(OR(L357="",E357="",E357=0),"",ROUND(L357/E357,0)),"")</f>
        <v/>
      </c>
    </row>
    <row r="358" customFormat="false" ht="15" hidden="false" customHeight="true" outlineLevel="0" collapsed="false">
      <c r="A358" s="24" t="n">
        <v>353</v>
      </c>
      <c r="B358" s="25" t="str">
        <f aca="false">IF(INDEX(Launagögn!$B$6:$B$10005,$A358)="","",INDEX(Launagögn!$B$6:$B$10005,$A358))</f>
        <v/>
      </c>
      <c r="C358" s="25" t="str">
        <f aca="false">IF(INDEX(Launagögn!$C$6:$C$10005,$A358)="","",INDEX(Launagögn!$C$6:$C$10005,$A358))</f>
        <v/>
      </c>
      <c r="D358" s="49" t="str">
        <f aca="false">IF(INDEX(Launagögn!$D$6:$D$10005,$A358)="","",INDEX(Launagögn!$D$6:$D$10005,$A358))</f>
        <v/>
      </c>
      <c r="E358" s="50" t="str">
        <f aca="false">IF(INDEX(Launagögn!$E$6:$E$10005,$A358)="","",INDEX(Launagögn!$E$6:$E$10005,$A358))</f>
        <v/>
      </c>
      <c r="F358" s="27" t="str">
        <f aca="false">IFERROR(IF(INDEX(Launagögn!$C$6:$C$10005,$A358)="","",IF(INDEX(Starfsmat!$C$11:$C$110,MATCH(INDEX(Launagögn!$C$6:$C$10005,$A358),Starfsmat!$B$11:$B$110,0))=0,"",INDEX(Starfsmat!$C$11:$C$110,MATCH(INDEX(Launagögn!$C$6:$C$10005,$A358),Starfsmat!$B$11:$B$110,0)))),"")</f>
        <v/>
      </c>
      <c r="G358" s="37" t="str">
        <f aca="false">IFERROR(IF(INDEX(Einstaklingsmat!$D$11:$D$510,$A358)=0,"",INDEX(Einstaklingsmat!$D$11:$D$510,$A358)),"")</f>
        <v/>
      </c>
      <c r="H358" s="51" t="str">
        <f aca="false">IFERROR(IF(AND(F358="",G358=""),"",IF(F358="",0,F358)+IF(G358="",0,G358)),"")</f>
        <v/>
      </c>
      <c r="I358" s="52" t="str">
        <f aca="false">IF(INDEX(Launagögn!$I$6:$I$10005,$A358)="","",INDEX(Launagögn!$I$6:$I$10005,$A358))</f>
        <v/>
      </c>
      <c r="J358" s="52" t="str">
        <f aca="false">IF(INDEX(Launagögn!$P$6:$P$10005,$A358)="","",INDEX(Launagögn!$P$6:$P$10005,$A358))</f>
        <v/>
      </c>
      <c r="K358" s="52" t="str">
        <f aca="false">IF(INDEX(Launagögn!$Q$6:$Q$10005,$A358)="","",INDEX(Launagögn!$Q$6:$Q$10005,$A358))</f>
        <v/>
      </c>
      <c r="L358" s="53" t="str">
        <f aca="false">IFERROR(IF(AND(I358="",J358=""),"",IF(I358="",0,I358)+IF(J358="",0,J358)),"")</f>
        <v/>
      </c>
      <c r="M358" s="52" t="str">
        <f aca="false">IFERROR(IF(OR(L358="",E358="",E358=0),"",ROUND(L358/E358,0)),"")</f>
        <v/>
      </c>
    </row>
    <row r="359" customFormat="false" ht="15" hidden="false" customHeight="true" outlineLevel="0" collapsed="false">
      <c r="A359" s="24" t="n">
        <v>354</v>
      </c>
      <c r="B359" s="25" t="str">
        <f aca="false">IF(INDEX(Launagögn!$B$6:$B$10005,$A359)="","",INDEX(Launagögn!$B$6:$B$10005,$A359))</f>
        <v/>
      </c>
      <c r="C359" s="25" t="str">
        <f aca="false">IF(INDEX(Launagögn!$C$6:$C$10005,$A359)="","",INDEX(Launagögn!$C$6:$C$10005,$A359))</f>
        <v/>
      </c>
      <c r="D359" s="49" t="str">
        <f aca="false">IF(INDEX(Launagögn!$D$6:$D$10005,$A359)="","",INDEX(Launagögn!$D$6:$D$10005,$A359))</f>
        <v/>
      </c>
      <c r="E359" s="50" t="str">
        <f aca="false">IF(INDEX(Launagögn!$E$6:$E$10005,$A359)="","",INDEX(Launagögn!$E$6:$E$10005,$A359))</f>
        <v/>
      </c>
      <c r="F359" s="27" t="str">
        <f aca="false">IFERROR(IF(INDEX(Launagögn!$C$6:$C$10005,$A359)="","",IF(INDEX(Starfsmat!$C$11:$C$110,MATCH(INDEX(Launagögn!$C$6:$C$10005,$A359),Starfsmat!$B$11:$B$110,0))=0,"",INDEX(Starfsmat!$C$11:$C$110,MATCH(INDEX(Launagögn!$C$6:$C$10005,$A359),Starfsmat!$B$11:$B$110,0)))),"")</f>
        <v/>
      </c>
      <c r="G359" s="37" t="str">
        <f aca="false">IFERROR(IF(INDEX(Einstaklingsmat!$D$11:$D$510,$A359)=0,"",INDEX(Einstaklingsmat!$D$11:$D$510,$A359)),"")</f>
        <v/>
      </c>
      <c r="H359" s="51" t="str">
        <f aca="false">IFERROR(IF(AND(F359="",G359=""),"",IF(F359="",0,F359)+IF(G359="",0,G359)),"")</f>
        <v/>
      </c>
      <c r="I359" s="52" t="str">
        <f aca="false">IF(INDEX(Launagögn!$I$6:$I$10005,$A359)="","",INDEX(Launagögn!$I$6:$I$10005,$A359))</f>
        <v/>
      </c>
      <c r="J359" s="52" t="str">
        <f aca="false">IF(INDEX(Launagögn!$P$6:$P$10005,$A359)="","",INDEX(Launagögn!$P$6:$P$10005,$A359))</f>
        <v/>
      </c>
      <c r="K359" s="52" t="str">
        <f aca="false">IF(INDEX(Launagögn!$Q$6:$Q$10005,$A359)="","",INDEX(Launagögn!$Q$6:$Q$10005,$A359))</f>
        <v/>
      </c>
      <c r="L359" s="53" t="str">
        <f aca="false">IFERROR(IF(AND(I359="",J359=""),"",IF(I359="",0,I359)+IF(J359="",0,J359)),"")</f>
        <v/>
      </c>
      <c r="M359" s="52" t="str">
        <f aca="false">IFERROR(IF(OR(L359="",E359="",E359=0),"",ROUND(L359/E359,0)),"")</f>
        <v/>
      </c>
    </row>
    <row r="360" customFormat="false" ht="15" hidden="false" customHeight="true" outlineLevel="0" collapsed="false">
      <c r="A360" s="24" t="n">
        <v>355</v>
      </c>
      <c r="B360" s="25" t="str">
        <f aca="false">IF(INDEX(Launagögn!$B$6:$B$10005,$A360)="","",INDEX(Launagögn!$B$6:$B$10005,$A360))</f>
        <v/>
      </c>
      <c r="C360" s="25" t="str">
        <f aca="false">IF(INDEX(Launagögn!$C$6:$C$10005,$A360)="","",INDEX(Launagögn!$C$6:$C$10005,$A360))</f>
        <v/>
      </c>
      <c r="D360" s="49" t="str">
        <f aca="false">IF(INDEX(Launagögn!$D$6:$D$10005,$A360)="","",INDEX(Launagögn!$D$6:$D$10005,$A360))</f>
        <v/>
      </c>
      <c r="E360" s="50" t="str">
        <f aca="false">IF(INDEX(Launagögn!$E$6:$E$10005,$A360)="","",INDEX(Launagögn!$E$6:$E$10005,$A360))</f>
        <v/>
      </c>
      <c r="F360" s="27" t="str">
        <f aca="false">IFERROR(IF(INDEX(Launagögn!$C$6:$C$10005,$A360)="","",IF(INDEX(Starfsmat!$C$11:$C$110,MATCH(INDEX(Launagögn!$C$6:$C$10005,$A360),Starfsmat!$B$11:$B$110,0))=0,"",INDEX(Starfsmat!$C$11:$C$110,MATCH(INDEX(Launagögn!$C$6:$C$10005,$A360),Starfsmat!$B$11:$B$110,0)))),"")</f>
        <v/>
      </c>
      <c r="G360" s="37" t="str">
        <f aca="false">IFERROR(IF(INDEX(Einstaklingsmat!$D$11:$D$510,$A360)=0,"",INDEX(Einstaklingsmat!$D$11:$D$510,$A360)),"")</f>
        <v/>
      </c>
      <c r="H360" s="51" t="str">
        <f aca="false">IFERROR(IF(AND(F360="",G360=""),"",IF(F360="",0,F360)+IF(G360="",0,G360)),"")</f>
        <v/>
      </c>
      <c r="I360" s="52" t="str">
        <f aca="false">IF(INDEX(Launagögn!$I$6:$I$10005,$A360)="","",INDEX(Launagögn!$I$6:$I$10005,$A360))</f>
        <v/>
      </c>
      <c r="J360" s="52" t="str">
        <f aca="false">IF(INDEX(Launagögn!$P$6:$P$10005,$A360)="","",INDEX(Launagögn!$P$6:$P$10005,$A360))</f>
        <v/>
      </c>
      <c r="K360" s="52" t="str">
        <f aca="false">IF(INDEX(Launagögn!$Q$6:$Q$10005,$A360)="","",INDEX(Launagögn!$Q$6:$Q$10005,$A360))</f>
        <v/>
      </c>
      <c r="L360" s="53" t="str">
        <f aca="false">IFERROR(IF(AND(I360="",J360=""),"",IF(I360="",0,I360)+IF(J360="",0,J360)),"")</f>
        <v/>
      </c>
      <c r="M360" s="52" t="str">
        <f aca="false">IFERROR(IF(OR(L360="",E360="",E360=0),"",ROUND(L360/E360,0)),"")</f>
        <v/>
      </c>
    </row>
    <row r="361" customFormat="false" ht="15" hidden="false" customHeight="true" outlineLevel="0" collapsed="false">
      <c r="A361" s="24" t="n">
        <v>356</v>
      </c>
      <c r="B361" s="25" t="str">
        <f aca="false">IF(INDEX(Launagögn!$B$6:$B$10005,$A361)="","",INDEX(Launagögn!$B$6:$B$10005,$A361))</f>
        <v/>
      </c>
      <c r="C361" s="25" t="str">
        <f aca="false">IF(INDEX(Launagögn!$C$6:$C$10005,$A361)="","",INDEX(Launagögn!$C$6:$C$10005,$A361))</f>
        <v/>
      </c>
      <c r="D361" s="49" t="str">
        <f aca="false">IF(INDEX(Launagögn!$D$6:$D$10005,$A361)="","",INDEX(Launagögn!$D$6:$D$10005,$A361))</f>
        <v/>
      </c>
      <c r="E361" s="50" t="str">
        <f aca="false">IF(INDEX(Launagögn!$E$6:$E$10005,$A361)="","",INDEX(Launagögn!$E$6:$E$10005,$A361))</f>
        <v/>
      </c>
      <c r="F361" s="27" t="str">
        <f aca="false">IFERROR(IF(INDEX(Launagögn!$C$6:$C$10005,$A361)="","",IF(INDEX(Starfsmat!$C$11:$C$110,MATCH(INDEX(Launagögn!$C$6:$C$10005,$A361),Starfsmat!$B$11:$B$110,0))=0,"",INDEX(Starfsmat!$C$11:$C$110,MATCH(INDEX(Launagögn!$C$6:$C$10005,$A361),Starfsmat!$B$11:$B$110,0)))),"")</f>
        <v/>
      </c>
      <c r="G361" s="37" t="str">
        <f aca="false">IFERROR(IF(INDEX(Einstaklingsmat!$D$11:$D$510,$A361)=0,"",INDEX(Einstaklingsmat!$D$11:$D$510,$A361)),"")</f>
        <v/>
      </c>
      <c r="H361" s="51" t="str">
        <f aca="false">IFERROR(IF(AND(F361="",G361=""),"",IF(F361="",0,F361)+IF(G361="",0,G361)),"")</f>
        <v/>
      </c>
      <c r="I361" s="52" t="str">
        <f aca="false">IF(INDEX(Launagögn!$I$6:$I$10005,$A361)="","",INDEX(Launagögn!$I$6:$I$10005,$A361))</f>
        <v/>
      </c>
      <c r="J361" s="52" t="str">
        <f aca="false">IF(INDEX(Launagögn!$P$6:$P$10005,$A361)="","",INDEX(Launagögn!$P$6:$P$10005,$A361))</f>
        <v/>
      </c>
      <c r="K361" s="52" t="str">
        <f aca="false">IF(INDEX(Launagögn!$Q$6:$Q$10005,$A361)="","",INDEX(Launagögn!$Q$6:$Q$10005,$A361))</f>
        <v/>
      </c>
      <c r="L361" s="53" t="str">
        <f aca="false">IFERROR(IF(AND(I361="",J361=""),"",IF(I361="",0,I361)+IF(J361="",0,J361)),"")</f>
        <v/>
      </c>
      <c r="M361" s="52" t="str">
        <f aca="false">IFERROR(IF(OR(L361="",E361="",E361=0),"",ROUND(L361/E361,0)),"")</f>
        <v/>
      </c>
    </row>
    <row r="362" customFormat="false" ht="15" hidden="false" customHeight="true" outlineLevel="0" collapsed="false">
      <c r="A362" s="24" t="n">
        <v>357</v>
      </c>
      <c r="B362" s="25" t="str">
        <f aca="false">IF(INDEX(Launagögn!$B$6:$B$10005,$A362)="","",INDEX(Launagögn!$B$6:$B$10005,$A362))</f>
        <v/>
      </c>
      <c r="C362" s="25" t="str">
        <f aca="false">IF(INDEX(Launagögn!$C$6:$C$10005,$A362)="","",INDEX(Launagögn!$C$6:$C$10005,$A362))</f>
        <v/>
      </c>
      <c r="D362" s="49" t="str">
        <f aca="false">IF(INDEX(Launagögn!$D$6:$D$10005,$A362)="","",INDEX(Launagögn!$D$6:$D$10005,$A362))</f>
        <v/>
      </c>
      <c r="E362" s="50" t="str">
        <f aca="false">IF(INDEX(Launagögn!$E$6:$E$10005,$A362)="","",INDEX(Launagögn!$E$6:$E$10005,$A362))</f>
        <v/>
      </c>
      <c r="F362" s="27" t="str">
        <f aca="false">IFERROR(IF(INDEX(Launagögn!$C$6:$C$10005,$A362)="","",IF(INDEX(Starfsmat!$C$11:$C$110,MATCH(INDEX(Launagögn!$C$6:$C$10005,$A362),Starfsmat!$B$11:$B$110,0))=0,"",INDEX(Starfsmat!$C$11:$C$110,MATCH(INDEX(Launagögn!$C$6:$C$10005,$A362),Starfsmat!$B$11:$B$110,0)))),"")</f>
        <v/>
      </c>
      <c r="G362" s="37" t="str">
        <f aca="false">IFERROR(IF(INDEX(Einstaklingsmat!$D$11:$D$510,$A362)=0,"",INDEX(Einstaklingsmat!$D$11:$D$510,$A362)),"")</f>
        <v/>
      </c>
      <c r="H362" s="51" t="str">
        <f aca="false">IFERROR(IF(AND(F362="",G362=""),"",IF(F362="",0,F362)+IF(G362="",0,G362)),"")</f>
        <v/>
      </c>
      <c r="I362" s="52" t="str">
        <f aca="false">IF(INDEX(Launagögn!$I$6:$I$10005,$A362)="","",INDEX(Launagögn!$I$6:$I$10005,$A362))</f>
        <v/>
      </c>
      <c r="J362" s="52" t="str">
        <f aca="false">IF(INDEX(Launagögn!$P$6:$P$10005,$A362)="","",INDEX(Launagögn!$P$6:$P$10005,$A362))</f>
        <v/>
      </c>
      <c r="K362" s="52" t="str">
        <f aca="false">IF(INDEX(Launagögn!$Q$6:$Q$10005,$A362)="","",INDEX(Launagögn!$Q$6:$Q$10005,$A362))</f>
        <v/>
      </c>
      <c r="L362" s="53" t="str">
        <f aca="false">IFERROR(IF(AND(I362="",J362=""),"",IF(I362="",0,I362)+IF(J362="",0,J362)),"")</f>
        <v/>
      </c>
      <c r="M362" s="52" t="str">
        <f aca="false">IFERROR(IF(OR(L362="",E362="",E362=0),"",ROUND(L362/E362,0)),"")</f>
        <v/>
      </c>
    </row>
    <row r="363" customFormat="false" ht="15" hidden="false" customHeight="true" outlineLevel="0" collapsed="false">
      <c r="A363" s="24" t="n">
        <v>358</v>
      </c>
      <c r="B363" s="25" t="str">
        <f aca="false">IF(INDEX(Launagögn!$B$6:$B$10005,$A363)="","",INDEX(Launagögn!$B$6:$B$10005,$A363))</f>
        <v/>
      </c>
      <c r="C363" s="25" t="str">
        <f aca="false">IF(INDEX(Launagögn!$C$6:$C$10005,$A363)="","",INDEX(Launagögn!$C$6:$C$10005,$A363))</f>
        <v/>
      </c>
      <c r="D363" s="49" t="str">
        <f aca="false">IF(INDEX(Launagögn!$D$6:$D$10005,$A363)="","",INDEX(Launagögn!$D$6:$D$10005,$A363))</f>
        <v/>
      </c>
      <c r="E363" s="50" t="str">
        <f aca="false">IF(INDEX(Launagögn!$E$6:$E$10005,$A363)="","",INDEX(Launagögn!$E$6:$E$10005,$A363))</f>
        <v/>
      </c>
      <c r="F363" s="27" t="str">
        <f aca="false">IFERROR(IF(INDEX(Launagögn!$C$6:$C$10005,$A363)="","",IF(INDEX(Starfsmat!$C$11:$C$110,MATCH(INDEX(Launagögn!$C$6:$C$10005,$A363),Starfsmat!$B$11:$B$110,0))=0,"",INDEX(Starfsmat!$C$11:$C$110,MATCH(INDEX(Launagögn!$C$6:$C$10005,$A363),Starfsmat!$B$11:$B$110,0)))),"")</f>
        <v/>
      </c>
      <c r="G363" s="37" t="str">
        <f aca="false">IFERROR(IF(INDEX(Einstaklingsmat!$D$11:$D$510,$A363)=0,"",INDEX(Einstaklingsmat!$D$11:$D$510,$A363)),"")</f>
        <v/>
      </c>
      <c r="H363" s="51" t="str">
        <f aca="false">IFERROR(IF(AND(F363="",G363=""),"",IF(F363="",0,F363)+IF(G363="",0,G363)),"")</f>
        <v/>
      </c>
      <c r="I363" s="52" t="str">
        <f aca="false">IF(INDEX(Launagögn!$I$6:$I$10005,$A363)="","",INDEX(Launagögn!$I$6:$I$10005,$A363))</f>
        <v/>
      </c>
      <c r="J363" s="52" t="str">
        <f aca="false">IF(INDEX(Launagögn!$P$6:$P$10005,$A363)="","",INDEX(Launagögn!$P$6:$P$10005,$A363))</f>
        <v/>
      </c>
      <c r="K363" s="52" t="str">
        <f aca="false">IF(INDEX(Launagögn!$Q$6:$Q$10005,$A363)="","",INDEX(Launagögn!$Q$6:$Q$10005,$A363))</f>
        <v/>
      </c>
      <c r="L363" s="53" t="str">
        <f aca="false">IFERROR(IF(AND(I363="",J363=""),"",IF(I363="",0,I363)+IF(J363="",0,J363)),"")</f>
        <v/>
      </c>
      <c r="M363" s="52" t="str">
        <f aca="false">IFERROR(IF(OR(L363="",E363="",E363=0),"",ROUND(L363/E363,0)),"")</f>
        <v/>
      </c>
    </row>
    <row r="364" customFormat="false" ht="15" hidden="false" customHeight="true" outlineLevel="0" collapsed="false">
      <c r="A364" s="24" t="n">
        <v>359</v>
      </c>
      <c r="B364" s="25" t="str">
        <f aca="false">IF(INDEX(Launagögn!$B$6:$B$10005,$A364)="","",INDEX(Launagögn!$B$6:$B$10005,$A364))</f>
        <v/>
      </c>
      <c r="C364" s="25" t="str">
        <f aca="false">IF(INDEX(Launagögn!$C$6:$C$10005,$A364)="","",INDEX(Launagögn!$C$6:$C$10005,$A364))</f>
        <v/>
      </c>
      <c r="D364" s="49" t="str">
        <f aca="false">IF(INDEX(Launagögn!$D$6:$D$10005,$A364)="","",INDEX(Launagögn!$D$6:$D$10005,$A364))</f>
        <v/>
      </c>
      <c r="E364" s="50" t="str">
        <f aca="false">IF(INDEX(Launagögn!$E$6:$E$10005,$A364)="","",INDEX(Launagögn!$E$6:$E$10005,$A364))</f>
        <v/>
      </c>
      <c r="F364" s="27" t="str">
        <f aca="false">IFERROR(IF(INDEX(Launagögn!$C$6:$C$10005,$A364)="","",IF(INDEX(Starfsmat!$C$11:$C$110,MATCH(INDEX(Launagögn!$C$6:$C$10005,$A364),Starfsmat!$B$11:$B$110,0))=0,"",INDEX(Starfsmat!$C$11:$C$110,MATCH(INDEX(Launagögn!$C$6:$C$10005,$A364),Starfsmat!$B$11:$B$110,0)))),"")</f>
        <v/>
      </c>
      <c r="G364" s="37" t="str">
        <f aca="false">IFERROR(IF(INDEX(Einstaklingsmat!$D$11:$D$510,$A364)=0,"",INDEX(Einstaklingsmat!$D$11:$D$510,$A364)),"")</f>
        <v/>
      </c>
      <c r="H364" s="51" t="str">
        <f aca="false">IFERROR(IF(AND(F364="",G364=""),"",IF(F364="",0,F364)+IF(G364="",0,G364)),"")</f>
        <v/>
      </c>
      <c r="I364" s="52" t="str">
        <f aca="false">IF(INDEX(Launagögn!$I$6:$I$10005,$A364)="","",INDEX(Launagögn!$I$6:$I$10005,$A364))</f>
        <v/>
      </c>
      <c r="J364" s="52" t="str">
        <f aca="false">IF(INDEX(Launagögn!$P$6:$P$10005,$A364)="","",INDEX(Launagögn!$P$6:$P$10005,$A364))</f>
        <v/>
      </c>
      <c r="K364" s="52" t="str">
        <f aca="false">IF(INDEX(Launagögn!$Q$6:$Q$10005,$A364)="","",INDEX(Launagögn!$Q$6:$Q$10005,$A364))</f>
        <v/>
      </c>
      <c r="L364" s="53" t="str">
        <f aca="false">IFERROR(IF(AND(I364="",J364=""),"",IF(I364="",0,I364)+IF(J364="",0,J364)),"")</f>
        <v/>
      </c>
      <c r="M364" s="52" t="str">
        <f aca="false">IFERROR(IF(OR(L364="",E364="",E364=0),"",ROUND(L364/E364,0)),"")</f>
        <v/>
      </c>
    </row>
    <row r="365" customFormat="false" ht="15" hidden="false" customHeight="true" outlineLevel="0" collapsed="false">
      <c r="A365" s="24" t="n">
        <v>360</v>
      </c>
      <c r="B365" s="25" t="str">
        <f aca="false">IF(INDEX(Launagögn!$B$6:$B$10005,$A365)="","",INDEX(Launagögn!$B$6:$B$10005,$A365))</f>
        <v/>
      </c>
      <c r="C365" s="25" t="str">
        <f aca="false">IF(INDEX(Launagögn!$C$6:$C$10005,$A365)="","",INDEX(Launagögn!$C$6:$C$10005,$A365))</f>
        <v/>
      </c>
      <c r="D365" s="49" t="str">
        <f aca="false">IF(INDEX(Launagögn!$D$6:$D$10005,$A365)="","",INDEX(Launagögn!$D$6:$D$10005,$A365))</f>
        <v/>
      </c>
      <c r="E365" s="50" t="str">
        <f aca="false">IF(INDEX(Launagögn!$E$6:$E$10005,$A365)="","",INDEX(Launagögn!$E$6:$E$10005,$A365))</f>
        <v/>
      </c>
      <c r="F365" s="27" t="str">
        <f aca="false">IFERROR(IF(INDEX(Launagögn!$C$6:$C$10005,$A365)="","",IF(INDEX(Starfsmat!$C$11:$C$110,MATCH(INDEX(Launagögn!$C$6:$C$10005,$A365),Starfsmat!$B$11:$B$110,0))=0,"",INDEX(Starfsmat!$C$11:$C$110,MATCH(INDEX(Launagögn!$C$6:$C$10005,$A365),Starfsmat!$B$11:$B$110,0)))),"")</f>
        <v/>
      </c>
      <c r="G365" s="37" t="str">
        <f aca="false">IFERROR(IF(INDEX(Einstaklingsmat!$D$11:$D$510,$A365)=0,"",INDEX(Einstaklingsmat!$D$11:$D$510,$A365)),"")</f>
        <v/>
      </c>
      <c r="H365" s="51" t="str">
        <f aca="false">IFERROR(IF(AND(F365="",G365=""),"",IF(F365="",0,F365)+IF(G365="",0,G365)),"")</f>
        <v/>
      </c>
      <c r="I365" s="52" t="str">
        <f aca="false">IF(INDEX(Launagögn!$I$6:$I$10005,$A365)="","",INDEX(Launagögn!$I$6:$I$10005,$A365))</f>
        <v/>
      </c>
      <c r="J365" s="52" t="str">
        <f aca="false">IF(INDEX(Launagögn!$P$6:$P$10005,$A365)="","",INDEX(Launagögn!$P$6:$P$10005,$A365))</f>
        <v/>
      </c>
      <c r="K365" s="52" t="str">
        <f aca="false">IF(INDEX(Launagögn!$Q$6:$Q$10005,$A365)="","",INDEX(Launagögn!$Q$6:$Q$10005,$A365))</f>
        <v/>
      </c>
      <c r="L365" s="53" t="str">
        <f aca="false">IFERROR(IF(AND(I365="",J365=""),"",IF(I365="",0,I365)+IF(J365="",0,J365)),"")</f>
        <v/>
      </c>
      <c r="M365" s="52" t="str">
        <f aca="false">IFERROR(IF(OR(L365="",E365="",E365=0),"",ROUND(L365/E365,0)),"")</f>
        <v/>
      </c>
    </row>
    <row r="366" customFormat="false" ht="15" hidden="false" customHeight="true" outlineLevel="0" collapsed="false">
      <c r="A366" s="24" t="n">
        <v>361</v>
      </c>
      <c r="B366" s="25" t="str">
        <f aca="false">IF(INDEX(Launagögn!$B$6:$B$10005,$A366)="","",INDEX(Launagögn!$B$6:$B$10005,$A366))</f>
        <v/>
      </c>
      <c r="C366" s="25" t="str">
        <f aca="false">IF(INDEX(Launagögn!$C$6:$C$10005,$A366)="","",INDEX(Launagögn!$C$6:$C$10005,$A366))</f>
        <v/>
      </c>
      <c r="D366" s="49" t="str">
        <f aca="false">IF(INDEX(Launagögn!$D$6:$D$10005,$A366)="","",INDEX(Launagögn!$D$6:$D$10005,$A366))</f>
        <v/>
      </c>
      <c r="E366" s="50" t="str">
        <f aca="false">IF(INDEX(Launagögn!$E$6:$E$10005,$A366)="","",INDEX(Launagögn!$E$6:$E$10005,$A366))</f>
        <v/>
      </c>
      <c r="F366" s="27" t="str">
        <f aca="false">IFERROR(IF(INDEX(Launagögn!$C$6:$C$10005,$A366)="","",IF(INDEX(Starfsmat!$C$11:$C$110,MATCH(INDEX(Launagögn!$C$6:$C$10005,$A366),Starfsmat!$B$11:$B$110,0))=0,"",INDEX(Starfsmat!$C$11:$C$110,MATCH(INDEX(Launagögn!$C$6:$C$10005,$A366),Starfsmat!$B$11:$B$110,0)))),"")</f>
        <v/>
      </c>
      <c r="G366" s="37" t="str">
        <f aca="false">IFERROR(IF(INDEX(Einstaklingsmat!$D$11:$D$510,$A366)=0,"",INDEX(Einstaklingsmat!$D$11:$D$510,$A366)),"")</f>
        <v/>
      </c>
      <c r="H366" s="51" t="str">
        <f aca="false">IFERROR(IF(AND(F366="",G366=""),"",IF(F366="",0,F366)+IF(G366="",0,G366)),"")</f>
        <v/>
      </c>
      <c r="I366" s="52" t="str">
        <f aca="false">IF(INDEX(Launagögn!$I$6:$I$10005,$A366)="","",INDEX(Launagögn!$I$6:$I$10005,$A366))</f>
        <v/>
      </c>
      <c r="J366" s="52" t="str">
        <f aca="false">IF(INDEX(Launagögn!$P$6:$P$10005,$A366)="","",INDEX(Launagögn!$P$6:$P$10005,$A366))</f>
        <v/>
      </c>
      <c r="K366" s="52" t="str">
        <f aca="false">IF(INDEX(Launagögn!$Q$6:$Q$10005,$A366)="","",INDEX(Launagögn!$Q$6:$Q$10005,$A366))</f>
        <v/>
      </c>
      <c r="L366" s="53" t="str">
        <f aca="false">IFERROR(IF(AND(I366="",J366=""),"",IF(I366="",0,I366)+IF(J366="",0,J366)),"")</f>
        <v/>
      </c>
      <c r="M366" s="52" t="str">
        <f aca="false">IFERROR(IF(OR(L366="",E366="",E366=0),"",ROUND(L366/E366,0)),"")</f>
        <v/>
      </c>
    </row>
    <row r="367" customFormat="false" ht="15" hidden="false" customHeight="true" outlineLevel="0" collapsed="false">
      <c r="A367" s="24" t="n">
        <v>362</v>
      </c>
      <c r="B367" s="25" t="str">
        <f aca="false">IF(INDEX(Launagögn!$B$6:$B$10005,$A367)="","",INDEX(Launagögn!$B$6:$B$10005,$A367))</f>
        <v/>
      </c>
      <c r="C367" s="25" t="str">
        <f aca="false">IF(INDEX(Launagögn!$C$6:$C$10005,$A367)="","",INDEX(Launagögn!$C$6:$C$10005,$A367))</f>
        <v/>
      </c>
      <c r="D367" s="49" t="str">
        <f aca="false">IF(INDEX(Launagögn!$D$6:$D$10005,$A367)="","",INDEX(Launagögn!$D$6:$D$10005,$A367))</f>
        <v/>
      </c>
      <c r="E367" s="50" t="str">
        <f aca="false">IF(INDEX(Launagögn!$E$6:$E$10005,$A367)="","",INDEX(Launagögn!$E$6:$E$10005,$A367))</f>
        <v/>
      </c>
      <c r="F367" s="27" t="str">
        <f aca="false">IFERROR(IF(INDEX(Launagögn!$C$6:$C$10005,$A367)="","",IF(INDEX(Starfsmat!$C$11:$C$110,MATCH(INDEX(Launagögn!$C$6:$C$10005,$A367),Starfsmat!$B$11:$B$110,0))=0,"",INDEX(Starfsmat!$C$11:$C$110,MATCH(INDEX(Launagögn!$C$6:$C$10005,$A367),Starfsmat!$B$11:$B$110,0)))),"")</f>
        <v/>
      </c>
      <c r="G367" s="37" t="str">
        <f aca="false">IFERROR(IF(INDEX(Einstaklingsmat!$D$11:$D$510,$A367)=0,"",INDEX(Einstaklingsmat!$D$11:$D$510,$A367)),"")</f>
        <v/>
      </c>
      <c r="H367" s="51" t="str">
        <f aca="false">IFERROR(IF(AND(F367="",G367=""),"",IF(F367="",0,F367)+IF(G367="",0,G367)),"")</f>
        <v/>
      </c>
      <c r="I367" s="52" t="str">
        <f aca="false">IF(INDEX(Launagögn!$I$6:$I$10005,$A367)="","",INDEX(Launagögn!$I$6:$I$10005,$A367))</f>
        <v/>
      </c>
      <c r="J367" s="52" t="str">
        <f aca="false">IF(INDEX(Launagögn!$P$6:$P$10005,$A367)="","",INDEX(Launagögn!$P$6:$P$10005,$A367))</f>
        <v/>
      </c>
      <c r="K367" s="52" t="str">
        <f aca="false">IF(INDEX(Launagögn!$Q$6:$Q$10005,$A367)="","",INDEX(Launagögn!$Q$6:$Q$10005,$A367))</f>
        <v/>
      </c>
      <c r="L367" s="53" t="str">
        <f aca="false">IFERROR(IF(AND(I367="",J367=""),"",IF(I367="",0,I367)+IF(J367="",0,J367)),"")</f>
        <v/>
      </c>
      <c r="M367" s="52" t="str">
        <f aca="false">IFERROR(IF(OR(L367="",E367="",E367=0),"",ROUND(L367/E367,0)),"")</f>
        <v/>
      </c>
    </row>
    <row r="368" customFormat="false" ht="15" hidden="false" customHeight="true" outlineLevel="0" collapsed="false">
      <c r="A368" s="24" t="n">
        <v>363</v>
      </c>
      <c r="B368" s="25" t="str">
        <f aca="false">IF(INDEX(Launagögn!$B$6:$B$10005,$A368)="","",INDEX(Launagögn!$B$6:$B$10005,$A368))</f>
        <v/>
      </c>
      <c r="C368" s="25" t="str">
        <f aca="false">IF(INDEX(Launagögn!$C$6:$C$10005,$A368)="","",INDEX(Launagögn!$C$6:$C$10005,$A368))</f>
        <v/>
      </c>
      <c r="D368" s="49" t="str">
        <f aca="false">IF(INDEX(Launagögn!$D$6:$D$10005,$A368)="","",INDEX(Launagögn!$D$6:$D$10005,$A368))</f>
        <v/>
      </c>
      <c r="E368" s="50" t="str">
        <f aca="false">IF(INDEX(Launagögn!$E$6:$E$10005,$A368)="","",INDEX(Launagögn!$E$6:$E$10005,$A368))</f>
        <v/>
      </c>
      <c r="F368" s="27" t="str">
        <f aca="false">IFERROR(IF(INDEX(Launagögn!$C$6:$C$10005,$A368)="","",IF(INDEX(Starfsmat!$C$11:$C$110,MATCH(INDEX(Launagögn!$C$6:$C$10005,$A368),Starfsmat!$B$11:$B$110,0))=0,"",INDEX(Starfsmat!$C$11:$C$110,MATCH(INDEX(Launagögn!$C$6:$C$10005,$A368),Starfsmat!$B$11:$B$110,0)))),"")</f>
        <v/>
      </c>
      <c r="G368" s="37" t="str">
        <f aca="false">IFERROR(IF(INDEX(Einstaklingsmat!$D$11:$D$510,$A368)=0,"",INDEX(Einstaklingsmat!$D$11:$D$510,$A368)),"")</f>
        <v/>
      </c>
      <c r="H368" s="51" t="str">
        <f aca="false">IFERROR(IF(AND(F368="",G368=""),"",IF(F368="",0,F368)+IF(G368="",0,G368)),"")</f>
        <v/>
      </c>
      <c r="I368" s="52" t="str">
        <f aca="false">IF(INDEX(Launagögn!$I$6:$I$10005,$A368)="","",INDEX(Launagögn!$I$6:$I$10005,$A368))</f>
        <v/>
      </c>
      <c r="J368" s="52" t="str">
        <f aca="false">IF(INDEX(Launagögn!$P$6:$P$10005,$A368)="","",INDEX(Launagögn!$P$6:$P$10005,$A368))</f>
        <v/>
      </c>
      <c r="K368" s="52" t="str">
        <f aca="false">IF(INDEX(Launagögn!$Q$6:$Q$10005,$A368)="","",INDEX(Launagögn!$Q$6:$Q$10005,$A368))</f>
        <v/>
      </c>
      <c r="L368" s="53" t="str">
        <f aca="false">IFERROR(IF(AND(I368="",J368=""),"",IF(I368="",0,I368)+IF(J368="",0,J368)),"")</f>
        <v/>
      </c>
      <c r="M368" s="52" t="str">
        <f aca="false">IFERROR(IF(OR(L368="",E368="",E368=0),"",ROUND(L368/E368,0)),"")</f>
        <v/>
      </c>
    </row>
    <row r="369" customFormat="false" ht="15" hidden="false" customHeight="true" outlineLevel="0" collapsed="false">
      <c r="A369" s="24" t="n">
        <v>364</v>
      </c>
      <c r="B369" s="25" t="str">
        <f aca="false">IF(INDEX(Launagögn!$B$6:$B$10005,$A369)="","",INDEX(Launagögn!$B$6:$B$10005,$A369))</f>
        <v/>
      </c>
      <c r="C369" s="25" t="str">
        <f aca="false">IF(INDEX(Launagögn!$C$6:$C$10005,$A369)="","",INDEX(Launagögn!$C$6:$C$10005,$A369))</f>
        <v/>
      </c>
      <c r="D369" s="49" t="str">
        <f aca="false">IF(INDEX(Launagögn!$D$6:$D$10005,$A369)="","",INDEX(Launagögn!$D$6:$D$10005,$A369))</f>
        <v/>
      </c>
      <c r="E369" s="50" t="str">
        <f aca="false">IF(INDEX(Launagögn!$E$6:$E$10005,$A369)="","",INDEX(Launagögn!$E$6:$E$10005,$A369))</f>
        <v/>
      </c>
      <c r="F369" s="27" t="str">
        <f aca="false">IFERROR(IF(INDEX(Launagögn!$C$6:$C$10005,$A369)="","",IF(INDEX(Starfsmat!$C$11:$C$110,MATCH(INDEX(Launagögn!$C$6:$C$10005,$A369),Starfsmat!$B$11:$B$110,0))=0,"",INDEX(Starfsmat!$C$11:$C$110,MATCH(INDEX(Launagögn!$C$6:$C$10005,$A369),Starfsmat!$B$11:$B$110,0)))),"")</f>
        <v/>
      </c>
      <c r="G369" s="37" t="str">
        <f aca="false">IFERROR(IF(INDEX(Einstaklingsmat!$D$11:$D$510,$A369)=0,"",INDEX(Einstaklingsmat!$D$11:$D$510,$A369)),"")</f>
        <v/>
      </c>
      <c r="H369" s="51" t="str">
        <f aca="false">IFERROR(IF(AND(F369="",G369=""),"",IF(F369="",0,F369)+IF(G369="",0,G369)),"")</f>
        <v/>
      </c>
      <c r="I369" s="52" t="str">
        <f aca="false">IF(INDEX(Launagögn!$I$6:$I$10005,$A369)="","",INDEX(Launagögn!$I$6:$I$10005,$A369))</f>
        <v/>
      </c>
      <c r="J369" s="52" t="str">
        <f aca="false">IF(INDEX(Launagögn!$P$6:$P$10005,$A369)="","",INDEX(Launagögn!$P$6:$P$10005,$A369))</f>
        <v/>
      </c>
      <c r="K369" s="52" t="str">
        <f aca="false">IF(INDEX(Launagögn!$Q$6:$Q$10005,$A369)="","",INDEX(Launagögn!$Q$6:$Q$10005,$A369))</f>
        <v/>
      </c>
      <c r="L369" s="53" t="str">
        <f aca="false">IFERROR(IF(AND(I369="",J369=""),"",IF(I369="",0,I369)+IF(J369="",0,J369)),"")</f>
        <v/>
      </c>
      <c r="M369" s="52" t="str">
        <f aca="false">IFERROR(IF(OR(L369="",E369="",E369=0),"",ROUND(L369/E369,0)),"")</f>
        <v/>
      </c>
    </row>
    <row r="370" customFormat="false" ht="15" hidden="false" customHeight="true" outlineLevel="0" collapsed="false">
      <c r="A370" s="24" t="n">
        <v>365</v>
      </c>
      <c r="B370" s="25" t="str">
        <f aca="false">IF(INDEX(Launagögn!$B$6:$B$10005,$A370)="","",INDEX(Launagögn!$B$6:$B$10005,$A370))</f>
        <v/>
      </c>
      <c r="C370" s="25" t="str">
        <f aca="false">IF(INDEX(Launagögn!$C$6:$C$10005,$A370)="","",INDEX(Launagögn!$C$6:$C$10005,$A370))</f>
        <v/>
      </c>
      <c r="D370" s="49" t="str">
        <f aca="false">IF(INDEX(Launagögn!$D$6:$D$10005,$A370)="","",INDEX(Launagögn!$D$6:$D$10005,$A370))</f>
        <v/>
      </c>
      <c r="E370" s="50" t="str">
        <f aca="false">IF(INDEX(Launagögn!$E$6:$E$10005,$A370)="","",INDEX(Launagögn!$E$6:$E$10005,$A370))</f>
        <v/>
      </c>
      <c r="F370" s="27" t="str">
        <f aca="false">IFERROR(IF(INDEX(Launagögn!$C$6:$C$10005,$A370)="","",IF(INDEX(Starfsmat!$C$11:$C$110,MATCH(INDEX(Launagögn!$C$6:$C$10005,$A370),Starfsmat!$B$11:$B$110,0))=0,"",INDEX(Starfsmat!$C$11:$C$110,MATCH(INDEX(Launagögn!$C$6:$C$10005,$A370),Starfsmat!$B$11:$B$110,0)))),"")</f>
        <v/>
      </c>
      <c r="G370" s="37" t="str">
        <f aca="false">IFERROR(IF(INDEX(Einstaklingsmat!$D$11:$D$510,$A370)=0,"",INDEX(Einstaklingsmat!$D$11:$D$510,$A370)),"")</f>
        <v/>
      </c>
      <c r="H370" s="51" t="str">
        <f aca="false">IFERROR(IF(AND(F370="",G370=""),"",IF(F370="",0,F370)+IF(G370="",0,G370)),"")</f>
        <v/>
      </c>
      <c r="I370" s="52" t="str">
        <f aca="false">IF(INDEX(Launagögn!$I$6:$I$10005,$A370)="","",INDEX(Launagögn!$I$6:$I$10005,$A370))</f>
        <v/>
      </c>
      <c r="J370" s="52" t="str">
        <f aca="false">IF(INDEX(Launagögn!$P$6:$P$10005,$A370)="","",INDEX(Launagögn!$P$6:$P$10005,$A370))</f>
        <v/>
      </c>
      <c r="K370" s="52" t="str">
        <f aca="false">IF(INDEX(Launagögn!$Q$6:$Q$10005,$A370)="","",INDEX(Launagögn!$Q$6:$Q$10005,$A370))</f>
        <v/>
      </c>
      <c r="L370" s="53" t="str">
        <f aca="false">IFERROR(IF(AND(I370="",J370=""),"",IF(I370="",0,I370)+IF(J370="",0,J370)),"")</f>
        <v/>
      </c>
      <c r="M370" s="52" t="str">
        <f aca="false">IFERROR(IF(OR(L370="",E370="",E370=0),"",ROUND(L370/E370,0)),"")</f>
        <v/>
      </c>
    </row>
    <row r="371" customFormat="false" ht="15" hidden="false" customHeight="true" outlineLevel="0" collapsed="false">
      <c r="A371" s="24" t="n">
        <v>366</v>
      </c>
      <c r="B371" s="25" t="str">
        <f aca="false">IF(INDEX(Launagögn!$B$6:$B$10005,$A371)="","",INDEX(Launagögn!$B$6:$B$10005,$A371))</f>
        <v/>
      </c>
      <c r="C371" s="25" t="str">
        <f aca="false">IF(INDEX(Launagögn!$C$6:$C$10005,$A371)="","",INDEX(Launagögn!$C$6:$C$10005,$A371))</f>
        <v/>
      </c>
      <c r="D371" s="49" t="str">
        <f aca="false">IF(INDEX(Launagögn!$D$6:$D$10005,$A371)="","",INDEX(Launagögn!$D$6:$D$10005,$A371))</f>
        <v/>
      </c>
      <c r="E371" s="50" t="str">
        <f aca="false">IF(INDEX(Launagögn!$E$6:$E$10005,$A371)="","",INDEX(Launagögn!$E$6:$E$10005,$A371))</f>
        <v/>
      </c>
      <c r="F371" s="27" t="str">
        <f aca="false">IFERROR(IF(INDEX(Launagögn!$C$6:$C$10005,$A371)="","",IF(INDEX(Starfsmat!$C$11:$C$110,MATCH(INDEX(Launagögn!$C$6:$C$10005,$A371),Starfsmat!$B$11:$B$110,0))=0,"",INDEX(Starfsmat!$C$11:$C$110,MATCH(INDEX(Launagögn!$C$6:$C$10005,$A371),Starfsmat!$B$11:$B$110,0)))),"")</f>
        <v/>
      </c>
      <c r="G371" s="37" t="str">
        <f aca="false">IFERROR(IF(INDEX(Einstaklingsmat!$D$11:$D$510,$A371)=0,"",INDEX(Einstaklingsmat!$D$11:$D$510,$A371)),"")</f>
        <v/>
      </c>
      <c r="H371" s="51" t="str">
        <f aca="false">IFERROR(IF(AND(F371="",G371=""),"",IF(F371="",0,F371)+IF(G371="",0,G371)),"")</f>
        <v/>
      </c>
      <c r="I371" s="52" t="str">
        <f aca="false">IF(INDEX(Launagögn!$I$6:$I$10005,$A371)="","",INDEX(Launagögn!$I$6:$I$10005,$A371))</f>
        <v/>
      </c>
      <c r="J371" s="52" t="str">
        <f aca="false">IF(INDEX(Launagögn!$P$6:$P$10005,$A371)="","",INDEX(Launagögn!$P$6:$P$10005,$A371))</f>
        <v/>
      </c>
      <c r="K371" s="52" t="str">
        <f aca="false">IF(INDEX(Launagögn!$Q$6:$Q$10005,$A371)="","",INDEX(Launagögn!$Q$6:$Q$10005,$A371))</f>
        <v/>
      </c>
      <c r="L371" s="53" t="str">
        <f aca="false">IFERROR(IF(AND(I371="",J371=""),"",IF(I371="",0,I371)+IF(J371="",0,J371)),"")</f>
        <v/>
      </c>
      <c r="M371" s="52" t="str">
        <f aca="false">IFERROR(IF(OR(L371="",E371="",E371=0),"",ROUND(L371/E371,0)),"")</f>
        <v/>
      </c>
    </row>
    <row r="372" customFormat="false" ht="15" hidden="false" customHeight="true" outlineLevel="0" collapsed="false">
      <c r="A372" s="24" t="n">
        <v>367</v>
      </c>
      <c r="B372" s="25" t="str">
        <f aca="false">IF(INDEX(Launagögn!$B$6:$B$10005,$A372)="","",INDEX(Launagögn!$B$6:$B$10005,$A372))</f>
        <v/>
      </c>
      <c r="C372" s="25" t="str">
        <f aca="false">IF(INDEX(Launagögn!$C$6:$C$10005,$A372)="","",INDEX(Launagögn!$C$6:$C$10005,$A372))</f>
        <v/>
      </c>
      <c r="D372" s="49" t="str">
        <f aca="false">IF(INDEX(Launagögn!$D$6:$D$10005,$A372)="","",INDEX(Launagögn!$D$6:$D$10005,$A372))</f>
        <v/>
      </c>
      <c r="E372" s="50" t="str">
        <f aca="false">IF(INDEX(Launagögn!$E$6:$E$10005,$A372)="","",INDEX(Launagögn!$E$6:$E$10005,$A372))</f>
        <v/>
      </c>
      <c r="F372" s="27" t="str">
        <f aca="false">IFERROR(IF(INDEX(Launagögn!$C$6:$C$10005,$A372)="","",IF(INDEX(Starfsmat!$C$11:$C$110,MATCH(INDEX(Launagögn!$C$6:$C$10005,$A372),Starfsmat!$B$11:$B$110,0))=0,"",INDEX(Starfsmat!$C$11:$C$110,MATCH(INDEX(Launagögn!$C$6:$C$10005,$A372),Starfsmat!$B$11:$B$110,0)))),"")</f>
        <v/>
      </c>
      <c r="G372" s="37" t="str">
        <f aca="false">IFERROR(IF(INDEX(Einstaklingsmat!$D$11:$D$510,$A372)=0,"",INDEX(Einstaklingsmat!$D$11:$D$510,$A372)),"")</f>
        <v/>
      </c>
      <c r="H372" s="51" t="str">
        <f aca="false">IFERROR(IF(AND(F372="",G372=""),"",IF(F372="",0,F372)+IF(G372="",0,G372)),"")</f>
        <v/>
      </c>
      <c r="I372" s="52" t="str">
        <f aca="false">IF(INDEX(Launagögn!$I$6:$I$10005,$A372)="","",INDEX(Launagögn!$I$6:$I$10005,$A372))</f>
        <v/>
      </c>
      <c r="J372" s="52" t="str">
        <f aca="false">IF(INDEX(Launagögn!$P$6:$P$10005,$A372)="","",INDEX(Launagögn!$P$6:$P$10005,$A372))</f>
        <v/>
      </c>
      <c r="K372" s="52" t="str">
        <f aca="false">IF(INDEX(Launagögn!$Q$6:$Q$10005,$A372)="","",INDEX(Launagögn!$Q$6:$Q$10005,$A372))</f>
        <v/>
      </c>
      <c r="L372" s="53" t="str">
        <f aca="false">IFERROR(IF(AND(I372="",J372=""),"",IF(I372="",0,I372)+IF(J372="",0,J372)),"")</f>
        <v/>
      </c>
      <c r="M372" s="52" t="str">
        <f aca="false">IFERROR(IF(OR(L372="",E372="",E372=0),"",ROUND(L372/E372,0)),"")</f>
        <v/>
      </c>
    </row>
    <row r="373" customFormat="false" ht="15" hidden="false" customHeight="true" outlineLevel="0" collapsed="false">
      <c r="A373" s="24" t="n">
        <v>368</v>
      </c>
      <c r="B373" s="25" t="str">
        <f aca="false">IF(INDEX(Launagögn!$B$6:$B$10005,$A373)="","",INDEX(Launagögn!$B$6:$B$10005,$A373))</f>
        <v/>
      </c>
      <c r="C373" s="25" t="str">
        <f aca="false">IF(INDEX(Launagögn!$C$6:$C$10005,$A373)="","",INDEX(Launagögn!$C$6:$C$10005,$A373))</f>
        <v/>
      </c>
      <c r="D373" s="49" t="str">
        <f aca="false">IF(INDEX(Launagögn!$D$6:$D$10005,$A373)="","",INDEX(Launagögn!$D$6:$D$10005,$A373))</f>
        <v/>
      </c>
      <c r="E373" s="50" t="str">
        <f aca="false">IF(INDEX(Launagögn!$E$6:$E$10005,$A373)="","",INDEX(Launagögn!$E$6:$E$10005,$A373))</f>
        <v/>
      </c>
      <c r="F373" s="27" t="str">
        <f aca="false">IFERROR(IF(INDEX(Launagögn!$C$6:$C$10005,$A373)="","",IF(INDEX(Starfsmat!$C$11:$C$110,MATCH(INDEX(Launagögn!$C$6:$C$10005,$A373),Starfsmat!$B$11:$B$110,0))=0,"",INDEX(Starfsmat!$C$11:$C$110,MATCH(INDEX(Launagögn!$C$6:$C$10005,$A373),Starfsmat!$B$11:$B$110,0)))),"")</f>
        <v/>
      </c>
      <c r="G373" s="37" t="str">
        <f aca="false">IFERROR(IF(INDEX(Einstaklingsmat!$D$11:$D$510,$A373)=0,"",INDEX(Einstaklingsmat!$D$11:$D$510,$A373)),"")</f>
        <v/>
      </c>
      <c r="H373" s="51" t="str">
        <f aca="false">IFERROR(IF(AND(F373="",G373=""),"",IF(F373="",0,F373)+IF(G373="",0,G373)),"")</f>
        <v/>
      </c>
      <c r="I373" s="52" t="str">
        <f aca="false">IF(INDEX(Launagögn!$I$6:$I$10005,$A373)="","",INDEX(Launagögn!$I$6:$I$10005,$A373))</f>
        <v/>
      </c>
      <c r="J373" s="52" t="str">
        <f aca="false">IF(INDEX(Launagögn!$P$6:$P$10005,$A373)="","",INDEX(Launagögn!$P$6:$P$10005,$A373))</f>
        <v/>
      </c>
      <c r="K373" s="52" t="str">
        <f aca="false">IF(INDEX(Launagögn!$Q$6:$Q$10005,$A373)="","",INDEX(Launagögn!$Q$6:$Q$10005,$A373))</f>
        <v/>
      </c>
      <c r="L373" s="53" t="str">
        <f aca="false">IFERROR(IF(AND(I373="",J373=""),"",IF(I373="",0,I373)+IF(J373="",0,J373)),"")</f>
        <v/>
      </c>
      <c r="M373" s="52" t="str">
        <f aca="false">IFERROR(IF(OR(L373="",E373="",E373=0),"",ROUND(L373/E373,0)),"")</f>
        <v/>
      </c>
    </row>
    <row r="374" customFormat="false" ht="15" hidden="false" customHeight="true" outlineLevel="0" collapsed="false">
      <c r="A374" s="24" t="n">
        <v>369</v>
      </c>
      <c r="B374" s="25" t="str">
        <f aca="false">IF(INDEX(Launagögn!$B$6:$B$10005,$A374)="","",INDEX(Launagögn!$B$6:$B$10005,$A374))</f>
        <v/>
      </c>
      <c r="C374" s="25" t="str">
        <f aca="false">IF(INDEX(Launagögn!$C$6:$C$10005,$A374)="","",INDEX(Launagögn!$C$6:$C$10005,$A374))</f>
        <v/>
      </c>
      <c r="D374" s="49" t="str">
        <f aca="false">IF(INDEX(Launagögn!$D$6:$D$10005,$A374)="","",INDEX(Launagögn!$D$6:$D$10005,$A374))</f>
        <v/>
      </c>
      <c r="E374" s="50" t="str">
        <f aca="false">IF(INDEX(Launagögn!$E$6:$E$10005,$A374)="","",INDEX(Launagögn!$E$6:$E$10005,$A374))</f>
        <v/>
      </c>
      <c r="F374" s="27" t="str">
        <f aca="false">IFERROR(IF(INDEX(Launagögn!$C$6:$C$10005,$A374)="","",IF(INDEX(Starfsmat!$C$11:$C$110,MATCH(INDEX(Launagögn!$C$6:$C$10005,$A374),Starfsmat!$B$11:$B$110,0))=0,"",INDEX(Starfsmat!$C$11:$C$110,MATCH(INDEX(Launagögn!$C$6:$C$10005,$A374),Starfsmat!$B$11:$B$110,0)))),"")</f>
        <v/>
      </c>
      <c r="G374" s="37" t="str">
        <f aca="false">IFERROR(IF(INDEX(Einstaklingsmat!$D$11:$D$510,$A374)=0,"",INDEX(Einstaklingsmat!$D$11:$D$510,$A374)),"")</f>
        <v/>
      </c>
      <c r="H374" s="51" t="str">
        <f aca="false">IFERROR(IF(AND(F374="",G374=""),"",IF(F374="",0,F374)+IF(G374="",0,G374)),"")</f>
        <v/>
      </c>
      <c r="I374" s="52" t="str">
        <f aca="false">IF(INDEX(Launagögn!$I$6:$I$10005,$A374)="","",INDEX(Launagögn!$I$6:$I$10005,$A374))</f>
        <v/>
      </c>
      <c r="J374" s="52" t="str">
        <f aca="false">IF(INDEX(Launagögn!$P$6:$P$10005,$A374)="","",INDEX(Launagögn!$P$6:$P$10005,$A374))</f>
        <v/>
      </c>
      <c r="K374" s="52" t="str">
        <f aca="false">IF(INDEX(Launagögn!$Q$6:$Q$10005,$A374)="","",INDEX(Launagögn!$Q$6:$Q$10005,$A374))</f>
        <v/>
      </c>
      <c r="L374" s="53" t="str">
        <f aca="false">IFERROR(IF(AND(I374="",J374=""),"",IF(I374="",0,I374)+IF(J374="",0,J374)),"")</f>
        <v/>
      </c>
      <c r="M374" s="52" t="str">
        <f aca="false">IFERROR(IF(OR(L374="",E374="",E374=0),"",ROUND(L374/E374,0)),"")</f>
        <v/>
      </c>
    </row>
    <row r="375" customFormat="false" ht="15" hidden="false" customHeight="true" outlineLevel="0" collapsed="false">
      <c r="A375" s="24" t="n">
        <v>370</v>
      </c>
      <c r="B375" s="25" t="str">
        <f aca="false">IF(INDEX(Launagögn!$B$6:$B$10005,$A375)="","",INDEX(Launagögn!$B$6:$B$10005,$A375))</f>
        <v/>
      </c>
      <c r="C375" s="25" t="str">
        <f aca="false">IF(INDEX(Launagögn!$C$6:$C$10005,$A375)="","",INDEX(Launagögn!$C$6:$C$10005,$A375))</f>
        <v/>
      </c>
      <c r="D375" s="49" t="str">
        <f aca="false">IF(INDEX(Launagögn!$D$6:$D$10005,$A375)="","",INDEX(Launagögn!$D$6:$D$10005,$A375))</f>
        <v/>
      </c>
      <c r="E375" s="50" t="str">
        <f aca="false">IF(INDEX(Launagögn!$E$6:$E$10005,$A375)="","",INDEX(Launagögn!$E$6:$E$10005,$A375))</f>
        <v/>
      </c>
      <c r="F375" s="27" t="str">
        <f aca="false">IFERROR(IF(INDEX(Launagögn!$C$6:$C$10005,$A375)="","",IF(INDEX(Starfsmat!$C$11:$C$110,MATCH(INDEX(Launagögn!$C$6:$C$10005,$A375),Starfsmat!$B$11:$B$110,0))=0,"",INDEX(Starfsmat!$C$11:$C$110,MATCH(INDEX(Launagögn!$C$6:$C$10005,$A375),Starfsmat!$B$11:$B$110,0)))),"")</f>
        <v/>
      </c>
      <c r="G375" s="37" t="str">
        <f aca="false">IFERROR(IF(INDEX(Einstaklingsmat!$D$11:$D$510,$A375)=0,"",INDEX(Einstaklingsmat!$D$11:$D$510,$A375)),"")</f>
        <v/>
      </c>
      <c r="H375" s="51" t="str">
        <f aca="false">IFERROR(IF(AND(F375="",G375=""),"",IF(F375="",0,F375)+IF(G375="",0,G375)),"")</f>
        <v/>
      </c>
      <c r="I375" s="52" t="str">
        <f aca="false">IF(INDEX(Launagögn!$I$6:$I$10005,$A375)="","",INDEX(Launagögn!$I$6:$I$10005,$A375))</f>
        <v/>
      </c>
      <c r="J375" s="52" t="str">
        <f aca="false">IF(INDEX(Launagögn!$P$6:$P$10005,$A375)="","",INDEX(Launagögn!$P$6:$P$10005,$A375))</f>
        <v/>
      </c>
      <c r="K375" s="52" t="str">
        <f aca="false">IF(INDEX(Launagögn!$Q$6:$Q$10005,$A375)="","",INDEX(Launagögn!$Q$6:$Q$10005,$A375))</f>
        <v/>
      </c>
      <c r="L375" s="53" t="str">
        <f aca="false">IFERROR(IF(AND(I375="",J375=""),"",IF(I375="",0,I375)+IF(J375="",0,J375)),"")</f>
        <v/>
      </c>
      <c r="M375" s="52" t="str">
        <f aca="false">IFERROR(IF(OR(L375="",E375="",E375=0),"",ROUND(L375/E375,0)),"")</f>
        <v/>
      </c>
    </row>
    <row r="376" customFormat="false" ht="15" hidden="false" customHeight="true" outlineLevel="0" collapsed="false">
      <c r="A376" s="24" t="n">
        <v>371</v>
      </c>
      <c r="B376" s="25" t="str">
        <f aca="false">IF(INDEX(Launagögn!$B$6:$B$10005,$A376)="","",INDEX(Launagögn!$B$6:$B$10005,$A376))</f>
        <v/>
      </c>
      <c r="C376" s="25" t="str">
        <f aca="false">IF(INDEX(Launagögn!$C$6:$C$10005,$A376)="","",INDEX(Launagögn!$C$6:$C$10005,$A376))</f>
        <v/>
      </c>
      <c r="D376" s="49" t="str">
        <f aca="false">IF(INDEX(Launagögn!$D$6:$D$10005,$A376)="","",INDEX(Launagögn!$D$6:$D$10005,$A376))</f>
        <v/>
      </c>
      <c r="E376" s="50" t="str">
        <f aca="false">IF(INDEX(Launagögn!$E$6:$E$10005,$A376)="","",INDEX(Launagögn!$E$6:$E$10005,$A376))</f>
        <v/>
      </c>
      <c r="F376" s="27" t="str">
        <f aca="false">IFERROR(IF(INDEX(Launagögn!$C$6:$C$10005,$A376)="","",IF(INDEX(Starfsmat!$C$11:$C$110,MATCH(INDEX(Launagögn!$C$6:$C$10005,$A376),Starfsmat!$B$11:$B$110,0))=0,"",INDEX(Starfsmat!$C$11:$C$110,MATCH(INDEX(Launagögn!$C$6:$C$10005,$A376),Starfsmat!$B$11:$B$110,0)))),"")</f>
        <v/>
      </c>
      <c r="G376" s="37" t="str">
        <f aca="false">IFERROR(IF(INDEX(Einstaklingsmat!$D$11:$D$510,$A376)=0,"",INDEX(Einstaklingsmat!$D$11:$D$510,$A376)),"")</f>
        <v/>
      </c>
      <c r="H376" s="51" t="str">
        <f aca="false">IFERROR(IF(AND(F376="",G376=""),"",IF(F376="",0,F376)+IF(G376="",0,G376)),"")</f>
        <v/>
      </c>
      <c r="I376" s="52" t="str">
        <f aca="false">IF(INDEX(Launagögn!$I$6:$I$10005,$A376)="","",INDEX(Launagögn!$I$6:$I$10005,$A376))</f>
        <v/>
      </c>
      <c r="J376" s="52" t="str">
        <f aca="false">IF(INDEX(Launagögn!$P$6:$P$10005,$A376)="","",INDEX(Launagögn!$P$6:$P$10005,$A376))</f>
        <v/>
      </c>
      <c r="K376" s="52" t="str">
        <f aca="false">IF(INDEX(Launagögn!$Q$6:$Q$10005,$A376)="","",INDEX(Launagögn!$Q$6:$Q$10005,$A376))</f>
        <v/>
      </c>
      <c r="L376" s="53" t="str">
        <f aca="false">IFERROR(IF(AND(I376="",J376=""),"",IF(I376="",0,I376)+IF(J376="",0,J376)),"")</f>
        <v/>
      </c>
      <c r="M376" s="52" t="str">
        <f aca="false">IFERROR(IF(OR(L376="",E376="",E376=0),"",ROUND(L376/E376,0)),"")</f>
        <v/>
      </c>
    </row>
    <row r="377" customFormat="false" ht="15" hidden="false" customHeight="true" outlineLevel="0" collapsed="false">
      <c r="A377" s="24" t="n">
        <v>372</v>
      </c>
      <c r="B377" s="25" t="str">
        <f aca="false">IF(INDEX(Launagögn!$B$6:$B$10005,$A377)="","",INDEX(Launagögn!$B$6:$B$10005,$A377))</f>
        <v/>
      </c>
      <c r="C377" s="25" t="str">
        <f aca="false">IF(INDEX(Launagögn!$C$6:$C$10005,$A377)="","",INDEX(Launagögn!$C$6:$C$10005,$A377))</f>
        <v/>
      </c>
      <c r="D377" s="49" t="str">
        <f aca="false">IF(INDEX(Launagögn!$D$6:$D$10005,$A377)="","",INDEX(Launagögn!$D$6:$D$10005,$A377))</f>
        <v/>
      </c>
      <c r="E377" s="50" t="str">
        <f aca="false">IF(INDEX(Launagögn!$E$6:$E$10005,$A377)="","",INDEX(Launagögn!$E$6:$E$10005,$A377))</f>
        <v/>
      </c>
      <c r="F377" s="27" t="str">
        <f aca="false">IFERROR(IF(INDEX(Launagögn!$C$6:$C$10005,$A377)="","",IF(INDEX(Starfsmat!$C$11:$C$110,MATCH(INDEX(Launagögn!$C$6:$C$10005,$A377),Starfsmat!$B$11:$B$110,0))=0,"",INDEX(Starfsmat!$C$11:$C$110,MATCH(INDEX(Launagögn!$C$6:$C$10005,$A377),Starfsmat!$B$11:$B$110,0)))),"")</f>
        <v/>
      </c>
      <c r="G377" s="37" t="str">
        <f aca="false">IFERROR(IF(INDEX(Einstaklingsmat!$D$11:$D$510,$A377)=0,"",INDEX(Einstaklingsmat!$D$11:$D$510,$A377)),"")</f>
        <v/>
      </c>
      <c r="H377" s="51" t="str">
        <f aca="false">IFERROR(IF(AND(F377="",G377=""),"",IF(F377="",0,F377)+IF(G377="",0,G377)),"")</f>
        <v/>
      </c>
      <c r="I377" s="52" t="str">
        <f aca="false">IF(INDEX(Launagögn!$I$6:$I$10005,$A377)="","",INDEX(Launagögn!$I$6:$I$10005,$A377))</f>
        <v/>
      </c>
      <c r="J377" s="52" t="str">
        <f aca="false">IF(INDEX(Launagögn!$P$6:$P$10005,$A377)="","",INDEX(Launagögn!$P$6:$P$10005,$A377))</f>
        <v/>
      </c>
      <c r="K377" s="52" t="str">
        <f aca="false">IF(INDEX(Launagögn!$Q$6:$Q$10005,$A377)="","",INDEX(Launagögn!$Q$6:$Q$10005,$A377))</f>
        <v/>
      </c>
      <c r="L377" s="53" t="str">
        <f aca="false">IFERROR(IF(AND(I377="",J377=""),"",IF(I377="",0,I377)+IF(J377="",0,J377)),"")</f>
        <v/>
      </c>
      <c r="M377" s="52" t="str">
        <f aca="false">IFERROR(IF(OR(L377="",E377="",E377=0),"",ROUND(L377/E377,0)),"")</f>
        <v/>
      </c>
    </row>
    <row r="378" customFormat="false" ht="15" hidden="false" customHeight="true" outlineLevel="0" collapsed="false">
      <c r="A378" s="24" t="n">
        <v>373</v>
      </c>
      <c r="B378" s="25" t="str">
        <f aca="false">IF(INDEX(Launagögn!$B$6:$B$10005,$A378)="","",INDEX(Launagögn!$B$6:$B$10005,$A378))</f>
        <v/>
      </c>
      <c r="C378" s="25" t="str">
        <f aca="false">IF(INDEX(Launagögn!$C$6:$C$10005,$A378)="","",INDEX(Launagögn!$C$6:$C$10005,$A378))</f>
        <v/>
      </c>
      <c r="D378" s="49" t="str">
        <f aca="false">IF(INDEX(Launagögn!$D$6:$D$10005,$A378)="","",INDEX(Launagögn!$D$6:$D$10005,$A378))</f>
        <v/>
      </c>
      <c r="E378" s="50" t="str">
        <f aca="false">IF(INDEX(Launagögn!$E$6:$E$10005,$A378)="","",INDEX(Launagögn!$E$6:$E$10005,$A378))</f>
        <v/>
      </c>
      <c r="F378" s="27" t="str">
        <f aca="false">IFERROR(IF(INDEX(Launagögn!$C$6:$C$10005,$A378)="","",IF(INDEX(Starfsmat!$C$11:$C$110,MATCH(INDEX(Launagögn!$C$6:$C$10005,$A378),Starfsmat!$B$11:$B$110,0))=0,"",INDEX(Starfsmat!$C$11:$C$110,MATCH(INDEX(Launagögn!$C$6:$C$10005,$A378),Starfsmat!$B$11:$B$110,0)))),"")</f>
        <v/>
      </c>
      <c r="G378" s="37" t="str">
        <f aca="false">IFERROR(IF(INDEX(Einstaklingsmat!$D$11:$D$510,$A378)=0,"",INDEX(Einstaklingsmat!$D$11:$D$510,$A378)),"")</f>
        <v/>
      </c>
      <c r="H378" s="51" t="str">
        <f aca="false">IFERROR(IF(AND(F378="",G378=""),"",IF(F378="",0,F378)+IF(G378="",0,G378)),"")</f>
        <v/>
      </c>
      <c r="I378" s="52" t="str">
        <f aca="false">IF(INDEX(Launagögn!$I$6:$I$10005,$A378)="","",INDEX(Launagögn!$I$6:$I$10005,$A378))</f>
        <v/>
      </c>
      <c r="J378" s="52" t="str">
        <f aca="false">IF(INDEX(Launagögn!$P$6:$P$10005,$A378)="","",INDEX(Launagögn!$P$6:$P$10005,$A378))</f>
        <v/>
      </c>
      <c r="K378" s="52" t="str">
        <f aca="false">IF(INDEX(Launagögn!$Q$6:$Q$10005,$A378)="","",INDEX(Launagögn!$Q$6:$Q$10005,$A378))</f>
        <v/>
      </c>
      <c r="L378" s="53" t="str">
        <f aca="false">IFERROR(IF(AND(I378="",J378=""),"",IF(I378="",0,I378)+IF(J378="",0,J378)),"")</f>
        <v/>
      </c>
      <c r="M378" s="52" t="str">
        <f aca="false">IFERROR(IF(OR(L378="",E378="",E378=0),"",ROUND(L378/E378,0)),"")</f>
        <v/>
      </c>
    </row>
    <row r="379" customFormat="false" ht="15" hidden="false" customHeight="true" outlineLevel="0" collapsed="false">
      <c r="A379" s="24" t="n">
        <v>374</v>
      </c>
      <c r="B379" s="25" t="str">
        <f aca="false">IF(INDEX(Launagögn!$B$6:$B$10005,$A379)="","",INDEX(Launagögn!$B$6:$B$10005,$A379))</f>
        <v/>
      </c>
      <c r="C379" s="25" t="str">
        <f aca="false">IF(INDEX(Launagögn!$C$6:$C$10005,$A379)="","",INDEX(Launagögn!$C$6:$C$10005,$A379))</f>
        <v/>
      </c>
      <c r="D379" s="49" t="str">
        <f aca="false">IF(INDEX(Launagögn!$D$6:$D$10005,$A379)="","",INDEX(Launagögn!$D$6:$D$10005,$A379))</f>
        <v/>
      </c>
      <c r="E379" s="50" t="str">
        <f aca="false">IF(INDEX(Launagögn!$E$6:$E$10005,$A379)="","",INDEX(Launagögn!$E$6:$E$10005,$A379))</f>
        <v/>
      </c>
      <c r="F379" s="27" t="str">
        <f aca="false">IFERROR(IF(INDEX(Launagögn!$C$6:$C$10005,$A379)="","",IF(INDEX(Starfsmat!$C$11:$C$110,MATCH(INDEX(Launagögn!$C$6:$C$10005,$A379),Starfsmat!$B$11:$B$110,0))=0,"",INDEX(Starfsmat!$C$11:$C$110,MATCH(INDEX(Launagögn!$C$6:$C$10005,$A379),Starfsmat!$B$11:$B$110,0)))),"")</f>
        <v/>
      </c>
      <c r="G379" s="37" t="str">
        <f aca="false">IFERROR(IF(INDEX(Einstaklingsmat!$D$11:$D$510,$A379)=0,"",INDEX(Einstaklingsmat!$D$11:$D$510,$A379)),"")</f>
        <v/>
      </c>
      <c r="H379" s="51" t="str">
        <f aca="false">IFERROR(IF(AND(F379="",G379=""),"",IF(F379="",0,F379)+IF(G379="",0,G379)),"")</f>
        <v/>
      </c>
      <c r="I379" s="52" t="str">
        <f aca="false">IF(INDEX(Launagögn!$I$6:$I$10005,$A379)="","",INDEX(Launagögn!$I$6:$I$10005,$A379))</f>
        <v/>
      </c>
      <c r="J379" s="52" t="str">
        <f aca="false">IF(INDEX(Launagögn!$P$6:$P$10005,$A379)="","",INDEX(Launagögn!$P$6:$P$10005,$A379))</f>
        <v/>
      </c>
      <c r="K379" s="52" t="str">
        <f aca="false">IF(INDEX(Launagögn!$Q$6:$Q$10005,$A379)="","",INDEX(Launagögn!$Q$6:$Q$10005,$A379))</f>
        <v/>
      </c>
      <c r="L379" s="53" t="str">
        <f aca="false">IFERROR(IF(AND(I379="",J379=""),"",IF(I379="",0,I379)+IF(J379="",0,J379)),"")</f>
        <v/>
      </c>
      <c r="M379" s="52" t="str">
        <f aca="false">IFERROR(IF(OR(L379="",E379="",E379=0),"",ROUND(L379/E379,0)),"")</f>
        <v/>
      </c>
    </row>
    <row r="380" customFormat="false" ht="15" hidden="false" customHeight="true" outlineLevel="0" collapsed="false">
      <c r="A380" s="24" t="n">
        <v>375</v>
      </c>
      <c r="B380" s="25" t="str">
        <f aca="false">IF(INDEX(Launagögn!$B$6:$B$10005,$A380)="","",INDEX(Launagögn!$B$6:$B$10005,$A380))</f>
        <v/>
      </c>
      <c r="C380" s="25" t="str">
        <f aca="false">IF(INDEX(Launagögn!$C$6:$C$10005,$A380)="","",INDEX(Launagögn!$C$6:$C$10005,$A380))</f>
        <v/>
      </c>
      <c r="D380" s="49" t="str">
        <f aca="false">IF(INDEX(Launagögn!$D$6:$D$10005,$A380)="","",INDEX(Launagögn!$D$6:$D$10005,$A380))</f>
        <v/>
      </c>
      <c r="E380" s="50" t="str">
        <f aca="false">IF(INDEX(Launagögn!$E$6:$E$10005,$A380)="","",INDEX(Launagögn!$E$6:$E$10005,$A380))</f>
        <v/>
      </c>
      <c r="F380" s="27" t="str">
        <f aca="false">IFERROR(IF(INDEX(Launagögn!$C$6:$C$10005,$A380)="","",IF(INDEX(Starfsmat!$C$11:$C$110,MATCH(INDEX(Launagögn!$C$6:$C$10005,$A380),Starfsmat!$B$11:$B$110,0))=0,"",INDEX(Starfsmat!$C$11:$C$110,MATCH(INDEX(Launagögn!$C$6:$C$10005,$A380),Starfsmat!$B$11:$B$110,0)))),"")</f>
        <v/>
      </c>
      <c r="G380" s="37" t="str">
        <f aca="false">IFERROR(IF(INDEX(Einstaklingsmat!$D$11:$D$510,$A380)=0,"",INDEX(Einstaklingsmat!$D$11:$D$510,$A380)),"")</f>
        <v/>
      </c>
      <c r="H380" s="51" t="str">
        <f aca="false">IFERROR(IF(AND(F380="",G380=""),"",IF(F380="",0,F380)+IF(G380="",0,G380)),"")</f>
        <v/>
      </c>
      <c r="I380" s="52" t="str">
        <f aca="false">IF(INDEX(Launagögn!$I$6:$I$10005,$A380)="","",INDEX(Launagögn!$I$6:$I$10005,$A380))</f>
        <v/>
      </c>
      <c r="J380" s="52" t="str">
        <f aca="false">IF(INDEX(Launagögn!$P$6:$P$10005,$A380)="","",INDEX(Launagögn!$P$6:$P$10005,$A380))</f>
        <v/>
      </c>
      <c r="K380" s="52" t="str">
        <f aca="false">IF(INDEX(Launagögn!$Q$6:$Q$10005,$A380)="","",INDEX(Launagögn!$Q$6:$Q$10005,$A380))</f>
        <v/>
      </c>
      <c r="L380" s="53" t="str">
        <f aca="false">IFERROR(IF(AND(I380="",J380=""),"",IF(I380="",0,I380)+IF(J380="",0,J380)),"")</f>
        <v/>
      </c>
      <c r="M380" s="52" t="str">
        <f aca="false">IFERROR(IF(OR(L380="",E380="",E380=0),"",ROUND(L380/E380,0)),"")</f>
        <v/>
      </c>
    </row>
    <row r="381" customFormat="false" ht="15" hidden="false" customHeight="true" outlineLevel="0" collapsed="false">
      <c r="A381" s="24" t="n">
        <v>376</v>
      </c>
      <c r="B381" s="25" t="str">
        <f aca="false">IF(INDEX(Launagögn!$B$6:$B$10005,$A381)="","",INDEX(Launagögn!$B$6:$B$10005,$A381))</f>
        <v/>
      </c>
      <c r="C381" s="25" t="str">
        <f aca="false">IF(INDEX(Launagögn!$C$6:$C$10005,$A381)="","",INDEX(Launagögn!$C$6:$C$10005,$A381))</f>
        <v/>
      </c>
      <c r="D381" s="49" t="str">
        <f aca="false">IF(INDEX(Launagögn!$D$6:$D$10005,$A381)="","",INDEX(Launagögn!$D$6:$D$10005,$A381))</f>
        <v/>
      </c>
      <c r="E381" s="50" t="str">
        <f aca="false">IF(INDEX(Launagögn!$E$6:$E$10005,$A381)="","",INDEX(Launagögn!$E$6:$E$10005,$A381))</f>
        <v/>
      </c>
      <c r="F381" s="27" t="str">
        <f aca="false">IFERROR(IF(INDEX(Launagögn!$C$6:$C$10005,$A381)="","",IF(INDEX(Starfsmat!$C$11:$C$110,MATCH(INDEX(Launagögn!$C$6:$C$10005,$A381),Starfsmat!$B$11:$B$110,0))=0,"",INDEX(Starfsmat!$C$11:$C$110,MATCH(INDEX(Launagögn!$C$6:$C$10005,$A381),Starfsmat!$B$11:$B$110,0)))),"")</f>
        <v/>
      </c>
      <c r="G381" s="37" t="str">
        <f aca="false">IFERROR(IF(INDEX(Einstaklingsmat!$D$11:$D$510,$A381)=0,"",INDEX(Einstaklingsmat!$D$11:$D$510,$A381)),"")</f>
        <v/>
      </c>
      <c r="H381" s="51" t="str">
        <f aca="false">IFERROR(IF(AND(F381="",G381=""),"",IF(F381="",0,F381)+IF(G381="",0,G381)),"")</f>
        <v/>
      </c>
      <c r="I381" s="52" t="str">
        <f aca="false">IF(INDEX(Launagögn!$I$6:$I$10005,$A381)="","",INDEX(Launagögn!$I$6:$I$10005,$A381))</f>
        <v/>
      </c>
      <c r="J381" s="52" t="str">
        <f aca="false">IF(INDEX(Launagögn!$P$6:$P$10005,$A381)="","",INDEX(Launagögn!$P$6:$P$10005,$A381))</f>
        <v/>
      </c>
      <c r="K381" s="52" t="str">
        <f aca="false">IF(INDEX(Launagögn!$Q$6:$Q$10005,$A381)="","",INDEX(Launagögn!$Q$6:$Q$10005,$A381))</f>
        <v/>
      </c>
      <c r="L381" s="53" t="str">
        <f aca="false">IFERROR(IF(AND(I381="",J381=""),"",IF(I381="",0,I381)+IF(J381="",0,J381)),"")</f>
        <v/>
      </c>
      <c r="M381" s="52" t="str">
        <f aca="false">IFERROR(IF(OR(L381="",E381="",E381=0),"",ROUND(L381/E381,0)),"")</f>
        <v/>
      </c>
    </row>
    <row r="382" customFormat="false" ht="15" hidden="false" customHeight="true" outlineLevel="0" collapsed="false">
      <c r="A382" s="24" t="n">
        <v>377</v>
      </c>
      <c r="B382" s="25" t="str">
        <f aca="false">IF(INDEX(Launagögn!$B$6:$B$10005,$A382)="","",INDEX(Launagögn!$B$6:$B$10005,$A382))</f>
        <v/>
      </c>
      <c r="C382" s="25" t="str">
        <f aca="false">IF(INDEX(Launagögn!$C$6:$C$10005,$A382)="","",INDEX(Launagögn!$C$6:$C$10005,$A382))</f>
        <v/>
      </c>
      <c r="D382" s="49" t="str">
        <f aca="false">IF(INDEX(Launagögn!$D$6:$D$10005,$A382)="","",INDEX(Launagögn!$D$6:$D$10005,$A382))</f>
        <v/>
      </c>
      <c r="E382" s="50" t="str">
        <f aca="false">IF(INDEX(Launagögn!$E$6:$E$10005,$A382)="","",INDEX(Launagögn!$E$6:$E$10005,$A382))</f>
        <v/>
      </c>
      <c r="F382" s="27" t="str">
        <f aca="false">IFERROR(IF(INDEX(Launagögn!$C$6:$C$10005,$A382)="","",IF(INDEX(Starfsmat!$C$11:$C$110,MATCH(INDEX(Launagögn!$C$6:$C$10005,$A382),Starfsmat!$B$11:$B$110,0))=0,"",INDEX(Starfsmat!$C$11:$C$110,MATCH(INDEX(Launagögn!$C$6:$C$10005,$A382),Starfsmat!$B$11:$B$110,0)))),"")</f>
        <v/>
      </c>
      <c r="G382" s="37" t="str">
        <f aca="false">IFERROR(IF(INDEX(Einstaklingsmat!$D$11:$D$510,$A382)=0,"",INDEX(Einstaklingsmat!$D$11:$D$510,$A382)),"")</f>
        <v/>
      </c>
      <c r="H382" s="51" t="str">
        <f aca="false">IFERROR(IF(AND(F382="",G382=""),"",IF(F382="",0,F382)+IF(G382="",0,G382)),"")</f>
        <v/>
      </c>
      <c r="I382" s="52" t="str">
        <f aca="false">IF(INDEX(Launagögn!$I$6:$I$10005,$A382)="","",INDEX(Launagögn!$I$6:$I$10005,$A382))</f>
        <v/>
      </c>
      <c r="J382" s="52" t="str">
        <f aca="false">IF(INDEX(Launagögn!$P$6:$P$10005,$A382)="","",INDEX(Launagögn!$P$6:$P$10005,$A382))</f>
        <v/>
      </c>
      <c r="K382" s="52" t="str">
        <f aca="false">IF(INDEX(Launagögn!$Q$6:$Q$10005,$A382)="","",INDEX(Launagögn!$Q$6:$Q$10005,$A382))</f>
        <v/>
      </c>
      <c r="L382" s="53" t="str">
        <f aca="false">IFERROR(IF(AND(I382="",J382=""),"",IF(I382="",0,I382)+IF(J382="",0,J382)),"")</f>
        <v/>
      </c>
      <c r="M382" s="52" t="str">
        <f aca="false">IFERROR(IF(OR(L382="",E382="",E382=0),"",ROUND(L382/E382,0)),"")</f>
        <v/>
      </c>
    </row>
    <row r="383" customFormat="false" ht="15" hidden="false" customHeight="true" outlineLevel="0" collapsed="false">
      <c r="A383" s="24" t="n">
        <v>378</v>
      </c>
      <c r="B383" s="25" t="str">
        <f aca="false">IF(INDEX(Launagögn!$B$6:$B$10005,$A383)="","",INDEX(Launagögn!$B$6:$B$10005,$A383))</f>
        <v/>
      </c>
      <c r="C383" s="25" t="str">
        <f aca="false">IF(INDEX(Launagögn!$C$6:$C$10005,$A383)="","",INDEX(Launagögn!$C$6:$C$10005,$A383))</f>
        <v/>
      </c>
      <c r="D383" s="49" t="str">
        <f aca="false">IF(INDEX(Launagögn!$D$6:$D$10005,$A383)="","",INDEX(Launagögn!$D$6:$D$10005,$A383))</f>
        <v/>
      </c>
      <c r="E383" s="50" t="str">
        <f aca="false">IF(INDEX(Launagögn!$E$6:$E$10005,$A383)="","",INDEX(Launagögn!$E$6:$E$10005,$A383))</f>
        <v/>
      </c>
      <c r="F383" s="27" t="str">
        <f aca="false">IFERROR(IF(INDEX(Launagögn!$C$6:$C$10005,$A383)="","",IF(INDEX(Starfsmat!$C$11:$C$110,MATCH(INDEX(Launagögn!$C$6:$C$10005,$A383),Starfsmat!$B$11:$B$110,0))=0,"",INDEX(Starfsmat!$C$11:$C$110,MATCH(INDEX(Launagögn!$C$6:$C$10005,$A383),Starfsmat!$B$11:$B$110,0)))),"")</f>
        <v/>
      </c>
      <c r="G383" s="37" t="str">
        <f aca="false">IFERROR(IF(INDEX(Einstaklingsmat!$D$11:$D$510,$A383)=0,"",INDEX(Einstaklingsmat!$D$11:$D$510,$A383)),"")</f>
        <v/>
      </c>
      <c r="H383" s="51" t="str">
        <f aca="false">IFERROR(IF(AND(F383="",G383=""),"",IF(F383="",0,F383)+IF(G383="",0,G383)),"")</f>
        <v/>
      </c>
      <c r="I383" s="52" t="str">
        <f aca="false">IF(INDEX(Launagögn!$I$6:$I$10005,$A383)="","",INDEX(Launagögn!$I$6:$I$10005,$A383))</f>
        <v/>
      </c>
      <c r="J383" s="52" t="str">
        <f aca="false">IF(INDEX(Launagögn!$P$6:$P$10005,$A383)="","",INDEX(Launagögn!$P$6:$P$10005,$A383))</f>
        <v/>
      </c>
      <c r="K383" s="52" t="str">
        <f aca="false">IF(INDEX(Launagögn!$Q$6:$Q$10005,$A383)="","",INDEX(Launagögn!$Q$6:$Q$10005,$A383))</f>
        <v/>
      </c>
      <c r="L383" s="53" t="str">
        <f aca="false">IFERROR(IF(AND(I383="",J383=""),"",IF(I383="",0,I383)+IF(J383="",0,J383)),"")</f>
        <v/>
      </c>
      <c r="M383" s="52" t="str">
        <f aca="false">IFERROR(IF(OR(L383="",E383="",E383=0),"",ROUND(L383/E383,0)),"")</f>
        <v/>
      </c>
    </row>
    <row r="384" customFormat="false" ht="15" hidden="false" customHeight="true" outlineLevel="0" collapsed="false">
      <c r="A384" s="24" t="n">
        <v>379</v>
      </c>
      <c r="B384" s="25" t="str">
        <f aca="false">IF(INDEX(Launagögn!$B$6:$B$10005,$A384)="","",INDEX(Launagögn!$B$6:$B$10005,$A384))</f>
        <v/>
      </c>
      <c r="C384" s="25" t="str">
        <f aca="false">IF(INDEX(Launagögn!$C$6:$C$10005,$A384)="","",INDEX(Launagögn!$C$6:$C$10005,$A384))</f>
        <v/>
      </c>
      <c r="D384" s="49" t="str">
        <f aca="false">IF(INDEX(Launagögn!$D$6:$D$10005,$A384)="","",INDEX(Launagögn!$D$6:$D$10005,$A384))</f>
        <v/>
      </c>
      <c r="E384" s="50" t="str">
        <f aca="false">IF(INDEX(Launagögn!$E$6:$E$10005,$A384)="","",INDEX(Launagögn!$E$6:$E$10005,$A384))</f>
        <v/>
      </c>
      <c r="F384" s="27" t="str">
        <f aca="false">IFERROR(IF(INDEX(Launagögn!$C$6:$C$10005,$A384)="","",IF(INDEX(Starfsmat!$C$11:$C$110,MATCH(INDEX(Launagögn!$C$6:$C$10005,$A384),Starfsmat!$B$11:$B$110,0))=0,"",INDEX(Starfsmat!$C$11:$C$110,MATCH(INDEX(Launagögn!$C$6:$C$10005,$A384),Starfsmat!$B$11:$B$110,0)))),"")</f>
        <v/>
      </c>
      <c r="G384" s="37" t="str">
        <f aca="false">IFERROR(IF(INDEX(Einstaklingsmat!$D$11:$D$510,$A384)=0,"",INDEX(Einstaklingsmat!$D$11:$D$510,$A384)),"")</f>
        <v/>
      </c>
      <c r="H384" s="51" t="str">
        <f aca="false">IFERROR(IF(AND(F384="",G384=""),"",IF(F384="",0,F384)+IF(G384="",0,G384)),"")</f>
        <v/>
      </c>
      <c r="I384" s="52" t="str">
        <f aca="false">IF(INDEX(Launagögn!$I$6:$I$10005,$A384)="","",INDEX(Launagögn!$I$6:$I$10005,$A384))</f>
        <v/>
      </c>
      <c r="J384" s="52" t="str">
        <f aca="false">IF(INDEX(Launagögn!$P$6:$P$10005,$A384)="","",INDEX(Launagögn!$P$6:$P$10005,$A384))</f>
        <v/>
      </c>
      <c r="K384" s="52" t="str">
        <f aca="false">IF(INDEX(Launagögn!$Q$6:$Q$10005,$A384)="","",INDEX(Launagögn!$Q$6:$Q$10005,$A384))</f>
        <v/>
      </c>
      <c r="L384" s="53" t="str">
        <f aca="false">IFERROR(IF(AND(I384="",J384=""),"",IF(I384="",0,I384)+IF(J384="",0,J384)),"")</f>
        <v/>
      </c>
      <c r="M384" s="52" t="str">
        <f aca="false">IFERROR(IF(OR(L384="",E384="",E384=0),"",ROUND(L384/E384,0)),"")</f>
        <v/>
      </c>
    </row>
    <row r="385" customFormat="false" ht="15" hidden="false" customHeight="true" outlineLevel="0" collapsed="false">
      <c r="A385" s="24" t="n">
        <v>380</v>
      </c>
      <c r="B385" s="25" t="str">
        <f aca="false">IF(INDEX(Launagögn!$B$6:$B$10005,$A385)="","",INDEX(Launagögn!$B$6:$B$10005,$A385))</f>
        <v/>
      </c>
      <c r="C385" s="25" t="str">
        <f aca="false">IF(INDEX(Launagögn!$C$6:$C$10005,$A385)="","",INDEX(Launagögn!$C$6:$C$10005,$A385))</f>
        <v/>
      </c>
      <c r="D385" s="49" t="str">
        <f aca="false">IF(INDEX(Launagögn!$D$6:$D$10005,$A385)="","",INDEX(Launagögn!$D$6:$D$10005,$A385))</f>
        <v/>
      </c>
      <c r="E385" s="50" t="str">
        <f aca="false">IF(INDEX(Launagögn!$E$6:$E$10005,$A385)="","",INDEX(Launagögn!$E$6:$E$10005,$A385))</f>
        <v/>
      </c>
      <c r="F385" s="27" t="str">
        <f aca="false">IFERROR(IF(INDEX(Launagögn!$C$6:$C$10005,$A385)="","",IF(INDEX(Starfsmat!$C$11:$C$110,MATCH(INDEX(Launagögn!$C$6:$C$10005,$A385),Starfsmat!$B$11:$B$110,0))=0,"",INDEX(Starfsmat!$C$11:$C$110,MATCH(INDEX(Launagögn!$C$6:$C$10005,$A385),Starfsmat!$B$11:$B$110,0)))),"")</f>
        <v/>
      </c>
      <c r="G385" s="37" t="str">
        <f aca="false">IFERROR(IF(INDEX(Einstaklingsmat!$D$11:$D$510,$A385)=0,"",INDEX(Einstaklingsmat!$D$11:$D$510,$A385)),"")</f>
        <v/>
      </c>
      <c r="H385" s="51" t="str">
        <f aca="false">IFERROR(IF(AND(F385="",G385=""),"",IF(F385="",0,F385)+IF(G385="",0,G385)),"")</f>
        <v/>
      </c>
      <c r="I385" s="52" t="str">
        <f aca="false">IF(INDEX(Launagögn!$I$6:$I$10005,$A385)="","",INDEX(Launagögn!$I$6:$I$10005,$A385))</f>
        <v/>
      </c>
      <c r="J385" s="52" t="str">
        <f aca="false">IF(INDEX(Launagögn!$P$6:$P$10005,$A385)="","",INDEX(Launagögn!$P$6:$P$10005,$A385))</f>
        <v/>
      </c>
      <c r="K385" s="52" t="str">
        <f aca="false">IF(INDEX(Launagögn!$Q$6:$Q$10005,$A385)="","",INDEX(Launagögn!$Q$6:$Q$10005,$A385))</f>
        <v/>
      </c>
      <c r="L385" s="53" t="str">
        <f aca="false">IFERROR(IF(AND(I385="",J385=""),"",IF(I385="",0,I385)+IF(J385="",0,J385)),"")</f>
        <v/>
      </c>
      <c r="M385" s="52" t="str">
        <f aca="false">IFERROR(IF(OR(L385="",E385="",E385=0),"",ROUND(L385/E385,0)),"")</f>
        <v/>
      </c>
    </row>
    <row r="386" customFormat="false" ht="15" hidden="false" customHeight="true" outlineLevel="0" collapsed="false">
      <c r="A386" s="24" t="n">
        <v>381</v>
      </c>
      <c r="B386" s="25" t="str">
        <f aca="false">IF(INDEX(Launagögn!$B$6:$B$10005,$A386)="","",INDEX(Launagögn!$B$6:$B$10005,$A386))</f>
        <v/>
      </c>
      <c r="C386" s="25" t="str">
        <f aca="false">IF(INDEX(Launagögn!$C$6:$C$10005,$A386)="","",INDEX(Launagögn!$C$6:$C$10005,$A386))</f>
        <v/>
      </c>
      <c r="D386" s="49" t="str">
        <f aca="false">IF(INDEX(Launagögn!$D$6:$D$10005,$A386)="","",INDEX(Launagögn!$D$6:$D$10005,$A386))</f>
        <v/>
      </c>
      <c r="E386" s="50" t="str">
        <f aca="false">IF(INDEX(Launagögn!$E$6:$E$10005,$A386)="","",INDEX(Launagögn!$E$6:$E$10005,$A386))</f>
        <v/>
      </c>
      <c r="F386" s="27" t="str">
        <f aca="false">IFERROR(IF(INDEX(Launagögn!$C$6:$C$10005,$A386)="","",IF(INDEX(Starfsmat!$C$11:$C$110,MATCH(INDEX(Launagögn!$C$6:$C$10005,$A386),Starfsmat!$B$11:$B$110,0))=0,"",INDEX(Starfsmat!$C$11:$C$110,MATCH(INDEX(Launagögn!$C$6:$C$10005,$A386),Starfsmat!$B$11:$B$110,0)))),"")</f>
        <v/>
      </c>
      <c r="G386" s="37" t="str">
        <f aca="false">IFERROR(IF(INDEX(Einstaklingsmat!$D$11:$D$510,$A386)=0,"",INDEX(Einstaklingsmat!$D$11:$D$510,$A386)),"")</f>
        <v/>
      </c>
      <c r="H386" s="51" t="str">
        <f aca="false">IFERROR(IF(AND(F386="",G386=""),"",IF(F386="",0,F386)+IF(G386="",0,G386)),"")</f>
        <v/>
      </c>
      <c r="I386" s="52" t="str">
        <f aca="false">IF(INDEX(Launagögn!$I$6:$I$10005,$A386)="","",INDEX(Launagögn!$I$6:$I$10005,$A386))</f>
        <v/>
      </c>
      <c r="J386" s="52" t="str">
        <f aca="false">IF(INDEX(Launagögn!$P$6:$P$10005,$A386)="","",INDEX(Launagögn!$P$6:$P$10005,$A386))</f>
        <v/>
      </c>
      <c r="K386" s="52" t="str">
        <f aca="false">IF(INDEX(Launagögn!$Q$6:$Q$10005,$A386)="","",INDEX(Launagögn!$Q$6:$Q$10005,$A386))</f>
        <v/>
      </c>
      <c r="L386" s="53" t="str">
        <f aca="false">IFERROR(IF(AND(I386="",J386=""),"",IF(I386="",0,I386)+IF(J386="",0,J386)),"")</f>
        <v/>
      </c>
      <c r="M386" s="52" t="str">
        <f aca="false">IFERROR(IF(OR(L386="",E386="",E386=0),"",ROUND(L386/E386,0)),"")</f>
        <v/>
      </c>
    </row>
    <row r="387" customFormat="false" ht="15" hidden="false" customHeight="true" outlineLevel="0" collapsed="false">
      <c r="A387" s="24" t="n">
        <v>382</v>
      </c>
      <c r="B387" s="25" t="str">
        <f aca="false">IF(INDEX(Launagögn!$B$6:$B$10005,$A387)="","",INDEX(Launagögn!$B$6:$B$10005,$A387))</f>
        <v/>
      </c>
      <c r="C387" s="25" t="str">
        <f aca="false">IF(INDEX(Launagögn!$C$6:$C$10005,$A387)="","",INDEX(Launagögn!$C$6:$C$10005,$A387))</f>
        <v/>
      </c>
      <c r="D387" s="49" t="str">
        <f aca="false">IF(INDEX(Launagögn!$D$6:$D$10005,$A387)="","",INDEX(Launagögn!$D$6:$D$10005,$A387))</f>
        <v/>
      </c>
      <c r="E387" s="50" t="str">
        <f aca="false">IF(INDEX(Launagögn!$E$6:$E$10005,$A387)="","",INDEX(Launagögn!$E$6:$E$10005,$A387))</f>
        <v/>
      </c>
      <c r="F387" s="27" t="str">
        <f aca="false">IFERROR(IF(INDEX(Launagögn!$C$6:$C$10005,$A387)="","",IF(INDEX(Starfsmat!$C$11:$C$110,MATCH(INDEX(Launagögn!$C$6:$C$10005,$A387),Starfsmat!$B$11:$B$110,0))=0,"",INDEX(Starfsmat!$C$11:$C$110,MATCH(INDEX(Launagögn!$C$6:$C$10005,$A387),Starfsmat!$B$11:$B$110,0)))),"")</f>
        <v/>
      </c>
      <c r="G387" s="37" t="str">
        <f aca="false">IFERROR(IF(INDEX(Einstaklingsmat!$D$11:$D$510,$A387)=0,"",INDEX(Einstaklingsmat!$D$11:$D$510,$A387)),"")</f>
        <v/>
      </c>
      <c r="H387" s="51" t="str">
        <f aca="false">IFERROR(IF(AND(F387="",G387=""),"",IF(F387="",0,F387)+IF(G387="",0,G387)),"")</f>
        <v/>
      </c>
      <c r="I387" s="52" t="str">
        <f aca="false">IF(INDEX(Launagögn!$I$6:$I$10005,$A387)="","",INDEX(Launagögn!$I$6:$I$10005,$A387))</f>
        <v/>
      </c>
      <c r="J387" s="52" t="str">
        <f aca="false">IF(INDEX(Launagögn!$P$6:$P$10005,$A387)="","",INDEX(Launagögn!$P$6:$P$10005,$A387))</f>
        <v/>
      </c>
      <c r="K387" s="52" t="str">
        <f aca="false">IF(INDEX(Launagögn!$Q$6:$Q$10005,$A387)="","",INDEX(Launagögn!$Q$6:$Q$10005,$A387))</f>
        <v/>
      </c>
      <c r="L387" s="53" t="str">
        <f aca="false">IFERROR(IF(AND(I387="",J387=""),"",IF(I387="",0,I387)+IF(J387="",0,J387)),"")</f>
        <v/>
      </c>
      <c r="M387" s="52" t="str">
        <f aca="false">IFERROR(IF(OR(L387="",E387="",E387=0),"",ROUND(L387/E387,0)),"")</f>
        <v/>
      </c>
    </row>
    <row r="388" customFormat="false" ht="15" hidden="false" customHeight="true" outlineLevel="0" collapsed="false">
      <c r="A388" s="24" t="n">
        <v>383</v>
      </c>
      <c r="B388" s="25" t="str">
        <f aca="false">IF(INDEX(Launagögn!$B$6:$B$10005,$A388)="","",INDEX(Launagögn!$B$6:$B$10005,$A388))</f>
        <v/>
      </c>
      <c r="C388" s="25" t="str">
        <f aca="false">IF(INDEX(Launagögn!$C$6:$C$10005,$A388)="","",INDEX(Launagögn!$C$6:$C$10005,$A388))</f>
        <v/>
      </c>
      <c r="D388" s="49" t="str">
        <f aca="false">IF(INDEX(Launagögn!$D$6:$D$10005,$A388)="","",INDEX(Launagögn!$D$6:$D$10005,$A388))</f>
        <v/>
      </c>
      <c r="E388" s="50" t="str">
        <f aca="false">IF(INDEX(Launagögn!$E$6:$E$10005,$A388)="","",INDEX(Launagögn!$E$6:$E$10005,$A388))</f>
        <v/>
      </c>
      <c r="F388" s="27" t="str">
        <f aca="false">IFERROR(IF(INDEX(Launagögn!$C$6:$C$10005,$A388)="","",IF(INDEX(Starfsmat!$C$11:$C$110,MATCH(INDEX(Launagögn!$C$6:$C$10005,$A388),Starfsmat!$B$11:$B$110,0))=0,"",INDEX(Starfsmat!$C$11:$C$110,MATCH(INDEX(Launagögn!$C$6:$C$10005,$A388),Starfsmat!$B$11:$B$110,0)))),"")</f>
        <v/>
      </c>
      <c r="G388" s="37" t="str">
        <f aca="false">IFERROR(IF(INDEX(Einstaklingsmat!$D$11:$D$510,$A388)=0,"",INDEX(Einstaklingsmat!$D$11:$D$510,$A388)),"")</f>
        <v/>
      </c>
      <c r="H388" s="51" t="str">
        <f aca="false">IFERROR(IF(AND(F388="",G388=""),"",IF(F388="",0,F388)+IF(G388="",0,G388)),"")</f>
        <v/>
      </c>
      <c r="I388" s="52" t="str">
        <f aca="false">IF(INDEX(Launagögn!$I$6:$I$10005,$A388)="","",INDEX(Launagögn!$I$6:$I$10005,$A388))</f>
        <v/>
      </c>
      <c r="J388" s="52" t="str">
        <f aca="false">IF(INDEX(Launagögn!$P$6:$P$10005,$A388)="","",INDEX(Launagögn!$P$6:$P$10005,$A388))</f>
        <v/>
      </c>
      <c r="K388" s="52" t="str">
        <f aca="false">IF(INDEX(Launagögn!$Q$6:$Q$10005,$A388)="","",INDEX(Launagögn!$Q$6:$Q$10005,$A388))</f>
        <v/>
      </c>
      <c r="L388" s="53" t="str">
        <f aca="false">IFERROR(IF(AND(I388="",J388=""),"",IF(I388="",0,I388)+IF(J388="",0,J388)),"")</f>
        <v/>
      </c>
      <c r="M388" s="52" t="str">
        <f aca="false">IFERROR(IF(OR(L388="",E388="",E388=0),"",ROUND(L388/E388,0)),"")</f>
        <v/>
      </c>
    </row>
    <row r="389" customFormat="false" ht="15" hidden="false" customHeight="true" outlineLevel="0" collapsed="false">
      <c r="A389" s="24" t="n">
        <v>384</v>
      </c>
      <c r="B389" s="25" t="str">
        <f aca="false">IF(INDEX(Launagögn!$B$6:$B$10005,$A389)="","",INDEX(Launagögn!$B$6:$B$10005,$A389))</f>
        <v/>
      </c>
      <c r="C389" s="25" t="str">
        <f aca="false">IF(INDEX(Launagögn!$C$6:$C$10005,$A389)="","",INDEX(Launagögn!$C$6:$C$10005,$A389))</f>
        <v/>
      </c>
      <c r="D389" s="49" t="str">
        <f aca="false">IF(INDEX(Launagögn!$D$6:$D$10005,$A389)="","",INDEX(Launagögn!$D$6:$D$10005,$A389))</f>
        <v/>
      </c>
      <c r="E389" s="50" t="str">
        <f aca="false">IF(INDEX(Launagögn!$E$6:$E$10005,$A389)="","",INDEX(Launagögn!$E$6:$E$10005,$A389))</f>
        <v/>
      </c>
      <c r="F389" s="27" t="str">
        <f aca="false">IFERROR(IF(INDEX(Launagögn!$C$6:$C$10005,$A389)="","",IF(INDEX(Starfsmat!$C$11:$C$110,MATCH(INDEX(Launagögn!$C$6:$C$10005,$A389),Starfsmat!$B$11:$B$110,0))=0,"",INDEX(Starfsmat!$C$11:$C$110,MATCH(INDEX(Launagögn!$C$6:$C$10005,$A389),Starfsmat!$B$11:$B$110,0)))),"")</f>
        <v/>
      </c>
      <c r="G389" s="37" t="str">
        <f aca="false">IFERROR(IF(INDEX(Einstaklingsmat!$D$11:$D$510,$A389)=0,"",INDEX(Einstaklingsmat!$D$11:$D$510,$A389)),"")</f>
        <v/>
      </c>
      <c r="H389" s="51" t="str">
        <f aca="false">IFERROR(IF(AND(F389="",G389=""),"",IF(F389="",0,F389)+IF(G389="",0,G389)),"")</f>
        <v/>
      </c>
      <c r="I389" s="52" t="str">
        <f aca="false">IF(INDEX(Launagögn!$I$6:$I$10005,$A389)="","",INDEX(Launagögn!$I$6:$I$10005,$A389))</f>
        <v/>
      </c>
      <c r="J389" s="52" t="str">
        <f aca="false">IF(INDEX(Launagögn!$P$6:$P$10005,$A389)="","",INDEX(Launagögn!$P$6:$P$10005,$A389))</f>
        <v/>
      </c>
      <c r="K389" s="52" t="str">
        <f aca="false">IF(INDEX(Launagögn!$Q$6:$Q$10005,$A389)="","",INDEX(Launagögn!$Q$6:$Q$10005,$A389))</f>
        <v/>
      </c>
      <c r="L389" s="53" t="str">
        <f aca="false">IFERROR(IF(AND(I389="",J389=""),"",IF(I389="",0,I389)+IF(J389="",0,J389)),"")</f>
        <v/>
      </c>
      <c r="M389" s="52" t="str">
        <f aca="false">IFERROR(IF(OR(L389="",E389="",E389=0),"",ROUND(L389/E389,0)),"")</f>
        <v/>
      </c>
    </row>
    <row r="390" customFormat="false" ht="15" hidden="false" customHeight="true" outlineLevel="0" collapsed="false">
      <c r="A390" s="24" t="n">
        <v>385</v>
      </c>
      <c r="B390" s="25" t="str">
        <f aca="false">IF(INDEX(Launagögn!$B$6:$B$10005,$A390)="","",INDEX(Launagögn!$B$6:$B$10005,$A390))</f>
        <v/>
      </c>
      <c r="C390" s="25" t="str">
        <f aca="false">IF(INDEX(Launagögn!$C$6:$C$10005,$A390)="","",INDEX(Launagögn!$C$6:$C$10005,$A390))</f>
        <v/>
      </c>
      <c r="D390" s="49" t="str">
        <f aca="false">IF(INDEX(Launagögn!$D$6:$D$10005,$A390)="","",INDEX(Launagögn!$D$6:$D$10005,$A390))</f>
        <v/>
      </c>
      <c r="E390" s="50" t="str">
        <f aca="false">IF(INDEX(Launagögn!$E$6:$E$10005,$A390)="","",INDEX(Launagögn!$E$6:$E$10005,$A390))</f>
        <v/>
      </c>
      <c r="F390" s="27" t="str">
        <f aca="false">IFERROR(IF(INDEX(Launagögn!$C$6:$C$10005,$A390)="","",IF(INDEX(Starfsmat!$C$11:$C$110,MATCH(INDEX(Launagögn!$C$6:$C$10005,$A390),Starfsmat!$B$11:$B$110,0))=0,"",INDEX(Starfsmat!$C$11:$C$110,MATCH(INDEX(Launagögn!$C$6:$C$10005,$A390),Starfsmat!$B$11:$B$110,0)))),"")</f>
        <v/>
      </c>
      <c r="G390" s="37" t="str">
        <f aca="false">IFERROR(IF(INDEX(Einstaklingsmat!$D$11:$D$510,$A390)=0,"",INDEX(Einstaklingsmat!$D$11:$D$510,$A390)),"")</f>
        <v/>
      </c>
      <c r="H390" s="51" t="str">
        <f aca="false">IFERROR(IF(AND(F390="",G390=""),"",IF(F390="",0,F390)+IF(G390="",0,G390)),"")</f>
        <v/>
      </c>
      <c r="I390" s="52" t="str">
        <f aca="false">IF(INDEX(Launagögn!$I$6:$I$10005,$A390)="","",INDEX(Launagögn!$I$6:$I$10005,$A390))</f>
        <v/>
      </c>
      <c r="J390" s="52" t="str">
        <f aca="false">IF(INDEX(Launagögn!$P$6:$P$10005,$A390)="","",INDEX(Launagögn!$P$6:$P$10005,$A390))</f>
        <v/>
      </c>
      <c r="K390" s="52" t="str">
        <f aca="false">IF(INDEX(Launagögn!$Q$6:$Q$10005,$A390)="","",INDEX(Launagögn!$Q$6:$Q$10005,$A390))</f>
        <v/>
      </c>
      <c r="L390" s="53" t="str">
        <f aca="false">IFERROR(IF(AND(I390="",J390=""),"",IF(I390="",0,I390)+IF(J390="",0,J390)),"")</f>
        <v/>
      </c>
      <c r="M390" s="52" t="str">
        <f aca="false">IFERROR(IF(OR(L390="",E390="",E390=0),"",ROUND(L390/E390,0)),"")</f>
        <v/>
      </c>
    </row>
    <row r="391" customFormat="false" ht="15" hidden="false" customHeight="true" outlineLevel="0" collapsed="false">
      <c r="A391" s="24" t="n">
        <v>386</v>
      </c>
      <c r="B391" s="25" t="str">
        <f aca="false">IF(INDEX(Launagögn!$B$6:$B$10005,$A391)="","",INDEX(Launagögn!$B$6:$B$10005,$A391))</f>
        <v/>
      </c>
      <c r="C391" s="25" t="str">
        <f aca="false">IF(INDEX(Launagögn!$C$6:$C$10005,$A391)="","",INDEX(Launagögn!$C$6:$C$10005,$A391))</f>
        <v/>
      </c>
      <c r="D391" s="49" t="str">
        <f aca="false">IF(INDEX(Launagögn!$D$6:$D$10005,$A391)="","",INDEX(Launagögn!$D$6:$D$10005,$A391))</f>
        <v/>
      </c>
      <c r="E391" s="50" t="str">
        <f aca="false">IF(INDEX(Launagögn!$E$6:$E$10005,$A391)="","",INDEX(Launagögn!$E$6:$E$10005,$A391))</f>
        <v/>
      </c>
      <c r="F391" s="27" t="str">
        <f aca="false">IFERROR(IF(INDEX(Launagögn!$C$6:$C$10005,$A391)="","",IF(INDEX(Starfsmat!$C$11:$C$110,MATCH(INDEX(Launagögn!$C$6:$C$10005,$A391),Starfsmat!$B$11:$B$110,0))=0,"",INDEX(Starfsmat!$C$11:$C$110,MATCH(INDEX(Launagögn!$C$6:$C$10005,$A391),Starfsmat!$B$11:$B$110,0)))),"")</f>
        <v/>
      </c>
      <c r="G391" s="37" t="str">
        <f aca="false">IFERROR(IF(INDEX(Einstaklingsmat!$D$11:$D$510,$A391)=0,"",INDEX(Einstaklingsmat!$D$11:$D$510,$A391)),"")</f>
        <v/>
      </c>
      <c r="H391" s="51" t="str">
        <f aca="false">IFERROR(IF(AND(F391="",G391=""),"",IF(F391="",0,F391)+IF(G391="",0,G391)),"")</f>
        <v/>
      </c>
      <c r="I391" s="52" t="str">
        <f aca="false">IF(INDEX(Launagögn!$I$6:$I$10005,$A391)="","",INDEX(Launagögn!$I$6:$I$10005,$A391))</f>
        <v/>
      </c>
      <c r="J391" s="52" t="str">
        <f aca="false">IF(INDEX(Launagögn!$P$6:$P$10005,$A391)="","",INDEX(Launagögn!$P$6:$P$10005,$A391))</f>
        <v/>
      </c>
      <c r="K391" s="52" t="str">
        <f aca="false">IF(INDEX(Launagögn!$Q$6:$Q$10005,$A391)="","",INDEX(Launagögn!$Q$6:$Q$10005,$A391))</f>
        <v/>
      </c>
      <c r="L391" s="53" t="str">
        <f aca="false">IFERROR(IF(AND(I391="",J391=""),"",IF(I391="",0,I391)+IF(J391="",0,J391)),"")</f>
        <v/>
      </c>
      <c r="M391" s="52" t="str">
        <f aca="false">IFERROR(IF(OR(L391="",E391="",E391=0),"",ROUND(L391/E391,0)),"")</f>
        <v/>
      </c>
    </row>
    <row r="392" customFormat="false" ht="15" hidden="false" customHeight="true" outlineLevel="0" collapsed="false">
      <c r="A392" s="24" t="n">
        <v>387</v>
      </c>
      <c r="B392" s="25" t="str">
        <f aca="false">IF(INDEX(Launagögn!$B$6:$B$10005,$A392)="","",INDEX(Launagögn!$B$6:$B$10005,$A392))</f>
        <v/>
      </c>
      <c r="C392" s="25" t="str">
        <f aca="false">IF(INDEX(Launagögn!$C$6:$C$10005,$A392)="","",INDEX(Launagögn!$C$6:$C$10005,$A392))</f>
        <v/>
      </c>
      <c r="D392" s="49" t="str">
        <f aca="false">IF(INDEX(Launagögn!$D$6:$D$10005,$A392)="","",INDEX(Launagögn!$D$6:$D$10005,$A392))</f>
        <v/>
      </c>
      <c r="E392" s="50" t="str">
        <f aca="false">IF(INDEX(Launagögn!$E$6:$E$10005,$A392)="","",INDEX(Launagögn!$E$6:$E$10005,$A392))</f>
        <v/>
      </c>
      <c r="F392" s="27" t="str">
        <f aca="false">IFERROR(IF(INDEX(Launagögn!$C$6:$C$10005,$A392)="","",IF(INDEX(Starfsmat!$C$11:$C$110,MATCH(INDEX(Launagögn!$C$6:$C$10005,$A392),Starfsmat!$B$11:$B$110,0))=0,"",INDEX(Starfsmat!$C$11:$C$110,MATCH(INDEX(Launagögn!$C$6:$C$10005,$A392),Starfsmat!$B$11:$B$110,0)))),"")</f>
        <v/>
      </c>
      <c r="G392" s="37" t="str">
        <f aca="false">IFERROR(IF(INDEX(Einstaklingsmat!$D$11:$D$510,$A392)=0,"",INDEX(Einstaklingsmat!$D$11:$D$510,$A392)),"")</f>
        <v/>
      </c>
      <c r="H392" s="51" t="str">
        <f aca="false">IFERROR(IF(AND(F392="",G392=""),"",IF(F392="",0,F392)+IF(G392="",0,G392)),"")</f>
        <v/>
      </c>
      <c r="I392" s="52" t="str">
        <f aca="false">IF(INDEX(Launagögn!$I$6:$I$10005,$A392)="","",INDEX(Launagögn!$I$6:$I$10005,$A392))</f>
        <v/>
      </c>
      <c r="J392" s="52" t="str">
        <f aca="false">IF(INDEX(Launagögn!$P$6:$P$10005,$A392)="","",INDEX(Launagögn!$P$6:$P$10005,$A392))</f>
        <v/>
      </c>
      <c r="K392" s="52" t="str">
        <f aca="false">IF(INDEX(Launagögn!$Q$6:$Q$10005,$A392)="","",INDEX(Launagögn!$Q$6:$Q$10005,$A392))</f>
        <v/>
      </c>
      <c r="L392" s="53" t="str">
        <f aca="false">IFERROR(IF(AND(I392="",J392=""),"",IF(I392="",0,I392)+IF(J392="",0,J392)),"")</f>
        <v/>
      </c>
      <c r="M392" s="52" t="str">
        <f aca="false">IFERROR(IF(OR(L392="",E392="",E392=0),"",ROUND(L392/E392,0)),"")</f>
        <v/>
      </c>
    </row>
    <row r="393" customFormat="false" ht="15" hidden="false" customHeight="true" outlineLevel="0" collapsed="false">
      <c r="A393" s="24" t="n">
        <v>388</v>
      </c>
      <c r="B393" s="25" t="str">
        <f aca="false">IF(INDEX(Launagögn!$B$6:$B$10005,$A393)="","",INDEX(Launagögn!$B$6:$B$10005,$A393))</f>
        <v/>
      </c>
      <c r="C393" s="25" t="str">
        <f aca="false">IF(INDEX(Launagögn!$C$6:$C$10005,$A393)="","",INDEX(Launagögn!$C$6:$C$10005,$A393))</f>
        <v/>
      </c>
      <c r="D393" s="49" t="str">
        <f aca="false">IF(INDEX(Launagögn!$D$6:$D$10005,$A393)="","",INDEX(Launagögn!$D$6:$D$10005,$A393))</f>
        <v/>
      </c>
      <c r="E393" s="50" t="str">
        <f aca="false">IF(INDEX(Launagögn!$E$6:$E$10005,$A393)="","",INDEX(Launagögn!$E$6:$E$10005,$A393))</f>
        <v/>
      </c>
      <c r="F393" s="27" t="str">
        <f aca="false">IFERROR(IF(INDEX(Launagögn!$C$6:$C$10005,$A393)="","",IF(INDEX(Starfsmat!$C$11:$C$110,MATCH(INDEX(Launagögn!$C$6:$C$10005,$A393),Starfsmat!$B$11:$B$110,0))=0,"",INDEX(Starfsmat!$C$11:$C$110,MATCH(INDEX(Launagögn!$C$6:$C$10005,$A393),Starfsmat!$B$11:$B$110,0)))),"")</f>
        <v/>
      </c>
      <c r="G393" s="37" t="str">
        <f aca="false">IFERROR(IF(INDEX(Einstaklingsmat!$D$11:$D$510,$A393)=0,"",INDEX(Einstaklingsmat!$D$11:$D$510,$A393)),"")</f>
        <v/>
      </c>
      <c r="H393" s="51" t="str">
        <f aca="false">IFERROR(IF(AND(F393="",G393=""),"",IF(F393="",0,F393)+IF(G393="",0,G393)),"")</f>
        <v/>
      </c>
      <c r="I393" s="52" t="str">
        <f aca="false">IF(INDEX(Launagögn!$I$6:$I$10005,$A393)="","",INDEX(Launagögn!$I$6:$I$10005,$A393))</f>
        <v/>
      </c>
      <c r="J393" s="52" t="str">
        <f aca="false">IF(INDEX(Launagögn!$P$6:$P$10005,$A393)="","",INDEX(Launagögn!$P$6:$P$10005,$A393))</f>
        <v/>
      </c>
      <c r="K393" s="52" t="str">
        <f aca="false">IF(INDEX(Launagögn!$Q$6:$Q$10005,$A393)="","",INDEX(Launagögn!$Q$6:$Q$10005,$A393))</f>
        <v/>
      </c>
      <c r="L393" s="53" t="str">
        <f aca="false">IFERROR(IF(AND(I393="",J393=""),"",IF(I393="",0,I393)+IF(J393="",0,J393)),"")</f>
        <v/>
      </c>
      <c r="M393" s="52" t="str">
        <f aca="false">IFERROR(IF(OR(L393="",E393="",E393=0),"",ROUND(L393/E393,0)),"")</f>
        <v/>
      </c>
    </row>
    <row r="394" customFormat="false" ht="15" hidden="false" customHeight="true" outlineLevel="0" collapsed="false">
      <c r="A394" s="24" t="n">
        <v>389</v>
      </c>
      <c r="B394" s="25" t="str">
        <f aca="false">IF(INDEX(Launagögn!$B$6:$B$10005,$A394)="","",INDEX(Launagögn!$B$6:$B$10005,$A394))</f>
        <v/>
      </c>
      <c r="C394" s="25" t="str">
        <f aca="false">IF(INDEX(Launagögn!$C$6:$C$10005,$A394)="","",INDEX(Launagögn!$C$6:$C$10005,$A394))</f>
        <v/>
      </c>
      <c r="D394" s="49" t="str">
        <f aca="false">IF(INDEX(Launagögn!$D$6:$D$10005,$A394)="","",INDEX(Launagögn!$D$6:$D$10005,$A394))</f>
        <v/>
      </c>
      <c r="E394" s="50" t="str">
        <f aca="false">IF(INDEX(Launagögn!$E$6:$E$10005,$A394)="","",INDEX(Launagögn!$E$6:$E$10005,$A394))</f>
        <v/>
      </c>
      <c r="F394" s="27" t="str">
        <f aca="false">IFERROR(IF(INDEX(Launagögn!$C$6:$C$10005,$A394)="","",IF(INDEX(Starfsmat!$C$11:$C$110,MATCH(INDEX(Launagögn!$C$6:$C$10005,$A394),Starfsmat!$B$11:$B$110,0))=0,"",INDEX(Starfsmat!$C$11:$C$110,MATCH(INDEX(Launagögn!$C$6:$C$10005,$A394),Starfsmat!$B$11:$B$110,0)))),"")</f>
        <v/>
      </c>
      <c r="G394" s="37" t="str">
        <f aca="false">IFERROR(IF(INDEX(Einstaklingsmat!$D$11:$D$510,$A394)=0,"",INDEX(Einstaklingsmat!$D$11:$D$510,$A394)),"")</f>
        <v/>
      </c>
      <c r="H394" s="51" t="str">
        <f aca="false">IFERROR(IF(AND(F394="",G394=""),"",IF(F394="",0,F394)+IF(G394="",0,G394)),"")</f>
        <v/>
      </c>
      <c r="I394" s="52" t="str">
        <f aca="false">IF(INDEX(Launagögn!$I$6:$I$10005,$A394)="","",INDEX(Launagögn!$I$6:$I$10005,$A394))</f>
        <v/>
      </c>
      <c r="J394" s="52" t="str">
        <f aca="false">IF(INDEX(Launagögn!$P$6:$P$10005,$A394)="","",INDEX(Launagögn!$P$6:$P$10005,$A394))</f>
        <v/>
      </c>
      <c r="K394" s="52" t="str">
        <f aca="false">IF(INDEX(Launagögn!$Q$6:$Q$10005,$A394)="","",INDEX(Launagögn!$Q$6:$Q$10005,$A394))</f>
        <v/>
      </c>
      <c r="L394" s="53" t="str">
        <f aca="false">IFERROR(IF(AND(I394="",J394=""),"",IF(I394="",0,I394)+IF(J394="",0,J394)),"")</f>
        <v/>
      </c>
      <c r="M394" s="52" t="str">
        <f aca="false">IFERROR(IF(OR(L394="",E394="",E394=0),"",ROUND(L394/E394,0)),"")</f>
        <v/>
      </c>
    </row>
    <row r="395" customFormat="false" ht="15" hidden="false" customHeight="true" outlineLevel="0" collapsed="false">
      <c r="A395" s="24" t="n">
        <v>390</v>
      </c>
      <c r="B395" s="25" t="str">
        <f aca="false">IF(INDEX(Launagögn!$B$6:$B$10005,$A395)="","",INDEX(Launagögn!$B$6:$B$10005,$A395))</f>
        <v/>
      </c>
      <c r="C395" s="25" t="str">
        <f aca="false">IF(INDEX(Launagögn!$C$6:$C$10005,$A395)="","",INDEX(Launagögn!$C$6:$C$10005,$A395))</f>
        <v/>
      </c>
      <c r="D395" s="49" t="str">
        <f aca="false">IF(INDEX(Launagögn!$D$6:$D$10005,$A395)="","",INDEX(Launagögn!$D$6:$D$10005,$A395))</f>
        <v/>
      </c>
      <c r="E395" s="50" t="str">
        <f aca="false">IF(INDEX(Launagögn!$E$6:$E$10005,$A395)="","",INDEX(Launagögn!$E$6:$E$10005,$A395))</f>
        <v/>
      </c>
      <c r="F395" s="27" t="str">
        <f aca="false">IFERROR(IF(INDEX(Launagögn!$C$6:$C$10005,$A395)="","",IF(INDEX(Starfsmat!$C$11:$C$110,MATCH(INDEX(Launagögn!$C$6:$C$10005,$A395),Starfsmat!$B$11:$B$110,0))=0,"",INDEX(Starfsmat!$C$11:$C$110,MATCH(INDEX(Launagögn!$C$6:$C$10005,$A395),Starfsmat!$B$11:$B$110,0)))),"")</f>
        <v/>
      </c>
      <c r="G395" s="37" t="str">
        <f aca="false">IFERROR(IF(INDEX(Einstaklingsmat!$D$11:$D$510,$A395)=0,"",INDEX(Einstaklingsmat!$D$11:$D$510,$A395)),"")</f>
        <v/>
      </c>
      <c r="H395" s="51" t="str">
        <f aca="false">IFERROR(IF(AND(F395="",G395=""),"",IF(F395="",0,F395)+IF(G395="",0,G395)),"")</f>
        <v/>
      </c>
      <c r="I395" s="52" t="str">
        <f aca="false">IF(INDEX(Launagögn!$I$6:$I$10005,$A395)="","",INDEX(Launagögn!$I$6:$I$10005,$A395))</f>
        <v/>
      </c>
      <c r="J395" s="52" t="str">
        <f aca="false">IF(INDEX(Launagögn!$P$6:$P$10005,$A395)="","",INDEX(Launagögn!$P$6:$P$10005,$A395))</f>
        <v/>
      </c>
      <c r="K395" s="52" t="str">
        <f aca="false">IF(INDEX(Launagögn!$Q$6:$Q$10005,$A395)="","",INDEX(Launagögn!$Q$6:$Q$10005,$A395))</f>
        <v/>
      </c>
      <c r="L395" s="53" t="str">
        <f aca="false">IFERROR(IF(AND(I395="",J395=""),"",IF(I395="",0,I395)+IF(J395="",0,J395)),"")</f>
        <v/>
      </c>
      <c r="M395" s="52" t="str">
        <f aca="false">IFERROR(IF(OR(L395="",E395="",E395=0),"",ROUND(L395/E395,0)),"")</f>
        <v/>
      </c>
    </row>
    <row r="396" customFormat="false" ht="15" hidden="false" customHeight="true" outlineLevel="0" collapsed="false">
      <c r="A396" s="24" t="n">
        <v>391</v>
      </c>
      <c r="B396" s="25" t="str">
        <f aca="false">IF(INDEX(Launagögn!$B$6:$B$10005,$A396)="","",INDEX(Launagögn!$B$6:$B$10005,$A396))</f>
        <v/>
      </c>
      <c r="C396" s="25" t="str">
        <f aca="false">IF(INDEX(Launagögn!$C$6:$C$10005,$A396)="","",INDEX(Launagögn!$C$6:$C$10005,$A396))</f>
        <v/>
      </c>
      <c r="D396" s="49" t="str">
        <f aca="false">IF(INDEX(Launagögn!$D$6:$D$10005,$A396)="","",INDEX(Launagögn!$D$6:$D$10005,$A396))</f>
        <v/>
      </c>
      <c r="E396" s="50" t="str">
        <f aca="false">IF(INDEX(Launagögn!$E$6:$E$10005,$A396)="","",INDEX(Launagögn!$E$6:$E$10005,$A396))</f>
        <v/>
      </c>
      <c r="F396" s="27" t="str">
        <f aca="false">IFERROR(IF(INDEX(Launagögn!$C$6:$C$10005,$A396)="","",IF(INDEX(Starfsmat!$C$11:$C$110,MATCH(INDEX(Launagögn!$C$6:$C$10005,$A396),Starfsmat!$B$11:$B$110,0))=0,"",INDEX(Starfsmat!$C$11:$C$110,MATCH(INDEX(Launagögn!$C$6:$C$10005,$A396),Starfsmat!$B$11:$B$110,0)))),"")</f>
        <v/>
      </c>
      <c r="G396" s="37" t="str">
        <f aca="false">IFERROR(IF(INDEX(Einstaklingsmat!$D$11:$D$510,$A396)=0,"",INDEX(Einstaklingsmat!$D$11:$D$510,$A396)),"")</f>
        <v/>
      </c>
      <c r="H396" s="51" t="str">
        <f aca="false">IFERROR(IF(AND(F396="",G396=""),"",IF(F396="",0,F396)+IF(G396="",0,G396)),"")</f>
        <v/>
      </c>
      <c r="I396" s="52" t="str">
        <f aca="false">IF(INDEX(Launagögn!$I$6:$I$10005,$A396)="","",INDEX(Launagögn!$I$6:$I$10005,$A396))</f>
        <v/>
      </c>
      <c r="J396" s="52" t="str">
        <f aca="false">IF(INDEX(Launagögn!$P$6:$P$10005,$A396)="","",INDEX(Launagögn!$P$6:$P$10005,$A396))</f>
        <v/>
      </c>
      <c r="K396" s="52" t="str">
        <f aca="false">IF(INDEX(Launagögn!$Q$6:$Q$10005,$A396)="","",INDEX(Launagögn!$Q$6:$Q$10005,$A396))</f>
        <v/>
      </c>
      <c r="L396" s="53" t="str">
        <f aca="false">IFERROR(IF(AND(I396="",J396=""),"",IF(I396="",0,I396)+IF(J396="",0,J396)),"")</f>
        <v/>
      </c>
      <c r="M396" s="52" t="str">
        <f aca="false">IFERROR(IF(OR(L396="",E396="",E396=0),"",ROUND(L396/E396,0)),"")</f>
        <v/>
      </c>
    </row>
    <row r="397" customFormat="false" ht="15" hidden="false" customHeight="true" outlineLevel="0" collapsed="false">
      <c r="A397" s="24" t="n">
        <v>392</v>
      </c>
      <c r="B397" s="25" t="str">
        <f aca="false">IF(INDEX(Launagögn!$B$6:$B$10005,$A397)="","",INDEX(Launagögn!$B$6:$B$10005,$A397))</f>
        <v/>
      </c>
      <c r="C397" s="25" t="str">
        <f aca="false">IF(INDEX(Launagögn!$C$6:$C$10005,$A397)="","",INDEX(Launagögn!$C$6:$C$10005,$A397))</f>
        <v/>
      </c>
      <c r="D397" s="49" t="str">
        <f aca="false">IF(INDEX(Launagögn!$D$6:$D$10005,$A397)="","",INDEX(Launagögn!$D$6:$D$10005,$A397))</f>
        <v/>
      </c>
      <c r="E397" s="50" t="str">
        <f aca="false">IF(INDEX(Launagögn!$E$6:$E$10005,$A397)="","",INDEX(Launagögn!$E$6:$E$10005,$A397))</f>
        <v/>
      </c>
      <c r="F397" s="27" t="str">
        <f aca="false">IFERROR(IF(INDEX(Launagögn!$C$6:$C$10005,$A397)="","",IF(INDEX(Starfsmat!$C$11:$C$110,MATCH(INDEX(Launagögn!$C$6:$C$10005,$A397),Starfsmat!$B$11:$B$110,0))=0,"",INDEX(Starfsmat!$C$11:$C$110,MATCH(INDEX(Launagögn!$C$6:$C$10005,$A397),Starfsmat!$B$11:$B$110,0)))),"")</f>
        <v/>
      </c>
      <c r="G397" s="37" t="str">
        <f aca="false">IFERROR(IF(INDEX(Einstaklingsmat!$D$11:$D$510,$A397)=0,"",INDEX(Einstaklingsmat!$D$11:$D$510,$A397)),"")</f>
        <v/>
      </c>
      <c r="H397" s="51" t="str">
        <f aca="false">IFERROR(IF(AND(F397="",G397=""),"",IF(F397="",0,F397)+IF(G397="",0,G397)),"")</f>
        <v/>
      </c>
      <c r="I397" s="52" t="str">
        <f aca="false">IF(INDEX(Launagögn!$I$6:$I$10005,$A397)="","",INDEX(Launagögn!$I$6:$I$10005,$A397))</f>
        <v/>
      </c>
      <c r="J397" s="52" t="str">
        <f aca="false">IF(INDEX(Launagögn!$P$6:$P$10005,$A397)="","",INDEX(Launagögn!$P$6:$P$10005,$A397))</f>
        <v/>
      </c>
      <c r="K397" s="52" t="str">
        <f aca="false">IF(INDEX(Launagögn!$Q$6:$Q$10005,$A397)="","",INDEX(Launagögn!$Q$6:$Q$10005,$A397))</f>
        <v/>
      </c>
      <c r="L397" s="53" t="str">
        <f aca="false">IFERROR(IF(AND(I397="",J397=""),"",IF(I397="",0,I397)+IF(J397="",0,J397)),"")</f>
        <v/>
      </c>
      <c r="M397" s="52" t="str">
        <f aca="false">IFERROR(IF(OR(L397="",E397="",E397=0),"",ROUND(L397/E397,0)),"")</f>
        <v/>
      </c>
    </row>
    <row r="398" customFormat="false" ht="15" hidden="false" customHeight="true" outlineLevel="0" collapsed="false">
      <c r="A398" s="24" t="n">
        <v>393</v>
      </c>
      <c r="B398" s="25" t="str">
        <f aca="false">IF(INDEX(Launagögn!$B$6:$B$10005,$A398)="","",INDEX(Launagögn!$B$6:$B$10005,$A398))</f>
        <v/>
      </c>
      <c r="C398" s="25" t="str">
        <f aca="false">IF(INDEX(Launagögn!$C$6:$C$10005,$A398)="","",INDEX(Launagögn!$C$6:$C$10005,$A398))</f>
        <v/>
      </c>
      <c r="D398" s="49" t="str">
        <f aca="false">IF(INDEX(Launagögn!$D$6:$D$10005,$A398)="","",INDEX(Launagögn!$D$6:$D$10005,$A398))</f>
        <v/>
      </c>
      <c r="E398" s="50" t="str">
        <f aca="false">IF(INDEX(Launagögn!$E$6:$E$10005,$A398)="","",INDEX(Launagögn!$E$6:$E$10005,$A398))</f>
        <v/>
      </c>
      <c r="F398" s="27" t="str">
        <f aca="false">IFERROR(IF(INDEX(Launagögn!$C$6:$C$10005,$A398)="","",IF(INDEX(Starfsmat!$C$11:$C$110,MATCH(INDEX(Launagögn!$C$6:$C$10005,$A398),Starfsmat!$B$11:$B$110,0))=0,"",INDEX(Starfsmat!$C$11:$C$110,MATCH(INDEX(Launagögn!$C$6:$C$10005,$A398),Starfsmat!$B$11:$B$110,0)))),"")</f>
        <v/>
      </c>
      <c r="G398" s="37" t="str">
        <f aca="false">IFERROR(IF(INDEX(Einstaklingsmat!$D$11:$D$510,$A398)=0,"",INDEX(Einstaklingsmat!$D$11:$D$510,$A398)),"")</f>
        <v/>
      </c>
      <c r="H398" s="51" t="str">
        <f aca="false">IFERROR(IF(AND(F398="",G398=""),"",IF(F398="",0,F398)+IF(G398="",0,G398)),"")</f>
        <v/>
      </c>
      <c r="I398" s="52" t="str">
        <f aca="false">IF(INDEX(Launagögn!$I$6:$I$10005,$A398)="","",INDEX(Launagögn!$I$6:$I$10005,$A398))</f>
        <v/>
      </c>
      <c r="J398" s="52" t="str">
        <f aca="false">IF(INDEX(Launagögn!$P$6:$P$10005,$A398)="","",INDEX(Launagögn!$P$6:$P$10005,$A398))</f>
        <v/>
      </c>
      <c r="K398" s="52" t="str">
        <f aca="false">IF(INDEX(Launagögn!$Q$6:$Q$10005,$A398)="","",INDEX(Launagögn!$Q$6:$Q$10005,$A398))</f>
        <v/>
      </c>
      <c r="L398" s="53" t="str">
        <f aca="false">IFERROR(IF(AND(I398="",J398=""),"",IF(I398="",0,I398)+IF(J398="",0,J398)),"")</f>
        <v/>
      </c>
      <c r="M398" s="52" t="str">
        <f aca="false">IFERROR(IF(OR(L398="",E398="",E398=0),"",ROUND(L398/E398,0)),"")</f>
        <v/>
      </c>
    </row>
    <row r="399" customFormat="false" ht="15" hidden="false" customHeight="true" outlineLevel="0" collapsed="false">
      <c r="A399" s="24" t="n">
        <v>394</v>
      </c>
      <c r="B399" s="25" t="str">
        <f aca="false">IF(INDEX(Launagögn!$B$6:$B$10005,$A399)="","",INDEX(Launagögn!$B$6:$B$10005,$A399))</f>
        <v/>
      </c>
      <c r="C399" s="25" t="str">
        <f aca="false">IF(INDEX(Launagögn!$C$6:$C$10005,$A399)="","",INDEX(Launagögn!$C$6:$C$10005,$A399))</f>
        <v/>
      </c>
      <c r="D399" s="49" t="str">
        <f aca="false">IF(INDEX(Launagögn!$D$6:$D$10005,$A399)="","",INDEX(Launagögn!$D$6:$D$10005,$A399))</f>
        <v/>
      </c>
      <c r="E399" s="50" t="str">
        <f aca="false">IF(INDEX(Launagögn!$E$6:$E$10005,$A399)="","",INDEX(Launagögn!$E$6:$E$10005,$A399))</f>
        <v/>
      </c>
      <c r="F399" s="27" t="str">
        <f aca="false">IFERROR(IF(INDEX(Launagögn!$C$6:$C$10005,$A399)="","",IF(INDEX(Starfsmat!$C$11:$C$110,MATCH(INDEX(Launagögn!$C$6:$C$10005,$A399),Starfsmat!$B$11:$B$110,0))=0,"",INDEX(Starfsmat!$C$11:$C$110,MATCH(INDEX(Launagögn!$C$6:$C$10005,$A399),Starfsmat!$B$11:$B$110,0)))),"")</f>
        <v/>
      </c>
      <c r="G399" s="37" t="str">
        <f aca="false">IFERROR(IF(INDEX(Einstaklingsmat!$D$11:$D$510,$A399)=0,"",INDEX(Einstaklingsmat!$D$11:$D$510,$A399)),"")</f>
        <v/>
      </c>
      <c r="H399" s="51" t="str">
        <f aca="false">IFERROR(IF(AND(F399="",G399=""),"",IF(F399="",0,F399)+IF(G399="",0,G399)),"")</f>
        <v/>
      </c>
      <c r="I399" s="52" t="str">
        <f aca="false">IF(INDEX(Launagögn!$I$6:$I$10005,$A399)="","",INDEX(Launagögn!$I$6:$I$10005,$A399))</f>
        <v/>
      </c>
      <c r="J399" s="52" t="str">
        <f aca="false">IF(INDEX(Launagögn!$P$6:$P$10005,$A399)="","",INDEX(Launagögn!$P$6:$P$10005,$A399))</f>
        <v/>
      </c>
      <c r="K399" s="52" t="str">
        <f aca="false">IF(INDEX(Launagögn!$Q$6:$Q$10005,$A399)="","",INDEX(Launagögn!$Q$6:$Q$10005,$A399))</f>
        <v/>
      </c>
      <c r="L399" s="53" t="str">
        <f aca="false">IFERROR(IF(AND(I399="",J399=""),"",IF(I399="",0,I399)+IF(J399="",0,J399)),"")</f>
        <v/>
      </c>
      <c r="M399" s="52" t="str">
        <f aca="false">IFERROR(IF(OR(L399="",E399="",E399=0),"",ROUND(L399/E399,0)),"")</f>
        <v/>
      </c>
    </row>
    <row r="400" customFormat="false" ht="15" hidden="false" customHeight="true" outlineLevel="0" collapsed="false">
      <c r="A400" s="24" t="n">
        <v>395</v>
      </c>
      <c r="B400" s="25" t="str">
        <f aca="false">IF(INDEX(Launagögn!$B$6:$B$10005,$A400)="","",INDEX(Launagögn!$B$6:$B$10005,$A400))</f>
        <v/>
      </c>
      <c r="C400" s="25" t="str">
        <f aca="false">IF(INDEX(Launagögn!$C$6:$C$10005,$A400)="","",INDEX(Launagögn!$C$6:$C$10005,$A400))</f>
        <v/>
      </c>
      <c r="D400" s="49" t="str">
        <f aca="false">IF(INDEX(Launagögn!$D$6:$D$10005,$A400)="","",INDEX(Launagögn!$D$6:$D$10005,$A400))</f>
        <v/>
      </c>
      <c r="E400" s="50" t="str">
        <f aca="false">IF(INDEX(Launagögn!$E$6:$E$10005,$A400)="","",INDEX(Launagögn!$E$6:$E$10005,$A400))</f>
        <v/>
      </c>
      <c r="F400" s="27" t="str">
        <f aca="false">IFERROR(IF(INDEX(Launagögn!$C$6:$C$10005,$A400)="","",IF(INDEX(Starfsmat!$C$11:$C$110,MATCH(INDEX(Launagögn!$C$6:$C$10005,$A400),Starfsmat!$B$11:$B$110,0))=0,"",INDEX(Starfsmat!$C$11:$C$110,MATCH(INDEX(Launagögn!$C$6:$C$10005,$A400),Starfsmat!$B$11:$B$110,0)))),"")</f>
        <v/>
      </c>
      <c r="G400" s="37" t="str">
        <f aca="false">IFERROR(IF(INDEX(Einstaklingsmat!$D$11:$D$510,$A400)=0,"",INDEX(Einstaklingsmat!$D$11:$D$510,$A400)),"")</f>
        <v/>
      </c>
      <c r="H400" s="51" t="str">
        <f aca="false">IFERROR(IF(AND(F400="",G400=""),"",IF(F400="",0,F400)+IF(G400="",0,G400)),"")</f>
        <v/>
      </c>
      <c r="I400" s="52" t="str">
        <f aca="false">IF(INDEX(Launagögn!$I$6:$I$10005,$A400)="","",INDEX(Launagögn!$I$6:$I$10005,$A400))</f>
        <v/>
      </c>
      <c r="J400" s="52" t="str">
        <f aca="false">IF(INDEX(Launagögn!$P$6:$P$10005,$A400)="","",INDEX(Launagögn!$P$6:$P$10005,$A400))</f>
        <v/>
      </c>
      <c r="K400" s="52" t="str">
        <f aca="false">IF(INDEX(Launagögn!$Q$6:$Q$10005,$A400)="","",INDEX(Launagögn!$Q$6:$Q$10005,$A400))</f>
        <v/>
      </c>
      <c r="L400" s="53" t="str">
        <f aca="false">IFERROR(IF(AND(I400="",J400=""),"",IF(I400="",0,I400)+IF(J400="",0,J400)),"")</f>
        <v/>
      </c>
      <c r="M400" s="52" t="str">
        <f aca="false">IFERROR(IF(OR(L400="",E400="",E400=0),"",ROUND(L400/E400,0)),"")</f>
        <v/>
      </c>
    </row>
    <row r="401" customFormat="false" ht="15" hidden="false" customHeight="true" outlineLevel="0" collapsed="false">
      <c r="A401" s="24" t="n">
        <v>396</v>
      </c>
      <c r="B401" s="25" t="str">
        <f aca="false">IF(INDEX(Launagögn!$B$6:$B$10005,$A401)="","",INDEX(Launagögn!$B$6:$B$10005,$A401))</f>
        <v/>
      </c>
      <c r="C401" s="25" t="str">
        <f aca="false">IF(INDEX(Launagögn!$C$6:$C$10005,$A401)="","",INDEX(Launagögn!$C$6:$C$10005,$A401))</f>
        <v/>
      </c>
      <c r="D401" s="49" t="str">
        <f aca="false">IF(INDEX(Launagögn!$D$6:$D$10005,$A401)="","",INDEX(Launagögn!$D$6:$D$10005,$A401))</f>
        <v/>
      </c>
      <c r="E401" s="50" t="str">
        <f aca="false">IF(INDEX(Launagögn!$E$6:$E$10005,$A401)="","",INDEX(Launagögn!$E$6:$E$10005,$A401))</f>
        <v/>
      </c>
      <c r="F401" s="27" t="str">
        <f aca="false">IFERROR(IF(INDEX(Launagögn!$C$6:$C$10005,$A401)="","",IF(INDEX(Starfsmat!$C$11:$C$110,MATCH(INDEX(Launagögn!$C$6:$C$10005,$A401),Starfsmat!$B$11:$B$110,0))=0,"",INDEX(Starfsmat!$C$11:$C$110,MATCH(INDEX(Launagögn!$C$6:$C$10005,$A401),Starfsmat!$B$11:$B$110,0)))),"")</f>
        <v/>
      </c>
      <c r="G401" s="37" t="str">
        <f aca="false">IFERROR(IF(INDEX(Einstaklingsmat!$D$11:$D$510,$A401)=0,"",INDEX(Einstaklingsmat!$D$11:$D$510,$A401)),"")</f>
        <v/>
      </c>
      <c r="H401" s="51" t="str">
        <f aca="false">IFERROR(IF(AND(F401="",G401=""),"",IF(F401="",0,F401)+IF(G401="",0,G401)),"")</f>
        <v/>
      </c>
      <c r="I401" s="52" t="str">
        <f aca="false">IF(INDEX(Launagögn!$I$6:$I$10005,$A401)="","",INDEX(Launagögn!$I$6:$I$10005,$A401))</f>
        <v/>
      </c>
      <c r="J401" s="52" t="str">
        <f aca="false">IF(INDEX(Launagögn!$P$6:$P$10005,$A401)="","",INDEX(Launagögn!$P$6:$P$10005,$A401))</f>
        <v/>
      </c>
      <c r="K401" s="52" t="str">
        <f aca="false">IF(INDEX(Launagögn!$Q$6:$Q$10005,$A401)="","",INDEX(Launagögn!$Q$6:$Q$10005,$A401))</f>
        <v/>
      </c>
      <c r="L401" s="53" t="str">
        <f aca="false">IFERROR(IF(AND(I401="",J401=""),"",IF(I401="",0,I401)+IF(J401="",0,J401)),"")</f>
        <v/>
      </c>
      <c r="M401" s="52" t="str">
        <f aca="false">IFERROR(IF(OR(L401="",E401="",E401=0),"",ROUND(L401/E401,0)),"")</f>
        <v/>
      </c>
    </row>
    <row r="402" customFormat="false" ht="15" hidden="false" customHeight="true" outlineLevel="0" collapsed="false">
      <c r="A402" s="24" t="n">
        <v>397</v>
      </c>
      <c r="B402" s="25" t="str">
        <f aca="false">IF(INDEX(Launagögn!$B$6:$B$10005,$A402)="","",INDEX(Launagögn!$B$6:$B$10005,$A402))</f>
        <v/>
      </c>
      <c r="C402" s="25" t="str">
        <f aca="false">IF(INDEX(Launagögn!$C$6:$C$10005,$A402)="","",INDEX(Launagögn!$C$6:$C$10005,$A402))</f>
        <v/>
      </c>
      <c r="D402" s="49" t="str">
        <f aca="false">IF(INDEX(Launagögn!$D$6:$D$10005,$A402)="","",INDEX(Launagögn!$D$6:$D$10005,$A402))</f>
        <v/>
      </c>
      <c r="E402" s="50" t="str">
        <f aca="false">IF(INDEX(Launagögn!$E$6:$E$10005,$A402)="","",INDEX(Launagögn!$E$6:$E$10005,$A402))</f>
        <v/>
      </c>
      <c r="F402" s="27" t="str">
        <f aca="false">IFERROR(IF(INDEX(Launagögn!$C$6:$C$10005,$A402)="","",IF(INDEX(Starfsmat!$C$11:$C$110,MATCH(INDEX(Launagögn!$C$6:$C$10005,$A402),Starfsmat!$B$11:$B$110,0))=0,"",INDEX(Starfsmat!$C$11:$C$110,MATCH(INDEX(Launagögn!$C$6:$C$10005,$A402),Starfsmat!$B$11:$B$110,0)))),"")</f>
        <v/>
      </c>
      <c r="G402" s="37" t="str">
        <f aca="false">IFERROR(IF(INDEX(Einstaklingsmat!$D$11:$D$510,$A402)=0,"",INDEX(Einstaklingsmat!$D$11:$D$510,$A402)),"")</f>
        <v/>
      </c>
      <c r="H402" s="51" t="str">
        <f aca="false">IFERROR(IF(AND(F402="",G402=""),"",IF(F402="",0,F402)+IF(G402="",0,G402)),"")</f>
        <v/>
      </c>
      <c r="I402" s="52" t="str">
        <f aca="false">IF(INDEX(Launagögn!$I$6:$I$10005,$A402)="","",INDEX(Launagögn!$I$6:$I$10005,$A402))</f>
        <v/>
      </c>
      <c r="J402" s="52" t="str">
        <f aca="false">IF(INDEX(Launagögn!$P$6:$P$10005,$A402)="","",INDEX(Launagögn!$P$6:$P$10005,$A402))</f>
        <v/>
      </c>
      <c r="K402" s="52" t="str">
        <f aca="false">IF(INDEX(Launagögn!$Q$6:$Q$10005,$A402)="","",INDEX(Launagögn!$Q$6:$Q$10005,$A402))</f>
        <v/>
      </c>
      <c r="L402" s="53" t="str">
        <f aca="false">IFERROR(IF(AND(I402="",J402=""),"",IF(I402="",0,I402)+IF(J402="",0,J402)),"")</f>
        <v/>
      </c>
      <c r="M402" s="52" t="str">
        <f aca="false">IFERROR(IF(OR(L402="",E402="",E402=0),"",ROUND(L402/E402,0)),"")</f>
        <v/>
      </c>
    </row>
    <row r="403" customFormat="false" ht="15" hidden="false" customHeight="true" outlineLevel="0" collapsed="false">
      <c r="A403" s="24" t="n">
        <v>398</v>
      </c>
      <c r="B403" s="25" t="str">
        <f aca="false">IF(INDEX(Launagögn!$B$6:$B$10005,$A403)="","",INDEX(Launagögn!$B$6:$B$10005,$A403))</f>
        <v/>
      </c>
      <c r="C403" s="25" t="str">
        <f aca="false">IF(INDEX(Launagögn!$C$6:$C$10005,$A403)="","",INDEX(Launagögn!$C$6:$C$10005,$A403))</f>
        <v/>
      </c>
      <c r="D403" s="49" t="str">
        <f aca="false">IF(INDEX(Launagögn!$D$6:$D$10005,$A403)="","",INDEX(Launagögn!$D$6:$D$10005,$A403))</f>
        <v/>
      </c>
      <c r="E403" s="50" t="str">
        <f aca="false">IF(INDEX(Launagögn!$E$6:$E$10005,$A403)="","",INDEX(Launagögn!$E$6:$E$10005,$A403))</f>
        <v/>
      </c>
      <c r="F403" s="27" t="str">
        <f aca="false">IFERROR(IF(INDEX(Launagögn!$C$6:$C$10005,$A403)="","",IF(INDEX(Starfsmat!$C$11:$C$110,MATCH(INDEX(Launagögn!$C$6:$C$10005,$A403),Starfsmat!$B$11:$B$110,0))=0,"",INDEX(Starfsmat!$C$11:$C$110,MATCH(INDEX(Launagögn!$C$6:$C$10005,$A403),Starfsmat!$B$11:$B$110,0)))),"")</f>
        <v/>
      </c>
      <c r="G403" s="37" t="str">
        <f aca="false">IFERROR(IF(INDEX(Einstaklingsmat!$D$11:$D$510,$A403)=0,"",INDEX(Einstaklingsmat!$D$11:$D$510,$A403)),"")</f>
        <v/>
      </c>
      <c r="H403" s="51" t="str">
        <f aca="false">IFERROR(IF(AND(F403="",G403=""),"",IF(F403="",0,F403)+IF(G403="",0,G403)),"")</f>
        <v/>
      </c>
      <c r="I403" s="52" t="str">
        <f aca="false">IF(INDEX(Launagögn!$I$6:$I$10005,$A403)="","",INDEX(Launagögn!$I$6:$I$10005,$A403))</f>
        <v/>
      </c>
      <c r="J403" s="52" t="str">
        <f aca="false">IF(INDEX(Launagögn!$P$6:$P$10005,$A403)="","",INDEX(Launagögn!$P$6:$P$10005,$A403))</f>
        <v/>
      </c>
      <c r="K403" s="52" t="str">
        <f aca="false">IF(INDEX(Launagögn!$Q$6:$Q$10005,$A403)="","",INDEX(Launagögn!$Q$6:$Q$10005,$A403))</f>
        <v/>
      </c>
      <c r="L403" s="53" t="str">
        <f aca="false">IFERROR(IF(AND(I403="",J403=""),"",IF(I403="",0,I403)+IF(J403="",0,J403)),"")</f>
        <v/>
      </c>
      <c r="M403" s="52" t="str">
        <f aca="false">IFERROR(IF(OR(L403="",E403="",E403=0),"",ROUND(L403/E403,0)),"")</f>
        <v/>
      </c>
    </row>
    <row r="404" customFormat="false" ht="15" hidden="false" customHeight="true" outlineLevel="0" collapsed="false">
      <c r="A404" s="24" t="n">
        <v>399</v>
      </c>
      <c r="B404" s="25" t="str">
        <f aca="false">IF(INDEX(Launagögn!$B$6:$B$10005,$A404)="","",INDEX(Launagögn!$B$6:$B$10005,$A404))</f>
        <v/>
      </c>
      <c r="C404" s="25" t="str">
        <f aca="false">IF(INDEX(Launagögn!$C$6:$C$10005,$A404)="","",INDEX(Launagögn!$C$6:$C$10005,$A404))</f>
        <v/>
      </c>
      <c r="D404" s="49" t="str">
        <f aca="false">IF(INDEX(Launagögn!$D$6:$D$10005,$A404)="","",INDEX(Launagögn!$D$6:$D$10005,$A404))</f>
        <v/>
      </c>
      <c r="E404" s="50" t="str">
        <f aca="false">IF(INDEX(Launagögn!$E$6:$E$10005,$A404)="","",INDEX(Launagögn!$E$6:$E$10005,$A404))</f>
        <v/>
      </c>
      <c r="F404" s="27" t="str">
        <f aca="false">IFERROR(IF(INDEX(Launagögn!$C$6:$C$10005,$A404)="","",IF(INDEX(Starfsmat!$C$11:$C$110,MATCH(INDEX(Launagögn!$C$6:$C$10005,$A404),Starfsmat!$B$11:$B$110,0))=0,"",INDEX(Starfsmat!$C$11:$C$110,MATCH(INDEX(Launagögn!$C$6:$C$10005,$A404),Starfsmat!$B$11:$B$110,0)))),"")</f>
        <v/>
      </c>
      <c r="G404" s="37" t="str">
        <f aca="false">IFERROR(IF(INDEX(Einstaklingsmat!$D$11:$D$510,$A404)=0,"",INDEX(Einstaklingsmat!$D$11:$D$510,$A404)),"")</f>
        <v/>
      </c>
      <c r="H404" s="51" t="str">
        <f aca="false">IFERROR(IF(AND(F404="",G404=""),"",IF(F404="",0,F404)+IF(G404="",0,G404)),"")</f>
        <v/>
      </c>
      <c r="I404" s="52" t="str">
        <f aca="false">IF(INDEX(Launagögn!$I$6:$I$10005,$A404)="","",INDEX(Launagögn!$I$6:$I$10005,$A404))</f>
        <v/>
      </c>
      <c r="J404" s="52" t="str">
        <f aca="false">IF(INDEX(Launagögn!$P$6:$P$10005,$A404)="","",INDEX(Launagögn!$P$6:$P$10005,$A404))</f>
        <v/>
      </c>
      <c r="K404" s="52" t="str">
        <f aca="false">IF(INDEX(Launagögn!$Q$6:$Q$10005,$A404)="","",INDEX(Launagögn!$Q$6:$Q$10005,$A404))</f>
        <v/>
      </c>
      <c r="L404" s="53" t="str">
        <f aca="false">IFERROR(IF(AND(I404="",J404=""),"",IF(I404="",0,I404)+IF(J404="",0,J404)),"")</f>
        <v/>
      </c>
      <c r="M404" s="52" t="str">
        <f aca="false">IFERROR(IF(OR(L404="",E404="",E404=0),"",ROUND(L404/E404,0)),"")</f>
        <v/>
      </c>
    </row>
    <row r="405" customFormat="false" ht="15" hidden="false" customHeight="true" outlineLevel="0" collapsed="false">
      <c r="A405" s="24" t="n">
        <v>400</v>
      </c>
      <c r="B405" s="25" t="str">
        <f aca="false">IF(INDEX(Launagögn!$B$6:$B$10005,$A405)="","",INDEX(Launagögn!$B$6:$B$10005,$A405))</f>
        <v/>
      </c>
      <c r="C405" s="25" t="str">
        <f aca="false">IF(INDEX(Launagögn!$C$6:$C$10005,$A405)="","",INDEX(Launagögn!$C$6:$C$10005,$A405))</f>
        <v/>
      </c>
      <c r="D405" s="49" t="str">
        <f aca="false">IF(INDEX(Launagögn!$D$6:$D$10005,$A405)="","",INDEX(Launagögn!$D$6:$D$10005,$A405))</f>
        <v/>
      </c>
      <c r="E405" s="50" t="str">
        <f aca="false">IF(INDEX(Launagögn!$E$6:$E$10005,$A405)="","",INDEX(Launagögn!$E$6:$E$10005,$A405))</f>
        <v/>
      </c>
      <c r="F405" s="27" t="str">
        <f aca="false">IFERROR(IF(INDEX(Launagögn!$C$6:$C$10005,$A405)="","",IF(INDEX(Starfsmat!$C$11:$C$110,MATCH(INDEX(Launagögn!$C$6:$C$10005,$A405),Starfsmat!$B$11:$B$110,0))=0,"",INDEX(Starfsmat!$C$11:$C$110,MATCH(INDEX(Launagögn!$C$6:$C$10005,$A405),Starfsmat!$B$11:$B$110,0)))),"")</f>
        <v/>
      </c>
      <c r="G405" s="37" t="str">
        <f aca="false">IFERROR(IF(INDEX(Einstaklingsmat!$D$11:$D$510,$A405)=0,"",INDEX(Einstaklingsmat!$D$11:$D$510,$A405)),"")</f>
        <v/>
      </c>
      <c r="H405" s="51" t="str">
        <f aca="false">IFERROR(IF(AND(F405="",G405=""),"",IF(F405="",0,F405)+IF(G405="",0,G405)),"")</f>
        <v/>
      </c>
      <c r="I405" s="52" t="str">
        <f aca="false">IF(INDEX(Launagögn!$I$6:$I$10005,$A405)="","",INDEX(Launagögn!$I$6:$I$10005,$A405))</f>
        <v/>
      </c>
      <c r="J405" s="52" t="str">
        <f aca="false">IF(INDEX(Launagögn!$P$6:$P$10005,$A405)="","",INDEX(Launagögn!$P$6:$P$10005,$A405))</f>
        <v/>
      </c>
      <c r="K405" s="52" t="str">
        <f aca="false">IF(INDEX(Launagögn!$Q$6:$Q$10005,$A405)="","",INDEX(Launagögn!$Q$6:$Q$10005,$A405))</f>
        <v/>
      </c>
      <c r="L405" s="53" t="str">
        <f aca="false">IFERROR(IF(AND(I405="",J405=""),"",IF(I405="",0,I405)+IF(J405="",0,J405)),"")</f>
        <v/>
      </c>
      <c r="M405" s="52" t="str">
        <f aca="false">IFERROR(IF(OR(L405="",E405="",E405=0),"",ROUND(L405/E405,0)),"")</f>
        <v/>
      </c>
    </row>
    <row r="406" customFormat="false" ht="15" hidden="false" customHeight="true" outlineLevel="0" collapsed="false">
      <c r="A406" s="24" t="n">
        <v>401</v>
      </c>
      <c r="B406" s="25" t="str">
        <f aca="false">IF(INDEX(Launagögn!$B$6:$B$10005,$A406)="","",INDEX(Launagögn!$B$6:$B$10005,$A406))</f>
        <v/>
      </c>
      <c r="C406" s="25" t="str">
        <f aca="false">IF(INDEX(Launagögn!$C$6:$C$10005,$A406)="","",INDEX(Launagögn!$C$6:$C$10005,$A406))</f>
        <v/>
      </c>
      <c r="D406" s="49" t="str">
        <f aca="false">IF(INDEX(Launagögn!$D$6:$D$10005,$A406)="","",INDEX(Launagögn!$D$6:$D$10005,$A406))</f>
        <v/>
      </c>
      <c r="E406" s="50" t="str">
        <f aca="false">IF(INDEX(Launagögn!$E$6:$E$10005,$A406)="","",INDEX(Launagögn!$E$6:$E$10005,$A406))</f>
        <v/>
      </c>
      <c r="F406" s="27" t="str">
        <f aca="false">IFERROR(IF(INDEX(Launagögn!$C$6:$C$10005,$A406)="","",IF(INDEX(Starfsmat!$C$11:$C$110,MATCH(INDEX(Launagögn!$C$6:$C$10005,$A406),Starfsmat!$B$11:$B$110,0))=0,"",INDEX(Starfsmat!$C$11:$C$110,MATCH(INDEX(Launagögn!$C$6:$C$10005,$A406),Starfsmat!$B$11:$B$110,0)))),"")</f>
        <v/>
      </c>
      <c r="G406" s="37" t="str">
        <f aca="false">IFERROR(IF(INDEX(Einstaklingsmat!$D$11:$D$510,$A406)=0,"",INDEX(Einstaklingsmat!$D$11:$D$510,$A406)),"")</f>
        <v/>
      </c>
      <c r="H406" s="51" t="str">
        <f aca="false">IFERROR(IF(AND(F406="",G406=""),"",IF(F406="",0,F406)+IF(G406="",0,G406)),"")</f>
        <v/>
      </c>
      <c r="I406" s="52" t="str">
        <f aca="false">IF(INDEX(Launagögn!$I$6:$I$10005,$A406)="","",INDEX(Launagögn!$I$6:$I$10005,$A406))</f>
        <v/>
      </c>
      <c r="J406" s="52" t="str">
        <f aca="false">IF(INDEX(Launagögn!$P$6:$P$10005,$A406)="","",INDEX(Launagögn!$P$6:$P$10005,$A406))</f>
        <v/>
      </c>
      <c r="K406" s="52" t="str">
        <f aca="false">IF(INDEX(Launagögn!$Q$6:$Q$10005,$A406)="","",INDEX(Launagögn!$Q$6:$Q$10005,$A406))</f>
        <v/>
      </c>
      <c r="L406" s="53" t="str">
        <f aca="false">IFERROR(IF(AND(I406="",J406=""),"",IF(I406="",0,I406)+IF(J406="",0,J406)),"")</f>
        <v/>
      </c>
      <c r="M406" s="52" t="str">
        <f aca="false">IFERROR(IF(OR(L406="",E406="",E406=0),"",ROUND(L406/E406,0)),"")</f>
        <v/>
      </c>
    </row>
    <row r="407" customFormat="false" ht="15" hidden="false" customHeight="true" outlineLevel="0" collapsed="false">
      <c r="A407" s="24" t="n">
        <v>402</v>
      </c>
      <c r="B407" s="25" t="str">
        <f aca="false">IF(INDEX(Launagögn!$B$6:$B$10005,$A407)="","",INDEX(Launagögn!$B$6:$B$10005,$A407))</f>
        <v/>
      </c>
      <c r="C407" s="25" t="str">
        <f aca="false">IF(INDEX(Launagögn!$C$6:$C$10005,$A407)="","",INDEX(Launagögn!$C$6:$C$10005,$A407))</f>
        <v/>
      </c>
      <c r="D407" s="49" t="str">
        <f aca="false">IF(INDEX(Launagögn!$D$6:$D$10005,$A407)="","",INDEX(Launagögn!$D$6:$D$10005,$A407))</f>
        <v/>
      </c>
      <c r="E407" s="50" t="str">
        <f aca="false">IF(INDEX(Launagögn!$E$6:$E$10005,$A407)="","",INDEX(Launagögn!$E$6:$E$10005,$A407))</f>
        <v/>
      </c>
      <c r="F407" s="27" t="str">
        <f aca="false">IFERROR(IF(INDEX(Launagögn!$C$6:$C$10005,$A407)="","",IF(INDEX(Starfsmat!$C$11:$C$110,MATCH(INDEX(Launagögn!$C$6:$C$10005,$A407),Starfsmat!$B$11:$B$110,0))=0,"",INDEX(Starfsmat!$C$11:$C$110,MATCH(INDEX(Launagögn!$C$6:$C$10005,$A407),Starfsmat!$B$11:$B$110,0)))),"")</f>
        <v/>
      </c>
      <c r="G407" s="37" t="str">
        <f aca="false">IFERROR(IF(INDEX(Einstaklingsmat!$D$11:$D$510,$A407)=0,"",INDEX(Einstaklingsmat!$D$11:$D$510,$A407)),"")</f>
        <v/>
      </c>
      <c r="H407" s="51" t="str">
        <f aca="false">IFERROR(IF(AND(F407="",G407=""),"",IF(F407="",0,F407)+IF(G407="",0,G407)),"")</f>
        <v/>
      </c>
      <c r="I407" s="52" t="str">
        <f aca="false">IF(INDEX(Launagögn!$I$6:$I$10005,$A407)="","",INDEX(Launagögn!$I$6:$I$10005,$A407))</f>
        <v/>
      </c>
      <c r="J407" s="52" t="str">
        <f aca="false">IF(INDEX(Launagögn!$P$6:$P$10005,$A407)="","",INDEX(Launagögn!$P$6:$P$10005,$A407))</f>
        <v/>
      </c>
      <c r="K407" s="52" t="str">
        <f aca="false">IF(INDEX(Launagögn!$Q$6:$Q$10005,$A407)="","",INDEX(Launagögn!$Q$6:$Q$10005,$A407))</f>
        <v/>
      </c>
      <c r="L407" s="53" t="str">
        <f aca="false">IFERROR(IF(AND(I407="",J407=""),"",IF(I407="",0,I407)+IF(J407="",0,J407)),"")</f>
        <v/>
      </c>
      <c r="M407" s="52" t="str">
        <f aca="false">IFERROR(IF(OR(L407="",E407="",E407=0),"",ROUND(L407/E407,0)),"")</f>
        <v/>
      </c>
    </row>
    <row r="408" customFormat="false" ht="15" hidden="false" customHeight="true" outlineLevel="0" collapsed="false">
      <c r="A408" s="24" t="n">
        <v>403</v>
      </c>
      <c r="B408" s="25" t="str">
        <f aca="false">IF(INDEX(Launagögn!$B$6:$B$10005,$A408)="","",INDEX(Launagögn!$B$6:$B$10005,$A408))</f>
        <v/>
      </c>
      <c r="C408" s="25" t="str">
        <f aca="false">IF(INDEX(Launagögn!$C$6:$C$10005,$A408)="","",INDEX(Launagögn!$C$6:$C$10005,$A408))</f>
        <v/>
      </c>
      <c r="D408" s="49" t="str">
        <f aca="false">IF(INDEX(Launagögn!$D$6:$D$10005,$A408)="","",INDEX(Launagögn!$D$6:$D$10005,$A408))</f>
        <v/>
      </c>
      <c r="E408" s="50" t="str">
        <f aca="false">IF(INDEX(Launagögn!$E$6:$E$10005,$A408)="","",INDEX(Launagögn!$E$6:$E$10005,$A408))</f>
        <v/>
      </c>
      <c r="F408" s="27" t="str">
        <f aca="false">IFERROR(IF(INDEX(Launagögn!$C$6:$C$10005,$A408)="","",IF(INDEX(Starfsmat!$C$11:$C$110,MATCH(INDEX(Launagögn!$C$6:$C$10005,$A408),Starfsmat!$B$11:$B$110,0))=0,"",INDEX(Starfsmat!$C$11:$C$110,MATCH(INDEX(Launagögn!$C$6:$C$10005,$A408),Starfsmat!$B$11:$B$110,0)))),"")</f>
        <v/>
      </c>
      <c r="G408" s="37" t="str">
        <f aca="false">IFERROR(IF(INDEX(Einstaklingsmat!$D$11:$D$510,$A408)=0,"",INDEX(Einstaklingsmat!$D$11:$D$510,$A408)),"")</f>
        <v/>
      </c>
      <c r="H408" s="51" t="str">
        <f aca="false">IFERROR(IF(AND(F408="",G408=""),"",IF(F408="",0,F408)+IF(G408="",0,G408)),"")</f>
        <v/>
      </c>
      <c r="I408" s="52" t="str">
        <f aca="false">IF(INDEX(Launagögn!$I$6:$I$10005,$A408)="","",INDEX(Launagögn!$I$6:$I$10005,$A408))</f>
        <v/>
      </c>
      <c r="J408" s="52" t="str">
        <f aca="false">IF(INDEX(Launagögn!$P$6:$P$10005,$A408)="","",INDEX(Launagögn!$P$6:$P$10005,$A408))</f>
        <v/>
      </c>
      <c r="K408" s="52" t="str">
        <f aca="false">IF(INDEX(Launagögn!$Q$6:$Q$10005,$A408)="","",INDEX(Launagögn!$Q$6:$Q$10005,$A408))</f>
        <v/>
      </c>
      <c r="L408" s="53" t="str">
        <f aca="false">IFERROR(IF(AND(I408="",J408=""),"",IF(I408="",0,I408)+IF(J408="",0,J408)),"")</f>
        <v/>
      </c>
      <c r="M408" s="52" t="str">
        <f aca="false">IFERROR(IF(OR(L408="",E408="",E408=0),"",ROUND(L408/E408,0)),"")</f>
        <v/>
      </c>
    </row>
    <row r="409" customFormat="false" ht="15" hidden="false" customHeight="true" outlineLevel="0" collapsed="false">
      <c r="A409" s="24" t="n">
        <v>404</v>
      </c>
      <c r="B409" s="25" t="str">
        <f aca="false">IF(INDEX(Launagögn!$B$6:$B$10005,$A409)="","",INDEX(Launagögn!$B$6:$B$10005,$A409))</f>
        <v/>
      </c>
      <c r="C409" s="25" t="str">
        <f aca="false">IF(INDEX(Launagögn!$C$6:$C$10005,$A409)="","",INDEX(Launagögn!$C$6:$C$10005,$A409))</f>
        <v/>
      </c>
      <c r="D409" s="49" t="str">
        <f aca="false">IF(INDEX(Launagögn!$D$6:$D$10005,$A409)="","",INDEX(Launagögn!$D$6:$D$10005,$A409))</f>
        <v/>
      </c>
      <c r="E409" s="50" t="str">
        <f aca="false">IF(INDEX(Launagögn!$E$6:$E$10005,$A409)="","",INDEX(Launagögn!$E$6:$E$10005,$A409))</f>
        <v/>
      </c>
      <c r="F409" s="27" t="str">
        <f aca="false">IFERROR(IF(INDEX(Launagögn!$C$6:$C$10005,$A409)="","",IF(INDEX(Starfsmat!$C$11:$C$110,MATCH(INDEX(Launagögn!$C$6:$C$10005,$A409),Starfsmat!$B$11:$B$110,0))=0,"",INDEX(Starfsmat!$C$11:$C$110,MATCH(INDEX(Launagögn!$C$6:$C$10005,$A409),Starfsmat!$B$11:$B$110,0)))),"")</f>
        <v/>
      </c>
      <c r="G409" s="37" t="str">
        <f aca="false">IFERROR(IF(INDEX(Einstaklingsmat!$D$11:$D$510,$A409)=0,"",INDEX(Einstaklingsmat!$D$11:$D$510,$A409)),"")</f>
        <v/>
      </c>
      <c r="H409" s="51" t="str">
        <f aca="false">IFERROR(IF(AND(F409="",G409=""),"",IF(F409="",0,F409)+IF(G409="",0,G409)),"")</f>
        <v/>
      </c>
      <c r="I409" s="52" t="str">
        <f aca="false">IF(INDEX(Launagögn!$I$6:$I$10005,$A409)="","",INDEX(Launagögn!$I$6:$I$10005,$A409))</f>
        <v/>
      </c>
      <c r="J409" s="52" t="str">
        <f aca="false">IF(INDEX(Launagögn!$P$6:$P$10005,$A409)="","",INDEX(Launagögn!$P$6:$P$10005,$A409))</f>
        <v/>
      </c>
      <c r="K409" s="52" t="str">
        <f aca="false">IF(INDEX(Launagögn!$Q$6:$Q$10005,$A409)="","",INDEX(Launagögn!$Q$6:$Q$10005,$A409))</f>
        <v/>
      </c>
      <c r="L409" s="53" t="str">
        <f aca="false">IFERROR(IF(AND(I409="",J409=""),"",IF(I409="",0,I409)+IF(J409="",0,J409)),"")</f>
        <v/>
      </c>
      <c r="M409" s="52" t="str">
        <f aca="false">IFERROR(IF(OR(L409="",E409="",E409=0),"",ROUND(L409/E409,0)),"")</f>
        <v/>
      </c>
    </row>
    <row r="410" customFormat="false" ht="15" hidden="false" customHeight="true" outlineLevel="0" collapsed="false">
      <c r="A410" s="24" t="n">
        <v>405</v>
      </c>
      <c r="B410" s="25" t="str">
        <f aca="false">IF(INDEX(Launagögn!$B$6:$B$10005,$A410)="","",INDEX(Launagögn!$B$6:$B$10005,$A410))</f>
        <v/>
      </c>
      <c r="C410" s="25" t="str">
        <f aca="false">IF(INDEX(Launagögn!$C$6:$C$10005,$A410)="","",INDEX(Launagögn!$C$6:$C$10005,$A410))</f>
        <v/>
      </c>
      <c r="D410" s="49" t="str">
        <f aca="false">IF(INDEX(Launagögn!$D$6:$D$10005,$A410)="","",INDEX(Launagögn!$D$6:$D$10005,$A410))</f>
        <v/>
      </c>
      <c r="E410" s="50" t="str">
        <f aca="false">IF(INDEX(Launagögn!$E$6:$E$10005,$A410)="","",INDEX(Launagögn!$E$6:$E$10005,$A410))</f>
        <v/>
      </c>
      <c r="F410" s="27" t="str">
        <f aca="false">IFERROR(IF(INDEX(Launagögn!$C$6:$C$10005,$A410)="","",IF(INDEX(Starfsmat!$C$11:$C$110,MATCH(INDEX(Launagögn!$C$6:$C$10005,$A410),Starfsmat!$B$11:$B$110,0))=0,"",INDEX(Starfsmat!$C$11:$C$110,MATCH(INDEX(Launagögn!$C$6:$C$10005,$A410),Starfsmat!$B$11:$B$110,0)))),"")</f>
        <v/>
      </c>
      <c r="G410" s="37" t="str">
        <f aca="false">IFERROR(IF(INDEX(Einstaklingsmat!$D$11:$D$510,$A410)=0,"",INDEX(Einstaklingsmat!$D$11:$D$510,$A410)),"")</f>
        <v/>
      </c>
      <c r="H410" s="51" t="str">
        <f aca="false">IFERROR(IF(AND(F410="",G410=""),"",IF(F410="",0,F410)+IF(G410="",0,G410)),"")</f>
        <v/>
      </c>
      <c r="I410" s="52" t="str">
        <f aca="false">IF(INDEX(Launagögn!$I$6:$I$10005,$A410)="","",INDEX(Launagögn!$I$6:$I$10005,$A410))</f>
        <v/>
      </c>
      <c r="J410" s="52" t="str">
        <f aca="false">IF(INDEX(Launagögn!$P$6:$P$10005,$A410)="","",INDEX(Launagögn!$P$6:$P$10005,$A410))</f>
        <v/>
      </c>
      <c r="K410" s="52" t="str">
        <f aca="false">IF(INDEX(Launagögn!$Q$6:$Q$10005,$A410)="","",INDEX(Launagögn!$Q$6:$Q$10005,$A410))</f>
        <v/>
      </c>
      <c r="L410" s="53" t="str">
        <f aca="false">IFERROR(IF(AND(I410="",J410=""),"",IF(I410="",0,I410)+IF(J410="",0,J410)),"")</f>
        <v/>
      </c>
      <c r="M410" s="52" t="str">
        <f aca="false">IFERROR(IF(OR(L410="",E410="",E410=0),"",ROUND(L410/E410,0)),"")</f>
        <v/>
      </c>
    </row>
    <row r="411" customFormat="false" ht="15" hidden="false" customHeight="true" outlineLevel="0" collapsed="false">
      <c r="A411" s="24" t="n">
        <v>406</v>
      </c>
      <c r="B411" s="25" t="str">
        <f aca="false">IF(INDEX(Launagögn!$B$6:$B$10005,$A411)="","",INDEX(Launagögn!$B$6:$B$10005,$A411))</f>
        <v/>
      </c>
      <c r="C411" s="25" t="str">
        <f aca="false">IF(INDEX(Launagögn!$C$6:$C$10005,$A411)="","",INDEX(Launagögn!$C$6:$C$10005,$A411))</f>
        <v/>
      </c>
      <c r="D411" s="49" t="str">
        <f aca="false">IF(INDEX(Launagögn!$D$6:$D$10005,$A411)="","",INDEX(Launagögn!$D$6:$D$10005,$A411))</f>
        <v/>
      </c>
      <c r="E411" s="50" t="str">
        <f aca="false">IF(INDEX(Launagögn!$E$6:$E$10005,$A411)="","",INDEX(Launagögn!$E$6:$E$10005,$A411))</f>
        <v/>
      </c>
      <c r="F411" s="27" t="str">
        <f aca="false">IFERROR(IF(INDEX(Launagögn!$C$6:$C$10005,$A411)="","",IF(INDEX(Starfsmat!$C$11:$C$110,MATCH(INDEX(Launagögn!$C$6:$C$10005,$A411),Starfsmat!$B$11:$B$110,0))=0,"",INDEX(Starfsmat!$C$11:$C$110,MATCH(INDEX(Launagögn!$C$6:$C$10005,$A411),Starfsmat!$B$11:$B$110,0)))),"")</f>
        <v/>
      </c>
      <c r="G411" s="37" t="str">
        <f aca="false">IFERROR(IF(INDEX(Einstaklingsmat!$D$11:$D$510,$A411)=0,"",INDEX(Einstaklingsmat!$D$11:$D$510,$A411)),"")</f>
        <v/>
      </c>
      <c r="H411" s="51" t="str">
        <f aca="false">IFERROR(IF(AND(F411="",G411=""),"",IF(F411="",0,F411)+IF(G411="",0,G411)),"")</f>
        <v/>
      </c>
      <c r="I411" s="52" t="str">
        <f aca="false">IF(INDEX(Launagögn!$I$6:$I$10005,$A411)="","",INDEX(Launagögn!$I$6:$I$10005,$A411))</f>
        <v/>
      </c>
      <c r="J411" s="52" t="str">
        <f aca="false">IF(INDEX(Launagögn!$P$6:$P$10005,$A411)="","",INDEX(Launagögn!$P$6:$P$10005,$A411))</f>
        <v/>
      </c>
      <c r="K411" s="52" t="str">
        <f aca="false">IF(INDEX(Launagögn!$Q$6:$Q$10005,$A411)="","",INDEX(Launagögn!$Q$6:$Q$10005,$A411))</f>
        <v/>
      </c>
      <c r="L411" s="53" t="str">
        <f aca="false">IFERROR(IF(AND(I411="",J411=""),"",IF(I411="",0,I411)+IF(J411="",0,J411)),"")</f>
        <v/>
      </c>
      <c r="M411" s="52" t="str">
        <f aca="false">IFERROR(IF(OR(L411="",E411="",E411=0),"",ROUND(L411/E411,0)),"")</f>
        <v/>
      </c>
    </row>
    <row r="412" customFormat="false" ht="15" hidden="false" customHeight="true" outlineLevel="0" collapsed="false">
      <c r="A412" s="24" t="n">
        <v>407</v>
      </c>
      <c r="B412" s="25" t="str">
        <f aca="false">IF(INDEX(Launagögn!$B$6:$B$10005,$A412)="","",INDEX(Launagögn!$B$6:$B$10005,$A412))</f>
        <v/>
      </c>
      <c r="C412" s="25" t="str">
        <f aca="false">IF(INDEX(Launagögn!$C$6:$C$10005,$A412)="","",INDEX(Launagögn!$C$6:$C$10005,$A412))</f>
        <v/>
      </c>
      <c r="D412" s="49" t="str">
        <f aca="false">IF(INDEX(Launagögn!$D$6:$D$10005,$A412)="","",INDEX(Launagögn!$D$6:$D$10005,$A412))</f>
        <v/>
      </c>
      <c r="E412" s="50" t="str">
        <f aca="false">IF(INDEX(Launagögn!$E$6:$E$10005,$A412)="","",INDEX(Launagögn!$E$6:$E$10005,$A412))</f>
        <v/>
      </c>
      <c r="F412" s="27" t="str">
        <f aca="false">IFERROR(IF(INDEX(Launagögn!$C$6:$C$10005,$A412)="","",IF(INDEX(Starfsmat!$C$11:$C$110,MATCH(INDEX(Launagögn!$C$6:$C$10005,$A412),Starfsmat!$B$11:$B$110,0))=0,"",INDEX(Starfsmat!$C$11:$C$110,MATCH(INDEX(Launagögn!$C$6:$C$10005,$A412),Starfsmat!$B$11:$B$110,0)))),"")</f>
        <v/>
      </c>
      <c r="G412" s="37" t="str">
        <f aca="false">IFERROR(IF(INDEX(Einstaklingsmat!$D$11:$D$510,$A412)=0,"",INDEX(Einstaklingsmat!$D$11:$D$510,$A412)),"")</f>
        <v/>
      </c>
      <c r="H412" s="51" t="str">
        <f aca="false">IFERROR(IF(AND(F412="",G412=""),"",IF(F412="",0,F412)+IF(G412="",0,G412)),"")</f>
        <v/>
      </c>
      <c r="I412" s="52" t="str">
        <f aca="false">IF(INDEX(Launagögn!$I$6:$I$10005,$A412)="","",INDEX(Launagögn!$I$6:$I$10005,$A412))</f>
        <v/>
      </c>
      <c r="J412" s="52" t="str">
        <f aca="false">IF(INDEX(Launagögn!$P$6:$P$10005,$A412)="","",INDEX(Launagögn!$P$6:$P$10005,$A412))</f>
        <v/>
      </c>
      <c r="K412" s="52" t="str">
        <f aca="false">IF(INDEX(Launagögn!$Q$6:$Q$10005,$A412)="","",INDEX(Launagögn!$Q$6:$Q$10005,$A412))</f>
        <v/>
      </c>
      <c r="L412" s="53" t="str">
        <f aca="false">IFERROR(IF(AND(I412="",J412=""),"",IF(I412="",0,I412)+IF(J412="",0,J412)),"")</f>
        <v/>
      </c>
      <c r="M412" s="52" t="str">
        <f aca="false">IFERROR(IF(OR(L412="",E412="",E412=0),"",ROUND(L412/E412,0)),"")</f>
        <v/>
      </c>
    </row>
    <row r="413" customFormat="false" ht="15" hidden="false" customHeight="true" outlineLevel="0" collapsed="false">
      <c r="A413" s="24" t="n">
        <v>408</v>
      </c>
      <c r="B413" s="25" t="str">
        <f aca="false">IF(INDEX(Launagögn!$B$6:$B$10005,$A413)="","",INDEX(Launagögn!$B$6:$B$10005,$A413))</f>
        <v/>
      </c>
      <c r="C413" s="25" t="str">
        <f aca="false">IF(INDEX(Launagögn!$C$6:$C$10005,$A413)="","",INDEX(Launagögn!$C$6:$C$10005,$A413))</f>
        <v/>
      </c>
      <c r="D413" s="49" t="str">
        <f aca="false">IF(INDEX(Launagögn!$D$6:$D$10005,$A413)="","",INDEX(Launagögn!$D$6:$D$10005,$A413))</f>
        <v/>
      </c>
      <c r="E413" s="50" t="str">
        <f aca="false">IF(INDEX(Launagögn!$E$6:$E$10005,$A413)="","",INDEX(Launagögn!$E$6:$E$10005,$A413))</f>
        <v/>
      </c>
      <c r="F413" s="27" t="str">
        <f aca="false">IFERROR(IF(INDEX(Launagögn!$C$6:$C$10005,$A413)="","",IF(INDEX(Starfsmat!$C$11:$C$110,MATCH(INDEX(Launagögn!$C$6:$C$10005,$A413),Starfsmat!$B$11:$B$110,0))=0,"",INDEX(Starfsmat!$C$11:$C$110,MATCH(INDEX(Launagögn!$C$6:$C$10005,$A413),Starfsmat!$B$11:$B$110,0)))),"")</f>
        <v/>
      </c>
      <c r="G413" s="37" t="str">
        <f aca="false">IFERROR(IF(INDEX(Einstaklingsmat!$D$11:$D$510,$A413)=0,"",INDEX(Einstaklingsmat!$D$11:$D$510,$A413)),"")</f>
        <v/>
      </c>
      <c r="H413" s="51" t="str">
        <f aca="false">IFERROR(IF(AND(F413="",G413=""),"",IF(F413="",0,F413)+IF(G413="",0,G413)),"")</f>
        <v/>
      </c>
      <c r="I413" s="52" t="str">
        <f aca="false">IF(INDEX(Launagögn!$I$6:$I$10005,$A413)="","",INDEX(Launagögn!$I$6:$I$10005,$A413))</f>
        <v/>
      </c>
      <c r="J413" s="52" t="str">
        <f aca="false">IF(INDEX(Launagögn!$P$6:$P$10005,$A413)="","",INDEX(Launagögn!$P$6:$P$10005,$A413))</f>
        <v/>
      </c>
      <c r="K413" s="52" t="str">
        <f aca="false">IF(INDEX(Launagögn!$Q$6:$Q$10005,$A413)="","",INDEX(Launagögn!$Q$6:$Q$10005,$A413))</f>
        <v/>
      </c>
      <c r="L413" s="53" t="str">
        <f aca="false">IFERROR(IF(AND(I413="",J413=""),"",IF(I413="",0,I413)+IF(J413="",0,J413)),"")</f>
        <v/>
      </c>
      <c r="M413" s="52" t="str">
        <f aca="false">IFERROR(IF(OR(L413="",E413="",E413=0),"",ROUND(L413/E413,0)),"")</f>
        <v/>
      </c>
    </row>
    <row r="414" customFormat="false" ht="15" hidden="false" customHeight="true" outlineLevel="0" collapsed="false">
      <c r="A414" s="24" t="n">
        <v>409</v>
      </c>
      <c r="B414" s="25" t="str">
        <f aca="false">IF(INDEX(Launagögn!$B$6:$B$10005,$A414)="","",INDEX(Launagögn!$B$6:$B$10005,$A414))</f>
        <v/>
      </c>
      <c r="C414" s="25" t="str">
        <f aca="false">IF(INDEX(Launagögn!$C$6:$C$10005,$A414)="","",INDEX(Launagögn!$C$6:$C$10005,$A414))</f>
        <v/>
      </c>
      <c r="D414" s="49" t="str">
        <f aca="false">IF(INDEX(Launagögn!$D$6:$D$10005,$A414)="","",INDEX(Launagögn!$D$6:$D$10005,$A414))</f>
        <v/>
      </c>
      <c r="E414" s="50" t="str">
        <f aca="false">IF(INDEX(Launagögn!$E$6:$E$10005,$A414)="","",INDEX(Launagögn!$E$6:$E$10005,$A414))</f>
        <v/>
      </c>
      <c r="F414" s="27" t="str">
        <f aca="false">IFERROR(IF(INDEX(Launagögn!$C$6:$C$10005,$A414)="","",IF(INDEX(Starfsmat!$C$11:$C$110,MATCH(INDEX(Launagögn!$C$6:$C$10005,$A414),Starfsmat!$B$11:$B$110,0))=0,"",INDEX(Starfsmat!$C$11:$C$110,MATCH(INDEX(Launagögn!$C$6:$C$10005,$A414),Starfsmat!$B$11:$B$110,0)))),"")</f>
        <v/>
      </c>
      <c r="G414" s="37" t="str">
        <f aca="false">IFERROR(IF(INDEX(Einstaklingsmat!$D$11:$D$510,$A414)=0,"",INDEX(Einstaklingsmat!$D$11:$D$510,$A414)),"")</f>
        <v/>
      </c>
      <c r="H414" s="51" t="str">
        <f aca="false">IFERROR(IF(AND(F414="",G414=""),"",IF(F414="",0,F414)+IF(G414="",0,G414)),"")</f>
        <v/>
      </c>
      <c r="I414" s="52" t="str">
        <f aca="false">IF(INDEX(Launagögn!$I$6:$I$10005,$A414)="","",INDEX(Launagögn!$I$6:$I$10005,$A414))</f>
        <v/>
      </c>
      <c r="J414" s="52" t="str">
        <f aca="false">IF(INDEX(Launagögn!$P$6:$P$10005,$A414)="","",INDEX(Launagögn!$P$6:$P$10005,$A414))</f>
        <v/>
      </c>
      <c r="K414" s="52" t="str">
        <f aca="false">IF(INDEX(Launagögn!$Q$6:$Q$10005,$A414)="","",INDEX(Launagögn!$Q$6:$Q$10005,$A414))</f>
        <v/>
      </c>
      <c r="L414" s="53" t="str">
        <f aca="false">IFERROR(IF(AND(I414="",J414=""),"",IF(I414="",0,I414)+IF(J414="",0,J414)),"")</f>
        <v/>
      </c>
      <c r="M414" s="52" t="str">
        <f aca="false">IFERROR(IF(OR(L414="",E414="",E414=0),"",ROUND(L414/E414,0)),"")</f>
        <v/>
      </c>
    </row>
    <row r="415" customFormat="false" ht="15" hidden="false" customHeight="true" outlineLevel="0" collapsed="false">
      <c r="A415" s="24" t="n">
        <v>410</v>
      </c>
      <c r="B415" s="25" t="str">
        <f aca="false">IF(INDEX(Launagögn!$B$6:$B$10005,$A415)="","",INDEX(Launagögn!$B$6:$B$10005,$A415))</f>
        <v/>
      </c>
      <c r="C415" s="25" t="str">
        <f aca="false">IF(INDEX(Launagögn!$C$6:$C$10005,$A415)="","",INDEX(Launagögn!$C$6:$C$10005,$A415))</f>
        <v/>
      </c>
      <c r="D415" s="49" t="str">
        <f aca="false">IF(INDEX(Launagögn!$D$6:$D$10005,$A415)="","",INDEX(Launagögn!$D$6:$D$10005,$A415))</f>
        <v/>
      </c>
      <c r="E415" s="50" t="str">
        <f aca="false">IF(INDEX(Launagögn!$E$6:$E$10005,$A415)="","",INDEX(Launagögn!$E$6:$E$10005,$A415))</f>
        <v/>
      </c>
      <c r="F415" s="27" t="str">
        <f aca="false">IFERROR(IF(INDEX(Launagögn!$C$6:$C$10005,$A415)="","",IF(INDEX(Starfsmat!$C$11:$C$110,MATCH(INDEX(Launagögn!$C$6:$C$10005,$A415),Starfsmat!$B$11:$B$110,0))=0,"",INDEX(Starfsmat!$C$11:$C$110,MATCH(INDEX(Launagögn!$C$6:$C$10005,$A415),Starfsmat!$B$11:$B$110,0)))),"")</f>
        <v/>
      </c>
      <c r="G415" s="37" t="str">
        <f aca="false">IFERROR(IF(INDEX(Einstaklingsmat!$D$11:$D$510,$A415)=0,"",INDEX(Einstaklingsmat!$D$11:$D$510,$A415)),"")</f>
        <v/>
      </c>
      <c r="H415" s="51" t="str">
        <f aca="false">IFERROR(IF(AND(F415="",G415=""),"",IF(F415="",0,F415)+IF(G415="",0,G415)),"")</f>
        <v/>
      </c>
      <c r="I415" s="52" t="str">
        <f aca="false">IF(INDEX(Launagögn!$I$6:$I$10005,$A415)="","",INDEX(Launagögn!$I$6:$I$10005,$A415))</f>
        <v/>
      </c>
      <c r="J415" s="52" t="str">
        <f aca="false">IF(INDEX(Launagögn!$P$6:$P$10005,$A415)="","",INDEX(Launagögn!$P$6:$P$10005,$A415))</f>
        <v/>
      </c>
      <c r="K415" s="52" t="str">
        <f aca="false">IF(INDEX(Launagögn!$Q$6:$Q$10005,$A415)="","",INDEX(Launagögn!$Q$6:$Q$10005,$A415))</f>
        <v/>
      </c>
      <c r="L415" s="53" t="str">
        <f aca="false">IFERROR(IF(AND(I415="",J415=""),"",IF(I415="",0,I415)+IF(J415="",0,J415)),"")</f>
        <v/>
      </c>
      <c r="M415" s="52" t="str">
        <f aca="false">IFERROR(IF(OR(L415="",E415="",E415=0),"",ROUND(L415/E415,0)),"")</f>
        <v/>
      </c>
    </row>
    <row r="416" customFormat="false" ht="15" hidden="false" customHeight="true" outlineLevel="0" collapsed="false">
      <c r="A416" s="24" t="n">
        <v>411</v>
      </c>
      <c r="B416" s="25" t="str">
        <f aca="false">IF(INDEX(Launagögn!$B$6:$B$10005,$A416)="","",INDEX(Launagögn!$B$6:$B$10005,$A416))</f>
        <v/>
      </c>
      <c r="C416" s="25" t="str">
        <f aca="false">IF(INDEX(Launagögn!$C$6:$C$10005,$A416)="","",INDEX(Launagögn!$C$6:$C$10005,$A416))</f>
        <v/>
      </c>
      <c r="D416" s="49" t="str">
        <f aca="false">IF(INDEX(Launagögn!$D$6:$D$10005,$A416)="","",INDEX(Launagögn!$D$6:$D$10005,$A416))</f>
        <v/>
      </c>
      <c r="E416" s="50" t="str">
        <f aca="false">IF(INDEX(Launagögn!$E$6:$E$10005,$A416)="","",INDEX(Launagögn!$E$6:$E$10005,$A416))</f>
        <v/>
      </c>
      <c r="F416" s="27" t="str">
        <f aca="false">IFERROR(IF(INDEX(Launagögn!$C$6:$C$10005,$A416)="","",IF(INDEX(Starfsmat!$C$11:$C$110,MATCH(INDEX(Launagögn!$C$6:$C$10005,$A416),Starfsmat!$B$11:$B$110,0))=0,"",INDEX(Starfsmat!$C$11:$C$110,MATCH(INDEX(Launagögn!$C$6:$C$10005,$A416),Starfsmat!$B$11:$B$110,0)))),"")</f>
        <v/>
      </c>
      <c r="G416" s="37" t="str">
        <f aca="false">IFERROR(IF(INDEX(Einstaklingsmat!$D$11:$D$510,$A416)=0,"",INDEX(Einstaklingsmat!$D$11:$D$510,$A416)),"")</f>
        <v/>
      </c>
      <c r="H416" s="51" t="str">
        <f aca="false">IFERROR(IF(AND(F416="",G416=""),"",IF(F416="",0,F416)+IF(G416="",0,G416)),"")</f>
        <v/>
      </c>
      <c r="I416" s="52" t="str">
        <f aca="false">IF(INDEX(Launagögn!$I$6:$I$10005,$A416)="","",INDEX(Launagögn!$I$6:$I$10005,$A416))</f>
        <v/>
      </c>
      <c r="J416" s="52" t="str">
        <f aca="false">IF(INDEX(Launagögn!$P$6:$P$10005,$A416)="","",INDEX(Launagögn!$P$6:$P$10005,$A416))</f>
        <v/>
      </c>
      <c r="K416" s="52" t="str">
        <f aca="false">IF(INDEX(Launagögn!$Q$6:$Q$10005,$A416)="","",INDEX(Launagögn!$Q$6:$Q$10005,$A416))</f>
        <v/>
      </c>
      <c r="L416" s="53" t="str">
        <f aca="false">IFERROR(IF(AND(I416="",J416=""),"",IF(I416="",0,I416)+IF(J416="",0,J416)),"")</f>
        <v/>
      </c>
      <c r="M416" s="52" t="str">
        <f aca="false">IFERROR(IF(OR(L416="",E416="",E416=0),"",ROUND(L416/E416,0)),"")</f>
        <v/>
      </c>
    </row>
    <row r="417" customFormat="false" ht="15" hidden="false" customHeight="true" outlineLevel="0" collapsed="false">
      <c r="A417" s="24" t="n">
        <v>412</v>
      </c>
      <c r="B417" s="25" t="str">
        <f aca="false">IF(INDEX(Launagögn!$B$6:$B$10005,$A417)="","",INDEX(Launagögn!$B$6:$B$10005,$A417))</f>
        <v/>
      </c>
      <c r="C417" s="25" t="str">
        <f aca="false">IF(INDEX(Launagögn!$C$6:$C$10005,$A417)="","",INDEX(Launagögn!$C$6:$C$10005,$A417))</f>
        <v/>
      </c>
      <c r="D417" s="49" t="str">
        <f aca="false">IF(INDEX(Launagögn!$D$6:$D$10005,$A417)="","",INDEX(Launagögn!$D$6:$D$10005,$A417))</f>
        <v/>
      </c>
      <c r="E417" s="50" t="str">
        <f aca="false">IF(INDEX(Launagögn!$E$6:$E$10005,$A417)="","",INDEX(Launagögn!$E$6:$E$10005,$A417))</f>
        <v/>
      </c>
      <c r="F417" s="27" t="str">
        <f aca="false">IFERROR(IF(INDEX(Launagögn!$C$6:$C$10005,$A417)="","",IF(INDEX(Starfsmat!$C$11:$C$110,MATCH(INDEX(Launagögn!$C$6:$C$10005,$A417),Starfsmat!$B$11:$B$110,0))=0,"",INDEX(Starfsmat!$C$11:$C$110,MATCH(INDEX(Launagögn!$C$6:$C$10005,$A417),Starfsmat!$B$11:$B$110,0)))),"")</f>
        <v/>
      </c>
      <c r="G417" s="37" t="str">
        <f aca="false">IFERROR(IF(INDEX(Einstaklingsmat!$D$11:$D$510,$A417)=0,"",INDEX(Einstaklingsmat!$D$11:$D$510,$A417)),"")</f>
        <v/>
      </c>
      <c r="H417" s="51" t="str">
        <f aca="false">IFERROR(IF(AND(F417="",G417=""),"",IF(F417="",0,F417)+IF(G417="",0,G417)),"")</f>
        <v/>
      </c>
      <c r="I417" s="52" t="str">
        <f aca="false">IF(INDEX(Launagögn!$I$6:$I$10005,$A417)="","",INDEX(Launagögn!$I$6:$I$10005,$A417))</f>
        <v/>
      </c>
      <c r="J417" s="52" t="str">
        <f aca="false">IF(INDEX(Launagögn!$P$6:$P$10005,$A417)="","",INDEX(Launagögn!$P$6:$P$10005,$A417))</f>
        <v/>
      </c>
      <c r="K417" s="52" t="str">
        <f aca="false">IF(INDEX(Launagögn!$Q$6:$Q$10005,$A417)="","",INDEX(Launagögn!$Q$6:$Q$10005,$A417))</f>
        <v/>
      </c>
      <c r="L417" s="53" t="str">
        <f aca="false">IFERROR(IF(AND(I417="",J417=""),"",IF(I417="",0,I417)+IF(J417="",0,J417)),"")</f>
        <v/>
      </c>
      <c r="M417" s="52" t="str">
        <f aca="false">IFERROR(IF(OR(L417="",E417="",E417=0),"",ROUND(L417/E417,0)),"")</f>
        <v/>
      </c>
    </row>
    <row r="418" customFormat="false" ht="15" hidden="false" customHeight="true" outlineLevel="0" collapsed="false">
      <c r="A418" s="24" t="n">
        <v>413</v>
      </c>
      <c r="B418" s="25" t="str">
        <f aca="false">IF(INDEX(Launagögn!$B$6:$B$10005,$A418)="","",INDEX(Launagögn!$B$6:$B$10005,$A418))</f>
        <v/>
      </c>
      <c r="C418" s="25" t="str">
        <f aca="false">IF(INDEX(Launagögn!$C$6:$C$10005,$A418)="","",INDEX(Launagögn!$C$6:$C$10005,$A418))</f>
        <v/>
      </c>
      <c r="D418" s="49" t="str">
        <f aca="false">IF(INDEX(Launagögn!$D$6:$D$10005,$A418)="","",INDEX(Launagögn!$D$6:$D$10005,$A418))</f>
        <v/>
      </c>
      <c r="E418" s="50" t="str">
        <f aca="false">IF(INDEX(Launagögn!$E$6:$E$10005,$A418)="","",INDEX(Launagögn!$E$6:$E$10005,$A418))</f>
        <v/>
      </c>
      <c r="F418" s="27" t="str">
        <f aca="false">IFERROR(IF(INDEX(Launagögn!$C$6:$C$10005,$A418)="","",IF(INDEX(Starfsmat!$C$11:$C$110,MATCH(INDEX(Launagögn!$C$6:$C$10005,$A418),Starfsmat!$B$11:$B$110,0))=0,"",INDEX(Starfsmat!$C$11:$C$110,MATCH(INDEX(Launagögn!$C$6:$C$10005,$A418),Starfsmat!$B$11:$B$110,0)))),"")</f>
        <v/>
      </c>
      <c r="G418" s="37" t="str">
        <f aca="false">IFERROR(IF(INDEX(Einstaklingsmat!$D$11:$D$510,$A418)=0,"",INDEX(Einstaklingsmat!$D$11:$D$510,$A418)),"")</f>
        <v/>
      </c>
      <c r="H418" s="51" t="str">
        <f aca="false">IFERROR(IF(AND(F418="",G418=""),"",IF(F418="",0,F418)+IF(G418="",0,G418)),"")</f>
        <v/>
      </c>
      <c r="I418" s="52" t="str">
        <f aca="false">IF(INDEX(Launagögn!$I$6:$I$10005,$A418)="","",INDEX(Launagögn!$I$6:$I$10005,$A418))</f>
        <v/>
      </c>
      <c r="J418" s="52" t="str">
        <f aca="false">IF(INDEX(Launagögn!$P$6:$P$10005,$A418)="","",INDEX(Launagögn!$P$6:$P$10005,$A418))</f>
        <v/>
      </c>
      <c r="K418" s="52" t="str">
        <f aca="false">IF(INDEX(Launagögn!$Q$6:$Q$10005,$A418)="","",INDEX(Launagögn!$Q$6:$Q$10005,$A418))</f>
        <v/>
      </c>
      <c r="L418" s="53" t="str">
        <f aca="false">IFERROR(IF(AND(I418="",J418=""),"",IF(I418="",0,I418)+IF(J418="",0,J418)),"")</f>
        <v/>
      </c>
      <c r="M418" s="52" t="str">
        <f aca="false">IFERROR(IF(OR(L418="",E418="",E418=0),"",ROUND(L418/E418,0)),"")</f>
        <v/>
      </c>
    </row>
    <row r="419" customFormat="false" ht="15" hidden="false" customHeight="true" outlineLevel="0" collapsed="false">
      <c r="A419" s="24" t="n">
        <v>414</v>
      </c>
      <c r="B419" s="25" t="str">
        <f aca="false">IF(INDEX(Launagögn!$B$6:$B$10005,$A419)="","",INDEX(Launagögn!$B$6:$B$10005,$A419))</f>
        <v/>
      </c>
      <c r="C419" s="25" t="str">
        <f aca="false">IF(INDEX(Launagögn!$C$6:$C$10005,$A419)="","",INDEX(Launagögn!$C$6:$C$10005,$A419))</f>
        <v/>
      </c>
      <c r="D419" s="49" t="str">
        <f aca="false">IF(INDEX(Launagögn!$D$6:$D$10005,$A419)="","",INDEX(Launagögn!$D$6:$D$10005,$A419))</f>
        <v/>
      </c>
      <c r="E419" s="50" t="str">
        <f aca="false">IF(INDEX(Launagögn!$E$6:$E$10005,$A419)="","",INDEX(Launagögn!$E$6:$E$10005,$A419))</f>
        <v/>
      </c>
      <c r="F419" s="27" t="str">
        <f aca="false">IFERROR(IF(INDEX(Launagögn!$C$6:$C$10005,$A419)="","",IF(INDEX(Starfsmat!$C$11:$C$110,MATCH(INDEX(Launagögn!$C$6:$C$10005,$A419),Starfsmat!$B$11:$B$110,0))=0,"",INDEX(Starfsmat!$C$11:$C$110,MATCH(INDEX(Launagögn!$C$6:$C$10005,$A419),Starfsmat!$B$11:$B$110,0)))),"")</f>
        <v/>
      </c>
      <c r="G419" s="37" t="str">
        <f aca="false">IFERROR(IF(INDEX(Einstaklingsmat!$D$11:$D$510,$A419)=0,"",INDEX(Einstaklingsmat!$D$11:$D$510,$A419)),"")</f>
        <v/>
      </c>
      <c r="H419" s="51" t="str">
        <f aca="false">IFERROR(IF(AND(F419="",G419=""),"",IF(F419="",0,F419)+IF(G419="",0,G419)),"")</f>
        <v/>
      </c>
      <c r="I419" s="52" t="str">
        <f aca="false">IF(INDEX(Launagögn!$I$6:$I$10005,$A419)="","",INDEX(Launagögn!$I$6:$I$10005,$A419))</f>
        <v/>
      </c>
      <c r="J419" s="52" t="str">
        <f aca="false">IF(INDEX(Launagögn!$P$6:$P$10005,$A419)="","",INDEX(Launagögn!$P$6:$P$10005,$A419))</f>
        <v/>
      </c>
      <c r="K419" s="52" t="str">
        <f aca="false">IF(INDEX(Launagögn!$Q$6:$Q$10005,$A419)="","",INDEX(Launagögn!$Q$6:$Q$10005,$A419))</f>
        <v/>
      </c>
      <c r="L419" s="53" t="str">
        <f aca="false">IFERROR(IF(AND(I419="",J419=""),"",IF(I419="",0,I419)+IF(J419="",0,J419)),"")</f>
        <v/>
      </c>
      <c r="M419" s="52" t="str">
        <f aca="false">IFERROR(IF(OR(L419="",E419="",E419=0),"",ROUND(L419/E419,0)),"")</f>
        <v/>
      </c>
    </row>
    <row r="420" customFormat="false" ht="15" hidden="false" customHeight="true" outlineLevel="0" collapsed="false">
      <c r="A420" s="24" t="n">
        <v>415</v>
      </c>
      <c r="B420" s="25" t="str">
        <f aca="false">IF(INDEX(Launagögn!$B$6:$B$10005,$A420)="","",INDEX(Launagögn!$B$6:$B$10005,$A420))</f>
        <v/>
      </c>
      <c r="C420" s="25" t="str">
        <f aca="false">IF(INDEX(Launagögn!$C$6:$C$10005,$A420)="","",INDEX(Launagögn!$C$6:$C$10005,$A420))</f>
        <v/>
      </c>
      <c r="D420" s="49" t="str">
        <f aca="false">IF(INDEX(Launagögn!$D$6:$D$10005,$A420)="","",INDEX(Launagögn!$D$6:$D$10005,$A420))</f>
        <v/>
      </c>
      <c r="E420" s="50" t="str">
        <f aca="false">IF(INDEX(Launagögn!$E$6:$E$10005,$A420)="","",INDEX(Launagögn!$E$6:$E$10005,$A420))</f>
        <v/>
      </c>
      <c r="F420" s="27" t="str">
        <f aca="false">IFERROR(IF(INDEX(Launagögn!$C$6:$C$10005,$A420)="","",IF(INDEX(Starfsmat!$C$11:$C$110,MATCH(INDEX(Launagögn!$C$6:$C$10005,$A420),Starfsmat!$B$11:$B$110,0))=0,"",INDEX(Starfsmat!$C$11:$C$110,MATCH(INDEX(Launagögn!$C$6:$C$10005,$A420),Starfsmat!$B$11:$B$110,0)))),"")</f>
        <v/>
      </c>
      <c r="G420" s="37" t="str">
        <f aca="false">IFERROR(IF(INDEX(Einstaklingsmat!$D$11:$D$510,$A420)=0,"",INDEX(Einstaklingsmat!$D$11:$D$510,$A420)),"")</f>
        <v/>
      </c>
      <c r="H420" s="51" t="str">
        <f aca="false">IFERROR(IF(AND(F420="",G420=""),"",IF(F420="",0,F420)+IF(G420="",0,G420)),"")</f>
        <v/>
      </c>
      <c r="I420" s="52" t="str">
        <f aca="false">IF(INDEX(Launagögn!$I$6:$I$10005,$A420)="","",INDEX(Launagögn!$I$6:$I$10005,$A420))</f>
        <v/>
      </c>
      <c r="J420" s="52" t="str">
        <f aca="false">IF(INDEX(Launagögn!$P$6:$P$10005,$A420)="","",INDEX(Launagögn!$P$6:$P$10005,$A420))</f>
        <v/>
      </c>
      <c r="K420" s="52" t="str">
        <f aca="false">IF(INDEX(Launagögn!$Q$6:$Q$10005,$A420)="","",INDEX(Launagögn!$Q$6:$Q$10005,$A420))</f>
        <v/>
      </c>
      <c r="L420" s="53" t="str">
        <f aca="false">IFERROR(IF(AND(I420="",J420=""),"",IF(I420="",0,I420)+IF(J420="",0,J420)),"")</f>
        <v/>
      </c>
      <c r="M420" s="52" t="str">
        <f aca="false">IFERROR(IF(OR(L420="",E420="",E420=0),"",ROUND(L420/E420,0)),"")</f>
        <v/>
      </c>
    </row>
    <row r="421" customFormat="false" ht="15" hidden="false" customHeight="true" outlineLevel="0" collapsed="false">
      <c r="A421" s="24" t="n">
        <v>416</v>
      </c>
      <c r="B421" s="25" t="str">
        <f aca="false">IF(INDEX(Launagögn!$B$6:$B$10005,$A421)="","",INDEX(Launagögn!$B$6:$B$10005,$A421))</f>
        <v/>
      </c>
      <c r="C421" s="25" t="str">
        <f aca="false">IF(INDEX(Launagögn!$C$6:$C$10005,$A421)="","",INDEX(Launagögn!$C$6:$C$10005,$A421))</f>
        <v/>
      </c>
      <c r="D421" s="49" t="str">
        <f aca="false">IF(INDEX(Launagögn!$D$6:$D$10005,$A421)="","",INDEX(Launagögn!$D$6:$D$10005,$A421))</f>
        <v/>
      </c>
      <c r="E421" s="50" t="str">
        <f aca="false">IF(INDEX(Launagögn!$E$6:$E$10005,$A421)="","",INDEX(Launagögn!$E$6:$E$10005,$A421))</f>
        <v/>
      </c>
      <c r="F421" s="27" t="str">
        <f aca="false">IFERROR(IF(INDEX(Launagögn!$C$6:$C$10005,$A421)="","",IF(INDEX(Starfsmat!$C$11:$C$110,MATCH(INDEX(Launagögn!$C$6:$C$10005,$A421),Starfsmat!$B$11:$B$110,0))=0,"",INDEX(Starfsmat!$C$11:$C$110,MATCH(INDEX(Launagögn!$C$6:$C$10005,$A421),Starfsmat!$B$11:$B$110,0)))),"")</f>
        <v/>
      </c>
      <c r="G421" s="37" t="str">
        <f aca="false">IFERROR(IF(INDEX(Einstaklingsmat!$D$11:$D$510,$A421)=0,"",INDEX(Einstaklingsmat!$D$11:$D$510,$A421)),"")</f>
        <v/>
      </c>
      <c r="H421" s="51" t="str">
        <f aca="false">IFERROR(IF(AND(F421="",G421=""),"",IF(F421="",0,F421)+IF(G421="",0,G421)),"")</f>
        <v/>
      </c>
      <c r="I421" s="52" t="str">
        <f aca="false">IF(INDEX(Launagögn!$I$6:$I$10005,$A421)="","",INDEX(Launagögn!$I$6:$I$10005,$A421))</f>
        <v/>
      </c>
      <c r="J421" s="52" t="str">
        <f aca="false">IF(INDEX(Launagögn!$P$6:$P$10005,$A421)="","",INDEX(Launagögn!$P$6:$P$10005,$A421))</f>
        <v/>
      </c>
      <c r="K421" s="52" t="str">
        <f aca="false">IF(INDEX(Launagögn!$Q$6:$Q$10005,$A421)="","",INDEX(Launagögn!$Q$6:$Q$10005,$A421))</f>
        <v/>
      </c>
      <c r="L421" s="53" t="str">
        <f aca="false">IFERROR(IF(AND(I421="",J421=""),"",IF(I421="",0,I421)+IF(J421="",0,J421)),"")</f>
        <v/>
      </c>
      <c r="M421" s="52" t="str">
        <f aca="false">IFERROR(IF(OR(L421="",E421="",E421=0),"",ROUND(L421/E421,0)),"")</f>
        <v/>
      </c>
    </row>
    <row r="422" customFormat="false" ht="15" hidden="false" customHeight="true" outlineLevel="0" collapsed="false">
      <c r="A422" s="24" t="n">
        <v>417</v>
      </c>
      <c r="B422" s="25" t="str">
        <f aca="false">IF(INDEX(Launagögn!$B$6:$B$10005,$A422)="","",INDEX(Launagögn!$B$6:$B$10005,$A422))</f>
        <v/>
      </c>
      <c r="C422" s="25" t="str">
        <f aca="false">IF(INDEX(Launagögn!$C$6:$C$10005,$A422)="","",INDEX(Launagögn!$C$6:$C$10005,$A422))</f>
        <v/>
      </c>
      <c r="D422" s="49" t="str">
        <f aca="false">IF(INDEX(Launagögn!$D$6:$D$10005,$A422)="","",INDEX(Launagögn!$D$6:$D$10005,$A422))</f>
        <v/>
      </c>
      <c r="E422" s="50" t="str">
        <f aca="false">IF(INDEX(Launagögn!$E$6:$E$10005,$A422)="","",INDEX(Launagögn!$E$6:$E$10005,$A422))</f>
        <v/>
      </c>
      <c r="F422" s="27" t="str">
        <f aca="false">IFERROR(IF(INDEX(Launagögn!$C$6:$C$10005,$A422)="","",IF(INDEX(Starfsmat!$C$11:$C$110,MATCH(INDEX(Launagögn!$C$6:$C$10005,$A422),Starfsmat!$B$11:$B$110,0))=0,"",INDEX(Starfsmat!$C$11:$C$110,MATCH(INDEX(Launagögn!$C$6:$C$10005,$A422),Starfsmat!$B$11:$B$110,0)))),"")</f>
        <v/>
      </c>
      <c r="G422" s="37" t="str">
        <f aca="false">IFERROR(IF(INDEX(Einstaklingsmat!$D$11:$D$510,$A422)=0,"",INDEX(Einstaklingsmat!$D$11:$D$510,$A422)),"")</f>
        <v/>
      </c>
      <c r="H422" s="51" t="str">
        <f aca="false">IFERROR(IF(AND(F422="",G422=""),"",IF(F422="",0,F422)+IF(G422="",0,G422)),"")</f>
        <v/>
      </c>
      <c r="I422" s="52" t="str">
        <f aca="false">IF(INDEX(Launagögn!$I$6:$I$10005,$A422)="","",INDEX(Launagögn!$I$6:$I$10005,$A422))</f>
        <v/>
      </c>
      <c r="J422" s="52" t="str">
        <f aca="false">IF(INDEX(Launagögn!$P$6:$P$10005,$A422)="","",INDEX(Launagögn!$P$6:$P$10005,$A422))</f>
        <v/>
      </c>
      <c r="K422" s="52" t="str">
        <f aca="false">IF(INDEX(Launagögn!$Q$6:$Q$10005,$A422)="","",INDEX(Launagögn!$Q$6:$Q$10005,$A422))</f>
        <v/>
      </c>
      <c r="L422" s="53" t="str">
        <f aca="false">IFERROR(IF(AND(I422="",J422=""),"",IF(I422="",0,I422)+IF(J422="",0,J422)),"")</f>
        <v/>
      </c>
      <c r="M422" s="52" t="str">
        <f aca="false">IFERROR(IF(OR(L422="",E422="",E422=0),"",ROUND(L422/E422,0)),"")</f>
        <v/>
      </c>
    </row>
    <row r="423" customFormat="false" ht="15" hidden="false" customHeight="true" outlineLevel="0" collapsed="false">
      <c r="A423" s="24" t="n">
        <v>418</v>
      </c>
      <c r="B423" s="25" t="str">
        <f aca="false">IF(INDEX(Launagögn!$B$6:$B$10005,$A423)="","",INDEX(Launagögn!$B$6:$B$10005,$A423))</f>
        <v/>
      </c>
      <c r="C423" s="25" t="str">
        <f aca="false">IF(INDEX(Launagögn!$C$6:$C$10005,$A423)="","",INDEX(Launagögn!$C$6:$C$10005,$A423))</f>
        <v/>
      </c>
      <c r="D423" s="49" t="str">
        <f aca="false">IF(INDEX(Launagögn!$D$6:$D$10005,$A423)="","",INDEX(Launagögn!$D$6:$D$10005,$A423))</f>
        <v/>
      </c>
      <c r="E423" s="50" t="str">
        <f aca="false">IF(INDEX(Launagögn!$E$6:$E$10005,$A423)="","",INDEX(Launagögn!$E$6:$E$10005,$A423))</f>
        <v/>
      </c>
      <c r="F423" s="27" t="str">
        <f aca="false">IFERROR(IF(INDEX(Launagögn!$C$6:$C$10005,$A423)="","",IF(INDEX(Starfsmat!$C$11:$C$110,MATCH(INDEX(Launagögn!$C$6:$C$10005,$A423),Starfsmat!$B$11:$B$110,0))=0,"",INDEX(Starfsmat!$C$11:$C$110,MATCH(INDEX(Launagögn!$C$6:$C$10005,$A423),Starfsmat!$B$11:$B$110,0)))),"")</f>
        <v/>
      </c>
      <c r="G423" s="37" t="str">
        <f aca="false">IFERROR(IF(INDEX(Einstaklingsmat!$D$11:$D$510,$A423)=0,"",INDEX(Einstaklingsmat!$D$11:$D$510,$A423)),"")</f>
        <v/>
      </c>
      <c r="H423" s="51" t="str">
        <f aca="false">IFERROR(IF(AND(F423="",G423=""),"",IF(F423="",0,F423)+IF(G423="",0,G423)),"")</f>
        <v/>
      </c>
      <c r="I423" s="52" t="str">
        <f aca="false">IF(INDEX(Launagögn!$I$6:$I$10005,$A423)="","",INDEX(Launagögn!$I$6:$I$10005,$A423))</f>
        <v/>
      </c>
      <c r="J423" s="52" t="str">
        <f aca="false">IF(INDEX(Launagögn!$P$6:$P$10005,$A423)="","",INDEX(Launagögn!$P$6:$P$10005,$A423))</f>
        <v/>
      </c>
      <c r="K423" s="52" t="str">
        <f aca="false">IF(INDEX(Launagögn!$Q$6:$Q$10005,$A423)="","",INDEX(Launagögn!$Q$6:$Q$10005,$A423))</f>
        <v/>
      </c>
      <c r="L423" s="53" t="str">
        <f aca="false">IFERROR(IF(AND(I423="",J423=""),"",IF(I423="",0,I423)+IF(J423="",0,J423)),"")</f>
        <v/>
      </c>
      <c r="M423" s="52" t="str">
        <f aca="false">IFERROR(IF(OR(L423="",E423="",E423=0),"",ROUND(L423/E423,0)),"")</f>
        <v/>
      </c>
    </row>
    <row r="424" customFormat="false" ht="15" hidden="false" customHeight="true" outlineLevel="0" collapsed="false">
      <c r="A424" s="24" t="n">
        <v>419</v>
      </c>
      <c r="B424" s="25" t="str">
        <f aca="false">IF(INDEX(Launagögn!$B$6:$B$10005,$A424)="","",INDEX(Launagögn!$B$6:$B$10005,$A424))</f>
        <v/>
      </c>
      <c r="C424" s="25" t="str">
        <f aca="false">IF(INDEX(Launagögn!$C$6:$C$10005,$A424)="","",INDEX(Launagögn!$C$6:$C$10005,$A424))</f>
        <v/>
      </c>
      <c r="D424" s="49" t="str">
        <f aca="false">IF(INDEX(Launagögn!$D$6:$D$10005,$A424)="","",INDEX(Launagögn!$D$6:$D$10005,$A424))</f>
        <v/>
      </c>
      <c r="E424" s="50" t="str">
        <f aca="false">IF(INDEX(Launagögn!$E$6:$E$10005,$A424)="","",INDEX(Launagögn!$E$6:$E$10005,$A424))</f>
        <v/>
      </c>
      <c r="F424" s="27" t="str">
        <f aca="false">IFERROR(IF(INDEX(Launagögn!$C$6:$C$10005,$A424)="","",IF(INDEX(Starfsmat!$C$11:$C$110,MATCH(INDEX(Launagögn!$C$6:$C$10005,$A424),Starfsmat!$B$11:$B$110,0))=0,"",INDEX(Starfsmat!$C$11:$C$110,MATCH(INDEX(Launagögn!$C$6:$C$10005,$A424),Starfsmat!$B$11:$B$110,0)))),"")</f>
        <v/>
      </c>
      <c r="G424" s="37" t="str">
        <f aca="false">IFERROR(IF(INDEX(Einstaklingsmat!$D$11:$D$510,$A424)=0,"",INDEX(Einstaklingsmat!$D$11:$D$510,$A424)),"")</f>
        <v/>
      </c>
      <c r="H424" s="51" t="str">
        <f aca="false">IFERROR(IF(AND(F424="",G424=""),"",IF(F424="",0,F424)+IF(G424="",0,G424)),"")</f>
        <v/>
      </c>
      <c r="I424" s="52" t="str">
        <f aca="false">IF(INDEX(Launagögn!$I$6:$I$10005,$A424)="","",INDEX(Launagögn!$I$6:$I$10005,$A424))</f>
        <v/>
      </c>
      <c r="J424" s="52" t="str">
        <f aca="false">IF(INDEX(Launagögn!$P$6:$P$10005,$A424)="","",INDEX(Launagögn!$P$6:$P$10005,$A424))</f>
        <v/>
      </c>
      <c r="K424" s="52" t="str">
        <f aca="false">IF(INDEX(Launagögn!$Q$6:$Q$10005,$A424)="","",INDEX(Launagögn!$Q$6:$Q$10005,$A424))</f>
        <v/>
      </c>
      <c r="L424" s="53" t="str">
        <f aca="false">IFERROR(IF(AND(I424="",J424=""),"",IF(I424="",0,I424)+IF(J424="",0,J424)),"")</f>
        <v/>
      </c>
      <c r="M424" s="52" t="str">
        <f aca="false">IFERROR(IF(OR(L424="",E424="",E424=0),"",ROUND(L424/E424,0)),"")</f>
        <v/>
      </c>
    </row>
    <row r="425" customFormat="false" ht="15" hidden="false" customHeight="true" outlineLevel="0" collapsed="false">
      <c r="A425" s="24" t="n">
        <v>420</v>
      </c>
      <c r="B425" s="25" t="str">
        <f aca="false">IF(INDEX(Launagögn!$B$6:$B$10005,$A425)="","",INDEX(Launagögn!$B$6:$B$10005,$A425))</f>
        <v/>
      </c>
      <c r="C425" s="25" t="str">
        <f aca="false">IF(INDEX(Launagögn!$C$6:$C$10005,$A425)="","",INDEX(Launagögn!$C$6:$C$10005,$A425))</f>
        <v/>
      </c>
      <c r="D425" s="49" t="str">
        <f aca="false">IF(INDEX(Launagögn!$D$6:$D$10005,$A425)="","",INDEX(Launagögn!$D$6:$D$10005,$A425))</f>
        <v/>
      </c>
      <c r="E425" s="50" t="str">
        <f aca="false">IF(INDEX(Launagögn!$E$6:$E$10005,$A425)="","",INDEX(Launagögn!$E$6:$E$10005,$A425))</f>
        <v/>
      </c>
      <c r="F425" s="27" t="str">
        <f aca="false">IFERROR(IF(INDEX(Launagögn!$C$6:$C$10005,$A425)="","",IF(INDEX(Starfsmat!$C$11:$C$110,MATCH(INDEX(Launagögn!$C$6:$C$10005,$A425),Starfsmat!$B$11:$B$110,0))=0,"",INDEX(Starfsmat!$C$11:$C$110,MATCH(INDEX(Launagögn!$C$6:$C$10005,$A425),Starfsmat!$B$11:$B$110,0)))),"")</f>
        <v/>
      </c>
      <c r="G425" s="37" t="str">
        <f aca="false">IFERROR(IF(INDEX(Einstaklingsmat!$D$11:$D$510,$A425)=0,"",INDEX(Einstaklingsmat!$D$11:$D$510,$A425)),"")</f>
        <v/>
      </c>
      <c r="H425" s="51" t="str">
        <f aca="false">IFERROR(IF(AND(F425="",G425=""),"",IF(F425="",0,F425)+IF(G425="",0,G425)),"")</f>
        <v/>
      </c>
      <c r="I425" s="52" t="str">
        <f aca="false">IF(INDEX(Launagögn!$I$6:$I$10005,$A425)="","",INDEX(Launagögn!$I$6:$I$10005,$A425))</f>
        <v/>
      </c>
      <c r="J425" s="52" t="str">
        <f aca="false">IF(INDEX(Launagögn!$P$6:$P$10005,$A425)="","",INDEX(Launagögn!$P$6:$P$10005,$A425))</f>
        <v/>
      </c>
      <c r="K425" s="52" t="str">
        <f aca="false">IF(INDEX(Launagögn!$Q$6:$Q$10005,$A425)="","",INDEX(Launagögn!$Q$6:$Q$10005,$A425))</f>
        <v/>
      </c>
      <c r="L425" s="53" t="str">
        <f aca="false">IFERROR(IF(AND(I425="",J425=""),"",IF(I425="",0,I425)+IF(J425="",0,J425)),"")</f>
        <v/>
      </c>
      <c r="M425" s="52" t="str">
        <f aca="false">IFERROR(IF(OR(L425="",E425="",E425=0),"",ROUND(L425/E425,0)),"")</f>
        <v/>
      </c>
    </row>
    <row r="426" customFormat="false" ht="15" hidden="false" customHeight="true" outlineLevel="0" collapsed="false">
      <c r="A426" s="24" t="n">
        <v>421</v>
      </c>
      <c r="B426" s="25" t="str">
        <f aca="false">IF(INDEX(Launagögn!$B$6:$B$10005,$A426)="","",INDEX(Launagögn!$B$6:$B$10005,$A426))</f>
        <v/>
      </c>
      <c r="C426" s="25" t="str">
        <f aca="false">IF(INDEX(Launagögn!$C$6:$C$10005,$A426)="","",INDEX(Launagögn!$C$6:$C$10005,$A426))</f>
        <v/>
      </c>
      <c r="D426" s="49" t="str">
        <f aca="false">IF(INDEX(Launagögn!$D$6:$D$10005,$A426)="","",INDEX(Launagögn!$D$6:$D$10005,$A426))</f>
        <v/>
      </c>
      <c r="E426" s="50" t="str">
        <f aca="false">IF(INDEX(Launagögn!$E$6:$E$10005,$A426)="","",INDEX(Launagögn!$E$6:$E$10005,$A426))</f>
        <v/>
      </c>
      <c r="F426" s="27" t="str">
        <f aca="false">IFERROR(IF(INDEX(Launagögn!$C$6:$C$10005,$A426)="","",IF(INDEX(Starfsmat!$C$11:$C$110,MATCH(INDEX(Launagögn!$C$6:$C$10005,$A426),Starfsmat!$B$11:$B$110,0))=0,"",INDEX(Starfsmat!$C$11:$C$110,MATCH(INDEX(Launagögn!$C$6:$C$10005,$A426),Starfsmat!$B$11:$B$110,0)))),"")</f>
        <v/>
      </c>
      <c r="G426" s="37" t="str">
        <f aca="false">IFERROR(IF(INDEX(Einstaklingsmat!$D$11:$D$510,$A426)=0,"",INDEX(Einstaklingsmat!$D$11:$D$510,$A426)),"")</f>
        <v/>
      </c>
      <c r="H426" s="51" t="str">
        <f aca="false">IFERROR(IF(AND(F426="",G426=""),"",IF(F426="",0,F426)+IF(G426="",0,G426)),"")</f>
        <v/>
      </c>
      <c r="I426" s="52" t="str">
        <f aca="false">IF(INDEX(Launagögn!$I$6:$I$10005,$A426)="","",INDEX(Launagögn!$I$6:$I$10005,$A426))</f>
        <v/>
      </c>
      <c r="J426" s="52" t="str">
        <f aca="false">IF(INDEX(Launagögn!$P$6:$P$10005,$A426)="","",INDEX(Launagögn!$P$6:$P$10005,$A426))</f>
        <v/>
      </c>
      <c r="K426" s="52" t="str">
        <f aca="false">IF(INDEX(Launagögn!$Q$6:$Q$10005,$A426)="","",INDEX(Launagögn!$Q$6:$Q$10005,$A426))</f>
        <v/>
      </c>
      <c r="L426" s="53" t="str">
        <f aca="false">IFERROR(IF(AND(I426="",J426=""),"",IF(I426="",0,I426)+IF(J426="",0,J426)),"")</f>
        <v/>
      </c>
      <c r="M426" s="52" t="str">
        <f aca="false">IFERROR(IF(OR(L426="",E426="",E426=0),"",ROUND(L426/E426,0)),"")</f>
        <v/>
      </c>
    </row>
    <row r="427" customFormat="false" ht="15" hidden="false" customHeight="true" outlineLevel="0" collapsed="false">
      <c r="A427" s="24" t="n">
        <v>422</v>
      </c>
      <c r="B427" s="25" t="str">
        <f aca="false">IF(INDEX(Launagögn!$B$6:$B$10005,$A427)="","",INDEX(Launagögn!$B$6:$B$10005,$A427))</f>
        <v/>
      </c>
      <c r="C427" s="25" t="str">
        <f aca="false">IF(INDEX(Launagögn!$C$6:$C$10005,$A427)="","",INDEX(Launagögn!$C$6:$C$10005,$A427))</f>
        <v/>
      </c>
      <c r="D427" s="49" t="str">
        <f aca="false">IF(INDEX(Launagögn!$D$6:$D$10005,$A427)="","",INDEX(Launagögn!$D$6:$D$10005,$A427))</f>
        <v/>
      </c>
      <c r="E427" s="50" t="str">
        <f aca="false">IF(INDEX(Launagögn!$E$6:$E$10005,$A427)="","",INDEX(Launagögn!$E$6:$E$10005,$A427))</f>
        <v/>
      </c>
      <c r="F427" s="27" t="str">
        <f aca="false">IFERROR(IF(INDEX(Launagögn!$C$6:$C$10005,$A427)="","",IF(INDEX(Starfsmat!$C$11:$C$110,MATCH(INDEX(Launagögn!$C$6:$C$10005,$A427),Starfsmat!$B$11:$B$110,0))=0,"",INDEX(Starfsmat!$C$11:$C$110,MATCH(INDEX(Launagögn!$C$6:$C$10005,$A427),Starfsmat!$B$11:$B$110,0)))),"")</f>
        <v/>
      </c>
      <c r="G427" s="37" t="str">
        <f aca="false">IFERROR(IF(INDEX(Einstaklingsmat!$D$11:$D$510,$A427)=0,"",INDEX(Einstaklingsmat!$D$11:$D$510,$A427)),"")</f>
        <v/>
      </c>
      <c r="H427" s="51" t="str">
        <f aca="false">IFERROR(IF(AND(F427="",G427=""),"",IF(F427="",0,F427)+IF(G427="",0,G427)),"")</f>
        <v/>
      </c>
      <c r="I427" s="52" t="str">
        <f aca="false">IF(INDEX(Launagögn!$I$6:$I$10005,$A427)="","",INDEX(Launagögn!$I$6:$I$10005,$A427))</f>
        <v/>
      </c>
      <c r="J427" s="52" t="str">
        <f aca="false">IF(INDEX(Launagögn!$P$6:$P$10005,$A427)="","",INDEX(Launagögn!$P$6:$P$10005,$A427))</f>
        <v/>
      </c>
      <c r="K427" s="52" t="str">
        <f aca="false">IF(INDEX(Launagögn!$Q$6:$Q$10005,$A427)="","",INDEX(Launagögn!$Q$6:$Q$10005,$A427))</f>
        <v/>
      </c>
      <c r="L427" s="53" t="str">
        <f aca="false">IFERROR(IF(AND(I427="",J427=""),"",IF(I427="",0,I427)+IF(J427="",0,J427)),"")</f>
        <v/>
      </c>
      <c r="M427" s="52" t="str">
        <f aca="false">IFERROR(IF(OR(L427="",E427="",E427=0),"",ROUND(L427/E427,0)),"")</f>
        <v/>
      </c>
    </row>
    <row r="428" customFormat="false" ht="15" hidden="false" customHeight="true" outlineLevel="0" collapsed="false">
      <c r="A428" s="24" t="n">
        <v>423</v>
      </c>
      <c r="B428" s="25" t="str">
        <f aca="false">IF(INDEX(Launagögn!$B$6:$B$10005,$A428)="","",INDEX(Launagögn!$B$6:$B$10005,$A428))</f>
        <v/>
      </c>
      <c r="C428" s="25" t="str">
        <f aca="false">IF(INDEX(Launagögn!$C$6:$C$10005,$A428)="","",INDEX(Launagögn!$C$6:$C$10005,$A428))</f>
        <v/>
      </c>
      <c r="D428" s="49" t="str">
        <f aca="false">IF(INDEX(Launagögn!$D$6:$D$10005,$A428)="","",INDEX(Launagögn!$D$6:$D$10005,$A428))</f>
        <v/>
      </c>
      <c r="E428" s="50" t="str">
        <f aca="false">IF(INDEX(Launagögn!$E$6:$E$10005,$A428)="","",INDEX(Launagögn!$E$6:$E$10005,$A428))</f>
        <v/>
      </c>
      <c r="F428" s="27" t="str">
        <f aca="false">IFERROR(IF(INDEX(Launagögn!$C$6:$C$10005,$A428)="","",IF(INDEX(Starfsmat!$C$11:$C$110,MATCH(INDEX(Launagögn!$C$6:$C$10005,$A428),Starfsmat!$B$11:$B$110,0))=0,"",INDEX(Starfsmat!$C$11:$C$110,MATCH(INDEX(Launagögn!$C$6:$C$10005,$A428),Starfsmat!$B$11:$B$110,0)))),"")</f>
        <v/>
      </c>
      <c r="G428" s="37" t="str">
        <f aca="false">IFERROR(IF(INDEX(Einstaklingsmat!$D$11:$D$510,$A428)=0,"",INDEX(Einstaklingsmat!$D$11:$D$510,$A428)),"")</f>
        <v/>
      </c>
      <c r="H428" s="51" t="str">
        <f aca="false">IFERROR(IF(AND(F428="",G428=""),"",IF(F428="",0,F428)+IF(G428="",0,G428)),"")</f>
        <v/>
      </c>
      <c r="I428" s="52" t="str">
        <f aca="false">IF(INDEX(Launagögn!$I$6:$I$10005,$A428)="","",INDEX(Launagögn!$I$6:$I$10005,$A428))</f>
        <v/>
      </c>
      <c r="J428" s="52" t="str">
        <f aca="false">IF(INDEX(Launagögn!$P$6:$P$10005,$A428)="","",INDEX(Launagögn!$P$6:$P$10005,$A428))</f>
        <v/>
      </c>
      <c r="K428" s="52" t="str">
        <f aca="false">IF(INDEX(Launagögn!$Q$6:$Q$10005,$A428)="","",INDEX(Launagögn!$Q$6:$Q$10005,$A428))</f>
        <v/>
      </c>
      <c r="L428" s="53" t="str">
        <f aca="false">IFERROR(IF(AND(I428="",J428=""),"",IF(I428="",0,I428)+IF(J428="",0,J428)),"")</f>
        <v/>
      </c>
      <c r="M428" s="52" t="str">
        <f aca="false">IFERROR(IF(OR(L428="",E428="",E428=0),"",ROUND(L428/E428,0)),"")</f>
        <v/>
      </c>
    </row>
    <row r="429" customFormat="false" ht="15" hidden="false" customHeight="true" outlineLevel="0" collapsed="false">
      <c r="A429" s="24" t="n">
        <v>424</v>
      </c>
      <c r="B429" s="25" t="str">
        <f aca="false">IF(INDEX(Launagögn!$B$6:$B$10005,$A429)="","",INDEX(Launagögn!$B$6:$B$10005,$A429))</f>
        <v/>
      </c>
      <c r="C429" s="25" t="str">
        <f aca="false">IF(INDEX(Launagögn!$C$6:$C$10005,$A429)="","",INDEX(Launagögn!$C$6:$C$10005,$A429))</f>
        <v/>
      </c>
      <c r="D429" s="49" t="str">
        <f aca="false">IF(INDEX(Launagögn!$D$6:$D$10005,$A429)="","",INDEX(Launagögn!$D$6:$D$10005,$A429))</f>
        <v/>
      </c>
      <c r="E429" s="50" t="str">
        <f aca="false">IF(INDEX(Launagögn!$E$6:$E$10005,$A429)="","",INDEX(Launagögn!$E$6:$E$10005,$A429))</f>
        <v/>
      </c>
      <c r="F429" s="27" t="str">
        <f aca="false">IFERROR(IF(INDEX(Launagögn!$C$6:$C$10005,$A429)="","",IF(INDEX(Starfsmat!$C$11:$C$110,MATCH(INDEX(Launagögn!$C$6:$C$10005,$A429),Starfsmat!$B$11:$B$110,0))=0,"",INDEX(Starfsmat!$C$11:$C$110,MATCH(INDEX(Launagögn!$C$6:$C$10005,$A429),Starfsmat!$B$11:$B$110,0)))),"")</f>
        <v/>
      </c>
      <c r="G429" s="37" t="str">
        <f aca="false">IFERROR(IF(INDEX(Einstaklingsmat!$D$11:$D$510,$A429)=0,"",INDEX(Einstaklingsmat!$D$11:$D$510,$A429)),"")</f>
        <v/>
      </c>
      <c r="H429" s="51" t="str">
        <f aca="false">IFERROR(IF(AND(F429="",G429=""),"",IF(F429="",0,F429)+IF(G429="",0,G429)),"")</f>
        <v/>
      </c>
      <c r="I429" s="52" t="str">
        <f aca="false">IF(INDEX(Launagögn!$I$6:$I$10005,$A429)="","",INDEX(Launagögn!$I$6:$I$10005,$A429))</f>
        <v/>
      </c>
      <c r="J429" s="52" t="str">
        <f aca="false">IF(INDEX(Launagögn!$P$6:$P$10005,$A429)="","",INDEX(Launagögn!$P$6:$P$10005,$A429))</f>
        <v/>
      </c>
      <c r="K429" s="52" t="str">
        <f aca="false">IF(INDEX(Launagögn!$Q$6:$Q$10005,$A429)="","",INDEX(Launagögn!$Q$6:$Q$10005,$A429))</f>
        <v/>
      </c>
      <c r="L429" s="53" t="str">
        <f aca="false">IFERROR(IF(AND(I429="",J429=""),"",IF(I429="",0,I429)+IF(J429="",0,J429)),"")</f>
        <v/>
      </c>
      <c r="M429" s="52" t="str">
        <f aca="false">IFERROR(IF(OR(L429="",E429="",E429=0),"",ROUND(L429/E429,0)),"")</f>
        <v/>
      </c>
    </row>
    <row r="430" customFormat="false" ht="15" hidden="false" customHeight="true" outlineLevel="0" collapsed="false">
      <c r="A430" s="24" t="n">
        <v>425</v>
      </c>
      <c r="B430" s="25" t="str">
        <f aca="false">IF(INDEX(Launagögn!$B$6:$B$10005,$A430)="","",INDEX(Launagögn!$B$6:$B$10005,$A430))</f>
        <v/>
      </c>
      <c r="C430" s="25" t="str">
        <f aca="false">IF(INDEX(Launagögn!$C$6:$C$10005,$A430)="","",INDEX(Launagögn!$C$6:$C$10005,$A430))</f>
        <v/>
      </c>
      <c r="D430" s="49" t="str">
        <f aca="false">IF(INDEX(Launagögn!$D$6:$D$10005,$A430)="","",INDEX(Launagögn!$D$6:$D$10005,$A430))</f>
        <v/>
      </c>
      <c r="E430" s="50" t="str">
        <f aca="false">IF(INDEX(Launagögn!$E$6:$E$10005,$A430)="","",INDEX(Launagögn!$E$6:$E$10005,$A430))</f>
        <v/>
      </c>
      <c r="F430" s="27" t="str">
        <f aca="false">IFERROR(IF(INDEX(Launagögn!$C$6:$C$10005,$A430)="","",IF(INDEX(Starfsmat!$C$11:$C$110,MATCH(INDEX(Launagögn!$C$6:$C$10005,$A430),Starfsmat!$B$11:$B$110,0))=0,"",INDEX(Starfsmat!$C$11:$C$110,MATCH(INDEX(Launagögn!$C$6:$C$10005,$A430),Starfsmat!$B$11:$B$110,0)))),"")</f>
        <v/>
      </c>
      <c r="G430" s="37" t="str">
        <f aca="false">IFERROR(IF(INDEX(Einstaklingsmat!$D$11:$D$510,$A430)=0,"",INDEX(Einstaklingsmat!$D$11:$D$510,$A430)),"")</f>
        <v/>
      </c>
      <c r="H430" s="51" t="str">
        <f aca="false">IFERROR(IF(AND(F430="",G430=""),"",IF(F430="",0,F430)+IF(G430="",0,G430)),"")</f>
        <v/>
      </c>
      <c r="I430" s="52" t="str">
        <f aca="false">IF(INDEX(Launagögn!$I$6:$I$10005,$A430)="","",INDEX(Launagögn!$I$6:$I$10005,$A430))</f>
        <v/>
      </c>
      <c r="J430" s="52" t="str">
        <f aca="false">IF(INDEX(Launagögn!$P$6:$P$10005,$A430)="","",INDEX(Launagögn!$P$6:$P$10005,$A430))</f>
        <v/>
      </c>
      <c r="K430" s="52" t="str">
        <f aca="false">IF(INDEX(Launagögn!$Q$6:$Q$10005,$A430)="","",INDEX(Launagögn!$Q$6:$Q$10005,$A430))</f>
        <v/>
      </c>
      <c r="L430" s="53" t="str">
        <f aca="false">IFERROR(IF(AND(I430="",J430=""),"",IF(I430="",0,I430)+IF(J430="",0,J430)),"")</f>
        <v/>
      </c>
      <c r="M430" s="52" t="str">
        <f aca="false">IFERROR(IF(OR(L430="",E430="",E430=0),"",ROUND(L430/E430,0)),"")</f>
        <v/>
      </c>
    </row>
    <row r="431" customFormat="false" ht="15" hidden="false" customHeight="true" outlineLevel="0" collapsed="false">
      <c r="A431" s="24" t="n">
        <v>426</v>
      </c>
      <c r="B431" s="25" t="str">
        <f aca="false">IF(INDEX(Launagögn!$B$6:$B$10005,$A431)="","",INDEX(Launagögn!$B$6:$B$10005,$A431))</f>
        <v/>
      </c>
      <c r="C431" s="25" t="str">
        <f aca="false">IF(INDEX(Launagögn!$C$6:$C$10005,$A431)="","",INDEX(Launagögn!$C$6:$C$10005,$A431))</f>
        <v/>
      </c>
      <c r="D431" s="49" t="str">
        <f aca="false">IF(INDEX(Launagögn!$D$6:$D$10005,$A431)="","",INDEX(Launagögn!$D$6:$D$10005,$A431))</f>
        <v/>
      </c>
      <c r="E431" s="50" t="str">
        <f aca="false">IF(INDEX(Launagögn!$E$6:$E$10005,$A431)="","",INDEX(Launagögn!$E$6:$E$10005,$A431))</f>
        <v/>
      </c>
      <c r="F431" s="27" t="str">
        <f aca="false">IFERROR(IF(INDEX(Launagögn!$C$6:$C$10005,$A431)="","",IF(INDEX(Starfsmat!$C$11:$C$110,MATCH(INDEX(Launagögn!$C$6:$C$10005,$A431),Starfsmat!$B$11:$B$110,0))=0,"",INDEX(Starfsmat!$C$11:$C$110,MATCH(INDEX(Launagögn!$C$6:$C$10005,$A431),Starfsmat!$B$11:$B$110,0)))),"")</f>
        <v/>
      </c>
      <c r="G431" s="37" t="str">
        <f aca="false">IFERROR(IF(INDEX(Einstaklingsmat!$D$11:$D$510,$A431)=0,"",INDEX(Einstaklingsmat!$D$11:$D$510,$A431)),"")</f>
        <v/>
      </c>
      <c r="H431" s="51" t="str">
        <f aca="false">IFERROR(IF(AND(F431="",G431=""),"",IF(F431="",0,F431)+IF(G431="",0,G431)),"")</f>
        <v/>
      </c>
      <c r="I431" s="52" t="str">
        <f aca="false">IF(INDEX(Launagögn!$I$6:$I$10005,$A431)="","",INDEX(Launagögn!$I$6:$I$10005,$A431))</f>
        <v/>
      </c>
      <c r="J431" s="52" t="str">
        <f aca="false">IF(INDEX(Launagögn!$P$6:$P$10005,$A431)="","",INDEX(Launagögn!$P$6:$P$10005,$A431))</f>
        <v/>
      </c>
      <c r="K431" s="52" t="str">
        <f aca="false">IF(INDEX(Launagögn!$Q$6:$Q$10005,$A431)="","",INDEX(Launagögn!$Q$6:$Q$10005,$A431))</f>
        <v/>
      </c>
      <c r="L431" s="53" t="str">
        <f aca="false">IFERROR(IF(AND(I431="",J431=""),"",IF(I431="",0,I431)+IF(J431="",0,J431)),"")</f>
        <v/>
      </c>
      <c r="M431" s="52" t="str">
        <f aca="false">IFERROR(IF(OR(L431="",E431="",E431=0),"",ROUND(L431/E431,0)),"")</f>
        <v/>
      </c>
    </row>
    <row r="432" customFormat="false" ht="15" hidden="false" customHeight="true" outlineLevel="0" collapsed="false">
      <c r="A432" s="24" t="n">
        <v>427</v>
      </c>
      <c r="B432" s="25" t="str">
        <f aca="false">IF(INDEX(Launagögn!$B$6:$B$10005,$A432)="","",INDEX(Launagögn!$B$6:$B$10005,$A432))</f>
        <v/>
      </c>
      <c r="C432" s="25" t="str">
        <f aca="false">IF(INDEX(Launagögn!$C$6:$C$10005,$A432)="","",INDEX(Launagögn!$C$6:$C$10005,$A432))</f>
        <v/>
      </c>
      <c r="D432" s="49" t="str">
        <f aca="false">IF(INDEX(Launagögn!$D$6:$D$10005,$A432)="","",INDEX(Launagögn!$D$6:$D$10005,$A432))</f>
        <v/>
      </c>
      <c r="E432" s="50" t="str">
        <f aca="false">IF(INDEX(Launagögn!$E$6:$E$10005,$A432)="","",INDEX(Launagögn!$E$6:$E$10005,$A432))</f>
        <v/>
      </c>
      <c r="F432" s="27" t="str">
        <f aca="false">IFERROR(IF(INDEX(Launagögn!$C$6:$C$10005,$A432)="","",IF(INDEX(Starfsmat!$C$11:$C$110,MATCH(INDEX(Launagögn!$C$6:$C$10005,$A432),Starfsmat!$B$11:$B$110,0))=0,"",INDEX(Starfsmat!$C$11:$C$110,MATCH(INDEX(Launagögn!$C$6:$C$10005,$A432),Starfsmat!$B$11:$B$110,0)))),"")</f>
        <v/>
      </c>
      <c r="G432" s="37" t="str">
        <f aca="false">IFERROR(IF(INDEX(Einstaklingsmat!$D$11:$D$510,$A432)=0,"",INDEX(Einstaklingsmat!$D$11:$D$510,$A432)),"")</f>
        <v/>
      </c>
      <c r="H432" s="51" t="str">
        <f aca="false">IFERROR(IF(AND(F432="",G432=""),"",IF(F432="",0,F432)+IF(G432="",0,G432)),"")</f>
        <v/>
      </c>
      <c r="I432" s="52" t="str">
        <f aca="false">IF(INDEX(Launagögn!$I$6:$I$10005,$A432)="","",INDEX(Launagögn!$I$6:$I$10005,$A432))</f>
        <v/>
      </c>
      <c r="J432" s="52" t="str">
        <f aca="false">IF(INDEX(Launagögn!$P$6:$P$10005,$A432)="","",INDEX(Launagögn!$P$6:$P$10005,$A432))</f>
        <v/>
      </c>
      <c r="K432" s="52" t="str">
        <f aca="false">IF(INDEX(Launagögn!$Q$6:$Q$10005,$A432)="","",INDEX(Launagögn!$Q$6:$Q$10005,$A432))</f>
        <v/>
      </c>
      <c r="L432" s="53" t="str">
        <f aca="false">IFERROR(IF(AND(I432="",J432=""),"",IF(I432="",0,I432)+IF(J432="",0,J432)),"")</f>
        <v/>
      </c>
      <c r="M432" s="52" t="str">
        <f aca="false">IFERROR(IF(OR(L432="",E432="",E432=0),"",ROUND(L432/E432,0)),"")</f>
        <v/>
      </c>
    </row>
    <row r="433" customFormat="false" ht="15" hidden="false" customHeight="true" outlineLevel="0" collapsed="false">
      <c r="A433" s="24" t="n">
        <v>428</v>
      </c>
      <c r="B433" s="25" t="str">
        <f aca="false">IF(INDEX(Launagögn!$B$6:$B$10005,$A433)="","",INDEX(Launagögn!$B$6:$B$10005,$A433))</f>
        <v/>
      </c>
      <c r="C433" s="25" t="str">
        <f aca="false">IF(INDEX(Launagögn!$C$6:$C$10005,$A433)="","",INDEX(Launagögn!$C$6:$C$10005,$A433))</f>
        <v/>
      </c>
      <c r="D433" s="49" t="str">
        <f aca="false">IF(INDEX(Launagögn!$D$6:$D$10005,$A433)="","",INDEX(Launagögn!$D$6:$D$10005,$A433))</f>
        <v/>
      </c>
      <c r="E433" s="50" t="str">
        <f aca="false">IF(INDEX(Launagögn!$E$6:$E$10005,$A433)="","",INDEX(Launagögn!$E$6:$E$10005,$A433))</f>
        <v/>
      </c>
      <c r="F433" s="27" t="str">
        <f aca="false">IFERROR(IF(INDEX(Launagögn!$C$6:$C$10005,$A433)="","",IF(INDEX(Starfsmat!$C$11:$C$110,MATCH(INDEX(Launagögn!$C$6:$C$10005,$A433),Starfsmat!$B$11:$B$110,0))=0,"",INDEX(Starfsmat!$C$11:$C$110,MATCH(INDEX(Launagögn!$C$6:$C$10005,$A433),Starfsmat!$B$11:$B$110,0)))),"")</f>
        <v/>
      </c>
      <c r="G433" s="37" t="str">
        <f aca="false">IFERROR(IF(INDEX(Einstaklingsmat!$D$11:$D$510,$A433)=0,"",INDEX(Einstaklingsmat!$D$11:$D$510,$A433)),"")</f>
        <v/>
      </c>
      <c r="H433" s="51" t="str">
        <f aca="false">IFERROR(IF(AND(F433="",G433=""),"",IF(F433="",0,F433)+IF(G433="",0,G433)),"")</f>
        <v/>
      </c>
      <c r="I433" s="52" t="str">
        <f aca="false">IF(INDEX(Launagögn!$I$6:$I$10005,$A433)="","",INDEX(Launagögn!$I$6:$I$10005,$A433))</f>
        <v/>
      </c>
      <c r="J433" s="52" t="str">
        <f aca="false">IF(INDEX(Launagögn!$P$6:$P$10005,$A433)="","",INDEX(Launagögn!$P$6:$P$10005,$A433))</f>
        <v/>
      </c>
      <c r="K433" s="52" t="str">
        <f aca="false">IF(INDEX(Launagögn!$Q$6:$Q$10005,$A433)="","",INDEX(Launagögn!$Q$6:$Q$10005,$A433))</f>
        <v/>
      </c>
      <c r="L433" s="53" t="str">
        <f aca="false">IFERROR(IF(AND(I433="",J433=""),"",IF(I433="",0,I433)+IF(J433="",0,J433)),"")</f>
        <v/>
      </c>
      <c r="M433" s="52" t="str">
        <f aca="false">IFERROR(IF(OR(L433="",E433="",E433=0),"",ROUND(L433/E433,0)),"")</f>
        <v/>
      </c>
    </row>
    <row r="434" customFormat="false" ht="15" hidden="false" customHeight="true" outlineLevel="0" collapsed="false">
      <c r="A434" s="24" t="n">
        <v>429</v>
      </c>
      <c r="B434" s="25" t="str">
        <f aca="false">IF(INDEX(Launagögn!$B$6:$B$10005,$A434)="","",INDEX(Launagögn!$B$6:$B$10005,$A434))</f>
        <v/>
      </c>
      <c r="C434" s="25" t="str">
        <f aca="false">IF(INDEX(Launagögn!$C$6:$C$10005,$A434)="","",INDEX(Launagögn!$C$6:$C$10005,$A434))</f>
        <v/>
      </c>
      <c r="D434" s="49" t="str">
        <f aca="false">IF(INDEX(Launagögn!$D$6:$D$10005,$A434)="","",INDEX(Launagögn!$D$6:$D$10005,$A434))</f>
        <v/>
      </c>
      <c r="E434" s="50" t="str">
        <f aca="false">IF(INDEX(Launagögn!$E$6:$E$10005,$A434)="","",INDEX(Launagögn!$E$6:$E$10005,$A434))</f>
        <v/>
      </c>
      <c r="F434" s="27" t="str">
        <f aca="false">IFERROR(IF(INDEX(Launagögn!$C$6:$C$10005,$A434)="","",IF(INDEX(Starfsmat!$C$11:$C$110,MATCH(INDEX(Launagögn!$C$6:$C$10005,$A434),Starfsmat!$B$11:$B$110,0))=0,"",INDEX(Starfsmat!$C$11:$C$110,MATCH(INDEX(Launagögn!$C$6:$C$10005,$A434),Starfsmat!$B$11:$B$110,0)))),"")</f>
        <v/>
      </c>
      <c r="G434" s="37" t="str">
        <f aca="false">IFERROR(IF(INDEX(Einstaklingsmat!$D$11:$D$510,$A434)=0,"",INDEX(Einstaklingsmat!$D$11:$D$510,$A434)),"")</f>
        <v/>
      </c>
      <c r="H434" s="51" t="str">
        <f aca="false">IFERROR(IF(AND(F434="",G434=""),"",IF(F434="",0,F434)+IF(G434="",0,G434)),"")</f>
        <v/>
      </c>
      <c r="I434" s="52" t="str">
        <f aca="false">IF(INDEX(Launagögn!$I$6:$I$10005,$A434)="","",INDEX(Launagögn!$I$6:$I$10005,$A434))</f>
        <v/>
      </c>
      <c r="J434" s="52" t="str">
        <f aca="false">IF(INDEX(Launagögn!$P$6:$P$10005,$A434)="","",INDEX(Launagögn!$P$6:$P$10005,$A434))</f>
        <v/>
      </c>
      <c r="K434" s="52" t="str">
        <f aca="false">IF(INDEX(Launagögn!$Q$6:$Q$10005,$A434)="","",INDEX(Launagögn!$Q$6:$Q$10005,$A434))</f>
        <v/>
      </c>
      <c r="L434" s="53" t="str">
        <f aca="false">IFERROR(IF(AND(I434="",J434=""),"",IF(I434="",0,I434)+IF(J434="",0,J434)),"")</f>
        <v/>
      </c>
      <c r="M434" s="52" t="str">
        <f aca="false">IFERROR(IF(OR(L434="",E434="",E434=0),"",ROUND(L434/E434,0)),"")</f>
        <v/>
      </c>
    </row>
    <row r="435" customFormat="false" ht="15" hidden="false" customHeight="true" outlineLevel="0" collapsed="false">
      <c r="A435" s="24" t="n">
        <v>430</v>
      </c>
      <c r="B435" s="25" t="str">
        <f aca="false">IF(INDEX(Launagögn!$B$6:$B$10005,$A435)="","",INDEX(Launagögn!$B$6:$B$10005,$A435))</f>
        <v/>
      </c>
      <c r="C435" s="25" t="str">
        <f aca="false">IF(INDEX(Launagögn!$C$6:$C$10005,$A435)="","",INDEX(Launagögn!$C$6:$C$10005,$A435))</f>
        <v/>
      </c>
      <c r="D435" s="49" t="str">
        <f aca="false">IF(INDEX(Launagögn!$D$6:$D$10005,$A435)="","",INDEX(Launagögn!$D$6:$D$10005,$A435))</f>
        <v/>
      </c>
      <c r="E435" s="50" t="str">
        <f aca="false">IF(INDEX(Launagögn!$E$6:$E$10005,$A435)="","",INDEX(Launagögn!$E$6:$E$10005,$A435))</f>
        <v/>
      </c>
      <c r="F435" s="27" t="str">
        <f aca="false">IFERROR(IF(INDEX(Launagögn!$C$6:$C$10005,$A435)="","",IF(INDEX(Starfsmat!$C$11:$C$110,MATCH(INDEX(Launagögn!$C$6:$C$10005,$A435),Starfsmat!$B$11:$B$110,0))=0,"",INDEX(Starfsmat!$C$11:$C$110,MATCH(INDEX(Launagögn!$C$6:$C$10005,$A435),Starfsmat!$B$11:$B$110,0)))),"")</f>
        <v/>
      </c>
      <c r="G435" s="37" t="str">
        <f aca="false">IFERROR(IF(INDEX(Einstaklingsmat!$D$11:$D$510,$A435)=0,"",INDEX(Einstaklingsmat!$D$11:$D$510,$A435)),"")</f>
        <v/>
      </c>
      <c r="H435" s="51" t="str">
        <f aca="false">IFERROR(IF(AND(F435="",G435=""),"",IF(F435="",0,F435)+IF(G435="",0,G435)),"")</f>
        <v/>
      </c>
      <c r="I435" s="52" t="str">
        <f aca="false">IF(INDEX(Launagögn!$I$6:$I$10005,$A435)="","",INDEX(Launagögn!$I$6:$I$10005,$A435))</f>
        <v/>
      </c>
      <c r="J435" s="52" t="str">
        <f aca="false">IF(INDEX(Launagögn!$P$6:$P$10005,$A435)="","",INDEX(Launagögn!$P$6:$P$10005,$A435))</f>
        <v/>
      </c>
      <c r="K435" s="52" t="str">
        <f aca="false">IF(INDEX(Launagögn!$Q$6:$Q$10005,$A435)="","",INDEX(Launagögn!$Q$6:$Q$10005,$A435))</f>
        <v/>
      </c>
      <c r="L435" s="53" t="str">
        <f aca="false">IFERROR(IF(AND(I435="",J435=""),"",IF(I435="",0,I435)+IF(J435="",0,J435)),"")</f>
        <v/>
      </c>
      <c r="M435" s="52" t="str">
        <f aca="false">IFERROR(IF(OR(L435="",E435="",E435=0),"",ROUND(L435/E435,0)),"")</f>
        <v/>
      </c>
    </row>
    <row r="436" customFormat="false" ht="15" hidden="false" customHeight="true" outlineLevel="0" collapsed="false">
      <c r="A436" s="24" t="n">
        <v>431</v>
      </c>
      <c r="B436" s="25" t="str">
        <f aca="false">IF(INDEX(Launagögn!$B$6:$B$10005,$A436)="","",INDEX(Launagögn!$B$6:$B$10005,$A436))</f>
        <v/>
      </c>
      <c r="C436" s="25" t="str">
        <f aca="false">IF(INDEX(Launagögn!$C$6:$C$10005,$A436)="","",INDEX(Launagögn!$C$6:$C$10005,$A436))</f>
        <v/>
      </c>
      <c r="D436" s="49" t="str">
        <f aca="false">IF(INDEX(Launagögn!$D$6:$D$10005,$A436)="","",INDEX(Launagögn!$D$6:$D$10005,$A436))</f>
        <v/>
      </c>
      <c r="E436" s="50" t="str">
        <f aca="false">IF(INDEX(Launagögn!$E$6:$E$10005,$A436)="","",INDEX(Launagögn!$E$6:$E$10005,$A436))</f>
        <v/>
      </c>
      <c r="F436" s="27" t="str">
        <f aca="false">IFERROR(IF(INDEX(Launagögn!$C$6:$C$10005,$A436)="","",IF(INDEX(Starfsmat!$C$11:$C$110,MATCH(INDEX(Launagögn!$C$6:$C$10005,$A436),Starfsmat!$B$11:$B$110,0))=0,"",INDEX(Starfsmat!$C$11:$C$110,MATCH(INDEX(Launagögn!$C$6:$C$10005,$A436),Starfsmat!$B$11:$B$110,0)))),"")</f>
        <v/>
      </c>
      <c r="G436" s="37" t="str">
        <f aca="false">IFERROR(IF(INDEX(Einstaklingsmat!$D$11:$D$510,$A436)=0,"",INDEX(Einstaklingsmat!$D$11:$D$510,$A436)),"")</f>
        <v/>
      </c>
      <c r="H436" s="51" t="str">
        <f aca="false">IFERROR(IF(AND(F436="",G436=""),"",IF(F436="",0,F436)+IF(G436="",0,G436)),"")</f>
        <v/>
      </c>
      <c r="I436" s="52" t="str">
        <f aca="false">IF(INDEX(Launagögn!$I$6:$I$10005,$A436)="","",INDEX(Launagögn!$I$6:$I$10005,$A436))</f>
        <v/>
      </c>
      <c r="J436" s="52" t="str">
        <f aca="false">IF(INDEX(Launagögn!$P$6:$P$10005,$A436)="","",INDEX(Launagögn!$P$6:$P$10005,$A436))</f>
        <v/>
      </c>
      <c r="K436" s="52" t="str">
        <f aca="false">IF(INDEX(Launagögn!$Q$6:$Q$10005,$A436)="","",INDEX(Launagögn!$Q$6:$Q$10005,$A436))</f>
        <v/>
      </c>
      <c r="L436" s="53" t="str">
        <f aca="false">IFERROR(IF(AND(I436="",J436=""),"",IF(I436="",0,I436)+IF(J436="",0,J436)),"")</f>
        <v/>
      </c>
      <c r="M436" s="52" t="str">
        <f aca="false">IFERROR(IF(OR(L436="",E436="",E436=0),"",ROUND(L436/E436,0)),"")</f>
        <v/>
      </c>
    </row>
    <row r="437" customFormat="false" ht="15" hidden="false" customHeight="true" outlineLevel="0" collapsed="false">
      <c r="A437" s="24" t="n">
        <v>432</v>
      </c>
      <c r="B437" s="25" t="str">
        <f aca="false">IF(INDEX(Launagögn!$B$6:$B$10005,$A437)="","",INDEX(Launagögn!$B$6:$B$10005,$A437))</f>
        <v/>
      </c>
      <c r="C437" s="25" t="str">
        <f aca="false">IF(INDEX(Launagögn!$C$6:$C$10005,$A437)="","",INDEX(Launagögn!$C$6:$C$10005,$A437))</f>
        <v/>
      </c>
      <c r="D437" s="49" t="str">
        <f aca="false">IF(INDEX(Launagögn!$D$6:$D$10005,$A437)="","",INDEX(Launagögn!$D$6:$D$10005,$A437))</f>
        <v/>
      </c>
      <c r="E437" s="50" t="str">
        <f aca="false">IF(INDEX(Launagögn!$E$6:$E$10005,$A437)="","",INDEX(Launagögn!$E$6:$E$10005,$A437))</f>
        <v/>
      </c>
      <c r="F437" s="27" t="str">
        <f aca="false">IFERROR(IF(INDEX(Launagögn!$C$6:$C$10005,$A437)="","",IF(INDEX(Starfsmat!$C$11:$C$110,MATCH(INDEX(Launagögn!$C$6:$C$10005,$A437),Starfsmat!$B$11:$B$110,0))=0,"",INDEX(Starfsmat!$C$11:$C$110,MATCH(INDEX(Launagögn!$C$6:$C$10005,$A437),Starfsmat!$B$11:$B$110,0)))),"")</f>
        <v/>
      </c>
      <c r="G437" s="37" t="str">
        <f aca="false">IFERROR(IF(INDEX(Einstaklingsmat!$D$11:$D$510,$A437)=0,"",INDEX(Einstaklingsmat!$D$11:$D$510,$A437)),"")</f>
        <v/>
      </c>
      <c r="H437" s="51" t="str">
        <f aca="false">IFERROR(IF(AND(F437="",G437=""),"",IF(F437="",0,F437)+IF(G437="",0,G437)),"")</f>
        <v/>
      </c>
      <c r="I437" s="52" t="str">
        <f aca="false">IF(INDEX(Launagögn!$I$6:$I$10005,$A437)="","",INDEX(Launagögn!$I$6:$I$10005,$A437))</f>
        <v/>
      </c>
      <c r="J437" s="52" t="str">
        <f aca="false">IF(INDEX(Launagögn!$P$6:$P$10005,$A437)="","",INDEX(Launagögn!$P$6:$P$10005,$A437))</f>
        <v/>
      </c>
      <c r="K437" s="52" t="str">
        <f aca="false">IF(INDEX(Launagögn!$Q$6:$Q$10005,$A437)="","",INDEX(Launagögn!$Q$6:$Q$10005,$A437))</f>
        <v/>
      </c>
      <c r="L437" s="53" t="str">
        <f aca="false">IFERROR(IF(AND(I437="",J437=""),"",IF(I437="",0,I437)+IF(J437="",0,J437)),"")</f>
        <v/>
      </c>
      <c r="M437" s="52" t="str">
        <f aca="false">IFERROR(IF(OR(L437="",E437="",E437=0),"",ROUND(L437/E437,0)),"")</f>
        <v/>
      </c>
    </row>
    <row r="438" customFormat="false" ht="15" hidden="false" customHeight="true" outlineLevel="0" collapsed="false">
      <c r="A438" s="24" t="n">
        <v>433</v>
      </c>
      <c r="B438" s="25" t="str">
        <f aca="false">IF(INDEX(Launagögn!$B$6:$B$10005,$A438)="","",INDEX(Launagögn!$B$6:$B$10005,$A438))</f>
        <v/>
      </c>
      <c r="C438" s="25" t="str">
        <f aca="false">IF(INDEX(Launagögn!$C$6:$C$10005,$A438)="","",INDEX(Launagögn!$C$6:$C$10005,$A438))</f>
        <v/>
      </c>
      <c r="D438" s="49" t="str">
        <f aca="false">IF(INDEX(Launagögn!$D$6:$D$10005,$A438)="","",INDEX(Launagögn!$D$6:$D$10005,$A438))</f>
        <v/>
      </c>
      <c r="E438" s="50" t="str">
        <f aca="false">IF(INDEX(Launagögn!$E$6:$E$10005,$A438)="","",INDEX(Launagögn!$E$6:$E$10005,$A438))</f>
        <v/>
      </c>
      <c r="F438" s="27" t="str">
        <f aca="false">IFERROR(IF(INDEX(Launagögn!$C$6:$C$10005,$A438)="","",IF(INDEX(Starfsmat!$C$11:$C$110,MATCH(INDEX(Launagögn!$C$6:$C$10005,$A438),Starfsmat!$B$11:$B$110,0))=0,"",INDEX(Starfsmat!$C$11:$C$110,MATCH(INDEX(Launagögn!$C$6:$C$10005,$A438),Starfsmat!$B$11:$B$110,0)))),"")</f>
        <v/>
      </c>
      <c r="G438" s="37" t="str">
        <f aca="false">IFERROR(IF(INDEX(Einstaklingsmat!$D$11:$D$510,$A438)=0,"",INDEX(Einstaklingsmat!$D$11:$D$510,$A438)),"")</f>
        <v/>
      </c>
      <c r="H438" s="51" t="str">
        <f aca="false">IFERROR(IF(AND(F438="",G438=""),"",IF(F438="",0,F438)+IF(G438="",0,G438)),"")</f>
        <v/>
      </c>
      <c r="I438" s="52" t="str">
        <f aca="false">IF(INDEX(Launagögn!$I$6:$I$10005,$A438)="","",INDEX(Launagögn!$I$6:$I$10005,$A438))</f>
        <v/>
      </c>
      <c r="J438" s="52" t="str">
        <f aca="false">IF(INDEX(Launagögn!$P$6:$P$10005,$A438)="","",INDEX(Launagögn!$P$6:$P$10005,$A438))</f>
        <v/>
      </c>
      <c r="K438" s="52" t="str">
        <f aca="false">IF(INDEX(Launagögn!$Q$6:$Q$10005,$A438)="","",INDEX(Launagögn!$Q$6:$Q$10005,$A438))</f>
        <v/>
      </c>
      <c r="L438" s="53" t="str">
        <f aca="false">IFERROR(IF(AND(I438="",J438=""),"",IF(I438="",0,I438)+IF(J438="",0,J438)),"")</f>
        <v/>
      </c>
      <c r="M438" s="52" t="str">
        <f aca="false">IFERROR(IF(OR(L438="",E438="",E438=0),"",ROUND(L438/E438,0)),"")</f>
        <v/>
      </c>
    </row>
    <row r="439" customFormat="false" ht="15" hidden="false" customHeight="true" outlineLevel="0" collapsed="false">
      <c r="A439" s="24" t="n">
        <v>434</v>
      </c>
      <c r="B439" s="25" t="str">
        <f aca="false">IF(INDEX(Launagögn!$B$6:$B$10005,$A439)="","",INDEX(Launagögn!$B$6:$B$10005,$A439))</f>
        <v/>
      </c>
      <c r="C439" s="25" t="str">
        <f aca="false">IF(INDEX(Launagögn!$C$6:$C$10005,$A439)="","",INDEX(Launagögn!$C$6:$C$10005,$A439))</f>
        <v/>
      </c>
      <c r="D439" s="49" t="str">
        <f aca="false">IF(INDEX(Launagögn!$D$6:$D$10005,$A439)="","",INDEX(Launagögn!$D$6:$D$10005,$A439))</f>
        <v/>
      </c>
      <c r="E439" s="50" t="str">
        <f aca="false">IF(INDEX(Launagögn!$E$6:$E$10005,$A439)="","",INDEX(Launagögn!$E$6:$E$10005,$A439))</f>
        <v/>
      </c>
      <c r="F439" s="27" t="str">
        <f aca="false">IFERROR(IF(INDEX(Launagögn!$C$6:$C$10005,$A439)="","",IF(INDEX(Starfsmat!$C$11:$C$110,MATCH(INDEX(Launagögn!$C$6:$C$10005,$A439),Starfsmat!$B$11:$B$110,0))=0,"",INDEX(Starfsmat!$C$11:$C$110,MATCH(INDEX(Launagögn!$C$6:$C$10005,$A439),Starfsmat!$B$11:$B$110,0)))),"")</f>
        <v/>
      </c>
      <c r="G439" s="37" t="str">
        <f aca="false">IFERROR(IF(INDEX(Einstaklingsmat!$D$11:$D$510,$A439)=0,"",INDEX(Einstaklingsmat!$D$11:$D$510,$A439)),"")</f>
        <v/>
      </c>
      <c r="H439" s="51" t="str">
        <f aca="false">IFERROR(IF(AND(F439="",G439=""),"",IF(F439="",0,F439)+IF(G439="",0,G439)),"")</f>
        <v/>
      </c>
      <c r="I439" s="52" t="str">
        <f aca="false">IF(INDEX(Launagögn!$I$6:$I$10005,$A439)="","",INDEX(Launagögn!$I$6:$I$10005,$A439))</f>
        <v/>
      </c>
      <c r="J439" s="52" t="str">
        <f aca="false">IF(INDEX(Launagögn!$P$6:$P$10005,$A439)="","",INDEX(Launagögn!$P$6:$P$10005,$A439))</f>
        <v/>
      </c>
      <c r="K439" s="52" t="str">
        <f aca="false">IF(INDEX(Launagögn!$Q$6:$Q$10005,$A439)="","",INDEX(Launagögn!$Q$6:$Q$10005,$A439))</f>
        <v/>
      </c>
      <c r="L439" s="53" t="str">
        <f aca="false">IFERROR(IF(AND(I439="",J439=""),"",IF(I439="",0,I439)+IF(J439="",0,J439)),"")</f>
        <v/>
      </c>
      <c r="M439" s="52" t="str">
        <f aca="false">IFERROR(IF(OR(L439="",E439="",E439=0),"",ROUND(L439/E439,0)),"")</f>
        <v/>
      </c>
    </row>
    <row r="440" customFormat="false" ht="15" hidden="false" customHeight="true" outlineLevel="0" collapsed="false">
      <c r="A440" s="24" t="n">
        <v>435</v>
      </c>
      <c r="B440" s="25" t="str">
        <f aca="false">IF(INDEX(Launagögn!$B$6:$B$10005,$A440)="","",INDEX(Launagögn!$B$6:$B$10005,$A440))</f>
        <v/>
      </c>
      <c r="C440" s="25" t="str">
        <f aca="false">IF(INDEX(Launagögn!$C$6:$C$10005,$A440)="","",INDEX(Launagögn!$C$6:$C$10005,$A440))</f>
        <v/>
      </c>
      <c r="D440" s="49" t="str">
        <f aca="false">IF(INDEX(Launagögn!$D$6:$D$10005,$A440)="","",INDEX(Launagögn!$D$6:$D$10005,$A440))</f>
        <v/>
      </c>
      <c r="E440" s="50" t="str">
        <f aca="false">IF(INDEX(Launagögn!$E$6:$E$10005,$A440)="","",INDEX(Launagögn!$E$6:$E$10005,$A440))</f>
        <v/>
      </c>
      <c r="F440" s="27" t="str">
        <f aca="false">IFERROR(IF(INDEX(Launagögn!$C$6:$C$10005,$A440)="","",IF(INDEX(Starfsmat!$C$11:$C$110,MATCH(INDEX(Launagögn!$C$6:$C$10005,$A440),Starfsmat!$B$11:$B$110,0))=0,"",INDEX(Starfsmat!$C$11:$C$110,MATCH(INDEX(Launagögn!$C$6:$C$10005,$A440),Starfsmat!$B$11:$B$110,0)))),"")</f>
        <v/>
      </c>
      <c r="G440" s="37" t="str">
        <f aca="false">IFERROR(IF(INDEX(Einstaklingsmat!$D$11:$D$510,$A440)=0,"",INDEX(Einstaklingsmat!$D$11:$D$510,$A440)),"")</f>
        <v/>
      </c>
      <c r="H440" s="51" t="str">
        <f aca="false">IFERROR(IF(AND(F440="",G440=""),"",IF(F440="",0,F440)+IF(G440="",0,G440)),"")</f>
        <v/>
      </c>
      <c r="I440" s="52" t="str">
        <f aca="false">IF(INDEX(Launagögn!$I$6:$I$10005,$A440)="","",INDEX(Launagögn!$I$6:$I$10005,$A440))</f>
        <v/>
      </c>
      <c r="J440" s="52" t="str">
        <f aca="false">IF(INDEX(Launagögn!$P$6:$P$10005,$A440)="","",INDEX(Launagögn!$P$6:$P$10005,$A440))</f>
        <v/>
      </c>
      <c r="K440" s="52" t="str">
        <f aca="false">IF(INDEX(Launagögn!$Q$6:$Q$10005,$A440)="","",INDEX(Launagögn!$Q$6:$Q$10005,$A440))</f>
        <v/>
      </c>
      <c r="L440" s="53" t="str">
        <f aca="false">IFERROR(IF(AND(I440="",J440=""),"",IF(I440="",0,I440)+IF(J440="",0,J440)),"")</f>
        <v/>
      </c>
      <c r="M440" s="52" t="str">
        <f aca="false">IFERROR(IF(OR(L440="",E440="",E440=0),"",ROUND(L440/E440,0)),"")</f>
        <v/>
      </c>
    </row>
    <row r="441" customFormat="false" ht="15" hidden="false" customHeight="true" outlineLevel="0" collapsed="false">
      <c r="A441" s="24" t="n">
        <v>436</v>
      </c>
      <c r="B441" s="25" t="str">
        <f aca="false">IF(INDEX(Launagögn!$B$6:$B$10005,$A441)="","",INDEX(Launagögn!$B$6:$B$10005,$A441))</f>
        <v/>
      </c>
      <c r="C441" s="25" t="str">
        <f aca="false">IF(INDEX(Launagögn!$C$6:$C$10005,$A441)="","",INDEX(Launagögn!$C$6:$C$10005,$A441))</f>
        <v/>
      </c>
      <c r="D441" s="49" t="str">
        <f aca="false">IF(INDEX(Launagögn!$D$6:$D$10005,$A441)="","",INDEX(Launagögn!$D$6:$D$10005,$A441))</f>
        <v/>
      </c>
      <c r="E441" s="50" t="str">
        <f aca="false">IF(INDEX(Launagögn!$E$6:$E$10005,$A441)="","",INDEX(Launagögn!$E$6:$E$10005,$A441))</f>
        <v/>
      </c>
      <c r="F441" s="27" t="str">
        <f aca="false">IFERROR(IF(INDEX(Launagögn!$C$6:$C$10005,$A441)="","",IF(INDEX(Starfsmat!$C$11:$C$110,MATCH(INDEX(Launagögn!$C$6:$C$10005,$A441),Starfsmat!$B$11:$B$110,0))=0,"",INDEX(Starfsmat!$C$11:$C$110,MATCH(INDEX(Launagögn!$C$6:$C$10005,$A441),Starfsmat!$B$11:$B$110,0)))),"")</f>
        <v/>
      </c>
      <c r="G441" s="37" t="str">
        <f aca="false">IFERROR(IF(INDEX(Einstaklingsmat!$D$11:$D$510,$A441)=0,"",INDEX(Einstaklingsmat!$D$11:$D$510,$A441)),"")</f>
        <v/>
      </c>
      <c r="H441" s="51" t="str">
        <f aca="false">IFERROR(IF(AND(F441="",G441=""),"",IF(F441="",0,F441)+IF(G441="",0,G441)),"")</f>
        <v/>
      </c>
      <c r="I441" s="52" t="str">
        <f aca="false">IF(INDEX(Launagögn!$I$6:$I$10005,$A441)="","",INDEX(Launagögn!$I$6:$I$10005,$A441))</f>
        <v/>
      </c>
      <c r="J441" s="52" t="str">
        <f aca="false">IF(INDEX(Launagögn!$P$6:$P$10005,$A441)="","",INDEX(Launagögn!$P$6:$P$10005,$A441))</f>
        <v/>
      </c>
      <c r="K441" s="52" t="str">
        <f aca="false">IF(INDEX(Launagögn!$Q$6:$Q$10005,$A441)="","",INDEX(Launagögn!$Q$6:$Q$10005,$A441))</f>
        <v/>
      </c>
      <c r="L441" s="53" t="str">
        <f aca="false">IFERROR(IF(AND(I441="",J441=""),"",IF(I441="",0,I441)+IF(J441="",0,J441)),"")</f>
        <v/>
      </c>
      <c r="M441" s="52" t="str">
        <f aca="false">IFERROR(IF(OR(L441="",E441="",E441=0),"",ROUND(L441/E441,0)),"")</f>
        <v/>
      </c>
    </row>
    <row r="442" customFormat="false" ht="15" hidden="false" customHeight="true" outlineLevel="0" collapsed="false">
      <c r="A442" s="24" t="n">
        <v>437</v>
      </c>
      <c r="B442" s="25" t="str">
        <f aca="false">IF(INDEX(Launagögn!$B$6:$B$10005,$A442)="","",INDEX(Launagögn!$B$6:$B$10005,$A442))</f>
        <v/>
      </c>
      <c r="C442" s="25" t="str">
        <f aca="false">IF(INDEX(Launagögn!$C$6:$C$10005,$A442)="","",INDEX(Launagögn!$C$6:$C$10005,$A442))</f>
        <v/>
      </c>
      <c r="D442" s="49" t="str">
        <f aca="false">IF(INDEX(Launagögn!$D$6:$D$10005,$A442)="","",INDEX(Launagögn!$D$6:$D$10005,$A442))</f>
        <v/>
      </c>
      <c r="E442" s="50" t="str">
        <f aca="false">IF(INDEX(Launagögn!$E$6:$E$10005,$A442)="","",INDEX(Launagögn!$E$6:$E$10005,$A442))</f>
        <v/>
      </c>
      <c r="F442" s="27" t="str">
        <f aca="false">IFERROR(IF(INDEX(Launagögn!$C$6:$C$10005,$A442)="","",IF(INDEX(Starfsmat!$C$11:$C$110,MATCH(INDEX(Launagögn!$C$6:$C$10005,$A442),Starfsmat!$B$11:$B$110,0))=0,"",INDEX(Starfsmat!$C$11:$C$110,MATCH(INDEX(Launagögn!$C$6:$C$10005,$A442),Starfsmat!$B$11:$B$110,0)))),"")</f>
        <v/>
      </c>
      <c r="G442" s="37" t="str">
        <f aca="false">IFERROR(IF(INDEX(Einstaklingsmat!$D$11:$D$510,$A442)=0,"",INDEX(Einstaklingsmat!$D$11:$D$510,$A442)),"")</f>
        <v/>
      </c>
      <c r="H442" s="51" t="str">
        <f aca="false">IFERROR(IF(AND(F442="",G442=""),"",IF(F442="",0,F442)+IF(G442="",0,G442)),"")</f>
        <v/>
      </c>
      <c r="I442" s="52" t="str">
        <f aca="false">IF(INDEX(Launagögn!$I$6:$I$10005,$A442)="","",INDEX(Launagögn!$I$6:$I$10005,$A442))</f>
        <v/>
      </c>
      <c r="J442" s="52" t="str">
        <f aca="false">IF(INDEX(Launagögn!$P$6:$P$10005,$A442)="","",INDEX(Launagögn!$P$6:$P$10005,$A442))</f>
        <v/>
      </c>
      <c r="K442" s="52" t="str">
        <f aca="false">IF(INDEX(Launagögn!$Q$6:$Q$10005,$A442)="","",INDEX(Launagögn!$Q$6:$Q$10005,$A442))</f>
        <v/>
      </c>
      <c r="L442" s="53" t="str">
        <f aca="false">IFERROR(IF(AND(I442="",J442=""),"",IF(I442="",0,I442)+IF(J442="",0,J442)),"")</f>
        <v/>
      </c>
      <c r="M442" s="52" t="str">
        <f aca="false">IFERROR(IF(OR(L442="",E442="",E442=0),"",ROUND(L442/E442,0)),"")</f>
        <v/>
      </c>
    </row>
    <row r="443" customFormat="false" ht="15" hidden="false" customHeight="true" outlineLevel="0" collapsed="false">
      <c r="A443" s="24" t="n">
        <v>438</v>
      </c>
      <c r="B443" s="25" t="str">
        <f aca="false">IF(INDEX(Launagögn!$B$6:$B$10005,$A443)="","",INDEX(Launagögn!$B$6:$B$10005,$A443))</f>
        <v/>
      </c>
      <c r="C443" s="25" t="str">
        <f aca="false">IF(INDEX(Launagögn!$C$6:$C$10005,$A443)="","",INDEX(Launagögn!$C$6:$C$10005,$A443))</f>
        <v/>
      </c>
      <c r="D443" s="49" t="str">
        <f aca="false">IF(INDEX(Launagögn!$D$6:$D$10005,$A443)="","",INDEX(Launagögn!$D$6:$D$10005,$A443))</f>
        <v/>
      </c>
      <c r="E443" s="50" t="str">
        <f aca="false">IF(INDEX(Launagögn!$E$6:$E$10005,$A443)="","",INDEX(Launagögn!$E$6:$E$10005,$A443))</f>
        <v/>
      </c>
      <c r="F443" s="27" t="str">
        <f aca="false">IFERROR(IF(INDEX(Launagögn!$C$6:$C$10005,$A443)="","",IF(INDEX(Starfsmat!$C$11:$C$110,MATCH(INDEX(Launagögn!$C$6:$C$10005,$A443),Starfsmat!$B$11:$B$110,0))=0,"",INDEX(Starfsmat!$C$11:$C$110,MATCH(INDEX(Launagögn!$C$6:$C$10005,$A443),Starfsmat!$B$11:$B$110,0)))),"")</f>
        <v/>
      </c>
      <c r="G443" s="37" t="str">
        <f aca="false">IFERROR(IF(INDEX(Einstaklingsmat!$D$11:$D$510,$A443)=0,"",INDEX(Einstaklingsmat!$D$11:$D$510,$A443)),"")</f>
        <v/>
      </c>
      <c r="H443" s="51" t="str">
        <f aca="false">IFERROR(IF(AND(F443="",G443=""),"",IF(F443="",0,F443)+IF(G443="",0,G443)),"")</f>
        <v/>
      </c>
      <c r="I443" s="52" t="str">
        <f aca="false">IF(INDEX(Launagögn!$I$6:$I$10005,$A443)="","",INDEX(Launagögn!$I$6:$I$10005,$A443))</f>
        <v/>
      </c>
      <c r="J443" s="52" t="str">
        <f aca="false">IF(INDEX(Launagögn!$P$6:$P$10005,$A443)="","",INDEX(Launagögn!$P$6:$P$10005,$A443))</f>
        <v/>
      </c>
      <c r="K443" s="52" t="str">
        <f aca="false">IF(INDEX(Launagögn!$Q$6:$Q$10005,$A443)="","",INDEX(Launagögn!$Q$6:$Q$10005,$A443))</f>
        <v/>
      </c>
      <c r="L443" s="53" t="str">
        <f aca="false">IFERROR(IF(AND(I443="",J443=""),"",IF(I443="",0,I443)+IF(J443="",0,J443)),"")</f>
        <v/>
      </c>
      <c r="M443" s="52" t="str">
        <f aca="false">IFERROR(IF(OR(L443="",E443="",E443=0),"",ROUND(L443/E443,0)),"")</f>
        <v/>
      </c>
    </row>
    <row r="444" customFormat="false" ht="15" hidden="false" customHeight="true" outlineLevel="0" collapsed="false">
      <c r="A444" s="24" t="n">
        <v>439</v>
      </c>
      <c r="B444" s="25" t="str">
        <f aca="false">IF(INDEX(Launagögn!$B$6:$B$10005,$A444)="","",INDEX(Launagögn!$B$6:$B$10005,$A444))</f>
        <v/>
      </c>
      <c r="C444" s="25" t="str">
        <f aca="false">IF(INDEX(Launagögn!$C$6:$C$10005,$A444)="","",INDEX(Launagögn!$C$6:$C$10005,$A444))</f>
        <v/>
      </c>
      <c r="D444" s="49" t="str">
        <f aca="false">IF(INDEX(Launagögn!$D$6:$D$10005,$A444)="","",INDEX(Launagögn!$D$6:$D$10005,$A444))</f>
        <v/>
      </c>
      <c r="E444" s="50" t="str">
        <f aca="false">IF(INDEX(Launagögn!$E$6:$E$10005,$A444)="","",INDEX(Launagögn!$E$6:$E$10005,$A444))</f>
        <v/>
      </c>
      <c r="F444" s="27" t="str">
        <f aca="false">IFERROR(IF(INDEX(Launagögn!$C$6:$C$10005,$A444)="","",IF(INDEX(Starfsmat!$C$11:$C$110,MATCH(INDEX(Launagögn!$C$6:$C$10005,$A444),Starfsmat!$B$11:$B$110,0))=0,"",INDEX(Starfsmat!$C$11:$C$110,MATCH(INDEX(Launagögn!$C$6:$C$10005,$A444),Starfsmat!$B$11:$B$110,0)))),"")</f>
        <v/>
      </c>
      <c r="G444" s="37" t="str">
        <f aca="false">IFERROR(IF(INDEX(Einstaklingsmat!$D$11:$D$510,$A444)=0,"",INDEX(Einstaklingsmat!$D$11:$D$510,$A444)),"")</f>
        <v/>
      </c>
      <c r="H444" s="51" t="str">
        <f aca="false">IFERROR(IF(AND(F444="",G444=""),"",IF(F444="",0,F444)+IF(G444="",0,G444)),"")</f>
        <v/>
      </c>
      <c r="I444" s="52" t="str">
        <f aca="false">IF(INDEX(Launagögn!$I$6:$I$10005,$A444)="","",INDEX(Launagögn!$I$6:$I$10005,$A444))</f>
        <v/>
      </c>
      <c r="J444" s="52" t="str">
        <f aca="false">IF(INDEX(Launagögn!$P$6:$P$10005,$A444)="","",INDEX(Launagögn!$P$6:$P$10005,$A444))</f>
        <v/>
      </c>
      <c r="K444" s="52" t="str">
        <f aca="false">IF(INDEX(Launagögn!$Q$6:$Q$10005,$A444)="","",INDEX(Launagögn!$Q$6:$Q$10005,$A444))</f>
        <v/>
      </c>
      <c r="L444" s="53" t="str">
        <f aca="false">IFERROR(IF(AND(I444="",J444=""),"",IF(I444="",0,I444)+IF(J444="",0,J444)),"")</f>
        <v/>
      </c>
      <c r="M444" s="52" t="str">
        <f aca="false">IFERROR(IF(OR(L444="",E444="",E444=0),"",ROUND(L444/E444,0)),"")</f>
        <v/>
      </c>
    </row>
    <row r="445" customFormat="false" ht="15" hidden="false" customHeight="true" outlineLevel="0" collapsed="false">
      <c r="A445" s="24" t="n">
        <v>440</v>
      </c>
      <c r="B445" s="25" t="str">
        <f aca="false">IF(INDEX(Launagögn!$B$6:$B$10005,$A445)="","",INDEX(Launagögn!$B$6:$B$10005,$A445))</f>
        <v/>
      </c>
      <c r="C445" s="25" t="str">
        <f aca="false">IF(INDEX(Launagögn!$C$6:$C$10005,$A445)="","",INDEX(Launagögn!$C$6:$C$10005,$A445))</f>
        <v/>
      </c>
      <c r="D445" s="49" t="str">
        <f aca="false">IF(INDEX(Launagögn!$D$6:$D$10005,$A445)="","",INDEX(Launagögn!$D$6:$D$10005,$A445))</f>
        <v/>
      </c>
      <c r="E445" s="50" t="str">
        <f aca="false">IF(INDEX(Launagögn!$E$6:$E$10005,$A445)="","",INDEX(Launagögn!$E$6:$E$10005,$A445))</f>
        <v/>
      </c>
      <c r="F445" s="27" t="str">
        <f aca="false">IFERROR(IF(INDEX(Launagögn!$C$6:$C$10005,$A445)="","",IF(INDEX(Starfsmat!$C$11:$C$110,MATCH(INDEX(Launagögn!$C$6:$C$10005,$A445),Starfsmat!$B$11:$B$110,0))=0,"",INDEX(Starfsmat!$C$11:$C$110,MATCH(INDEX(Launagögn!$C$6:$C$10005,$A445),Starfsmat!$B$11:$B$110,0)))),"")</f>
        <v/>
      </c>
      <c r="G445" s="37" t="str">
        <f aca="false">IFERROR(IF(INDEX(Einstaklingsmat!$D$11:$D$510,$A445)=0,"",INDEX(Einstaklingsmat!$D$11:$D$510,$A445)),"")</f>
        <v/>
      </c>
      <c r="H445" s="51" t="str">
        <f aca="false">IFERROR(IF(AND(F445="",G445=""),"",IF(F445="",0,F445)+IF(G445="",0,G445)),"")</f>
        <v/>
      </c>
      <c r="I445" s="52" t="str">
        <f aca="false">IF(INDEX(Launagögn!$I$6:$I$10005,$A445)="","",INDEX(Launagögn!$I$6:$I$10005,$A445))</f>
        <v/>
      </c>
      <c r="J445" s="52" t="str">
        <f aca="false">IF(INDEX(Launagögn!$P$6:$P$10005,$A445)="","",INDEX(Launagögn!$P$6:$P$10005,$A445))</f>
        <v/>
      </c>
      <c r="K445" s="52" t="str">
        <f aca="false">IF(INDEX(Launagögn!$Q$6:$Q$10005,$A445)="","",INDEX(Launagögn!$Q$6:$Q$10005,$A445))</f>
        <v/>
      </c>
      <c r="L445" s="53" t="str">
        <f aca="false">IFERROR(IF(AND(I445="",J445=""),"",IF(I445="",0,I445)+IF(J445="",0,J445)),"")</f>
        <v/>
      </c>
      <c r="M445" s="52" t="str">
        <f aca="false">IFERROR(IF(OR(L445="",E445="",E445=0),"",ROUND(L445/E445,0)),"")</f>
        <v/>
      </c>
    </row>
    <row r="446" customFormat="false" ht="15" hidden="false" customHeight="true" outlineLevel="0" collapsed="false">
      <c r="A446" s="24" t="n">
        <v>441</v>
      </c>
      <c r="B446" s="25" t="str">
        <f aca="false">IF(INDEX(Launagögn!$B$6:$B$10005,$A446)="","",INDEX(Launagögn!$B$6:$B$10005,$A446))</f>
        <v/>
      </c>
      <c r="C446" s="25" t="str">
        <f aca="false">IF(INDEX(Launagögn!$C$6:$C$10005,$A446)="","",INDEX(Launagögn!$C$6:$C$10005,$A446))</f>
        <v/>
      </c>
      <c r="D446" s="49" t="str">
        <f aca="false">IF(INDEX(Launagögn!$D$6:$D$10005,$A446)="","",INDEX(Launagögn!$D$6:$D$10005,$A446))</f>
        <v/>
      </c>
      <c r="E446" s="50" t="str">
        <f aca="false">IF(INDEX(Launagögn!$E$6:$E$10005,$A446)="","",INDEX(Launagögn!$E$6:$E$10005,$A446))</f>
        <v/>
      </c>
      <c r="F446" s="27" t="str">
        <f aca="false">IFERROR(IF(INDEX(Launagögn!$C$6:$C$10005,$A446)="","",IF(INDEX(Starfsmat!$C$11:$C$110,MATCH(INDEX(Launagögn!$C$6:$C$10005,$A446),Starfsmat!$B$11:$B$110,0))=0,"",INDEX(Starfsmat!$C$11:$C$110,MATCH(INDEX(Launagögn!$C$6:$C$10005,$A446),Starfsmat!$B$11:$B$110,0)))),"")</f>
        <v/>
      </c>
      <c r="G446" s="37" t="str">
        <f aca="false">IFERROR(IF(INDEX(Einstaklingsmat!$D$11:$D$510,$A446)=0,"",INDEX(Einstaklingsmat!$D$11:$D$510,$A446)),"")</f>
        <v/>
      </c>
      <c r="H446" s="51" t="str">
        <f aca="false">IFERROR(IF(AND(F446="",G446=""),"",IF(F446="",0,F446)+IF(G446="",0,G446)),"")</f>
        <v/>
      </c>
      <c r="I446" s="52" t="str">
        <f aca="false">IF(INDEX(Launagögn!$I$6:$I$10005,$A446)="","",INDEX(Launagögn!$I$6:$I$10005,$A446))</f>
        <v/>
      </c>
      <c r="J446" s="52" t="str">
        <f aca="false">IF(INDEX(Launagögn!$P$6:$P$10005,$A446)="","",INDEX(Launagögn!$P$6:$P$10005,$A446))</f>
        <v/>
      </c>
      <c r="K446" s="52" t="str">
        <f aca="false">IF(INDEX(Launagögn!$Q$6:$Q$10005,$A446)="","",INDEX(Launagögn!$Q$6:$Q$10005,$A446))</f>
        <v/>
      </c>
      <c r="L446" s="53" t="str">
        <f aca="false">IFERROR(IF(AND(I446="",J446=""),"",IF(I446="",0,I446)+IF(J446="",0,J446)),"")</f>
        <v/>
      </c>
      <c r="M446" s="52" t="str">
        <f aca="false">IFERROR(IF(OR(L446="",E446="",E446=0),"",ROUND(L446/E446,0)),"")</f>
        <v/>
      </c>
    </row>
    <row r="447" customFormat="false" ht="15" hidden="false" customHeight="true" outlineLevel="0" collapsed="false">
      <c r="A447" s="24" t="n">
        <v>442</v>
      </c>
      <c r="B447" s="25" t="str">
        <f aca="false">IF(INDEX(Launagögn!$B$6:$B$10005,$A447)="","",INDEX(Launagögn!$B$6:$B$10005,$A447))</f>
        <v/>
      </c>
      <c r="C447" s="25" t="str">
        <f aca="false">IF(INDEX(Launagögn!$C$6:$C$10005,$A447)="","",INDEX(Launagögn!$C$6:$C$10005,$A447))</f>
        <v/>
      </c>
      <c r="D447" s="49" t="str">
        <f aca="false">IF(INDEX(Launagögn!$D$6:$D$10005,$A447)="","",INDEX(Launagögn!$D$6:$D$10005,$A447))</f>
        <v/>
      </c>
      <c r="E447" s="50" t="str">
        <f aca="false">IF(INDEX(Launagögn!$E$6:$E$10005,$A447)="","",INDEX(Launagögn!$E$6:$E$10005,$A447))</f>
        <v/>
      </c>
      <c r="F447" s="27" t="str">
        <f aca="false">IFERROR(IF(INDEX(Launagögn!$C$6:$C$10005,$A447)="","",IF(INDEX(Starfsmat!$C$11:$C$110,MATCH(INDEX(Launagögn!$C$6:$C$10005,$A447),Starfsmat!$B$11:$B$110,0))=0,"",INDEX(Starfsmat!$C$11:$C$110,MATCH(INDEX(Launagögn!$C$6:$C$10005,$A447),Starfsmat!$B$11:$B$110,0)))),"")</f>
        <v/>
      </c>
      <c r="G447" s="37" t="str">
        <f aca="false">IFERROR(IF(INDEX(Einstaklingsmat!$D$11:$D$510,$A447)=0,"",INDEX(Einstaklingsmat!$D$11:$D$510,$A447)),"")</f>
        <v/>
      </c>
      <c r="H447" s="51" t="str">
        <f aca="false">IFERROR(IF(AND(F447="",G447=""),"",IF(F447="",0,F447)+IF(G447="",0,G447)),"")</f>
        <v/>
      </c>
      <c r="I447" s="52" t="str">
        <f aca="false">IF(INDEX(Launagögn!$I$6:$I$10005,$A447)="","",INDEX(Launagögn!$I$6:$I$10005,$A447))</f>
        <v/>
      </c>
      <c r="J447" s="52" t="str">
        <f aca="false">IF(INDEX(Launagögn!$P$6:$P$10005,$A447)="","",INDEX(Launagögn!$P$6:$P$10005,$A447))</f>
        <v/>
      </c>
      <c r="K447" s="52" t="str">
        <f aca="false">IF(INDEX(Launagögn!$Q$6:$Q$10005,$A447)="","",INDEX(Launagögn!$Q$6:$Q$10005,$A447))</f>
        <v/>
      </c>
      <c r="L447" s="53" t="str">
        <f aca="false">IFERROR(IF(AND(I447="",J447=""),"",IF(I447="",0,I447)+IF(J447="",0,J447)),"")</f>
        <v/>
      </c>
      <c r="M447" s="52" t="str">
        <f aca="false">IFERROR(IF(OR(L447="",E447="",E447=0),"",ROUND(L447/E447,0)),"")</f>
        <v/>
      </c>
    </row>
    <row r="448" customFormat="false" ht="15" hidden="false" customHeight="true" outlineLevel="0" collapsed="false">
      <c r="A448" s="24" t="n">
        <v>443</v>
      </c>
      <c r="B448" s="25" t="str">
        <f aca="false">IF(INDEX(Launagögn!$B$6:$B$10005,$A448)="","",INDEX(Launagögn!$B$6:$B$10005,$A448))</f>
        <v/>
      </c>
      <c r="C448" s="25" t="str">
        <f aca="false">IF(INDEX(Launagögn!$C$6:$C$10005,$A448)="","",INDEX(Launagögn!$C$6:$C$10005,$A448))</f>
        <v/>
      </c>
      <c r="D448" s="49" t="str">
        <f aca="false">IF(INDEX(Launagögn!$D$6:$D$10005,$A448)="","",INDEX(Launagögn!$D$6:$D$10005,$A448))</f>
        <v/>
      </c>
      <c r="E448" s="50" t="str">
        <f aca="false">IF(INDEX(Launagögn!$E$6:$E$10005,$A448)="","",INDEX(Launagögn!$E$6:$E$10005,$A448))</f>
        <v/>
      </c>
      <c r="F448" s="27" t="str">
        <f aca="false">IFERROR(IF(INDEX(Launagögn!$C$6:$C$10005,$A448)="","",IF(INDEX(Starfsmat!$C$11:$C$110,MATCH(INDEX(Launagögn!$C$6:$C$10005,$A448),Starfsmat!$B$11:$B$110,0))=0,"",INDEX(Starfsmat!$C$11:$C$110,MATCH(INDEX(Launagögn!$C$6:$C$10005,$A448),Starfsmat!$B$11:$B$110,0)))),"")</f>
        <v/>
      </c>
      <c r="G448" s="37" t="str">
        <f aca="false">IFERROR(IF(INDEX(Einstaklingsmat!$D$11:$D$510,$A448)=0,"",INDEX(Einstaklingsmat!$D$11:$D$510,$A448)),"")</f>
        <v/>
      </c>
      <c r="H448" s="51" t="str">
        <f aca="false">IFERROR(IF(AND(F448="",G448=""),"",IF(F448="",0,F448)+IF(G448="",0,G448)),"")</f>
        <v/>
      </c>
      <c r="I448" s="52" t="str">
        <f aca="false">IF(INDEX(Launagögn!$I$6:$I$10005,$A448)="","",INDEX(Launagögn!$I$6:$I$10005,$A448))</f>
        <v/>
      </c>
      <c r="J448" s="52" t="str">
        <f aca="false">IF(INDEX(Launagögn!$P$6:$P$10005,$A448)="","",INDEX(Launagögn!$P$6:$P$10005,$A448))</f>
        <v/>
      </c>
      <c r="K448" s="52" t="str">
        <f aca="false">IF(INDEX(Launagögn!$Q$6:$Q$10005,$A448)="","",INDEX(Launagögn!$Q$6:$Q$10005,$A448))</f>
        <v/>
      </c>
      <c r="L448" s="53" t="str">
        <f aca="false">IFERROR(IF(AND(I448="",J448=""),"",IF(I448="",0,I448)+IF(J448="",0,J448)),"")</f>
        <v/>
      </c>
      <c r="M448" s="52" t="str">
        <f aca="false">IFERROR(IF(OR(L448="",E448="",E448=0),"",ROUND(L448/E448,0)),"")</f>
        <v/>
      </c>
    </row>
    <row r="449" customFormat="false" ht="15" hidden="false" customHeight="true" outlineLevel="0" collapsed="false">
      <c r="A449" s="24" t="n">
        <v>444</v>
      </c>
      <c r="B449" s="25" t="str">
        <f aca="false">IF(INDEX(Launagögn!$B$6:$B$10005,$A449)="","",INDEX(Launagögn!$B$6:$B$10005,$A449))</f>
        <v/>
      </c>
      <c r="C449" s="25" t="str">
        <f aca="false">IF(INDEX(Launagögn!$C$6:$C$10005,$A449)="","",INDEX(Launagögn!$C$6:$C$10005,$A449))</f>
        <v/>
      </c>
      <c r="D449" s="49" t="str">
        <f aca="false">IF(INDEX(Launagögn!$D$6:$D$10005,$A449)="","",INDEX(Launagögn!$D$6:$D$10005,$A449))</f>
        <v/>
      </c>
      <c r="E449" s="50" t="str">
        <f aca="false">IF(INDEX(Launagögn!$E$6:$E$10005,$A449)="","",INDEX(Launagögn!$E$6:$E$10005,$A449))</f>
        <v/>
      </c>
      <c r="F449" s="27" t="str">
        <f aca="false">IFERROR(IF(INDEX(Launagögn!$C$6:$C$10005,$A449)="","",IF(INDEX(Starfsmat!$C$11:$C$110,MATCH(INDEX(Launagögn!$C$6:$C$10005,$A449),Starfsmat!$B$11:$B$110,0))=0,"",INDEX(Starfsmat!$C$11:$C$110,MATCH(INDEX(Launagögn!$C$6:$C$10005,$A449),Starfsmat!$B$11:$B$110,0)))),"")</f>
        <v/>
      </c>
      <c r="G449" s="37" t="str">
        <f aca="false">IFERROR(IF(INDEX(Einstaklingsmat!$D$11:$D$510,$A449)=0,"",INDEX(Einstaklingsmat!$D$11:$D$510,$A449)),"")</f>
        <v/>
      </c>
      <c r="H449" s="51" t="str">
        <f aca="false">IFERROR(IF(AND(F449="",G449=""),"",IF(F449="",0,F449)+IF(G449="",0,G449)),"")</f>
        <v/>
      </c>
      <c r="I449" s="52" t="str">
        <f aca="false">IF(INDEX(Launagögn!$I$6:$I$10005,$A449)="","",INDEX(Launagögn!$I$6:$I$10005,$A449))</f>
        <v/>
      </c>
      <c r="J449" s="52" t="str">
        <f aca="false">IF(INDEX(Launagögn!$P$6:$P$10005,$A449)="","",INDEX(Launagögn!$P$6:$P$10005,$A449))</f>
        <v/>
      </c>
      <c r="K449" s="52" t="str">
        <f aca="false">IF(INDEX(Launagögn!$Q$6:$Q$10005,$A449)="","",INDEX(Launagögn!$Q$6:$Q$10005,$A449))</f>
        <v/>
      </c>
      <c r="L449" s="53" t="str">
        <f aca="false">IFERROR(IF(AND(I449="",J449=""),"",IF(I449="",0,I449)+IF(J449="",0,J449)),"")</f>
        <v/>
      </c>
      <c r="M449" s="52" t="str">
        <f aca="false">IFERROR(IF(OR(L449="",E449="",E449=0),"",ROUND(L449/E449,0)),"")</f>
        <v/>
      </c>
    </row>
    <row r="450" customFormat="false" ht="15" hidden="false" customHeight="true" outlineLevel="0" collapsed="false">
      <c r="A450" s="24" t="n">
        <v>445</v>
      </c>
      <c r="B450" s="25" t="str">
        <f aca="false">IF(INDEX(Launagögn!$B$6:$B$10005,$A450)="","",INDEX(Launagögn!$B$6:$B$10005,$A450))</f>
        <v/>
      </c>
      <c r="C450" s="25" t="str">
        <f aca="false">IF(INDEX(Launagögn!$C$6:$C$10005,$A450)="","",INDEX(Launagögn!$C$6:$C$10005,$A450))</f>
        <v/>
      </c>
      <c r="D450" s="49" t="str">
        <f aca="false">IF(INDEX(Launagögn!$D$6:$D$10005,$A450)="","",INDEX(Launagögn!$D$6:$D$10005,$A450))</f>
        <v/>
      </c>
      <c r="E450" s="50" t="str">
        <f aca="false">IF(INDEX(Launagögn!$E$6:$E$10005,$A450)="","",INDEX(Launagögn!$E$6:$E$10005,$A450))</f>
        <v/>
      </c>
      <c r="F450" s="27" t="str">
        <f aca="false">IFERROR(IF(INDEX(Launagögn!$C$6:$C$10005,$A450)="","",IF(INDEX(Starfsmat!$C$11:$C$110,MATCH(INDEX(Launagögn!$C$6:$C$10005,$A450),Starfsmat!$B$11:$B$110,0))=0,"",INDEX(Starfsmat!$C$11:$C$110,MATCH(INDEX(Launagögn!$C$6:$C$10005,$A450),Starfsmat!$B$11:$B$110,0)))),"")</f>
        <v/>
      </c>
      <c r="G450" s="37" t="str">
        <f aca="false">IFERROR(IF(INDEX(Einstaklingsmat!$D$11:$D$510,$A450)=0,"",INDEX(Einstaklingsmat!$D$11:$D$510,$A450)),"")</f>
        <v/>
      </c>
      <c r="H450" s="51" t="str">
        <f aca="false">IFERROR(IF(AND(F450="",G450=""),"",IF(F450="",0,F450)+IF(G450="",0,G450)),"")</f>
        <v/>
      </c>
      <c r="I450" s="52" t="str">
        <f aca="false">IF(INDEX(Launagögn!$I$6:$I$10005,$A450)="","",INDEX(Launagögn!$I$6:$I$10005,$A450))</f>
        <v/>
      </c>
      <c r="J450" s="52" t="str">
        <f aca="false">IF(INDEX(Launagögn!$P$6:$P$10005,$A450)="","",INDEX(Launagögn!$P$6:$P$10005,$A450))</f>
        <v/>
      </c>
      <c r="K450" s="52" t="str">
        <f aca="false">IF(INDEX(Launagögn!$Q$6:$Q$10005,$A450)="","",INDEX(Launagögn!$Q$6:$Q$10005,$A450))</f>
        <v/>
      </c>
      <c r="L450" s="53" t="str">
        <f aca="false">IFERROR(IF(AND(I450="",J450=""),"",IF(I450="",0,I450)+IF(J450="",0,J450)),"")</f>
        <v/>
      </c>
      <c r="M450" s="52" t="str">
        <f aca="false">IFERROR(IF(OR(L450="",E450="",E450=0),"",ROUND(L450/E450,0)),"")</f>
        <v/>
      </c>
    </row>
    <row r="451" customFormat="false" ht="15" hidden="false" customHeight="true" outlineLevel="0" collapsed="false">
      <c r="A451" s="24" t="n">
        <v>446</v>
      </c>
      <c r="B451" s="25" t="str">
        <f aca="false">IF(INDEX(Launagögn!$B$6:$B$10005,$A451)="","",INDEX(Launagögn!$B$6:$B$10005,$A451))</f>
        <v/>
      </c>
      <c r="C451" s="25" t="str">
        <f aca="false">IF(INDEX(Launagögn!$C$6:$C$10005,$A451)="","",INDEX(Launagögn!$C$6:$C$10005,$A451))</f>
        <v/>
      </c>
      <c r="D451" s="49" t="str">
        <f aca="false">IF(INDEX(Launagögn!$D$6:$D$10005,$A451)="","",INDEX(Launagögn!$D$6:$D$10005,$A451))</f>
        <v/>
      </c>
      <c r="E451" s="50" t="str">
        <f aca="false">IF(INDEX(Launagögn!$E$6:$E$10005,$A451)="","",INDEX(Launagögn!$E$6:$E$10005,$A451))</f>
        <v/>
      </c>
      <c r="F451" s="27" t="str">
        <f aca="false">IFERROR(IF(INDEX(Launagögn!$C$6:$C$10005,$A451)="","",IF(INDEX(Starfsmat!$C$11:$C$110,MATCH(INDEX(Launagögn!$C$6:$C$10005,$A451),Starfsmat!$B$11:$B$110,0))=0,"",INDEX(Starfsmat!$C$11:$C$110,MATCH(INDEX(Launagögn!$C$6:$C$10005,$A451),Starfsmat!$B$11:$B$110,0)))),"")</f>
        <v/>
      </c>
      <c r="G451" s="37" t="str">
        <f aca="false">IFERROR(IF(INDEX(Einstaklingsmat!$D$11:$D$510,$A451)=0,"",INDEX(Einstaklingsmat!$D$11:$D$510,$A451)),"")</f>
        <v/>
      </c>
      <c r="H451" s="51" t="str">
        <f aca="false">IFERROR(IF(AND(F451="",G451=""),"",IF(F451="",0,F451)+IF(G451="",0,G451)),"")</f>
        <v/>
      </c>
      <c r="I451" s="52" t="str">
        <f aca="false">IF(INDEX(Launagögn!$I$6:$I$10005,$A451)="","",INDEX(Launagögn!$I$6:$I$10005,$A451))</f>
        <v/>
      </c>
      <c r="J451" s="52" t="str">
        <f aca="false">IF(INDEX(Launagögn!$P$6:$P$10005,$A451)="","",INDEX(Launagögn!$P$6:$P$10005,$A451))</f>
        <v/>
      </c>
      <c r="K451" s="52" t="str">
        <f aca="false">IF(INDEX(Launagögn!$Q$6:$Q$10005,$A451)="","",INDEX(Launagögn!$Q$6:$Q$10005,$A451))</f>
        <v/>
      </c>
      <c r="L451" s="53" t="str">
        <f aca="false">IFERROR(IF(AND(I451="",J451=""),"",IF(I451="",0,I451)+IF(J451="",0,J451)),"")</f>
        <v/>
      </c>
      <c r="M451" s="52" t="str">
        <f aca="false">IFERROR(IF(OR(L451="",E451="",E451=0),"",ROUND(L451/E451,0)),"")</f>
        <v/>
      </c>
    </row>
    <row r="452" customFormat="false" ht="15" hidden="false" customHeight="true" outlineLevel="0" collapsed="false">
      <c r="A452" s="24" t="n">
        <v>447</v>
      </c>
      <c r="B452" s="25" t="str">
        <f aca="false">IF(INDEX(Launagögn!$B$6:$B$10005,$A452)="","",INDEX(Launagögn!$B$6:$B$10005,$A452))</f>
        <v/>
      </c>
      <c r="C452" s="25" t="str">
        <f aca="false">IF(INDEX(Launagögn!$C$6:$C$10005,$A452)="","",INDEX(Launagögn!$C$6:$C$10005,$A452))</f>
        <v/>
      </c>
      <c r="D452" s="49" t="str">
        <f aca="false">IF(INDEX(Launagögn!$D$6:$D$10005,$A452)="","",INDEX(Launagögn!$D$6:$D$10005,$A452))</f>
        <v/>
      </c>
      <c r="E452" s="50" t="str">
        <f aca="false">IF(INDEX(Launagögn!$E$6:$E$10005,$A452)="","",INDEX(Launagögn!$E$6:$E$10005,$A452))</f>
        <v/>
      </c>
      <c r="F452" s="27" t="str">
        <f aca="false">IFERROR(IF(INDEX(Launagögn!$C$6:$C$10005,$A452)="","",IF(INDEX(Starfsmat!$C$11:$C$110,MATCH(INDEX(Launagögn!$C$6:$C$10005,$A452),Starfsmat!$B$11:$B$110,0))=0,"",INDEX(Starfsmat!$C$11:$C$110,MATCH(INDEX(Launagögn!$C$6:$C$10005,$A452),Starfsmat!$B$11:$B$110,0)))),"")</f>
        <v/>
      </c>
      <c r="G452" s="37" t="str">
        <f aca="false">IFERROR(IF(INDEX(Einstaklingsmat!$D$11:$D$510,$A452)=0,"",INDEX(Einstaklingsmat!$D$11:$D$510,$A452)),"")</f>
        <v/>
      </c>
      <c r="H452" s="51" t="str">
        <f aca="false">IFERROR(IF(AND(F452="",G452=""),"",IF(F452="",0,F452)+IF(G452="",0,G452)),"")</f>
        <v/>
      </c>
      <c r="I452" s="52" t="str">
        <f aca="false">IF(INDEX(Launagögn!$I$6:$I$10005,$A452)="","",INDEX(Launagögn!$I$6:$I$10005,$A452))</f>
        <v/>
      </c>
      <c r="J452" s="52" t="str">
        <f aca="false">IF(INDEX(Launagögn!$P$6:$P$10005,$A452)="","",INDEX(Launagögn!$P$6:$P$10005,$A452))</f>
        <v/>
      </c>
      <c r="K452" s="52" t="str">
        <f aca="false">IF(INDEX(Launagögn!$Q$6:$Q$10005,$A452)="","",INDEX(Launagögn!$Q$6:$Q$10005,$A452))</f>
        <v/>
      </c>
      <c r="L452" s="53" t="str">
        <f aca="false">IFERROR(IF(AND(I452="",J452=""),"",IF(I452="",0,I452)+IF(J452="",0,J452)),"")</f>
        <v/>
      </c>
      <c r="M452" s="52" t="str">
        <f aca="false">IFERROR(IF(OR(L452="",E452="",E452=0),"",ROUND(L452/E452,0)),"")</f>
        <v/>
      </c>
    </row>
    <row r="453" customFormat="false" ht="15" hidden="false" customHeight="true" outlineLevel="0" collapsed="false">
      <c r="A453" s="24" t="n">
        <v>448</v>
      </c>
      <c r="B453" s="25" t="str">
        <f aca="false">IF(INDEX(Launagögn!$B$6:$B$10005,$A453)="","",INDEX(Launagögn!$B$6:$B$10005,$A453))</f>
        <v/>
      </c>
      <c r="C453" s="25" t="str">
        <f aca="false">IF(INDEX(Launagögn!$C$6:$C$10005,$A453)="","",INDEX(Launagögn!$C$6:$C$10005,$A453))</f>
        <v/>
      </c>
      <c r="D453" s="49" t="str">
        <f aca="false">IF(INDEX(Launagögn!$D$6:$D$10005,$A453)="","",INDEX(Launagögn!$D$6:$D$10005,$A453))</f>
        <v/>
      </c>
      <c r="E453" s="50" t="str">
        <f aca="false">IF(INDEX(Launagögn!$E$6:$E$10005,$A453)="","",INDEX(Launagögn!$E$6:$E$10005,$A453))</f>
        <v/>
      </c>
      <c r="F453" s="27" t="str">
        <f aca="false">IFERROR(IF(INDEX(Launagögn!$C$6:$C$10005,$A453)="","",IF(INDEX(Starfsmat!$C$11:$C$110,MATCH(INDEX(Launagögn!$C$6:$C$10005,$A453),Starfsmat!$B$11:$B$110,0))=0,"",INDEX(Starfsmat!$C$11:$C$110,MATCH(INDEX(Launagögn!$C$6:$C$10005,$A453),Starfsmat!$B$11:$B$110,0)))),"")</f>
        <v/>
      </c>
      <c r="G453" s="37" t="str">
        <f aca="false">IFERROR(IF(INDEX(Einstaklingsmat!$D$11:$D$510,$A453)=0,"",INDEX(Einstaklingsmat!$D$11:$D$510,$A453)),"")</f>
        <v/>
      </c>
      <c r="H453" s="51" t="str">
        <f aca="false">IFERROR(IF(AND(F453="",G453=""),"",IF(F453="",0,F453)+IF(G453="",0,G453)),"")</f>
        <v/>
      </c>
      <c r="I453" s="52" t="str">
        <f aca="false">IF(INDEX(Launagögn!$I$6:$I$10005,$A453)="","",INDEX(Launagögn!$I$6:$I$10005,$A453))</f>
        <v/>
      </c>
      <c r="J453" s="52" t="str">
        <f aca="false">IF(INDEX(Launagögn!$P$6:$P$10005,$A453)="","",INDEX(Launagögn!$P$6:$P$10005,$A453))</f>
        <v/>
      </c>
      <c r="K453" s="52" t="str">
        <f aca="false">IF(INDEX(Launagögn!$Q$6:$Q$10005,$A453)="","",INDEX(Launagögn!$Q$6:$Q$10005,$A453))</f>
        <v/>
      </c>
      <c r="L453" s="53" t="str">
        <f aca="false">IFERROR(IF(AND(I453="",J453=""),"",IF(I453="",0,I453)+IF(J453="",0,J453)),"")</f>
        <v/>
      </c>
      <c r="M453" s="52" t="str">
        <f aca="false">IFERROR(IF(OR(L453="",E453="",E453=0),"",ROUND(L453/E453,0)),"")</f>
        <v/>
      </c>
    </row>
    <row r="454" customFormat="false" ht="15" hidden="false" customHeight="true" outlineLevel="0" collapsed="false">
      <c r="A454" s="24" t="n">
        <v>449</v>
      </c>
      <c r="B454" s="25" t="str">
        <f aca="false">IF(INDEX(Launagögn!$B$6:$B$10005,$A454)="","",INDEX(Launagögn!$B$6:$B$10005,$A454))</f>
        <v/>
      </c>
      <c r="C454" s="25" t="str">
        <f aca="false">IF(INDEX(Launagögn!$C$6:$C$10005,$A454)="","",INDEX(Launagögn!$C$6:$C$10005,$A454))</f>
        <v/>
      </c>
      <c r="D454" s="49" t="str">
        <f aca="false">IF(INDEX(Launagögn!$D$6:$D$10005,$A454)="","",INDEX(Launagögn!$D$6:$D$10005,$A454))</f>
        <v/>
      </c>
      <c r="E454" s="50" t="str">
        <f aca="false">IF(INDEX(Launagögn!$E$6:$E$10005,$A454)="","",INDEX(Launagögn!$E$6:$E$10005,$A454))</f>
        <v/>
      </c>
      <c r="F454" s="27" t="str">
        <f aca="false">IFERROR(IF(INDEX(Launagögn!$C$6:$C$10005,$A454)="","",IF(INDEX(Starfsmat!$C$11:$C$110,MATCH(INDEX(Launagögn!$C$6:$C$10005,$A454),Starfsmat!$B$11:$B$110,0))=0,"",INDEX(Starfsmat!$C$11:$C$110,MATCH(INDEX(Launagögn!$C$6:$C$10005,$A454),Starfsmat!$B$11:$B$110,0)))),"")</f>
        <v/>
      </c>
      <c r="G454" s="37" t="str">
        <f aca="false">IFERROR(IF(INDEX(Einstaklingsmat!$D$11:$D$510,$A454)=0,"",INDEX(Einstaklingsmat!$D$11:$D$510,$A454)),"")</f>
        <v/>
      </c>
      <c r="H454" s="51" t="str">
        <f aca="false">IFERROR(IF(AND(F454="",G454=""),"",IF(F454="",0,F454)+IF(G454="",0,G454)),"")</f>
        <v/>
      </c>
      <c r="I454" s="52" t="str">
        <f aca="false">IF(INDEX(Launagögn!$I$6:$I$10005,$A454)="","",INDEX(Launagögn!$I$6:$I$10005,$A454))</f>
        <v/>
      </c>
      <c r="J454" s="52" t="str">
        <f aca="false">IF(INDEX(Launagögn!$P$6:$P$10005,$A454)="","",INDEX(Launagögn!$P$6:$P$10005,$A454))</f>
        <v/>
      </c>
      <c r="K454" s="52" t="str">
        <f aca="false">IF(INDEX(Launagögn!$Q$6:$Q$10005,$A454)="","",INDEX(Launagögn!$Q$6:$Q$10005,$A454))</f>
        <v/>
      </c>
      <c r="L454" s="53" t="str">
        <f aca="false">IFERROR(IF(AND(I454="",J454=""),"",IF(I454="",0,I454)+IF(J454="",0,J454)),"")</f>
        <v/>
      </c>
      <c r="M454" s="52" t="str">
        <f aca="false">IFERROR(IF(OR(L454="",E454="",E454=0),"",ROUND(L454/E454,0)),"")</f>
        <v/>
      </c>
    </row>
    <row r="455" customFormat="false" ht="15" hidden="false" customHeight="true" outlineLevel="0" collapsed="false">
      <c r="A455" s="24" t="n">
        <v>450</v>
      </c>
      <c r="B455" s="25" t="str">
        <f aca="false">IF(INDEX(Launagögn!$B$6:$B$10005,$A455)="","",INDEX(Launagögn!$B$6:$B$10005,$A455))</f>
        <v/>
      </c>
      <c r="C455" s="25" t="str">
        <f aca="false">IF(INDEX(Launagögn!$C$6:$C$10005,$A455)="","",INDEX(Launagögn!$C$6:$C$10005,$A455))</f>
        <v/>
      </c>
      <c r="D455" s="49" t="str">
        <f aca="false">IF(INDEX(Launagögn!$D$6:$D$10005,$A455)="","",INDEX(Launagögn!$D$6:$D$10005,$A455))</f>
        <v/>
      </c>
      <c r="E455" s="50" t="str">
        <f aca="false">IF(INDEX(Launagögn!$E$6:$E$10005,$A455)="","",INDEX(Launagögn!$E$6:$E$10005,$A455))</f>
        <v/>
      </c>
      <c r="F455" s="27" t="str">
        <f aca="false">IFERROR(IF(INDEX(Launagögn!$C$6:$C$10005,$A455)="","",IF(INDEX(Starfsmat!$C$11:$C$110,MATCH(INDEX(Launagögn!$C$6:$C$10005,$A455),Starfsmat!$B$11:$B$110,0))=0,"",INDEX(Starfsmat!$C$11:$C$110,MATCH(INDEX(Launagögn!$C$6:$C$10005,$A455),Starfsmat!$B$11:$B$110,0)))),"")</f>
        <v/>
      </c>
      <c r="G455" s="37" t="str">
        <f aca="false">IFERROR(IF(INDEX(Einstaklingsmat!$D$11:$D$510,$A455)=0,"",INDEX(Einstaklingsmat!$D$11:$D$510,$A455)),"")</f>
        <v/>
      </c>
      <c r="H455" s="51" t="str">
        <f aca="false">IFERROR(IF(AND(F455="",G455=""),"",IF(F455="",0,F455)+IF(G455="",0,G455)),"")</f>
        <v/>
      </c>
      <c r="I455" s="52" t="str">
        <f aca="false">IF(INDEX(Launagögn!$I$6:$I$10005,$A455)="","",INDEX(Launagögn!$I$6:$I$10005,$A455))</f>
        <v/>
      </c>
      <c r="J455" s="52" t="str">
        <f aca="false">IF(INDEX(Launagögn!$P$6:$P$10005,$A455)="","",INDEX(Launagögn!$P$6:$P$10005,$A455))</f>
        <v/>
      </c>
      <c r="K455" s="52" t="str">
        <f aca="false">IF(INDEX(Launagögn!$Q$6:$Q$10005,$A455)="","",INDEX(Launagögn!$Q$6:$Q$10005,$A455))</f>
        <v/>
      </c>
      <c r="L455" s="53" t="str">
        <f aca="false">IFERROR(IF(AND(I455="",J455=""),"",IF(I455="",0,I455)+IF(J455="",0,J455)),"")</f>
        <v/>
      </c>
      <c r="M455" s="52" t="str">
        <f aca="false">IFERROR(IF(OR(L455="",E455="",E455=0),"",ROUND(L455/E455,0)),"")</f>
        <v/>
      </c>
    </row>
    <row r="456" customFormat="false" ht="15" hidden="false" customHeight="true" outlineLevel="0" collapsed="false">
      <c r="A456" s="24" t="n">
        <v>451</v>
      </c>
      <c r="B456" s="25" t="str">
        <f aca="false">IF(INDEX(Launagögn!$B$6:$B$10005,$A456)="","",INDEX(Launagögn!$B$6:$B$10005,$A456))</f>
        <v/>
      </c>
      <c r="C456" s="25" t="str">
        <f aca="false">IF(INDEX(Launagögn!$C$6:$C$10005,$A456)="","",INDEX(Launagögn!$C$6:$C$10005,$A456))</f>
        <v/>
      </c>
      <c r="D456" s="49" t="str">
        <f aca="false">IF(INDEX(Launagögn!$D$6:$D$10005,$A456)="","",INDEX(Launagögn!$D$6:$D$10005,$A456))</f>
        <v/>
      </c>
      <c r="E456" s="50" t="str">
        <f aca="false">IF(INDEX(Launagögn!$E$6:$E$10005,$A456)="","",INDEX(Launagögn!$E$6:$E$10005,$A456))</f>
        <v/>
      </c>
      <c r="F456" s="27" t="str">
        <f aca="false">IFERROR(IF(INDEX(Launagögn!$C$6:$C$10005,$A456)="","",IF(INDEX(Starfsmat!$C$11:$C$110,MATCH(INDEX(Launagögn!$C$6:$C$10005,$A456),Starfsmat!$B$11:$B$110,0))=0,"",INDEX(Starfsmat!$C$11:$C$110,MATCH(INDEX(Launagögn!$C$6:$C$10005,$A456),Starfsmat!$B$11:$B$110,0)))),"")</f>
        <v/>
      </c>
      <c r="G456" s="37" t="str">
        <f aca="false">IFERROR(IF(INDEX(Einstaklingsmat!$D$11:$D$510,$A456)=0,"",INDEX(Einstaklingsmat!$D$11:$D$510,$A456)),"")</f>
        <v/>
      </c>
      <c r="H456" s="51" t="str">
        <f aca="false">IFERROR(IF(AND(F456="",G456=""),"",IF(F456="",0,F456)+IF(G456="",0,G456)),"")</f>
        <v/>
      </c>
      <c r="I456" s="52" t="str">
        <f aca="false">IF(INDEX(Launagögn!$I$6:$I$10005,$A456)="","",INDEX(Launagögn!$I$6:$I$10005,$A456))</f>
        <v/>
      </c>
      <c r="J456" s="52" t="str">
        <f aca="false">IF(INDEX(Launagögn!$P$6:$P$10005,$A456)="","",INDEX(Launagögn!$P$6:$P$10005,$A456))</f>
        <v/>
      </c>
      <c r="K456" s="52" t="str">
        <f aca="false">IF(INDEX(Launagögn!$Q$6:$Q$10005,$A456)="","",INDEX(Launagögn!$Q$6:$Q$10005,$A456))</f>
        <v/>
      </c>
      <c r="L456" s="53" t="str">
        <f aca="false">IFERROR(IF(AND(I456="",J456=""),"",IF(I456="",0,I456)+IF(J456="",0,J456)),"")</f>
        <v/>
      </c>
      <c r="M456" s="52" t="str">
        <f aca="false">IFERROR(IF(OR(L456="",E456="",E456=0),"",ROUND(L456/E456,0)),"")</f>
        <v/>
      </c>
    </row>
    <row r="457" customFormat="false" ht="15" hidden="false" customHeight="true" outlineLevel="0" collapsed="false">
      <c r="A457" s="24" t="n">
        <v>452</v>
      </c>
      <c r="B457" s="25" t="str">
        <f aca="false">IF(INDEX(Launagögn!$B$6:$B$10005,$A457)="","",INDEX(Launagögn!$B$6:$B$10005,$A457))</f>
        <v/>
      </c>
      <c r="C457" s="25" t="str">
        <f aca="false">IF(INDEX(Launagögn!$C$6:$C$10005,$A457)="","",INDEX(Launagögn!$C$6:$C$10005,$A457))</f>
        <v/>
      </c>
      <c r="D457" s="49" t="str">
        <f aca="false">IF(INDEX(Launagögn!$D$6:$D$10005,$A457)="","",INDEX(Launagögn!$D$6:$D$10005,$A457))</f>
        <v/>
      </c>
      <c r="E457" s="50" t="str">
        <f aca="false">IF(INDEX(Launagögn!$E$6:$E$10005,$A457)="","",INDEX(Launagögn!$E$6:$E$10005,$A457))</f>
        <v/>
      </c>
      <c r="F457" s="27" t="str">
        <f aca="false">IFERROR(IF(INDEX(Launagögn!$C$6:$C$10005,$A457)="","",IF(INDEX(Starfsmat!$C$11:$C$110,MATCH(INDEX(Launagögn!$C$6:$C$10005,$A457),Starfsmat!$B$11:$B$110,0))=0,"",INDEX(Starfsmat!$C$11:$C$110,MATCH(INDEX(Launagögn!$C$6:$C$10005,$A457),Starfsmat!$B$11:$B$110,0)))),"")</f>
        <v/>
      </c>
      <c r="G457" s="37" t="str">
        <f aca="false">IFERROR(IF(INDEX(Einstaklingsmat!$D$11:$D$510,$A457)=0,"",INDEX(Einstaklingsmat!$D$11:$D$510,$A457)),"")</f>
        <v/>
      </c>
      <c r="H457" s="51" t="str">
        <f aca="false">IFERROR(IF(AND(F457="",G457=""),"",IF(F457="",0,F457)+IF(G457="",0,G457)),"")</f>
        <v/>
      </c>
      <c r="I457" s="52" t="str">
        <f aca="false">IF(INDEX(Launagögn!$I$6:$I$10005,$A457)="","",INDEX(Launagögn!$I$6:$I$10005,$A457))</f>
        <v/>
      </c>
      <c r="J457" s="52" t="str">
        <f aca="false">IF(INDEX(Launagögn!$P$6:$P$10005,$A457)="","",INDEX(Launagögn!$P$6:$P$10005,$A457))</f>
        <v/>
      </c>
      <c r="K457" s="52" t="str">
        <f aca="false">IF(INDEX(Launagögn!$Q$6:$Q$10005,$A457)="","",INDEX(Launagögn!$Q$6:$Q$10005,$A457))</f>
        <v/>
      </c>
      <c r="L457" s="53" t="str">
        <f aca="false">IFERROR(IF(AND(I457="",J457=""),"",IF(I457="",0,I457)+IF(J457="",0,J457)),"")</f>
        <v/>
      </c>
      <c r="M457" s="52" t="str">
        <f aca="false">IFERROR(IF(OR(L457="",E457="",E457=0),"",ROUND(L457/E457,0)),"")</f>
        <v/>
      </c>
    </row>
    <row r="458" customFormat="false" ht="15" hidden="false" customHeight="true" outlineLevel="0" collapsed="false">
      <c r="A458" s="24" t="n">
        <v>453</v>
      </c>
      <c r="B458" s="25" t="str">
        <f aca="false">IF(INDEX(Launagögn!$B$6:$B$10005,$A458)="","",INDEX(Launagögn!$B$6:$B$10005,$A458))</f>
        <v/>
      </c>
      <c r="C458" s="25" t="str">
        <f aca="false">IF(INDEX(Launagögn!$C$6:$C$10005,$A458)="","",INDEX(Launagögn!$C$6:$C$10005,$A458))</f>
        <v/>
      </c>
      <c r="D458" s="49" t="str">
        <f aca="false">IF(INDEX(Launagögn!$D$6:$D$10005,$A458)="","",INDEX(Launagögn!$D$6:$D$10005,$A458))</f>
        <v/>
      </c>
      <c r="E458" s="50" t="str">
        <f aca="false">IF(INDEX(Launagögn!$E$6:$E$10005,$A458)="","",INDEX(Launagögn!$E$6:$E$10005,$A458))</f>
        <v/>
      </c>
      <c r="F458" s="27" t="str">
        <f aca="false">IFERROR(IF(INDEX(Launagögn!$C$6:$C$10005,$A458)="","",IF(INDEX(Starfsmat!$C$11:$C$110,MATCH(INDEX(Launagögn!$C$6:$C$10005,$A458),Starfsmat!$B$11:$B$110,0))=0,"",INDEX(Starfsmat!$C$11:$C$110,MATCH(INDEX(Launagögn!$C$6:$C$10005,$A458),Starfsmat!$B$11:$B$110,0)))),"")</f>
        <v/>
      </c>
      <c r="G458" s="37" t="str">
        <f aca="false">IFERROR(IF(INDEX(Einstaklingsmat!$D$11:$D$510,$A458)=0,"",INDEX(Einstaklingsmat!$D$11:$D$510,$A458)),"")</f>
        <v/>
      </c>
      <c r="H458" s="51" t="str">
        <f aca="false">IFERROR(IF(AND(F458="",G458=""),"",IF(F458="",0,F458)+IF(G458="",0,G458)),"")</f>
        <v/>
      </c>
      <c r="I458" s="52" t="str">
        <f aca="false">IF(INDEX(Launagögn!$I$6:$I$10005,$A458)="","",INDEX(Launagögn!$I$6:$I$10005,$A458))</f>
        <v/>
      </c>
      <c r="J458" s="52" t="str">
        <f aca="false">IF(INDEX(Launagögn!$P$6:$P$10005,$A458)="","",INDEX(Launagögn!$P$6:$P$10005,$A458))</f>
        <v/>
      </c>
      <c r="K458" s="52" t="str">
        <f aca="false">IF(INDEX(Launagögn!$Q$6:$Q$10005,$A458)="","",INDEX(Launagögn!$Q$6:$Q$10005,$A458))</f>
        <v/>
      </c>
      <c r="L458" s="53" t="str">
        <f aca="false">IFERROR(IF(AND(I458="",J458=""),"",IF(I458="",0,I458)+IF(J458="",0,J458)),"")</f>
        <v/>
      </c>
      <c r="M458" s="52" t="str">
        <f aca="false">IFERROR(IF(OR(L458="",E458="",E458=0),"",ROUND(L458/E458,0)),"")</f>
        <v/>
      </c>
    </row>
    <row r="459" customFormat="false" ht="15" hidden="false" customHeight="true" outlineLevel="0" collapsed="false">
      <c r="A459" s="24" t="n">
        <v>454</v>
      </c>
      <c r="B459" s="25" t="str">
        <f aca="false">IF(INDEX(Launagögn!$B$6:$B$10005,$A459)="","",INDEX(Launagögn!$B$6:$B$10005,$A459))</f>
        <v/>
      </c>
      <c r="C459" s="25" t="str">
        <f aca="false">IF(INDEX(Launagögn!$C$6:$C$10005,$A459)="","",INDEX(Launagögn!$C$6:$C$10005,$A459))</f>
        <v/>
      </c>
      <c r="D459" s="49" t="str">
        <f aca="false">IF(INDEX(Launagögn!$D$6:$D$10005,$A459)="","",INDEX(Launagögn!$D$6:$D$10005,$A459))</f>
        <v/>
      </c>
      <c r="E459" s="50" t="str">
        <f aca="false">IF(INDEX(Launagögn!$E$6:$E$10005,$A459)="","",INDEX(Launagögn!$E$6:$E$10005,$A459))</f>
        <v/>
      </c>
      <c r="F459" s="27" t="str">
        <f aca="false">IFERROR(IF(INDEX(Launagögn!$C$6:$C$10005,$A459)="","",IF(INDEX(Starfsmat!$C$11:$C$110,MATCH(INDEX(Launagögn!$C$6:$C$10005,$A459),Starfsmat!$B$11:$B$110,0))=0,"",INDEX(Starfsmat!$C$11:$C$110,MATCH(INDEX(Launagögn!$C$6:$C$10005,$A459),Starfsmat!$B$11:$B$110,0)))),"")</f>
        <v/>
      </c>
      <c r="G459" s="37" t="str">
        <f aca="false">IFERROR(IF(INDEX(Einstaklingsmat!$D$11:$D$510,$A459)=0,"",INDEX(Einstaklingsmat!$D$11:$D$510,$A459)),"")</f>
        <v/>
      </c>
      <c r="H459" s="51" t="str">
        <f aca="false">IFERROR(IF(AND(F459="",G459=""),"",IF(F459="",0,F459)+IF(G459="",0,G459)),"")</f>
        <v/>
      </c>
      <c r="I459" s="52" t="str">
        <f aca="false">IF(INDEX(Launagögn!$I$6:$I$10005,$A459)="","",INDEX(Launagögn!$I$6:$I$10005,$A459))</f>
        <v/>
      </c>
      <c r="J459" s="52" t="str">
        <f aca="false">IF(INDEX(Launagögn!$P$6:$P$10005,$A459)="","",INDEX(Launagögn!$P$6:$P$10005,$A459))</f>
        <v/>
      </c>
      <c r="K459" s="52" t="str">
        <f aca="false">IF(INDEX(Launagögn!$Q$6:$Q$10005,$A459)="","",INDEX(Launagögn!$Q$6:$Q$10005,$A459))</f>
        <v/>
      </c>
      <c r="L459" s="53" t="str">
        <f aca="false">IFERROR(IF(AND(I459="",J459=""),"",IF(I459="",0,I459)+IF(J459="",0,J459)),"")</f>
        <v/>
      </c>
      <c r="M459" s="52" t="str">
        <f aca="false">IFERROR(IF(OR(L459="",E459="",E459=0),"",ROUND(L459/E459,0)),"")</f>
        <v/>
      </c>
    </row>
    <row r="460" customFormat="false" ht="15" hidden="false" customHeight="true" outlineLevel="0" collapsed="false">
      <c r="A460" s="24" t="n">
        <v>455</v>
      </c>
      <c r="B460" s="25" t="str">
        <f aca="false">IF(INDEX(Launagögn!$B$6:$B$10005,$A460)="","",INDEX(Launagögn!$B$6:$B$10005,$A460))</f>
        <v/>
      </c>
      <c r="C460" s="25" t="str">
        <f aca="false">IF(INDEX(Launagögn!$C$6:$C$10005,$A460)="","",INDEX(Launagögn!$C$6:$C$10005,$A460))</f>
        <v/>
      </c>
      <c r="D460" s="49" t="str">
        <f aca="false">IF(INDEX(Launagögn!$D$6:$D$10005,$A460)="","",INDEX(Launagögn!$D$6:$D$10005,$A460))</f>
        <v/>
      </c>
      <c r="E460" s="50" t="str">
        <f aca="false">IF(INDEX(Launagögn!$E$6:$E$10005,$A460)="","",INDEX(Launagögn!$E$6:$E$10005,$A460))</f>
        <v/>
      </c>
      <c r="F460" s="27" t="str">
        <f aca="false">IFERROR(IF(INDEX(Launagögn!$C$6:$C$10005,$A460)="","",IF(INDEX(Starfsmat!$C$11:$C$110,MATCH(INDEX(Launagögn!$C$6:$C$10005,$A460),Starfsmat!$B$11:$B$110,0))=0,"",INDEX(Starfsmat!$C$11:$C$110,MATCH(INDEX(Launagögn!$C$6:$C$10005,$A460),Starfsmat!$B$11:$B$110,0)))),"")</f>
        <v/>
      </c>
      <c r="G460" s="37" t="str">
        <f aca="false">IFERROR(IF(INDEX(Einstaklingsmat!$D$11:$D$510,$A460)=0,"",INDEX(Einstaklingsmat!$D$11:$D$510,$A460)),"")</f>
        <v/>
      </c>
      <c r="H460" s="51" t="str">
        <f aca="false">IFERROR(IF(AND(F460="",G460=""),"",IF(F460="",0,F460)+IF(G460="",0,G460)),"")</f>
        <v/>
      </c>
      <c r="I460" s="52" t="str">
        <f aca="false">IF(INDEX(Launagögn!$I$6:$I$10005,$A460)="","",INDEX(Launagögn!$I$6:$I$10005,$A460))</f>
        <v/>
      </c>
      <c r="J460" s="52" t="str">
        <f aca="false">IF(INDEX(Launagögn!$P$6:$P$10005,$A460)="","",INDEX(Launagögn!$P$6:$P$10005,$A460))</f>
        <v/>
      </c>
      <c r="K460" s="52" t="str">
        <f aca="false">IF(INDEX(Launagögn!$Q$6:$Q$10005,$A460)="","",INDEX(Launagögn!$Q$6:$Q$10005,$A460))</f>
        <v/>
      </c>
      <c r="L460" s="53" t="str">
        <f aca="false">IFERROR(IF(AND(I460="",J460=""),"",IF(I460="",0,I460)+IF(J460="",0,J460)),"")</f>
        <v/>
      </c>
      <c r="M460" s="52" t="str">
        <f aca="false">IFERROR(IF(OR(L460="",E460="",E460=0),"",ROUND(L460/E460,0)),"")</f>
        <v/>
      </c>
    </row>
    <row r="461" customFormat="false" ht="15" hidden="false" customHeight="true" outlineLevel="0" collapsed="false">
      <c r="A461" s="24" t="n">
        <v>456</v>
      </c>
      <c r="B461" s="25" t="str">
        <f aca="false">IF(INDEX(Launagögn!$B$6:$B$10005,$A461)="","",INDEX(Launagögn!$B$6:$B$10005,$A461))</f>
        <v/>
      </c>
      <c r="C461" s="25" t="str">
        <f aca="false">IF(INDEX(Launagögn!$C$6:$C$10005,$A461)="","",INDEX(Launagögn!$C$6:$C$10005,$A461))</f>
        <v/>
      </c>
      <c r="D461" s="49" t="str">
        <f aca="false">IF(INDEX(Launagögn!$D$6:$D$10005,$A461)="","",INDEX(Launagögn!$D$6:$D$10005,$A461))</f>
        <v/>
      </c>
      <c r="E461" s="50" t="str">
        <f aca="false">IF(INDEX(Launagögn!$E$6:$E$10005,$A461)="","",INDEX(Launagögn!$E$6:$E$10005,$A461))</f>
        <v/>
      </c>
      <c r="F461" s="27" t="str">
        <f aca="false">IFERROR(IF(INDEX(Launagögn!$C$6:$C$10005,$A461)="","",IF(INDEX(Starfsmat!$C$11:$C$110,MATCH(INDEX(Launagögn!$C$6:$C$10005,$A461),Starfsmat!$B$11:$B$110,0))=0,"",INDEX(Starfsmat!$C$11:$C$110,MATCH(INDEX(Launagögn!$C$6:$C$10005,$A461),Starfsmat!$B$11:$B$110,0)))),"")</f>
        <v/>
      </c>
      <c r="G461" s="37" t="str">
        <f aca="false">IFERROR(IF(INDEX(Einstaklingsmat!$D$11:$D$510,$A461)=0,"",INDEX(Einstaklingsmat!$D$11:$D$510,$A461)),"")</f>
        <v/>
      </c>
      <c r="H461" s="51" t="str">
        <f aca="false">IFERROR(IF(AND(F461="",G461=""),"",IF(F461="",0,F461)+IF(G461="",0,G461)),"")</f>
        <v/>
      </c>
      <c r="I461" s="52" t="str">
        <f aca="false">IF(INDEX(Launagögn!$I$6:$I$10005,$A461)="","",INDEX(Launagögn!$I$6:$I$10005,$A461))</f>
        <v/>
      </c>
      <c r="J461" s="52" t="str">
        <f aca="false">IF(INDEX(Launagögn!$P$6:$P$10005,$A461)="","",INDEX(Launagögn!$P$6:$P$10005,$A461))</f>
        <v/>
      </c>
      <c r="K461" s="52" t="str">
        <f aca="false">IF(INDEX(Launagögn!$Q$6:$Q$10005,$A461)="","",INDEX(Launagögn!$Q$6:$Q$10005,$A461))</f>
        <v/>
      </c>
      <c r="L461" s="53" t="str">
        <f aca="false">IFERROR(IF(AND(I461="",J461=""),"",IF(I461="",0,I461)+IF(J461="",0,J461)),"")</f>
        <v/>
      </c>
      <c r="M461" s="52" t="str">
        <f aca="false">IFERROR(IF(OR(L461="",E461="",E461=0),"",ROUND(L461/E461,0)),"")</f>
        <v/>
      </c>
    </row>
    <row r="462" customFormat="false" ht="15" hidden="false" customHeight="true" outlineLevel="0" collapsed="false">
      <c r="A462" s="24" t="n">
        <v>457</v>
      </c>
      <c r="B462" s="25" t="str">
        <f aca="false">IF(INDEX(Launagögn!$B$6:$B$10005,$A462)="","",INDEX(Launagögn!$B$6:$B$10005,$A462))</f>
        <v/>
      </c>
      <c r="C462" s="25" t="str">
        <f aca="false">IF(INDEX(Launagögn!$C$6:$C$10005,$A462)="","",INDEX(Launagögn!$C$6:$C$10005,$A462))</f>
        <v/>
      </c>
      <c r="D462" s="49" t="str">
        <f aca="false">IF(INDEX(Launagögn!$D$6:$D$10005,$A462)="","",INDEX(Launagögn!$D$6:$D$10005,$A462))</f>
        <v/>
      </c>
      <c r="E462" s="50" t="str">
        <f aca="false">IF(INDEX(Launagögn!$E$6:$E$10005,$A462)="","",INDEX(Launagögn!$E$6:$E$10005,$A462))</f>
        <v/>
      </c>
      <c r="F462" s="27" t="str">
        <f aca="false">IFERROR(IF(INDEX(Launagögn!$C$6:$C$10005,$A462)="","",IF(INDEX(Starfsmat!$C$11:$C$110,MATCH(INDEX(Launagögn!$C$6:$C$10005,$A462),Starfsmat!$B$11:$B$110,0))=0,"",INDEX(Starfsmat!$C$11:$C$110,MATCH(INDEX(Launagögn!$C$6:$C$10005,$A462),Starfsmat!$B$11:$B$110,0)))),"")</f>
        <v/>
      </c>
      <c r="G462" s="37" t="str">
        <f aca="false">IFERROR(IF(INDEX(Einstaklingsmat!$D$11:$D$510,$A462)=0,"",INDEX(Einstaklingsmat!$D$11:$D$510,$A462)),"")</f>
        <v/>
      </c>
      <c r="H462" s="51" t="str">
        <f aca="false">IFERROR(IF(AND(F462="",G462=""),"",IF(F462="",0,F462)+IF(G462="",0,G462)),"")</f>
        <v/>
      </c>
      <c r="I462" s="52" t="str">
        <f aca="false">IF(INDEX(Launagögn!$I$6:$I$10005,$A462)="","",INDEX(Launagögn!$I$6:$I$10005,$A462))</f>
        <v/>
      </c>
      <c r="J462" s="52" t="str">
        <f aca="false">IF(INDEX(Launagögn!$P$6:$P$10005,$A462)="","",INDEX(Launagögn!$P$6:$P$10005,$A462))</f>
        <v/>
      </c>
      <c r="K462" s="52" t="str">
        <f aca="false">IF(INDEX(Launagögn!$Q$6:$Q$10005,$A462)="","",INDEX(Launagögn!$Q$6:$Q$10005,$A462))</f>
        <v/>
      </c>
      <c r="L462" s="53" t="str">
        <f aca="false">IFERROR(IF(AND(I462="",J462=""),"",IF(I462="",0,I462)+IF(J462="",0,J462)),"")</f>
        <v/>
      </c>
      <c r="M462" s="52" t="str">
        <f aca="false">IFERROR(IF(OR(L462="",E462="",E462=0),"",ROUND(L462/E462,0)),"")</f>
        <v/>
      </c>
    </row>
    <row r="463" customFormat="false" ht="15" hidden="false" customHeight="true" outlineLevel="0" collapsed="false">
      <c r="A463" s="24" t="n">
        <v>458</v>
      </c>
      <c r="B463" s="25" t="str">
        <f aca="false">IF(INDEX(Launagögn!$B$6:$B$10005,$A463)="","",INDEX(Launagögn!$B$6:$B$10005,$A463))</f>
        <v/>
      </c>
      <c r="C463" s="25" t="str">
        <f aca="false">IF(INDEX(Launagögn!$C$6:$C$10005,$A463)="","",INDEX(Launagögn!$C$6:$C$10005,$A463))</f>
        <v/>
      </c>
      <c r="D463" s="49" t="str">
        <f aca="false">IF(INDEX(Launagögn!$D$6:$D$10005,$A463)="","",INDEX(Launagögn!$D$6:$D$10005,$A463))</f>
        <v/>
      </c>
      <c r="E463" s="50" t="str">
        <f aca="false">IF(INDEX(Launagögn!$E$6:$E$10005,$A463)="","",INDEX(Launagögn!$E$6:$E$10005,$A463))</f>
        <v/>
      </c>
      <c r="F463" s="27" t="str">
        <f aca="false">IFERROR(IF(INDEX(Launagögn!$C$6:$C$10005,$A463)="","",IF(INDEX(Starfsmat!$C$11:$C$110,MATCH(INDEX(Launagögn!$C$6:$C$10005,$A463),Starfsmat!$B$11:$B$110,0))=0,"",INDEX(Starfsmat!$C$11:$C$110,MATCH(INDEX(Launagögn!$C$6:$C$10005,$A463),Starfsmat!$B$11:$B$110,0)))),"")</f>
        <v/>
      </c>
      <c r="G463" s="37" t="str">
        <f aca="false">IFERROR(IF(INDEX(Einstaklingsmat!$D$11:$D$510,$A463)=0,"",INDEX(Einstaklingsmat!$D$11:$D$510,$A463)),"")</f>
        <v/>
      </c>
      <c r="H463" s="51" t="str">
        <f aca="false">IFERROR(IF(AND(F463="",G463=""),"",IF(F463="",0,F463)+IF(G463="",0,G463)),"")</f>
        <v/>
      </c>
      <c r="I463" s="52" t="str">
        <f aca="false">IF(INDEX(Launagögn!$I$6:$I$10005,$A463)="","",INDEX(Launagögn!$I$6:$I$10005,$A463))</f>
        <v/>
      </c>
      <c r="J463" s="52" t="str">
        <f aca="false">IF(INDEX(Launagögn!$P$6:$P$10005,$A463)="","",INDEX(Launagögn!$P$6:$P$10005,$A463))</f>
        <v/>
      </c>
      <c r="K463" s="52" t="str">
        <f aca="false">IF(INDEX(Launagögn!$Q$6:$Q$10005,$A463)="","",INDEX(Launagögn!$Q$6:$Q$10005,$A463))</f>
        <v/>
      </c>
      <c r="L463" s="53" t="str">
        <f aca="false">IFERROR(IF(AND(I463="",J463=""),"",IF(I463="",0,I463)+IF(J463="",0,J463)),"")</f>
        <v/>
      </c>
      <c r="M463" s="52" t="str">
        <f aca="false">IFERROR(IF(OR(L463="",E463="",E463=0),"",ROUND(L463/E463,0)),"")</f>
        <v/>
      </c>
    </row>
    <row r="464" customFormat="false" ht="15" hidden="false" customHeight="true" outlineLevel="0" collapsed="false">
      <c r="A464" s="24" t="n">
        <v>459</v>
      </c>
      <c r="B464" s="25" t="str">
        <f aca="false">IF(INDEX(Launagögn!$B$6:$B$10005,$A464)="","",INDEX(Launagögn!$B$6:$B$10005,$A464))</f>
        <v/>
      </c>
      <c r="C464" s="25" t="str">
        <f aca="false">IF(INDEX(Launagögn!$C$6:$C$10005,$A464)="","",INDEX(Launagögn!$C$6:$C$10005,$A464))</f>
        <v/>
      </c>
      <c r="D464" s="49" t="str">
        <f aca="false">IF(INDEX(Launagögn!$D$6:$D$10005,$A464)="","",INDEX(Launagögn!$D$6:$D$10005,$A464))</f>
        <v/>
      </c>
      <c r="E464" s="50" t="str">
        <f aca="false">IF(INDEX(Launagögn!$E$6:$E$10005,$A464)="","",INDEX(Launagögn!$E$6:$E$10005,$A464))</f>
        <v/>
      </c>
      <c r="F464" s="27" t="str">
        <f aca="false">IFERROR(IF(INDEX(Launagögn!$C$6:$C$10005,$A464)="","",IF(INDEX(Starfsmat!$C$11:$C$110,MATCH(INDEX(Launagögn!$C$6:$C$10005,$A464),Starfsmat!$B$11:$B$110,0))=0,"",INDEX(Starfsmat!$C$11:$C$110,MATCH(INDEX(Launagögn!$C$6:$C$10005,$A464),Starfsmat!$B$11:$B$110,0)))),"")</f>
        <v/>
      </c>
      <c r="G464" s="37" t="str">
        <f aca="false">IFERROR(IF(INDEX(Einstaklingsmat!$D$11:$D$510,$A464)=0,"",INDEX(Einstaklingsmat!$D$11:$D$510,$A464)),"")</f>
        <v/>
      </c>
      <c r="H464" s="51" t="str">
        <f aca="false">IFERROR(IF(AND(F464="",G464=""),"",IF(F464="",0,F464)+IF(G464="",0,G464)),"")</f>
        <v/>
      </c>
      <c r="I464" s="52" t="str">
        <f aca="false">IF(INDEX(Launagögn!$I$6:$I$10005,$A464)="","",INDEX(Launagögn!$I$6:$I$10005,$A464))</f>
        <v/>
      </c>
      <c r="J464" s="52" t="str">
        <f aca="false">IF(INDEX(Launagögn!$P$6:$P$10005,$A464)="","",INDEX(Launagögn!$P$6:$P$10005,$A464))</f>
        <v/>
      </c>
      <c r="K464" s="52" t="str">
        <f aca="false">IF(INDEX(Launagögn!$Q$6:$Q$10005,$A464)="","",INDEX(Launagögn!$Q$6:$Q$10005,$A464))</f>
        <v/>
      </c>
      <c r="L464" s="53" t="str">
        <f aca="false">IFERROR(IF(AND(I464="",J464=""),"",IF(I464="",0,I464)+IF(J464="",0,J464)),"")</f>
        <v/>
      </c>
      <c r="M464" s="52" t="str">
        <f aca="false">IFERROR(IF(OR(L464="",E464="",E464=0),"",ROUND(L464/E464,0)),"")</f>
        <v/>
      </c>
    </row>
    <row r="465" customFormat="false" ht="15" hidden="false" customHeight="true" outlineLevel="0" collapsed="false">
      <c r="A465" s="24" t="n">
        <v>460</v>
      </c>
      <c r="B465" s="25" t="str">
        <f aca="false">IF(INDEX(Launagögn!$B$6:$B$10005,$A465)="","",INDEX(Launagögn!$B$6:$B$10005,$A465))</f>
        <v/>
      </c>
      <c r="C465" s="25" t="str">
        <f aca="false">IF(INDEX(Launagögn!$C$6:$C$10005,$A465)="","",INDEX(Launagögn!$C$6:$C$10005,$A465))</f>
        <v/>
      </c>
      <c r="D465" s="49" t="str">
        <f aca="false">IF(INDEX(Launagögn!$D$6:$D$10005,$A465)="","",INDEX(Launagögn!$D$6:$D$10005,$A465))</f>
        <v/>
      </c>
      <c r="E465" s="50" t="str">
        <f aca="false">IF(INDEX(Launagögn!$E$6:$E$10005,$A465)="","",INDEX(Launagögn!$E$6:$E$10005,$A465))</f>
        <v/>
      </c>
      <c r="F465" s="27" t="str">
        <f aca="false">IFERROR(IF(INDEX(Launagögn!$C$6:$C$10005,$A465)="","",IF(INDEX(Starfsmat!$C$11:$C$110,MATCH(INDEX(Launagögn!$C$6:$C$10005,$A465),Starfsmat!$B$11:$B$110,0))=0,"",INDEX(Starfsmat!$C$11:$C$110,MATCH(INDEX(Launagögn!$C$6:$C$10005,$A465),Starfsmat!$B$11:$B$110,0)))),"")</f>
        <v/>
      </c>
      <c r="G465" s="37" t="str">
        <f aca="false">IFERROR(IF(INDEX(Einstaklingsmat!$D$11:$D$510,$A465)=0,"",INDEX(Einstaklingsmat!$D$11:$D$510,$A465)),"")</f>
        <v/>
      </c>
      <c r="H465" s="51" t="str">
        <f aca="false">IFERROR(IF(AND(F465="",G465=""),"",IF(F465="",0,F465)+IF(G465="",0,G465)),"")</f>
        <v/>
      </c>
      <c r="I465" s="52" t="str">
        <f aca="false">IF(INDEX(Launagögn!$I$6:$I$10005,$A465)="","",INDEX(Launagögn!$I$6:$I$10005,$A465))</f>
        <v/>
      </c>
      <c r="J465" s="52" t="str">
        <f aca="false">IF(INDEX(Launagögn!$P$6:$P$10005,$A465)="","",INDEX(Launagögn!$P$6:$P$10005,$A465))</f>
        <v/>
      </c>
      <c r="K465" s="52" t="str">
        <f aca="false">IF(INDEX(Launagögn!$Q$6:$Q$10005,$A465)="","",INDEX(Launagögn!$Q$6:$Q$10005,$A465))</f>
        <v/>
      </c>
      <c r="L465" s="53" t="str">
        <f aca="false">IFERROR(IF(AND(I465="",J465=""),"",IF(I465="",0,I465)+IF(J465="",0,J465)),"")</f>
        <v/>
      </c>
      <c r="M465" s="52" t="str">
        <f aca="false">IFERROR(IF(OR(L465="",E465="",E465=0),"",ROUND(L465/E465,0)),"")</f>
        <v/>
      </c>
    </row>
    <row r="466" customFormat="false" ht="15" hidden="false" customHeight="true" outlineLevel="0" collapsed="false">
      <c r="A466" s="24" t="n">
        <v>461</v>
      </c>
      <c r="B466" s="25" t="str">
        <f aca="false">IF(INDEX(Launagögn!$B$6:$B$10005,$A466)="","",INDEX(Launagögn!$B$6:$B$10005,$A466))</f>
        <v/>
      </c>
      <c r="C466" s="25" t="str">
        <f aca="false">IF(INDEX(Launagögn!$C$6:$C$10005,$A466)="","",INDEX(Launagögn!$C$6:$C$10005,$A466))</f>
        <v/>
      </c>
      <c r="D466" s="49" t="str">
        <f aca="false">IF(INDEX(Launagögn!$D$6:$D$10005,$A466)="","",INDEX(Launagögn!$D$6:$D$10005,$A466))</f>
        <v/>
      </c>
      <c r="E466" s="50" t="str">
        <f aca="false">IF(INDEX(Launagögn!$E$6:$E$10005,$A466)="","",INDEX(Launagögn!$E$6:$E$10005,$A466))</f>
        <v/>
      </c>
      <c r="F466" s="27" t="str">
        <f aca="false">IFERROR(IF(INDEX(Launagögn!$C$6:$C$10005,$A466)="","",IF(INDEX(Starfsmat!$C$11:$C$110,MATCH(INDEX(Launagögn!$C$6:$C$10005,$A466),Starfsmat!$B$11:$B$110,0))=0,"",INDEX(Starfsmat!$C$11:$C$110,MATCH(INDEX(Launagögn!$C$6:$C$10005,$A466),Starfsmat!$B$11:$B$110,0)))),"")</f>
        <v/>
      </c>
      <c r="G466" s="37" t="str">
        <f aca="false">IFERROR(IF(INDEX(Einstaklingsmat!$D$11:$D$510,$A466)=0,"",INDEX(Einstaklingsmat!$D$11:$D$510,$A466)),"")</f>
        <v/>
      </c>
      <c r="H466" s="51" t="str">
        <f aca="false">IFERROR(IF(AND(F466="",G466=""),"",IF(F466="",0,F466)+IF(G466="",0,G466)),"")</f>
        <v/>
      </c>
      <c r="I466" s="52" t="str">
        <f aca="false">IF(INDEX(Launagögn!$I$6:$I$10005,$A466)="","",INDEX(Launagögn!$I$6:$I$10005,$A466))</f>
        <v/>
      </c>
      <c r="J466" s="52" t="str">
        <f aca="false">IF(INDEX(Launagögn!$P$6:$P$10005,$A466)="","",INDEX(Launagögn!$P$6:$P$10005,$A466))</f>
        <v/>
      </c>
      <c r="K466" s="52" t="str">
        <f aca="false">IF(INDEX(Launagögn!$Q$6:$Q$10005,$A466)="","",INDEX(Launagögn!$Q$6:$Q$10005,$A466))</f>
        <v/>
      </c>
      <c r="L466" s="53" t="str">
        <f aca="false">IFERROR(IF(AND(I466="",J466=""),"",IF(I466="",0,I466)+IF(J466="",0,J466)),"")</f>
        <v/>
      </c>
      <c r="M466" s="52" t="str">
        <f aca="false">IFERROR(IF(OR(L466="",E466="",E466=0),"",ROUND(L466/E466,0)),"")</f>
        <v/>
      </c>
    </row>
    <row r="467" customFormat="false" ht="15" hidden="false" customHeight="true" outlineLevel="0" collapsed="false">
      <c r="A467" s="24" t="n">
        <v>462</v>
      </c>
      <c r="B467" s="25" t="str">
        <f aca="false">IF(INDEX(Launagögn!$B$6:$B$10005,$A467)="","",INDEX(Launagögn!$B$6:$B$10005,$A467))</f>
        <v/>
      </c>
      <c r="C467" s="25" t="str">
        <f aca="false">IF(INDEX(Launagögn!$C$6:$C$10005,$A467)="","",INDEX(Launagögn!$C$6:$C$10005,$A467))</f>
        <v/>
      </c>
      <c r="D467" s="49" t="str">
        <f aca="false">IF(INDEX(Launagögn!$D$6:$D$10005,$A467)="","",INDEX(Launagögn!$D$6:$D$10005,$A467))</f>
        <v/>
      </c>
      <c r="E467" s="50" t="str">
        <f aca="false">IF(INDEX(Launagögn!$E$6:$E$10005,$A467)="","",INDEX(Launagögn!$E$6:$E$10005,$A467))</f>
        <v/>
      </c>
      <c r="F467" s="27" t="str">
        <f aca="false">IFERROR(IF(INDEX(Launagögn!$C$6:$C$10005,$A467)="","",IF(INDEX(Starfsmat!$C$11:$C$110,MATCH(INDEX(Launagögn!$C$6:$C$10005,$A467),Starfsmat!$B$11:$B$110,0))=0,"",INDEX(Starfsmat!$C$11:$C$110,MATCH(INDEX(Launagögn!$C$6:$C$10005,$A467),Starfsmat!$B$11:$B$110,0)))),"")</f>
        <v/>
      </c>
      <c r="G467" s="37" t="str">
        <f aca="false">IFERROR(IF(INDEX(Einstaklingsmat!$D$11:$D$510,$A467)=0,"",INDEX(Einstaklingsmat!$D$11:$D$510,$A467)),"")</f>
        <v/>
      </c>
      <c r="H467" s="51" t="str">
        <f aca="false">IFERROR(IF(AND(F467="",G467=""),"",IF(F467="",0,F467)+IF(G467="",0,G467)),"")</f>
        <v/>
      </c>
      <c r="I467" s="52" t="str">
        <f aca="false">IF(INDEX(Launagögn!$I$6:$I$10005,$A467)="","",INDEX(Launagögn!$I$6:$I$10005,$A467))</f>
        <v/>
      </c>
      <c r="J467" s="52" t="str">
        <f aca="false">IF(INDEX(Launagögn!$P$6:$P$10005,$A467)="","",INDEX(Launagögn!$P$6:$P$10005,$A467))</f>
        <v/>
      </c>
      <c r="K467" s="52" t="str">
        <f aca="false">IF(INDEX(Launagögn!$Q$6:$Q$10005,$A467)="","",INDEX(Launagögn!$Q$6:$Q$10005,$A467))</f>
        <v/>
      </c>
      <c r="L467" s="53" t="str">
        <f aca="false">IFERROR(IF(AND(I467="",J467=""),"",IF(I467="",0,I467)+IF(J467="",0,J467)),"")</f>
        <v/>
      </c>
      <c r="M467" s="52" t="str">
        <f aca="false">IFERROR(IF(OR(L467="",E467="",E467=0),"",ROUND(L467/E467,0)),"")</f>
        <v/>
      </c>
    </row>
    <row r="468" customFormat="false" ht="15" hidden="false" customHeight="true" outlineLevel="0" collapsed="false">
      <c r="A468" s="24" t="n">
        <v>463</v>
      </c>
      <c r="B468" s="25" t="str">
        <f aca="false">IF(INDEX(Launagögn!$B$6:$B$10005,$A468)="","",INDEX(Launagögn!$B$6:$B$10005,$A468))</f>
        <v/>
      </c>
      <c r="C468" s="25" t="str">
        <f aca="false">IF(INDEX(Launagögn!$C$6:$C$10005,$A468)="","",INDEX(Launagögn!$C$6:$C$10005,$A468))</f>
        <v/>
      </c>
      <c r="D468" s="49" t="str">
        <f aca="false">IF(INDEX(Launagögn!$D$6:$D$10005,$A468)="","",INDEX(Launagögn!$D$6:$D$10005,$A468))</f>
        <v/>
      </c>
      <c r="E468" s="50" t="str">
        <f aca="false">IF(INDEX(Launagögn!$E$6:$E$10005,$A468)="","",INDEX(Launagögn!$E$6:$E$10005,$A468))</f>
        <v/>
      </c>
      <c r="F468" s="27" t="str">
        <f aca="false">IFERROR(IF(INDEX(Launagögn!$C$6:$C$10005,$A468)="","",IF(INDEX(Starfsmat!$C$11:$C$110,MATCH(INDEX(Launagögn!$C$6:$C$10005,$A468),Starfsmat!$B$11:$B$110,0))=0,"",INDEX(Starfsmat!$C$11:$C$110,MATCH(INDEX(Launagögn!$C$6:$C$10005,$A468),Starfsmat!$B$11:$B$110,0)))),"")</f>
        <v/>
      </c>
      <c r="G468" s="37" t="str">
        <f aca="false">IFERROR(IF(INDEX(Einstaklingsmat!$D$11:$D$510,$A468)=0,"",INDEX(Einstaklingsmat!$D$11:$D$510,$A468)),"")</f>
        <v/>
      </c>
      <c r="H468" s="51" t="str">
        <f aca="false">IFERROR(IF(AND(F468="",G468=""),"",IF(F468="",0,F468)+IF(G468="",0,G468)),"")</f>
        <v/>
      </c>
      <c r="I468" s="52" t="str">
        <f aca="false">IF(INDEX(Launagögn!$I$6:$I$10005,$A468)="","",INDEX(Launagögn!$I$6:$I$10005,$A468))</f>
        <v/>
      </c>
      <c r="J468" s="52" t="str">
        <f aca="false">IF(INDEX(Launagögn!$P$6:$P$10005,$A468)="","",INDEX(Launagögn!$P$6:$P$10005,$A468))</f>
        <v/>
      </c>
      <c r="K468" s="52" t="str">
        <f aca="false">IF(INDEX(Launagögn!$Q$6:$Q$10005,$A468)="","",INDEX(Launagögn!$Q$6:$Q$10005,$A468))</f>
        <v/>
      </c>
      <c r="L468" s="53" t="str">
        <f aca="false">IFERROR(IF(AND(I468="",J468=""),"",IF(I468="",0,I468)+IF(J468="",0,J468)),"")</f>
        <v/>
      </c>
      <c r="M468" s="52" t="str">
        <f aca="false">IFERROR(IF(OR(L468="",E468="",E468=0),"",ROUND(L468/E468,0)),"")</f>
        <v/>
      </c>
    </row>
    <row r="469" customFormat="false" ht="15" hidden="false" customHeight="true" outlineLevel="0" collapsed="false">
      <c r="A469" s="24" t="n">
        <v>464</v>
      </c>
      <c r="B469" s="25" t="str">
        <f aca="false">IF(INDEX(Launagögn!$B$6:$B$10005,$A469)="","",INDEX(Launagögn!$B$6:$B$10005,$A469))</f>
        <v/>
      </c>
      <c r="C469" s="25" t="str">
        <f aca="false">IF(INDEX(Launagögn!$C$6:$C$10005,$A469)="","",INDEX(Launagögn!$C$6:$C$10005,$A469))</f>
        <v/>
      </c>
      <c r="D469" s="49" t="str">
        <f aca="false">IF(INDEX(Launagögn!$D$6:$D$10005,$A469)="","",INDEX(Launagögn!$D$6:$D$10005,$A469))</f>
        <v/>
      </c>
      <c r="E469" s="50" t="str">
        <f aca="false">IF(INDEX(Launagögn!$E$6:$E$10005,$A469)="","",INDEX(Launagögn!$E$6:$E$10005,$A469))</f>
        <v/>
      </c>
      <c r="F469" s="27" t="str">
        <f aca="false">IFERROR(IF(INDEX(Launagögn!$C$6:$C$10005,$A469)="","",IF(INDEX(Starfsmat!$C$11:$C$110,MATCH(INDEX(Launagögn!$C$6:$C$10005,$A469),Starfsmat!$B$11:$B$110,0))=0,"",INDEX(Starfsmat!$C$11:$C$110,MATCH(INDEX(Launagögn!$C$6:$C$10005,$A469),Starfsmat!$B$11:$B$110,0)))),"")</f>
        <v/>
      </c>
      <c r="G469" s="37" t="str">
        <f aca="false">IFERROR(IF(INDEX(Einstaklingsmat!$D$11:$D$510,$A469)=0,"",INDEX(Einstaklingsmat!$D$11:$D$510,$A469)),"")</f>
        <v/>
      </c>
      <c r="H469" s="51" t="str">
        <f aca="false">IFERROR(IF(AND(F469="",G469=""),"",IF(F469="",0,F469)+IF(G469="",0,G469)),"")</f>
        <v/>
      </c>
      <c r="I469" s="52" t="str">
        <f aca="false">IF(INDEX(Launagögn!$I$6:$I$10005,$A469)="","",INDEX(Launagögn!$I$6:$I$10005,$A469))</f>
        <v/>
      </c>
      <c r="J469" s="52" t="str">
        <f aca="false">IF(INDEX(Launagögn!$P$6:$P$10005,$A469)="","",INDEX(Launagögn!$P$6:$P$10005,$A469))</f>
        <v/>
      </c>
      <c r="K469" s="52" t="str">
        <f aca="false">IF(INDEX(Launagögn!$Q$6:$Q$10005,$A469)="","",INDEX(Launagögn!$Q$6:$Q$10005,$A469))</f>
        <v/>
      </c>
      <c r="L469" s="53" t="str">
        <f aca="false">IFERROR(IF(AND(I469="",J469=""),"",IF(I469="",0,I469)+IF(J469="",0,J469)),"")</f>
        <v/>
      </c>
      <c r="M469" s="52" t="str">
        <f aca="false">IFERROR(IF(OR(L469="",E469="",E469=0),"",ROUND(L469/E469,0)),"")</f>
        <v/>
      </c>
    </row>
    <row r="470" customFormat="false" ht="15" hidden="false" customHeight="true" outlineLevel="0" collapsed="false">
      <c r="A470" s="24" t="n">
        <v>465</v>
      </c>
      <c r="B470" s="25" t="str">
        <f aca="false">IF(INDEX(Launagögn!$B$6:$B$10005,$A470)="","",INDEX(Launagögn!$B$6:$B$10005,$A470))</f>
        <v/>
      </c>
      <c r="C470" s="25" t="str">
        <f aca="false">IF(INDEX(Launagögn!$C$6:$C$10005,$A470)="","",INDEX(Launagögn!$C$6:$C$10005,$A470))</f>
        <v/>
      </c>
      <c r="D470" s="49" t="str">
        <f aca="false">IF(INDEX(Launagögn!$D$6:$D$10005,$A470)="","",INDEX(Launagögn!$D$6:$D$10005,$A470))</f>
        <v/>
      </c>
      <c r="E470" s="50" t="str">
        <f aca="false">IF(INDEX(Launagögn!$E$6:$E$10005,$A470)="","",INDEX(Launagögn!$E$6:$E$10005,$A470))</f>
        <v/>
      </c>
      <c r="F470" s="27" t="str">
        <f aca="false">IFERROR(IF(INDEX(Launagögn!$C$6:$C$10005,$A470)="","",IF(INDEX(Starfsmat!$C$11:$C$110,MATCH(INDEX(Launagögn!$C$6:$C$10005,$A470),Starfsmat!$B$11:$B$110,0))=0,"",INDEX(Starfsmat!$C$11:$C$110,MATCH(INDEX(Launagögn!$C$6:$C$10005,$A470),Starfsmat!$B$11:$B$110,0)))),"")</f>
        <v/>
      </c>
      <c r="G470" s="37" t="str">
        <f aca="false">IFERROR(IF(INDEX(Einstaklingsmat!$D$11:$D$510,$A470)=0,"",INDEX(Einstaklingsmat!$D$11:$D$510,$A470)),"")</f>
        <v/>
      </c>
      <c r="H470" s="51" t="str">
        <f aca="false">IFERROR(IF(AND(F470="",G470=""),"",IF(F470="",0,F470)+IF(G470="",0,G470)),"")</f>
        <v/>
      </c>
      <c r="I470" s="52" t="str">
        <f aca="false">IF(INDEX(Launagögn!$I$6:$I$10005,$A470)="","",INDEX(Launagögn!$I$6:$I$10005,$A470))</f>
        <v/>
      </c>
      <c r="J470" s="52" t="str">
        <f aca="false">IF(INDEX(Launagögn!$P$6:$P$10005,$A470)="","",INDEX(Launagögn!$P$6:$P$10005,$A470))</f>
        <v/>
      </c>
      <c r="K470" s="52" t="str">
        <f aca="false">IF(INDEX(Launagögn!$Q$6:$Q$10005,$A470)="","",INDEX(Launagögn!$Q$6:$Q$10005,$A470))</f>
        <v/>
      </c>
      <c r="L470" s="53" t="str">
        <f aca="false">IFERROR(IF(AND(I470="",J470=""),"",IF(I470="",0,I470)+IF(J470="",0,J470)),"")</f>
        <v/>
      </c>
      <c r="M470" s="52" t="str">
        <f aca="false">IFERROR(IF(OR(L470="",E470="",E470=0),"",ROUND(L470/E470,0)),"")</f>
        <v/>
      </c>
    </row>
    <row r="471" customFormat="false" ht="15" hidden="false" customHeight="true" outlineLevel="0" collapsed="false">
      <c r="A471" s="24" t="n">
        <v>466</v>
      </c>
      <c r="B471" s="25" t="str">
        <f aca="false">IF(INDEX(Launagögn!$B$6:$B$10005,$A471)="","",INDEX(Launagögn!$B$6:$B$10005,$A471))</f>
        <v/>
      </c>
      <c r="C471" s="25" t="str">
        <f aca="false">IF(INDEX(Launagögn!$C$6:$C$10005,$A471)="","",INDEX(Launagögn!$C$6:$C$10005,$A471))</f>
        <v/>
      </c>
      <c r="D471" s="49" t="str">
        <f aca="false">IF(INDEX(Launagögn!$D$6:$D$10005,$A471)="","",INDEX(Launagögn!$D$6:$D$10005,$A471))</f>
        <v/>
      </c>
      <c r="E471" s="50" t="str">
        <f aca="false">IF(INDEX(Launagögn!$E$6:$E$10005,$A471)="","",INDEX(Launagögn!$E$6:$E$10005,$A471))</f>
        <v/>
      </c>
      <c r="F471" s="27" t="str">
        <f aca="false">IFERROR(IF(INDEX(Launagögn!$C$6:$C$10005,$A471)="","",IF(INDEX(Starfsmat!$C$11:$C$110,MATCH(INDEX(Launagögn!$C$6:$C$10005,$A471),Starfsmat!$B$11:$B$110,0))=0,"",INDEX(Starfsmat!$C$11:$C$110,MATCH(INDEX(Launagögn!$C$6:$C$10005,$A471),Starfsmat!$B$11:$B$110,0)))),"")</f>
        <v/>
      </c>
      <c r="G471" s="37" t="str">
        <f aca="false">IFERROR(IF(INDEX(Einstaklingsmat!$D$11:$D$510,$A471)=0,"",INDEX(Einstaklingsmat!$D$11:$D$510,$A471)),"")</f>
        <v/>
      </c>
      <c r="H471" s="51" t="str">
        <f aca="false">IFERROR(IF(AND(F471="",G471=""),"",IF(F471="",0,F471)+IF(G471="",0,G471)),"")</f>
        <v/>
      </c>
      <c r="I471" s="52" t="str">
        <f aca="false">IF(INDEX(Launagögn!$I$6:$I$10005,$A471)="","",INDEX(Launagögn!$I$6:$I$10005,$A471))</f>
        <v/>
      </c>
      <c r="J471" s="52" t="str">
        <f aca="false">IF(INDEX(Launagögn!$P$6:$P$10005,$A471)="","",INDEX(Launagögn!$P$6:$P$10005,$A471))</f>
        <v/>
      </c>
      <c r="K471" s="52" t="str">
        <f aca="false">IF(INDEX(Launagögn!$Q$6:$Q$10005,$A471)="","",INDEX(Launagögn!$Q$6:$Q$10005,$A471))</f>
        <v/>
      </c>
      <c r="L471" s="53" t="str">
        <f aca="false">IFERROR(IF(AND(I471="",J471=""),"",IF(I471="",0,I471)+IF(J471="",0,J471)),"")</f>
        <v/>
      </c>
      <c r="M471" s="52" t="str">
        <f aca="false">IFERROR(IF(OR(L471="",E471="",E471=0),"",ROUND(L471/E471,0)),"")</f>
        <v/>
      </c>
    </row>
    <row r="472" customFormat="false" ht="15" hidden="false" customHeight="true" outlineLevel="0" collapsed="false">
      <c r="A472" s="24" t="n">
        <v>467</v>
      </c>
      <c r="B472" s="25" t="str">
        <f aca="false">IF(INDEX(Launagögn!$B$6:$B$10005,$A472)="","",INDEX(Launagögn!$B$6:$B$10005,$A472))</f>
        <v/>
      </c>
      <c r="C472" s="25" t="str">
        <f aca="false">IF(INDEX(Launagögn!$C$6:$C$10005,$A472)="","",INDEX(Launagögn!$C$6:$C$10005,$A472))</f>
        <v/>
      </c>
      <c r="D472" s="49" t="str">
        <f aca="false">IF(INDEX(Launagögn!$D$6:$D$10005,$A472)="","",INDEX(Launagögn!$D$6:$D$10005,$A472))</f>
        <v/>
      </c>
      <c r="E472" s="50" t="str">
        <f aca="false">IF(INDEX(Launagögn!$E$6:$E$10005,$A472)="","",INDEX(Launagögn!$E$6:$E$10005,$A472))</f>
        <v/>
      </c>
      <c r="F472" s="27" t="str">
        <f aca="false">IFERROR(IF(INDEX(Launagögn!$C$6:$C$10005,$A472)="","",IF(INDEX(Starfsmat!$C$11:$C$110,MATCH(INDEX(Launagögn!$C$6:$C$10005,$A472),Starfsmat!$B$11:$B$110,0))=0,"",INDEX(Starfsmat!$C$11:$C$110,MATCH(INDEX(Launagögn!$C$6:$C$10005,$A472),Starfsmat!$B$11:$B$110,0)))),"")</f>
        <v/>
      </c>
      <c r="G472" s="37" t="str">
        <f aca="false">IFERROR(IF(INDEX(Einstaklingsmat!$D$11:$D$510,$A472)=0,"",INDEX(Einstaklingsmat!$D$11:$D$510,$A472)),"")</f>
        <v/>
      </c>
      <c r="H472" s="51" t="str">
        <f aca="false">IFERROR(IF(AND(F472="",G472=""),"",IF(F472="",0,F472)+IF(G472="",0,G472)),"")</f>
        <v/>
      </c>
      <c r="I472" s="52" t="str">
        <f aca="false">IF(INDEX(Launagögn!$I$6:$I$10005,$A472)="","",INDEX(Launagögn!$I$6:$I$10005,$A472))</f>
        <v/>
      </c>
      <c r="J472" s="52" t="str">
        <f aca="false">IF(INDEX(Launagögn!$P$6:$P$10005,$A472)="","",INDEX(Launagögn!$P$6:$P$10005,$A472))</f>
        <v/>
      </c>
      <c r="K472" s="52" t="str">
        <f aca="false">IF(INDEX(Launagögn!$Q$6:$Q$10005,$A472)="","",INDEX(Launagögn!$Q$6:$Q$10005,$A472))</f>
        <v/>
      </c>
      <c r="L472" s="53" t="str">
        <f aca="false">IFERROR(IF(AND(I472="",J472=""),"",IF(I472="",0,I472)+IF(J472="",0,J472)),"")</f>
        <v/>
      </c>
      <c r="M472" s="52" t="str">
        <f aca="false">IFERROR(IF(OR(L472="",E472="",E472=0),"",ROUND(L472/E472,0)),"")</f>
        <v/>
      </c>
    </row>
    <row r="473" customFormat="false" ht="15" hidden="false" customHeight="true" outlineLevel="0" collapsed="false">
      <c r="A473" s="24" t="n">
        <v>468</v>
      </c>
      <c r="B473" s="25" t="str">
        <f aca="false">IF(INDEX(Launagögn!$B$6:$B$10005,$A473)="","",INDEX(Launagögn!$B$6:$B$10005,$A473))</f>
        <v/>
      </c>
      <c r="C473" s="25" t="str">
        <f aca="false">IF(INDEX(Launagögn!$C$6:$C$10005,$A473)="","",INDEX(Launagögn!$C$6:$C$10005,$A473))</f>
        <v/>
      </c>
      <c r="D473" s="49" t="str">
        <f aca="false">IF(INDEX(Launagögn!$D$6:$D$10005,$A473)="","",INDEX(Launagögn!$D$6:$D$10005,$A473))</f>
        <v/>
      </c>
      <c r="E473" s="50" t="str">
        <f aca="false">IF(INDEX(Launagögn!$E$6:$E$10005,$A473)="","",INDEX(Launagögn!$E$6:$E$10005,$A473))</f>
        <v/>
      </c>
      <c r="F473" s="27" t="str">
        <f aca="false">IFERROR(IF(INDEX(Launagögn!$C$6:$C$10005,$A473)="","",IF(INDEX(Starfsmat!$C$11:$C$110,MATCH(INDEX(Launagögn!$C$6:$C$10005,$A473),Starfsmat!$B$11:$B$110,0))=0,"",INDEX(Starfsmat!$C$11:$C$110,MATCH(INDEX(Launagögn!$C$6:$C$10005,$A473),Starfsmat!$B$11:$B$110,0)))),"")</f>
        <v/>
      </c>
      <c r="G473" s="37" t="str">
        <f aca="false">IFERROR(IF(INDEX(Einstaklingsmat!$D$11:$D$510,$A473)=0,"",INDEX(Einstaklingsmat!$D$11:$D$510,$A473)),"")</f>
        <v/>
      </c>
      <c r="H473" s="51" t="str">
        <f aca="false">IFERROR(IF(AND(F473="",G473=""),"",IF(F473="",0,F473)+IF(G473="",0,G473)),"")</f>
        <v/>
      </c>
      <c r="I473" s="52" t="str">
        <f aca="false">IF(INDEX(Launagögn!$I$6:$I$10005,$A473)="","",INDEX(Launagögn!$I$6:$I$10005,$A473))</f>
        <v/>
      </c>
      <c r="J473" s="52" t="str">
        <f aca="false">IF(INDEX(Launagögn!$P$6:$P$10005,$A473)="","",INDEX(Launagögn!$P$6:$P$10005,$A473))</f>
        <v/>
      </c>
      <c r="K473" s="52" t="str">
        <f aca="false">IF(INDEX(Launagögn!$Q$6:$Q$10005,$A473)="","",INDEX(Launagögn!$Q$6:$Q$10005,$A473))</f>
        <v/>
      </c>
      <c r="L473" s="53" t="str">
        <f aca="false">IFERROR(IF(AND(I473="",J473=""),"",IF(I473="",0,I473)+IF(J473="",0,J473)),"")</f>
        <v/>
      </c>
      <c r="M473" s="52" t="str">
        <f aca="false">IFERROR(IF(OR(L473="",E473="",E473=0),"",ROUND(L473/E473,0)),"")</f>
        <v/>
      </c>
    </row>
    <row r="474" customFormat="false" ht="15" hidden="false" customHeight="true" outlineLevel="0" collapsed="false">
      <c r="A474" s="24" t="n">
        <v>469</v>
      </c>
      <c r="B474" s="25" t="str">
        <f aca="false">IF(INDEX(Launagögn!$B$6:$B$10005,$A474)="","",INDEX(Launagögn!$B$6:$B$10005,$A474))</f>
        <v/>
      </c>
      <c r="C474" s="25" t="str">
        <f aca="false">IF(INDEX(Launagögn!$C$6:$C$10005,$A474)="","",INDEX(Launagögn!$C$6:$C$10005,$A474))</f>
        <v/>
      </c>
      <c r="D474" s="49" t="str">
        <f aca="false">IF(INDEX(Launagögn!$D$6:$D$10005,$A474)="","",INDEX(Launagögn!$D$6:$D$10005,$A474))</f>
        <v/>
      </c>
      <c r="E474" s="50" t="str">
        <f aca="false">IF(INDEX(Launagögn!$E$6:$E$10005,$A474)="","",INDEX(Launagögn!$E$6:$E$10005,$A474))</f>
        <v/>
      </c>
      <c r="F474" s="27" t="str">
        <f aca="false">IFERROR(IF(INDEX(Launagögn!$C$6:$C$10005,$A474)="","",IF(INDEX(Starfsmat!$C$11:$C$110,MATCH(INDEX(Launagögn!$C$6:$C$10005,$A474),Starfsmat!$B$11:$B$110,0))=0,"",INDEX(Starfsmat!$C$11:$C$110,MATCH(INDEX(Launagögn!$C$6:$C$10005,$A474),Starfsmat!$B$11:$B$110,0)))),"")</f>
        <v/>
      </c>
      <c r="G474" s="37" t="str">
        <f aca="false">IFERROR(IF(INDEX(Einstaklingsmat!$D$11:$D$510,$A474)=0,"",INDEX(Einstaklingsmat!$D$11:$D$510,$A474)),"")</f>
        <v/>
      </c>
      <c r="H474" s="51" t="str">
        <f aca="false">IFERROR(IF(AND(F474="",G474=""),"",IF(F474="",0,F474)+IF(G474="",0,G474)),"")</f>
        <v/>
      </c>
      <c r="I474" s="52" t="str">
        <f aca="false">IF(INDEX(Launagögn!$I$6:$I$10005,$A474)="","",INDEX(Launagögn!$I$6:$I$10005,$A474))</f>
        <v/>
      </c>
      <c r="J474" s="52" t="str">
        <f aca="false">IF(INDEX(Launagögn!$P$6:$P$10005,$A474)="","",INDEX(Launagögn!$P$6:$P$10005,$A474))</f>
        <v/>
      </c>
      <c r="K474" s="52" t="str">
        <f aca="false">IF(INDEX(Launagögn!$Q$6:$Q$10005,$A474)="","",INDEX(Launagögn!$Q$6:$Q$10005,$A474))</f>
        <v/>
      </c>
      <c r="L474" s="53" t="str">
        <f aca="false">IFERROR(IF(AND(I474="",J474=""),"",IF(I474="",0,I474)+IF(J474="",0,J474)),"")</f>
        <v/>
      </c>
      <c r="M474" s="52" t="str">
        <f aca="false">IFERROR(IF(OR(L474="",E474="",E474=0),"",ROUND(L474/E474,0)),"")</f>
        <v/>
      </c>
    </row>
    <row r="475" customFormat="false" ht="15" hidden="false" customHeight="true" outlineLevel="0" collapsed="false">
      <c r="A475" s="24" t="n">
        <v>470</v>
      </c>
      <c r="B475" s="25" t="str">
        <f aca="false">IF(INDEX(Launagögn!$B$6:$B$10005,$A475)="","",INDEX(Launagögn!$B$6:$B$10005,$A475))</f>
        <v/>
      </c>
      <c r="C475" s="25" t="str">
        <f aca="false">IF(INDEX(Launagögn!$C$6:$C$10005,$A475)="","",INDEX(Launagögn!$C$6:$C$10005,$A475))</f>
        <v/>
      </c>
      <c r="D475" s="49" t="str">
        <f aca="false">IF(INDEX(Launagögn!$D$6:$D$10005,$A475)="","",INDEX(Launagögn!$D$6:$D$10005,$A475))</f>
        <v/>
      </c>
      <c r="E475" s="50" t="str">
        <f aca="false">IF(INDEX(Launagögn!$E$6:$E$10005,$A475)="","",INDEX(Launagögn!$E$6:$E$10005,$A475))</f>
        <v/>
      </c>
      <c r="F475" s="27" t="str">
        <f aca="false">IFERROR(IF(INDEX(Launagögn!$C$6:$C$10005,$A475)="","",IF(INDEX(Starfsmat!$C$11:$C$110,MATCH(INDEX(Launagögn!$C$6:$C$10005,$A475),Starfsmat!$B$11:$B$110,0))=0,"",INDEX(Starfsmat!$C$11:$C$110,MATCH(INDEX(Launagögn!$C$6:$C$10005,$A475),Starfsmat!$B$11:$B$110,0)))),"")</f>
        <v/>
      </c>
      <c r="G475" s="37" t="str">
        <f aca="false">IFERROR(IF(INDEX(Einstaklingsmat!$D$11:$D$510,$A475)=0,"",INDEX(Einstaklingsmat!$D$11:$D$510,$A475)),"")</f>
        <v/>
      </c>
      <c r="H475" s="51" t="str">
        <f aca="false">IFERROR(IF(AND(F475="",G475=""),"",IF(F475="",0,F475)+IF(G475="",0,G475)),"")</f>
        <v/>
      </c>
      <c r="I475" s="52" t="str">
        <f aca="false">IF(INDEX(Launagögn!$I$6:$I$10005,$A475)="","",INDEX(Launagögn!$I$6:$I$10005,$A475))</f>
        <v/>
      </c>
      <c r="J475" s="52" t="str">
        <f aca="false">IF(INDEX(Launagögn!$P$6:$P$10005,$A475)="","",INDEX(Launagögn!$P$6:$P$10005,$A475))</f>
        <v/>
      </c>
      <c r="K475" s="52" t="str">
        <f aca="false">IF(INDEX(Launagögn!$Q$6:$Q$10005,$A475)="","",INDEX(Launagögn!$Q$6:$Q$10005,$A475))</f>
        <v/>
      </c>
      <c r="L475" s="53" t="str">
        <f aca="false">IFERROR(IF(AND(I475="",J475=""),"",IF(I475="",0,I475)+IF(J475="",0,J475)),"")</f>
        <v/>
      </c>
      <c r="M475" s="52" t="str">
        <f aca="false">IFERROR(IF(OR(L475="",E475="",E475=0),"",ROUND(L475/E475,0)),"")</f>
        <v/>
      </c>
    </row>
    <row r="476" customFormat="false" ht="15" hidden="false" customHeight="true" outlineLevel="0" collapsed="false">
      <c r="A476" s="24" t="n">
        <v>471</v>
      </c>
      <c r="B476" s="25" t="str">
        <f aca="false">IF(INDEX(Launagögn!$B$6:$B$10005,$A476)="","",INDEX(Launagögn!$B$6:$B$10005,$A476))</f>
        <v/>
      </c>
      <c r="C476" s="25" t="str">
        <f aca="false">IF(INDEX(Launagögn!$C$6:$C$10005,$A476)="","",INDEX(Launagögn!$C$6:$C$10005,$A476))</f>
        <v/>
      </c>
      <c r="D476" s="49" t="str">
        <f aca="false">IF(INDEX(Launagögn!$D$6:$D$10005,$A476)="","",INDEX(Launagögn!$D$6:$D$10005,$A476))</f>
        <v/>
      </c>
      <c r="E476" s="50" t="str">
        <f aca="false">IF(INDEX(Launagögn!$E$6:$E$10005,$A476)="","",INDEX(Launagögn!$E$6:$E$10005,$A476))</f>
        <v/>
      </c>
      <c r="F476" s="27" t="str">
        <f aca="false">IFERROR(IF(INDEX(Launagögn!$C$6:$C$10005,$A476)="","",IF(INDEX(Starfsmat!$C$11:$C$110,MATCH(INDEX(Launagögn!$C$6:$C$10005,$A476),Starfsmat!$B$11:$B$110,0))=0,"",INDEX(Starfsmat!$C$11:$C$110,MATCH(INDEX(Launagögn!$C$6:$C$10005,$A476),Starfsmat!$B$11:$B$110,0)))),"")</f>
        <v/>
      </c>
      <c r="G476" s="37" t="str">
        <f aca="false">IFERROR(IF(INDEX(Einstaklingsmat!$D$11:$D$510,$A476)=0,"",INDEX(Einstaklingsmat!$D$11:$D$510,$A476)),"")</f>
        <v/>
      </c>
      <c r="H476" s="51" t="str">
        <f aca="false">IFERROR(IF(AND(F476="",G476=""),"",IF(F476="",0,F476)+IF(G476="",0,G476)),"")</f>
        <v/>
      </c>
      <c r="I476" s="52" t="str">
        <f aca="false">IF(INDEX(Launagögn!$I$6:$I$10005,$A476)="","",INDEX(Launagögn!$I$6:$I$10005,$A476))</f>
        <v/>
      </c>
      <c r="J476" s="52" t="str">
        <f aca="false">IF(INDEX(Launagögn!$P$6:$P$10005,$A476)="","",INDEX(Launagögn!$P$6:$P$10005,$A476))</f>
        <v/>
      </c>
      <c r="K476" s="52" t="str">
        <f aca="false">IF(INDEX(Launagögn!$Q$6:$Q$10005,$A476)="","",INDEX(Launagögn!$Q$6:$Q$10005,$A476))</f>
        <v/>
      </c>
      <c r="L476" s="53" t="str">
        <f aca="false">IFERROR(IF(AND(I476="",J476=""),"",IF(I476="",0,I476)+IF(J476="",0,J476)),"")</f>
        <v/>
      </c>
      <c r="M476" s="52" t="str">
        <f aca="false">IFERROR(IF(OR(L476="",E476="",E476=0),"",ROUND(L476/E476,0)),"")</f>
        <v/>
      </c>
    </row>
    <row r="477" customFormat="false" ht="15" hidden="false" customHeight="true" outlineLevel="0" collapsed="false">
      <c r="A477" s="24" t="n">
        <v>472</v>
      </c>
      <c r="B477" s="25" t="str">
        <f aca="false">IF(INDEX(Launagögn!$B$6:$B$10005,$A477)="","",INDEX(Launagögn!$B$6:$B$10005,$A477))</f>
        <v/>
      </c>
      <c r="C477" s="25" t="str">
        <f aca="false">IF(INDEX(Launagögn!$C$6:$C$10005,$A477)="","",INDEX(Launagögn!$C$6:$C$10005,$A477))</f>
        <v/>
      </c>
      <c r="D477" s="49" t="str">
        <f aca="false">IF(INDEX(Launagögn!$D$6:$D$10005,$A477)="","",INDEX(Launagögn!$D$6:$D$10005,$A477))</f>
        <v/>
      </c>
      <c r="E477" s="50" t="str">
        <f aca="false">IF(INDEX(Launagögn!$E$6:$E$10005,$A477)="","",INDEX(Launagögn!$E$6:$E$10005,$A477))</f>
        <v/>
      </c>
      <c r="F477" s="27" t="str">
        <f aca="false">IFERROR(IF(INDEX(Launagögn!$C$6:$C$10005,$A477)="","",IF(INDEX(Starfsmat!$C$11:$C$110,MATCH(INDEX(Launagögn!$C$6:$C$10005,$A477),Starfsmat!$B$11:$B$110,0))=0,"",INDEX(Starfsmat!$C$11:$C$110,MATCH(INDEX(Launagögn!$C$6:$C$10005,$A477),Starfsmat!$B$11:$B$110,0)))),"")</f>
        <v/>
      </c>
      <c r="G477" s="37" t="str">
        <f aca="false">IFERROR(IF(INDEX(Einstaklingsmat!$D$11:$D$510,$A477)=0,"",INDEX(Einstaklingsmat!$D$11:$D$510,$A477)),"")</f>
        <v/>
      </c>
      <c r="H477" s="51" t="str">
        <f aca="false">IFERROR(IF(AND(F477="",G477=""),"",IF(F477="",0,F477)+IF(G477="",0,G477)),"")</f>
        <v/>
      </c>
      <c r="I477" s="52" t="str">
        <f aca="false">IF(INDEX(Launagögn!$I$6:$I$10005,$A477)="","",INDEX(Launagögn!$I$6:$I$10005,$A477))</f>
        <v/>
      </c>
      <c r="J477" s="52" t="str">
        <f aca="false">IF(INDEX(Launagögn!$P$6:$P$10005,$A477)="","",INDEX(Launagögn!$P$6:$P$10005,$A477))</f>
        <v/>
      </c>
      <c r="K477" s="52" t="str">
        <f aca="false">IF(INDEX(Launagögn!$Q$6:$Q$10005,$A477)="","",INDEX(Launagögn!$Q$6:$Q$10005,$A477))</f>
        <v/>
      </c>
      <c r="L477" s="53" t="str">
        <f aca="false">IFERROR(IF(AND(I477="",J477=""),"",IF(I477="",0,I477)+IF(J477="",0,J477)),"")</f>
        <v/>
      </c>
      <c r="M477" s="52" t="str">
        <f aca="false">IFERROR(IF(OR(L477="",E477="",E477=0),"",ROUND(L477/E477,0)),"")</f>
        <v/>
      </c>
    </row>
    <row r="478" customFormat="false" ht="15" hidden="false" customHeight="true" outlineLevel="0" collapsed="false">
      <c r="A478" s="24" t="n">
        <v>473</v>
      </c>
      <c r="B478" s="25" t="str">
        <f aca="false">IF(INDEX(Launagögn!$B$6:$B$10005,$A478)="","",INDEX(Launagögn!$B$6:$B$10005,$A478))</f>
        <v/>
      </c>
      <c r="C478" s="25" t="str">
        <f aca="false">IF(INDEX(Launagögn!$C$6:$C$10005,$A478)="","",INDEX(Launagögn!$C$6:$C$10005,$A478))</f>
        <v/>
      </c>
      <c r="D478" s="49" t="str">
        <f aca="false">IF(INDEX(Launagögn!$D$6:$D$10005,$A478)="","",INDEX(Launagögn!$D$6:$D$10005,$A478))</f>
        <v/>
      </c>
      <c r="E478" s="50" t="str">
        <f aca="false">IF(INDEX(Launagögn!$E$6:$E$10005,$A478)="","",INDEX(Launagögn!$E$6:$E$10005,$A478))</f>
        <v/>
      </c>
      <c r="F478" s="27" t="str">
        <f aca="false">IFERROR(IF(INDEX(Launagögn!$C$6:$C$10005,$A478)="","",IF(INDEX(Starfsmat!$C$11:$C$110,MATCH(INDEX(Launagögn!$C$6:$C$10005,$A478),Starfsmat!$B$11:$B$110,0))=0,"",INDEX(Starfsmat!$C$11:$C$110,MATCH(INDEX(Launagögn!$C$6:$C$10005,$A478),Starfsmat!$B$11:$B$110,0)))),"")</f>
        <v/>
      </c>
      <c r="G478" s="37" t="str">
        <f aca="false">IFERROR(IF(INDEX(Einstaklingsmat!$D$11:$D$510,$A478)=0,"",INDEX(Einstaklingsmat!$D$11:$D$510,$A478)),"")</f>
        <v/>
      </c>
      <c r="H478" s="51" t="str">
        <f aca="false">IFERROR(IF(AND(F478="",G478=""),"",IF(F478="",0,F478)+IF(G478="",0,G478)),"")</f>
        <v/>
      </c>
      <c r="I478" s="52" t="str">
        <f aca="false">IF(INDEX(Launagögn!$I$6:$I$10005,$A478)="","",INDEX(Launagögn!$I$6:$I$10005,$A478))</f>
        <v/>
      </c>
      <c r="J478" s="52" t="str">
        <f aca="false">IF(INDEX(Launagögn!$P$6:$P$10005,$A478)="","",INDEX(Launagögn!$P$6:$P$10005,$A478))</f>
        <v/>
      </c>
      <c r="K478" s="52" t="str">
        <f aca="false">IF(INDEX(Launagögn!$Q$6:$Q$10005,$A478)="","",INDEX(Launagögn!$Q$6:$Q$10005,$A478))</f>
        <v/>
      </c>
      <c r="L478" s="53" t="str">
        <f aca="false">IFERROR(IF(AND(I478="",J478=""),"",IF(I478="",0,I478)+IF(J478="",0,J478)),"")</f>
        <v/>
      </c>
      <c r="M478" s="52" t="str">
        <f aca="false">IFERROR(IF(OR(L478="",E478="",E478=0),"",ROUND(L478/E478,0)),"")</f>
        <v/>
      </c>
    </row>
    <row r="479" customFormat="false" ht="15" hidden="false" customHeight="true" outlineLevel="0" collapsed="false">
      <c r="A479" s="24" t="n">
        <v>474</v>
      </c>
      <c r="B479" s="25" t="str">
        <f aca="false">IF(INDEX(Launagögn!$B$6:$B$10005,$A479)="","",INDEX(Launagögn!$B$6:$B$10005,$A479))</f>
        <v/>
      </c>
      <c r="C479" s="25" t="str">
        <f aca="false">IF(INDEX(Launagögn!$C$6:$C$10005,$A479)="","",INDEX(Launagögn!$C$6:$C$10005,$A479))</f>
        <v/>
      </c>
      <c r="D479" s="49" t="str">
        <f aca="false">IF(INDEX(Launagögn!$D$6:$D$10005,$A479)="","",INDEX(Launagögn!$D$6:$D$10005,$A479))</f>
        <v/>
      </c>
      <c r="E479" s="50" t="str">
        <f aca="false">IF(INDEX(Launagögn!$E$6:$E$10005,$A479)="","",INDEX(Launagögn!$E$6:$E$10005,$A479))</f>
        <v/>
      </c>
      <c r="F479" s="27" t="str">
        <f aca="false">IFERROR(IF(INDEX(Launagögn!$C$6:$C$10005,$A479)="","",IF(INDEX(Starfsmat!$C$11:$C$110,MATCH(INDEX(Launagögn!$C$6:$C$10005,$A479),Starfsmat!$B$11:$B$110,0))=0,"",INDEX(Starfsmat!$C$11:$C$110,MATCH(INDEX(Launagögn!$C$6:$C$10005,$A479),Starfsmat!$B$11:$B$110,0)))),"")</f>
        <v/>
      </c>
      <c r="G479" s="37" t="str">
        <f aca="false">IFERROR(IF(INDEX(Einstaklingsmat!$D$11:$D$510,$A479)=0,"",INDEX(Einstaklingsmat!$D$11:$D$510,$A479)),"")</f>
        <v/>
      </c>
      <c r="H479" s="51" t="str">
        <f aca="false">IFERROR(IF(AND(F479="",G479=""),"",IF(F479="",0,F479)+IF(G479="",0,G479)),"")</f>
        <v/>
      </c>
      <c r="I479" s="52" t="str">
        <f aca="false">IF(INDEX(Launagögn!$I$6:$I$10005,$A479)="","",INDEX(Launagögn!$I$6:$I$10005,$A479))</f>
        <v/>
      </c>
      <c r="J479" s="52" t="str">
        <f aca="false">IF(INDEX(Launagögn!$P$6:$P$10005,$A479)="","",INDEX(Launagögn!$P$6:$P$10005,$A479))</f>
        <v/>
      </c>
      <c r="K479" s="52" t="str">
        <f aca="false">IF(INDEX(Launagögn!$Q$6:$Q$10005,$A479)="","",INDEX(Launagögn!$Q$6:$Q$10005,$A479))</f>
        <v/>
      </c>
      <c r="L479" s="53" t="str">
        <f aca="false">IFERROR(IF(AND(I479="",J479=""),"",IF(I479="",0,I479)+IF(J479="",0,J479)),"")</f>
        <v/>
      </c>
      <c r="M479" s="52" t="str">
        <f aca="false">IFERROR(IF(OR(L479="",E479="",E479=0),"",ROUND(L479/E479,0)),"")</f>
        <v/>
      </c>
    </row>
    <row r="480" customFormat="false" ht="15" hidden="false" customHeight="true" outlineLevel="0" collapsed="false">
      <c r="A480" s="24" t="n">
        <v>475</v>
      </c>
      <c r="B480" s="25" t="str">
        <f aca="false">IF(INDEX(Launagögn!$B$6:$B$10005,$A480)="","",INDEX(Launagögn!$B$6:$B$10005,$A480))</f>
        <v/>
      </c>
      <c r="C480" s="25" t="str">
        <f aca="false">IF(INDEX(Launagögn!$C$6:$C$10005,$A480)="","",INDEX(Launagögn!$C$6:$C$10005,$A480))</f>
        <v/>
      </c>
      <c r="D480" s="49" t="str">
        <f aca="false">IF(INDEX(Launagögn!$D$6:$D$10005,$A480)="","",INDEX(Launagögn!$D$6:$D$10005,$A480))</f>
        <v/>
      </c>
      <c r="E480" s="50" t="str">
        <f aca="false">IF(INDEX(Launagögn!$E$6:$E$10005,$A480)="","",INDEX(Launagögn!$E$6:$E$10005,$A480))</f>
        <v/>
      </c>
      <c r="F480" s="27" t="str">
        <f aca="false">IFERROR(IF(INDEX(Launagögn!$C$6:$C$10005,$A480)="","",IF(INDEX(Starfsmat!$C$11:$C$110,MATCH(INDEX(Launagögn!$C$6:$C$10005,$A480),Starfsmat!$B$11:$B$110,0))=0,"",INDEX(Starfsmat!$C$11:$C$110,MATCH(INDEX(Launagögn!$C$6:$C$10005,$A480),Starfsmat!$B$11:$B$110,0)))),"")</f>
        <v/>
      </c>
      <c r="G480" s="37" t="str">
        <f aca="false">IFERROR(IF(INDEX(Einstaklingsmat!$D$11:$D$510,$A480)=0,"",INDEX(Einstaklingsmat!$D$11:$D$510,$A480)),"")</f>
        <v/>
      </c>
      <c r="H480" s="51" t="str">
        <f aca="false">IFERROR(IF(AND(F480="",G480=""),"",IF(F480="",0,F480)+IF(G480="",0,G480)),"")</f>
        <v/>
      </c>
      <c r="I480" s="52" t="str">
        <f aca="false">IF(INDEX(Launagögn!$I$6:$I$10005,$A480)="","",INDEX(Launagögn!$I$6:$I$10005,$A480))</f>
        <v/>
      </c>
      <c r="J480" s="52" t="str">
        <f aca="false">IF(INDEX(Launagögn!$P$6:$P$10005,$A480)="","",INDEX(Launagögn!$P$6:$P$10005,$A480))</f>
        <v/>
      </c>
      <c r="K480" s="52" t="str">
        <f aca="false">IF(INDEX(Launagögn!$Q$6:$Q$10005,$A480)="","",INDEX(Launagögn!$Q$6:$Q$10005,$A480))</f>
        <v/>
      </c>
      <c r="L480" s="53" t="str">
        <f aca="false">IFERROR(IF(AND(I480="",J480=""),"",IF(I480="",0,I480)+IF(J480="",0,J480)),"")</f>
        <v/>
      </c>
      <c r="M480" s="52" t="str">
        <f aca="false">IFERROR(IF(OR(L480="",E480="",E480=0),"",ROUND(L480/E480,0)),"")</f>
        <v/>
      </c>
    </row>
    <row r="481" customFormat="false" ht="15" hidden="false" customHeight="true" outlineLevel="0" collapsed="false">
      <c r="A481" s="24" t="n">
        <v>476</v>
      </c>
      <c r="B481" s="25" t="str">
        <f aca="false">IF(INDEX(Launagögn!$B$6:$B$10005,$A481)="","",INDEX(Launagögn!$B$6:$B$10005,$A481))</f>
        <v/>
      </c>
      <c r="C481" s="25" t="str">
        <f aca="false">IF(INDEX(Launagögn!$C$6:$C$10005,$A481)="","",INDEX(Launagögn!$C$6:$C$10005,$A481))</f>
        <v/>
      </c>
      <c r="D481" s="49" t="str">
        <f aca="false">IF(INDEX(Launagögn!$D$6:$D$10005,$A481)="","",INDEX(Launagögn!$D$6:$D$10005,$A481))</f>
        <v/>
      </c>
      <c r="E481" s="50" t="str">
        <f aca="false">IF(INDEX(Launagögn!$E$6:$E$10005,$A481)="","",INDEX(Launagögn!$E$6:$E$10005,$A481))</f>
        <v/>
      </c>
      <c r="F481" s="27" t="str">
        <f aca="false">IFERROR(IF(INDEX(Launagögn!$C$6:$C$10005,$A481)="","",IF(INDEX(Starfsmat!$C$11:$C$110,MATCH(INDEX(Launagögn!$C$6:$C$10005,$A481),Starfsmat!$B$11:$B$110,0))=0,"",INDEX(Starfsmat!$C$11:$C$110,MATCH(INDEX(Launagögn!$C$6:$C$10005,$A481),Starfsmat!$B$11:$B$110,0)))),"")</f>
        <v/>
      </c>
      <c r="G481" s="37" t="str">
        <f aca="false">IFERROR(IF(INDEX(Einstaklingsmat!$D$11:$D$510,$A481)=0,"",INDEX(Einstaklingsmat!$D$11:$D$510,$A481)),"")</f>
        <v/>
      </c>
      <c r="H481" s="51" t="str">
        <f aca="false">IFERROR(IF(AND(F481="",G481=""),"",IF(F481="",0,F481)+IF(G481="",0,G481)),"")</f>
        <v/>
      </c>
      <c r="I481" s="52" t="str">
        <f aca="false">IF(INDEX(Launagögn!$I$6:$I$10005,$A481)="","",INDEX(Launagögn!$I$6:$I$10005,$A481))</f>
        <v/>
      </c>
      <c r="J481" s="52" t="str">
        <f aca="false">IF(INDEX(Launagögn!$P$6:$P$10005,$A481)="","",INDEX(Launagögn!$P$6:$P$10005,$A481))</f>
        <v/>
      </c>
      <c r="K481" s="52" t="str">
        <f aca="false">IF(INDEX(Launagögn!$Q$6:$Q$10005,$A481)="","",INDEX(Launagögn!$Q$6:$Q$10005,$A481))</f>
        <v/>
      </c>
      <c r="L481" s="53" t="str">
        <f aca="false">IFERROR(IF(AND(I481="",J481=""),"",IF(I481="",0,I481)+IF(J481="",0,J481)),"")</f>
        <v/>
      </c>
      <c r="M481" s="52" t="str">
        <f aca="false">IFERROR(IF(OR(L481="",E481="",E481=0),"",ROUND(L481/E481,0)),"")</f>
        <v/>
      </c>
    </row>
    <row r="482" customFormat="false" ht="15" hidden="false" customHeight="true" outlineLevel="0" collapsed="false">
      <c r="A482" s="24" t="n">
        <v>477</v>
      </c>
      <c r="B482" s="25" t="str">
        <f aca="false">IF(INDEX(Launagögn!$B$6:$B$10005,$A482)="","",INDEX(Launagögn!$B$6:$B$10005,$A482))</f>
        <v/>
      </c>
      <c r="C482" s="25" t="str">
        <f aca="false">IF(INDEX(Launagögn!$C$6:$C$10005,$A482)="","",INDEX(Launagögn!$C$6:$C$10005,$A482))</f>
        <v/>
      </c>
      <c r="D482" s="49" t="str">
        <f aca="false">IF(INDEX(Launagögn!$D$6:$D$10005,$A482)="","",INDEX(Launagögn!$D$6:$D$10005,$A482))</f>
        <v/>
      </c>
      <c r="E482" s="50" t="str">
        <f aca="false">IF(INDEX(Launagögn!$E$6:$E$10005,$A482)="","",INDEX(Launagögn!$E$6:$E$10005,$A482))</f>
        <v/>
      </c>
      <c r="F482" s="27" t="str">
        <f aca="false">IFERROR(IF(INDEX(Launagögn!$C$6:$C$10005,$A482)="","",IF(INDEX(Starfsmat!$C$11:$C$110,MATCH(INDEX(Launagögn!$C$6:$C$10005,$A482),Starfsmat!$B$11:$B$110,0))=0,"",INDEX(Starfsmat!$C$11:$C$110,MATCH(INDEX(Launagögn!$C$6:$C$10005,$A482),Starfsmat!$B$11:$B$110,0)))),"")</f>
        <v/>
      </c>
      <c r="G482" s="37" t="str">
        <f aca="false">IFERROR(IF(INDEX(Einstaklingsmat!$D$11:$D$510,$A482)=0,"",INDEX(Einstaklingsmat!$D$11:$D$510,$A482)),"")</f>
        <v/>
      </c>
      <c r="H482" s="51" t="str">
        <f aca="false">IFERROR(IF(AND(F482="",G482=""),"",IF(F482="",0,F482)+IF(G482="",0,G482)),"")</f>
        <v/>
      </c>
      <c r="I482" s="52" t="str">
        <f aca="false">IF(INDEX(Launagögn!$I$6:$I$10005,$A482)="","",INDEX(Launagögn!$I$6:$I$10005,$A482))</f>
        <v/>
      </c>
      <c r="J482" s="52" t="str">
        <f aca="false">IF(INDEX(Launagögn!$P$6:$P$10005,$A482)="","",INDEX(Launagögn!$P$6:$P$10005,$A482))</f>
        <v/>
      </c>
      <c r="K482" s="52" t="str">
        <f aca="false">IF(INDEX(Launagögn!$Q$6:$Q$10005,$A482)="","",INDEX(Launagögn!$Q$6:$Q$10005,$A482))</f>
        <v/>
      </c>
      <c r="L482" s="53" t="str">
        <f aca="false">IFERROR(IF(AND(I482="",J482=""),"",IF(I482="",0,I482)+IF(J482="",0,J482)),"")</f>
        <v/>
      </c>
      <c r="M482" s="52" t="str">
        <f aca="false">IFERROR(IF(OR(L482="",E482="",E482=0),"",ROUND(L482/E482,0)),"")</f>
        <v/>
      </c>
    </row>
    <row r="483" customFormat="false" ht="15" hidden="false" customHeight="true" outlineLevel="0" collapsed="false">
      <c r="A483" s="24" t="n">
        <v>478</v>
      </c>
      <c r="B483" s="25" t="str">
        <f aca="false">IF(INDEX(Launagögn!$B$6:$B$10005,$A483)="","",INDEX(Launagögn!$B$6:$B$10005,$A483))</f>
        <v/>
      </c>
      <c r="C483" s="25" t="str">
        <f aca="false">IF(INDEX(Launagögn!$C$6:$C$10005,$A483)="","",INDEX(Launagögn!$C$6:$C$10005,$A483))</f>
        <v/>
      </c>
      <c r="D483" s="49" t="str">
        <f aca="false">IF(INDEX(Launagögn!$D$6:$D$10005,$A483)="","",INDEX(Launagögn!$D$6:$D$10005,$A483))</f>
        <v/>
      </c>
      <c r="E483" s="50" t="str">
        <f aca="false">IF(INDEX(Launagögn!$E$6:$E$10005,$A483)="","",INDEX(Launagögn!$E$6:$E$10005,$A483))</f>
        <v/>
      </c>
      <c r="F483" s="27" t="str">
        <f aca="false">IFERROR(IF(INDEX(Launagögn!$C$6:$C$10005,$A483)="","",IF(INDEX(Starfsmat!$C$11:$C$110,MATCH(INDEX(Launagögn!$C$6:$C$10005,$A483),Starfsmat!$B$11:$B$110,0))=0,"",INDEX(Starfsmat!$C$11:$C$110,MATCH(INDEX(Launagögn!$C$6:$C$10005,$A483),Starfsmat!$B$11:$B$110,0)))),"")</f>
        <v/>
      </c>
      <c r="G483" s="37" t="str">
        <f aca="false">IFERROR(IF(INDEX(Einstaklingsmat!$D$11:$D$510,$A483)=0,"",INDEX(Einstaklingsmat!$D$11:$D$510,$A483)),"")</f>
        <v/>
      </c>
      <c r="H483" s="51" t="str">
        <f aca="false">IFERROR(IF(AND(F483="",G483=""),"",IF(F483="",0,F483)+IF(G483="",0,G483)),"")</f>
        <v/>
      </c>
      <c r="I483" s="52" t="str">
        <f aca="false">IF(INDEX(Launagögn!$I$6:$I$10005,$A483)="","",INDEX(Launagögn!$I$6:$I$10005,$A483))</f>
        <v/>
      </c>
      <c r="J483" s="52" t="str">
        <f aca="false">IF(INDEX(Launagögn!$P$6:$P$10005,$A483)="","",INDEX(Launagögn!$P$6:$P$10005,$A483))</f>
        <v/>
      </c>
      <c r="K483" s="52" t="str">
        <f aca="false">IF(INDEX(Launagögn!$Q$6:$Q$10005,$A483)="","",INDEX(Launagögn!$Q$6:$Q$10005,$A483))</f>
        <v/>
      </c>
      <c r="L483" s="53" t="str">
        <f aca="false">IFERROR(IF(AND(I483="",J483=""),"",IF(I483="",0,I483)+IF(J483="",0,J483)),"")</f>
        <v/>
      </c>
      <c r="M483" s="52" t="str">
        <f aca="false">IFERROR(IF(OR(L483="",E483="",E483=0),"",ROUND(L483/E483,0)),"")</f>
        <v/>
      </c>
    </row>
    <row r="484" customFormat="false" ht="15" hidden="false" customHeight="true" outlineLevel="0" collapsed="false">
      <c r="A484" s="24" t="n">
        <v>479</v>
      </c>
      <c r="B484" s="25" t="str">
        <f aca="false">IF(INDEX(Launagögn!$B$6:$B$10005,$A484)="","",INDEX(Launagögn!$B$6:$B$10005,$A484))</f>
        <v/>
      </c>
      <c r="C484" s="25" t="str">
        <f aca="false">IF(INDEX(Launagögn!$C$6:$C$10005,$A484)="","",INDEX(Launagögn!$C$6:$C$10005,$A484))</f>
        <v/>
      </c>
      <c r="D484" s="49" t="str">
        <f aca="false">IF(INDEX(Launagögn!$D$6:$D$10005,$A484)="","",INDEX(Launagögn!$D$6:$D$10005,$A484))</f>
        <v/>
      </c>
      <c r="E484" s="50" t="str">
        <f aca="false">IF(INDEX(Launagögn!$E$6:$E$10005,$A484)="","",INDEX(Launagögn!$E$6:$E$10005,$A484))</f>
        <v/>
      </c>
      <c r="F484" s="27" t="str">
        <f aca="false">IFERROR(IF(INDEX(Launagögn!$C$6:$C$10005,$A484)="","",IF(INDEX(Starfsmat!$C$11:$C$110,MATCH(INDEX(Launagögn!$C$6:$C$10005,$A484),Starfsmat!$B$11:$B$110,0))=0,"",INDEX(Starfsmat!$C$11:$C$110,MATCH(INDEX(Launagögn!$C$6:$C$10005,$A484),Starfsmat!$B$11:$B$110,0)))),"")</f>
        <v/>
      </c>
      <c r="G484" s="37" t="str">
        <f aca="false">IFERROR(IF(INDEX(Einstaklingsmat!$D$11:$D$510,$A484)=0,"",INDEX(Einstaklingsmat!$D$11:$D$510,$A484)),"")</f>
        <v/>
      </c>
      <c r="H484" s="51" t="str">
        <f aca="false">IFERROR(IF(AND(F484="",G484=""),"",IF(F484="",0,F484)+IF(G484="",0,G484)),"")</f>
        <v/>
      </c>
      <c r="I484" s="52" t="str">
        <f aca="false">IF(INDEX(Launagögn!$I$6:$I$10005,$A484)="","",INDEX(Launagögn!$I$6:$I$10005,$A484))</f>
        <v/>
      </c>
      <c r="J484" s="52" t="str">
        <f aca="false">IF(INDEX(Launagögn!$P$6:$P$10005,$A484)="","",INDEX(Launagögn!$P$6:$P$10005,$A484))</f>
        <v/>
      </c>
      <c r="K484" s="52" t="str">
        <f aca="false">IF(INDEX(Launagögn!$Q$6:$Q$10005,$A484)="","",INDEX(Launagögn!$Q$6:$Q$10005,$A484))</f>
        <v/>
      </c>
      <c r="L484" s="53" t="str">
        <f aca="false">IFERROR(IF(AND(I484="",J484=""),"",IF(I484="",0,I484)+IF(J484="",0,J484)),"")</f>
        <v/>
      </c>
      <c r="M484" s="52" t="str">
        <f aca="false">IFERROR(IF(OR(L484="",E484="",E484=0),"",ROUND(L484/E484,0)),"")</f>
        <v/>
      </c>
    </row>
    <row r="485" customFormat="false" ht="15" hidden="false" customHeight="true" outlineLevel="0" collapsed="false">
      <c r="A485" s="24" t="n">
        <v>480</v>
      </c>
      <c r="B485" s="25" t="str">
        <f aca="false">IF(INDEX(Launagögn!$B$6:$B$10005,$A485)="","",INDEX(Launagögn!$B$6:$B$10005,$A485))</f>
        <v/>
      </c>
      <c r="C485" s="25" t="str">
        <f aca="false">IF(INDEX(Launagögn!$C$6:$C$10005,$A485)="","",INDEX(Launagögn!$C$6:$C$10005,$A485))</f>
        <v/>
      </c>
      <c r="D485" s="49" t="str">
        <f aca="false">IF(INDEX(Launagögn!$D$6:$D$10005,$A485)="","",INDEX(Launagögn!$D$6:$D$10005,$A485))</f>
        <v/>
      </c>
      <c r="E485" s="50" t="str">
        <f aca="false">IF(INDEX(Launagögn!$E$6:$E$10005,$A485)="","",INDEX(Launagögn!$E$6:$E$10005,$A485))</f>
        <v/>
      </c>
      <c r="F485" s="27" t="str">
        <f aca="false">IFERROR(IF(INDEX(Launagögn!$C$6:$C$10005,$A485)="","",IF(INDEX(Starfsmat!$C$11:$C$110,MATCH(INDEX(Launagögn!$C$6:$C$10005,$A485),Starfsmat!$B$11:$B$110,0))=0,"",INDEX(Starfsmat!$C$11:$C$110,MATCH(INDEX(Launagögn!$C$6:$C$10005,$A485),Starfsmat!$B$11:$B$110,0)))),"")</f>
        <v/>
      </c>
      <c r="G485" s="37" t="str">
        <f aca="false">IFERROR(IF(INDEX(Einstaklingsmat!$D$11:$D$510,$A485)=0,"",INDEX(Einstaklingsmat!$D$11:$D$510,$A485)),"")</f>
        <v/>
      </c>
      <c r="H485" s="51" t="str">
        <f aca="false">IFERROR(IF(AND(F485="",G485=""),"",IF(F485="",0,F485)+IF(G485="",0,G485)),"")</f>
        <v/>
      </c>
      <c r="I485" s="52" t="str">
        <f aca="false">IF(INDEX(Launagögn!$I$6:$I$10005,$A485)="","",INDEX(Launagögn!$I$6:$I$10005,$A485))</f>
        <v/>
      </c>
      <c r="J485" s="52" t="str">
        <f aca="false">IF(INDEX(Launagögn!$P$6:$P$10005,$A485)="","",INDEX(Launagögn!$P$6:$P$10005,$A485))</f>
        <v/>
      </c>
      <c r="K485" s="52" t="str">
        <f aca="false">IF(INDEX(Launagögn!$Q$6:$Q$10005,$A485)="","",INDEX(Launagögn!$Q$6:$Q$10005,$A485))</f>
        <v/>
      </c>
      <c r="L485" s="53" t="str">
        <f aca="false">IFERROR(IF(AND(I485="",J485=""),"",IF(I485="",0,I485)+IF(J485="",0,J485)),"")</f>
        <v/>
      </c>
      <c r="M485" s="52" t="str">
        <f aca="false">IFERROR(IF(OR(L485="",E485="",E485=0),"",ROUND(L485/E485,0)),"")</f>
        <v/>
      </c>
    </row>
    <row r="486" customFormat="false" ht="15" hidden="false" customHeight="true" outlineLevel="0" collapsed="false">
      <c r="A486" s="24" t="n">
        <v>481</v>
      </c>
      <c r="B486" s="25" t="str">
        <f aca="false">IF(INDEX(Launagögn!$B$6:$B$10005,$A486)="","",INDEX(Launagögn!$B$6:$B$10005,$A486))</f>
        <v/>
      </c>
      <c r="C486" s="25" t="str">
        <f aca="false">IF(INDEX(Launagögn!$C$6:$C$10005,$A486)="","",INDEX(Launagögn!$C$6:$C$10005,$A486))</f>
        <v/>
      </c>
      <c r="D486" s="49" t="str">
        <f aca="false">IF(INDEX(Launagögn!$D$6:$D$10005,$A486)="","",INDEX(Launagögn!$D$6:$D$10005,$A486))</f>
        <v/>
      </c>
      <c r="E486" s="50" t="str">
        <f aca="false">IF(INDEX(Launagögn!$E$6:$E$10005,$A486)="","",INDEX(Launagögn!$E$6:$E$10005,$A486))</f>
        <v/>
      </c>
      <c r="F486" s="27" t="str">
        <f aca="false">IFERROR(IF(INDEX(Launagögn!$C$6:$C$10005,$A486)="","",IF(INDEX(Starfsmat!$C$11:$C$110,MATCH(INDEX(Launagögn!$C$6:$C$10005,$A486),Starfsmat!$B$11:$B$110,0))=0,"",INDEX(Starfsmat!$C$11:$C$110,MATCH(INDEX(Launagögn!$C$6:$C$10005,$A486),Starfsmat!$B$11:$B$110,0)))),"")</f>
        <v/>
      </c>
      <c r="G486" s="37" t="str">
        <f aca="false">IFERROR(IF(INDEX(Einstaklingsmat!$D$11:$D$510,$A486)=0,"",INDEX(Einstaklingsmat!$D$11:$D$510,$A486)),"")</f>
        <v/>
      </c>
      <c r="H486" s="51" t="str">
        <f aca="false">IFERROR(IF(AND(F486="",G486=""),"",IF(F486="",0,F486)+IF(G486="",0,G486)),"")</f>
        <v/>
      </c>
      <c r="I486" s="52" t="str">
        <f aca="false">IF(INDEX(Launagögn!$I$6:$I$10005,$A486)="","",INDEX(Launagögn!$I$6:$I$10005,$A486))</f>
        <v/>
      </c>
      <c r="J486" s="52" t="str">
        <f aca="false">IF(INDEX(Launagögn!$P$6:$P$10005,$A486)="","",INDEX(Launagögn!$P$6:$P$10005,$A486))</f>
        <v/>
      </c>
      <c r="K486" s="52" t="str">
        <f aca="false">IF(INDEX(Launagögn!$Q$6:$Q$10005,$A486)="","",INDEX(Launagögn!$Q$6:$Q$10005,$A486))</f>
        <v/>
      </c>
      <c r="L486" s="53" t="str">
        <f aca="false">IFERROR(IF(AND(I486="",J486=""),"",IF(I486="",0,I486)+IF(J486="",0,J486)),"")</f>
        <v/>
      </c>
      <c r="M486" s="52" t="str">
        <f aca="false">IFERROR(IF(OR(L486="",E486="",E486=0),"",ROUND(L486/E486,0)),"")</f>
        <v/>
      </c>
    </row>
    <row r="487" customFormat="false" ht="15" hidden="false" customHeight="true" outlineLevel="0" collapsed="false">
      <c r="A487" s="24" t="n">
        <v>482</v>
      </c>
      <c r="B487" s="25" t="str">
        <f aca="false">IF(INDEX(Launagögn!$B$6:$B$10005,$A487)="","",INDEX(Launagögn!$B$6:$B$10005,$A487))</f>
        <v/>
      </c>
      <c r="C487" s="25" t="str">
        <f aca="false">IF(INDEX(Launagögn!$C$6:$C$10005,$A487)="","",INDEX(Launagögn!$C$6:$C$10005,$A487))</f>
        <v/>
      </c>
      <c r="D487" s="49" t="str">
        <f aca="false">IF(INDEX(Launagögn!$D$6:$D$10005,$A487)="","",INDEX(Launagögn!$D$6:$D$10005,$A487))</f>
        <v/>
      </c>
      <c r="E487" s="50" t="str">
        <f aca="false">IF(INDEX(Launagögn!$E$6:$E$10005,$A487)="","",INDEX(Launagögn!$E$6:$E$10005,$A487))</f>
        <v/>
      </c>
      <c r="F487" s="27" t="str">
        <f aca="false">IFERROR(IF(INDEX(Launagögn!$C$6:$C$10005,$A487)="","",IF(INDEX(Starfsmat!$C$11:$C$110,MATCH(INDEX(Launagögn!$C$6:$C$10005,$A487),Starfsmat!$B$11:$B$110,0))=0,"",INDEX(Starfsmat!$C$11:$C$110,MATCH(INDEX(Launagögn!$C$6:$C$10005,$A487),Starfsmat!$B$11:$B$110,0)))),"")</f>
        <v/>
      </c>
      <c r="G487" s="37" t="str">
        <f aca="false">IFERROR(IF(INDEX(Einstaklingsmat!$D$11:$D$510,$A487)=0,"",INDEX(Einstaklingsmat!$D$11:$D$510,$A487)),"")</f>
        <v/>
      </c>
      <c r="H487" s="51" t="str">
        <f aca="false">IFERROR(IF(AND(F487="",G487=""),"",IF(F487="",0,F487)+IF(G487="",0,G487)),"")</f>
        <v/>
      </c>
      <c r="I487" s="52" t="str">
        <f aca="false">IF(INDEX(Launagögn!$I$6:$I$10005,$A487)="","",INDEX(Launagögn!$I$6:$I$10005,$A487))</f>
        <v/>
      </c>
      <c r="J487" s="52" t="str">
        <f aca="false">IF(INDEX(Launagögn!$P$6:$P$10005,$A487)="","",INDEX(Launagögn!$P$6:$P$10005,$A487))</f>
        <v/>
      </c>
      <c r="K487" s="52" t="str">
        <f aca="false">IF(INDEX(Launagögn!$Q$6:$Q$10005,$A487)="","",INDEX(Launagögn!$Q$6:$Q$10005,$A487))</f>
        <v/>
      </c>
      <c r="L487" s="53" t="str">
        <f aca="false">IFERROR(IF(AND(I487="",J487=""),"",IF(I487="",0,I487)+IF(J487="",0,J487)),"")</f>
        <v/>
      </c>
      <c r="M487" s="52" t="str">
        <f aca="false">IFERROR(IF(OR(L487="",E487="",E487=0),"",ROUND(L487/E487,0)),"")</f>
        <v/>
      </c>
    </row>
    <row r="488" customFormat="false" ht="15" hidden="false" customHeight="true" outlineLevel="0" collapsed="false">
      <c r="A488" s="24" t="n">
        <v>483</v>
      </c>
      <c r="B488" s="25" t="str">
        <f aca="false">IF(INDEX(Launagögn!$B$6:$B$10005,$A488)="","",INDEX(Launagögn!$B$6:$B$10005,$A488))</f>
        <v/>
      </c>
      <c r="C488" s="25" t="str">
        <f aca="false">IF(INDEX(Launagögn!$C$6:$C$10005,$A488)="","",INDEX(Launagögn!$C$6:$C$10005,$A488))</f>
        <v/>
      </c>
      <c r="D488" s="49" t="str">
        <f aca="false">IF(INDEX(Launagögn!$D$6:$D$10005,$A488)="","",INDEX(Launagögn!$D$6:$D$10005,$A488))</f>
        <v/>
      </c>
      <c r="E488" s="50" t="str">
        <f aca="false">IF(INDEX(Launagögn!$E$6:$E$10005,$A488)="","",INDEX(Launagögn!$E$6:$E$10005,$A488))</f>
        <v/>
      </c>
      <c r="F488" s="27" t="str">
        <f aca="false">IFERROR(IF(INDEX(Launagögn!$C$6:$C$10005,$A488)="","",IF(INDEX(Starfsmat!$C$11:$C$110,MATCH(INDEX(Launagögn!$C$6:$C$10005,$A488),Starfsmat!$B$11:$B$110,0))=0,"",INDEX(Starfsmat!$C$11:$C$110,MATCH(INDEX(Launagögn!$C$6:$C$10005,$A488),Starfsmat!$B$11:$B$110,0)))),"")</f>
        <v/>
      </c>
      <c r="G488" s="37" t="str">
        <f aca="false">IFERROR(IF(INDEX(Einstaklingsmat!$D$11:$D$510,$A488)=0,"",INDEX(Einstaklingsmat!$D$11:$D$510,$A488)),"")</f>
        <v/>
      </c>
      <c r="H488" s="51" t="str">
        <f aca="false">IFERROR(IF(AND(F488="",G488=""),"",IF(F488="",0,F488)+IF(G488="",0,G488)),"")</f>
        <v/>
      </c>
      <c r="I488" s="52" t="str">
        <f aca="false">IF(INDEX(Launagögn!$I$6:$I$10005,$A488)="","",INDEX(Launagögn!$I$6:$I$10005,$A488))</f>
        <v/>
      </c>
      <c r="J488" s="52" t="str">
        <f aca="false">IF(INDEX(Launagögn!$P$6:$P$10005,$A488)="","",INDEX(Launagögn!$P$6:$P$10005,$A488))</f>
        <v/>
      </c>
      <c r="K488" s="52" t="str">
        <f aca="false">IF(INDEX(Launagögn!$Q$6:$Q$10005,$A488)="","",INDEX(Launagögn!$Q$6:$Q$10005,$A488))</f>
        <v/>
      </c>
      <c r="L488" s="53" t="str">
        <f aca="false">IFERROR(IF(AND(I488="",J488=""),"",IF(I488="",0,I488)+IF(J488="",0,J488)),"")</f>
        <v/>
      </c>
      <c r="M488" s="52" t="str">
        <f aca="false">IFERROR(IF(OR(L488="",E488="",E488=0),"",ROUND(L488/E488,0)),"")</f>
        <v/>
      </c>
    </row>
    <row r="489" customFormat="false" ht="15" hidden="false" customHeight="true" outlineLevel="0" collapsed="false">
      <c r="A489" s="24" t="n">
        <v>484</v>
      </c>
      <c r="B489" s="25" t="str">
        <f aca="false">IF(INDEX(Launagögn!$B$6:$B$10005,$A489)="","",INDEX(Launagögn!$B$6:$B$10005,$A489))</f>
        <v/>
      </c>
      <c r="C489" s="25" t="str">
        <f aca="false">IF(INDEX(Launagögn!$C$6:$C$10005,$A489)="","",INDEX(Launagögn!$C$6:$C$10005,$A489))</f>
        <v/>
      </c>
      <c r="D489" s="49" t="str">
        <f aca="false">IF(INDEX(Launagögn!$D$6:$D$10005,$A489)="","",INDEX(Launagögn!$D$6:$D$10005,$A489))</f>
        <v/>
      </c>
      <c r="E489" s="50" t="str">
        <f aca="false">IF(INDEX(Launagögn!$E$6:$E$10005,$A489)="","",INDEX(Launagögn!$E$6:$E$10005,$A489))</f>
        <v/>
      </c>
      <c r="F489" s="27" t="str">
        <f aca="false">IFERROR(IF(INDEX(Launagögn!$C$6:$C$10005,$A489)="","",IF(INDEX(Starfsmat!$C$11:$C$110,MATCH(INDEX(Launagögn!$C$6:$C$10005,$A489),Starfsmat!$B$11:$B$110,0))=0,"",INDEX(Starfsmat!$C$11:$C$110,MATCH(INDEX(Launagögn!$C$6:$C$10005,$A489),Starfsmat!$B$11:$B$110,0)))),"")</f>
        <v/>
      </c>
      <c r="G489" s="37" t="str">
        <f aca="false">IFERROR(IF(INDEX(Einstaklingsmat!$D$11:$D$510,$A489)=0,"",INDEX(Einstaklingsmat!$D$11:$D$510,$A489)),"")</f>
        <v/>
      </c>
      <c r="H489" s="51" t="str">
        <f aca="false">IFERROR(IF(AND(F489="",G489=""),"",IF(F489="",0,F489)+IF(G489="",0,G489)),"")</f>
        <v/>
      </c>
      <c r="I489" s="52" t="str">
        <f aca="false">IF(INDEX(Launagögn!$I$6:$I$10005,$A489)="","",INDEX(Launagögn!$I$6:$I$10005,$A489))</f>
        <v/>
      </c>
      <c r="J489" s="52" t="str">
        <f aca="false">IF(INDEX(Launagögn!$P$6:$P$10005,$A489)="","",INDEX(Launagögn!$P$6:$P$10005,$A489))</f>
        <v/>
      </c>
      <c r="K489" s="52" t="str">
        <f aca="false">IF(INDEX(Launagögn!$Q$6:$Q$10005,$A489)="","",INDEX(Launagögn!$Q$6:$Q$10005,$A489))</f>
        <v/>
      </c>
      <c r="L489" s="53" t="str">
        <f aca="false">IFERROR(IF(AND(I489="",J489=""),"",IF(I489="",0,I489)+IF(J489="",0,J489)),"")</f>
        <v/>
      </c>
      <c r="M489" s="52" t="str">
        <f aca="false">IFERROR(IF(OR(L489="",E489="",E489=0),"",ROUND(L489/E489,0)),"")</f>
        <v/>
      </c>
    </row>
    <row r="490" customFormat="false" ht="15" hidden="false" customHeight="true" outlineLevel="0" collapsed="false">
      <c r="A490" s="24" t="n">
        <v>485</v>
      </c>
      <c r="B490" s="25" t="str">
        <f aca="false">IF(INDEX(Launagögn!$B$6:$B$10005,$A490)="","",INDEX(Launagögn!$B$6:$B$10005,$A490))</f>
        <v/>
      </c>
      <c r="C490" s="25" t="str">
        <f aca="false">IF(INDEX(Launagögn!$C$6:$C$10005,$A490)="","",INDEX(Launagögn!$C$6:$C$10005,$A490))</f>
        <v/>
      </c>
      <c r="D490" s="49" t="str">
        <f aca="false">IF(INDEX(Launagögn!$D$6:$D$10005,$A490)="","",INDEX(Launagögn!$D$6:$D$10005,$A490))</f>
        <v/>
      </c>
      <c r="E490" s="50" t="str">
        <f aca="false">IF(INDEX(Launagögn!$E$6:$E$10005,$A490)="","",INDEX(Launagögn!$E$6:$E$10005,$A490))</f>
        <v/>
      </c>
      <c r="F490" s="27" t="str">
        <f aca="false">IFERROR(IF(INDEX(Launagögn!$C$6:$C$10005,$A490)="","",IF(INDEX(Starfsmat!$C$11:$C$110,MATCH(INDEX(Launagögn!$C$6:$C$10005,$A490),Starfsmat!$B$11:$B$110,0))=0,"",INDEX(Starfsmat!$C$11:$C$110,MATCH(INDEX(Launagögn!$C$6:$C$10005,$A490),Starfsmat!$B$11:$B$110,0)))),"")</f>
        <v/>
      </c>
      <c r="G490" s="37" t="str">
        <f aca="false">IFERROR(IF(INDEX(Einstaklingsmat!$D$11:$D$510,$A490)=0,"",INDEX(Einstaklingsmat!$D$11:$D$510,$A490)),"")</f>
        <v/>
      </c>
      <c r="H490" s="51" t="str">
        <f aca="false">IFERROR(IF(AND(F490="",G490=""),"",IF(F490="",0,F490)+IF(G490="",0,G490)),"")</f>
        <v/>
      </c>
      <c r="I490" s="52" t="str">
        <f aca="false">IF(INDEX(Launagögn!$I$6:$I$10005,$A490)="","",INDEX(Launagögn!$I$6:$I$10005,$A490))</f>
        <v/>
      </c>
      <c r="J490" s="52" t="str">
        <f aca="false">IF(INDEX(Launagögn!$P$6:$P$10005,$A490)="","",INDEX(Launagögn!$P$6:$P$10005,$A490))</f>
        <v/>
      </c>
      <c r="K490" s="52" t="str">
        <f aca="false">IF(INDEX(Launagögn!$Q$6:$Q$10005,$A490)="","",INDEX(Launagögn!$Q$6:$Q$10005,$A490))</f>
        <v/>
      </c>
      <c r="L490" s="53" t="str">
        <f aca="false">IFERROR(IF(AND(I490="",J490=""),"",IF(I490="",0,I490)+IF(J490="",0,J490)),"")</f>
        <v/>
      </c>
      <c r="M490" s="52" t="str">
        <f aca="false">IFERROR(IF(OR(L490="",E490="",E490=0),"",ROUND(L490/E490,0)),"")</f>
        <v/>
      </c>
    </row>
    <row r="491" customFormat="false" ht="15" hidden="false" customHeight="true" outlineLevel="0" collapsed="false">
      <c r="A491" s="24" t="n">
        <v>486</v>
      </c>
      <c r="B491" s="25" t="str">
        <f aca="false">IF(INDEX(Launagögn!$B$6:$B$10005,$A491)="","",INDEX(Launagögn!$B$6:$B$10005,$A491))</f>
        <v/>
      </c>
      <c r="C491" s="25" t="str">
        <f aca="false">IF(INDEX(Launagögn!$C$6:$C$10005,$A491)="","",INDEX(Launagögn!$C$6:$C$10005,$A491))</f>
        <v/>
      </c>
      <c r="D491" s="49" t="str">
        <f aca="false">IF(INDEX(Launagögn!$D$6:$D$10005,$A491)="","",INDEX(Launagögn!$D$6:$D$10005,$A491))</f>
        <v/>
      </c>
      <c r="E491" s="50" t="str">
        <f aca="false">IF(INDEX(Launagögn!$E$6:$E$10005,$A491)="","",INDEX(Launagögn!$E$6:$E$10005,$A491))</f>
        <v/>
      </c>
      <c r="F491" s="27" t="str">
        <f aca="false">IFERROR(IF(INDEX(Launagögn!$C$6:$C$10005,$A491)="","",IF(INDEX(Starfsmat!$C$11:$C$110,MATCH(INDEX(Launagögn!$C$6:$C$10005,$A491),Starfsmat!$B$11:$B$110,0))=0,"",INDEX(Starfsmat!$C$11:$C$110,MATCH(INDEX(Launagögn!$C$6:$C$10005,$A491),Starfsmat!$B$11:$B$110,0)))),"")</f>
        <v/>
      </c>
      <c r="G491" s="37" t="str">
        <f aca="false">IFERROR(IF(INDEX(Einstaklingsmat!$D$11:$D$510,$A491)=0,"",INDEX(Einstaklingsmat!$D$11:$D$510,$A491)),"")</f>
        <v/>
      </c>
      <c r="H491" s="51" t="str">
        <f aca="false">IFERROR(IF(AND(F491="",G491=""),"",IF(F491="",0,F491)+IF(G491="",0,G491)),"")</f>
        <v/>
      </c>
      <c r="I491" s="52" t="str">
        <f aca="false">IF(INDEX(Launagögn!$I$6:$I$10005,$A491)="","",INDEX(Launagögn!$I$6:$I$10005,$A491))</f>
        <v/>
      </c>
      <c r="J491" s="52" t="str">
        <f aca="false">IF(INDEX(Launagögn!$P$6:$P$10005,$A491)="","",INDEX(Launagögn!$P$6:$P$10005,$A491))</f>
        <v/>
      </c>
      <c r="K491" s="52" t="str">
        <f aca="false">IF(INDEX(Launagögn!$Q$6:$Q$10005,$A491)="","",INDEX(Launagögn!$Q$6:$Q$10005,$A491))</f>
        <v/>
      </c>
      <c r="L491" s="53" t="str">
        <f aca="false">IFERROR(IF(AND(I491="",J491=""),"",IF(I491="",0,I491)+IF(J491="",0,J491)),"")</f>
        <v/>
      </c>
      <c r="M491" s="52" t="str">
        <f aca="false">IFERROR(IF(OR(L491="",E491="",E491=0),"",ROUND(L491/E491,0)),"")</f>
        <v/>
      </c>
    </row>
    <row r="492" customFormat="false" ht="15" hidden="false" customHeight="true" outlineLevel="0" collapsed="false">
      <c r="A492" s="24" t="n">
        <v>487</v>
      </c>
      <c r="B492" s="25" t="str">
        <f aca="false">IF(INDEX(Launagögn!$B$6:$B$10005,$A492)="","",INDEX(Launagögn!$B$6:$B$10005,$A492))</f>
        <v/>
      </c>
      <c r="C492" s="25" t="str">
        <f aca="false">IF(INDEX(Launagögn!$C$6:$C$10005,$A492)="","",INDEX(Launagögn!$C$6:$C$10005,$A492))</f>
        <v/>
      </c>
      <c r="D492" s="49" t="str">
        <f aca="false">IF(INDEX(Launagögn!$D$6:$D$10005,$A492)="","",INDEX(Launagögn!$D$6:$D$10005,$A492))</f>
        <v/>
      </c>
      <c r="E492" s="50" t="str">
        <f aca="false">IF(INDEX(Launagögn!$E$6:$E$10005,$A492)="","",INDEX(Launagögn!$E$6:$E$10005,$A492))</f>
        <v/>
      </c>
      <c r="F492" s="27" t="str">
        <f aca="false">IFERROR(IF(INDEX(Launagögn!$C$6:$C$10005,$A492)="","",IF(INDEX(Starfsmat!$C$11:$C$110,MATCH(INDEX(Launagögn!$C$6:$C$10005,$A492),Starfsmat!$B$11:$B$110,0))=0,"",INDEX(Starfsmat!$C$11:$C$110,MATCH(INDEX(Launagögn!$C$6:$C$10005,$A492),Starfsmat!$B$11:$B$110,0)))),"")</f>
        <v/>
      </c>
      <c r="G492" s="37" t="str">
        <f aca="false">IFERROR(IF(INDEX(Einstaklingsmat!$D$11:$D$510,$A492)=0,"",INDEX(Einstaklingsmat!$D$11:$D$510,$A492)),"")</f>
        <v/>
      </c>
      <c r="H492" s="51" t="str">
        <f aca="false">IFERROR(IF(AND(F492="",G492=""),"",IF(F492="",0,F492)+IF(G492="",0,G492)),"")</f>
        <v/>
      </c>
      <c r="I492" s="52" t="str">
        <f aca="false">IF(INDEX(Launagögn!$I$6:$I$10005,$A492)="","",INDEX(Launagögn!$I$6:$I$10005,$A492))</f>
        <v/>
      </c>
      <c r="J492" s="52" t="str">
        <f aca="false">IF(INDEX(Launagögn!$P$6:$P$10005,$A492)="","",INDEX(Launagögn!$P$6:$P$10005,$A492))</f>
        <v/>
      </c>
      <c r="K492" s="52" t="str">
        <f aca="false">IF(INDEX(Launagögn!$Q$6:$Q$10005,$A492)="","",INDEX(Launagögn!$Q$6:$Q$10005,$A492))</f>
        <v/>
      </c>
      <c r="L492" s="53" t="str">
        <f aca="false">IFERROR(IF(AND(I492="",J492=""),"",IF(I492="",0,I492)+IF(J492="",0,J492)),"")</f>
        <v/>
      </c>
      <c r="M492" s="52" t="str">
        <f aca="false">IFERROR(IF(OR(L492="",E492="",E492=0),"",ROUND(L492/E492,0)),"")</f>
        <v/>
      </c>
    </row>
    <row r="493" customFormat="false" ht="15" hidden="false" customHeight="true" outlineLevel="0" collapsed="false">
      <c r="A493" s="24" t="n">
        <v>488</v>
      </c>
      <c r="B493" s="25" t="str">
        <f aca="false">IF(INDEX(Launagögn!$B$6:$B$10005,$A493)="","",INDEX(Launagögn!$B$6:$B$10005,$A493))</f>
        <v/>
      </c>
      <c r="C493" s="25" t="str">
        <f aca="false">IF(INDEX(Launagögn!$C$6:$C$10005,$A493)="","",INDEX(Launagögn!$C$6:$C$10005,$A493))</f>
        <v/>
      </c>
      <c r="D493" s="49" t="str">
        <f aca="false">IF(INDEX(Launagögn!$D$6:$D$10005,$A493)="","",INDEX(Launagögn!$D$6:$D$10005,$A493))</f>
        <v/>
      </c>
      <c r="E493" s="50" t="str">
        <f aca="false">IF(INDEX(Launagögn!$E$6:$E$10005,$A493)="","",INDEX(Launagögn!$E$6:$E$10005,$A493))</f>
        <v/>
      </c>
      <c r="F493" s="27" t="str">
        <f aca="false">IFERROR(IF(INDEX(Launagögn!$C$6:$C$10005,$A493)="","",IF(INDEX(Starfsmat!$C$11:$C$110,MATCH(INDEX(Launagögn!$C$6:$C$10005,$A493),Starfsmat!$B$11:$B$110,0))=0,"",INDEX(Starfsmat!$C$11:$C$110,MATCH(INDEX(Launagögn!$C$6:$C$10005,$A493),Starfsmat!$B$11:$B$110,0)))),"")</f>
        <v/>
      </c>
      <c r="G493" s="37" t="str">
        <f aca="false">IFERROR(IF(INDEX(Einstaklingsmat!$D$11:$D$510,$A493)=0,"",INDEX(Einstaklingsmat!$D$11:$D$510,$A493)),"")</f>
        <v/>
      </c>
      <c r="H493" s="51" t="str">
        <f aca="false">IFERROR(IF(AND(F493="",G493=""),"",IF(F493="",0,F493)+IF(G493="",0,G493)),"")</f>
        <v/>
      </c>
      <c r="I493" s="52" t="str">
        <f aca="false">IF(INDEX(Launagögn!$I$6:$I$10005,$A493)="","",INDEX(Launagögn!$I$6:$I$10005,$A493))</f>
        <v/>
      </c>
      <c r="J493" s="52" t="str">
        <f aca="false">IF(INDEX(Launagögn!$P$6:$P$10005,$A493)="","",INDEX(Launagögn!$P$6:$P$10005,$A493))</f>
        <v/>
      </c>
      <c r="K493" s="52" t="str">
        <f aca="false">IF(INDEX(Launagögn!$Q$6:$Q$10005,$A493)="","",INDEX(Launagögn!$Q$6:$Q$10005,$A493))</f>
        <v/>
      </c>
      <c r="L493" s="53" t="str">
        <f aca="false">IFERROR(IF(AND(I493="",J493=""),"",IF(I493="",0,I493)+IF(J493="",0,J493)),"")</f>
        <v/>
      </c>
      <c r="M493" s="52" t="str">
        <f aca="false">IFERROR(IF(OR(L493="",E493="",E493=0),"",ROUND(L493/E493,0)),"")</f>
        <v/>
      </c>
    </row>
    <row r="494" customFormat="false" ht="15" hidden="false" customHeight="true" outlineLevel="0" collapsed="false">
      <c r="A494" s="24" t="n">
        <v>489</v>
      </c>
      <c r="B494" s="25" t="str">
        <f aca="false">IF(INDEX(Launagögn!$B$6:$B$10005,$A494)="","",INDEX(Launagögn!$B$6:$B$10005,$A494))</f>
        <v/>
      </c>
      <c r="C494" s="25" t="str">
        <f aca="false">IF(INDEX(Launagögn!$C$6:$C$10005,$A494)="","",INDEX(Launagögn!$C$6:$C$10005,$A494))</f>
        <v/>
      </c>
      <c r="D494" s="49" t="str">
        <f aca="false">IF(INDEX(Launagögn!$D$6:$D$10005,$A494)="","",INDEX(Launagögn!$D$6:$D$10005,$A494))</f>
        <v/>
      </c>
      <c r="E494" s="50" t="str">
        <f aca="false">IF(INDEX(Launagögn!$E$6:$E$10005,$A494)="","",INDEX(Launagögn!$E$6:$E$10005,$A494))</f>
        <v/>
      </c>
      <c r="F494" s="27" t="str">
        <f aca="false">IFERROR(IF(INDEX(Launagögn!$C$6:$C$10005,$A494)="","",IF(INDEX(Starfsmat!$C$11:$C$110,MATCH(INDEX(Launagögn!$C$6:$C$10005,$A494),Starfsmat!$B$11:$B$110,0))=0,"",INDEX(Starfsmat!$C$11:$C$110,MATCH(INDEX(Launagögn!$C$6:$C$10005,$A494),Starfsmat!$B$11:$B$110,0)))),"")</f>
        <v/>
      </c>
      <c r="G494" s="37" t="str">
        <f aca="false">IFERROR(IF(INDEX(Einstaklingsmat!$D$11:$D$510,$A494)=0,"",INDEX(Einstaklingsmat!$D$11:$D$510,$A494)),"")</f>
        <v/>
      </c>
      <c r="H494" s="51" t="str">
        <f aca="false">IFERROR(IF(AND(F494="",G494=""),"",IF(F494="",0,F494)+IF(G494="",0,G494)),"")</f>
        <v/>
      </c>
      <c r="I494" s="52" t="str">
        <f aca="false">IF(INDEX(Launagögn!$I$6:$I$10005,$A494)="","",INDEX(Launagögn!$I$6:$I$10005,$A494))</f>
        <v/>
      </c>
      <c r="J494" s="52" t="str">
        <f aca="false">IF(INDEX(Launagögn!$P$6:$P$10005,$A494)="","",INDEX(Launagögn!$P$6:$P$10005,$A494))</f>
        <v/>
      </c>
      <c r="K494" s="52" t="str">
        <f aca="false">IF(INDEX(Launagögn!$Q$6:$Q$10005,$A494)="","",INDEX(Launagögn!$Q$6:$Q$10005,$A494))</f>
        <v/>
      </c>
      <c r="L494" s="53" t="str">
        <f aca="false">IFERROR(IF(AND(I494="",J494=""),"",IF(I494="",0,I494)+IF(J494="",0,J494)),"")</f>
        <v/>
      </c>
      <c r="M494" s="52" t="str">
        <f aca="false">IFERROR(IF(OR(L494="",E494="",E494=0),"",ROUND(L494/E494,0)),"")</f>
        <v/>
      </c>
    </row>
    <row r="495" customFormat="false" ht="15" hidden="false" customHeight="true" outlineLevel="0" collapsed="false">
      <c r="A495" s="24" t="n">
        <v>490</v>
      </c>
      <c r="B495" s="25" t="str">
        <f aca="false">IF(INDEX(Launagögn!$B$6:$B$10005,$A495)="","",INDEX(Launagögn!$B$6:$B$10005,$A495))</f>
        <v/>
      </c>
      <c r="C495" s="25" t="str">
        <f aca="false">IF(INDEX(Launagögn!$C$6:$C$10005,$A495)="","",INDEX(Launagögn!$C$6:$C$10005,$A495))</f>
        <v/>
      </c>
      <c r="D495" s="49" t="str">
        <f aca="false">IF(INDEX(Launagögn!$D$6:$D$10005,$A495)="","",INDEX(Launagögn!$D$6:$D$10005,$A495))</f>
        <v/>
      </c>
      <c r="E495" s="50" t="str">
        <f aca="false">IF(INDEX(Launagögn!$E$6:$E$10005,$A495)="","",INDEX(Launagögn!$E$6:$E$10005,$A495))</f>
        <v/>
      </c>
      <c r="F495" s="27" t="str">
        <f aca="false">IFERROR(IF(INDEX(Launagögn!$C$6:$C$10005,$A495)="","",IF(INDEX(Starfsmat!$C$11:$C$110,MATCH(INDEX(Launagögn!$C$6:$C$10005,$A495),Starfsmat!$B$11:$B$110,0))=0,"",INDEX(Starfsmat!$C$11:$C$110,MATCH(INDEX(Launagögn!$C$6:$C$10005,$A495),Starfsmat!$B$11:$B$110,0)))),"")</f>
        <v/>
      </c>
      <c r="G495" s="37" t="str">
        <f aca="false">IFERROR(IF(INDEX(Einstaklingsmat!$D$11:$D$510,$A495)=0,"",INDEX(Einstaklingsmat!$D$11:$D$510,$A495)),"")</f>
        <v/>
      </c>
      <c r="H495" s="51" t="str">
        <f aca="false">IFERROR(IF(AND(F495="",G495=""),"",IF(F495="",0,F495)+IF(G495="",0,G495)),"")</f>
        <v/>
      </c>
      <c r="I495" s="52" t="str">
        <f aca="false">IF(INDEX(Launagögn!$I$6:$I$10005,$A495)="","",INDEX(Launagögn!$I$6:$I$10005,$A495))</f>
        <v/>
      </c>
      <c r="J495" s="52" t="str">
        <f aca="false">IF(INDEX(Launagögn!$P$6:$P$10005,$A495)="","",INDEX(Launagögn!$P$6:$P$10005,$A495))</f>
        <v/>
      </c>
      <c r="K495" s="52" t="str">
        <f aca="false">IF(INDEX(Launagögn!$Q$6:$Q$10005,$A495)="","",INDEX(Launagögn!$Q$6:$Q$10005,$A495))</f>
        <v/>
      </c>
      <c r="L495" s="53" t="str">
        <f aca="false">IFERROR(IF(AND(I495="",J495=""),"",IF(I495="",0,I495)+IF(J495="",0,J495)),"")</f>
        <v/>
      </c>
      <c r="M495" s="52" t="str">
        <f aca="false">IFERROR(IF(OR(L495="",E495="",E495=0),"",ROUND(L495/E495,0)),"")</f>
        <v/>
      </c>
    </row>
    <row r="496" customFormat="false" ht="15" hidden="false" customHeight="true" outlineLevel="0" collapsed="false">
      <c r="A496" s="24" t="n">
        <v>491</v>
      </c>
      <c r="B496" s="25" t="str">
        <f aca="false">IF(INDEX(Launagögn!$B$6:$B$10005,$A496)="","",INDEX(Launagögn!$B$6:$B$10005,$A496))</f>
        <v/>
      </c>
      <c r="C496" s="25" t="str">
        <f aca="false">IF(INDEX(Launagögn!$C$6:$C$10005,$A496)="","",INDEX(Launagögn!$C$6:$C$10005,$A496))</f>
        <v/>
      </c>
      <c r="D496" s="49" t="str">
        <f aca="false">IF(INDEX(Launagögn!$D$6:$D$10005,$A496)="","",INDEX(Launagögn!$D$6:$D$10005,$A496))</f>
        <v/>
      </c>
      <c r="E496" s="50" t="str">
        <f aca="false">IF(INDEX(Launagögn!$E$6:$E$10005,$A496)="","",INDEX(Launagögn!$E$6:$E$10005,$A496))</f>
        <v/>
      </c>
      <c r="F496" s="27" t="str">
        <f aca="false">IFERROR(IF(INDEX(Launagögn!$C$6:$C$10005,$A496)="","",IF(INDEX(Starfsmat!$C$11:$C$110,MATCH(INDEX(Launagögn!$C$6:$C$10005,$A496),Starfsmat!$B$11:$B$110,0))=0,"",INDEX(Starfsmat!$C$11:$C$110,MATCH(INDEX(Launagögn!$C$6:$C$10005,$A496),Starfsmat!$B$11:$B$110,0)))),"")</f>
        <v/>
      </c>
      <c r="G496" s="37" t="str">
        <f aca="false">IFERROR(IF(INDEX(Einstaklingsmat!$D$11:$D$510,$A496)=0,"",INDEX(Einstaklingsmat!$D$11:$D$510,$A496)),"")</f>
        <v/>
      </c>
      <c r="H496" s="51" t="str">
        <f aca="false">IFERROR(IF(AND(F496="",G496=""),"",IF(F496="",0,F496)+IF(G496="",0,G496)),"")</f>
        <v/>
      </c>
      <c r="I496" s="52" t="str">
        <f aca="false">IF(INDEX(Launagögn!$I$6:$I$10005,$A496)="","",INDEX(Launagögn!$I$6:$I$10005,$A496))</f>
        <v/>
      </c>
      <c r="J496" s="52" t="str">
        <f aca="false">IF(INDEX(Launagögn!$P$6:$P$10005,$A496)="","",INDEX(Launagögn!$P$6:$P$10005,$A496))</f>
        <v/>
      </c>
      <c r="K496" s="52" t="str">
        <f aca="false">IF(INDEX(Launagögn!$Q$6:$Q$10005,$A496)="","",INDEX(Launagögn!$Q$6:$Q$10005,$A496))</f>
        <v/>
      </c>
      <c r="L496" s="53" t="str">
        <f aca="false">IFERROR(IF(AND(I496="",J496=""),"",IF(I496="",0,I496)+IF(J496="",0,J496)),"")</f>
        <v/>
      </c>
      <c r="M496" s="52" t="str">
        <f aca="false">IFERROR(IF(OR(L496="",E496="",E496=0),"",ROUND(L496/E496,0)),"")</f>
        <v/>
      </c>
    </row>
    <row r="497" customFormat="false" ht="15" hidden="false" customHeight="true" outlineLevel="0" collapsed="false">
      <c r="A497" s="24" t="n">
        <v>492</v>
      </c>
      <c r="B497" s="25" t="str">
        <f aca="false">IF(INDEX(Launagögn!$B$6:$B$10005,$A497)="","",INDEX(Launagögn!$B$6:$B$10005,$A497))</f>
        <v/>
      </c>
      <c r="C497" s="25" t="str">
        <f aca="false">IF(INDEX(Launagögn!$C$6:$C$10005,$A497)="","",INDEX(Launagögn!$C$6:$C$10005,$A497))</f>
        <v/>
      </c>
      <c r="D497" s="49" t="str">
        <f aca="false">IF(INDEX(Launagögn!$D$6:$D$10005,$A497)="","",INDEX(Launagögn!$D$6:$D$10005,$A497))</f>
        <v/>
      </c>
      <c r="E497" s="50" t="str">
        <f aca="false">IF(INDEX(Launagögn!$E$6:$E$10005,$A497)="","",INDEX(Launagögn!$E$6:$E$10005,$A497))</f>
        <v/>
      </c>
      <c r="F497" s="27" t="str">
        <f aca="false">IFERROR(IF(INDEX(Launagögn!$C$6:$C$10005,$A497)="","",IF(INDEX(Starfsmat!$C$11:$C$110,MATCH(INDEX(Launagögn!$C$6:$C$10005,$A497),Starfsmat!$B$11:$B$110,0))=0,"",INDEX(Starfsmat!$C$11:$C$110,MATCH(INDEX(Launagögn!$C$6:$C$10005,$A497),Starfsmat!$B$11:$B$110,0)))),"")</f>
        <v/>
      </c>
      <c r="G497" s="37" t="str">
        <f aca="false">IFERROR(IF(INDEX(Einstaklingsmat!$D$11:$D$510,$A497)=0,"",INDEX(Einstaklingsmat!$D$11:$D$510,$A497)),"")</f>
        <v/>
      </c>
      <c r="H497" s="51" t="str">
        <f aca="false">IFERROR(IF(AND(F497="",G497=""),"",IF(F497="",0,F497)+IF(G497="",0,G497)),"")</f>
        <v/>
      </c>
      <c r="I497" s="52" t="str">
        <f aca="false">IF(INDEX(Launagögn!$I$6:$I$10005,$A497)="","",INDEX(Launagögn!$I$6:$I$10005,$A497))</f>
        <v/>
      </c>
      <c r="J497" s="52" t="str">
        <f aca="false">IF(INDEX(Launagögn!$P$6:$P$10005,$A497)="","",INDEX(Launagögn!$P$6:$P$10005,$A497))</f>
        <v/>
      </c>
      <c r="K497" s="52" t="str">
        <f aca="false">IF(INDEX(Launagögn!$Q$6:$Q$10005,$A497)="","",INDEX(Launagögn!$Q$6:$Q$10005,$A497))</f>
        <v/>
      </c>
      <c r="L497" s="53" t="str">
        <f aca="false">IFERROR(IF(AND(I497="",J497=""),"",IF(I497="",0,I497)+IF(J497="",0,J497)),"")</f>
        <v/>
      </c>
      <c r="M497" s="52" t="str">
        <f aca="false">IFERROR(IF(OR(L497="",E497="",E497=0),"",ROUND(L497/E497,0)),"")</f>
        <v/>
      </c>
    </row>
    <row r="498" customFormat="false" ht="15" hidden="false" customHeight="true" outlineLevel="0" collapsed="false">
      <c r="A498" s="24" t="n">
        <v>493</v>
      </c>
      <c r="B498" s="25" t="str">
        <f aca="false">IF(INDEX(Launagögn!$B$6:$B$10005,$A498)="","",INDEX(Launagögn!$B$6:$B$10005,$A498))</f>
        <v/>
      </c>
      <c r="C498" s="25" t="str">
        <f aca="false">IF(INDEX(Launagögn!$C$6:$C$10005,$A498)="","",INDEX(Launagögn!$C$6:$C$10005,$A498))</f>
        <v/>
      </c>
      <c r="D498" s="49" t="str">
        <f aca="false">IF(INDEX(Launagögn!$D$6:$D$10005,$A498)="","",INDEX(Launagögn!$D$6:$D$10005,$A498))</f>
        <v/>
      </c>
      <c r="E498" s="50" t="str">
        <f aca="false">IF(INDEX(Launagögn!$E$6:$E$10005,$A498)="","",INDEX(Launagögn!$E$6:$E$10005,$A498))</f>
        <v/>
      </c>
      <c r="F498" s="27" t="str">
        <f aca="false">IFERROR(IF(INDEX(Launagögn!$C$6:$C$10005,$A498)="","",IF(INDEX(Starfsmat!$C$11:$C$110,MATCH(INDEX(Launagögn!$C$6:$C$10005,$A498),Starfsmat!$B$11:$B$110,0))=0,"",INDEX(Starfsmat!$C$11:$C$110,MATCH(INDEX(Launagögn!$C$6:$C$10005,$A498),Starfsmat!$B$11:$B$110,0)))),"")</f>
        <v/>
      </c>
      <c r="G498" s="37" t="str">
        <f aca="false">IFERROR(IF(INDEX(Einstaklingsmat!$D$11:$D$510,$A498)=0,"",INDEX(Einstaklingsmat!$D$11:$D$510,$A498)),"")</f>
        <v/>
      </c>
      <c r="H498" s="51" t="str">
        <f aca="false">IFERROR(IF(AND(F498="",G498=""),"",IF(F498="",0,F498)+IF(G498="",0,G498)),"")</f>
        <v/>
      </c>
      <c r="I498" s="52" t="str">
        <f aca="false">IF(INDEX(Launagögn!$I$6:$I$10005,$A498)="","",INDEX(Launagögn!$I$6:$I$10005,$A498))</f>
        <v/>
      </c>
      <c r="J498" s="52" t="str">
        <f aca="false">IF(INDEX(Launagögn!$P$6:$P$10005,$A498)="","",INDEX(Launagögn!$P$6:$P$10005,$A498))</f>
        <v/>
      </c>
      <c r="K498" s="52" t="str">
        <f aca="false">IF(INDEX(Launagögn!$Q$6:$Q$10005,$A498)="","",INDEX(Launagögn!$Q$6:$Q$10005,$A498))</f>
        <v/>
      </c>
      <c r="L498" s="53" t="str">
        <f aca="false">IFERROR(IF(AND(I498="",J498=""),"",IF(I498="",0,I498)+IF(J498="",0,J498)),"")</f>
        <v/>
      </c>
      <c r="M498" s="52" t="str">
        <f aca="false">IFERROR(IF(OR(L498="",E498="",E498=0),"",ROUND(L498/E498,0)),"")</f>
        <v/>
      </c>
    </row>
    <row r="499" customFormat="false" ht="15" hidden="false" customHeight="true" outlineLevel="0" collapsed="false">
      <c r="A499" s="24" t="n">
        <v>494</v>
      </c>
      <c r="B499" s="25" t="str">
        <f aca="false">IF(INDEX(Launagögn!$B$6:$B$10005,$A499)="","",INDEX(Launagögn!$B$6:$B$10005,$A499))</f>
        <v/>
      </c>
      <c r="C499" s="25" t="str">
        <f aca="false">IF(INDEX(Launagögn!$C$6:$C$10005,$A499)="","",INDEX(Launagögn!$C$6:$C$10005,$A499))</f>
        <v/>
      </c>
      <c r="D499" s="49" t="str">
        <f aca="false">IF(INDEX(Launagögn!$D$6:$D$10005,$A499)="","",INDEX(Launagögn!$D$6:$D$10005,$A499))</f>
        <v/>
      </c>
      <c r="E499" s="50" t="str">
        <f aca="false">IF(INDEX(Launagögn!$E$6:$E$10005,$A499)="","",INDEX(Launagögn!$E$6:$E$10005,$A499))</f>
        <v/>
      </c>
      <c r="F499" s="27" t="str">
        <f aca="false">IFERROR(IF(INDEX(Launagögn!$C$6:$C$10005,$A499)="","",IF(INDEX(Starfsmat!$C$11:$C$110,MATCH(INDEX(Launagögn!$C$6:$C$10005,$A499),Starfsmat!$B$11:$B$110,0))=0,"",INDEX(Starfsmat!$C$11:$C$110,MATCH(INDEX(Launagögn!$C$6:$C$10005,$A499),Starfsmat!$B$11:$B$110,0)))),"")</f>
        <v/>
      </c>
      <c r="G499" s="37" t="str">
        <f aca="false">IFERROR(IF(INDEX(Einstaklingsmat!$D$11:$D$510,$A499)=0,"",INDEX(Einstaklingsmat!$D$11:$D$510,$A499)),"")</f>
        <v/>
      </c>
      <c r="H499" s="51" t="str">
        <f aca="false">IFERROR(IF(AND(F499="",G499=""),"",IF(F499="",0,F499)+IF(G499="",0,G499)),"")</f>
        <v/>
      </c>
      <c r="I499" s="52" t="str">
        <f aca="false">IF(INDEX(Launagögn!$I$6:$I$10005,$A499)="","",INDEX(Launagögn!$I$6:$I$10005,$A499))</f>
        <v/>
      </c>
      <c r="J499" s="52" t="str">
        <f aca="false">IF(INDEX(Launagögn!$P$6:$P$10005,$A499)="","",INDEX(Launagögn!$P$6:$P$10005,$A499))</f>
        <v/>
      </c>
      <c r="K499" s="52" t="str">
        <f aca="false">IF(INDEX(Launagögn!$Q$6:$Q$10005,$A499)="","",INDEX(Launagögn!$Q$6:$Q$10005,$A499))</f>
        <v/>
      </c>
      <c r="L499" s="53" t="str">
        <f aca="false">IFERROR(IF(AND(I499="",J499=""),"",IF(I499="",0,I499)+IF(J499="",0,J499)),"")</f>
        <v/>
      </c>
      <c r="M499" s="52" t="str">
        <f aca="false">IFERROR(IF(OR(L499="",E499="",E499=0),"",ROUND(L499/E499,0)),"")</f>
        <v/>
      </c>
    </row>
    <row r="500" customFormat="false" ht="15" hidden="false" customHeight="true" outlineLevel="0" collapsed="false">
      <c r="A500" s="24" t="n">
        <v>495</v>
      </c>
      <c r="B500" s="25" t="str">
        <f aca="false">IF(INDEX(Launagögn!$B$6:$B$10005,$A500)="","",INDEX(Launagögn!$B$6:$B$10005,$A500))</f>
        <v/>
      </c>
      <c r="C500" s="25" t="str">
        <f aca="false">IF(INDEX(Launagögn!$C$6:$C$10005,$A500)="","",INDEX(Launagögn!$C$6:$C$10005,$A500))</f>
        <v/>
      </c>
      <c r="D500" s="49" t="str">
        <f aca="false">IF(INDEX(Launagögn!$D$6:$D$10005,$A500)="","",INDEX(Launagögn!$D$6:$D$10005,$A500))</f>
        <v/>
      </c>
      <c r="E500" s="50" t="str">
        <f aca="false">IF(INDEX(Launagögn!$E$6:$E$10005,$A500)="","",INDEX(Launagögn!$E$6:$E$10005,$A500))</f>
        <v/>
      </c>
      <c r="F500" s="27" t="str">
        <f aca="false">IFERROR(IF(INDEX(Launagögn!$C$6:$C$10005,$A500)="","",IF(INDEX(Starfsmat!$C$11:$C$110,MATCH(INDEX(Launagögn!$C$6:$C$10005,$A500),Starfsmat!$B$11:$B$110,0))=0,"",INDEX(Starfsmat!$C$11:$C$110,MATCH(INDEX(Launagögn!$C$6:$C$10005,$A500),Starfsmat!$B$11:$B$110,0)))),"")</f>
        <v/>
      </c>
      <c r="G500" s="37" t="str">
        <f aca="false">IFERROR(IF(INDEX(Einstaklingsmat!$D$11:$D$510,$A500)=0,"",INDEX(Einstaklingsmat!$D$11:$D$510,$A500)),"")</f>
        <v/>
      </c>
      <c r="H500" s="51" t="str">
        <f aca="false">IFERROR(IF(AND(F500="",G500=""),"",IF(F500="",0,F500)+IF(G500="",0,G500)),"")</f>
        <v/>
      </c>
      <c r="I500" s="52" t="str">
        <f aca="false">IF(INDEX(Launagögn!$I$6:$I$10005,$A500)="","",INDEX(Launagögn!$I$6:$I$10005,$A500))</f>
        <v/>
      </c>
      <c r="J500" s="52" t="str">
        <f aca="false">IF(INDEX(Launagögn!$P$6:$P$10005,$A500)="","",INDEX(Launagögn!$P$6:$P$10005,$A500))</f>
        <v/>
      </c>
      <c r="K500" s="52" t="str">
        <f aca="false">IF(INDEX(Launagögn!$Q$6:$Q$10005,$A500)="","",INDEX(Launagögn!$Q$6:$Q$10005,$A500))</f>
        <v/>
      </c>
      <c r="L500" s="53" t="str">
        <f aca="false">IFERROR(IF(AND(I500="",J500=""),"",IF(I500="",0,I500)+IF(J500="",0,J500)),"")</f>
        <v/>
      </c>
      <c r="M500" s="52" t="str">
        <f aca="false">IFERROR(IF(OR(L500="",E500="",E500=0),"",ROUND(L500/E500,0)),"")</f>
        <v/>
      </c>
    </row>
    <row r="501" customFormat="false" ht="15" hidden="false" customHeight="true" outlineLevel="0" collapsed="false">
      <c r="A501" s="24" t="n">
        <v>496</v>
      </c>
      <c r="B501" s="25" t="str">
        <f aca="false">IF(INDEX(Launagögn!$B$6:$B$10005,$A501)="","",INDEX(Launagögn!$B$6:$B$10005,$A501))</f>
        <v/>
      </c>
      <c r="C501" s="25" t="str">
        <f aca="false">IF(INDEX(Launagögn!$C$6:$C$10005,$A501)="","",INDEX(Launagögn!$C$6:$C$10005,$A501))</f>
        <v/>
      </c>
      <c r="D501" s="49" t="str">
        <f aca="false">IF(INDEX(Launagögn!$D$6:$D$10005,$A501)="","",INDEX(Launagögn!$D$6:$D$10005,$A501))</f>
        <v/>
      </c>
      <c r="E501" s="50" t="str">
        <f aca="false">IF(INDEX(Launagögn!$E$6:$E$10005,$A501)="","",INDEX(Launagögn!$E$6:$E$10005,$A501))</f>
        <v/>
      </c>
      <c r="F501" s="27" t="str">
        <f aca="false">IFERROR(IF(INDEX(Launagögn!$C$6:$C$10005,$A501)="","",IF(INDEX(Starfsmat!$C$11:$C$110,MATCH(INDEX(Launagögn!$C$6:$C$10005,$A501),Starfsmat!$B$11:$B$110,0))=0,"",INDEX(Starfsmat!$C$11:$C$110,MATCH(INDEX(Launagögn!$C$6:$C$10005,$A501),Starfsmat!$B$11:$B$110,0)))),"")</f>
        <v/>
      </c>
      <c r="G501" s="37" t="str">
        <f aca="false">IFERROR(IF(INDEX(Einstaklingsmat!$D$11:$D$510,$A501)=0,"",INDEX(Einstaklingsmat!$D$11:$D$510,$A501)),"")</f>
        <v/>
      </c>
      <c r="H501" s="51" t="str">
        <f aca="false">IFERROR(IF(AND(F501="",G501=""),"",IF(F501="",0,F501)+IF(G501="",0,G501)),"")</f>
        <v/>
      </c>
      <c r="I501" s="52" t="str">
        <f aca="false">IF(INDEX(Launagögn!$I$6:$I$10005,$A501)="","",INDEX(Launagögn!$I$6:$I$10005,$A501))</f>
        <v/>
      </c>
      <c r="J501" s="52" t="str">
        <f aca="false">IF(INDEX(Launagögn!$P$6:$P$10005,$A501)="","",INDEX(Launagögn!$P$6:$P$10005,$A501))</f>
        <v/>
      </c>
      <c r="K501" s="52" t="str">
        <f aca="false">IF(INDEX(Launagögn!$Q$6:$Q$10005,$A501)="","",INDEX(Launagögn!$Q$6:$Q$10005,$A501))</f>
        <v/>
      </c>
      <c r="L501" s="53" t="str">
        <f aca="false">IFERROR(IF(AND(I501="",J501=""),"",IF(I501="",0,I501)+IF(J501="",0,J501)),"")</f>
        <v/>
      </c>
      <c r="M501" s="52" t="str">
        <f aca="false">IFERROR(IF(OR(L501="",E501="",E501=0),"",ROUND(L501/E501,0)),"")</f>
        <v/>
      </c>
    </row>
    <row r="502" customFormat="false" ht="15" hidden="false" customHeight="true" outlineLevel="0" collapsed="false">
      <c r="A502" s="24" t="n">
        <v>497</v>
      </c>
      <c r="B502" s="25" t="str">
        <f aca="false">IF(INDEX(Launagögn!$B$6:$B$10005,$A502)="","",INDEX(Launagögn!$B$6:$B$10005,$A502))</f>
        <v/>
      </c>
      <c r="C502" s="25" t="str">
        <f aca="false">IF(INDEX(Launagögn!$C$6:$C$10005,$A502)="","",INDEX(Launagögn!$C$6:$C$10005,$A502))</f>
        <v/>
      </c>
      <c r="D502" s="49" t="str">
        <f aca="false">IF(INDEX(Launagögn!$D$6:$D$10005,$A502)="","",INDEX(Launagögn!$D$6:$D$10005,$A502))</f>
        <v/>
      </c>
      <c r="E502" s="50" t="str">
        <f aca="false">IF(INDEX(Launagögn!$E$6:$E$10005,$A502)="","",INDEX(Launagögn!$E$6:$E$10005,$A502))</f>
        <v/>
      </c>
      <c r="F502" s="27" t="str">
        <f aca="false">IFERROR(IF(INDEX(Launagögn!$C$6:$C$10005,$A502)="","",IF(INDEX(Starfsmat!$C$11:$C$110,MATCH(INDEX(Launagögn!$C$6:$C$10005,$A502),Starfsmat!$B$11:$B$110,0))=0,"",INDEX(Starfsmat!$C$11:$C$110,MATCH(INDEX(Launagögn!$C$6:$C$10005,$A502),Starfsmat!$B$11:$B$110,0)))),"")</f>
        <v/>
      </c>
      <c r="G502" s="37" t="str">
        <f aca="false">IFERROR(IF(INDEX(Einstaklingsmat!$D$11:$D$510,$A502)=0,"",INDEX(Einstaklingsmat!$D$11:$D$510,$A502)),"")</f>
        <v/>
      </c>
      <c r="H502" s="51" t="str">
        <f aca="false">IFERROR(IF(AND(F502="",G502=""),"",IF(F502="",0,F502)+IF(G502="",0,G502)),"")</f>
        <v/>
      </c>
      <c r="I502" s="52" t="str">
        <f aca="false">IF(INDEX(Launagögn!$I$6:$I$10005,$A502)="","",INDEX(Launagögn!$I$6:$I$10005,$A502))</f>
        <v/>
      </c>
      <c r="J502" s="52" t="str">
        <f aca="false">IF(INDEX(Launagögn!$P$6:$P$10005,$A502)="","",INDEX(Launagögn!$P$6:$P$10005,$A502))</f>
        <v/>
      </c>
      <c r="K502" s="52" t="str">
        <f aca="false">IF(INDEX(Launagögn!$Q$6:$Q$10005,$A502)="","",INDEX(Launagögn!$Q$6:$Q$10005,$A502))</f>
        <v/>
      </c>
      <c r="L502" s="53" t="str">
        <f aca="false">IFERROR(IF(AND(I502="",J502=""),"",IF(I502="",0,I502)+IF(J502="",0,J502)),"")</f>
        <v/>
      </c>
      <c r="M502" s="52" t="str">
        <f aca="false">IFERROR(IF(OR(L502="",E502="",E502=0),"",ROUND(L502/E502,0)),"")</f>
        <v/>
      </c>
    </row>
    <row r="503" customFormat="false" ht="15" hidden="false" customHeight="true" outlineLevel="0" collapsed="false">
      <c r="A503" s="24" t="n">
        <v>498</v>
      </c>
      <c r="B503" s="25" t="str">
        <f aca="false">IF(INDEX(Launagögn!$B$6:$B$10005,$A503)="","",INDEX(Launagögn!$B$6:$B$10005,$A503))</f>
        <v/>
      </c>
      <c r="C503" s="25" t="str">
        <f aca="false">IF(INDEX(Launagögn!$C$6:$C$10005,$A503)="","",INDEX(Launagögn!$C$6:$C$10005,$A503))</f>
        <v/>
      </c>
      <c r="D503" s="49" t="str">
        <f aca="false">IF(INDEX(Launagögn!$D$6:$D$10005,$A503)="","",INDEX(Launagögn!$D$6:$D$10005,$A503))</f>
        <v/>
      </c>
      <c r="E503" s="50" t="str">
        <f aca="false">IF(INDEX(Launagögn!$E$6:$E$10005,$A503)="","",INDEX(Launagögn!$E$6:$E$10005,$A503))</f>
        <v/>
      </c>
      <c r="F503" s="27" t="str">
        <f aca="false">IFERROR(IF(INDEX(Launagögn!$C$6:$C$10005,$A503)="","",IF(INDEX(Starfsmat!$C$11:$C$110,MATCH(INDEX(Launagögn!$C$6:$C$10005,$A503),Starfsmat!$B$11:$B$110,0))=0,"",INDEX(Starfsmat!$C$11:$C$110,MATCH(INDEX(Launagögn!$C$6:$C$10005,$A503),Starfsmat!$B$11:$B$110,0)))),"")</f>
        <v/>
      </c>
      <c r="G503" s="37" t="str">
        <f aca="false">IFERROR(IF(INDEX(Einstaklingsmat!$D$11:$D$510,$A503)=0,"",INDEX(Einstaklingsmat!$D$11:$D$510,$A503)),"")</f>
        <v/>
      </c>
      <c r="H503" s="51" t="str">
        <f aca="false">IFERROR(IF(AND(F503="",G503=""),"",IF(F503="",0,F503)+IF(G503="",0,G503)),"")</f>
        <v/>
      </c>
      <c r="I503" s="52" t="str">
        <f aca="false">IF(INDEX(Launagögn!$I$6:$I$10005,$A503)="","",INDEX(Launagögn!$I$6:$I$10005,$A503))</f>
        <v/>
      </c>
      <c r="J503" s="52" t="str">
        <f aca="false">IF(INDEX(Launagögn!$P$6:$P$10005,$A503)="","",INDEX(Launagögn!$P$6:$P$10005,$A503))</f>
        <v/>
      </c>
      <c r="K503" s="52" t="str">
        <f aca="false">IF(INDEX(Launagögn!$Q$6:$Q$10005,$A503)="","",INDEX(Launagögn!$Q$6:$Q$10005,$A503))</f>
        <v/>
      </c>
      <c r="L503" s="53" t="str">
        <f aca="false">IFERROR(IF(AND(I503="",J503=""),"",IF(I503="",0,I503)+IF(J503="",0,J503)),"")</f>
        <v/>
      </c>
      <c r="M503" s="52" t="str">
        <f aca="false">IFERROR(IF(OR(L503="",E503="",E503=0),"",ROUND(L503/E503,0)),"")</f>
        <v/>
      </c>
    </row>
    <row r="504" customFormat="false" ht="15" hidden="false" customHeight="true" outlineLevel="0" collapsed="false">
      <c r="A504" s="24" t="n">
        <v>499</v>
      </c>
      <c r="B504" s="25" t="str">
        <f aca="false">IF(INDEX(Launagögn!$B$6:$B$10005,$A504)="","",INDEX(Launagögn!$B$6:$B$10005,$A504))</f>
        <v/>
      </c>
      <c r="C504" s="25" t="str">
        <f aca="false">IF(INDEX(Launagögn!$C$6:$C$10005,$A504)="","",INDEX(Launagögn!$C$6:$C$10005,$A504))</f>
        <v/>
      </c>
      <c r="D504" s="49" t="str">
        <f aca="false">IF(INDEX(Launagögn!$D$6:$D$10005,$A504)="","",INDEX(Launagögn!$D$6:$D$10005,$A504))</f>
        <v/>
      </c>
      <c r="E504" s="50" t="str">
        <f aca="false">IF(INDEX(Launagögn!$E$6:$E$10005,$A504)="","",INDEX(Launagögn!$E$6:$E$10005,$A504))</f>
        <v/>
      </c>
      <c r="F504" s="27" t="str">
        <f aca="false">IFERROR(IF(INDEX(Launagögn!$C$6:$C$10005,$A504)="","",IF(INDEX(Starfsmat!$C$11:$C$110,MATCH(INDEX(Launagögn!$C$6:$C$10005,$A504),Starfsmat!$B$11:$B$110,0))=0,"",INDEX(Starfsmat!$C$11:$C$110,MATCH(INDEX(Launagögn!$C$6:$C$10005,$A504),Starfsmat!$B$11:$B$110,0)))),"")</f>
        <v/>
      </c>
      <c r="G504" s="37" t="str">
        <f aca="false">IFERROR(IF(INDEX(Einstaklingsmat!$D$11:$D$510,$A504)=0,"",INDEX(Einstaklingsmat!$D$11:$D$510,$A504)),"")</f>
        <v/>
      </c>
      <c r="H504" s="51" t="str">
        <f aca="false">IFERROR(IF(AND(F504="",G504=""),"",IF(F504="",0,F504)+IF(G504="",0,G504)),"")</f>
        <v/>
      </c>
      <c r="I504" s="52" t="str">
        <f aca="false">IF(INDEX(Launagögn!$I$6:$I$10005,$A504)="","",INDEX(Launagögn!$I$6:$I$10005,$A504))</f>
        <v/>
      </c>
      <c r="J504" s="52" t="str">
        <f aca="false">IF(INDEX(Launagögn!$P$6:$P$10005,$A504)="","",INDEX(Launagögn!$P$6:$P$10005,$A504))</f>
        <v/>
      </c>
      <c r="K504" s="52" t="str">
        <f aca="false">IF(INDEX(Launagögn!$Q$6:$Q$10005,$A504)="","",INDEX(Launagögn!$Q$6:$Q$10005,$A504))</f>
        <v/>
      </c>
      <c r="L504" s="53" t="str">
        <f aca="false">IFERROR(IF(AND(I504="",J504=""),"",IF(I504="",0,I504)+IF(J504="",0,J504)),"")</f>
        <v/>
      </c>
      <c r="M504" s="52" t="str">
        <f aca="false">IFERROR(IF(OR(L504="",E504="",E504=0),"",ROUND(L504/E504,0)),"")</f>
        <v/>
      </c>
    </row>
    <row r="505" customFormat="false" ht="15" hidden="false" customHeight="true" outlineLevel="0" collapsed="false">
      <c r="A505" s="24" t="n">
        <v>500</v>
      </c>
      <c r="B505" s="25" t="str">
        <f aca="false">IF(INDEX(Launagögn!$B$6:$B$10005,$A505)="","",INDEX(Launagögn!$B$6:$B$10005,$A505))</f>
        <v/>
      </c>
      <c r="C505" s="25" t="str">
        <f aca="false">IF(INDEX(Launagögn!$C$6:$C$10005,$A505)="","",INDEX(Launagögn!$C$6:$C$10005,$A505))</f>
        <v/>
      </c>
      <c r="D505" s="49" t="str">
        <f aca="false">IF(INDEX(Launagögn!$D$6:$D$10005,$A505)="","",INDEX(Launagögn!$D$6:$D$10005,$A505))</f>
        <v/>
      </c>
      <c r="E505" s="50" t="str">
        <f aca="false">IF(INDEX(Launagögn!$E$6:$E$10005,$A505)="","",INDEX(Launagögn!$E$6:$E$10005,$A505))</f>
        <v/>
      </c>
      <c r="F505" s="27" t="str">
        <f aca="false">IFERROR(IF(INDEX(Launagögn!$C$6:$C$10005,$A505)="","",IF(INDEX(Starfsmat!$C$11:$C$110,MATCH(INDEX(Launagögn!$C$6:$C$10005,$A505),Starfsmat!$B$11:$B$110,0))=0,"",INDEX(Starfsmat!$C$11:$C$110,MATCH(INDEX(Launagögn!$C$6:$C$10005,$A505),Starfsmat!$B$11:$B$110,0)))),"")</f>
        <v/>
      </c>
      <c r="G505" s="37" t="str">
        <f aca="false">IFERROR(IF(INDEX(Einstaklingsmat!$D$11:$D$510,$A505)=0,"",INDEX(Einstaklingsmat!$D$11:$D$510,$A505)),"")</f>
        <v/>
      </c>
      <c r="H505" s="51" t="str">
        <f aca="false">IFERROR(IF(AND(F505="",G505=""),"",IF(F505="",0,F505)+IF(G505="",0,G505)),"")</f>
        <v/>
      </c>
      <c r="I505" s="52" t="str">
        <f aca="false">IF(INDEX(Launagögn!$I$6:$I$10005,$A505)="","",INDEX(Launagögn!$I$6:$I$10005,$A505))</f>
        <v/>
      </c>
      <c r="J505" s="52" t="str">
        <f aca="false">IF(INDEX(Launagögn!$P$6:$P$10005,$A505)="","",INDEX(Launagögn!$P$6:$P$10005,$A505))</f>
        <v/>
      </c>
      <c r="K505" s="52" t="str">
        <f aca="false">IF(INDEX(Launagögn!$Q$6:$Q$10005,$A505)="","",INDEX(Launagögn!$Q$6:$Q$10005,$A505))</f>
        <v/>
      </c>
      <c r="L505" s="53" t="str">
        <f aca="false">IFERROR(IF(AND(I505="",J505=""),"",IF(I505="",0,I505)+IF(J505="",0,J505)),"")</f>
        <v/>
      </c>
      <c r="M505" s="52" t="str">
        <f aca="false">IFERROR(IF(OR(L505="",E505="",E505=0),"",ROUND(L505/E505,0)),"")</f>
        <v/>
      </c>
    </row>
    <row r="508" customFormat="false" ht="15" hidden="false" customHeight="true" outlineLevel="0" collapsed="false">
      <c r="B508" s="60"/>
      <c r="C508" s="60"/>
      <c r="D508" s="60"/>
      <c r="E508" s="60"/>
    </row>
    <row r="509" customFormat="false" ht="15" hidden="false" customHeight="true" outlineLevel="0" collapsed="false">
      <c r="B509" s="60"/>
      <c r="C509" s="60"/>
      <c r="D509" s="60"/>
      <c r="E509" s="60"/>
    </row>
    <row r="510" customFormat="false" ht="15" hidden="false" customHeight="true" outlineLevel="0" collapsed="false">
      <c r="B510" s="60"/>
      <c r="C510" s="60"/>
      <c r="D510" s="60"/>
      <c r="E510" s="60"/>
    </row>
    <row r="511" customFormat="false" ht="15" hidden="false" customHeight="true" outlineLevel="0" collapsed="false">
      <c r="B511" s="60"/>
      <c r="C511" s="60"/>
      <c r="D511" s="60"/>
      <c r="E511" s="60"/>
    </row>
    <row r="512" customFormat="false" ht="15" hidden="false" customHeight="true" outlineLevel="0" collapsed="false">
      <c r="B512" s="60"/>
      <c r="C512" s="60"/>
      <c r="D512" s="60"/>
      <c r="E512" s="60"/>
    </row>
    <row r="513" customFormat="false" ht="15" hidden="false" customHeight="true" outlineLevel="0" collapsed="false">
      <c r="B513" s="60"/>
      <c r="C513" s="60"/>
      <c r="D513" s="60"/>
      <c r="E513" s="60"/>
    </row>
    <row r="514" customFormat="false" ht="15" hidden="false" customHeight="true" outlineLevel="0" collapsed="false">
      <c r="B514" s="60"/>
      <c r="C514" s="60"/>
      <c r="D514" s="60"/>
      <c r="E514" s="60"/>
    </row>
    <row r="515" customFormat="false" ht="15" hidden="false" customHeight="true" outlineLevel="0" collapsed="false">
      <c r="B515" s="60"/>
      <c r="C515" s="60"/>
      <c r="D515" s="60"/>
      <c r="E515" s="60"/>
    </row>
  </sheetData>
  <sheetProtection sheet="true" formatColumns="false" formatRows="false" autoFilter="false"/>
  <autoFilter ref="A5:M505"/>
  <mergeCells count="3">
    <mergeCell ref="B2:N2"/>
    <mergeCell ref="B3:N3"/>
    <mergeCell ref="O5:P5"/>
  </mergeCells>
  <conditionalFormatting sqref="B4">
    <cfRule type="expression" priority="2" aboveAverage="0" equalAverage="0" bottom="0" percent="0" rank="0" text="" dxfId="11">
      <formula>$B$4&lt;&gt;""</formula>
    </cfRule>
  </conditionalFormatting>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2E5AA8"/>
    <pageSetUpPr fitToPage="false"/>
  </sheetPr>
  <dimension ref="B2:HG67"/>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2" min="2" style="1" width="18"/>
    <col collapsed="false" customWidth="true" hidden="false" outlineLevel="0" max="3" min="3" style="1" width="22"/>
    <col collapsed="false" customWidth="true" hidden="false" outlineLevel="0" max="4" min="4" style="1" width="60"/>
    <col collapsed="false" customWidth="true" hidden="false" outlineLevel="0" max="5" min="5" style="1" width="12"/>
    <col collapsed="false" customWidth="true" hidden="false" outlineLevel="0" max="13" min="6" style="1" width="38"/>
    <col collapsed="false" customWidth="true" hidden="true" outlineLevel="0" max="215" min="16" style="1" width="9"/>
  </cols>
  <sheetData>
    <row r="2" customFormat="false" ht="19.5" hidden="false" customHeight="true" outlineLevel="0" collapsed="false">
      <c r="B2" s="12" t="s">
        <v>161</v>
      </c>
      <c r="C2" s="12"/>
      <c r="D2" s="12"/>
      <c r="E2" s="12"/>
    </row>
    <row r="3" customFormat="false" ht="15" hidden="false" customHeight="true" outlineLevel="0" collapsed="false">
      <c r="B3" s="13" t="s">
        <v>162</v>
      </c>
      <c r="C3" s="13"/>
      <c r="D3" s="13"/>
      <c r="E3" s="13"/>
      <c r="F3" s="13"/>
      <c r="G3" s="13"/>
      <c r="H3" s="13"/>
      <c r="I3" s="13"/>
      <c r="J3" s="13"/>
      <c r="K3" s="13"/>
      <c r="L3" s="13"/>
      <c r="M3" s="13"/>
    </row>
    <row r="4" customFormat="false" ht="21.75" hidden="false" customHeight="true" outlineLevel="0" collapsed="false">
      <c r="E4" s="61" t="s">
        <v>163</v>
      </c>
      <c r="F4" s="62" t="s">
        <v>164</v>
      </c>
      <c r="G4" s="62" t="s">
        <v>165</v>
      </c>
      <c r="H4" s="62" t="s">
        <v>166</v>
      </c>
      <c r="I4" s="62" t="s">
        <v>167</v>
      </c>
      <c r="J4" s="62" t="s">
        <v>168</v>
      </c>
      <c r="P4" s="1" t="s">
        <v>169</v>
      </c>
    </row>
    <row r="5" customFormat="false" ht="15" hidden="false" customHeight="true" outlineLevel="0" collapsed="false">
      <c r="B5" s="63" t="s">
        <v>104</v>
      </c>
      <c r="C5" s="63" t="s">
        <v>7</v>
      </c>
      <c r="D5" s="63" t="s">
        <v>106</v>
      </c>
      <c r="E5" s="63" t="s">
        <v>107</v>
      </c>
      <c r="F5" s="63" t="s">
        <v>110</v>
      </c>
      <c r="G5" s="63" t="s">
        <v>111</v>
      </c>
      <c r="H5" s="63" t="s">
        <v>112</v>
      </c>
      <c r="I5" s="63" t="s">
        <v>113</v>
      </c>
      <c r="J5" s="63" t="s">
        <v>114</v>
      </c>
      <c r="K5" s="63" t="s">
        <v>115</v>
      </c>
      <c r="L5" s="63" t="s">
        <v>116</v>
      </c>
      <c r="M5" s="63" t="s">
        <v>117</v>
      </c>
    </row>
    <row r="6" customFormat="false" ht="15" hidden="false" customHeight="true" outlineLevel="0" collapsed="false">
      <c r="B6" s="1" t="s">
        <v>96</v>
      </c>
      <c r="C6" s="1" t="s">
        <v>170</v>
      </c>
      <c r="D6" s="1" t="s">
        <v>171</v>
      </c>
      <c r="E6" s="1" t="n">
        <v>8</v>
      </c>
      <c r="F6" s="1" t="s">
        <v>172</v>
      </c>
      <c r="G6" s="64" t="s">
        <v>173</v>
      </c>
      <c r="H6" s="1" t="s">
        <v>174</v>
      </c>
      <c r="I6" s="1" t="s">
        <v>175</v>
      </c>
      <c r="J6" s="1" t="s">
        <v>176</v>
      </c>
      <c r="K6" s="64" t="s">
        <v>177</v>
      </c>
      <c r="L6" s="64" t="s">
        <v>178</v>
      </c>
      <c r="M6" s="64" t="s">
        <v>179</v>
      </c>
      <c r="P6" s="1" t="str">
        <f aca="false">IF(Undirviðmið!$B6="","",IF(Undirviðmið!$B6=Viðmið!$C$10,IFERROR(INDEX($C$38:$C$52,1),""),IF(1&lt;=COUNTIF($B$6:$B$37,Undirviðmið!$B6),IFERROR(INDEX($C$6:$C$37,MATCH(Undirviðmið!$B6,$B$6:$B$37,0)+1-1),""),"")))</f>
        <v/>
      </c>
      <c r="Q6" s="1" t="str">
        <f aca="false">IF(Undirviðmið!$B7="","",IF(Undirviðmið!$B7=Viðmið!$C$10,IFERROR(INDEX($C$38:$C$52,1),""),IF(1&lt;=COUNTIF($B$6:$B$37,Undirviðmið!$B7),IFERROR(INDEX($C$6:$C$37,MATCH(Undirviðmið!$B7,$B$6:$B$37,0)+1-1),""),"")))</f>
        <v/>
      </c>
      <c r="R6" s="1" t="str">
        <f aca="false">IF(Undirviðmið!$B8="","",IF(Undirviðmið!$B8=Viðmið!$C$10,IFERROR(INDEX($C$38:$C$52,1),""),IF(1&lt;=COUNTIF($B$6:$B$37,Undirviðmið!$B8),IFERROR(INDEX($C$6:$C$37,MATCH(Undirviðmið!$B8,$B$6:$B$37,0)+1-1),""),"")))</f>
        <v/>
      </c>
      <c r="S6" s="1" t="str">
        <f aca="false">IF(Undirviðmið!$B9="","",IF(Undirviðmið!$B9=Viðmið!$C$10,IFERROR(INDEX($C$38:$C$52,1),""),IF(1&lt;=COUNTIF($B$6:$B$37,Undirviðmið!$B9),IFERROR(INDEX($C$6:$C$37,MATCH(Undirviðmið!$B9,$B$6:$B$37,0)+1-1),""),"")))</f>
        <v/>
      </c>
      <c r="T6" s="1" t="str">
        <f aca="false">IF(Undirviðmið!$B10="","",IF(Undirviðmið!$B10=Viðmið!$C$10,IFERROR(INDEX($C$38:$C$52,1),""),IF(1&lt;=COUNTIF($B$6:$B$37,Undirviðmið!$B10),IFERROR(INDEX($C$6:$C$37,MATCH(Undirviðmið!$B10,$B$6:$B$37,0)+1-1),""),"")))</f>
        <v/>
      </c>
      <c r="U6" s="1" t="str">
        <f aca="false">IF(Undirviðmið!$B11="","",IF(Undirviðmið!$B11=Viðmið!$C$10,IFERROR(INDEX($C$38:$C$52,1),""),IF(1&lt;=COUNTIF($B$6:$B$37,Undirviðmið!$B11),IFERROR(INDEX($C$6:$C$37,MATCH(Undirviðmið!$B11,$B$6:$B$37,0)+1-1),""),"")))</f>
        <v/>
      </c>
      <c r="V6" s="1" t="str">
        <f aca="false">IF(Undirviðmið!$B12="","",IF(Undirviðmið!$B12=Viðmið!$C$10,IFERROR(INDEX($C$38:$C$52,1),""),IF(1&lt;=COUNTIF($B$6:$B$37,Undirviðmið!$B12),IFERROR(INDEX($C$6:$C$37,MATCH(Undirviðmið!$B12,$B$6:$B$37,0)+1-1),""),"")))</f>
        <v/>
      </c>
      <c r="W6" s="1" t="str">
        <f aca="false">IF(Undirviðmið!$B13="","",IF(Undirviðmið!$B13=Viðmið!$C$10,IFERROR(INDEX($C$38:$C$52,1),""),IF(1&lt;=COUNTIF($B$6:$B$37,Undirviðmið!$B13),IFERROR(INDEX($C$6:$C$37,MATCH(Undirviðmið!$B13,$B$6:$B$37,0)+1-1),""),"")))</f>
        <v/>
      </c>
      <c r="X6" s="1" t="str">
        <f aca="false">IF(Undirviðmið!$B14="","",IF(Undirviðmið!$B14=Viðmið!$C$10,IFERROR(INDEX($C$38:$C$52,1),""),IF(1&lt;=COUNTIF($B$6:$B$37,Undirviðmið!$B14),IFERROR(INDEX($C$6:$C$37,MATCH(Undirviðmið!$B14,$B$6:$B$37,0)+1-1),""),"")))</f>
        <v/>
      </c>
      <c r="Y6" s="1" t="str">
        <f aca="false">IF(Undirviðmið!$B15="","",IF(Undirviðmið!$B15=Viðmið!$C$10,IFERROR(INDEX($C$38:$C$52,1),""),IF(1&lt;=COUNTIF($B$6:$B$37,Undirviðmið!$B15),IFERROR(INDEX($C$6:$C$37,MATCH(Undirviðmið!$B15,$B$6:$B$37,0)+1-1),""),"")))</f>
        <v/>
      </c>
      <c r="Z6" s="1" t="str">
        <f aca="false">IF(Undirviðmið!$B16="","",IF(Undirviðmið!$B16=Viðmið!$C$10,IFERROR(INDEX($C$38:$C$52,1),""),IF(1&lt;=COUNTIF($B$6:$B$37,Undirviðmið!$B16),IFERROR(INDEX($C$6:$C$37,MATCH(Undirviðmið!$B16,$B$6:$B$37,0)+1-1),""),"")))</f>
        <v/>
      </c>
      <c r="AA6" s="1" t="str">
        <f aca="false">IF(Undirviðmið!$B17="","",IF(Undirviðmið!$B17=Viðmið!$C$10,IFERROR(INDEX($C$38:$C$52,1),""),IF(1&lt;=COUNTIF($B$6:$B$37,Undirviðmið!$B17),IFERROR(INDEX($C$6:$C$37,MATCH(Undirviðmið!$B17,$B$6:$B$37,0)+1-1),""),"")))</f>
        <v/>
      </c>
      <c r="AB6" s="1" t="str">
        <f aca="false">IF(Undirviðmið!$B18="","",IF(Undirviðmið!$B18=Viðmið!$C$10,IFERROR(INDEX($C$38:$C$52,1),""),IF(1&lt;=COUNTIF($B$6:$B$37,Undirviðmið!$B18),IFERROR(INDEX($C$6:$C$37,MATCH(Undirviðmið!$B18,$B$6:$B$37,0)+1-1),""),"")))</f>
        <v/>
      </c>
      <c r="AC6" s="1" t="str">
        <f aca="false">IF(Undirviðmið!$B19="","",IF(Undirviðmið!$B19=Viðmið!$C$10,IFERROR(INDEX($C$38:$C$52,1),""),IF(1&lt;=COUNTIF($B$6:$B$37,Undirviðmið!$B19),IFERROR(INDEX($C$6:$C$37,MATCH(Undirviðmið!$B19,$B$6:$B$37,0)+1-1),""),"")))</f>
        <v/>
      </c>
      <c r="AD6" s="1" t="str">
        <f aca="false">IF(Undirviðmið!$B20="","",IF(Undirviðmið!$B20=Viðmið!$C$10,IFERROR(INDEX($C$38:$C$52,1),""),IF(1&lt;=COUNTIF($B$6:$B$37,Undirviðmið!$B20),IFERROR(INDEX($C$6:$C$37,MATCH(Undirviðmið!$B20,$B$6:$B$37,0)+1-1),""),"")))</f>
        <v/>
      </c>
      <c r="AE6" s="1" t="str">
        <f aca="false">IF(Undirviðmið!$B21="","",IF(Undirviðmið!$B21=Viðmið!$C$10,IFERROR(INDEX($C$38:$C$52,1),""),IF(1&lt;=COUNTIF($B$6:$B$37,Undirviðmið!$B21),IFERROR(INDEX($C$6:$C$37,MATCH(Undirviðmið!$B21,$B$6:$B$37,0)+1-1),""),"")))</f>
        <v/>
      </c>
      <c r="AF6" s="1" t="str">
        <f aca="false">IF(Undirviðmið!$B22="","",IF(Undirviðmið!$B22=Viðmið!$C$10,IFERROR(INDEX($C$38:$C$52,1),""),IF(1&lt;=COUNTIF($B$6:$B$37,Undirviðmið!$B22),IFERROR(INDEX($C$6:$C$37,MATCH(Undirviðmið!$B22,$B$6:$B$37,0)+1-1),""),"")))</f>
        <v/>
      </c>
      <c r="AG6" s="1" t="str">
        <f aca="false">IF(Undirviðmið!$B23="","",IF(Undirviðmið!$B23=Viðmið!$C$10,IFERROR(INDEX($C$38:$C$52,1),""),IF(1&lt;=COUNTIF($B$6:$B$37,Undirviðmið!$B23),IFERROR(INDEX($C$6:$C$37,MATCH(Undirviðmið!$B23,$B$6:$B$37,0)+1-1),""),"")))</f>
        <v/>
      </c>
      <c r="AH6" s="1" t="str">
        <f aca="false">IF(Undirviðmið!$B24="","",IF(Undirviðmið!$B24=Viðmið!$C$10,IFERROR(INDEX($C$38:$C$52,1),""),IF(1&lt;=COUNTIF($B$6:$B$37,Undirviðmið!$B24),IFERROR(INDEX($C$6:$C$37,MATCH(Undirviðmið!$B24,$B$6:$B$37,0)+1-1),""),"")))</f>
        <v/>
      </c>
      <c r="AI6" s="1" t="str">
        <f aca="false">IF(Undirviðmið!$B25="","",IF(Undirviðmið!$B25=Viðmið!$C$10,IFERROR(INDEX($C$38:$C$52,1),""),IF(1&lt;=COUNTIF($B$6:$B$37,Undirviðmið!$B25),IFERROR(INDEX($C$6:$C$37,MATCH(Undirviðmið!$B25,$B$6:$B$37,0)+1-1),""),"")))</f>
        <v/>
      </c>
      <c r="AJ6" s="1" t="str">
        <f aca="false">IF(Undirviðmið!$B26="","",IF(Undirviðmið!$B26=Viðmið!$C$10,IFERROR(INDEX($C$38:$C$52,1),""),IF(1&lt;=COUNTIF($B$6:$B$37,Undirviðmið!$B26),IFERROR(INDEX($C$6:$C$37,MATCH(Undirviðmið!$B26,$B$6:$B$37,0)+1-1),""),"")))</f>
        <v/>
      </c>
      <c r="AK6" s="1" t="str">
        <f aca="false">IF(Undirviðmið!$B27="","",IF(Undirviðmið!$B27=Viðmið!$C$10,IFERROR(INDEX($C$38:$C$52,1),""),IF(1&lt;=COUNTIF($B$6:$B$37,Undirviðmið!$B27),IFERROR(INDEX($C$6:$C$37,MATCH(Undirviðmið!$B27,$B$6:$B$37,0)+1-1),""),"")))</f>
        <v/>
      </c>
      <c r="AL6" s="1" t="str">
        <f aca="false">IF(Undirviðmið!$B28="","",IF(Undirviðmið!$B28=Viðmið!$C$10,IFERROR(INDEX($C$38:$C$52,1),""),IF(1&lt;=COUNTIF($B$6:$B$37,Undirviðmið!$B28),IFERROR(INDEX($C$6:$C$37,MATCH(Undirviðmið!$B28,$B$6:$B$37,0)+1-1),""),"")))</f>
        <v/>
      </c>
      <c r="AM6" s="1" t="str">
        <f aca="false">IF(Undirviðmið!$B29="","",IF(Undirviðmið!$B29=Viðmið!$C$10,IFERROR(INDEX($C$38:$C$52,1),""),IF(1&lt;=COUNTIF($B$6:$B$37,Undirviðmið!$B29),IFERROR(INDEX($C$6:$C$37,MATCH(Undirviðmið!$B29,$B$6:$B$37,0)+1-1),""),"")))</f>
        <v/>
      </c>
      <c r="AN6" s="1" t="str">
        <f aca="false">IF(Undirviðmið!$B30="","",IF(Undirviðmið!$B30=Viðmið!$C$10,IFERROR(INDEX($C$38:$C$52,1),""),IF(1&lt;=COUNTIF($B$6:$B$37,Undirviðmið!$B30),IFERROR(INDEX($C$6:$C$37,MATCH(Undirviðmið!$B30,$B$6:$B$37,0)+1-1),""),"")))</f>
        <v/>
      </c>
      <c r="AO6" s="1" t="str">
        <f aca="false">IF(Undirviðmið!$B31="","",IF(Undirviðmið!$B31=Viðmið!$C$10,IFERROR(INDEX($C$38:$C$52,1),""),IF(1&lt;=COUNTIF($B$6:$B$37,Undirviðmið!$B31),IFERROR(INDEX($C$6:$C$37,MATCH(Undirviðmið!$B31,$B$6:$B$37,0)+1-1),""),"")))</f>
        <v/>
      </c>
      <c r="AP6" s="1" t="str">
        <f aca="false">IF(Undirviðmið!$B32="","",IF(Undirviðmið!$B32=Viðmið!$C$10,IFERROR(INDEX($C$38:$C$52,1),""),IF(1&lt;=COUNTIF($B$6:$B$37,Undirviðmið!$B32),IFERROR(INDEX($C$6:$C$37,MATCH(Undirviðmið!$B32,$B$6:$B$37,0)+1-1),""),"")))</f>
        <v/>
      </c>
      <c r="AQ6" s="1" t="str">
        <f aca="false">IF(Undirviðmið!$B33="","",IF(Undirviðmið!$B33=Viðmið!$C$10,IFERROR(INDEX($C$38:$C$52,1),""),IF(1&lt;=COUNTIF($B$6:$B$37,Undirviðmið!$B33),IFERROR(INDEX($C$6:$C$37,MATCH(Undirviðmið!$B33,$B$6:$B$37,0)+1-1),""),"")))</f>
        <v/>
      </c>
      <c r="AR6" s="1" t="str">
        <f aca="false">IF(Undirviðmið!$B34="","",IF(Undirviðmið!$B34=Viðmið!$C$10,IFERROR(INDEX($C$38:$C$52,1),""),IF(1&lt;=COUNTIF($B$6:$B$37,Undirviðmið!$B34),IFERROR(INDEX($C$6:$C$37,MATCH(Undirviðmið!$B34,$B$6:$B$37,0)+1-1),""),"")))</f>
        <v/>
      </c>
      <c r="AS6" s="1" t="str">
        <f aca="false">IF(Undirviðmið!$B35="","",IF(Undirviðmið!$B35=Viðmið!$C$10,IFERROR(INDEX($C$38:$C$52,1),""),IF(1&lt;=COUNTIF($B$6:$B$37,Undirviðmið!$B35),IFERROR(INDEX($C$6:$C$37,MATCH(Undirviðmið!$B35,$B$6:$B$37,0)+1-1),""),"")))</f>
        <v/>
      </c>
      <c r="AT6" s="1" t="str">
        <f aca="false">IF(Undirviðmið!$B36="","",IF(Undirviðmið!$B36=Viðmið!$C$10,IFERROR(INDEX($C$38:$C$52,1),""),IF(1&lt;=COUNTIF($B$6:$B$37,Undirviðmið!$B36),IFERROR(INDEX($C$6:$C$37,MATCH(Undirviðmið!$B36,$B$6:$B$37,0)+1-1),""),"")))</f>
        <v/>
      </c>
      <c r="AU6" s="1" t="str">
        <f aca="false">IF(Undirviðmið!$B37="","",IF(Undirviðmið!$B37=Viðmið!$C$10,IFERROR(INDEX($C$38:$C$52,1),""),IF(1&lt;=COUNTIF($B$6:$B$37,Undirviðmið!$B37),IFERROR(INDEX($C$6:$C$37,MATCH(Undirviðmið!$B37,$B$6:$B$37,0)+1-1),""),"")))</f>
        <v/>
      </c>
      <c r="AV6" s="1" t="str">
        <f aca="false">IF(Undirviðmið!$B38="","",IF(Undirviðmið!$B38=Viðmið!$C$10,IFERROR(INDEX($C$38:$C$52,1),""),IF(1&lt;=COUNTIF($B$6:$B$37,Undirviðmið!$B38),IFERROR(INDEX($C$6:$C$37,MATCH(Undirviðmið!$B38,$B$6:$B$37,0)+1-1),""),"")))</f>
        <v/>
      </c>
      <c r="AW6" s="1" t="str">
        <f aca="false">IF(Undirviðmið!$B39="","",IF(Undirviðmið!$B39=Viðmið!$C$10,IFERROR(INDEX($C$38:$C$52,1),""),IF(1&lt;=COUNTIF($B$6:$B$37,Undirviðmið!$B39),IFERROR(INDEX($C$6:$C$37,MATCH(Undirviðmið!$B39,$B$6:$B$37,0)+1-1),""),"")))</f>
        <v/>
      </c>
      <c r="AX6" s="1" t="str">
        <f aca="false">IF(Undirviðmið!$B40="","",IF(Undirviðmið!$B40=Viðmið!$C$10,IFERROR(INDEX($C$38:$C$52,1),""),IF(1&lt;=COUNTIF($B$6:$B$37,Undirviðmið!$B40),IFERROR(INDEX($C$6:$C$37,MATCH(Undirviðmið!$B40,$B$6:$B$37,0)+1-1),""),"")))</f>
        <v/>
      </c>
      <c r="AY6" s="1" t="str">
        <f aca="false">IF(Undirviðmið!$B41="","",IF(Undirviðmið!$B41=Viðmið!$C$10,IFERROR(INDEX($C$38:$C$52,1),""),IF(1&lt;=COUNTIF($B$6:$B$37,Undirviðmið!$B41),IFERROR(INDEX($C$6:$C$37,MATCH(Undirviðmið!$B41,$B$6:$B$37,0)+1-1),""),"")))</f>
        <v/>
      </c>
      <c r="AZ6" s="1" t="str">
        <f aca="false">IF(Undirviðmið!$B42="","",IF(Undirviðmið!$B42=Viðmið!$C$10,IFERROR(INDEX($C$38:$C$52,1),""),IF(1&lt;=COUNTIF($B$6:$B$37,Undirviðmið!$B42),IFERROR(INDEX($C$6:$C$37,MATCH(Undirviðmið!$B42,$B$6:$B$37,0)+1-1),""),"")))</f>
        <v/>
      </c>
      <c r="BA6" s="1" t="str">
        <f aca="false">IF(Undirviðmið!$B43="","",IF(Undirviðmið!$B43=Viðmið!$C$10,IFERROR(INDEX($C$38:$C$52,1),""),IF(1&lt;=COUNTIF($B$6:$B$37,Undirviðmið!$B43),IFERROR(INDEX($C$6:$C$37,MATCH(Undirviðmið!$B43,$B$6:$B$37,0)+1-1),""),"")))</f>
        <v/>
      </c>
      <c r="BB6" s="1" t="str">
        <f aca="false">IF(Undirviðmið!$B44="","",IF(Undirviðmið!$B44=Viðmið!$C$10,IFERROR(INDEX($C$38:$C$52,1),""),IF(1&lt;=COUNTIF($B$6:$B$37,Undirviðmið!$B44),IFERROR(INDEX($C$6:$C$37,MATCH(Undirviðmið!$B44,$B$6:$B$37,0)+1-1),""),"")))</f>
        <v/>
      </c>
      <c r="BC6" s="1" t="str">
        <f aca="false">IF(Undirviðmið!$B45="","",IF(Undirviðmið!$B45=Viðmið!$C$10,IFERROR(INDEX($C$38:$C$52,1),""),IF(1&lt;=COUNTIF($B$6:$B$37,Undirviðmið!$B45),IFERROR(INDEX($C$6:$C$37,MATCH(Undirviðmið!$B45,$B$6:$B$37,0)+1-1),""),"")))</f>
        <v/>
      </c>
      <c r="BD6" s="1" t="str">
        <f aca="false">IF(Undirviðmið!$B46="","",IF(Undirviðmið!$B46=Viðmið!$C$10,IFERROR(INDEX($C$38:$C$52,1),""),IF(1&lt;=COUNTIF($B$6:$B$37,Undirviðmið!$B46),IFERROR(INDEX($C$6:$C$37,MATCH(Undirviðmið!$B46,$B$6:$B$37,0)+1-1),""),"")))</f>
        <v/>
      </c>
      <c r="BE6" s="1" t="str">
        <f aca="false">IF(Undirviðmið!$B47="","",IF(Undirviðmið!$B47=Viðmið!$C$10,IFERROR(INDEX($C$38:$C$52,1),""),IF(1&lt;=COUNTIF($B$6:$B$37,Undirviðmið!$B47),IFERROR(INDEX($C$6:$C$37,MATCH(Undirviðmið!$B47,$B$6:$B$37,0)+1-1),""),"")))</f>
        <v/>
      </c>
      <c r="BF6" s="1" t="str">
        <f aca="false">IF(Undirviðmið!$B48="","",IF(Undirviðmið!$B48=Viðmið!$C$10,IFERROR(INDEX($C$38:$C$52,1),""),IF(1&lt;=COUNTIF($B$6:$B$37,Undirviðmið!$B48),IFERROR(INDEX($C$6:$C$37,MATCH(Undirviðmið!$B48,$B$6:$B$37,0)+1-1),""),"")))</f>
        <v/>
      </c>
      <c r="BG6" s="1" t="str">
        <f aca="false">IF(Undirviðmið!$B49="","",IF(Undirviðmið!$B49=Viðmið!$C$10,IFERROR(INDEX($C$38:$C$52,1),""),IF(1&lt;=COUNTIF($B$6:$B$37,Undirviðmið!$B49),IFERROR(INDEX($C$6:$C$37,MATCH(Undirviðmið!$B49,$B$6:$B$37,0)+1-1),""),"")))</f>
        <v/>
      </c>
      <c r="BH6" s="1" t="str">
        <f aca="false">IF(Undirviðmið!$B50="","",IF(Undirviðmið!$B50=Viðmið!$C$10,IFERROR(INDEX($C$38:$C$52,1),""),IF(1&lt;=COUNTIF($B$6:$B$37,Undirviðmið!$B50),IFERROR(INDEX($C$6:$C$37,MATCH(Undirviðmið!$B50,$B$6:$B$37,0)+1-1),""),"")))</f>
        <v/>
      </c>
      <c r="BI6" s="1" t="str">
        <f aca="false">IF(Undirviðmið!$B51="","",IF(Undirviðmið!$B51=Viðmið!$C$10,IFERROR(INDEX($C$38:$C$52,1),""),IF(1&lt;=COUNTIF($B$6:$B$37,Undirviðmið!$B51),IFERROR(INDEX($C$6:$C$37,MATCH(Undirviðmið!$B51,$B$6:$B$37,0)+1-1),""),"")))</f>
        <v/>
      </c>
      <c r="BJ6" s="1" t="str">
        <f aca="false">IF(Undirviðmið!$B52="","",IF(Undirviðmið!$B52=Viðmið!$C$10,IFERROR(INDEX($C$38:$C$52,1),""),IF(1&lt;=COUNTIF($B$6:$B$37,Undirviðmið!$B52),IFERROR(INDEX($C$6:$C$37,MATCH(Undirviðmið!$B52,$B$6:$B$37,0)+1-1),""),"")))</f>
        <v/>
      </c>
      <c r="BK6" s="1" t="str">
        <f aca="false">IF(Undirviðmið!$B53="","",IF(Undirviðmið!$B53=Viðmið!$C$10,IFERROR(INDEX($C$38:$C$52,1),""),IF(1&lt;=COUNTIF($B$6:$B$37,Undirviðmið!$B53),IFERROR(INDEX($C$6:$C$37,MATCH(Undirviðmið!$B53,$B$6:$B$37,0)+1-1),""),"")))</f>
        <v/>
      </c>
      <c r="BL6" s="1" t="str">
        <f aca="false">IF(Undirviðmið!$B54="","",IF(Undirviðmið!$B54=Viðmið!$C$10,IFERROR(INDEX($C$38:$C$52,1),""),IF(1&lt;=COUNTIF($B$6:$B$37,Undirviðmið!$B54),IFERROR(INDEX($C$6:$C$37,MATCH(Undirviðmið!$B54,$B$6:$B$37,0)+1-1),""),"")))</f>
        <v/>
      </c>
      <c r="BM6" s="1" t="str">
        <f aca="false">IF(Undirviðmið!$B55="","",IF(Undirviðmið!$B55=Viðmið!$C$10,IFERROR(INDEX($C$38:$C$52,1),""),IF(1&lt;=COUNTIF($B$6:$B$37,Undirviðmið!$B55),IFERROR(INDEX($C$6:$C$37,MATCH(Undirviðmið!$B55,$B$6:$B$37,0)+1-1),""),"")))</f>
        <v/>
      </c>
      <c r="BN6" s="1" t="str">
        <f aca="false">IF(Undirviðmið!$B56="","",IF(Undirviðmið!$B56=Viðmið!$C$10,IFERROR(INDEX($C$38:$C$52,1),""),IF(1&lt;=COUNTIF($B$6:$B$37,Undirviðmið!$B56),IFERROR(INDEX($C$6:$C$37,MATCH(Undirviðmið!$B56,$B$6:$B$37,0)+1-1),""),"")))</f>
        <v/>
      </c>
      <c r="BO6" s="1" t="str">
        <f aca="false">IF(Undirviðmið!$B57="","",IF(Undirviðmið!$B57=Viðmið!$C$10,IFERROR(INDEX($C$38:$C$52,1),""),IF(1&lt;=COUNTIF($B$6:$B$37,Undirviðmið!$B57),IFERROR(INDEX($C$6:$C$37,MATCH(Undirviðmið!$B57,$B$6:$B$37,0)+1-1),""),"")))</f>
        <v/>
      </c>
      <c r="BP6" s="1" t="str">
        <f aca="false">IF(Undirviðmið!$B58="","",IF(Undirviðmið!$B58=Viðmið!$C$10,IFERROR(INDEX($C$38:$C$52,1),""),IF(1&lt;=COUNTIF($B$6:$B$37,Undirviðmið!$B58),IFERROR(INDEX($C$6:$C$37,MATCH(Undirviðmið!$B58,$B$6:$B$37,0)+1-1),""),"")))</f>
        <v/>
      </c>
      <c r="BQ6" s="1" t="str">
        <f aca="false">IF(Undirviðmið!$B59="","",IF(Undirviðmið!$B59=Viðmið!$C$10,IFERROR(INDEX($C$38:$C$52,1),""),IF(1&lt;=COUNTIF($B$6:$B$37,Undirviðmið!$B59),IFERROR(INDEX($C$6:$C$37,MATCH(Undirviðmið!$B59,$B$6:$B$37,0)+1-1),""),"")))</f>
        <v/>
      </c>
      <c r="BR6" s="1" t="str">
        <f aca="false">IF(Undirviðmið!$B60="","",IF(Undirviðmið!$B60=Viðmið!$C$10,IFERROR(INDEX($C$38:$C$52,1),""),IF(1&lt;=COUNTIF($B$6:$B$37,Undirviðmið!$B60),IFERROR(INDEX($C$6:$C$37,MATCH(Undirviðmið!$B60,$B$6:$B$37,0)+1-1),""),"")))</f>
        <v/>
      </c>
      <c r="BS6" s="1" t="str">
        <f aca="false">IF(Undirviðmið!$B61="","",IF(Undirviðmið!$B61=Viðmið!$C$10,IFERROR(INDEX($C$38:$C$52,1),""),IF(1&lt;=COUNTIF($B$6:$B$37,Undirviðmið!$B61),IFERROR(INDEX($C$6:$C$37,MATCH(Undirviðmið!$B61,$B$6:$B$37,0)+1-1),""),"")))</f>
        <v/>
      </c>
      <c r="BT6" s="1" t="str">
        <f aca="false">IF(Undirviðmið!$B62="","",IF(Undirviðmið!$B62=Viðmið!$C$10,IFERROR(INDEX($C$38:$C$52,1),""),IF(1&lt;=COUNTIF($B$6:$B$37,Undirviðmið!$B62),IFERROR(INDEX($C$6:$C$37,MATCH(Undirviðmið!$B62,$B$6:$B$37,0)+1-1),""),"")))</f>
        <v/>
      </c>
      <c r="BU6" s="1" t="str">
        <f aca="false">IF(Undirviðmið!$B63="","",IF(Undirviðmið!$B63=Viðmið!$C$10,IFERROR(INDEX($C$38:$C$52,1),""),IF(1&lt;=COUNTIF($B$6:$B$37,Undirviðmið!$B63),IFERROR(INDEX($C$6:$C$37,MATCH(Undirviðmið!$B63,$B$6:$B$37,0)+1-1),""),"")))</f>
        <v/>
      </c>
      <c r="BV6" s="1" t="str">
        <f aca="false">IF(Undirviðmið!$B64="","",IF(Undirviðmið!$B64=Viðmið!$C$10,IFERROR(INDEX($C$38:$C$52,1),""),IF(1&lt;=COUNTIF($B$6:$B$37,Undirviðmið!$B64),IFERROR(INDEX($C$6:$C$37,MATCH(Undirviðmið!$B64,$B$6:$B$37,0)+1-1),""),"")))</f>
        <v/>
      </c>
      <c r="BW6" s="1" t="str">
        <f aca="false">IF(Undirviðmið!$B65="","",IF(Undirviðmið!$B65=Viðmið!$C$10,IFERROR(INDEX($C$38:$C$52,1),""),IF(1&lt;=COUNTIF($B$6:$B$37,Undirviðmið!$B65),IFERROR(INDEX($C$6:$C$37,MATCH(Undirviðmið!$B65,$B$6:$B$37,0)+1-1),""),"")))</f>
        <v/>
      </c>
      <c r="BX6" s="1" t="str">
        <f aca="false">IF(Undirviðmið!$B66="","",IF(Undirviðmið!$B66=Viðmið!$C$10,IFERROR(INDEX($C$38:$C$52,1),""),IF(1&lt;=COUNTIF($B$6:$B$37,Undirviðmið!$B66),IFERROR(INDEX($C$6:$C$37,MATCH(Undirviðmið!$B66,$B$6:$B$37,0)+1-1),""),"")))</f>
        <v/>
      </c>
      <c r="BY6" s="1" t="str">
        <f aca="false">IF(Undirviðmið!$B67="","",IF(Undirviðmið!$B67=Viðmið!$C$10,IFERROR(INDEX($C$38:$C$52,1),""),IF(1&lt;=COUNTIF($B$6:$B$37,Undirviðmið!$B67),IFERROR(INDEX($C$6:$C$37,MATCH(Undirviðmið!$B67,$B$6:$B$37,0)+1-1),""),"")))</f>
        <v/>
      </c>
      <c r="BZ6" s="1" t="str">
        <f aca="false">IF(Undirviðmið!$B68="","",IF(Undirviðmið!$B68=Viðmið!$C$10,IFERROR(INDEX($C$38:$C$52,1),""),IF(1&lt;=COUNTIF($B$6:$B$37,Undirviðmið!$B68),IFERROR(INDEX($C$6:$C$37,MATCH(Undirviðmið!$B68,$B$6:$B$37,0)+1-1),""),"")))</f>
        <v/>
      </c>
      <c r="CA6" s="1" t="str">
        <f aca="false">IF(Undirviðmið!$B69="","",IF(Undirviðmið!$B69=Viðmið!$C$10,IFERROR(INDEX($C$38:$C$52,1),""),IF(1&lt;=COUNTIF($B$6:$B$37,Undirviðmið!$B69),IFERROR(INDEX($C$6:$C$37,MATCH(Undirviðmið!$B69,$B$6:$B$37,0)+1-1),""),"")))</f>
        <v/>
      </c>
      <c r="CB6" s="1" t="str">
        <f aca="false">IF(Undirviðmið!$B70="","",IF(Undirviðmið!$B70=Viðmið!$C$10,IFERROR(INDEX($C$38:$C$52,1),""),IF(1&lt;=COUNTIF($B$6:$B$37,Undirviðmið!$B70),IFERROR(INDEX($C$6:$C$37,MATCH(Undirviðmið!$B70,$B$6:$B$37,0)+1-1),""),"")))</f>
        <v/>
      </c>
      <c r="CC6" s="1" t="str">
        <f aca="false">IF(Undirviðmið!$B71="","",IF(Undirviðmið!$B71=Viðmið!$C$10,IFERROR(INDEX($C$38:$C$52,1),""),IF(1&lt;=COUNTIF($B$6:$B$37,Undirviðmið!$B71),IFERROR(INDEX($C$6:$C$37,MATCH(Undirviðmið!$B71,$B$6:$B$37,0)+1-1),""),"")))</f>
        <v/>
      </c>
      <c r="CD6" s="1" t="str">
        <f aca="false">IF(Undirviðmið!$B72="","",IF(Undirviðmið!$B72=Viðmið!$C$10,IFERROR(INDEX($C$38:$C$52,1),""),IF(1&lt;=COUNTIF($B$6:$B$37,Undirviðmið!$B72),IFERROR(INDEX($C$6:$C$37,MATCH(Undirviðmið!$B72,$B$6:$B$37,0)+1-1),""),"")))</f>
        <v/>
      </c>
      <c r="CE6" s="1" t="str">
        <f aca="false">IF(Undirviðmið!$B73="","",IF(Undirviðmið!$B73=Viðmið!$C$10,IFERROR(INDEX($C$38:$C$52,1),""),IF(1&lt;=COUNTIF($B$6:$B$37,Undirviðmið!$B73),IFERROR(INDEX($C$6:$C$37,MATCH(Undirviðmið!$B73,$B$6:$B$37,0)+1-1),""),"")))</f>
        <v/>
      </c>
      <c r="CF6" s="1" t="str">
        <f aca="false">IF(Undirviðmið!$B74="","",IF(Undirviðmið!$B74=Viðmið!$C$10,IFERROR(INDEX($C$38:$C$52,1),""),IF(1&lt;=COUNTIF($B$6:$B$37,Undirviðmið!$B74),IFERROR(INDEX($C$6:$C$37,MATCH(Undirviðmið!$B74,$B$6:$B$37,0)+1-1),""),"")))</f>
        <v/>
      </c>
      <c r="CG6" s="1" t="str">
        <f aca="false">IF(Undirviðmið!$B75="","",IF(Undirviðmið!$B75=Viðmið!$C$10,IFERROR(INDEX($C$38:$C$52,1),""),IF(1&lt;=COUNTIF($B$6:$B$37,Undirviðmið!$B75),IFERROR(INDEX($C$6:$C$37,MATCH(Undirviðmið!$B75,$B$6:$B$37,0)+1-1),""),"")))</f>
        <v/>
      </c>
      <c r="CH6" s="1" t="str">
        <f aca="false">IF(Undirviðmið!$B76="","",IF(Undirviðmið!$B76=Viðmið!$C$10,IFERROR(INDEX($C$38:$C$52,1),""),IF(1&lt;=COUNTIF($B$6:$B$37,Undirviðmið!$B76),IFERROR(INDEX($C$6:$C$37,MATCH(Undirviðmið!$B76,$B$6:$B$37,0)+1-1),""),"")))</f>
        <v/>
      </c>
      <c r="CI6" s="1" t="str">
        <f aca="false">IF(Undirviðmið!$B77="","",IF(Undirviðmið!$B77=Viðmið!$C$10,IFERROR(INDEX($C$38:$C$52,1),""),IF(1&lt;=COUNTIF($B$6:$B$37,Undirviðmið!$B77),IFERROR(INDEX($C$6:$C$37,MATCH(Undirviðmið!$B77,$B$6:$B$37,0)+1-1),""),"")))</f>
        <v/>
      </c>
      <c r="CJ6" s="1" t="str">
        <f aca="false">IF(Undirviðmið!$B78="","",IF(Undirviðmið!$B78=Viðmið!$C$10,IFERROR(INDEX($C$38:$C$52,1),""),IF(1&lt;=COUNTIF($B$6:$B$37,Undirviðmið!$B78),IFERROR(INDEX($C$6:$C$37,MATCH(Undirviðmið!$B78,$B$6:$B$37,0)+1-1),""),"")))</f>
        <v/>
      </c>
      <c r="CK6" s="1" t="str">
        <f aca="false">IF(Undirviðmið!$B79="","",IF(Undirviðmið!$B79=Viðmið!$C$10,IFERROR(INDEX($C$38:$C$52,1),""),IF(1&lt;=COUNTIF($B$6:$B$37,Undirviðmið!$B79),IFERROR(INDEX($C$6:$C$37,MATCH(Undirviðmið!$B79,$B$6:$B$37,0)+1-1),""),"")))</f>
        <v/>
      </c>
      <c r="CL6" s="1" t="str">
        <f aca="false">IF(Undirviðmið!$B80="","",IF(Undirviðmið!$B80=Viðmið!$C$10,IFERROR(INDEX($C$38:$C$52,1),""),IF(1&lt;=COUNTIF($B$6:$B$37,Undirviðmið!$B80),IFERROR(INDEX($C$6:$C$37,MATCH(Undirviðmið!$B80,$B$6:$B$37,0)+1-1),""),"")))</f>
        <v/>
      </c>
      <c r="CM6" s="1" t="str">
        <f aca="false">IF(Undirviðmið!$B81="","",IF(Undirviðmið!$B81=Viðmið!$C$10,IFERROR(INDEX($C$38:$C$52,1),""),IF(1&lt;=COUNTIF($B$6:$B$37,Undirviðmið!$B81),IFERROR(INDEX($C$6:$C$37,MATCH(Undirviðmið!$B81,$B$6:$B$37,0)+1-1),""),"")))</f>
        <v/>
      </c>
      <c r="CN6" s="1" t="str">
        <f aca="false">IF(Undirviðmið!$B82="","",IF(Undirviðmið!$B82=Viðmið!$C$10,IFERROR(INDEX($C$38:$C$52,1),""),IF(1&lt;=COUNTIF($B$6:$B$37,Undirviðmið!$B82),IFERROR(INDEX($C$6:$C$37,MATCH(Undirviðmið!$B82,$B$6:$B$37,0)+1-1),""),"")))</f>
        <v/>
      </c>
      <c r="CO6" s="1" t="str">
        <f aca="false">IF(Undirviðmið!$B83="","",IF(Undirviðmið!$B83=Viðmið!$C$10,IFERROR(INDEX($C$38:$C$52,1),""),IF(1&lt;=COUNTIF($B$6:$B$37,Undirviðmið!$B83),IFERROR(INDEX($C$6:$C$37,MATCH(Undirviðmið!$B83,$B$6:$B$37,0)+1-1),""),"")))</f>
        <v/>
      </c>
      <c r="CP6" s="1" t="str">
        <f aca="false">IF(Undirviðmið!$B84="","",IF(Undirviðmið!$B84=Viðmið!$C$10,IFERROR(INDEX($C$38:$C$52,1),""),IF(1&lt;=COUNTIF($B$6:$B$37,Undirviðmið!$B84),IFERROR(INDEX($C$6:$C$37,MATCH(Undirviðmið!$B84,$B$6:$B$37,0)+1-1),""),"")))</f>
        <v/>
      </c>
      <c r="CQ6" s="1" t="str">
        <f aca="false">IF(Undirviðmið!$B85="","",IF(Undirviðmið!$B85=Viðmið!$C$10,IFERROR(INDEX($C$38:$C$52,1),""),IF(1&lt;=COUNTIF($B$6:$B$37,Undirviðmið!$B85),IFERROR(INDEX($C$6:$C$37,MATCH(Undirviðmið!$B85,$B$6:$B$37,0)+1-1),""),"")))</f>
        <v/>
      </c>
      <c r="CR6" s="1" t="str">
        <f aca="false">IF(Undirviðmið!$B86="","",IF(Undirviðmið!$B86=Viðmið!$C$10,IFERROR(INDEX($C$38:$C$52,1),""),IF(1&lt;=COUNTIF($B$6:$B$37,Undirviðmið!$B86),IFERROR(INDEX($C$6:$C$37,MATCH(Undirviðmið!$B86,$B$6:$B$37,0)+1-1),""),"")))</f>
        <v/>
      </c>
      <c r="CS6" s="1" t="str">
        <f aca="false">IF(Undirviðmið!$B87="","",IF(Undirviðmið!$B87=Viðmið!$C$10,IFERROR(INDEX($C$38:$C$52,1),""),IF(1&lt;=COUNTIF($B$6:$B$37,Undirviðmið!$B87),IFERROR(INDEX($C$6:$C$37,MATCH(Undirviðmið!$B87,$B$6:$B$37,0)+1-1),""),"")))</f>
        <v/>
      </c>
      <c r="CT6" s="1" t="str">
        <f aca="false">IF(Undirviðmið!$B88="","",IF(Undirviðmið!$B88=Viðmið!$C$10,IFERROR(INDEX($C$38:$C$52,1),""),IF(1&lt;=COUNTIF($B$6:$B$37,Undirviðmið!$B88),IFERROR(INDEX($C$6:$C$37,MATCH(Undirviðmið!$B88,$B$6:$B$37,0)+1-1),""),"")))</f>
        <v/>
      </c>
      <c r="CU6" s="1" t="str">
        <f aca="false">IF(Undirviðmið!$B89="","",IF(Undirviðmið!$B89=Viðmið!$C$10,IFERROR(INDEX($C$38:$C$52,1),""),IF(1&lt;=COUNTIF($B$6:$B$37,Undirviðmið!$B89),IFERROR(INDEX($C$6:$C$37,MATCH(Undirviðmið!$B89,$B$6:$B$37,0)+1-1),""),"")))</f>
        <v/>
      </c>
      <c r="CV6" s="1" t="str">
        <f aca="false">IF(Undirviðmið!$B90="","",IF(Undirviðmið!$B90=Viðmið!$C$10,IFERROR(INDEX($C$38:$C$52,1),""),IF(1&lt;=COUNTIF($B$6:$B$37,Undirviðmið!$B90),IFERROR(INDEX($C$6:$C$37,MATCH(Undirviðmið!$B90,$B$6:$B$37,0)+1-1),""),"")))</f>
        <v/>
      </c>
      <c r="CW6" s="1" t="str">
        <f aca="false">IF(Undirviðmið!$B91="","",IF(Undirviðmið!$B91=Viðmið!$C$10,IFERROR(INDEX($C$38:$C$52,1),""),IF(1&lt;=COUNTIF($B$6:$B$37,Undirviðmið!$B91),IFERROR(INDEX($C$6:$C$37,MATCH(Undirviðmið!$B91,$B$6:$B$37,0)+1-1),""),"")))</f>
        <v/>
      </c>
      <c r="CX6" s="1" t="str">
        <f aca="false">IF(Undirviðmið!$B92="","",IF(Undirviðmið!$B92=Viðmið!$C$10,IFERROR(INDEX($C$38:$C$52,1),""),IF(1&lt;=COUNTIF($B$6:$B$37,Undirviðmið!$B92),IFERROR(INDEX($C$6:$C$37,MATCH(Undirviðmið!$B92,$B$6:$B$37,0)+1-1),""),"")))</f>
        <v/>
      </c>
      <c r="CY6" s="1" t="str">
        <f aca="false">IF(Undirviðmið!$B93="","",IF(Undirviðmið!$B93=Viðmið!$C$10,IFERROR(INDEX($C$38:$C$52,1),""),IF(1&lt;=COUNTIF($B$6:$B$37,Undirviðmið!$B93),IFERROR(INDEX($C$6:$C$37,MATCH(Undirviðmið!$B93,$B$6:$B$37,0)+1-1),""),"")))</f>
        <v/>
      </c>
      <c r="CZ6" s="1" t="str">
        <f aca="false">IF(Undirviðmið!$B94="","",IF(Undirviðmið!$B94=Viðmið!$C$10,IFERROR(INDEX($C$38:$C$52,1),""),IF(1&lt;=COUNTIF($B$6:$B$37,Undirviðmið!$B94),IFERROR(INDEX($C$6:$C$37,MATCH(Undirviðmið!$B94,$B$6:$B$37,0)+1-1),""),"")))</f>
        <v/>
      </c>
      <c r="DA6" s="1" t="str">
        <f aca="false">IF(Undirviðmið!$B95="","",IF(Undirviðmið!$B95=Viðmið!$C$10,IFERROR(INDEX($C$38:$C$52,1),""),IF(1&lt;=COUNTIF($B$6:$B$37,Undirviðmið!$B95),IFERROR(INDEX($C$6:$C$37,MATCH(Undirviðmið!$B95,$B$6:$B$37,0)+1-1),""),"")))</f>
        <v/>
      </c>
      <c r="DB6" s="1" t="str">
        <f aca="false">IF(Undirviðmið!$B96="","",IF(Undirviðmið!$B96=Viðmið!$C$10,IFERROR(INDEX($C$38:$C$52,1),""),IF(1&lt;=COUNTIF($B$6:$B$37,Undirviðmið!$B96),IFERROR(INDEX($C$6:$C$37,MATCH(Undirviðmið!$B96,$B$6:$B$37,0)+1-1),""),"")))</f>
        <v/>
      </c>
      <c r="DC6" s="1" t="str">
        <f aca="false">IF(Undirviðmið!$B97="","",IF(Undirviðmið!$B97=Viðmið!$C$10,IFERROR(INDEX($C$38:$C$52,1),""),IF(1&lt;=COUNTIF($B$6:$B$37,Undirviðmið!$B97),IFERROR(INDEX($C$6:$C$37,MATCH(Undirviðmið!$B97,$B$6:$B$37,0)+1-1),""),"")))</f>
        <v/>
      </c>
      <c r="DD6" s="1" t="str">
        <f aca="false">IF(Undirviðmið!$B98="","",IF(Undirviðmið!$B98=Viðmið!$C$10,IFERROR(INDEX($C$38:$C$52,1),""),IF(1&lt;=COUNTIF($B$6:$B$37,Undirviðmið!$B98),IFERROR(INDEX($C$6:$C$37,MATCH(Undirviðmið!$B98,$B$6:$B$37,0)+1-1),""),"")))</f>
        <v/>
      </c>
      <c r="DE6" s="1" t="str">
        <f aca="false">IF(Undirviðmið!$B99="","",IF(Undirviðmið!$B99=Viðmið!$C$10,IFERROR(INDEX($C$38:$C$52,1),""),IF(1&lt;=COUNTIF($B$6:$B$37,Undirviðmið!$B99),IFERROR(INDEX($C$6:$C$37,MATCH(Undirviðmið!$B99,$B$6:$B$37,0)+1-1),""),"")))</f>
        <v/>
      </c>
      <c r="DF6" s="1" t="str">
        <f aca="false">IF(Undirviðmið!$B100="","",IF(Undirviðmið!$B100=Viðmið!$C$10,IFERROR(INDEX($C$38:$C$52,1),""),IF(1&lt;=COUNTIF($B$6:$B$37,Undirviðmið!$B100),IFERROR(INDEX($C$6:$C$37,MATCH(Undirviðmið!$B100,$B$6:$B$37,0)+1-1),""),"")))</f>
        <v/>
      </c>
      <c r="DG6" s="1" t="str">
        <f aca="false">IF(Undirviðmið!$B101="","",IF(Undirviðmið!$B101=Viðmið!$C$10,IFERROR(INDEX($C$38:$C$52,1),""),IF(1&lt;=COUNTIF($B$6:$B$37,Undirviðmið!$B101),IFERROR(INDEX($C$6:$C$37,MATCH(Undirviðmið!$B101,$B$6:$B$37,0)+1-1),""),"")))</f>
        <v/>
      </c>
      <c r="DH6" s="1" t="str">
        <f aca="false">IF(Undirviðmið!$B102="","",IF(Undirviðmið!$B102=Viðmið!$C$10,IFERROR(INDEX($C$38:$C$52,1),""),IF(1&lt;=COUNTIF($B$6:$B$37,Undirviðmið!$B102),IFERROR(INDEX($C$6:$C$37,MATCH(Undirviðmið!$B102,$B$6:$B$37,0)+1-1),""),"")))</f>
        <v/>
      </c>
      <c r="DI6" s="1" t="str">
        <f aca="false">IF(Undirviðmið!$B103="","",IF(Undirviðmið!$B103=Viðmið!$C$10,IFERROR(INDEX($C$38:$C$52,1),""),IF(1&lt;=COUNTIF($B$6:$B$37,Undirviðmið!$B103),IFERROR(INDEX($C$6:$C$37,MATCH(Undirviðmið!$B103,$B$6:$B$37,0)+1-1),""),"")))</f>
        <v/>
      </c>
      <c r="DJ6" s="1" t="str">
        <f aca="false">IF(Undirviðmið!$B104="","",IF(Undirviðmið!$B104=Viðmið!$C$10,IFERROR(INDEX($C$38:$C$52,1),""),IF(1&lt;=COUNTIF($B$6:$B$37,Undirviðmið!$B104),IFERROR(INDEX($C$6:$C$37,MATCH(Undirviðmið!$B104,$B$6:$B$37,0)+1-1),""),"")))</f>
        <v/>
      </c>
      <c r="DK6" s="1" t="str">
        <f aca="false">IF(Undirviðmið!$B105="","",IF(Undirviðmið!$B105=Viðmið!$C$10,IFERROR(INDEX($C$38:$C$52,1),""),IF(1&lt;=COUNTIF($B$6:$B$37,Undirviðmið!$B105),IFERROR(INDEX($C$6:$C$37,MATCH(Undirviðmið!$B105,$B$6:$B$37,0)+1-1),""),"")))</f>
        <v/>
      </c>
      <c r="DL6" s="1" t="str">
        <f aca="false">IF(Undirviðmið!$B106="","",IF(Undirviðmið!$B106=Viðmið!$C$10,IFERROR(INDEX($C$38:$C$52,1),""),IF(1&lt;=COUNTIF($B$6:$B$37,Undirviðmið!$B106),IFERROR(INDEX($C$6:$C$37,MATCH(Undirviðmið!$B106,$B$6:$B$37,0)+1-1),""),"")))</f>
        <v/>
      </c>
      <c r="DM6" s="1" t="str">
        <f aca="false">IF(Undirviðmið!$B107="","",IF(Undirviðmið!$B107=Viðmið!$C$10,IFERROR(INDEX($C$38:$C$52,1),""),IF(1&lt;=COUNTIF($B$6:$B$37,Undirviðmið!$B107),IFERROR(INDEX($C$6:$C$37,MATCH(Undirviðmið!$B107,$B$6:$B$37,0)+1-1),""),"")))</f>
        <v/>
      </c>
      <c r="DN6" s="1" t="str">
        <f aca="false">IF(Undirviðmið!$B108="","",IF(Undirviðmið!$B108=Viðmið!$C$10,IFERROR(INDEX($C$38:$C$52,1),""),IF(1&lt;=COUNTIF($B$6:$B$37,Undirviðmið!$B108),IFERROR(INDEX($C$6:$C$37,MATCH(Undirviðmið!$B108,$B$6:$B$37,0)+1-1),""),"")))</f>
        <v/>
      </c>
      <c r="DO6" s="1" t="str">
        <f aca="false">IF(Undirviðmið!$B109="","",IF(Undirviðmið!$B109=Viðmið!$C$10,IFERROR(INDEX($C$38:$C$52,1),""),IF(1&lt;=COUNTIF($B$6:$B$37,Undirviðmið!$B109),IFERROR(INDEX($C$6:$C$37,MATCH(Undirviðmið!$B109,$B$6:$B$37,0)+1-1),""),"")))</f>
        <v/>
      </c>
      <c r="DP6" s="1" t="str">
        <f aca="false">IF(Undirviðmið!$B110="","",IF(Undirviðmið!$B110=Viðmið!$C$10,IFERROR(INDEX($C$38:$C$52,1),""),IF(1&lt;=COUNTIF($B$6:$B$37,Undirviðmið!$B110),IFERROR(INDEX($C$6:$C$37,MATCH(Undirviðmið!$B110,$B$6:$B$37,0)+1-1),""),"")))</f>
        <v/>
      </c>
      <c r="DQ6" s="1" t="str">
        <f aca="false">IF(Undirviðmið!$B111="","",IF(Undirviðmið!$B111=Viðmið!$C$10,IFERROR(INDEX($C$38:$C$52,1),""),IF(1&lt;=COUNTIF($B$6:$B$37,Undirviðmið!$B111),IFERROR(INDEX($C$6:$C$37,MATCH(Undirviðmið!$B111,$B$6:$B$37,0)+1-1),""),"")))</f>
        <v/>
      </c>
      <c r="DR6" s="1" t="str">
        <f aca="false">IF(Undirviðmið!$B112="","",IF(Undirviðmið!$B112=Viðmið!$C$10,IFERROR(INDEX($C$38:$C$52,1),""),IF(1&lt;=COUNTIF($B$6:$B$37,Undirviðmið!$B112),IFERROR(INDEX($C$6:$C$37,MATCH(Undirviðmið!$B112,$B$6:$B$37,0)+1-1),""),"")))</f>
        <v/>
      </c>
      <c r="DS6" s="1" t="str">
        <f aca="false">IF(Undirviðmið!$B113="","",IF(Undirviðmið!$B113=Viðmið!$C$10,IFERROR(INDEX($C$38:$C$52,1),""),IF(1&lt;=COUNTIF($B$6:$B$37,Undirviðmið!$B113),IFERROR(INDEX($C$6:$C$37,MATCH(Undirviðmið!$B113,$B$6:$B$37,0)+1-1),""),"")))</f>
        <v/>
      </c>
      <c r="DT6" s="1" t="str">
        <f aca="false">IF(Undirviðmið!$B114="","",IF(Undirviðmið!$B114=Viðmið!$C$10,IFERROR(INDEX($C$38:$C$52,1),""),IF(1&lt;=COUNTIF($B$6:$B$37,Undirviðmið!$B114),IFERROR(INDEX($C$6:$C$37,MATCH(Undirviðmið!$B114,$B$6:$B$37,0)+1-1),""),"")))</f>
        <v/>
      </c>
      <c r="DU6" s="1" t="str">
        <f aca="false">IF(Undirviðmið!$B115="","",IF(Undirviðmið!$B115=Viðmið!$C$10,IFERROR(INDEX($C$38:$C$52,1),""),IF(1&lt;=COUNTIF($B$6:$B$37,Undirviðmið!$B115),IFERROR(INDEX($C$6:$C$37,MATCH(Undirviðmið!$B115,$B$6:$B$37,0)+1-1),""),"")))</f>
        <v/>
      </c>
      <c r="DV6" s="1" t="str">
        <f aca="false">IF(Undirviðmið!$B116="","",IF(Undirviðmið!$B116=Viðmið!$C$10,IFERROR(INDEX($C$38:$C$52,1),""),IF(1&lt;=COUNTIF($B$6:$B$37,Undirviðmið!$B116),IFERROR(INDEX($C$6:$C$37,MATCH(Undirviðmið!$B116,$B$6:$B$37,0)+1-1),""),"")))</f>
        <v/>
      </c>
      <c r="DW6" s="1" t="str">
        <f aca="false">IF(Undirviðmið!$B117="","",IF(Undirviðmið!$B117=Viðmið!$C$10,IFERROR(INDEX($C$38:$C$52,1),""),IF(1&lt;=COUNTIF($B$6:$B$37,Undirviðmið!$B117),IFERROR(INDEX($C$6:$C$37,MATCH(Undirviðmið!$B117,$B$6:$B$37,0)+1-1),""),"")))</f>
        <v/>
      </c>
      <c r="DX6" s="1" t="str">
        <f aca="false">IF(Undirviðmið!$B118="","",IF(Undirviðmið!$B118=Viðmið!$C$10,IFERROR(INDEX($C$38:$C$52,1),""),IF(1&lt;=COUNTIF($B$6:$B$37,Undirviðmið!$B118),IFERROR(INDEX($C$6:$C$37,MATCH(Undirviðmið!$B118,$B$6:$B$37,0)+1-1),""),"")))</f>
        <v/>
      </c>
      <c r="DY6" s="1" t="str">
        <f aca="false">IF(Undirviðmið!$B119="","",IF(Undirviðmið!$B119=Viðmið!$C$10,IFERROR(INDEX($C$38:$C$52,1),""),IF(1&lt;=COUNTIF($B$6:$B$37,Undirviðmið!$B119),IFERROR(INDEX($C$6:$C$37,MATCH(Undirviðmið!$B119,$B$6:$B$37,0)+1-1),""),"")))</f>
        <v/>
      </c>
      <c r="DZ6" s="1" t="str">
        <f aca="false">IF(Undirviðmið!$B120="","",IF(Undirviðmið!$B120=Viðmið!$C$10,IFERROR(INDEX($C$38:$C$52,1),""),IF(1&lt;=COUNTIF($B$6:$B$37,Undirviðmið!$B120),IFERROR(INDEX($C$6:$C$37,MATCH(Undirviðmið!$B120,$B$6:$B$37,0)+1-1),""),"")))</f>
        <v/>
      </c>
      <c r="EA6" s="1" t="str">
        <f aca="false">IF(Undirviðmið!$B121="","",IF(Undirviðmið!$B121=Viðmið!$C$10,IFERROR(INDEX($C$38:$C$52,1),""),IF(1&lt;=COUNTIF($B$6:$B$37,Undirviðmið!$B121),IFERROR(INDEX($C$6:$C$37,MATCH(Undirviðmið!$B121,$B$6:$B$37,0)+1-1),""),"")))</f>
        <v/>
      </c>
      <c r="EB6" s="1" t="str">
        <f aca="false">IF(Undirviðmið!$B122="","",IF(Undirviðmið!$B122=Viðmið!$C$10,IFERROR(INDEX($C$38:$C$52,1),""),IF(1&lt;=COUNTIF($B$6:$B$37,Undirviðmið!$B122),IFERROR(INDEX($C$6:$C$37,MATCH(Undirviðmið!$B122,$B$6:$B$37,0)+1-1),""),"")))</f>
        <v/>
      </c>
      <c r="EC6" s="1" t="str">
        <f aca="false">IF(Undirviðmið!$B123="","",IF(Undirviðmið!$B123=Viðmið!$C$10,IFERROR(INDEX($C$38:$C$52,1),""),IF(1&lt;=COUNTIF($B$6:$B$37,Undirviðmið!$B123),IFERROR(INDEX($C$6:$C$37,MATCH(Undirviðmið!$B123,$B$6:$B$37,0)+1-1),""),"")))</f>
        <v/>
      </c>
      <c r="ED6" s="1" t="str">
        <f aca="false">IF(Undirviðmið!$B124="","",IF(Undirviðmið!$B124=Viðmið!$C$10,IFERROR(INDEX($C$38:$C$52,1),""),IF(1&lt;=COUNTIF($B$6:$B$37,Undirviðmið!$B124),IFERROR(INDEX($C$6:$C$37,MATCH(Undirviðmið!$B124,$B$6:$B$37,0)+1-1),""),"")))</f>
        <v/>
      </c>
      <c r="EE6" s="1" t="str">
        <f aca="false">IF(Undirviðmið!$B125="","",IF(Undirviðmið!$B125=Viðmið!$C$10,IFERROR(INDEX($C$38:$C$52,1),""),IF(1&lt;=COUNTIF($B$6:$B$37,Undirviðmið!$B125),IFERROR(INDEX($C$6:$C$37,MATCH(Undirviðmið!$B125,$B$6:$B$37,0)+1-1),""),"")))</f>
        <v/>
      </c>
      <c r="EF6" s="1" t="str">
        <f aca="false">IF(Undirviðmið!$B126="","",IF(Undirviðmið!$B126=Viðmið!$C$10,IFERROR(INDEX($C$38:$C$52,1),""),IF(1&lt;=COUNTIF($B$6:$B$37,Undirviðmið!$B126),IFERROR(INDEX($C$6:$C$37,MATCH(Undirviðmið!$B126,$B$6:$B$37,0)+1-1),""),"")))</f>
        <v/>
      </c>
      <c r="EG6" s="1" t="str">
        <f aca="false">IF(Undirviðmið!$B127="","",IF(Undirviðmið!$B127=Viðmið!$C$10,IFERROR(INDEX($C$38:$C$52,1),""),IF(1&lt;=COUNTIF($B$6:$B$37,Undirviðmið!$B127),IFERROR(INDEX($C$6:$C$37,MATCH(Undirviðmið!$B127,$B$6:$B$37,0)+1-1),""),"")))</f>
        <v/>
      </c>
      <c r="EH6" s="1" t="str">
        <f aca="false">IF(Undirviðmið!$B128="","",IF(Undirviðmið!$B128=Viðmið!$C$10,IFERROR(INDEX($C$38:$C$52,1),""),IF(1&lt;=COUNTIF($B$6:$B$37,Undirviðmið!$B128),IFERROR(INDEX($C$6:$C$37,MATCH(Undirviðmið!$B128,$B$6:$B$37,0)+1-1),""),"")))</f>
        <v/>
      </c>
      <c r="EI6" s="1" t="str">
        <f aca="false">IF(Undirviðmið!$B129="","",IF(Undirviðmið!$B129=Viðmið!$C$10,IFERROR(INDEX($C$38:$C$52,1),""),IF(1&lt;=COUNTIF($B$6:$B$37,Undirviðmið!$B129),IFERROR(INDEX($C$6:$C$37,MATCH(Undirviðmið!$B129,$B$6:$B$37,0)+1-1),""),"")))</f>
        <v/>
      </c>
      <c r="EJ6" s="1" t="str">
        <f aca="false">IF(Undirviðmið!$B130="","",IF(Undirviðmið!$B130=Viðmið!$C$10,IFERROR(INDEX($C$38:$C$52,1),""),IF(1&lt;=COUNTIF($B$6:$B$37,Undirviðmið!$B130),IFERROR(INDEX($C$6:$C$37,MATCH(Undirviðmið!$B130,$B$6:$B$37,0)+1-1),""),"")))</f>
        <v/>
      </c>
      <c r="EK6" s="1" t="str">
        <f aca="false">IF(Undirviðmið!$B131="","",IF(Undirviðmið!$B131=Viðmið!$C$10,IFERROR(INDEX($C$38:$C$52,1),""),IF(1&lt;=COUNTIF($B$6:$B$37,Undirviðmið!$B131),IFERROR(INDEX($C$6:$C$37,MATCH(Undirviðmið!$B131,$B$6:$B$37,0)+1-1),""),"")))</f>
        <v/>
      </c>
      <c r="EL6" s="1" t="str">
        <f aca="false">IF(Undirviðmið!$B132="","",IF(Undirviðmið!$B132=Viðmið!$C$10,IFERROR(INDEX($C$38:$C$52,1),""),IF(1&lt;=COUNTIF($B$6:$B$37,Undirviðmið!$B132),IFERROR(INDEX($C$6:$C$37,MATCH(Undirviðmið!$B132,$B$6:$B$37,0)+1-1),""),"")))</f>
        <v/>
      </c>
      <c r="EM6" s="1" t="str">
        <f aca="false">IF(Undirviðmið!$B133="","",IF(Undirviðmið!$B133=Viðmið!$C$10,IFERROR(INDEX($C$38:$C$52,1),""),IF(1&lt;=COUNTIF($B$6:$B$37,Undirviðmið!$B133),IFERROR(INDEX($C$6:$C$37,MATCH(Undirviðmið!$B133,$B$6:$B$37,0)+1-1),""),"")))</f>
        <v/>
      </c>
      <c r="EN6" s="1" t="str">
        <f aca="false">IF(Undirviðmið!$B134="","",IF(Undirviðmið!$B134=Viðmið!$C$10,IFERROR(INDEX($C$38:$C$52,1),""),IF(1&lt;=COUNTIF($B$6:$B$37,Undirviðmið!$B134),IFERROR(INDEX($C$6:$C$37,MATCH(Undirviðmið!$B134,$B$6:$B$37,0)+1-1),""),"")))</f>
        <v/>
      </c>
      <c r="EO6" s="1" t="str">
        <f aca="false">IF(Undirviðmið!$B135="","",IF(Undirviðmið!$B135=Viðmið!$C$10,IFERROR(INDEX($C$38:$C$52,1),""),IF(1&lt;=COUNTIF($B$6:$B$37,Undirviðmið!$B135),IFERROR(INDEX($C$6:$C$37,MATCH(Undirviðmið!$B135,$B$6:$B$37,0)+1-1),""),"")))</f>
        <v/>
      </c>
      <c r="EP6" s="1" t="str">
        <f aca="false">IF(Undirviðmið!$B136="","",IF(Undirviðmið!$B136=Viðmið!$C$10,IFERROR(INDEX($C$38:$C$52,1),""),IF(1&lt;=COUNTIF($B$6:$B$37,Undirviðmið!$B136),IFERROR(INDEX($C$6:$C$37,MATCH(Undirviðmið!$B136,$B$6:$B$37,0)+1-1),""),"")))</f>
        <v/>
      </c>
      <c r="EQ6" s="1" t="str">
        <f aca="false">IF(Undirviðmið!$B137="","",IF(Undirviðmið!$B137=Viðmið!$C$10,IFERROR(INDEX($C$38:$C$52,1),""),IF(1&lt;=COUNTIF($B$6:$B$37,Undirviðmið!$B137),IFERROR(INDEX($C$6:$C$37,MATCH(Undirviðmið!$B137,$B$6:$B$37,0)+1-1),""),"")))</f>
        <v/>
      </c>
      <c r="ER6" s="1" t="str">
        <f aca="false">IF(Undirviðmið!$B138="","",IF(Undirviðmið!$B138=Viðmið!$C$10,IFERROR(INDEX($C$38:$C$52,1),""),IF(1&lt;=COUNTIF($B$6:$B$37,Undirviðmið!$B138),IFERROR(INDEX($C$6:$C$37,MATCH(Undirviðmið!$B138,$B$6:$B$37,0)+1-1),""),"")))</f>
        <v/>
      </c>
      <c r="ES6" s="1" t="str">
        <f aca="false">IF(Undirviðmið!$B139="","",IF(Undirviðmið!$B139=Viðmið!$C$10,IFERROR(INDEX($C$38:$C$52,1),""),IF(1&lt;=COUNTIF($B$6:$B$37,Undirviðmið!$B139),IFERROR(INDEX($C$6:$C$37,MATCH(Undirviðmið!$B139,$B$6:$B$37,0)+1-1),""),"")))</f>
        <v/>
      </c>
      <c r="ET6" s="1" t="str">
        <f aca="false">IF(Undirviðmið!$B140="","",IF(Undirviðmið!$B140=Viðmið!$C$10,IFERROR(INDEX($C$38:$C$52,1),""),IF(1&lt;=COUNTIF($B$6:$B$37,Undirviðmið!$B140),IFERROR(INDEX($C$6:$C$37,MATCH(Undirviðmið!$B140,$B$6:$B$37,0)+1-1),""),"")))</f>
        <v/>
      </c>
      <c r="EU6" s="1" t="str">
        <f aca="false">IF(Undirviðmið!$B141="","",IF(Undirviðmið!$B141=Viðmið!$C$10,IFERROR(INDEX($C$38:$C$52,1),""),IF(1&lt;=COUNTIF($B$6:$B$37,Undirviðmið!$B141),IFERROR(INDEX($C$6:$C$37,MATCH(Undirviðmið!$B141,$B$6:$B$37,0)+1-1),""),"")))</f>
        <v/>
      </c>
      <c r="EV6" s="1" t="str">
        <f aca="false">IF(Undirviðmið!$B142="","",IF(Undirviðmið!$B142=Viðmið!$C$10,IFERROR(INDEX($C$38:$C$52,1),""),IF(1&lt;=COUNTIF($B$6:$B$37,Undirviðmið!$B142),IFERROR(INDEX($C$6:$C$37,MATCH(Undirviðmið!$B142,$B$6:$B$37,0)+1-1),""),"")))</f>
        <v/>
      </c>
      <c r="EW6" s="1" t="str">
        <f aca="false">IF(Undirviðmið!$B143="","",IF(Undirviðmið!$B143=Viðmið!$C$10,IFERROR(INDEX($C$38:$C$52,1),""),IF(1&lt;=COUNTIF($B$6:$B$37,Undirviðmið!$B143),IFERROR(INDEX($C$6:$C$37,MATCH(Undirviðmið!$B143,$B$6:$B$37,0)+1-1),""),"")))</f>
        <v/>
      </c>
      <c r="EX6" s="1" t="str">
        <f aca="false">IF(Undirviðmið!$B144="","",IF(Undirviðmið!$B144=Viðmið!$C$10,IFERROR(INDEX($C$38:$C$52,1),""),IF(1&lt;=COUNTIF($B$6:$B$37,Undirviðmið!$B144),IFERROR(INDEX($C$6:$C$37,MATCH(Undirviðmið!$B144,$B$6:$B$37,0)+1-1),""),"")))</f>
        <v/>
      </c>
      <c r="EY6" s="1" t="str">
        <f aca="false">IF(Undirviðmið!$B145="","",IF(Undirviðmið!$B145=Viðmið!$C$10,IFERROR(INDEX($C$38:$C$52,1),""),IF(1&lt;=COUNTIF($B$6:$B$37,Undirviðmið!$B145),IFERROR(INDEX($C$6:$C$37,MATCH(Undirviðmið!$B145,$B$6:$B$37,0)+1-1),""),"")))</f>
        <v/>
      </c>
      <c r="EZ6" s="1" t="str">
        <f aca="false">IF(Undirviðmið!$B146="","",IF(Undirviðmið!$B146=Viðmið!$C$10,IFERROR(INDEX($C$38:$C$52,1),""),IF(1&lt;=COUNTIF($B$6:$B$37,Undirviðmið!$B146),IFERROR(INDEX($C$6:$C$37,MATCH(Undirviðmið!$B146,$B$6:$B$37,0)+1-1),""),"")))</f>
        <v/>
      </c>
      <c r="FA6" s="1" t="str">
        <f aca="false">IF(Undirviðmið!$B147="","",IF(Undirviðmið!$B147=Viðmið!$C$10,IFERROR(INDEX($C$38:$C$52,1),""),IF(1&lt;=COUNTIF($B$6:$B$37,Undirviðmið!$B147),IFERROR(INDEX($C$6:$C$37,MATCH(Undirviðmið!$B147,$B$6:$B$37,0)+1-1),""),"")))</f>
        <v/>
      </c>
      <c r="FB6" s="1" t="str">
        <f aca="false">IF(Undirviðmið!$B148="","",IF(Undirviðmið!$B148=Viðmið!$C$10,IFERROR(INDEX($C$38:$C$52,1),""),IF(1&lt;=COUNTIF($B$6:$B$37,Undirviðmið!$B148),IFERROR(INDEX($C$6:$C$37,MATCH(Undirviðmið!$B148,$B$6:$B$37,0)+1-1),""),"")))</f>
        <v/>
      </c>
      <c r="FC6" s="1" t="str">
        <f aca="false">IF(Undirviðmið!$B149="","",IF(Undirviðmið!$B149=Viðmið!$C$10,IFERROR(INDEX($C$38:$C$52,1),""),IF(1&lt;=COUNTIF($B$6:$B$37,Undirviðmið!$B149),IFERROR(INDEX($C$6:$C$37,MATCH(Undirviðmið!$B149,$B$6:$B$37,0)+1-1),""),"")))</f>
        <v/>
      </c>
      <c r="FD6" s="1" t="str">
        <f aca="false">IF(Undirviðmið!$B150="","",IF(Undirviðmið!$B150=Viðmið!$C$10,IFERROR(INDEX($C$38:$C$52,1),""),IF(1&lt;=COUNTIF($B$6:$B$37,Undirviðmið!$B150),IFERROR(INDEX($C$6:$C$37,MATCH(Undirviðmið!$B150,$B$6:$B$37,0)+1-1),""),"")))</f>
        <v/>
      </c>
      <c r="FE6" s="1" t="str">
        <f aca="false">IF(Undirviðmið!$B151="","",IF(Undirviðmið!$B151=Viðmið!$C$10,IFERROR(INDEX($C$38:$C$52,1),""),IF(1&lt;=COUNTIF($B$6:$B$37,Undirviðmið!$B151),IFERROR(INDEX($C$6:$C$37,MATCH(Undirviðmið!$B151,$B$6:$B$37,0)+1-1),""),"")))</f>
        <v/>
      </c>
      <c r="FF6" s="1" t="str">
        <f aca="false">IF(Undirviðmið!$B152="","",IF(Undirviðmið!$B152=Viðmið!$C$10,IFERROR(INDEX($C$38:$C$52,1),""),IF(1&lt;=COUNTIF($B$6:$B$37,Undirviðmið!$B152),IFERROR(INDEX($C$6:$C$37,MATCH(Undirviðmið!$B152,$B$6:$B$37,0)+1-1),""),"")))</f>
        <v/>
      </c>
      <c r="FG6" s="1" t="str">
        <f aca="false">IF(Undirviðmið!$B153="","",IF(Undirviðmið!$B153=Viðmið!$C$10,IFERROR(INDEX($C$38:$C$52,1),""),IF(1&lt;=COUNTIF($B$6:$B$37,Undirviðmið!$B153),IFERROR(INDEX($C$6:$C$37,MATCH(Undirviðmið!$B153,$B$6:$B$37,0)+1-1),""),"")))</f>
        <v/>
      </c>
      <c r="FH6" s="1" t="str">
        <f aca="false">IF(Undirviðmið!$B154="","",IF(Undirviðmið!$B154=Viðmið!$C$10,IFERROR(INDEX($C$38:$C$52,1),""),IF(1&lt;=COUNTIF($B$6:$B$37,Undirviðmið!$B154),IFERROR(INDEX($C$6:$C$37,MATCH(Undirviðmið!$B154,$B$6:$B$37,0)+1-1),""),"")))</f>
        <v/>
      </c>
      <c r="FI6" s="1" t="str">
        <f aca="false">IF(Undirviðmið!$B155="","",IF(Undirviðmið!$B155=Viðmið!$C$10,IFERROR(INDEX($C$38:$C$52,1),""),IF(1&lt;=COUNTIF($B$6:$B$37,Undirviðmið!$B155),IFERROR(INDEX($C$6:$C$37,MATCH(Undirviðmið!$B155,$B$6:$B$37,0)+1-1),""),"")))</f>
        <v/>
      </c>
      <c r="FJ6" s="1" t="str">
        <f aca="false">IF(Undirviðmið!$B156="","",IF(Undirviðmið!$B156=Viðmið!$C$10,IFERROR(INDEX($C$38:$C$52,1),""),IF(1&lt;=COUNTIF($B$6:$B$37,Undirviðmið!$B156),IFERROR(INDEX($C$6:$C$37,MATCH(Undirviðmið!$B156,$B$6:$B$37,0)+1-1),""),"")))</f>
        <v/>
      </c>
      <c r="FK6" s="1" t="str">
        <f aca="false">IF(Undirviðmið!$B157="","",IF(Undirviðmið!$B157=Viðmið!$C$10,IFERROR(INDEX($C$38:$C$52,1),""),IF(1&lt;=COUNTIF($B$6:$B$37,Undirviðmið!$B157),IFERROR(INDEX($C$6:$C$37,MATCH(Undirviðmið!$B157,$B$6:$B$37,0)+1-1),""),"")))</f>
        <v/>
      </c>
      <c r="FL6" s="1" t="str">
        <f aca="false">IF(Undirviðmið!$B158="","",IF(Undirviðmið!$B158=Viðmið!$C$10,IFERROR(INDEX($C$38:$C$52,1),""),IF(1&lt;=COUNTIF($B$6:$B$37,Undirviðmið!$B158),IFERROR(INDEX($C$6:$C$37,MATCH(Undirviðmið!$B158,$B$6:$B$37,0)+1-1),""),"")))</f>
        <v/>
      </c>
      <c r="FM6" s="1" t="str">
        <f aca="false">IF(Undirviðmið!$B159="","",IF(Undirviðmið!$B159=Viðmið!$C$10,IFERROR(INDEX($C$38:$C$52,1),""),IF(1&lt;=COUNTIF($B$6:$B$37,Undirviðmið!$B159),IFERROR(INDEX($C$6:$C$37,MATCH(Undirviðmið!$B159,$B$6:$B$37,0)+1-1),""),"")))</f>
        <v/>
      </c>
      <c r="FN6" s="1" t="str">
        <f aca="false">IF(Undirviðmið!$B160="","",IF(Undirviðmið!$B160=Viðmið!$C$10,IFERROR(INDEX($C$38:$C$52,1),""),IF(1&lt;=COUNTIF($B$6:$B$37,Undirviðmið!$B160),IFERROR(INDEX($C$6:$C$37,MATCH(Undirviðmið!$B160,$B$6:$B$37,0)+1-1),""),"")))</f>
        <v/>
      </c>
      <c r="FO6" s="1" t="str">
        <f aca="false">IF(Undirviðmið!$B161="","",IF(Undirviðmið!$B161=Viðmið!$C$10,IFERROR(INDEX($C$38:$C$52,1),""),IF(1&lt;=COUNTIF($B$6:$B$37,Undirviðmið!$B161),IFERROR(INDEX($C$6:$C$37,MATCH(Undirviðmið!$B161,$B$6:$B$37,0)+1-1),""),"")))</f>
        <v/>
      </c>
      <c r="FP6" s="1" t="str">
        <f aca="false">IF(Undirviðmið!$B162="","",IF(Undirviðmið!$B162=Viðmið!$C$10,IFERROR(INDEX($C$38:$C$52,1),""),IF(1&lt;=COUNTIF($B$6:$B$37,Undirviðmið!$B162),IFERROR(INDEX($C$6:$C$37,MATCH(Undirviðmið!$B162,$B$6:$B$37,0)+1-1),""),"")))</f>
        <v/>
      </c>
      <c r="FQ6" s="1" t="str">
        <f aca="false">IF(Undirviðmið!$B163="","",IF(Undirviðmið!$B163=Viðmið!$C$10,IFERROR(INDEX($C$38:$C$52,1),""),IF(1&lt;=COUNTIF($B$6:$B$37,Undirviðmið!$B163),IFERROR(INDEX($C$6:$C$37,MATCH(Undirviðmið!$B163,$B$6:$B$37,0)+1-1),""),"")))</f>
        <v/>
      </c>
      <c r="FR6" s="1" t="str">
        <f aca="false">IF(Undirviðmið!$B164="","",IF(Undirviðmið!$B164=Viðmið!$C$10,IFERROR(INDEX($C$38:$C$52,1),""),IF(1&lt;=COUNTIF($B$6:$B$37,Undirviðmið!$B164),IFERROR(INDEX($C$6:$C$37,MATCH(Undirviðmið!$B164,$B$6:$B$37,0)+1-1),""),"")))</f>
        <v/>
      </c>
      <c r="FS6" s="1" t="str">
        <f aca="false">IF(Undirviðmið!$B165="","",IF(Undirviðmið!$B165=Viðmið!$C$10,IFERROR(INDEX($C$38:$C$52,1),""),IF(1&lt;=COUNTIF($B$6:$B$37,Undirviðmið!$B165),IFERROR(INDEX($C$6:$C$37,MATCH(Undirviðmið!$B165,$B$6:$B$37,0)+1-1),""),"")))</f>
        <v/>
      </c>
      <c r="FT6" s="1" t="str">
        <f aca="false">IF(Undirviðmið!$B166="","",IF(Undirviðmið!$B166=Viðmið!$C$10,IFERROR(INDEX($C$38:$C$52,1),""),IF(1&lt;=COUNTIF($B$6:$B$37,Undirviðmið!$B166),IFERROR(INDEX($C$6:$C$37,MATCH(Undirviðmið!$B166,$B$6:$B$37,0)+1-1),""),"")))</f>
        <v/>
      </c>
      <c r="FU6" s="1" t="str">
        <f aca="false">IF(Undirviðmið!$B167="","",IF(Undirviðmið!$B167=Viðmið!$C$10,IFERROR(INDEX($C$38:$C$52,1),""),IF(1&lt;=COUNTIF($B$6:$B$37,Undirviðmið!$B167),IFERROR(INDEX($C$6:$C$37,MATCH(Undirviðmið!$B167,$B$6:$B$37,0)+1-1),""),"")))</f>
        <v/>
      </c>
      <c r="FV6" s="1" t="str">
        <f aca="false">IF(Undirviðmið!$B168="","",IF(Undirviðmið!$B168=Viðmið!$C$10,IFERROR(INDEX($C$38:$C$52,1),""),IF(1&lt;=COUNTIF($B$6:$B$37,Undirviðmið!$B168),IFERROR(INDEX($C$6:$C$37,MATCH(Undirviðmið!$B168,$B$6:$B$37,0)+1-1),""),"")))</f>
        <v/>
      </c>
      <c r="FW6" s="1" t="str">
        <f aca="false">IF(Undirviðmið!$B169="","",IF(Undirviðmið!$B169=Viðmið!$C$10,IFERROR(INDEX($C$38:$C$52,1),""),IF(1&lt;=COUNTIF($B$6:$B$37,Undirviðmið!$B169),IFERROR(INDEX($C$6:$C$37,MATCH(Undirviðmið!$B169,$B$6:$B$37,0)+1-1),""),"")))</f>
        <v/>
      </c>
      <c r="FX6" s="1" t="str">
        <f aca="false">IF(Undirviðmið!$B170="","",IF(Undirviðmið!$B170=Viðmið!$C$10,IFERROR(INDEX($C$38:$C$52,1),""),IF(1&lt;=COUNTIF($B$6:$B$37,Undirviðmið!$B170),IFERROR(INDEX($C$6:$C$37,MATCH(Undirviðmið!$B170,$B$6:$B$37,0)+1-1),""),"")))</f>
        <v/>
      </c>
      <c r="FY6" s="1" t="str">
        <f aca="false">IF(Undirviðmið!$B171="","",IF(Undirviðmið!$B171=Viðmið!$C$10,IFERROR(INDEX($C$38:$C$52,1),""),IF(1&lt;=COUNTIF($B$6:$B$37,Undirviðmið!$B171),IFERROR(INDEX($C$6:$C$37,MATCH(Undirviðmið!$B171,$B$6:$B$37,0)+1-1),""),"")))</f>
        <v/>
      </c>
      <c r="FZ6" s="1" t="str">
        <f aca="false">IF(Undirviðmið!$B172="","",IF(Undirviðmið!$B172=Viðmið!$C$10,IFERROR(INDEX($C$38:$C$52,1),""),IF(1&lt;=COUNTIF($B$6:$B$37,Undirviðmið!$B172),IFERROR(INDEX($C$6:$C$37,MATCH(Undirviðmið!$B172,$B$6:$B$37,0)+1-1),""),"")))</f>
        <v/>
      </c>
      <c r="GA6" s="1" t="str">
        <f aca="false">IF(Undirviðmið!$B173="","",IF(Undirviðmið!$B173=Viðmið!$C$10,IFERROR(INDEX($C$38:$C$52,1),""),IF(1&lt;=COUNTIF($B$6:$B$37,Undirviðmið!$B173),IFERROR(INDEX($C$6:$C$37,MATCH(Undirviðmið!$B173,$B$6:$B$37,0)+1-1),""),"")))</f>
        <v/>
      </c>
      <c r="GB6" s="1" t="str">
        <f aca="false">IF(Undirviðmið!$B174="","",IF(Undirviðmið!$B174=Viðmið!$C$10,IFERROR(INDEX($C$38:$C$52,1),""),IF(1&lt;=COUNTIF($B$6:$B$37,Undirviðmið!$B174),IFERROR(INDEX($C$6:$C$37,MATCH(Undirviðmið!$B174,$B$6:$B$37,0)+1-1),""),"")))</f>
        <v/>
      </c>
      <c r="GC6" s="1" t="str">
        <f aca="false">IF(Undirviðmið!$B175="","",IF(Undirviðmið!$B175=Viðmið!$C$10,IFERROR(INDEX($C$38:$C$52,1),""),IF(1&lt;=COUNTIF($B$6:$B$37,Undirviðmið!$B175),IFERROR(INDEX($C$6:$C$37,MATCH(Undirviðmið!$B175,$B$6:$B$37,0)+1-1),""),"")))</f>
        <v/>
      </c>
      <c r="GD6" s="1" t="str">
        <f aca="false">IF(Undirviðmið!$B176="","",IF(Undirviðmið!$B176=Viðmið!$C$10,IFERROR(INDEX($C$38:$C$52,1),""),IF(1&lt;=COUNTIF($B$6:$B$37,Undirviðmið!$B176),IFERROR(INDEX($C$6:$C$37,MATCH(Undirviðmið!$B176,$B$6:$B$37,0)+1-1),""),"")))</f>
        <v/>
      </c>
      <c r="GE6" s="1" t="str">
        <f aca="false">IF(Undirviðmið!$B177="","",IF(Undirviðmið!$B177=Viðmið!$C$10,IFERROR(INDEX($C$38:$C$52,1),""),IF(1&lt;=COUNTIF($B$6:$B$37,Undirviðmið!$B177),IFERROR(INDEX($C$6:$C$37,MATCH(Undirviðmið!$B177,$B$6:$B$37,0)+1-1),""),"")))</f>
        <v/>
      </c>
      <c r="GF6" s="1" t="str">
        <f aca="false">IF(Undirviðmið!$B178="","",IF(Undirviðmið!$B178=Viðmið!$C$10,IFERROR(INDEX($C$38:$C$52,1),""),IF(1&lt;=COUNTIF($B$6:$B$37,Undirviðmið!$B178),IFERROR(INDEX($C$6:$C$37,MATCH(Undirviðmið!$B178,$B$6:$B$37,0)+1-1),""),"")))</f>
        <v/>
      </c>
      <c r="GG6" s="1" t="str">
        <f aca="false">IF(Undirviðmið!$B179="","",IF(Undirviðmið!$B179=Viðmið!$C$10,IFERROR(INDEX($C$38:$C$52,1),""),IF(1&lt;=COUNTIF($B$6:$B$37,Undirviðmið!$B179),IFERROR(INDEX($C$6:$C$37,MATCH(Undirviðmið!$B179,$B$6:$B$37,0)+1-1),""),"")))</f>
        <v/>
      </c>
      <c r="GH6" s="1" t="str">
        <f aca="false">IF(Undirviðmið!$B180="","",IF(Undirviðmið!$B180=Viðmið!$C$10,IFERROR(INDEX($C$38:$C$52,1),""),IF(1&lt;=COUNTIF($B$6:$B$37,Undirviðmið!$B180),IFERROR(INDEX($C$6:$C$37,MATCH(Undirviðmið!$B180,$B$6:$B$37,0)+1-1),""),"")))</f>
        <v/>
      </c>
      <c r="GI6" s="1" t="str">
        <f aca="false">IF(Undirviðmið!$B181="","",IF(Undirviðmið!$B181=Viðmið!$C$10,IFERROR(INDEX($C$38:$C$52,1),""),IF(1&lt;=COUNTIF($B$6:$B$37,Undirviðmið!$B181),IFERROR(INDEX($C$6:$C$37,MATCH(Undirviðmið!$B181,$B$6:$B$37,0)+1-1),""),"")))</f>
        <v/>
      </c>
      <c r="GJ6" s="1" t="str">
        <f aca="false">IF(Undirviðmið!$B182="","",IF(Undirviðmið!$B182=Viðmið!$C$10,IFERROR(INDEX($C$38:$C$52,1),""),IF(1&lt;=COUNTIF($B$6:$B$37,Undirviðmið!$B182),IFERROR(INDEX($C$6:$C$37,MATCH(Undirviðmið!$B182,$B$6:$B$37,0)+1-1),""),"")))</f>
        <v/>
      </c>
      <c r="GK6" s="1" t="str">
        <f aca="false">IF(Undirviðmið!$B183="","",IF(Undirviðmið!$B183=Viðmið!$C$10,IFERROR(INDEX($C$38:$C$52,1),""),IF(1&lt;=COUNTIF($B$6:$B$37,Undirviðmið!$B183),IFERROR(INDEX($C$6:$C$37,MATCH(Undirviðmið!$B183,$B$6:$B$37,0)+1-1),""),"")))</f>
        <v/>
      </c>
      <c r="GL6" s="1" t="str">
        <f aca="false">IF(Undirviðmið!$B184="","",IF(Undirviðmið!$B184=Viðmið!$C$10,IFERROR(INDEX($C$38:$C$52,1),""),IF(1&lt;=COUNTIF($B$6:$B$37,Undirviðmið!$B184),IFERROR(INDEX($C$6:$C$37,MATCH(Undirviðmið!$B184,$B$6:$B$37,0)+1-1),""),"")))</f>
        <v/>
      </c>
      <c r="GM6" s="1" t="str">
        <f aca="false">IF(Undirviðmið!$B185="","",IF(Undirviðmið!$B185=Viðmið!$C$10,IFERROR(INDEX($C$38:$C$52,1),""),IF(1&lt;=COUNTIF($B$6:$B$37,Undirviðmið!$B185),IFERROR(INDEX($C$6:$C$37,MATCH(Undirviðmið!$B185,$B$6:$B$37,0)+1-1),""),"")))</f>
        <v/>
      </c>
      <c r="GN6" s="1" t="str">
        <f aca="false">IF(Undirviðmið!$B186="","",IF(Undirviðmið!$B186=Viðmið!$C$10,IFERROR(INDEX($C$38:$C$52,1),""),IF(1&lt;=COUNTIF($B$6:$B$37,Undirviðmið!$B186),IFERROR(INDEX($C$6:$C$37,MATCH(Undirviðmið!$B186,$B$6:$B$37,0)+1-1),""),"")))</f>
        <v/>
      </c>
      <c r="GO6" s="1" t="str">
        <f aca="false">IF(Undirviðmið!$B187="","",IF(Undirviðmið!$B187=Viðmið!$C$10,IFERROR(INDEX($C$38:$C$52,1),""),IF(1&lt;=COUNTIF($B$6:$B$37,Undirviðmið!$B187),IFERROR(INDEX($C$6:$C$37,MATCH(Undirviðmið!$B187,$B$6:$B$37,0)+1-1),""),"")))</f>
        <v/>
      </c>
      <c r="GP6" s="1" t="str">
        <f aca="false">IF(Undirviðmið!$B188="","",IF(Undirviðmið!$B188=Viðmið!$C$10,IFERROR(INDEX($C$38:$C$52,1),""),IF(1&lt;=COUNTIF($B$6:$B$37,Undirviðmið!$B188),IFERROR(INDEX($C$6:$C$37,MATCH(Undirviðmið!$B188,$B$6:$B$37,0)+1-1),""),"")))</f>
        <v/>
      </c>
      <c r="GQ6" s="1" t="str">
        <f aca="false">IF(Undirviðmið!$B189="","",IF(Undirviðmið!$B189=Viðmið!$C$10,IFERROR(INDEX($C$38:$C$52,1),""),IF(1&lt;=COUNTIF($B$6:$B$37,Undirviðmið!$B189),IFERROR(INDEX($C$6:$C$37,MATCH(Undirviðmið!$B189,$B$6:$B$37,0)+1-1),""),"")))</f>
        <v/>
      </c>
      <c r="GR6" s="1" t="str">
        <f aca="false">IF(Undirviðmið!$B190="","",IF(Undirviðmið!$B190=Viðmið!$C$10,IFERROR(INDEX($C$38:$C$52,1),""),IF(1&lt;=COUNTIF($B$6:$B$37,Undirviðmið!$B190),IFERROR(INDEX($C$6:$C$37,MATCH(Undirviðmið!$B190,$B$6:$B$37,0)+1-1),""),"")))</f>
        <v/>
      </c>
      <c r="GS6" s="1" t="str">
        <f aca="false">IF(Undirviðmið!$B191="","",IF(Undirviðmið!$B191=Viðmið!$C$10,IFERROR(INDEX($C$38:$C$52,1),""),IF(1&lt;=COUNTIF($B$6:$B$37,Undirviðmið!$B191),IFERROR(INDEX($C$6:$C$37,MATCH(Undirviðmið!$B191,$B$6:$B$37,0)+1-1),""),"")))</f>
        <v/>
      </c>
      <c r="GT6" s="1" t="str">
        <f aca="false">IF(Undirviðmið!$B192="","",IF(Undirviðmið!$B192=Viðmið!$C$10,IFERROR(INDEX($C$38:$C$52,1),""),IF(1&lt;=COUNTIF($B$6:$B$37,Undirviðmið!$B192),IFERROR(INDEX($C$6:$C$37,MATCH(Undirviðmið!$B192,$B$6:$B$37,0)+1-1),""),"")))</f>
        <v/>
      </c>
      <c r="GU6" s="1" t="str">
        <f aca="false">IF(Undirviðmið!$B193="","",IF(Undirviðmið!$B193=Viðmið!$C$10,IFERROR(INDEX($C$38:$C$52,1),""),IF(1&lt;=COUNTIF($B$6:$B$37,Undirviðmið!$B193),IFERROR(INDEX($C$6:$C$37,MATCH(Undirviðmið!$B193,$B$6:$B$37,0)+1-1),""),"")))</f>
        <v/>
      </c>
      <c r="GV6" s="1" t="str">
        <f aca="false">IF(Undirviðmið!$B194="","",IF(Undirviðmið!$B194=Viðmið!$C$10,IFERROR(INDEX($C$38:$C$52,1),""),IF(1&lt;=COUNTIF($B$6:$B$37,Undirviðmið!$B194),IFERROR(INDEX($C$6:$C$37,MATCH(Undirviðmið!$B194,$B$6:$B$37,0)+1-1),""),"")))</f>
        <v/>
      </c>
      <c r="GW6" s="1" t="str">
        <f aca="false">IF(Undirviðmið!$B195="","",IF(Undirviðmið!$B195=Viðmið!$C$10,IFERROR(INDEX($C$38:$C$52,1),""),IF(1&lt;=COUNTIF($B$6:$B$37,Undirviðmið!$B195),IFERROR(INDEX($C$6:$C$37,MATCH(Undirviðmið!$B195,$B$6:$B$37,0)+1-1),""),"")))</f>
        <v/>
      </c>
      <c r="GX6" s="1" t="str">
        <f aca="false">IF(Undirviðmið!$B196="","",IF(Undirviðmið!$B196=Viðmið!$C$10,IFERROR(INDEX($C$38:$C$52,1),""),IF(1&lt;=COUNTIF($B$6:$B$37,Undirviðmið!$B196),IFERROR(INDEX($C$6:$C$37,MATCH(Undirviðmið!$B196,$B$6:$B$37,0)+1-1),""),"")))</f>
        <v/>
      </c>
      <c r="GY6" s="1" t="str">
        <f aca="false">IF(Undirviðmið!$B197="","",IF(Undirviðmið!$B197=Viðmið!$C$10,IFERROR(INDEX($C$38:$C$52,1),""),IF(1&lt;=COUNTIF($B$6:$B$37,Undirviðmið!$B197),IFERROR(INDEX($C$6:$C$37,MATCH(Undirviðmið!$B197,$B$6:$B$37,0)+1-1),""),"")))</f>
        <v/>
      </c>
      <c r="GZ6" s="1" t="str">
        <f aca="false">IF(Undirviðmið!$B198="","",IF(Undirviðmið!$B198=Viðmið!$C$10,IFERROR(INDEX($C$38:$C$52,1),""),IF(1&lt;=COUNTIF($B$6:$B$37,Undirviðmið!$B198),IFERROR(INDEX($C$6:$C$37,MATCH(Undirviðmið!$B198,$B$6:$B$37,0)+1-1),""),"")))</f>
        <v/>
      </c>
      <c r="HA6" s="1" t="str">
        <f aca="false">IF(Undirviðmið!$B199="","",IF(Undirviðmið!$B199=Viðmið!$C$10,IFERROR(INDEX($C$38:$C$52,1),""),IF(1&lt;=COUNTIF($B$6:$B$37,Undirviðmið!$B199),IFERROR(INDEX($C$6:$C$37,MATCH(Undirviðmið!$B199,$B$6:$B$37,0)+1-1),""),"")))</f>
        <v/>
      </c>
      <c r="HB6" s="1" t="str">
        <f aca="false">IF(Undirviðmið!$B200="","",IF(Undirviðmið!$B200=Viðmið!$C$10,IFERROR(INDEX($C$38:$C$52,1),""),IF(1&lt;=COUNTIF($B$6:$B$37,Undirviðmið!$B200),IFERROR(INDEX($C$6:$C$37,MATCH(Undirviðmið!$B200,$B$6:$B$37,0)+1-1),""),"")))</f>
        <v/>
      </c>
      <c r="HC6" s="1" t="str">
        <f aca="false">IF(Undirviðmið!$B201="","",IF(Undirviðmið!$B201=Viðmið!$C$10,IFERROR(INDEX($C$38:$C$52,1),""),IF(1&lt;=COUNTIF($B$6:$B$37,Undirviðmið!$B201),IFERROR(INDEX($C$6:$C$37,MATCH(Undirviðmið!$B201,$B$6:$B$37,0)+1-1),""),"")))</f>
        <v/>
      </c>
      <c r="HD6" s="1" t="str">
        <f aca="false">IF(Undirviðmið!$B202="","",IF(Undirviðmið!$B202=Viðmið!$C$10,IFERROR(INDEX($C$38:$C$52,1),""),IF(1&lt;=COUNTIF($B$6:$B$37,Undirviðmið!$B202),IFERROR(INDEX($C$6:$C$37,MATCH(Undirviðmið!$B202,$B$6:$B$37,0)+1-1),""),"")))</f>
        <v/>
      </c>
      <c r="HE6" s="1" t="str">
        <f aca="false">IF(Undirviðmið!$B203="","",IF(Undirviðmið!$B203=Viðmið!$C$10,IFERROR(INDEX($C$38:$C$52,1),""),IF(1&lt;=COUNTIF($B$6:$B$37,Undirviðmið!$B203),IFERROR(INDEX($C$6:$C$37,MATCH(Undirviðmið!$B203,$B$6:$B$37,0)+1-1),""),"")))</f>
        <v/>
      </c>
      <c r="HF6" s="1" t="str">
        <f aca="false">IF(Undirviðmið!$B204="","",IF(Undirviðmið!$B204=Viðmið!$C$10,IFERROR(INDEX($C$38:$C$52,1),""),IF(1&lt;=COUNTIF($B$6:$B$37,Undirviðmið!$B204),IFERROR(INDEX($C$6:$C$37,MATCH(Undirviðmið!$B204,$B$6:$B$37,0)+1-1),""),"")))</f>
        <v/>
      </c>
      <c r="HG6" s="1" t="str">
        <f aca="false">IF(Undirviðmið!$B205="","",IF(Undirviðmið!$B205=Viðmið!$C$10,IFERROR(INDEX($C$38:$C$52,1),""),IF(1&lt;=COUNTIF($B$6:$B$37,Undirviðmið!$B205),IFERROR(INDEX($C$6:$C$37,MATCH(Undirviðmið!$B205,$B$6:$B$37,0)+1-1),""),"")))</f>
        <v/>
      </c>
    </row>
    <row r="7" customFormat="false" ht="15" hidden="false" customHeight="true" outlineLevel="0" collapsed="false">
      <c r="B7" s="1" t="s">
        <v>96</v>
      </c>
      <c r="C7" s="1" t="s">
        <v>180</v>
      </c>
      <c r="D7" s="1" t="s">
        <v>181</v>
      </c>
      <c r="E7" s="1" t="n">
        <v>5</v>
      </c>
      <c r="F7" s="1" t="s">
        <v>182</v>
      </c>
      <c r="G7" s="1" t="s">
        <v>183</v>
      </c>
      <c r="H7" s="1" t="s">
        <v>184</v>
      </c>
      <c r="I7" s="1" t="s">
        <v>185</v>
      </c>
      <c r="J7" s="1" t="s">
        <v>186</v>
      </c>
      <c r="P7" s="1" t="str">
        <f aca="false">IF(Undirviðmið!$B6="","",IF(Undirviðmið!$B6=Viðmið!$C$10,IFERROR(INDEX($C$38:$C$52,2),""),IF(2&lt;=COUNTIF($B$6:$B$37,Undirviðmið!$B6),IFERROR(INDEX($C$6:$C$37,MATCH(Undirviðmið!$B6,$B$6:$B$37,0)+2-1),""),"")))</f>
        <v/>
      </c>
      <c r="Q7" s="1" t="str">
        <f aca="false">IF(Undirviðmið!$B7="","",IF(Undirviðmið!$B7=Viðmið!$C$10,IFERROR(INDEX($C$38:$C$52,2),""),IF(2&lt;=COUNTIF($B$6:$B$37,Undirviðmið!$B7),IFERROR(INDEX($C$6:$C$37,MATCH(Undirviðmið!$B7,$B$6:$B$37,0)+2-1),""),"")))</f>
        <v/>
      </c>
      <c r="R7" s="1" t="str">
        <f aca="false">IF(Undirviðmið!$B8="","",IF(Undirviðmið!$B8=Viðmið!$C$10,IFERROR(INDEX($C$38:$C$52,2),""),IF(2&lt;=COUNTIF($B$6:$B$37,Undirviðmið!$B8),IFERROR(INDEX($C$6:$C$37,MATCH(Undirviðmið!$B8,$B$6:$B$37,0)+2-1),""),"")))</f>
        <v/>
      </c>
      <c r="S7" s="1" t="str">
        <f aca="false">IF(Undirviðmið!$B9="","",IF(Undirviðmið!$B9=Viðmið!$C$10,IFERROR(INDEX($C$38:$C$52,2),""),IF(2&lt;=COUNTIF($B$6:$B$37,Undirviðmið!$B9),IFERROR(INDEX($C$6:$C$37,MATCH(Undirviðmið!$B9,$B$6:$B$37,0)+2-1),""),"")))</f>
        <v/>
      </c>
      <c r="T7" s="1" t="str">
        <f aca="false">IF(Undirviðmið!$B10="","",IF(Undirviðmið!$B10=Viðmið!$C$10,IFERROR(INDEX($C$38:$C$52,2),""),IF(2&lt;=COUNTIF($B$6:$B$37,Undirviðmið!$B10),IFERROR(INDEX($C$6:$C$37,MATCH(Undirviðmið!$B10,$B$6:$B$37,0)+2-1),""),"")))</f>
        <v/>
      </c>
      <c r="U7" s="1" t="str">
        <f aca="false">IF(Undirviðmið!$B11="","",IF(Undirviðmið!$B11=Viðmið!$C$10,IFERROR(INDEX($C$38:$C$52,2),""),IF(2&lt;=COUNTIF($B$6:$B$37,Undirviðmið!$B11),IFERROR(INDEX($C$6:$C$37,MATCH(Undirviðmið!$B11,$B$6:$B$37,0)+2-1),""),"")))</f>
        <v/>
      </c>
      <c r="V7" s="1" t="str">
        <f aca="false">IF(Undirviðmið!$B12="","",IF(Undirviðmið!$B12=Viðmið!$C$10,IFERROR(INDEX($C$38:$C$52,2),""),IF(2&lt;=COUNTIF($B$6:$B$37,Undirviðmið!$B12),IFERROR(INDEX($C$6:$C$37,MATCH(Undirviðmið!$B12,$B$6:$B$37,0)+2-1),""),"")))</f>
        <v/>
      </c>
      <c r="W7" s="1" t="str">
        <f aca="false">IF(Undirviðmið!$B13="","",IF(Undirviðmið!$B13=Viðmið!$C$10,IFERROR(INDEX($C$38:$C$52,2),""),IF(2&lt;=COUNTIF($B$6:$B$37,Undirviðmið!$B13),IFERROR(INDEX($C$6:$C$37,MATCH(Undirviðmið!$B13,$B$6:$B$37,0)+2-1),""),"")))</f>
        <v/>
      </c>
      <c r="X7" s="1" t="str">
        <f aca="false">IF(Undirviðmið!$B14="","",IF(Undirviðmið!$B14=Viðmið!$C$10,IFERROR(INDEX($C$38:$C$52,2),""),IF(2&lt;=COUNTIF($B$6:$B$37,Undirviðmið!$B14),IFERROR(INDEX($C$6:$C$37,MATCH(Undirviðmið!$B14,$B$6:$B$37,0)+2-1),""),"")))</f>
        <v/>
      </c>
      <c r="Y7" s="1" t="str">
        <f aca="false">IF(Undirviðmið!$B15="","",IF(Undirviðmið!$B15=Viðmið!$C$10,IFERROR(INDEX($C$38:$C$52,2),""),IF(2&lt;=COUNTIF($B$6:$B$37,Undirviðmið!$B15),IFERROR(INDEX($C$6:$C$37,MATCH(Undirviðmið!$B15,$B$6:$B$37,0)+2-1),""),"")))</f>
        <v/>
      </c>
      <c r="Z7" s="1" t="str">
        <f aca="false">IF(Undirviðmið!$B16="","",IF(Undirviðmið!$B16=Viðmið!$C$10,IFERROR(INDEX($C$38:$C$52,2),""),IF(2&lt;=COUNTIF($B$6:$B$37,Undirviðmið!$B16),IFERROR(INDEX($C$6:$C$37,MATCH(Undirviðmið!$B16,$B$6:$B$37,0)+2-1),""),"")))</f>
        <v/>
      </c>
      <c r="AA7" s="1" t="str">
        <f aca="false">IF(Undirviðmið!$B17="","",IF(Undirviðmið!$B17=Viðmið!$C$10,IFERROR(INDEX($C$38:$C$52,2),""),IF(2&lt;=COUNTIF($B$6:$B$37,Undirviðmið!$B17),IFERROR(INDEX($C$6:$C$37,MATCH(Undirviðmið!$B17,$B$6:$B$37,0)+2-1),""),"")))</f>
        <v/>
      </c>
      <c r="AB7" s="1" t="str">
        <f aca="false">IF(Undirviðmið!$B18="","",IF(Undirviðmið!$B18=Viðmið!$C$10,IFERROR(INDEX($C$38:$C$52,2),""),IF(2&lt;=COUNTIF($B$6:$B$37,Undirviðmið!$B18),IFERROR(INDEX($C$6:$C$37,MATCH(Undirviðmið!$B18,$B$6:$B$37,0)+2-1),""),"")))</f>
        <v/>
      </c>
      <c r="AC7" s="1" t="str">
        <f aca="false">IF(Undirviðmið!$B19="","",IF(Undirviðmið!$B19=Viðmið!$C$10,IFERROR(INDEX($C$38:$C$52,2),""),IF(2&lt;=COUNTIF($B$6:$B$37,Undirviðmið!$B19),IFERROR(INDEX($C$6:$C$37,MATCH(Undirviðmið!$B19,$B$6:$B$37,0)+2-1),""),"")))</f>
        <v/>
      </c>
      <c r="AD7" s="1" t="str">
        <f aca="false">IF(Undirviðmið!$B20="","",IF(Undirviðmið!$B20=Viðmið!$C$10,IFERROR(INDEX($C$38:$C$52,2),""),IF(2&lt;=COUNTIF($B$6:$B$37,Undirviðmið!$B20),IFERROR(INDEX($C$6:$C$37,MATCH(Undirviðmið!$B20,$B$6:$B$37,0)+2-1),""),"")))</f>
        <v/>
      </c>
      <c r="AE7" s="1" t="str">
        <f aca="false">IF(Undirviðmið!$B21="","",IF(Undirviðmið!$B21=Viðmið!$C$10,IFERROR(INDEX($C$38:$C$52,2),""),IF(2&lt;=COUNTIF($B$6:$B$37,Undirviðmið!$B21),IFERROR(INDEX($C$6:$C$37,MATCH(Undirviðmið!$B21,$B$6:$B$37,0)+2-1),""),"")))</f>
        <v/>
      </c>
      <c r="AF7" s="1" t="str">
        <f aca="false">IF(Undirviðmið!$B22="","",IF(Undirviðmið!$B22=Viðmið!$C$10,IFERROR(INDEX($C$38:$C$52,2),""),IF(2&lt;=COUNTIF($B$6:$B$37,Undirviðmið!$B22),IFERROR(INDEX($C$6:$C$37,MATCH(Undirviðmið!$B22,$B$6:$B$37,0)+2-1),""),"")))</f>
        <v/>
      </c>
      <c r="AG7" s="1" t="str">
        <f aca="false">IF(Undirviðmið!$B23="","",IF(Undirviðmið!$B23=Viðmið!$C$10,IFERROR(INDEX($C$38:$C$52,2),""),IF(2&lt;=COUNTIF($B$6:$B$37,Undirviðmið!$B23),IFERROR(INDEX($C$6:$C$37,MATCH(Undirviðmið!$B23,$B$6:$B$37,0)+2-1),""),"")))</f>
        <v/>
      </c>
      <c r="AH7" s="1" t="str">
        <f aca="false">IF(Undirviðmið!$B24="","",IF(Undirviðmið!$B24=Viðmið!$C$10,IFERROR(INDEX($C$38:$C$52,2),""),IF(2&lt;=COUNTIF($B$6:$B$37,Undirviðmið!$B24),IFERROR(INDEX($C$6:$C$37,MATCH(Undirviðmið!$B24,$B$6:$B$37,0)+2-1),""),"")))</f>
        <v/>
      </c>
      <c r="AI7" s="1" t="str">
        <f aca="false">IF(Undirviðmið!$B25="","",IF(Undirviðmið!$B25=Viðmið!$C$10,IFERROR(INDEX($C$38:$C$52,2),""),IF(2&lt;=COUNTIF($B$6:$B$37,Undirviðmið!$B25),IFERROR(INDEX($C$6:$C$37,MATCH(Undirviðmið!$B25,$B$6:$B$37,0)+2-1),""),"")))</f>
        <v/>
      </c>
      <c r="AJ7" s="1" t="str">
        <f aca="false">IF(Undirviðmið!$B26="","",IF(Undirviðmið!$B26=Viðmið!$C$10,IFERROR(INDEX($C$38:$C$52,2),""),IF(2&lt;=COUNTIF($B$6:$B$37,Undirviðmið!$B26),IFERROR(INDEX($C$6:$C$37,MATCH(Undirviðmið!$B26,$B$6:$B$37,0)+2-1),""),"")))</f>
        <v/>
      </c>
      <c r="AK7" s="1" t="str">
        <f aca="false">IF(Undirviðmið!$B27="","",IF(Undirviðmið!$B27=Viðmið!$C$10,IFERROR(INDEX($C$38:$C$52,2),""),IF(2&lt;=COUNTIF($B$6:$B$37,Undirviðmið!$B27),IFERROR(INDEX($C$6:$C$37,MATCH(Undirviðmið!$B27,$B$6:$B$37,0)+2-1),""),"")))</f>
        <v/>
      </c>
      <c r="AL7" s="1" t="str">
        <f aca="false">IF(Undirviðmið!$B28="","",IF(Undirviðmið!$B28=Viðmið!$C$10,IFERROR(INDEX($C$38:$C$52,2),""),IF(2&lt;=COUNTIF($B$6:$B$37,Undirviðmið!$B28),IFERROR(INDEX($C$6:$C$37,MATCH(Undirviðmið!$B28,$B$6:$B$37,0)+2-1),""),"")))</f>
        <v/>
      </c>
      <c r="AM7" s="1" t="str">
        <f aca="false">IF(Undirviðmið!$B29="","",IF(Undirviðmið!$B29=Viðmið!$C$10,IFERROR(INDEX($C$38:$C$52,2),""),IF(2&lt;=COUNTIF($B$6:$B$37,Undirviðmið!$B29),IFERROR(INDEX($C$6:$C$37,MATCH(Undirviðmið!$B29,$B$6:$B$37,0)+2-1),""),"")))</f>
        <v/>
      </c>
      <c r="AN7" s="1" t="str">
        <f aca="false">IF(Undirviðmið!$B30="","",IF(Undirviðmið!$B30=Viðmið!$C$10,IFERROR(INDEX($C$38:$C$52,2),""),IF(2&lt;=COUNTIF($B$6:$B$37,Undirviðmið!$B30),IFERROR(INDEX($C$6:$C$37,MATCH(Undirviðmið!$B30,$B$6:$B$37,0)+2-1),""),"")))</f>
        <v/>
      </c>
      <c r="AO7" s="1" t="str">
        <f aca="false">IF(Undirviðmið!$B31="","",IF(Undirviðmið!$B31=Viðmið!$C$10,IFERROR(INDEX($C$38:$C$52,2),""),IF(2&lt;=COUNTIF($B$6:$B$37,Undirviðmið!$B31),IFERROR(INDEX($C$6:$C$37,MATCH(Undirviðmið!$B31,$B$6:$B$37,0)+2-1),""),"")))</f>
        <v/>
      </c>
      <c r="AP7" s="1" t="str">
        <f aca="false">IF(Undirviðmið!$B32="","",IF(Undirviðmið!$B32=Viðmið!$C$10,IFERROR(INDEX($C$38:$C$52,2),""),IF(2&lt;=COUNTIF($B$6:$B$37,Undirviðmið!$B32),IFERROR(INDEX($C$6:$C$37,MATCH(Undirviðmið!$B32,$B$6:$B$37,0)+2-1),""),"")))</f>
        <v/>
      </c>
      <c r="AQ7" s="1" t="str">
        <f aca="false">IF(Undirviðmið!$B33="","",IF(Undirviðmið!$B33=Viðmið!$C$10,IFERROR(INDEX($C$38:$C$52,2),""),IF(2&lt;=COUNTIF($B$6:$B$37,Undirviðmið!$B33),IFERROR(INDEX($C$6:$C$37,MATCH(Undirviðmið!$B33,$B$6:$B$37,0)+2-1),""),"")))</f>
        <v/>
      </c>
      <c r="AR7" s="1" t="str">
        <f aca="false">IF(Undirviðmið!$B34="","",IF(Undirviðmið!$B34=Viðmið!$C$10,IFERROR(INDEX($C$38:$C$52,2),""),IF(2&lt;=COUNTIF($B$6:$B$37,Undirviðmið!$B34),IFERROR(INDEX($C$6:$C$37,MATCH(Undirviðmið!$B34,$B$6:$B$37,0)+2-1),""),"")))</f>
        <v/>
      </c>
      <c r="AS7" s="1" t="str">
        <f aca="false">IF(Undirviðmið!$B35="","",IF(Undirviðmið!$B35=Viðmið!$C$10,IFERROR(INDEX($C$38:$C$52,2),""),IF(2&lt;=COUNTIF($B$6:$B$37,Undirviðmið!$B35),IFERROR(INDEX($C$6:$C$37,MATCH(Undirviðmið!$B35,$B$6:$B$37,0)+2-1),""),"")))</f>
        <v/>
      </c>
      <c r="AT7" s="1" t="str">
        <f aca="false">IF(Undirviðmið!$B36="","",IF(Undirviðmið!$B36=Viðmið!$C$10,IFERROR(INDEX($C$38:$C$52,2),""),IF(2&lt;=COUNTIF($B$6:$B$37,Undirviðmið!$B36),IFERROR(INDEX($C$6:$C$37,MATCH(Undirviðmið!$B36,$B$6:$B$37,0)+2-1),""),"")))</f>
        <v/>
      </c>
      <c r="AU7" s="1" t="str">
        <f aca="false">IF(Undirviðmið!$B37="","",IF(Undirviðmið!$B37=Viðmið!$C$10,IFERROR(INDEX($C$38:$C$52,2),""),IF(2&lt;=COUNTIF($B$6:$B$37,Undirviðmið!$B37),IFERROR(INDEX($C$6:$C$37,MATCH(Undirviðmið!$B37,$B$6:$B$37,0)+2-1),""),"")))</f>
        <v/>
      </c>
      <c r="AV7" s="1" t="str">
        <f aca="false">IF(Undirviðmið!$B38="","",IF(Undirviðmið!$B38=Viðmið!$C$10,IFERROR(INDEX($C$38:$C$52,2),""),IF(2&lt;=COUNTIF($B$6:$B$37,Undirviðmið!$B38),IFERROR(INDEX($C$6:$C$37,MATCH(Undirviðmið!$B38,$B$6:$B$37,0)+2-1),""),"")))</f>
        <v/>
      </c>
      <c r="AW7" s="1" t="str">
        <f aca="false">IF(Undirviðmið!$B39="","",IF(Undirviðmið!$B39=Viðmið!$C$10,IFERROR(INDEX($C$38:$C$52,2),""),IF(2&lt;=COUNTIF($B$6:$B$37,Undirviðmið!$B39),IFERROR(INDEX($C$6:$C$37,MATCH(Undirviðmið!$B39,$B$6:$B$37,0)+2-1),""),"")))</f>
        <v/>
      </c>
      <c r="AX7" s="1" t="str">
        <f aca="false">IF(Undirviðmið!$B40="","",IF(Undirviðmið!$B40=Viðmið!$C$10,IFERROR(INDEX($C$38:$C$52,2),""),IF(2&lt;=COUNTIF($B$6:$B$37,Undirviðmið!$B40),IFERROR(INDEX($C$6:$C$37,MATCH(Undirviðmið!$B40,$B$6:$B$37,0)+2-1),""),"")))</f>
        <v/>
      </c>
      <c r="AY7" s="1" t="str">
        <f aca="false">IF(Undirviðmið!$B41="","",IF(Undirviðmið!$B41=Viðmið!$C$10,IFERROR(INDEX($C$38:$C$52,2),""),IF(2&lt;=COUNTIF($B$6:$B$37,Undirviðmið!$B41),IFERROR(INDEX($C$6:$C$37,MATCH(Undirviðmið!$B41,$B$6:$B$37,0)+2-1),""),"")))</f>
        <v/>
      </c>
      <c r="AZ7" s="1" t="str">
        <f aca="false">IF(Undirviðmið!$B42="","",IF(Undirviðmið!$B42=Viðmið!$C$10,IFERROR(INDEX($C$38:$C$52,2),""),IF(2&lt;=COUNTIF($B$6:$B$37,Undirviðmið!$B42),IFERROR(INDEX($C$6:$C$37,MATCH(Undirviðmið!$B42,$B$6:$B$37,0)+2-1),""),"")))</f>
        <v/>
      </c>
      <c r="BA7" s="1" t="str">
        <f aca="false">IF(Undirviðmið!$B43="","",IF(Undirviðmið!$B43=Viðmið!$C$10,IFERROR(INDEX($C$38:$C$52,2),""),IF(2&lt;=COUNTIF($B$6:$B$37,Undirviðmið!$B43),IFERROR(INDEX($C$6:$C$37,MATCH(Undirviðmið!$B43,$B$6:$B$37,0)+2-1),""),"")))</f>
        <v/>
      </c>
      <c r="BB7" s="1" t="str">
        <f aca="false">IF(Undirviðmið!$B44="","",IF(Undirviðmið!$B44=Viðmið!$C$10,IFERROR(INDEX($C$38:$C$52,2),""),IF(2&lt;=COUNTIF($B$6:$B$37,Undirviðmið!$B44),IFERROR(INDEX($C$6:$C$37,MATCH(Undirviðmið!$B44,$B$6:$B$37,0)+2-1),""),"")))</f>
        <v/>
      </c>
      <c r="BC7" s="1" t="str">
        <f aca="false">IF(Undirviðmið!$B45="","",IF(Undirviðmið!$B45=Viðmið!$C$10,IFERROR(INDEX($C$38:$C$52,2),""),IF(2&lt;=COUNTIF($B$6:$B$37,Undirviðmið!$B45),IFERROR(INDEX($C$6:$C$37,MATCH(Undirviðmið!$B45,$B$6:$B$37,0)+2-1),""),"")))</f>
        <v/>
      </c>
      <c r="BD7" s="1" t="str">
        <f aca="false">IF(Undirviðmið!$B46="","",IF(Undirviðmið!$B46=Viðmið!$C$10,IFERROR(INDEX($C$38:$C$52,2),""),IF(2&lt;=COUNTIF($B$6:$B$37,Undirviðmið!$B46),IFERROR(INDEX($C$6:$C$37,MATCH(Undirviðmið!$B46,$B$6:$B$37,0)+2-1),""),"")))</f>
        <v/>
      </c>
      <c r="BE7" s="1" t="str">
        <f aca="false">IF(Undirviðmið!$B47="","",IF(Undirviðmið!$B47=Viðmið!$C$10,IFERROR(INDEX($C$38:$C$52,2),""),IF(2&lt;=COUNTIF($B$6:$B$37,Undirviðmið!$B47),IFERROR(INDEX($C$6:$C$37,MATCH(Undirviðmið!$B47,$B$6:$B$37,0)+2-1),""),"")))</f>
        <v/>
      </c>
      <c r="BF7" s="1" t="str">
        <f aca="false">IF(Undirviðmið!$B48="","",IF(Undirviðmið!$B48=Viðmið!$C$10,IFERROR(INDEX($C$38:$C$52,2),""),IF(2&lt;=COUNTIF($B$6:$B$37,Undirviðmið!$B48),IFERROR(INDEX($C$6:$C$37,MATCH(Undirviðmið!$B48,$B$6:$B$37,0)+2-1),""),"")))</f>
        <v/>
      </c>
      <c r="BG7" s="1" t="str">
        <f aca="false">IF(Undirviðmið!$B49="","",IF(Undirviðmið!$B49=Viðmið!$C$10,IFERROR(INDEX($C$38:$C$52,2),""),IF(2&lt;=COUNTIF($B$6:$B$37,Undirviðmið!$B49),IFERROR(INDEX($C$6:$C$37,MATCH(Undirviðmið!$B49,$B$6:$B$37,0)+2-1),""),"")))</f>
        <v/>
      </c>
      <c r="BH7" s="1" t="str">
        <f aca="false">IF(Undirviðmið!$B50="","",IF(Undirviðmið!$B50=Viðmið!$C$10,IFERROR(INDEX($C$38:$C$52,2),""),IF(2&lt;=COUNTIF($B$6:$B$37,Undirviðmið!$B50),IFERROR(INDEX($C$6:$C$37,MATCH(Undirviðmið!$B50,$B$6:$B$37,0)+2-1),""),"")))</f>
        <v/>
      </c>
      <c r="BI7" s="1" t="str">
        <f aca="false">IF(Undirviðmið!$B51="","",IF(Undirviðmið!$B51=Viðmið!$C$10,IFERROR(INDEX($C$38:$C$52,2),""),IF(2&lt;=COUNTIF($B$6:$B$37,Undirviðmið!$B51),IFERROR(INDEX($C$6:$C$37,MATCH(Undirviðmið!$B51,$B$6:$B$37,0)+2-1),""),"")))</f>
        <v/>
      </c>
      <c r="BJ7" s="1" t="str">
        <f aca="false">IF(Undirviðmið!$B52="","",IF(Undirviðmið!$B52=Viðmið!$C$10,IFERROR(INDEX($C$38:$C$52,2),""),IF(2&lt;=COUNTIF($B$6:$B$37,Undirviðmið!$B52),IFERROR(INDEX($C$6:$C$37,MATCH(Undirviðmið!$B52,$B$6:$B$37,0)+2-1),""),"")))</f>
        <v/>
      </c>
      <c r="BK7" s="1" t="str">
        <f aca="false">IF(Undirviðmið!$B53="","",IF(Undirviðmið!$B53=Viðmið!$C$10,IFERROR(INDEX($C$38:$C$52,2),""),IF(2&lt;=COUNTIF($B$6:$B$37,Undirviðmið!$B53),IFERROR(INDEX($C$6:$C$37,MATCH(Undirviðmið!$B53,$B$6:$B$37,0)+2-1),""),"")))</f>
        <v/>
      </c>
      <c r="BL7" s="1" t="str">
        <f aca="false">IF(Undirviðmið!$B54="","",IF(Undirviðmið!$B54=Viðmið!$C$10,IFERROR(INDEX($C$38:$C$52,2),""),IF(2&lt;=COUNTIF($B$6:$B$37,Undirviðmið!$B54),IFERROR(INDEX($C$6:$C$37,MATCH(Undirviðmið!$B54,$B$6:$B$37,0)+2-1),""),"")))</f>
        <v/>
      </c>
      <c r="BM7" s="1" t="str">
        <f aca="false">IF(Undirviðmið!$B55="","",IF(Undirviðmið!$B55=Viðmið!$C$10,IFERROR(INDEX($C$38:$C$52,2),""),IF(2&lt;=COUNTIF($B$6:$B$37,Undirviðmið!$B55),IFERROR(INDEX($C$6:$C$37,MATCH(Undirviðmið!$B55,$B$6:$B$37,0)+2-1),""),"")))</f>
        <v/>
      </c>
      <c r="BN7" s="1" t="str">
        <f aca="false">IF(Undirviðmið!$B56="","",IF(Undirviðmið!$B56=Viðmið!$C$10,IFERROR(INDEX($C$38:$C$52,2),""),IF(2&lt;=COUNTIF($B$6:$B$37,Undirviðmið!$B56),IFERROR(INDEX($C$6:$C$37,MATCH(Undirviðmið!$B56,$B$6:$B$37,0)+2-1),""),"")))</f>
        <v/>
      </c>
      <c r="BO7" s="1" t="str">
        <f aca="false">IF(Undirviðmið!$B57="","",IF(Undirviðmið!$B57=Viðmið!$C$10,IFERROR(INDEX($C$38:$C$52,2),""),IF(2&lt;=COUNTIF($B$6:$B$37,Undirviðmið!$B57),IFERROR(INDEX($C$6:$C$37,MATCH(Undirviðmið!$B57,$B$6:$B$37,0)+2-1),""),"")))</f>
        <v/>
      </c>
      <c r="BP7" s="1" t="str">
        <f aca="false">IF(Undirviðmið!$B58="","",IF(Undirviðmið!$B58=Viðmið!$C$10,IFERROR(INDEX($C$38:$C$52,2),""),IF(2&lt;=COUNTIF($B$6:$B$37,Undirviðmið!$B58),IFERROR(INDEX($C$6:$C$37,MATCH(Undirviðmið!$B58,$B$6:$B$37,0)+2-1),""),"")))</f>
        <v/>
      </c>
      <c r="BQ7" s="1" t="str">
        <f aca="false">IF(Undirviðmið!$B59="","",IF(Undirviðmið!$B59=Viðmið!$C$10,IFERROR(INDEX($C$38:$C$52,2),""),IF(2&lt;=COUNTIF($B$6:$B$37,Undirviðmið!$B59),IFERROR(INDEX($C$6:$C$37,MATCH(Undirviðmið!$B59,$B$6:$B$37,0)+2-1),""),"")))</f>
        <v/>
      </c>
      <c r="BR7" s="1" t="str">
        <f aca="false">IF(Undirviðmið!$B60="","",IF(Undirviðmið!$B60=Viðmið!$C$10,IFERROR(INDEX($C$38:$C$52,2),""),IF(2&lt;=COUNTIF($B$6:$B$37,Undirviðmið!$B60),IFERROR(INDEX($C$6:$C$37,MATCH(Undirviðmið!$B60,$B$6:$B$37,0)+2-1),""),"")))</f>
        <v/>
      </c>
      <c r="BS7" s="1" t="str">
        <f aca="false">IF(Undirviðmið!$B61="","",IF(Undirviðmið!$B61=Viðmið!$C$10,IFERROR(INDEX($C$38:$C$52,2),""),IF(2&lt;=COUNTIF($B$6:$B$37,Undirviðmið!$B61),IFERROR(INDEX($C$6:$C$37,MATCH(Undirviðmið!$B61,$B$6:$B$37,0)+2-1),""),"")))</f>
        <v/>
      </c>
      <c r="BT7" s="1" t="str">
        <f aca="false">IF(Undirviðmið!$B62="","",IF(Undirviðmið!$B62=Viðmið!$C$10,IFERROR(INDEX($C$38:$C$52,2),""),IF(2&lt;=COUNTIF($B$6:$B$37,Undirviðmið!$B62),IFERROR(INDEX($C$6:$C$37,MATCH(Undirviðmið!$B62,$B$6:$B$37,0)+2-1),""),"")))</f>
        <v/>
      </c>
      <c r="BU7" s="1" t="str">
        <f aca="false">IF(Undirviðmið!$B63="","",IF(Undirviðmið!$B63=Viðmið!$C$10,IFERROR(INDEX($C$38:$C$52,2),""),IF(2&lt;=COUNTIF($B$6:$B$37,Undirviðmið!$B63),IFERROR(INDEX($C$6:$C$37,MATCH(Undirviðmið!$B63,$B$6:$B$37,0)+2-1),""),"")))</f>
        <v/>
      </c>
      <c r="BV7" s="1" t="str">
        <f aca="false">IF(Undirviðmið!$B64="","",IF(Undirviðmið!$B64=Viðmið!$C$10,IFERROR(INDEX($C$38:$C$52,2),""),IF(2&lt;=COUNTIF($B$6:$B$37,Undirviðmið!$B64),IFERROR(INDEX($C$6:$C$37,MATCH(Undirviðmið!$B64,$B$6:$B$37,0)+2-1),""),"")))</f>
        <v/>
      </c>
      <c r="BW7" s="1" t="str">
        <f aca="false">IF(Undirviðmið!$B65="","",IF(Undirviðmið!$B65=Viðmið!$C$10,IFERROR(INDEX($C$38:$C$52,2),""),IF(2&lt;=COUNTIF($B$6:$B$37,Undirviðmið!$B65),IFERROR(INDEX($C$6:$C$37,MATCH(Undirviðmið!$B65,$B$6:$B$37,0)+2-1),""),"")))</f>
        <v/>
      </c>
      <c r="BX7" s="1" t="str">
        <f aca="false">IF(Undirviðmið!$B66="","",IF(Undirviðmið!$B66=Viðmið!$C$10,IFERROR(INDEX($C$38:$C$52,2),""),IF(2&lt;=COUNTIF($B$6:$B$37,Undirviðmið!$B66),IFERROR(INDEX($C$6:$C$37,MATCH(Undirviðmið!$B66,$B$6:$B$37,0)+2-1),""),"")))</f>
        <v/>
      </c>
      <c r="BY7" s="1" t="str">
        <f aca="false">IF(Undirviðmið!$B67="","",IF(Undirviðmið!$B67=Viðmið!$C$10,IFERROR(INDEX($C$38:$C$52,2),""),IF(2&lt;=COUNTIF($B$6:$B$37,Undirviðmið!$B67),IFERROR(INDEX($C$6:$C$37,MATCH(Undirviðmið!$B67,$B$6:$B$37,0)+2-1),""),"")))</f>
        <v/>
      </c>
      <c r="BZ7" s="1" t="str">
        <f aca="false">IF(Undirviðmið!$B68="","",IF(Undirviðmið!$B68=Viðmið!$C$10,IFERROR(INDEX($C$38:$C$52,2),""),IF(2&lt;=COUNTIF($B$6:$B$37,Undirviðmið!$B68),IFERROR(INDEX($C$6:$C$37,MATCH(Undirviðmið!$B68,$B$6:$B$37,0)+2-1),""),"")))</f>
        <v/>
      </c>
      <c r="CA7" s="1" t="str">
        <f aca="false">IF(Undirviðmið!$B69="","",IF(Undirviðmið!$B69=Viðmið!$C$10,IFERROR(INDEX($C$38:$C$52,2),""),IF(2&lt;=COUNTIF($B$6:$B$37,Undirviðmið!$B69),IFERROR(INDEX($C$6:$C$37,MATCH(Undirviðmið!$B69,$B$6:$B$37,0)+2-1),""),"")))</f>
        <v/>
      </c>
      <c r="CB7" s="1" t="str">
        <f aca="false">IF(Undirviðmið!$B70="","",IF(Undirviðmið!$B70=Viðmið!$C$10,IFERROR(INDEX($C$38:$C$52,2),""),IF(2&lt;=COUNTIF($B$6:$B$37,Undirviðmið!$B70),IFERROR(INDEX($C$6:$C$37,MATCH(Undirviðmið!$B70,$B$6:$B$37,0)+2-1),""),"")))</f>
        <v/>
      </c>
      <c r="CC7" s="1" t="str">
        <f aca="false">IF(Undirviðmið!$B71="","",IF(Undirviðmið!$B71=Viðmið!$C$10,IFERROR(INDEX($C$38:$C$52,2),""),IF(2&lt;=COUNTIF($B$6:$B$37,Undirviðmið!$B71),IFERROR(INDEX($C$6:$C$37,MATCH(Undirviðmið!$B71,$B$6:$B$37,0)+2-1),""),"")))</f>
        <v/>
      </c>
      <c r="CD7" s="1" t="str">
        <f aca="false">IF(Undirviðmið!$B72="","",IF(Undirviðmið!$B72=Viðmið!$C$10,IFERROR(INDEX($C$38:$C$52,2),""),IF(2&lt;=COUNTIF($B$6:$B$37,Undirviðmið!$B72),IFERROR(INDEX($C$6:$C$37,MATCH(Undirviðmið!$B72,$B$6:$B$37,0)+2-1),""),"")))</f>
        <v/>
      </c>
      <c r="CE7" s="1" t="str">
        <f aca="false">IF(Undirviðmið!$B73="","",IF(Undirviðmið!$B73=Viðmið!$C$10,IFERROR(INDEX($C$38:$C$52,2),""),IF(2&lt;=COUNTIF($B$6:$B$37,Undirviðmið!$B73),IFERROR(INDEX($C$6:$C$37,MATCH(Undirviðmið!$B73,$B$6:$B$37,0)+2-1),""),"")))</f>
        <v/>
      </c>
      <c r="CF7" s="1" t="str">
        <f aca="false">IF(Undirviðmið!$B74="","",IF(Undirviðmið!$B74=Viðmið!$C$10,IFERROR(INDEX($C$38:$C$52,2),""),IF(2&lt;=COUNTIF($B$6:$B$37,Undirviðmið!$B74),IFERROR(INDEX($C$6:$C$37,MATCH(Undirviðmið!$B74,$B$6:$B$37,0)+2-1),""),"")))</f>
        <v/>
      </c>
      <c r="CG7" s="1" t="str">
        <f aca="false">IF(Undirviðmið!$B75="","",IF(Undirviðmið!$B75=Viðmið!$C$10,IFERROR(INDEX($C$38:$C$52,2),""),IF(2&lt;=COUNTIF($B$6:$B$37,Undirviðmið!$B75),IFERROR(INDEX($C$6:$C$37,MATCH(Undirviðmið!$B75,$B$6:$B$37,0)+2-1),""),"")))</f>
        <v/>
      </c>
      <c r="CH7" s="1" t="str">
        <f aca="false">IF(Undirviðmið!$B76="","",IF(Undirviðmið!$B76=Viðmið!$C$10,IFERROR(INDEX($C$38:$C$52,2),""),IF(2&lt;=COUNTIF($B$6:$B$37,Undirviðmið!$B76),IFERROR(INDEX($C$6:$C$37,MATCH(Undirviðmið!$B76,$B$6:$B$37,0)+2-1),""),"")))</f>
        <v/>
      </c>
      <c r="CI7" s="1" t="str">
        <f aca="false">IF(Undirviðmið!$B77="","",IF(Undirviðmið!$B77=Viðmið!$C$10,IFERROR(INDEX($C$38:$C$52,2),""),IF(2&lt;=COUNTIF($B$6:$B$37,Undirviðmið!$B77),IFERROR(INDEX($C$6:$C$37,MATCH(Undirviðmið!$B77,$B$6:$B$37,0)+2-1),""),"")))</f>
        <v/>
      </c>
      <c r="CJ7" s="1" t="str">
        <f aca="false">IF(Undirviðmið!$B78="","",IF(Undirviðmið!$B78=Viðmið!$C$10,IFERROR(INDEX($C$38:$C$52,2),""),IF(2&lt;=COUNTIF($B$6:$B$37,Undirviðmið!$B78),IFERROR(INDEX($C$6:$C$37,MATCH(Undirviðmið!$B78,$B$6:$B$37,0)+2-1),""),"")))</f>
        <v/>
      </c>
      <c r="CK7" s="1" t="str">
        <f aca="false">IF(Undirviðmið!$B79="","",IF(Undirviðmið!$B79=Viðmið!$C$10,IFERROR(INDEX($C$38:$C$52,2),""),IF(2&lt;=COUNTIF($B$6:$B$37,Undirviðmið!$B79),IFERROR(INDEX($C$6:$C$37,MATCH(Undirviðmið!$B79,$B$6:$B$37,0)+2-1),""),"")))</f>
        <v/>
      </c>
      <c r="CL7" s="1" t="str">
        <f aca="false">IF(Undirviðmið!$B80="","",IF(Undirviðmið!$B80=Viðmið!$C$10,IFERROR(INDEX($C$38:$C$52,2),""),IF(2&lt;=COUNTIF($B$6:$B$37,Undirviðmið!$B80),IFERROR(INDEX($C$6:$C$37,MATCH(Undirviðmið!$B80,$B$6:$B$37,0)+2-1),""),"")))</f>
        <v/>
      </c>
      <c r="CM7" s="1" t="str">
        <f aca="false">IF(Undirviðmið!$B81="","",IF(Undirviðmið!$B81=Viðmið!$C$10,IFERROR(INDEX($C$38:$C$52,2),""),IF(2&lt;=COUNTIF($B$6:$B$37,Undirviðmið!$B81),IFERROR(INDEX($C$6:$C$37,MATCH(Undirviðmið!$B81,$B$6:$B$37,0)+2-1),""),"")))</f>
        <v/>
      </c>
      <c r="CN7" s="1" t="str">
        <f aca="false">IF(Undirviðmið!$B82="","",IF(Undirviðmið!$B82=Viðmið!$C$10,IFERROR(INDEX($C$38:$C$52,2),""),IF(2&lt;=COUNTIF($B$6:$B$37,Undirviðmið!$B82),IFERROR(INDEX($C$6:$C$37,MATCH(Undirviðmið!$B82,$B$6:$B$37,0)+2-1),""),"")))</f>
        <v/>
      </c>
      <c r="CO7" s="1" t="str">
        <f aca="false">IF(Undirviðmið!$B83="","",IF(Undirviðmið!$B83=Viðmið!$C$10,IFERROR(INDEX($C$38:$C$52,2),""),IF(2&lt;=COUNTIF($B$6:$B$37,Undirviðmið!$B83),IFERROR(INDEX($C$6:$C$37,MATCH(Undirviðmið!$B83,$B$6:$B$37,0)+2-1),""),"")))</f>
        <v/>
      </c>
      <c r="CP7" s="1" t="str">
        <f aca="false">IF(Undirviðmið!$B84="","",IF(Undirviðmið!$B84=Viðmið!$C$10,IFERROR(INDEX($C$38:$C$52,2),""),IF(2&lt;=COUNTIF($B$6:$B$37,Undirviðmið!$B84),IFERROR(INDEX($C$6:$C$37,MATCH(Undirviðmið!$B84,$B$6:$B$37,0)+2-1),""),"")))</f>
        <v/>
      </c>
      <c r="CQ7" s="1" t="str">
        <f aca="false">IF(Undirviðmið!$B85="","",IF(Undirviðmið!$B85=Viðmið!$C$10,IFERROR(INDEX($C$38:$C$52,2),""),IF(2&lt;=COUNTIF($B$6:$B$37,Undirviðmið!$B85),IFERROR(INDEX($C$6:$C$37,MATCH(Undirviðmið!$B85,$B$6:$B$37,0)+2-1),""),"")))</f>
        <v/>
      </c>
      <c r="CR7" s="1" t="str">
        <f aca="false">IF(Undirviðmið!$B86="","",IF(Undirviðmið!$B86=Viðmið!$C$10,IFERROR(INDEX($C$38:$C$52,2),""),IF(2&lt;=COUNTIF($B$6:$B$37,Undirviðmið!$B86),IFERROR(INDEX($C$6:$C$37,MATCH(Undirviðmið!$B86,$B$6:$B$37,0)+2-1),""),"")))</f>
        <v/>
      </c>
      <c r="CS7" s="1" t="str">
        <f aca="false">IF(Undirviðmið!$B87="","",IF(Undirviðmið!$B87=Viðmið!$C$10,IFERROR(INDEX($C$38:$C$52,2),""),IF(2&lt;=COUNTIF($B$6:$B$37,Undirviðmið!$B87),IFERROR(INDEX($C$6:$C$37,MATCH(Undirviðmið!$B87,$B$6:$B$37,0)+2-1),""),"")))</f>
        <v/>
      </c>
      <c r="CT7" s="1" t="str">
        <f aca="false">IF(Undirviðmið!$B88="","",IF(Undirviðmið!$B88=Viðmið!$C$10,IFERROR(INDEX($C$38:$C$52,2),""),IF(2&lt;=COUNTIF($B$6:$B$37,Undirviðmið!$B88),IFERROR(INDEX($C$6:$C$37,MATCH(Undirviðmið!$B88,$B$6:$B$37,0)+2-1),""),"")))</f>
        <v/>
      </c>
      <c r="CU7" s="1" t="str">
        <f aca="false">IF(Undirviðmið!$B89="","",IF(Undirviðmið!$B89=Viðmið!$C$10,IFERROR(INDEX($C$38:$C$52,2),""),IF(2&lt;=COUNTIF($B$6:$B$37,Undirviðmið!$B89),IFERROR(INDEX($C$6:$C$37,MATCH(Undirviðmið!$B89,$B$6:$B$37,0)+2-1),""),"")))</f>
        <v/>
      </c>
      <c r="CV7" s="1" t="str">
        <f aca="false">IF(Undirviðmið!$B90="","",IF(Undirviðmið!$B90=Viðmið!$C$10,IFERROR(INDEX($C$38:$C$52,2),""),IF(2&lt;=COUNTIF($B$6:$B$37,Undirviðmið!$B90),IFERROR(INDEX($C$6:$C$37,MATCH(Undirviðmið!$B90,$B$6:$B$37,0)+2-1),""),"")))</f>
        <v/>
      </c>
      <c r="CW7" s="1" t="str">
        <f aca="false">IF(Undirviðmið!$B91="","",IF(Undirviðmið!$B91=Viðmið!$C$10,IFERROR(INDEX($C$38:$C$52,2),""),IF(2&lt;=COUNTIF($B$6:$B$37,Undirviðmið!$B91),IFERROR(INDEX($C$6:$C$37,MATCH(Undirviðmið!$B91,$B$6:$B$37,0)+2-1),""),"")))</f>
        <v/>
      </c>
      <c r="CX7" s="1" t="str">
        <f aca="false">IF(Undirviðmið!$B92="","",IF(Undirviðmið!$B92=Viðmið!$C$10,IFERROR(INDEX($C$38:$C$52,2),""),IF(2&lt;=COUNTIF($B$6:$B$37,Undirviðmið!$B92),IFERROR(INDEX($C$6:$C$37,MATCH(Undirviðmið!$B92,$B$6:$B$37,0)+2-1),""),"")))</f>
        <v/>
      </c>
      <c r="CY7" s="1" t="str">
        <f aca="false">IF(Undirviðmið!$B93="","",IF(Undirviðmið!$B93=Viðmið!$C$10,IFERROR(INDEX($C$38:$C$52,2),""),IF(2&lt;=COUNTIF($B$6:$B$37,Undirviðmið!$B93),IFERROR(INDEX($C$6:$C$37,MATCH(Undirviðmið!$B93,$B$6:$B$37,0)+2-1),""),"")))</f>
        <v/>
      </c>
      <c r="CZ7" s="1" t="str">
        <f aca="false">IF(Undirviðmið!$B94="","",IF(Undirviðmið!$B94=Viðmið!$C$10,IFERROR(INDEX($C$38:$C$52,2),""),IF(2&lt;=COUNTIF($B$6:$B$37,Undirviðmið!$B94),IFERROR(INDEX($C$6:$C$37,MATCH(Undirviðmið!$B94,$B$6:$B$37,0)+2-1),""),"")))</f>
        <v/>
      </c>
      <c r="DA7" s="1" t="str">
        <f aca="false">IF(Undirviðmið!$B95="","",IF(Undirviðmið!$B95=Viðmið!$C$10,IFERROR(INDEX($C$38:$C$52,2),""),IF(2&lt;=COUNTIF($B$6:$B$37,Undirviðmið!$B95),IFERROR(INDEX($C$6:$C$37,MATCH(Undirviðmið!$B95,$B$6:$B$37,0)+2-1),""),"")))</f>
        <v/>
      </c>
      <c r="DB7" s="1" t="str">
        <f aca="false">IF(Undirviðmið!$B96="","",IF(Undirviðmið!$B96=Viðmið!$C$10,IFERROR(INDEX($C$38:$C$52,2),""),IF(2&lt;=COUNTIF($B$6:$B$37,Undirviðmið!$B96),IFERROR(INDEX($C$6:$C$37,MATCH(Undirviðmið!$B96,$B$6:$B$37,0)+2-1),""),"")))</f>
        <v/>
      </c>
      <c r="DC7" s="1" t="str">
        <f aca="false">IF(Undirviðmið!$B97="","",IF(Undirviðmið!$B97=Viðmið!$C$10,IFERROR(INDEX($C$38:$C$52,2),""),IF(2&lt;=COUNTIF($B$6:$B$37,Undirviðmið!$B97),IFERROR(INDEX($C$6:$C$37,MATCH(Undirviðmið!$B97,$B$6:$B$37,0)+2-1),""),"")))</f>
        <v/>
      </c>
      <c r="DD7" s="1" t="str">
        <f aca="false">IF(Undirviðmið!$B98="","",IF(Undirviðmið!$B98=Viðmið!$C$10,IFERROR(INDEX($C$38:$C$52,2),""),IF(2&lt;=COUNTIF($B$6:$B$37,Undirviðmið!$B98),IFERROR(INDEX($C$6:$C$37,MATCH(Undirviðmið!$B98,$B$6:$B$37,0)+2-1),""),"")))</f>
        <v/>
      </c>
      <c r="DE7" s="1" t="str">
        <f aca="false">IF(Undirviðmið!$B99="","",IF(Undirviðmið!$B99=Viðmið!$C$10,IFERROR(INDEX($C$38:$C$52,2),""),IF(2&lt;=COUNTIF($B$6:$B$37,Undirviðmið!$B99),IFERROR(INDEX($C$6:$C$37,MATCH(Undirviðmið!$B99,$B$6:$B$37,0)+2-1),""),"")))</f>
        <v/>
      </c>
      <c r="DF7" s="1" t="str">
        <f aca="false">IF(Undirviðmið!$B100="","",IF(Undirviðmið!$B100=Viðmið!$C$10,IFERROR(INDEX($C$38:$C$52,2),""),IF(2&lt;=COUNTIF($B$6:$B$37,Undirviðmið!$B100),IFERROR(INDEX($C$6:$C$37,MATCH(Undirviðmið!$B100,$B$6:$B$37,0)+2-1),""),"")))</f>
        <v/>
      </c>
      <c r="DG7" s="1" t="str">
        <f aca="false">IF(Undirviðmið!$B101="","",IF(Undirviðmið!$B101=Viðmið!$C$10,IFERROR(INDEX($C$38:$C$52,2),""),IF(2&lt;=COUNTIF($B$6:$B$37,Undirviðmið!$B101),IFERROR(INDEX($C$6:$C$37,MATCH(Undirviðmið!$B101,$B$6:$B$37,0)+2-1),""),"")))</f>
        <v/>
      </c>
      <c r="DH7" s="1" t="str">
        <f aca="false">IF(Undirviðmið!$B102="","",IF(Undirviðmið!$B102=Viðmið!$C$10,IFERROR(INDEX($C$38:$C$52,2),""),IF(2&lt;=COUNTIF($B$6:$B$37,Undirviðmið!$B102),IFERROR(INDEX($C$6:$C$37,MATCH(Undirviðmið!$B102,$B$6:$B$37,0)+2-1),""),"")))</f>
        <v/>
      </c>
      <c r="DI7" s="1" t="str">
        <f aca="false">IF(Undirviðmið!$B103="","",IF(Undirviðmið!$B103=Viðmið!$C$10,IFERROR(INDEX($C$38:$C$52,2),""),IF(2&lt;=COUNTIF($B$6:$B$37,Undirviðmið!$B103),IFERROR(INDEX($C$6:$C$37,MATCH(Undirviðmið!$B103,$B$6:$B$37,0)+2-1),""),"")))</f>
        <v/>
      </c>
      <c r="DJ7" s="1" t="str">
        <f aca="false">IF(Undirviðmið!$B104="","",IF(Undirviðmið!$B104=Viðmið!$C$10,IFERROR(INDEX($C$38:$C$52,2),""),IF(2&lt;=COUNTIF($B$6:$B$37,Undirviðmið!$B104),IFERROR(INDEX($C$6:$C$37,MATCH(Undirviðmið!$B104,$B$6:$B$37,0)+2-1),""),"")))</f>
        <v/>
      </c>
      <c r="DK7" s="1" t="str">
        <f aca="false">IF(Undirviðmið!$B105="","",IF(Undirviðmið!$B105=Viðmið!$C$10,IFERROR(INDEX($C$38:$C$52,2),""),IF(2&lt;=COUNTIF($B$6:$B$37,Undirviðmið!$B105),IFERROR(INDEX($C$6:$C$37,MATCH(Undirviðmið!$B105,$B$6:$B$37,0)+2-1),""),"")))</f>
        <v/>
      </c>
      <c r="DL7" s="1" t="str">
        <f aca="false">IF(Undirviðmið!$B106="","",IF(Undirviðmið!$B106=Viðmið!$C$10,IFERROR(INDEX($C$38:$C$52,2),""),IF(2&lt;=COUNTIF($B$6:$B$37,Undirviðmið!$B106),IFERROR(INDEX($C$6:$C$37,MATCH(Undirviðmið!$B106,$B$6:$B$37,0)+2-1),""),"")))</f>
        <v/>
      </c>
      <c r="DM7" s="1" t="str">
        <f aca="false">IF(Undirviðmið!$B107="","",IF(Undirviðmið!$B107=Viðmið!$C$10,IFERROR(INDEX($C$38:$C$52,2),""),IF(2&lt;=COUNTIF($B$6:$B$37,Undirviðmið!$B107),IFERROR(INDEX($C$6:$C$37,MATCH(Undirviðmið!$B107,$B$6:$B$37,0)+2-1),""),"")))</f>
        <v/>
      </c>
      <c r="DN7" s="1" t="str">
        <f aca="false">IF(Undirviðmið!$B108="","",IF(Undirviðmið!$B108=Viðmið!$C$10,IFERROR(INDEX($C$38:$C$52,2),""),IF(2&lt;=COUNTIF($B$6:$B$37,Undirviðmið!$B108),IFERROR(INDEX($C$6:$C$37,MATCH(Undirviðmið!$B108,$B$6:$B$37,0)+2-1),""),"")))</f>
        <v/>
      </c>
      <c r="DO7" s="1" t="str">
        <f aca="false">IF(Undirviðmið!$B109="","",IF(Undirviðmið!$B109=Viðmið!$C$10,IFERROR(INDEX($C$38:$C$52,2),""),IF(2&lt;=COUNTIF($B$6:$B$37,Undirviðmið!$B109),IFERROR(INDEX($C$6:$C$37,MATCH(Undirviðmið!$B109,$B$6:$B$37,0)+2-1),""),"")))</f>
        <v/>
      </c>
      <c r="DP7" s="1" t="str">
        <f aca="false">IF(Undirviðmið!$B110="","",IF(Undirviðmið!$B110=Viðmið!$C$10,IFERROR(INDEX($C$38:$C$52,2),""),IF(2&lt;=COUNTIF($B$6:$B$37,Undirviðmið!$B110),IFERROR(INDEX($C$6:$C$37,MATCH(Undirviðmið!$B110,$B$6:$B$37,0)+2-1),""),"")))</f>
        <v/>
      </c>
      <c r="DQ7" s="1" t="str">
        <f aca="false">IF(Undirviðmið!$B111="","",IF(Undirviðmið!$B111=Viðmið!$C$10,IFERROR(INDEX($C$38:$C$52,2),""),IF(2&lt;=COUNTIF($B$6:$B$37,Undirviðmið!$B111),IFERROR(INDEX($C$6:$C$37,MATCH(Undirviðmið!$B111,$B$6:$B$37,0)+2-1),""),"")))</f>
        <v/>
      </c>
      <c r="DR7" s="1" t="str">
        <f aca="false">IF(Undirviðmið!$B112="","",IF(Undirviðmið!$B112=Viðmið!$C$10,IFERROR(INDEX($C$38:$C$52,2),""),IF(2&lt;=COUNTIF($B$6:$B$37,Undirviðmið!$B112),IFERROR(INDEX($C$6:$C$37,MATCH(Undirviðmið!$B112,$B$6:$B$37,0)+2-1),""),"")))</f>
        <v/>
      </c>
      <c r="DS7" s="1" t="str">
        <f aca="false">IF(Undirviðmið!$B113="","",IF(Undirviðmið!$B113=Viðmið!$C$10,IFERROR(INDEX($C$38:$C$52,2),""),IF(2&lt;=COUNTIF($B$6:$B$37,Undirviðmið!$B113),IFERROR(INDEX($C$6:$C$37,MATCH(Undirviðmið!$B113,$B$6:$B$37,0)+2-1),""),"")))</f>
        <v/>
      </c>
      <c r="DT7" s="1" t="str">
        <f aca="false">IF(Undirviðmið!$B114="","",IF(Undirviðmið!$B114=Viðmið!$C$10,IFERROR(INDEX($C$38:$C$52,2),""),IF(2&lt;=COUNTIF($B$6:$B$37,Undirviðmið!$B114),IFERROR(INDEX($C$6:$C$37,MATCH(Undirviðmið!$B114,$B$6:$B$37,0)+2-1),""),"")))</f>
        <v/>
      </c>
      <c r="DU7" s="1" t="str">
        <f aca="false">IF(Undirviðmið!$B115="","",IF(Undirviðmið!$B115=Viðmið!$C$10,IFERROR(INDEX($C$38:$C$52,2),""),IF(2&lt;=COUNTIF($B$6:$B$37,Undirviðmið!$B115),IFERROR(INDEX($C$6:$C$37,MATCH(Undirviðmið!$B115,$B$6:$B$37,0)+2-1),""),"")))</f>
        <v/>
      </c>
      <c r="DV7" s="1" t="str">
        <f aca="false">IF(Undirviðmið!$B116="","",IF(Undirviðmið!$B116=Viðmið!$C$10,IFERROR(INDEX($C$38:$C$52,2),""),IF(2&lt;=COUNTIF($B$6:$B$37,Undirviðmið!$B116),IFERROR(INDEX($C$6:$C$37,MATCH(Undirviðmið!$B116,$B$6:$B$37,0)+2-1),""),"")))</f>
        <v/>
      </c>
      <c r="DW7" s="1" t="str">
        <f aca="false">IF(Undirviðmið!$B117="","",IF(Undirviðmið!$B117=Viðmið!$C$10,IFERROR(INDEX($C$38:$C$52,2),""),IF(2&lt;=COUNTIF($B$6:$B$37,Undirviðmið!$B117),IFERROR(INDEX($C$6:$C$37,MATCH(Undirviðmið!$B117,$B$6:$B$37,0)+2-1),""),"")))</f>
        <v/>
      </c>
      <c r="DX7" s="1" t="str">
        <f aca="false">IF(Undirviðmið!$B118="","",IF(Undirviðmið!$B118=Viðmið!$C$10,IFERROR(INDEX($C$38:$C$52,2),""),IF(2&lt;=COUNTIF($B$6:$B$37,Undirviðmið!$B118),IFERROR(INDEX($C$6:$C$37,MATCH(Undirviðmið!$B118,$B$6:$B$37,0)+2-1),""),"")))</f>
        <v/>
      </c>
      <c r="DY7" s="1" t="str">
        <f aca="false">IF(Undirviðmið!$B119="","",IF(Undirviðmið!$B119=Viðmið!$C$10,IFERROR(INDEX($C$38:$C$52,2),""),IF(2&lt;=COUNTIF($B$6:$B$37,Undirviðmið!$B119),IFERROR(INDEX($C$6:$C$37,MATCH(Undirviðmið!$B119,$B$6:$B$37,0)+2-1),""),"")))</f>
        <v/>
      </c>
      <c r="DZ7" s="1" t="str">
        <f aca="false">IF(Undirviðmið!$B120="","",IF(Undirviðmið!$B120=Viðmið!$C$10,IFERROR(INDEX($C$38:$C$52,2),""),IF(2&lt;=COUNTIF($B$6:$B$37,Undirviðmið!$B120),IFERROR(INDEX($C$6:$C$37,MATCH(Undirviðmið!$B120,$B$6:$B$37,0)+2-1),""),"")))</f>
        <v/>
      </c>
      <c r="EA7" s="1" t="str">
        <f aca="false">IF(Undirviðmið!$B121="","",IF(Undirviðmið!$B121=Viðmið!$C$10,IFERROR(INDEX($C$38:$C$52,2),""),IF(2&lt;=COUNTIF($B$6:$B$37,Undirviðmið!$B121),IFERROR(INDEX($C$6:$C$37,MATCH(Undirviðmið!$B121,$B$6:$B$37,0)+2-1),""),"")))</f>
        <v/>
      </c>
      <c r="EB7" s="1" t="str">
        <f aca="false">IF(Undirviðmið!$B122="","",IF(Undirviðmið!$B122=Viðmið!$C$10,IFERROR(INDEX($C$38:$C$52,2),""),IF(2&lt;=COUNTIF($B$6:$B$37,Undirviðmið!$B122),IFERROR(INDEX($C$6:$C$37,MATCH(Undirviðmið!$B122,$B$6:$B$37,0)+2-1),""),"")))</f>
        <v/>
      </c>
      <c r="EC7" s="1" t="str">
        <f aca="false">IF(Undirviðmið!$B123="","",IF(Undirviðmið!$B123=Viðmið!$C$10,IFERROR(INDEX($C$38:$C$52,2),""),IF(2&lt;=COUNTIF($B$6:$B$37,Undirviðmið!$B123),IFERROR(INDEX($C$6:$C$37,MATCH(Undirviðmið!$B123,$B$6:$B$37,0)+2-1),""),"")))</f>
        <v/>
      </c>
      <c r="ED7" s="1" t="str">
        <f aca="false">IF(Undirviðmið!$B124="","",IF(Undirviðmið!$B124=Viðmið!$C$10,IFERROR(INDEX($C$38:$C$52,2),""),IF(2&lt;=COUNTIF($B$6:$B$37,Undirviðmið!$B124),IFERROR(INDEX($C$6:$C$37,MATCH(Undirviðmið!$B124,$B$6:$B$37,0)+2-1),""),"")))</f>
        <v/>
      </c>
      <c r="EE7" s="1" t="str">
        <f aca="false">IF(Undirviðmið!$B125="","",IF(Undirviðmið!$B125=Viðmið!$C$10,IFERROR(INDEX($C$38:$C$52,2),""),IF(2&lt;=COUNTIF($B$6:$B$37,Undirviðmið!$B125),IFERROR(INDEX($C$6:$C$37,MATCH(Undirviðmið!$B125,$B$6:$B$37,0)+2-1),""),"")))</f>
        <v/>
      </c>
      <c r="EF7" s="1" t="str">
        <f aca="false">IF(Undirviðmið!$B126="","",IF(Undirviðmið!$B126=Viðmið!$C$10,IFERROR(INDEX($C$38:$C$52,2),""),IF(2&lt;=COUNTIF($B$6:$B$37,Undirviðmið!$B126),IFERROR(INDEX($C$6:$C$37,MATCH(Undirviðmið!$B126,$B$6:$B$37,0)+2-1),""),"")))</f>
        <v/>
      </c>
      <c r="EG7" s="1" t="str">
        <f aca="false">IF(Undirviðmið!$B127="","",IF(Undirviðmið!$B127=Viðmið!$C$10,IFERROR(INDEX($C$38:$C$52,2),""),IF(2&lt;=COUNTIF($B$6:$B$37,Undirviðmið!$B127),IFERROR(INDEX($C$6:$C$37,MATCH(Undirviðmið!$B127,$B$6:$B$37,0)+2-1),""),"")))</f>
        <v/>
      </c>
      <c r="EH7" s="1" t="str">
        <f aca="false">IF(Undirviðmið!$B128="","",IF(Undirviðmið!$B128=Viðmið!$C$10,IFERROR(INDEX($C$38:$C$52,2),""),IF(2&lt;=COUNTIF($B$6:$B$37,Undirviðmið!$B128),IFERROR(INDEX($C$6:$C$37,MATCH(Undirviðmið!$B128,$B$6:$B$37,0)+2-1),""),"")))</f>
        <v/>
      </c>
      <c r="EI7" s="1" t="str">
        <f aca="false">IF(Undirviðmið!$B129="","",IF(Undirviðmið!$B129=Viðmið!$C$10,IFERROR(INDEX($C$38:$C$52,2),""),IF(2&lt;=COUNTIF($B$6:$B$37,Undirviðmið!$B129),IFERROR(INDEX($C$6:$C$37,MATCH(Undirviðmið!$B129,$B$6:$B$37,0)+2-1),""),"")))</f>
        <v/>
      </c>
      <c r="EJ7" s="1" t="str">
        <f aca="false">IF(Undirviðmið!$B130="","",IF(Undirviðmið!$B130=Viðmið!$C$10,IFERROR(INDEX($C$38:$C$52,2),""),IF(2&lt;=COUNTIF($B$6:$B$37,Undirviðmið!$B130),IFERROR(INDEX($C$6:$C$37,MATCH(Undirviðmið!$B130,$B$6:$B$37,0)+2-1),""),"")))</f>
        <v/>
      </c>
      <c r="EK7" s="1" t="str">
        <f aca="false">IF(Undirviðmið!$B131="","",IF(Undirviðmið!$B131=Viðmið!$C$10,IFERROR(INDEX($C$38:$C$52,2),""),IF(2&lt;=COUNTIF($B$6:$B$37,Undirviðmið!$B131),IFERROR(INDEX($C$6:$C$37,MATCH(Undirviðmið!$B131,$B$6:$B$37,0)+2-1),""),"")))</f>
        <v/>
      </c>
      <c r="EL7" s="1" t="str">
        <f aca="false">IF(Undirviðmið!$B132="","",IF(Undirviðmið!$B132=Viðmið!$C$10,IFERROR(INDEX($C$38:$C$52,2),""),IF(2&lt;=COUNTIF($B$6:$B$37,Undirviðmið!$B132),IFERROR(INDEX($C$6:$C$37,MATCH(Undirviðmið!$B132,$B$6:$B$37,0)+2-1),""),"")))</f>
        <v/>
      </c>
      <c r="EM7" s="1" t="str">
        <f aca="false">IF(Undirviðmið!$B133="","",IF(Undirviðmið!$B133=Viðmið!$C$10,IFERROR(INDEX($C$38:$C$52,2),""),IF(2&lt;=COUNTIF($B$6:$B$37,Undirviðmið!$B133),IFERROR(INDEX($C$6:$C$37,MATCH(Undirviðmið!$B133,$B$6:$B$37,0)+2-1),""),"")))</f>
        <v/>
      </c>
      <c r="EN7" s="1" t="str">
        <f aca="false">IF(Undirviðmið!$B134="","",IF(Undirviðmið!$B134=Viðmið!$C$10,IFERROR(INDEX($C$38:$C$52,2),""),IF(2&lt;=COUNTIF($B$6:$B$37,Undirviðmið!$B134),IFERROR(INDEX($C$6:$C$37,MATCH(Undirviðmið!$B134,$B$6:$B$37,0)+2-1),""),"")))</f>
        <v/>
      </c>
      <c r="EO7" s="1" t="str">
        <f aca="false">IF(Undirviðmið!$B135="","",IF(Undirviðmið!$B135=Viðmið!$C$10,IFERROR(INDEX($C$38:$C$52,2),""),IF(2&lt;=COUNTIF($B$6:$B$37,Undirviðmið!$B135),IFERROR(INDEX($C$6:$C$37,MATCH(Undirviðmið!$B135,$B$6:$B$37,0)+2-1),""),"")))</f>
        <v/>
      </c>
      <c r="EP7" s="1" t="str">
        <f aca="false">IF(Undirviðmið!$B136="","",IF(Undirviðmið!$B136=Viðmið!$C$10,IFERROR(INDEX($C$38:$C$52,2),""),IF(2&lt;=COUNTIF($B$6:$B$37,Undirviðmið!$B136),IFERROR(INDEX($C$6:$C$37,MATCH(Undirviðmið!$B136,$B$6:$B$37,0)+2-1),""),"")))</f>
        <v/>
      </c>
      <c r="EQ7" s="1" t="str">
        <f aca="false">IF(Undirviðmið!$B137="","",IF(Undirviðmið!$B137=Viðmið!$C$10,IFERROR(INDEX($C$38:$C$52,2),""),IF(2&lt;=COUNTIF($B$6:$B$37,Undirviðmið!$B137),IFERROR(INDEX($C$6:$C$37,MATCH(Undirviðmið!$B137,$B$6:$B$37,0)+2-1),""),"")))</f>
        <v/>
      </c>
      <c r="ER7" s="1" t="str">
        <f aca="false">IF(Undirviðmið!$B138="","",IF(Undirviðmið!$B138=Viðmið!$C$10,IFERROR(INDEX($C$38:$C$52,2),""),IF(2&lt;=COUNTIF($B$6:$B$37,Undirviðmið!$B138),IFERROR(INDEX($C$6:$C$37,MATCH(Undirviðmið!$B138,$B$6:$B$37,0)+2-1),""),"")))</f>
        <v/>
      </c>
      <c r="ES7" s="1" t="str">
        <f aca="false">IF(Undirviðmið!$B139="","",IF(Undirviðmið!$B139=Viðmið!$C$10,IFERROR(INDEX($C$38:$C$52,2),""),IF(2&lt;=COUNTIF($B$6:$B$37,Undirviðmið!$B139),IFERROR(INDEX($C$6:$C$37,MATCH(Undirviðmið!$B139,$B$6:$B$37,0)+2-1),""),"")))</f>
        <v/>
      </c>
      <c r="ET7" s="1" t="str">
        <f aca="false">IF(Undirviðmið!$B140="","",IF(Undirviðmið!$B140=Viðmið!$C$10,IFERROR(INDEX($C$38:$C$52,2),""),IF(2&lt;=COUNTIF($B$6:$B$37,Undirviðmið!$B140),IFERROR(INDEX($C$6:$C$37,MATCH(Undirviðmið!$B140,$B$6:$B$37,0)+2-1),""),"")))</f>
        <v/>
      </c>
      <c r="EU7" s="1" t="str">
        <f aca="false">IF(Undirviðmið!$B141="","",IF(Undirviðmið!$B141=Viðmið!$C$10,IFERROR(INDEX($C$38:$C$52,2),""),IF(2&lt;=COUNTIF($B$6:$B$37,Undirviðmið!$B141),IFERROR(INDEX($C$6:$C$37,MATCH(Undirviðmið!$B141,$B$6:$B$37,0)+2-1),""),"")))</f>
        <v/>
      </c>
      <c r="EV7" s="1" t="str">
        <f aca="false">IF(Undirviðmið!$B142="","",IF(Undirviðmið!$B142=Viðmið!$C$10,IFERROR(INDEX($C$38:$C$52,2),""),IF(2&lt;=COUNTIF($B$6:$B$37,Undirviðmið!$B142),IFERROR(INDEX($C$6:$C$37,MATCH(Undirviðmið!$B142,$B$6:$B$37,0)+2-1),""),"")))</f>
        <v/>
      </c>
      <c r="EW7" s="1" t="str">
        <f aca="false">IF(Undirviðmið!$B143="","",IF(Undirviðmið!$B143=Viðmið!$C$10,IFERROR(INDEX($C$38:$C$52,2),""),IF(2&lt;=COUNTIF($B$6:$B$37,Undirviðmið!$B143),IFERROR(INDEX($C$6:$C$37,MATCH(Undirviðmið!$B143,$B$6:$B$37,0)+2-1),""),"")))</f>
        <v/>
      </c>
      <c r="EX7" s="1" t="str">
        <f aca="false">IF(Undirviðmið!$B144="","",IF(Undirviðmið!$B144=Viðmið!$C$10,IFERROR(INDEX($C$38:$C$52,2),""),IF(2&lt;=COUNTIF($B$6:$B$37,Undirviðmið!$B144),IFERROR(INDEX($C$6:$C$37,MATCH(Undirviðmið!$B144,$B$6:$B$37,0)+2-1),""),"")))</f>
        <v/>
      </c>
      <c r="EY7" s="1" t="str">
        <f aca="false">IF(Undirviðmið!$B145="","",IF(Undirviðmið!$B145=Viðmið!$C$10,IFERROR(INDEX($C$38:$C$52,2),""),IF(2&lt;=COUNTIF($B$6:$B$37,Undirviðmið!$B145),IFERROR(INDEX($C$6:$C$37,MATCH(Undirviðmið!$B145,$B$6:$B$37,0)+2-1),""),"")))</f>
        <v/>
      </c>
      <c r="EZ7" s="1" t="str">
        <f aca="false">IF(Undirviðmið!$B146="","",IF(Undirviðmið!$B146=Viðmið!$C$10,IFERROR(INDEX($C$38:$C$52,2),""),IF(2&lt;=COUNTIF($B$6:$B$37,Undirviðmið!$B146),IFERROR(INDEX($C$6:$C$37,MATCH(Undirviðmið!$B146,$B$6:$B$37,0)+2-1),""),"")))</f>
        <v/>
      </c>
      <c r="FA7" s="1" t="str">
        <f aca="false">IF(Undirviðmið!$B147="","",IF(Undirviðmið!$B147=Viðmið!$C$10,IFERROR(INDEX($C$38:$C$52,2),""),IF(2&lt;=COUNTIF($B$6:$B$37,Undirviðmið!$B147),IFERROR(INDEX($C$6:$C$37,MATCH(Undirviðmið!$B147,$B$6:$B$37,0)+2-1),""),"")))</f>
        <v/>
      </c>
      <c r="FB7" s="1" t="str">
        <f aca="false">IF(Undirviðmið!$B148="","",IF(Undirviðmið!$B148=Viðmið!$C$10,IFERROR(INDEX($C$38:$C$52,2),""),IF(2&lt;=COUNTIF($B$6:$B$37,Undirviðmið!$B148),IFERROR(INDEX($C$6:$C$37,MATCH(Undirviðmið!$B148,$B$6:$B$37,0)+2-1),""),"")))</f>
        <v/>
      </c>
      <c r="FC7" s="1" t="str">
        <f aca="false">IF(Undirviðmið!$B149="","",IF(Undirviðmið!$B149=Viðmið!$C$10,IFERROR(INDEX($C$38:$C$52,2),""),IF(2&lt;=COUNTIF($B$6:$B$37,Undirviðmið!$B149),IFERROR(INDEX($C$6:$C$37,MATCH(Undirviðmið!$B149,$B$6:$B$37,0)+2-1),""),"")))</f>
        <v/>
      </c>
      <c r="FD7" s="1" t="str">
        <f aca="false">IF(Undirviðmið!$B150="","",IF(Undirviðmið!$B150=Viðmið!$C$10,IFERROR(INDEX($C$38:$C$52,2),""),IF(2&lt;=COUNTIF($B$6:$B$37,Undirviðmið!$B150),IFERROR(INDEX($C$6:$C$37,MATCH(Undirviðmið!$B150,$B$6:$B$37,0)+2-1),""),"")))</f>
        <v/>
      </c>
      <c r="FE7" s="1" t="str">
        <f aca="false">IF(Undirviðmið!$B151="","",IF(Undirviðmið!$B151=Viðmið!$C$10,IFERROR(INDEX($C$38:$C$52,2),""),IF(2&lt;=COUNTIF($B$6:$B$37,Undirviðmið!$B151),IFERROR(INDEX($C$6:$C$37,MATCH(Undirviðmið!$B151,$B$6:$B$37,0)+2-1),""),"")))</f>
        <v/>
      </c>
      <c r="FF7" s="1" t="str">
        <f aca="false">IF(Undirviðmið!$B152="","",IF(Undirviðmið!$B152=Viðmið!$C$10,IFERROR(INDEX($C$38:$C$52,2),""),IF(2&lt;=COUNTIF($B$6:$B$37,Undirviðmið!$B152),IFERROR(INDEX($C$6:$C$37,MATCH(Undirviðmið!$B152,$B$6:$B$37,0)+2-1),""),"")))</f>
        <v/>
      </c>
      <c r="FG7" s="1" t="str">
        <f aca="false">IF(Undirviðmið!$B153="","",IF(Undirviðmið!$B153=Viðmið!$C$10,IFERROR(INDEX($C$38:$C$52,2),""),IF(2&lt;=COUNTIF($B$6:$B$37,Undirviðmið!$B153),IFERROR(INDEX($C$6:$C$37,MATCH(Undirviðmið!$B153,$B$6:$B$37,0)+2-1),""),"")))</f>
        <v/>
      </c>
      <c r="FH7" s="1" t="str">
        <f aca="false">IF(Undirviðmið!$B154="","",IF(Undirviðmið!$B154=Viðmið!$C$10,IFERROR(INDEX($C$38:$C$52,2),""),IF(2&lt;=COUNTIF($B$6:$B$37,Undirviðmið!$B154),IFERROR(INDEX($C$6:$C$37,MATCH(Undirviðmið!$B154,$B$6:$B$37,0)+2-1),""),"")))</f>
        <v/>
      </c>
      <c r="FI7" s="1" t="str">
        <f aca="false">IF(Undirviðmið!$B155="","",IF(Undirviðmið!$B155=Viðmið!$C$10,IFERROR(INDEX($C$38:$C$52,2),""),IF(2&lt;=COUNTIF($B$6:$B$37,Undirviðmið!$B155),IFERROR(INDEX($C$6:$C$37,MATCH(Undirviðmið!$B155,$B$6:$B$37,0)+2-1),""),"")))</f>
        <v/>
      </c>
      <c r="FJ7" s="1" t="str">
        <f aca="false">IF(Undirviðmið!$B156="","",IF(Undirviðmið!$B156=Viðmið!$C$10,IFERROR(INDEX($C$38:$C$52,2),""),IF(2&lt;=COUNTIF($B$6:$B$37,Undirviðmið!$B156),IFERROR(INDEX($C$6:$C$37,MATCH(Undirviðmið!$B156,$B$6:$B$37,0)+2-1),""),"")))</f>
        <v/>
      </c>
      <c r="FK7" s="1" t="str">
        <f aca="false">IF(Undirviðmið!$B157="","",IF(Undirviðmið!$B157=Viðmið!$C$10,IFERROR(INDEX($C$38:$C$52,2),""),IF(2&lt;=COUNTIF($B$6:$B$37,Undirviðmið!$B157),IFERROR(INDEX($C$6:$C$37,MATCH(Undirviðmið!$B157,$B$6:$B$37,0)+2-1),""),"")))</f>
        <v/>
      </c>
      <c r="FL7" s="1" t="str">
        <f aca="false">IF(Undirviðmið!$B158="","",IF(Undirviðmið!$B158=Viðmið!$C$10,IFERROR(INDEX($C$38:$C$52,2),""),IF(2&lt;=COUNTIF($B$6:$B$37,Undirviðmið!$B158),IFERROR(INDEX($C$6:$C$37,MATCH(Undirviðmið!$B158,$B$6:$B$37,0)+2-1),""),"")))</f>
        <v/>
      </c>
      <c r="FM7" s="1" t="str">
        <f aca="false">IF(Undirviðmið!$B159="","",IF(Undirviðmið!$B159=Viðmið!$C$10,IFERROR(INDEX($C$38:$C$52,2),""),IF(2&lt;=COUNTIF($B$6:$B$37,Undirviðmið!$B159),IFERROR(INDEX($C$6:$C$37,MATCH(Undirviðmið!$B159,$B$6:$B$37,0)+2-1),""),"")))</f>
        <v/>
      </c>
      <c r="FN7" s="1" t="str">
        <f aca="false">IF(Undirviðmið!$B160="","",IF(Undirviðmið!$B160=Viðmið!$C$10,IFERROR(INDEX($C$38:$C$52,2),""),IF(2&lt;=COUNTIF($B$6:$B$37,Undirviðmið!$B160),IFERROR(INDEX($C$6:$C$37,MATCH(Undirviðmið!$B160,$B$6:$B$37,0)+2-1),""),"")))</f>
        <v/>
      </c>
      <c r="FO7" s="1" t="str">
        <f aca="false">IF(Undirviðmið!$B161="","",IF(Undirviðmið!$B161=Viðmið!$C$10,IFERROR(INDEX($C$38:$C$52,2),""),IF(2&lt;=COUNTIF($B$6:$B$37,Undirviðmið!$B161),IFERROR(INDEX($C$6:$C$37,MATCH(Undirviðmið!$B161,$B$6:$B$37,0)+2-1),""),"")))</f>
        <v/>
      </c>
      <c r="FP7" s="1" t="str">
        <f aca="false">IF(Undirviðmið!$B162="","",IF(Undirviðmið!$B162=Viðmið!$C$10,IFERROR(INDEX($C$38:$C$52,2),""),IF(2&lt;=COUNTIF($B$6:$B$37,Undirviðmið!$B162),IFERROR(INDEX($C$6:$C$37,MATCH(Undirviðmið!$B162,$B$6:$B$37,0)+2-1),""),"")))</f>
        <v/>
      </c>
      <c r="FQ7" s="1" t="str">
        <f aca="false">IF(Undirviðmið!$B163="","",IF(Undirviðmið!$B163=Viðmið!$C$10,IFERROR(INDEX($C$38:$C$52,2),""),IF(2&lt;=COUNTIF($B$6:$B$37,Undirviðmið!$B163),IFERROR(INDEX($C$6:$C$37,MATCH(Undirviðmið!$B163,$B$6:$B$37,0)+2-1),""),"")))</f>
        <v/>
      </c>
      <c r="FR7" s="1" t="str">
        <f aca="false">IF(Undirviðmið!$B164="","",IF(Undirviðmið!$B164=Viðmið!$C$10,IFERROR(INDEX($C$38:$C$52,2),""),IF(2&lt;=COUNTIF($B$6:$B$37,Undirviðmið!$B164),IFERROR(INDEX($C$6:$C$37,MATCH(Undirviðmið!$B164,$B$6:$B$37,0)+2-1),""),"")))</f>
        <v/>
      </c>
      <c r="FS7" s="1" t="str">
        <f aca="false">IF(Undirviðmið!$B165="","",IF(Undirviðmið!$B165=Viðmið!$C$10,IFERROR(INDEX($C$38:$C$52,2),""),IF(2&lt;=COUNTIF($B$6:$B$37,Undirviðmið!$B165),IFERROR(INDEX($C$6:$C$37,MATCH(Undirviðmið!$B165,$B$6:$B$37,0)+2-1),""),"")))</f>
        <v/>
      </c>
      <c r="FT7" s="1" t="str">
        <f aca="false">IF(Undirviðmið!$B166="","",IF(Undirviðmið!$B166=Viðmið!$C$10,IFERROR(INDEX($C$38:$C$52,2),""),IF(2&lt;=COUNTIF($B$6:$B$37,Undirviðmið!$B166),IFERROR(INDEX($C$6:$C$37,MATCH(Undirviðmið!$B166,$B$6:$B$37,0)+2-1),""),"")))</f>
        <v/>
      </c>
      <c r="FU7" s="1" t="str">
        <f aca="false">IF(Undirviðmið!$B167="","",IF(Undirviðmið!$B167=Viðmið!$C$10,IFERROR(INDEX($C$38:$C$52,2),""),IF(2&lt;=COUNTIF($B$6:$B$37,Undirviðmið!$B167),IFERROR(INDEX($C$6:$C$37,MATCH(Undirviðmið!$B167,$B$6:$B$37,0)+2-1),""),"")))</f>
        <v/>
      </c>
      <c r="FV7" s="1" t="str">
        <f aca="false">IF(Undirviðmið!$B168="","",IF(Undirviðmið!$B168=Viðmið!$C$10,IFERROR(INDEX($C$38:$C$52,2),""),IF(2&lt;=COUNTIF($B$6:$B$37,Undirviðmið!$B168),IFERROR(INDEX($C$6:$C$37,MATCH(Undirviðmið!$B168,$B$6:$B$37,0)+2-1),""),"")))</f>
        <v/>
      </c>
      <c r="FW7" s="1" t="str">
        <f aca="false">IF(Undirviðmið!$B169="","",IF(Undirviðmið!$B169=Viðmið!$C$10,IFERROR(INDEX($C$38:$C$52,2),""),IF(2&lt;=COUNTIF($B$6:$B$37,Undirviðmið!$B169),IFERROR(INDEX($C$6:$C$37,MATCH(Undirviðmið!$B169,$B$6:$B$37,0)+2-1),""),"")))</f>
        <v/>
      </c>
      <c r="FX7" s="1" t="str">
        <f aca="false">IF(Undirviðmið!$B170="","",IF(Undirviðmið!$B170=Viðmið!$C$10,IFERROR(INDEX($C$38:$C$52,2),""),IF(2&lt;=COUNTIF($B$6:$B$37,Undirviðmið!$B170),IFERROR(INDEX($C$6:$C$37,MATCH(Undirviðmið!$B170,$B$6:$B$37,0)+2-1),""),"")))</f>
        <v/>
      </c>
      <c r="FY7" s="1" t="str">
        <f aca="false">IF(Undirviðmið!$B171="","",IF(Undirviðmið!$B171=Viðmið!$C$10,IFERROR(INDEX($C$38:$C$52,2),""),IF(2&lt;=COUNTIF($B$6:$B$37,Undirviðmið!$B171),IFERROR(INDEX($C$6:$C$37,MATCH(Undirviðmið!$B171,$B$6:$B$37,0)+2-1),""),"")))</f>
        <v/>
      </c>
      <c r="FZ7" s="1" t="str">
        <f aca="false">IF(Undirviðmið!$B172="","",IF(Undirviðmið!$B172=Viðmið!$C$10,IFERROR(INDEX($C$38:$C$52,2),""),IF(2&lt;=COUNTIF($B$6:$B$37,Undirviðmið!$B172),IFERROR(INDEX($C$6:$C$37,MATCH(Undirviðmið!$B172,$B$6:$B$37,0)+2-1),""),"")))</f>
        <v/>
      </c>
      <c r="GA7" s="1" t="str">
        <f aca="false">IF(Undirviðmið!$B173="","",IF(Undirviðmið!$B173=Viðmið!$C$10,IFERROR(INDEX($C$38:$C$52,2),""),IF(2&lt;=COUNTIF($B$6:$B$37,Undirviðmið!$B173),IFERROR(INDEX($C$6:$C$37,MATCH(Undirviðmið!$B173,$B$6:$B$37,0)+2-1),""),"")))</f>
        <v/>
      </c>
      <c r="GB7" s="1" t="str">
        <f aca="false">IF(Undirviðmið!$B174="","",IF(Undirviðmið!$B174=Viðmið!$C$10,IFERROR(INDEX($C$38:$C$52,2),""),IF(2&lt;=COUNTIF($B$6:$B$37,Undirviðmið!$B174),IFERROR(INDEX($C$6:$C$37,MATCH(Undirviðmið!$B174,$B$6:$B$37,0)+2-1),""),"")))</f>
        <v/>
      </c>
      <c r="GC7" s="1" t="str">
        <f aca="false">IF(Undirviðmið!$B175="","",IF(Undirviðmið!$B175=Viðmið!$C$10,IFERROR(INDEX($C$38:$C$52,2),""),IF(2&lt;=COUNTIF($B$6:$B$37,Undirviðmið!$B175),IFERROR(INDEX($C$6:$C$37,MATCH(Undirviðmið!$B175,$B$6:$B$37,0)+2-1),""),"")))</f>
        <v/>
      </c>
      <c r="GD7" s="1" t="str">
        <f aca="false">IF(Undirviðmið!$B176="","",IF(Undirviðmið!$B176=Viðmið!$C$10,IFERROR(INDEX($C$38:$C$52,2),""),IF(2&lt;=COUNTIF($B$6:$B$37,Undirviðmið!$B176),IFERROR(INDEX($C$6:$C$37,MATCH(Undirviðmið!$B176,$B$6:$B$37,0)+2-1),""),"")))</f>
        <v/>
      </c>
      <c r="GE7" s="1" t="str">
        <f aca="false">IF(Undirviðmið!$B177="","",IF(Undirviðmið!$B177=Viðmið!$C$10,IFERROR(INDEX($C$38:$C$52,2),""),IF(2&lt;=COUNTIF($B$6:$B$37,Undirviðmið!$B177),IFERROR(INDEX($C$6:$C$37,MATCH(Undirviðmið!$B177,$B$6:$B$37,0)+2-1),""),"")))</f>
        <v/>
      </c>
      <c r="GF7" s="1" t="str">
        <f aca="false">IF(Undirviðmið!$B178="","",IF(Undirviðmið!$B178=Viðmið!$C$10,IFERROR(INDEX($C$38:$C$52,2),""),IF(2&lt;=COUNTIF($B$6:$B$37,Undirviðmið!$B178),IFERROR(INDEX($C$6:$C$37,MATCH(Undirviðmið!$B178,$B$6:$B$37,0)+2-1),""),"")))</f>
        <v/>
      </c>
      <c r="GG7" s="1" t="str">
        <f aca="false">IF(Undirviðmið!$B179="","",IF(Undirviðmið!$B179=Viðmið!$C$10,IFERROR(INDEX($C$38:$C$52,2),""),IF(2&lt;=COUNTIF($B$6:$B$37,Undirviðmið!$B179),IFERROR(INDEX($C$6:$C$37,MATCH(Undirviðmið!$B179,$B$6:$B$37,0)+2-1),""),"")))</f>
        <v/>
      </c>
      <c r="GH7" s="1" t="str">
        <f aca="false">IF(Undirviðmið!$B180="","",IF(Undirviðmið!$B180=Viðmið!$C$10,IFERROR(INDEX($C$38:$C$52,2),""),IF(2&lt;=COUNTIF($B$6:$B$37,Undirviðmið!$B180),IFERROR(INDEX($C$6:$C$37,MATCH(Undirviðmið!$B180,$B$6:$B$37,0)+2-1),""),"")))</f>
        <v/>
      </c>
      <c r="GI7" s="1" t="str">
        <f aca="false">IF(Undirviðmið!$B181="","",IF(Undirviðmið!$B181=Viðmið!$C$10,IFERROR(INDEX($C$38:$C$52,2),""),IF(2&lt;=COUNTIF($B$6:$B$37,Undirviðmið!$B181),IFERROR(INDEX($C$6:$C$37,MATCH(Undirviðmið!$B181,$B$6:$B$37,0)+2-1),""),"")))</f>
        <v/>
      </c>
      <c r="GJ7" s="1" t="str">
        <f aca="false">IF(Undirviðmið!$B182="","",IF(Undirviðmið!$B182=Viðmið!$C$10,IFERROR(INDEX($C$38:$C$52,2),""),IF(2&lt;=COUNTIF($B$6:$B$37,Undirviðmið!$B182),IFERROR(INDEX($C$6:$C$37,MATCH(Undirviðmið!$B182,$B$6:$B$37,0)+2-1),""),"")))</f>
        <v/>
      </c>
      <c r="GK7" s="1" t="str">
        <f aca="false">IF(Undirviðmið!$B183="","",IF(Undirviðmið!$B183=Viðmið!$C$10,IFERROR(INDEX($C$38:$C$52,2),""),IF(2&lt;=COUNTIF($B$6:$B$37,Undirviðmið!$B183),IFERROR(INDEX($C$6:$C$37,MATCH(Undirviðmið!$B183,$B$6:$B$37,0)+2-1),""),"")))</f>
        <v/>
      </c>
      <c r="GL7" s="1" t="str">
        <f aca="false">IF(Undirviðmið!$B184="","",IF(Undirviðmið!$B184=Viðmið!$C$10,IFERROR(INDEX($C$38:$C$52,2),""),IF(2&lt;=COUNTIF($B$6:$B$37,Undirviðmið!$B184),IFERROR(INDEX($C$6:$C$37,MATCH(Undirviðmið!$B184,$B$6:$B$37,0)+2-1),""),"")))</f>
        <v/>
      </c>
      <c r="GM7" s="1" t="str">
        <f aca="false">IF(Undirviðmið!$B185="","",IF(Undirviðmið!$B185=Viðmið!$C$10,IFERROR(INDEX($C$38:$C$52,2),""),IF(2&lt;=COUNTIF($B$6:$B$37,Undirviðmið!$B185),IFERROR(INDEX($C$6:$C$37,MATCH(Undirviðmið!$B185,$B$6:$B$37,0)+2-1),""),"")))</f>
        <v/>
      </c>
      <c r="GN7" s="1" t="str">
        <f aca="false">IF(Undirviðmið!$B186="","",IF(Undirviðmið!$B186=Viðmið!$C$10,IFERROR(INDEX($C$38:$C$52,2),""),IF(2&lt;=COUNTIF($B$6:$B$37,Undirviðmið!$B186),IFERROR(INDEX($C$6:$C$37,MATCH(Undirviðmið!$B186,$B$6:$B$37,0)+2-1),""),"")))</f>
        <v/>
      </c>
      <c r="GO7" s="1" t="str">
        <f aca="false">IF(Undirviðmið!$B187="","",IF(Undirviðmið!$B187=Viðmið!$C$10,IFERROR(INDEX($C$38:$C$52,2),""),IF(2&lt;=COUNTIF($B$6:$B$37,Undirviðmið!$B187),IFERROR(INDEX($C$6:$C$37,MATCH(Undirviðmið!$B187,$B$6:$B$37,0)+2-1),""),"")))</f>
        <v/>
      </c>
      <c r="GP7" s="1" t="str">
        <f aca="false">IF(Undirviðmið!$B188="","",IF(Undirviðmið!$B188=Viðmið!$C$10,IFERROR(INDEX($C$38:$C$52,2),""),IF(2&lt;=COUNTIF($B$6:$B$37,Undirviðmið!$B188),IFERROR(INDEX($C$6:$C$37,MATCH(Undirviðmið!$B188,$B$6:$B$37,0)+2-1),""),"")))</f>
        <v/>
      </c>
      <c r="GQ7" s="1" t="str">
        <f aca="false">IF(Undirviðmið!$B189="","",IF(Undirviðmið!$B189=Viðmið!$C$10,IFERROR(INDEX($C$38:$C$52,2),""),IF(2&lt;=COUNTIF($B$6:$B$37,Undirviðmið!$B189),IFERROR(INDEX($C$6:$C$37,MATCH(Undirviðmið!$B189,$B$6:$B$37,0)+2-1),""),"")))</f>
        <v/>
      </c>
      <c r="GR7" s="1" t="str">
        <f aca="false">IF(Undirviðmið!$B190="","",IF(Undirviðmið!$B190=Viðmið!$C$10,IFERROR(INDEX($C$38:$C$52,2),""),IF(2&lt;=COUNTIF($B$6:$B$37,Undirviðmið!$B190),IFERROR(INDEX($C$6:$C$37,MATCH(Undirviðmið!$B190,$B$6:$B$37,0)+2-1),""),"")))</f>
        <v/>
      </c>
      <c r="GS7" s="1" t="str">
        <f aca="false">IF(Undirviðmið!$B191="","",IF(Undirviðmið!$B191=Viðmið!$C$10,IFERROR(INDEX($C$38:$C$52,2),""),IF(2&lt;=COUNTIF($B$6:$B$37,Undirviðmið!$B191),IFERROR(INDEX($C$6:$C$37,MATCH(Undirviðmið!$B191,$B$6:$B$37,0)+2-1),""),"")))</f>
        <v/>
      </c>
      <c r="GT7" s="1" t="str">
        <f aca="false">IF(Undirviðmið!$B192="","",IF(Undirviðmið!$B192=Viðmið!$C$10,IFERROR(INDEX($C$38:$C$52,2),""),IF(2&lt;=COUNTIF($B$6:$B$37,Undirviðmið!$B192),IFERROR(INDEX($C$6:$C$37,MATCH(Undirviðmið!$B192,$B$6:$B$37,0)+2-1),""),"")))</f>
        <v/>
      </c>
      <c r="GU7" s="1" t="str">
        <f aca="false">IF(Undirviðmið!$B193="","",IF(Undirviðmið!$B193=Viðmið!$C$10,IFERROR(INDEX($C$38:$C$52,2),""),IF(2&lt;=COUNTIF($B$6:$B$37,Undirviðmið!$B193),IFERROR(INDEX($C$6:$C$37,MATCH(Undirviðmið!$B193,$B$6:$B$37,0)+2-1),""),"")))</f>
        <v/>
      </c>
      <c r="GV7" s="1" t="str">
        <f aca="false">IF(Undirviðmið!$B194="","",IF(Undirviðmið!$B194=Viðmið!$C$10,IFERROR(INDEX($C$38:$C$52,2),""),IF(2&lt;=COUNTIF($B$6:$B$37,Undirviðmið!$B194),IFERROR(INDEX($C$6:$C$37,MATCH(Undirviðmið!$B194,$B$6:$B$37,0)+2-1),""),"")))</f>
        <v/>
      </c>
      <c r="GW7" s="1" t="str">
        <f aca="false">IF(Undirviðmið!$B195="","",IF(Undirviðmið!$B195=Viðmið!$C$10,IFERROR(INDEX($C$38:$C$52,2),""),IF(2&lt;=COUNTIF($B$6:$B$37,Undirviðmið!$B195),IFERROR(INDEX($C$6:$C$37,MATCH(Undirviðmið!$B195,$B$6:$B$37,0)+2-1),""),"")))</f>
        <v/>
      </c>
      <c r="GX7" s="1" t="str">
        <f aca="false">IF(Undirviðmið!$B196="","",IF(Undirviðmið!$B196=Viðmið!$C$10,IFERROR(INDEX($C$38:$C$52,2),""),IF(2&lt;=COUNTIF($B$6:$B$37,Undirviðmið!$B196),IFERROR(INDEX($C$6:$C$37,MATCH(Undirviðmið!$B196,$B$6:$B$37,0)+2-1),""),"")))</f>
        <v/>
      </c>
      <c r="GY7" s="1" t="str">
        <f aca="false">IF(Undirviðmið!$B197="","",IF(Undirviðmið!$B197=Viðmið!$C$10,IFERROR(INDEX($C$38:$C$52,2),""),IF(2&lt;=COUNTIF($B$6:$B$37,Undirviðmið!$B197),IFERROR(INDEX($C$6:$C$37,MATCH(Undirviðmið!$B197,$B$6:$B$37,0)+2-1),""),"")))</f>
        <v/>
      </c>
      <c r="GZ7" s="1" t="str">
        <f aca="false">IF(Undirviðmið!$B198="","",IF(Undirviðmið!$B198=Viðmið!$C$10,IFERROR(INDEX($C$38:$C$52,2),""),IF(2&lt;=COUNTIF($B$6:$B$37,Undirviðmið!$B198),IFERROR(INDEX($C$6:$C$37,MATCH(Undirviðmið!$B198,$B$6:$B$37,0)+2-1),""),"")))</f>
        <v/>
      </c>
      <c r="HA7" s="1" t="str">
        <f aca="false">IF(Undirviðmið!$B199="","",IF(Undirviðmið!$B199=Viðmið!$C$10,IFERROR(INDEX($C$38:$C$52,2),""),IF(2&lt;=COUNTIF($B$6:$B$37,Undirviðmið!$B199),IFERROR(INDEX($C$6:$C$37,MATCH(Undirviðmið!$B199,$B$6:$B$37,0)+2-1),""),"")))</f>
        <v/>
      </c>
      <c r="HB7" s="1" t="str">
        <f aca="false">IF(Undirviðmið!$B200="","",IF(Undirviðmið!$B200=Viðmið!$C$10,IFERROR(INDEX($C$38:$C$52,2),""),IF(2&lt;=COUNTIF($B$6:$B$37,Undirviðmið!$B200),IFERROR(INDEX($C$6:$C$37,MATCH(Undirviðmið!$B200,$B$6:$B$37,0)+2-1),""),"")))</f>
        <v/>
      </c>
      <c r="HC7" s="1" t="str">
        <f aca="false">IF(Undirviðmið!$B201="","",IF(Undirviðmið!$B201=Viðmið!$C$10,IFERROR(INDEX($C$38:$C$52,2),""),IF(2&lt;=COUNTIF($B$6:$B$37,Undirviðmið!$B201),IFERROR(INDEX($C$6:$C$37,MATCH(Undirviðmið!$B201,$B$6:$B$37,0)+2-1),""),"")))</f>
        <v/>
      </c>
      <c r="HD7" s="1" t="str">
        <f aca="false">IF(Undirviðmið!$B202="","",IF(Undirviðmið!$B202=Viðmið!$C$10,IFERROR(INDEX($C$38:$C$52,2),""),IF(2&lt;=COUNTIF($B$6:$B$37,Undirviðmið!$B202),IFERROR(INDEX($C$6:$C$37,MATCH(Undirviðmið!$B202,$B$6:$B$37,0)+2-1),""),"")))</f>
        <v/>
      </c>
      <c r="HE7" s="1" t="str">
        <f aca="false">IF(Undirviðmið!$B203="","",IF(Undirviðmið!$B203=Viðmið!$C$10,IFERROR(INDEX($C$38:$C$52,2),""),IF(2&lt;=COUNTIF($B$6:$B$37,Undirviðmið!$B203),IFERROR(INDEX($C$6:$C$37,MATCH(Undirviðmið!$B203,$B$6:$B$37,0)+2-1),""),"")))</f>
        <v/>
      </c>
      <c r="HF7" s="1" t="str">
        <f aca="false">IF(Undirviðmið!$B204="","",IF(Undirviðmið!$B204=Viðmið!$C$10,IFERROR(INDEX($C$38:$C$52,2),""),IF(2&lt;=COUNTIF($B$6:$B$37,Undirviðmið!$B204),IFERROR(INDEX($C$6:$C$37,MATCH(Undirviðmið!$B204,$B$6:$B$37,0)+2-1),""),"")))</f>
        <v/>
      </c>
      <c r="HG7" s="1" t="str">
        <f aca="false">IF(Undirviðmið!$B205="","",IF(Undirviðmið!$B205=Viðmið!$C$10,IFERROR(INDEX($C$38:$C$52,2),""),IF(2&lt;=COUNTIF($B$6:$B$37,Undirviðmið!$B205),IFERROR(INDEX($C$6:$C$37,MATCH(Undirviðmið!$B205,$B$6:$B$37,0)+2-1),""),"")))</f>
        <v/>
      </c>
    </row>
    <row r="8" customFormat="false" ht="15" hidden="false" customHeight="true" outlineLevel="0" collapsed="false">
      <c r="B8" s="1" t="s">
        <v>96</v>
      </c>
      <c r="C8" s="1" t="s">
        <v>187</v>
      </c>
      <c r="D8" s="1" t="s">
        <v>188</v>
      </c>
      <c r="E8" s="1" t="n">
        <v>5</v>
      </c>
      <c r="F8" s="1" t="s">
        <v>189</v>
      </c>
      <c r="G8" s="1" t="s">
        <v>190</v>
      </c>
      <c r="H8" s="1" t="s">
        <v>191</v>
      </c>
      <c r="I8" s="1" t="s">
        <v>192</v>
      </c>
      <c r="J8" s="1" t="s">
        <v>193</v>
      </c>
      <c r="P8" s="1" t="str">
        <f aca="false">IF(Undirviðmið!$B6="","",IF(Undirviðmið!$B6=Viðmið!$C$10,IFERROR(INDEX($C$38:$C$52,3),""),IF(3&lt;=COUNTIF($B$6:$B$37,Undirviðmið!$B6),IFERROR(INDEX($C$6:$C$37,MATCH(Undirviðmið!$B6,$B$6:$B$37,0)+3-1),""),"")))</f>
        <v/>
      </c>
      <c r="Q8" s="1" t="str">
        <f aca="false">IF(Undirviðmið!$B7="","",IF(Undirviðmið!$B7=Viðmið!$C$10,IFERROR(INDEX($C$38:$C$52,3),""),IF(3&lt;=COUNTIF($B$6:$B$37,Undirviðmið!$B7),IFERROR(INDEX($C$6:$C$37,MATCH(Undirviðmið!$B7,$B$6:$B$37,0)+3-1),""),"")))</f>
        <v/>
      </c>
      <c r="R8" s="1" t="str">
        <f aca="false">IF(Undirviðmið!$B8="","",IF(Undirviðmið!$B8=Viðmið!$C$10,IFERROR(INDEX($C$38:$C$52,3),""),IF(3&lt;=COUNTIF($B$6:$B$37,Undirviðmið!$B8),IFERROR(INDEX($C$6:$C$37,MATCH(Undirviðmið!$B8,$B$6:$B$37,0)+3-1),""),"")))</f>
        <v/>
      </c>
      <c r="S8" s="1" t="str">
        <f aca="false">IF(Undirviðmið!$B9="","",IF(Undirviðmið!$B9=Viðmið!$C$10,IFERROR(INDEX($C$38:$C$52,3),""),IF(3&lt;=COUNTIF($B$6:$B$37,Undirviðmið!$B9),IFERROR(INDEX($C$6:$C$37,MATCH(Undirviðmið!$B9,$B$6:$B$37,0)+3-1),""),"")))</f>
        <v/>
      </c>
      <c r="T8" s="1" t="str">
        <f aca="false">IF(Undirviðmið!$B10="","",IF(Undirviðmið!$B10=Viðmið!$C$10,IFERROR(INDEX($C$38:$C$52,3),""),IF(3&lt;=COUNTIF($B$6:$B$37,Undirviðmið!$B10),IFERROR(INDEX($C$6:$C$37,MATCH(Undirviðmið!$B10,$B$6:$B$37,0)+3-1),""),"")))</f>
        <v/>
      </c>
      <c r="U8" s="1" t="str">
        <f aca="false">IF(Undirviðmið!$B11="","",IF(Undirviðmið!$B11=Viðmið!$C$10,IFERROR(INDEX($C$38:$C$52,3),""),IF(3&lt;=COUNTIF($B$6:$B$37,Undirviðmið!$B11),IFERROR(INDEX($C$6:$C$37,MATCH(Undirviðmið!$B11,$B$6:$B$37,0)+3-1),""),"")))</f>
        <v/>
      </c>
      <c r="V8" s="1" t="str">
        <f aca="false">IF(Undirviðmið!$B12="","",IF(Undirviðmið!$B12=Viðmið!$C$10,IFERROR(INDEX($C$38:$C$52,3),""),IF(3&lt;=COUNTIF($B$6:$B$37,Undirviðmið!$B12),IFERROR(INDEX($C$6:$C$37,MATCH(Undirviðmið!$B12,$B$6:$B$37,0)+3-1),""),"")))</f>
        <v/>
      </c>
      <c r="W8" s="1" t="str">
        <f aca="false">IF(Undirviðmið!$B13="","",IF(Undirviðmið!$B13=Viðmið!$C$10,IFERROR(INDEX($C$38:$C$52,3),""),IF(3&lt;=COUNTIF($B$6:$B$37,Undirviðmið!$B13),IFERROR(INDEX($C$6:$C$37,MATCH(Undirviðmið!$B13,$B$6:$B$37,0)+3-1),""),"")))</f>
        <v/>
      </c>
      <c r="X8" s="1" t="str">
        <f aca="false">IF(Undirviðmið!$B14="","",IF(Undirviðmið!$B14=Viðmið!$C$10,IFERROR(INDEX($C$38:$C$52,3),""),IF(3&lt;=COUNTIF($B$6:$B$37,Undirviðmið!$B14),IFERROR(INDEX($C$6:$C$37,MATCH(Undirviðmið!$B14,$B$6:$B$37,0)+3-1),""),"")))</f>
        <v/>
      </c>
      <c r="Y8" s="1" t="str">
        <f aca="false">IF(Undirviðmið!$B15="","",IF(Undirviðmið!$B15=Viðmið!$C$10,IFERROR(INDEX($C$38:$C$52,3),""),IF(3&lt;=COUNTIF($B$6:$B$37,Undirviðmið!$B15),IFERROR(INDEX($C$6:$C$37,MATCH(Undirviðmið!$B15,$B$6:$B$37,0)+3-1),""),"")))</f>
        <v/>
      </c>
      <c r="Z8" s="1" t="str">
        <f aca="false">IF(Undirviðmið!$B16="","",IF(Undirviðmið!$B16=Viðmið!$C$10,IFERROR(INDEX($C$38:$C$52,3),""),IF(3&lt;=COUNTIF($B$6:$B$37,Undirviðmið!$B16),IFERROR(INDEX($C$6:$C$37,MATCH(Undirviðmið!$B16,$B$6:$B$37,0)+3-1),""),"")))</f>
        <v/>
      </c>
      <c r="AA8" s="1" t="str">
        <f aca="false">IF(Undirviðmið!$B17="","",IF(Undirviðmið!$B17=Viðmið!$C$10,IFERROR(INDEX($C$38:$C$52,3),""),IF(3&lt;=COUNTIF($B$6:$B$37,Undirviðmið!$B17),IFERROR(INDEX($C$6:$C$37,MATCH(Undirviðmið!$B17,$B$6:$B$37,0)+3-1),""),"")))</f>
        <v/>
      </c>
      <c r="AB8" s="1" t="str">
        <f aca="false">IF(Undirviðmið!$B18="","",IF(Undirviðmið!$B18=Viðmið!$C$10,IFERROR(INDEX($C$38:$C$52,3),""),IF(3&lt;=COUNTIF($B$6:$B$37,Undirviðmið!$B18),IFERROR(INDEX($C$6:$C$37,MATCH(Undirviðmið!$B18,$B$6:$B$37,0)+3-1),""),"")))</f>
        <v/>
      </c>
      <c r="AC8" s="1" t="str">
        <f aca="false">IF(Undirviðmið!$B19="","",IF(Undirviðmið!$B19=Viðmið!$C$10,IFERROR(INDEX($C$38:$C$52,3),""),IF(3&lt;=COUNTIF($B$6:$B$37,Undirviðmið!$B19),IFERROR(INDEX($C$6:$C$37,MATCH(Undirviðmið!$B19,$B$6:$B$37,0)+3-1),""),"")))</f>
        <v/>
      </c>
      <c r="AD8" s="1" t="str">
        <f aca="false">IF(Undirviðmið!$B20="","",IF(Undirviðmið!$B20=Viðmið!$C$10,IFERROR(INDEX($C$38:$C$52,3),""),IF(3&lt;=COUNTIF($B$6:$B$37,Undirviðmið!$B20),IFERROR(INDEX($C$6:$C$37,MATCH(Undirviðmið!$B20,$B$6:$B$37,0)+3-1),""),"")))</f>
        <v/>
      </c>
      <c r="AE8" s="1" t="str">
        <f aca="false">IF(Undirviðmið!$B21="","",IF(Undirviðmið!$B21=Viðmið!$C$10,IFERROR(INDEX($C$38:$C$52,3),""),IF(3&lt;=COUNTIF($B$6:$B$37,Undirviðmið!$B21),IFERROR(INDEX($C$6:$C$37,MATCH(Undirviðmið!$B21,$B$6:$B$37,0)+3-1),""),"")))</f>
        <v/>
      </c>
      <c r="AF8" s="1" t="str">
        <f aca="false">IF(Undirviðmið!$B22="","",IF(Undirviðmið!$B22=Viðmið!$C$10,IFERROR(INDEX($C$38:$C$52,3),""),IF(3&lt;=COUNTIF($B$6:$B$37,Undirviðmið!$B22),IFERROR(INDEX($C$6:$C$37,MATCH(Undirviðmið!$B22,$B$6:$B$37,0)+3-1),""),"")))</f>
        <v/>
      </c>
      <c r="AG8" s="1" t="str">
        <f aca="false">IF(Undirviðmið!$B23="","",IF(Undirviðmið!$B23=Viðmið!$C$10,IFERROR(INDEX($C$38:$C$52,3),""),IF(3&lt;=COUNTIF($B$6:$B$37,Undirviðmið!$B23),IFERROR(INDEX($C$6:$C$37,MATCH(Undirviðmið!$B23,$B$6:$B$37,0)+3-1),""),"")))</f>
        <v/>
      </c>
      <c r="AH8" s="1" t="str">
        <f aca="false">IF(Undirviðmið!$B24="","",IF(Undirviðmið!$B24=Viðmið!$C$10,IFERROR(INDEX($C$38:$C$52,3),""),IF(3&lt;=COUNTIF($B$6:$B$37,Undirviðmið!$B24),IFERROR(INDEX($C$6:$C$37,MATCH(Undirviðmið!$B24,$B$6:$B$37,0)+3-1),""),"")))</f>
        <v/>
      </c>
      <c r="AI8" s="1" t="str">
        <f aca="false">IF(Undirviðmið!$B25="","",IF(Undirviðmið!$B25=Viðmið!$C$10,IFERROR(INDEX($C$38:$C$52,3),""),IF(3&lt;=COUNTIF($B$6:$B$37,Undirviðmið!$B25),IFERROR(INDEX($C$6:$C$37,MATCH(Undirviðmið!$B25,$B$6:$B$37,0)+3-1),""),"")))</f>
        <v/>
      </c>
      <c r="AJ8" s="1" t="str">
        <f aca="false">IF(Undirviðmið!$B26="","",IF(Undirviðmið!$B26=Viðmið!$C$10,IFERROR(INDEX($C$38:$C$52,3),""),IF(3&lt;=COUNTIF($B$6:$B$37,Undirviðmið!$B26),IFERROR(INDEX($C$6:$C$37,MATCH(Undirviðmið!$B26,$B$6:$B$37,0)+3-1),""),"")))</f>
        <v/>
      </c>
      <c r="AK8" s="1" t="str">
        <f aca="false">IF(Undirviðmið!$B27="","",IF(Undirviðmið!$B27=Viðmið!$C$10,IFERROR(INDEX($C$38:$C$52,3),""),IF(3&lt;=COUNTIF($B$6:$B$37,Undirviðmið!$B27),IFERROR(INDEX($C$6:$C$37,MATCH(Undirviðmið!$B27,$B$6:$B$37,0)+3-1),""),"")))</f>
        <v/>
      </c>
      <c r="AL8" s="1" t="str">
        <f aca="false">IF(Undirviðmið!$B28="","",IF(Undirviðmið!$B28=Viðmið!$C$10,IFERROR(INDEX($C$38:$C$52,3),""),IF(3&lt;=COUNTIF($B$6:$B$37,Undirviðmið!$B28),IFERROR(INDEX($C$6:$C$37,MATCH(Undirviðmið!$B28,$B$6:$B$37,0)+3-1),""),"")))</f>
        <v/>
      </c>
      <c r="AM8" s="1" t="str">
        <f aca="false">IF(Undirviðmið!$B29="","",IF(Undirviðmið!$B29=Viðmið!$C$10,IFERROR(INDEX($C$38:$C$52,3),""),IF(3&lt;=COUNTIF($B$6:$B$37,Undirviðmið!$B29),IFERROR(INDEX($C$6:$C$37,MATCH(Undirviðmið!$B29,$B$6:$B$37,0)+3-1),""),"")))</f>
        <v/>
      </c>
      <c r="AN8" s="1" t="str">
        <f aca="false">IF(Undirviðmið!$B30="","",IF(Undirviðmið!$B30=Viðmið!$C$10,IFERROR(INDEX($C$38:$C$52,3),""),IF(3&lt;=COUNTIF($B$6:$B$37,Undirviðmið!$B30),IFERROR(INDEX($C$6:$C$37,MATCH(Undirviðmið!$B30,$B$6:$B$37,0)+3-1),""),"")))</f>
        <v/>
      </c>
      <c r="AO8" s="1" t="str">
        <f aca="false">IF(Undirviðmið!$B31="","",IF(Undirviðmið!$B31=Viðmið!$C$10,IFERROR(INDEX($C$38:$C$52,3),""),IF(3&lt;=COUNTIF($B$6:$B$37,Undirviðmið!$B31),IFERROR(INDEX($C$6:$C$37,MATCH(Undirviðmið!$B31,$B$6:$B$37,0)+3-1),""),"")))</f>
        <v/>
      </c>
      <c r="AP8" s="1" t="str">
        <f aca="false">IF(Undirviðmið!$B32="","",IF(Undirviðmið!$B32=Viðmið!$C$10,IFERROR(INDEX($C$38:$C$52,3),""),IF(3&lt;=COUNTIF($B$6:$B$37,Undirviðmið!$B32),IFERROR(INDEX($C$6:$C$37,MATCH(Undirviðmið!$B32,$B$6:$B$37,0)+3-1),""),"")))</f>
        <v/>
      </c>
      <c r="AQ8" s="1" t="str">
        <f aca="false">IF(Undirviðmið!$B33="","",IF(Undirviðmið!$B33=Viðmið!$C$10,IFERROR(INDEX($C$38:$C$52,3),""),IF(3&lt;=COUNTIF($B$6:$B$37,Undirviðmið!$B33),IFERROR(INDEX($C$6:$C$37,MATCH(Undirviðmið!$B33,$B$6:$B$37,0)+3-1),""),"")))</f>
        <v/>
      </c>
      <c r="AR8" s="1" t="str">
        <f aca="false">IF(Undirviðmið!$B34="","",IF(Undirviðmið!$B34=Viðmið!$C$10,IFERROR(INDEX($C$38:$C$52,3),""),IF(3&lt;=COUNTIF($B$6:$B$37,Undirviðmið!$B34),IFERROR(INDEX($C$6:$C$37,MATCH(Undirviðmið!$B34,$B$6:$B$37,0)+3-1),""),"")))</f>
        <v/>
      </c>
      <c r="AS8" s="1" t="str">
        <f aca="false">IF(Undirviðmið!$B35="","",IF(Undirviðmið!$B35=Viðmið!$C$10,IFERROR(INDEX($C$38:$C$52,3),""),IF(3&lt;=COUNTIF($B$6:$B$37,Undirviðmið!$B35),IFERROR(INDEX($C$6:$C$37,MATCH(Undirviðmið!$B35,$B$6:$B$37,0)+3-1),""),"")))</f>
        <v/>
      </c>
      <c r="AT8" s="1" t="str">
        <f aca="false">IF(Undirviðmið!$B36="","",IF(Undirviðmið!$B36=Viðmið!$C$10,IFERROR(INDEX($C$38:$C$52,3),""),IF(3&lt;=COUNTIF($B$6:$B$37,Undirviðmið!$B36),IFERROR(INDEX($C$6:$C$37,MATCH(Undirviðmið!$B36,$B$6:$B$37,0)+3-1),""),"")))</f>
        <v/>
      </c>
      <c r="AU8" s="1" t="str">
        <f aca="false">IF(Undirviðmið!$B37="","",IF(Undirviðmið!$B37=Viðmið!$C$10,IFERROR(INDEX($C$38:$C$52,3),""),IF(3&lt;=COUNTIF($B$6:$B$37,Undirviðmið!$B37),IFERROR(INDEX($C$6:$C$37,MATCH(Undirviðmið!$B37,$B$6:$B$37,0)+3-1),""),"")))</f>
        <v/>
      </c>
      <c r="AV8" s="1" t="str">
        <f aca="false">IF(Undirviðmið!$B38="","",IF(Undirviðmið!$B38=Viðmið!$C$10,IFERROR(INDEX($C$38:$C$52,3),""),IF(3&lt;=COUNTIF($B$6:$B$37,Undirviðmið!$B38),IFERROR(INDEX($C$6:$C$37,MATCH(Undirviðmið!$B38,$B$6:$B$37,0)+3-1),""),"")))</f>
        <v/>
      </c>
      <c r="AW8" s="1" t="str">
        <f aca="false">IF(Undirviðmið!$B39="","",IF(Undirviðmið!$B39=Viðmið!$C$10,IFERROR(INDEX($C$38:$C$52,3),""),IF(3&lt;=COUNTIF($B$6:$B$37,Undirviðmið!$B39),IFERROR(INDEX($C$6:$C$37,MATCH(Undirviðmið!$B39,$B$6:$B$37,0)+3-1),""),"")))</f>
        <v/>
      </c>
      <c r="AX8" s="1" t="str">
        <f aca="false">IF(Undirviðmið!$B40="","",IF(Undirviðmið!$B40=Viðmið!$C$10,IFERROR(INDEX($C$38:$C$52,3),""),IF(3&lt;=COUNTIF($B$6:$B$37,Undirviðmið!$B40),IFERROR(INDEX($C$6:$C$37,MATCH(Undirviðmið!$B40,$B$6:$B$37,0)+3-1),""),"")))</f>
        <v/>
      </c>
      <c r="AY8" s="1" t="str">
        <f aca="false">IF(Undirviðmið!$B41="","",IF(Undirviðmið!$B41=Viðmið!$C$10,IFERROR(INDEX($C$38:$C$52,3),""),IF(3&lt;=COUNTIF($B$6:$B$37,Undirviðmið!$B41),IFERROR(INDEX($C$6:$C$37,MATCH(Undirviðmið!$B41,$B$6:$B$37,0)+3-1),""),"")))</f>
        <v/>
      </c>
      <c r="AZ8" s="1" t="str">
        <f aca="false">IF(Undirviðmið!$B42="","",IF(Undirviðmið!$B42=Viðmið!$C$10,IFERROR(INDEX($C$38:$C$52,3),""),IF(3&lt;=COUNTIF($B$6:$B$37,Undirviðmið!$B42),IFERROR(INDEX($C$6:$C$37,MATCH(Undirviðmið!$B42,$B$6:$B$37,0)+3-1),""),"")))</f>
        <v/>
      </c>
      <c r="BA8" s="1" t="str">
        <f aca="false">IF(Undirviðmið!$B43="","",IF(Undirviðmið!$B43=Viðmið!$C$10,IFERROR(INDEX($C$38:$C$52,3),""),IF(3&lt;=COUNTIF($B$6:$B$37,Undirviðmið!$B43),IFERROR(INDEX($C$6:$C$37,MATCH(Undirviðmið!$B43,$B$6:$B$37,0)+3-1),""),"")))</f>
        <v/>
      </c>
      <c r="BB8" s="1" t="str">
        <f aca="false">IF(Undirviðmið!$B44="","",IF(Undirviðmið!$B44=Viðmið!$C$10,IFERROR(INDEX($C$38:$C$52,3),""),IF(3&lt;=COUNTIF($B$6:$B$37,Undirviðmið!$B44),IFERROR(INDEX($C$6:$C$37,MATCH(Undirviðmið!$B44,$B$6:$B$37,0)+3-1),""),"")))</f>
        <v/>
      </c>
      <c r="BC8" s="1" t="str">
        <f aca="false">IF(Undirviðmið!$B45="","",IF(Undirviðmið!$B45=Viðmið!$C$10,IFERROR(INDEX($C$38:$C$52,3),""),IF(3&lt;=COUNTIF($B$6:$B$37,Undirviðmið!$B45),IFERROR(INDEX($C$6:$C$37,MATCH(Undirviðmið!$B45,$B$6:$B$37,0)+3-1),""),"")))</f>
        <v/>
      </c>
      <c r="BD8" s="1" t="str">
        <f aca="false">IF(Undirviðmið!$B46="","",IF(Undirviðmið!$B46=Viðmið!$C$10,IFERROR(INDEX($C$38:$C$52,3),""),IF(3&lt;=COUNTIF($B$6:$B$37,Undirviðmið!$B46),IFERROR(INDEX($C$6:$C$37,MATCH(Undirviðmið!$B46,$B$6:$B$37,0)+3-1),""),"")))</f>
        <v/>
      </c>
      <c r="BE8" s="1" t="str">
        <f aca="false">IF(Undirviðmið!$B47="","",IF(Undirviðmið!$B47=Viðmið!$C$10,IFERROR(INDEX($C$38:$C$52,3),""),IF(3&lt;=COUNTIF($B$6:$B$37,Undirviðmið!$B47),IFERROR(INDEX($C$6:$C$37,MATCH(Undirviðmið!$B47,$B$6:$B$37,0)+3-1),""),"")))</f>
        <v/>
      </c>
      <c r="BF8" s="1" t="str">
        <f aca="false">IF(Undirviðmið!$B48="","",IF(Undirviðmið!$B48=Viðmið!$C$10,IFERROR(INDEX($C$38:$C$52,3),""),IF(3&lt;=COUNTIF($B$6:$B$37,Undirviðmið!$B48),IFERROR(INDEX($C$6:$C$37,MATCH(Undirviðmið!$B48,$B$6:$B$37,0)+3-1),""),"")))</f>
        <v/>
      </c>
      <c r="BG8" s="1" t="str">
        <f aca="false">IF(Undirviðmið!$B49="","",IF(Undirviðmið!$B49=Viðmið!$C$10,IFERROR(INDEX($C$38:$C$52,3),""),IF(3&lt;=COUNTIF($B$6:$B$37,Undirviðmið!$B49),IFERROR(INDEX($C$6:$C$37,MATCH(Undirviðmið!$B49,$B$6:$B$37,0)+3-1),""),"")))</f>
        <v/>
      </c>
      <c r="BH8" s="1" t="str">
        <f aca="false">IF(Undirviðmið!$B50="","",IF(Undirviðmið!$B50=Viðmið!$C$10,IFERROR(INDEX($C$38:$C$52,3),""),IF(3&lt;=COUNTIF($B$6:$B$37,Undirviðmið!$B50),IFERROR(INDEX($C$6:$C$37,MATCH(Undirviðmið!$B50,$B$6:$B$37,0)+3-1),""),"")))</f>
        <v/>
      </c>
      <c r="BI8" s="1" t="str">
        <f aca="false">IF(Undirviðmið!$B51="","",IF(Undirviðmið!$B51=Viðmið!$C$10,IFERROR(INDEX($C$38:$C$52,3),""),IF(3&lt;=COUNTIF($B$6:$B$37,Undirviðmið!$B51),IFERROR(INDEX($C$6:$C$37,MATCH(Undirviðmið!$B51,$B$6:$B$37,0)+3-1),""),"")))</f>
        <v/>
      </c>
      <c r="BJ8" s="1" t="str">
        <f aca="false">IF(Undirviðmið!$B52="","",IF(Undirviðmið!$B52=Viðmið!$C$10,IFERROR(INDEX($C$38:$C$52,3),""),IF(3&lt;=COUNTIF($B$6:$B$37,Undirviðmið!$B52),IFERROR(INDEX($C$6:$C$37,MATCH(Undirviðmið!$B52,$B$6:$B$37,0)+3-1),""),"")))</f>
        <v/>
      </c>
      <c r="BK8" s="1" t="str">
        <f aca="false">IF(Undirviðmið!$B53="","",IF(Undirviðmið!$B53=Viðmið!$C$10,IFERROR(INDEX($C$38:$C$52,3),""),IF(3&lt;=COUNTIF($B$6:$B$37,Undirviðmið!$B53),IFERROR(INDEX($C$6:$C$37,MATCH(Undirviðmið!$B53,$B$6:$B$37,0)+3-1),""),"")))</f>
        <v/>
      </c>
      <c r="BL8" s="1" t="str">
        <f aca="false">IF(Undirviðmið!$B54="","",IF(Undirviðmið!$B54=Viðmið!$C$10,IFERROR(INDEX($C$38:$C$52,3),""),IF(3&lt;=COUNTIF($B$6:$B$37,Undirviðmið!$B54),IFERROR(INDEX($C$6:$C$37,MATCH(Undirviðmið!$B54,$B$6:$B$37,0)+3-1),""),"")))</f>
        <v/>
      </c>
      <c r="BM8" s="1" t="str">
        <f aca="false">IF(Undirviðmið!$B55="","",IF(Undirviðmið!$B55=Viðmið!$C$10,IFERROR(INDEX($C$38:$C$52,3),""),IF(3&lt;=COUNTIF($B$6:$B$37,Undirviðmið!$B55),IFERROR(INDEX($C$6:$C$37,MATCH(Undirviðmið!$B55,$B$6:$B$37,0)+3-1),""),"")))</f>
        <v/>
      </c>
      <c r="BN8" s="1" t="str">
        <f aca="false">IF(Undirviðmið!$B56="","",IF(Undirviðmið!$B56=Viðmið!$C$10,IFERROR(INDEX($C$38:$C$52,3),""),IF(3&lt;=COUNTIF($B$6:$B$37,Undirviðmið!$B56),IFERROR(INDEX($C$6:$C$37,MATCH(Undirviðmið!$B56,$B$6:$B$37,0)+3-1),""),"")))</f>
        <v/>
      </c>
      <c r="BO8" s="1" t="str">
        <f aca="false">IF(Undirviðmið!$B57="","",IF(Undirviðmið!$B57=Viðmið!$C$10,IFERROR(INDEX($C$38:$C$52,3),""),IF(3&lt;=COUNTIF($B$6:$B$37,Undirviðmið!$B57),IFERROR(INDEX($C$6:$C$37,MATCH(Undirviðmið!$B57,$B$6:$B$37,0)+3-1),""),"")))</f>
        <v/>
      </c>
      <c r="BP8" s="1" t="str">
        <f aca="false">IF(Undirviðmið!$B58="","",IF(Undirviðmið!$B58=Viðmið!$C$10,IFERROR(INDEX($C$38:$C$52,3),""),IF(3&lt;=COUNTIF($B$6:$B$37,Undirviðmið!$B58),IFERROR(INDEX($C$6:$C$37,MATCH(Undirviðmið!$B58,$B$6:$B$37,0)+3-1),""),"")))</f>
        <v/>
      </c>
      <c r="BQ8" s="1" t="str">
        <f aca="false">IF(Undirviðmið!$B59="","",IF(Undirviðmið!$B59=Viðmið!$C$10,IFERROR(INDEX($C$38:$C$52,3),""),IF(3&lt;=COUNTIF($B$6:$B$37,Undirviðmið!$B59),IFERROR(INDEX($C$6:$C$37,MATCH(Undirviðmið!$B59,$B$6:$B$37,0)+3-1),""),"")))</f>
        <v/>
      </c>
      <c r="BR8" s="1" t="str">
        <f aca="false">IF(Undirviðmið!$B60="","",IF(Undirviðmið!$B60=Viðmið!$C$10,IFERROR(INDEX($C$38:$C$52,3),""),IF(3&lt;=COUNTIF($B$6:$B$37,Undirviðmið!$B60),IFERROR(INDEX($C$6:$C$37,MATCH(Undirviðmið!$B60,$B$6:$B$37,0)+3-1),""),"")))</f>
        <v/>
      </c>
      <c r="BS8" s="1" t="str">
        <f aca="false">IF(Undirviðmið!$B61="","",IF(Undirviðmið!$B61=Viðmið!$C$10,IFERROR(INDEX($C$38:$C$52,3),""),IF(3&lt;=COUNTIF($B$6:$B$37,Undirviðmið!$B61),IFERROR(INDEX($C$6:$C$37,MATCH(Undirviðmið!$B61,$B$6:$B$37,0)+3-1),""),"")))</f>
        <v/>
      </c>
      <c r="BT8" s="1" t="str">
        <f aca="false">IF(Undirviðmið!$B62="","",IF(Undirviðmið!$B62=Viðmið!$C$10,IFERROR(INDEX($C$38:$C$52,3),""),IF(3&lt;=COUNTIF($B$6:$B$37,Undirviðmið!$B62),IFERROR(INDEX($C$6:$C$37,MATCH(Undirviðmið!$B62,$B$6:$B$37,0)+3-1),""),"")))</f>
        <v/>
      </c>
      <c r="BU8" s="1" t="str">
        <f aca="false">IF(Undirviðmið!$B63="","",IF(Undirviðmið!$B63=Viðmið!$C$10,IFERROR(INDEX($C$38:$C$52,3),""),IF(3&lt;=COUNTIF($B$6:$B$37,Undirviðmið!$B63),IFERROR(INDEX($C$6:$C$37,MATCH(Undirviðmið!$B63,$B$6:$B$37,0)+3-1),""),"")))</f>
        <v/>
      </c>
      <c r="BV8" s="1" t="str">
        <f aca="false">IF(Undirviðmið!$B64="","",IF(Undirviðmið!$B64=Viðmið!$C$10,IFERROR(INDEX($C$38:$C$52,3),""),IF(3&lt;=COUNTIF($B$6:$B$37,Undirviðmið!$B64),IFERROR(INDEX($C$6:$C$37,MATCH(Undirviðmið!$B64,$B$6:$B$37,0)+3-1),""),"")))</f>
        <v/>
      </c>
      <c r="BW8" s="1" t="str">
        <f aca="false">IF(Undirviðmið!$B65="","",IF(Undirviðmið!$B65=Viðmið!$C$10,IFERROR(INDEX($C$38:$C$52,3),""),IF(3&lt;=COUNTIF($B$6:$B$37,Undirviðmið!$B65),IFERROR(INDEX($C$6:$C$37,MATCH(Undirviðmið!$B65,$B$6:$B$37,0)+3-1),""),"")))</f>
        <v/>
      </c>
      <c r="BX8" s="1" t="str">
        <f aca="false">IF(Undirviðmið!$B66="","",IF(Undirviðmið!$B66=Viðmið!$C$10,IFERROR(INDEX($C$38:$C$52,3),""),IF(3&lt;=COUNTIF($B$6:$B$37,Undirviðmið!$B66),IFERROR(INDEX($C$6:$C$37,MATCH(Undirviðmið!$B66,$B$6:$B$37,0)+3-1),""),"")))</f>
        <v/>
      </c>
      <c r="BY8" s="1" t="str">
        <f aca="false">IF(Undirviðmið!$B67="","",IF(Undirviðmið!$B67=Viðmið!$C$10,IFERROR(INDEX($C$38:$C$52,3),""),IF(3&lt;=COUNTIF($B$6:$B$37,Undirviðmið!$B67),IFERROR(INDEX($C$6:$C$37,MATCH(Undirviðmið!$B67,$B$6:$B$37,0)+3-1),""),"")))</f>
        <v/>
      </c>
      <c r="BZ8" s="1" t="str">
        <f aca="false">IF(Undirviðmið!$B68="","",IF(Undirviðmið!$B68=Viðmið!$C$10,IFERROR(INDEX($C$38:$C$52,3),""),IF(3&lt;=COUNTIF($B$6:$B$37,Undirviðmið!$B68),IFERROR(INDEX($C$6:$C$37,MATCH(Undirviðmið!$B68,$B$6:$B$37,0)+3-1),""),"")))</f>
        <v/>
      </c>
      <c r="CA8" s="1" t="str">
        <f aca="false">IF(Undirviðmið!$B69="","",IF(Undirviðmið!$B69=Viðmið!$C$10,IFERROR(INDEX($C$38:$C$52,3),""),IF(3&lt;=COUNTIF($B$6:$B$37,Undirviðmið!$B69),IFERROR(INDEX($C$6:$C$37,MATCH(Undirviðmið!$B69,$B$6:$B$37,0)+3-1),""),"")))</f>
        <v/>
      </c>
      <c r="CB8" s="1" t="str">
        <f aca="false">IF(Undirviðmið!$B70="","",IF(Undirviðmið!$B70=Viðmið!$C$10,IFERROR(INDEX($C$38:$C$52,3),""),IF(3&lt;=COUNTIF($B$6:$B$37,Undirviðmið!$B70),IFERROR(INDEX($C$6:$C$37,MATCH(Undirviðmið!$B70,$B$6:$B$37,0)+3-1),""),"")))</f>
        <v/>
      </c>
      <c r="CC8" s="1" t="str">
        <f aca="false">IF(Undirviðmið!$B71="","",IF(Undirviðmið!$B71=Viðmið!$C$10,IFERROR(INDEX($C$38:$C$52,3),""),IF(3&lt;=COUNTIF($B$6:$B$37,Undirviðmið!$B71),IFERROR(INDEX($C$6:$C$37,MATCH(Undirviðmið!$B71,$B$6:$B$37,0)+3-1),""),"")))</f>
        <v/>
      </c>
      <c r="CD8" s="1" t="str">
        <f aca="false">IF(Undirviðmið!$B72="","",IF(Undirviðmið!$B72=Viðmið!$C$10,IFERROR(INDEX($C$38:$C$52,3),""),IF(3&lt;=COUNTIF($B$6:$B$37,Undirviðmið!$B72),IFERROR(INDEX($C$6:$C$37,MATCH(Undirviðmið!$B72,$B$6:$B$37,0)+3-1),""),"")))</f>
        <v/>
      </c>
      <c r="CE8" s="1" t="str">
        <f aca="false">IF(Undirviðmið!$B73="","",IF(Undirviðmið!$B73=Viðmið!$C$10,IFERROR(INDEX($C$38:$C$52,3),""),IF(3&lt;=COUNTIF($B$6:$B$37,Undirviðmið!$B73),IFERROR(INDEX($C$6:$C$37,MATCH(Undirviðmið!$B73,$B$6:$B$37,0)+3-1),""),"")))</f>
        <v/>
      </c>
      <c r="CF8" s="1" t="str">
        <f aca="false">IF(Undirviðmið!$B74="","",IF(Undirviðmið!$B74=Viðmið!$C$10,IFERROR(INDEX($C$38:$C$52,3),""),IF(3&lt;=COUNTIF($B$6:$B$37,Undirviðmið!$B74),IFERROR(INDEX($C$6:$C$37,MATCH(Undirviðmið!$B74,$B$6:$B$37,0)+3-1),""),"")))</f>
        <v/>
      </c>
      <c r="CG8" s="1" t="str">
        <f aca="false">IF(Undirviðmið!$B75="","",IF(Undirviðmið!$B75=Viðmið!$C$10,IFERROR(INDEX($C$38:$C$52,3),""),IF(3&lt;=COUNTIF($B$6:$B$37,Undirviðmið!$B75),IFERROR(INDEX($C$6:$C$37,MATCH(Undirviðmið!$B75,$B$6:$B$37,0)+3-1),""),"")))</f>
        <v/>
      </c>
      <c r="CH8" s="1" t="str">
        <f aca="false">IF(Undirviðmið!$B76="","",IF(Undirviðmið!$B76=Viðmið!$C$10,IFERROR(INDEX($C$38:$C$52,3),""),IF(3&lt;=COUNTIF($B$6:$B$37,Undirviðmið!$B76),IFERROR(INDEX($C$6:$C$37,MATCH(Undirviðmið!$B76,$B$6:$B$37,0)+3-1),""),"")))</f>
        <v/>
      </c>
      <c r="CI8" s="1" t="str">
        <f aca="false">IF(Undirviðmið!$B77="","",IF(Undirviðmið!$B77=Viðmið!$C$10,IFERROR(INDEX($C$38:$C$52,3),""),IF(3&lt;=COUNTIF($B$6:$B$37,Undirviðmið!$B77),IFERROR(INDEX($C$6:$C$37,MATCH(Undirviðmið!$B77,$B$6:$B$37,0)+3-1),""),"")))</f>
        <v/>
      </c>
      <c r="CJ8" s="1" t="str">
        <f aca="false">IF(Undirviðmið!$B78="","",IF(Undirviðmið!$B78=Viðmið!$C$10,IFERROR(INDEX($C$38:$C$52,3),""),IF(3&lt;=COUNTIF($B$6:$B$37,Undirviðmið!$B78),IFERROR(INDEX($C$6:$C$37,MATCH(Undirviðmið!$B78,$B$6:$B$37,0)+3-1),""),"")))</f>
        <v/>
      </c>
      <c r="CK8" s="1" t="str">
        <f aca="false">IF(Undirviðmið!$B79="","",IF(Undirviðmið!$B79=Viðmið!$C$10,IFERROR(INDEX($C$38:$C$52,3),""),IF(3&lt;=COUNTIF($B$6:$B$37,Undirviðmið!$B79),IFERROR(INDEX($C$6:$C$37,MATCH(Undirviðmið!$B79,$B$6:$B$37,0)+3-1),""),"")))</f>
        <v/>
      </c>
      <c r="CL8" s="1" t="str">
        <f aca="false">IF(Undirviðmið!$B80="","",IF(Undirviðmið!$B80=Viðmið!$C$10,IFERROR(INDEX($C$38:$C$52,3),""),IF(3&lt;=COUNTIF($B$6:$B$37,Undirviðmið!$B80),IFERROR(INDEX($C$6:$C$37,MATCH(Undirviðmið!$B80,$B$6:$B$37,0)+3-1),""),"")))</f>
        <v/>
      </c>
      <c r="CM8" s="1" t="str">
        <f aca="false">IF(Undirviðmið!$B81="","",IF(Undirviðmið!$B81=Viðmið!$C$10,IFERROR(INDEX($C$38:$C$52,3),""),IF(3&lt;=COUNTIF($B$6:$B$37,Undirviðmið!$B81),IFERROR(INDEX($C$6:$C$37,MATCH(Undirviðmið!$B81,$B$6:$B$37,0)+3-1),""),"")))</f>
        <v/>
      </c>
      <c r="CN8" s="1" t="str">
        <f aca="false">IF(Undirviðmið!$B82="","",IF(Undirviðmið!$B82=Viðmið!$C$10,IFERROR(INDEX($C$38:$C$52,3),""),IF(3&lt;=COUNTIF($B$6:$B$37,Undirviðmið!$B82),IFERROR(INDEX($C$6:$C$37,MATCH(Undirviðmið!$B82,$B$6:$B$37,0)+3-1),""),"")))</f>
        <v/>
      </c>
      <c r="CO8" s="1" t="str">
        <f aca="false">IF(Undirviðmið!$B83="","",IF(Undirviðmið!$B83=Viðmið!$C$10,IFERROR(INDEX($C$38:$C$52,3),""),IF(3&lt;=COUNTIF($B$6:$B$37,Undirviðmið!$B83),IFERROR(INDEX($C$6:$C$37,MATCH(Undirviðmið!$B83,$B$6:$B$37,0)+3-1),""),"")))</f>
        <v/>
      </c>
      <c r="CP8" s="1" t="str">
        <f aca="false">IF(Undirviðmið!$B84="","",IF(Undirviðmið!$B84=Viðmið!$C$10,IFERROR(INDEX($C$38:$C$52,3),""),IF(3&lt;=COUNTIF($B$6:$B$37,Undirviðmið!$B84),IFERROR(INDEX($C$6:$C$37,MATCH(Undirviðmið!$B84,$B$6:$B$37,0)+3-1),""),"")))</f>
        <v/>
      </c>
      <c r="CQ8" s="1" t="str">
        <f aca="false">IF(Undirviðmið!$B85="","",IF(Undirviðmið!$B85=Viðmið!$C$10,IFERROR(INDEX($C$38:$C$52,3),""),IF(3&lt;=COUNTIF($B$6:$B$37,Undirviðmið!$B85),IFERROR(INDEX($C$6:$C$37,MATCH(Undirviðmið!$B85,$B$6:$B$37,0)+3-1),""),"")))</f>
        <v/>
      </c>
      <c r="CR8" s="1" t="str">
        <f aca="false">IF(Undirviðmið!$B86="","",IF(Undirviðmið!$B86=Viðmið!$C$10,IFERROR(INDEX($C$38:$C$52,3),""),IF(3&lt;=COUNTIF($B$6:$B$37,Undirviðmið!$B86),IFERROR(INDEX($C$6:$C$37,MATCH(Undirviðmið!$B86,$B$6:$B$37,0)+3-1),""),"")))</f>
        <v/>
      </c>
      <c r="CS8" s="1" t="str">
        <f aca="false">IF(Undirviðmið!$B87="","",IF(Undirviðmið!$B87=Viðmið!$C$10,IFERROR(INDEX($C$38:$C$52,3),""),IF(3&lt;=COUNTIF($B$6:$B$37,Undirviðmið!$B87),IFERROR(INDEX($C$6:$C$37,MATCH(Undirviðmið!$B87,$B$6:$B$37,0)+3-1),""),"")))</f>
        <v/>
      </c>
      <c r="CT8" s="1" t="str">
        <f aca="false">IF(Undirviðmið!$B88="","",IF(Undirviðmið!$B88=Viðmið!$C$10,IFERROR(INDEX($C$38:$C$52,3),""),IF(3&lt;=COUNTIF($B$6:$B$37,Undirviðmið!$B88),IFERROR(INDEX($C$6:$C$37,MATCH(Undirviðmið!$B88,$B$6:$B$37,0)+3-1),""),"")))</f>
        <v/>
      </c>
      <c r="CU8" s="1" t="str">
        <f aca="false">IF(Undirviðmið!$B89="","",IF(Undirviðmið!$B89=Viðmið!$C$10,IFERROR(INDEX($C$38:$C$52,3),""),IF(3&lt;=COUNTIF($B$6:$B$37,Undirviðmið!$B89),IFERROR(INDEX($C$6:$C$37,MATCH(Undirviðmið!$B89,$B$6:$B$37,0)+3-1),""),"")))</f>
        <v/>
      </c>
      <c r="CV8" s="1" t="str">
        <f aca="false">IF(Undirviðmið!$B90="","",IF(Undirviðmið!$B90=Viðmið!$C$10,IFERROR(INDEX($C$38:$C$52,3),""),IF(3&lt;=COUNTIF($B$6:$B$37,Undirviðmið!$B90),IFERROR(INDEX($C$6:$C$37,MATCH(Undirviðmið!$B90,$B$6:$B$37,0)+3-1),""),"")))</f>
        <v/>
      </c>
      <c r="CW8" s="1" t="str">
        <f aca="false">IF(Undirviðmið!$B91="","",IF(Undirviðmið!$B91=Viðmið!$C$10,IFERROR(INDEX($C$38:$C$52,3),""),IF(3&lt;=COUNTIF($B$6:$B$37,Undirviðmið!$B91),IFERROR(INDEX($C$6:$C$37,MATCH(Undirviðmið!$B91,$B$6:$B$37,0)+3-1),""),"")))</f>
        <v/>
      </c>
      <c r="CX8" s="1" t="str">
        <f aca="false">IF(Undirviðmið!$B92="","",IF(Undirviðmið!$B92=Viðmið!$C$10,IFERROR(INDEX($C$38:$C$52,3),""),IF(3&lt;=COUNTIF($B$6:$B$37,Undirviðmið!$B92),IFERROR(INDEX($C$6:$C$37,MATCH(Undirviðmið!$B92,$B$6:$B$37,0)+3-1),""),"")))</f>
        <v/>
      </c>
      <c r="CY8" s="1" t="str">
        <f aca="false">IF(Undirviðmið!$B93="","",IF(Undirviðmið!$B93=Viðmið!$C$10,IFERROR(INDEX($C$38:$C$52,3),""),IF(3&lt;=COUNTIF($B$6:$B$37,Undirviðmið!$B93),IFERROR(INDEX($C$6:$C$37,MATCH(Undirviðmið!$B93,$B$6:$B$37,0)+3-1),""),"")))</f>
        <v/>
      </c>
      <c r="CZ8" s="1" t="str">
        <f aca="false">IF(Undirviðmið!$B94="","",IF(Undirviðmið!$B94=Viðmið!$C$10,IFERROR(INDEX($C$38:$C$52,3),""),IF(3&lt;=COUNTIF($B$6:$B$37,Undirviðmið!$B94),IFERROR(INDEX($C$6:$C$37,MATCH(Undirviðmið!$B94,$B$6:$B$37,0)+3-1),""),"")))</f>
        <v/>
      </c>
      <c r="DA8" s="1" t="str">
        <f aca="false">IF(Undirviðmið!$B95="","",IF(Undirviðmið!$B95=Viðmið!$C$10,IFERROR(INDEX($C$38:$C$52,3),""),IF(3&lt;=COUNTIF($B$6:$B$37,Undirviðmið!$B95),IFERROR(INDEX($C$6:$C$37,MATCH(Undirviðmið!$B95,$B$6:$B$37,0)+3-1),""),"")))</f>
        <v/>
      </c>
      <c r="DB8" s="1" t="str">
        <f aca="false">IF(Undirviðmið!$B96="","",IF(Undirviðmið!$B96=Viðmið!$C$10,IFERROR(INDEX($C$38:$C$52,3),""),IF(3&lt;=COUNTIF($B$6:$B$37,Undirviðmið!$B96),IFERROR(INDEX($C$6:$C$37,MATCH(Undirviðmið!$B96,$B$6:$B$37,0)+3-1),""),"")))</f>
        <v/>
      </c>
      <c r="DC8" s="1" t="str">
        <f aca="false">IF(Undirviðmið!$B97="","",IF(Undirviðmið!$B97=Viðmið!$C$10,IFERROR(INDEX($C$38:$C$52,3),""),IF(3&lt;=COUNTIF($B$6:$B$37,Undirviðmið!$B97),IFERROR(INDEX($C$6:$C$37,MATCH(Undirviðmið!$B97,$B$6:$B$37,0)+3-1),""),"")))</f>
        <v/>
      </c>
      <c r="DD8" s="1" t="str">
        <f aca="false">IF(Undirviðmið!$B98="","",IF(Undirviðmið!$B98=Viðmið!$C$10,IFERROR(INDEX($C$38:$C$52,3),""),IF(3&lt;=COUNTIF($B$6:$B$37,Undirviðmið!$B98),IFERROR(INDEX($C$6:$C$37,MATCH(Undirviðmið!$B98,$B$6:$B$37,0)+3-1),""),"")))</f>
        <v/>
      </c>
      <c r="DE8" s="1" t="str">
        <f aca="false">IF(Undirviðmið!$B99="","",IF(Undirviðmið!$B99=Viðmið!$C$10,IFERROR(INDEX($C$38:$C$52,3),""),IF(3&lt;=COUNTIF($B$6:$B$37,Undirviðmið!$B99),IFERROR(INDEX($C$6:$C$37,MATCH(Undirviðmið!$B99,$B$6:$B$37,0)+3-1),""),"")))</f>
        <v/>
      </c>
      <c r="DF8" s="1" t="str">
        <f aca="false">IF(Undirviðmið!$B100="","",IF(Undirviðmið!$B100=Viðmið!$C$10,IFERROR(INDEX($C$38:$C$52,3),""),IF(3&lt;=COUNTIF($B$6:$B$37,Undirviðmið!$B100),IFERROR(INDEX($C$6:$C$37,MATCH(Undirviðmið!$B100,$B$6:$B$37,0)+3-1),""),"")))</f>
        <v/>
      </c>
      <c r="DG8" s="1" t="str">
        <f aca="false">IF(Undirviðmið!$B101="","",IF(Undirviðmið!$B101=Viðmið!$C$10,IFERROR(INDEX($C$38:$C$52,3),""),IF(3&lt;=COUNTIF($B$6:$B$37,Undirviðmið!$B101),IFERROR(INDEX($C$6:$C$37,MATCH(Undirviðmið!$B101,$B$6:$B$37,0)+3-1),""),"")))</f>
        <v/>
      </c>
      <c r="DH8" s="1" t="str">
        <f aca="false">IF(Undirviðmið!$B102="","",IF(Undirviðmið!$B102=Viðmið!$C$10,IFERROR(INDEX($C$38:$C$52,3),""),IF(3&lt;=COUNTIF($B$6:$B$37,Undirviðmið!$B102),IFERROR(INDEX($C$6:$C$37,MATCH(Undirviðmið!$B102,$B$6:$B$37,0)+3-1),""),"")))</f>
        <v/>
      </c>
      <c r="DI8" s="1" t="str">
        <f aca="false">IF(Undirviðmið!$B103="","",IF(Undirviðmið!$B103=Viðmið!$C$10,IFERROR(INDEX($C$38:$C$52,3),""),IF(3&lt;=COUNTIF($B$6:$B$37,Undirviðmið!$B103),IFERROR(INDEX($C$6:$C$37,MATCH(Undirviðmið!$B103,$B$6:$B$37,0)+3-1),""),"")))</f>
        <v/>
      </c>
      <c r="DJ8" s="1" t="str">
        <f aca="false">IF(Undirviðmið!$B104="","",IF(Undirviðmið!$B104=Viðmið!$C$10,IFERROR(INDEX($C$38:$C$52,3),""),IF(3&lt;=COUNTIF($B$6:$B$37,Undirviðmið!$B104),IFERROR(INDEX($C$6:$C$37,MATCH(Undirviðmið!$B104,$B$6:$B$37,0)+3-1),""),"")))</f>
        <v/>
      </c>
      <c r="DK8" s="1" t="str">
        <f aca="false">IF(Undirviðmið!$B105="","",IF(Undirviðmið!$B105=Viðmið!$C$10,IFERROR(INDEX($C$38:$C$52,3),""),IF(3&lt;=COUNTIF($B$6:$B$37,Undirviðmið!$B105),IFERROR(INDEX($C$6:$C$37,MATCH(Undirviðmið!$B105,$B$6:$B$37,0)+3-1),""),"")))</f>
        <v/>
      </c>
      <c r="DL8" s="1" t="str">
        <f aca="false">IF(Undirviðmið!$B106="","",IF(Undirviðmið!$B106=Viðmið!$C$10,IFERROR(INDEX($C$38:$C$52,3),""),IF(3&lt;=COUNTIF($B$6:$B$37,Undirviðmið!$B106),IFERROR(INDEX($C$6:$C$37,MATCH(Undirviðmið!$B106,$B$6:$B$37,0)+3-1),""),"")))</f>
        <v/>
      </c>
      <c r="DM8" s="1" t="str">
        <f aca="false">IF(Undirviðmið!$B107="","",IF(Undirviðmið!$B107=Viðmið!$C$10,IFERROR(INDEX($C$38:$C$52,3),""),IF(3&lt;=COUNTIF($B$6:$B$37,Undirviðmið!$B107),IFERROR(INDEX($C$6:$C$37,MATCH(Undirviðmið!$B107,$B$6:$B$37,0)+3-1),""),"")))</f>
        <v/>
      </c>
      <c r="DN8" s="1" t="str">
        <f aca="false">IF(Undirviðmið!$B108="","",IF(Undirviðmið!$B108=Viðmið!$C$10,IFERROR(INDEX($C$38:$C$52,3),""),IF(3&lt;=COUNTIF($B$6:$B$37,Undirviðmið!$B108),IFERROR(INDEX($C$6:$C$37,MATCH(Undirviðmið!$B108,$B$6:$B$37,0)+3-1),""),"")))</f>
        <v/>
      </c>
      <c r="DO8" s="1" t="str">
        <f aca="false">IF(Undirviðmið!$B109="","",IF(Undirviðmið!$B109=Viðmið!$C$10,IFERROR(INDEX($C$38:$C$52,3),""),IF(3&lt;=COUNTIF($B$6:$B$37,Undirviðmið!$B109),IFERROR(INDEX($C$6:$C$37,MATCH(Undirviðmið!$B109,$B$6:$B$37,0)+3-1),""),"")))</f>
        <v/>
      </c>
      <c r="DP8" s="1" t="str">
        <f aca="false">IF(Undirviðmið!$B110="","",IF(Undirviðmið!$B110=Viðmið!$C$10,IFERROR(INDEX($C$38:$C$52,3),""),IF(3&lt;=COUNTIF($B$6:$B$37,Undirviðmið!$B110),IFERROR(INDEX($C$6:$C$37,MATCH(Undirviðmið!$B110,$B$6:$B$37,0)+3-1),""),"")))</f>
        <v/>
      </c>
      <c r="DQ8" s="1" t="str">
        <f aca="false">IF(Undirviðmið!$B111="","",IF(Undirviðmið!$B111=Viðmið!$C$10,IFERROR(INDEX($C$38:$C$52,3),""),IF(3&lt;=COUNTIF($B$6:$B$37,Undirviðmið!$B111),IFERROR(INDEX($C$6:$C$37,MATCH(Undirviðmið!$B111,$B$6:$B$37,0)+3-1),""),"")))</f>
        <v/>
      </c>
      <c r="DR8" s="1" t="str">
        <f aca="false">IF(Undirviðmið!$B112="","",IF(Undirviðmið!$B112=Viðmið!$C$10,IFERROR(INDEX($C$38:$C$52,3),""),IF(3&lt;=COUNTIF($B$6:$B$37,Undirviðmið!$B112),IFERROR(INDEX($C$6:$C$37,MATCH(Undirviðmið!$B112,$B$6:$B$37,0)+3-1),""),"")))</f>
        <v/>
      </c>
      <c r="DS8" s="1" t="str">
        <f aca="false">IF(Undirviðmið!$B113="","",IF(Undirviðmið!$B113=Viðmið!$C$10,IFERROR(INDEX($C$38:$C$52,3),""),IF(3&lt;=COUNTIF($B$6:$B$37,Undirviðmið!$B113),IFERROR(INDEX($C$6:$C$37,MATCH(Undirviðmið!$B113,$B$6:$B$37,0)+3-1),""),"")))</f>
        <v/>
      </c>
      <c r="DT8" s="1" t="str">
        <f aca="false">IF(Undirviðmið!$B114="","",IF(Undirviðmið!$B114=Viðmið!$C$10,IFERROR(INDEX($C$38:$C$52,3),""),IF(3&lt;=COUNTIF($B$6:$B$37,Undirviðmið!$B114),IFERROR(INDEX($C$6:$C$37,MATCH(Undirviðmið!$B114,$B$6:$B$37,0)+3-1),""),"")))</f>
        <v/>
      </c>
      <c r="DU8" s="1" t="str">
        <f aca="false">IF(Undirviðmið!$B115="","",IF(Undirviðmið!$B115=Viðmið!$C$10,IFERROR(INDEX($C$38:$C$52,3),""),IF(3&lt;=COUNTIF($B$6:$B$37,Undirviðmið!$B115),IFERROR(INDEX($C$6:$C$37,MATCH(Undirviðmið!$B115,$B$6:$B$37,0)+3-1),""),"")))</f>
        <v/>
      </c>
      <c r="DV8" s="1" t="str">
        <f aca="false">IF(Undirviðmið!$B116="","",IF(Undirviðmið!$B116=Viðmið!$C$10,IFERROR(INDEX($C$38:$C$52,3),""),IF(3&lt;=COUNTIF($B$6:$B$37,Undirviðmið!$B116),IFERROR(INDEX($C$6:$C$37,MATCH(Undirviðmið!$B116,$B$6:$B$37,0)+3-1),""),"")))</f>
        <v/>
      </c>
      <c r="DW8" s="1" t="str">
        <f aca="false">IF(Undirviðmið!$B117="","",IF(Undirviðmið!$B117=Viðmið!$C$10,IFERROR(INDEX($C$38:$C$52,3),""),IF(3&lt;=COUNTIF($B$6:$B$37,Undirviðmið!$B117),IFERROR(INDEX($C$6:$C$37,MATCH(Undirviðmið!$B117,$B$6:$B$37,0)+3-1),""),"")))</f>
        <v/>
      </c>
      <c r="DX8" s="1" t="str">
        <f aca="false">IF(Undirviðmið!$B118="","",IF(Undirviðmið!$B118=Viðmið!$C$10,IFERROR(INDEX($C$38:$C$52,3),""),IF(3&lt;=COUNTIF($B$6:$B$37,Undirviðmið!$B118),IFERROR(INDEX($C$6:$C$37,MATCH(Undirviðmið!$B118,$B$6:$B$37,0)+3-1),""),"")))</f>
        <v/>
      </c>
      <c r="DY8" s="1" t="str">
        <f aca="false">IF(Undirviðmið!$B119="","",IF(Undirviðmið!$B119=Viðmið!$C$10,IFERROR(INDEX($C$38:$C$52,3),""),IF(3&lt;=COUNTIF($B$6:$B$37,Undirviðmið!$B119),IFERROR(INDEX($C$6:$C$37,MATCH(Undirviðmið!$B119,$B$6:$B$37,0)+3-1),""),"")))</f>
        <v/>
      </c>
      <c r="DZ8" s="1" t="str">
        <f aca="false">IF(Undirviðmið!$B120="","",IF(Undirviðmið!$B120=Viðmið!$C$10,IFERROR(INDEX($C$38:$C$52,3),""),IF(3&lt;=COUNTIF($B$6:$B$37,Undirviðmið!$B120),IFERROR(INDEX($C$6:$C$37,MATCH(Undirviðmið!$B120,$B$6:$B$37,0)+3-1),""),"")))</f>
        <v/>
      </c>
      <c r="EA8" s="1" t="str">
        <f aca="false">IF(Undirviðmið!$B121="","",IF(Undirviðmið!$B121=Viðmið!$C$10,IFERROR(INDEX($C$38:$C$52,3),""),IF(3&lt;=COUNTIF($B$6:$B$37,Undirviðmið!$B121),IFERROR(INDEX($C$6:$C$37,MATCH(Undirviðmið!$B121,$B$6:$B$37,0)+3-1),""),"")))</f>
        <v/>
      </c>
      <c r="EB8" s="1" t="str">
        <f aca="false">IF(Undirviðmið!$B122="","",IF(Undirviðmið!$B122=Viðmið!$C$10,IFERROR(INDEX($C$38:$C$52,3),""),IF(3&lt;=COUNTIF($B$6:$B$37,Undirviðmið!$B122),IFERROR(INDEX($C$6:$C$37,MATCH(Undirviðmið!$B122,$B$6:$B$37,0)+3-1),""),"")))</f>
        <v/>
      </c>
      <c r="EC8" s="1" t="str">
        <f aca="false">IF(Undirviðmið!$B123="","",IF(Undirviðmið!$B123=Viðmið!$C$10,IFERROR(INDEX($C$38:$C$52,3),""),IF(3&lt;=COUNTIF($B$6:$B$37,Undirviðmið!$B123),IFERROR(INDEX($C$6:$C$37,MATCH(Undirviðmið!$B123,$B$6:$B$37,0)+3-1),""),"")))</f>
        <v/>
      </c>
      <c r="ED8" s="1" t="str">
        <f aca="false">IF(Undirviðmið!$B124="","",IF(Undirviðmið!$B124=Viðmið!$C$10,IFERROR(INDEX($C$38:$C$52,3),""),IF(3&lt;=COUNTIF($B$6:$B$37,Undirviðmið!$B124),IFERROR(INDEX($C$6:$C$37,MATCH(Undirviðmið!$B124,$B$6:$B$37,0)+3-1),""),"")))</f>
        <v/>
      </c>
      <c r="EE8" s="1" t="str">
        <f aca="false">IF(Undirviðmið!$B125="","",IF(Undirviðmið!$B125=Viðmið!$C$10,IFERROR(INDEX($C$38:$C$52,3),""),IF(3&lt;=COUNTIF($B$6:$B$37,Undirviðmið!$B125),IFERROR(INDEX($C$6:$C$37,MATCH(Undirviðmið!$B125,$B$6:$B$37,0)+3-1),""),"")))</f>
        <v/>
      </c>
      <c r="EF8" s="1" t="str">
        <f aca="false">IF(Undirviðmið!$B126="","",IF(Undirviðmið!$B126=Viðmið!$C$10,IFERROR(INDEX($C$38:$C$52,3),""),IF(3&lt;=COUNTIF($B$6:$B$37,Undirviðmið!$B126),IFERROR(INDEX($C$6:$C$37,MATCH(Undirviðmið!$B126,$B$6:$B$37,0)+3-1),""),"")))</f>
        <v/>
      </c>
      <c r="EG8" s="1" t="str">
        <f aca="false">IF(Undirviðmið!$B127="","",IF(Undirviðmið!$B127=Viðmið!$C$10,IFERROR(INDEX($C$38:$C$52,3),""),IF(3&lt;=COUNTIF($B$6:$B$37,Undirviðmið!$B127),IFERROR(INDEX($C$6:$C$37,MATCH(Undirviðmið!$B127,$B$6:$B$37,0)+3-1),""),"")))</f>
        <v/>
      </c>
      <c r="EH8" s="1" t="str">
        <f aca="false">IF(Undirviðmið!$B128="","",IF(Undirviðmið!$B128=Viðmið!$C$10,IFERROR(INDEX($C$38:$C$52,3),""),IF(3&lt;=COUNTIF($B$6:$B$37,Undirviðmið!$B128),IFERROR(INDEX($C$6:$C$37,MATCH(Undirviðmið!$B128,$B$6:$B$37,0)+3-1),""),"")))</f>
        <v/>
      </c>
      <c r="EI8" s="1" t="str">
        <f aca="false">IF(Undirviðmið!$B129="","",IF(Undirviðmið!$B129=Viðmið!$C$10,IFERROR(INDEX($C$38:$C$52,3),""),IF(3&lt;=COUNTIF($B$6:$B$37,Undirviðmið!$B129),IFERROR(INDEX($C$6:$C$37,MATCH(Undirviðmið!$B129,$B$6:$B$37,0)+3-1),""),"")))</f>
        <v/>
      </c>
      <c r="EJ8" s="1" t="str">
        <f aca="false">IF(Undirviðmið!$B130="","",IF(Undirviðmið!$B130=Viðmið!$C$10,IFERROR(INDEX($C$38:$C$52,3),""),IF(3&lt;=COUNTIF($B$6:$B$37,Undirviðmið!$B130),IFERROR(INDEX($C$6:$C$37,MATCH(Undirviðmið!$B130,$B$6:$B$37,0)+3-1),""),"")))</f>
        <v/>
      </c>
      <c r="EK8" s="1" t="str">
        <f aca="false">IF(Undirviðmið!$B131="","",IF(Undirviðmið!$B131=Viðmið!$C$10,IFERROR(INDEX($C$38:$C$52,3),""),IF(3&lt;=COUNTIF($B$6:$B$37,Undirviðmið!$B131),IFERROR(INDEX($C$6:$C$37,MATCH(Undirviðmið!$B131,$B$6:$B$37,0)+3-1),""),"")))</f>
        <v/>
      </c>
      <c r="EL8" s="1" t="str">
        <f aca="false">IF(Undirviðmið!$B132="","",IF(Undirviðmið!$B132=Viðmið!$C$10,IFERROR(INDEX($C$38:$C$52,3),""),IF(3&lt;=COUNTIF($B$6:$B$37,Undirviðmið!$B132),IFERROR(INDEX($C$6:$C$37,MATCH(Undirviðmið!$B132,$B$6:$B$37,0)+3-1),""),"")))</f>
        <v/>
      </c>
      <c r="EM8" s="1" t="str">
        <f aca="false">IF(Undirviðmið!$B133="","",IF(Undirviðmið!$B133=Viðmið!$C$10,IFERROR(INDEX($C$38:$C$52,3),""),IF(3&lt;=COUNTIF($B$6:$B$37,Undirviðmið!$B133),IFERROR(INDEX($C$6:$C$37,MATCH(Undirviðmið!$B133,$B$6:$B$37,0)+3-1),""),"")))</f>
        <v/>
      </c>
      <c r="EN8" s="1" t="str">
        <f aca="false">IF(Undirviðmið!$B134="","",IF(Undirviðmið!$B134=Viðmið!$C$10,IFERROR(INDEX($C$38:$C$52,3),""),IF(3&lt;=COUNTIF($B$6:$B$37,Undirviðmið!$B134),IFERROR(INDEX($C$6:$C$37,MATCH(Undirviðmið!$B134,$B$6:$B$37,0)+3-1),""),"")))</f>
        <v/>
      </c>
      <c r="EO8" s="1" t="str">
        <f aca="false">IF(Undirviðmið!$B135="","",IF(Undirviðmið!$B135=Viðmið!$C$10,IFERROR(INDEX($C$38:$C$52,3),""),IF(3&lt;=COUNTIF($B$6:$B$37,Undirviðmið!$B135),IFERROR(INDEX($C$6:$C$37,MATCH(Undirviðmið!$B135,$B$6:$B$37,0)+3-1),""),"")))</f>
        <v/>
      </c>
      <c r="EP8" s="1" t="str">
        <f aca="false">IF(Undirviðmið!$B136="","",IF(Undirviðmið!$B136=Viðmið!$C$10,IFERROR(INDEX($C$38:$C$52,3),""),IF(3&lt;=COUNTIF($B$6:$B$37,Undirviðmið!$B136),IFERROR(INDEX($C$6:$C$37,MATCH(Undirviðmið!$B136,$B$6:$B$37,0)+3-1),""),"")))</f>
        <v/>
      </c>
      <c r="EQ8" s="1" t="str">
        <f aca="false">IF(Undirviðmið!$B137="","",IF(Undirviðmið!$B137=Viðmið!$C$10,IFERROR(INDEX($C$38:$C$52,3),""),IF(3&lt;=COUNTIF($B$6:$B$37,Undirviðmið!$B137),IFERROR(INDEX($C$6:$C$37,MATCH(Undirviðmið!$B137,$B$6:$B$37,0)+3-1),""),"")))</f>
        <v/>
      </c>
      <c r="ER8" s="1" t="str">
        <f aca="false">IF(Undirviðmið!$B138="","",IF(Undirviðmið!$B138=Viðmið!$C$10,IFERROR(INDEX($C$38:$C$52,3),""),IF(3&lt;=COUNTIF($B$6:$B$37,Undirviðmið!$B138),IFERROR(INDEX($C$6:$C$37,MATCH(Undirviðmið!$B138,$B$6:$B$37,0)+3-1),""),"")))</f>
        <v/>
      </c>
      <c r="ES8" s="1" t="str">
        <f aca="false">IF(Undirviðmið!$B139="","",IF(Undirviðmið!$B139=Viðmið!$C$10,IFERROR(INDEX($C$38:$C$52,3),""),IF(3&lt;=COUNTIF($B$6:$B$37,Undirviðmið!$B139),IFERROR(INDEX($C$6:$C$37,MATCH(Undirviðmið!$B139,$B$6:$B$37,0)+3-1),""),"")))</f>
        <v/>
      </c>
      <c r="ET8" s="1" t="str">
        <f aca="false">IF(Undirviðmið!$B140="","",IF(Undirviðmið!$B140=Viðmið!$C$10,IFERROR(INDEX($C$38:$C$52,3),""),IF(3&lt;=COUNTIF($B$6:$B$37,Undirviðmið!$B140),IFERROR(INDEX($C$6:$C$37,MATCH(Undirviðmið!$B140,$B$6:$B$37,0)+3-1),""),"")))</f>
        <v/>
      </c>
      <c r="EU8" s="1" t="str">
        <f aca="false">IF(Undirviðmið!$B141="","",IF(Undirviðmið!$B141=Viðmið!$C$10,IFERROR(INDEX($C$38:$C$52,3),""),IF(3&lt;=COUNTIF($B$6:$B$37,Undirviðmið!$B141),IFERROR(INDEX($C$6:$C$37,MATCH(Undirviðmið!$B141,$B$6:$B$37,0)+3-1),""),"")))</f>
        <v/>
      </c>
      <c r="EV8" s="1" t="str">
        <f aca="false">IF(Undirviðmið!$B142="","",IF(Undirviðmið!$B142=Viðmið!$C$10,IFERROR(INDEX($C$38:$C$52,3),""),IF(3&lt;=COUNTIF($B$6:$B$37,Undirviðmið!$B142),IFERROR(INDEX($C$6:$C$37,MATCH(Undirviðmið!$B142,$B$6:$B$37,0)+3-1),""),"")))</f>
        <v/>
      </c>
      <c r="EW8" s="1" t="str">
        <f aca="false">IF(Undirviðmið!$B143="","",IF(Undirviðmið!$B143=Viðmið!$C$10,IFERROR(INDEX($C$38:$C$52,3),""),IF(3&lt;=COUNTIF($B$6:$B$37,Undirviðmið!$B143),IFERROR(INDEX($C$6:$C$37,MATCH(Undirviðmið!$B143,$B$6:$B$37,0)+3-1),""),"")))</f>
        <v/>
      </c>
      <c r="EX8" s="1" t="str">
        <f aca="false">IF(Undirviðmið!$B144="","",IF(Undirviðmið!$B144=Viðmið!$C$10,IFERROR(INDEX($C$38:$C$52,3),""),IF(3&lt;=COUNTIF($B$6:$B$37,Undirviðmið!$B144),IFERROR(INDEX($C$6:$C$37,MATCH(Undirviðmið!$B144,$B$6:$B$37,0)+3-1),""),"")))</f>
        <v/>
      </c>
      <c r="EY8" s="1" t="str">
        <f aca="false">IF(Undirviðmið!$B145="","",IF(Undirviðmið!$B145=Viðmið!$C$10,IFERROR(INDEX($C$38:$C$52,3),""),IF(3&lt;=COUNTIF($B$6:$B$37,Undirviðmið!$B145),IFERROR(INDEX($C$6:$C$37,MATCH(Undirviðmið!$B145,$B$6:$B$37,0)+3-1),""),"")))</f>
        <v/>
      </c>
      <c r="EZ8" s="1" t="str">
        <f aca="false">IF(Undirviðmið!$B146="","",IF(Undirviðmið!$B146=Viðmið!$C$10,IFERROR(INDEX($C$38:$C$52,3),""),IF(3&lt;=COUNTIF($B$6:$B$37,Undirviðmið!$B146),IFERROR(INDEX($C$6:$C$37,MATCH(Undirviðmið!$B146,$B$6:$B$37,0)+3-1),""),"")))</f>
        <v/>
      </c>
      <c r="FA8" s="1" t="str">
        <f aca="false">IF(Undirviðmið!$B147="","",IF(Undirviðmið!$B147=Viðmið!$C$10,IFERROR(INDEX($C$38:$C$52,3),""),IF(3&lt;=COUNTIF($B$6:$B$37,Undirviðmið!$B147),IFERROR(INDEX($C$6:$C$37,MATCH(Undirviðmið!$B147,$B$6:$B$37,0)+3-1),""),"")))</f>
        <v/>
      </c>
      <c r="FB8" s="1" t="str">
        <f aca="false">IF(Undirviðmið!$B148="","",IF(Undirviðmið!$B148=Viðmið!$C$10,IFERROR(INDEX($C$38:$C$52,3),""),IF(3&lt;=COUNTIF($B$6:$B$37,Undirviðmið!$B148),IFERROR(INDEX($C$6:$C$37,MATCH(Undirviðmið!$B148,$B$6:$B$37,0)+3-1),""),"")))</f>
        <v/>
      </c>
      <c r="FC8" s="1" t="str">
        <f aca="false">IF(Undirviðmið!$B149="","",IF(Undirviðmið!$B149=Viðmið!$C$10,IFERROR(INDEX($C$38:$C$52,3),""),IF(3&lt;=COUNTIF($B$6:$B$37,Undirviðmið!$B149),IFERROR(INDEX($C$6:$C$37,MATCH(Undirviðmið!$B149,$B$6:$B$37,0)+3-1),""),"")))</f>
        <v/>
      </c>
      <c r="FD8" s="1" t="str">
        <f aca="false">IF(Undirviðmið!$B150="","",IF(Undirviðmið!$B150=Viðmið!$C$10,IFERROR(INDEX($C$38:$C$52,3),""),IF(3&lt;=COUNTIF($B$6:$B$37,Undirviðmið!$B150),IFERROR(INDEX($C$6:$C$37,MATCH(Undirviðmið!$B150,$B$6:$B$37,0)+3-1),""),"")))</f>
        <v/>
      </c>
      <c r="FE8" s="1" t="str">
        <f aca="false">IF(Undirviðmið!$B151="","",IF(Undirviðmið!$B151=Viðmið!$C$10,IFERROR(INDEX($C$38:$C$52,3),""),IF(3&lt;=COUNTIF($B$6:$B$37,Undirviðmið!$B151),IFERROR(INDEX($C$6:$C$37,MATCH(Undirviðmið!$B151,$B$6:$B$37,0)+3-1),""),"")))</f>
        <v/>
      </c>
      <c r="FF8" s="1" t="str">
        <f aca="false">IF(Undirviðmið!$B152="","",IF(Undirviðmið!$B152=Viðmið!$C$10,IFERROR(INDEX($C$38:$C$52,3),""),IF(3&lt;=COUNTIF($B$6:$B$37,Undirviðmið!$B152),IFERROR(INDEX($C$6:$C$37,MATCH(Undirviðmið!$B152,$B$6:$B$37,0)+3-1),""),"")))</f>
        <v/>
      </c>
      <c r="FG8" s="1" t="str">
        <f aca="false">IF(Undirviðmið!$B153="","",IF(Undirviðmið!$B153=Viðmið!$C$10,IFERROR(INDEX($C$38:$C$52,3),""),IF(3&lt;=COUNTIF($B$6:$B$37,Undirviðmið!$B153),IFERROR(INDEX($C$6:$C$37,MATCH(Undirviðmið!$B153,$B$6:$B$37,0)+3-1),""),"")))</f>
        <v/>
      </c>
      <c r="FH8" s="1" t="str">
        <f aca="false">IF(Undirviðmið!$B154="","",IF(Undirviðmið!$B154=Viðmið!$C$10,IFERROR(INDEX($C$38:$C$52,3),""),IF(3&lt;=COUNTIF($B$6:$B$37,Undirviðmið!$B154),IFERROR(INDEX($C$6:$C$37,MATCH(Undirviðmið!$B154,$B$6:$B$37,0)+3-1),""),"")))</f>
        <v/>
      </c>
      <c r="FI8" s="1" t="str">
        <f aca="false">IF(Undirviðmið!$B155="","",IF(Undirviðmið!$B155=Viðmið!$C$10,IFERROR(INDEX($C$38:$C$52,3),""),IF(3&lt;=COUNTIF($B$6:$B$37,Undirviðmið!$B155),IFERROR(INDEX($C$6:$C$37,MATCH(Undirviðmið!$B155,$B$6:$B$37,0)+3-1),""),"")))</f>
        <v/>
      </c>
      <c r="FJ8" s="1" t="str">
        <f aca="false">IF(Undirviðmið!$B156="","",IF(Undirviðmið!$B156=Viðmið!$C$10,IFERROR(INDEX($C$38:$C$52,3),""),IF(3&lt;=COUNTIF($B$6:$B$37,Undirviðmið!$B156),IFERROR(INDEX($C$6:$C$37,MATCH(Undirviðmið!$B156,$B$6:$B$37,0)+3-1),""),"")))</f>
        <v/>
      </c>
      <c r="FK8" s="1" t="str">
        <f aca="false">IF(Undirviðmið!$B157="","",IF(Undirviðmið!$B157=Viðmið!$C$10,IFERROR(INDEX($C$38:$C$52,3),""),IF(3&lt;=COUNTIF($B$6:$B$37,Undirviðmið!$B157),IFERROR(INDEX($C$6:$C$37,MATCH(Undirviðmið!$B157,$B$6:$B$37,0)+3-1),""),"")))</f>
        <v/>
      </c>
      <c r="FL8" s="1" t="str">
        <f aca="false">IF(Undirviðmið!$B158="","",IF(Undirviðmið!$B158=Viðmið!$C$10,IFERROR(INDEX($C$38:$C$52,3),""),IF(3&lt;=COUNTIF($B$6:$B$37,Undirviðmið!$B158),IFERROR(INDEX($C$6:$C$37,MATCH(Undirviðmið!$B158,$B$6:$B$37,0)+3-1),""),"")))</f>
        <v/>
      </c>
      <c r="FM8" s="1" t="str">
        <f aca="false">IF(Undirviðmið!$B159="","",IF(Undirviðmið!$B159=Viðmið!$C$10,IFERROR(INDEX($C$38:$C$52,3),""),IF(3&lt;=COUNTIF($B$6:$B$37,Undirviðmið!$B159),IFERROR(INDEX($C$6:$C$37,MATCH(Undirviðmið!$B159,$B$6:$B$37,0)+3-1),""),"")))</f>
        <v/>
      </c>
      <c r="FN8" s="1" t="str">
        <f aca="false">IF(Undirviðmið!$B160="","",IF(Undirviðmið!$B160=Viðmið!$C$10,IFERROR(INDEX($C$38:$C$52,3),""),IF(3&lt;=COUNTIF($B$6:$B$37,Undirviðmið!$B160),IFERROR(INDEX($C$6:$C$37,MATCH(Undirviðmið!$B160,$B$6:$B$37,0)+3-1),""),"")))</f>
        <v/>
      </c>
      <c r="FO8" s="1" t="str">
        <f aca="false">IF(Undirviðmið!$B161="","",IF(Undirviðmið!$B161=Viðmið!$C$10,IFERROR(INDEX($C$38:$C$52,3),""),IF(3&lt;=COUNTIF($B$6:$B$37,Undirviðmið!$B161),IFERROR(INDEX($C$6:$C$37,MATCH(Undirviðmið!$B161,$B$6:$B$37,0)+3-1),""),"")))</f>
        <v/>
      </c>
      <c r="FP8" s="1" t="str">
        <f aca="false">IF(Undirviðmið!$B162="","",IF(Undirviðmið!$B162=Viðmið!$C$10,IFERROR(INDEX($C$38:$C$52,3),""),IF(3&lt;=COUNTIF($B$6:$B$37,Undirviðmið!$B162),IFERROR(INDEX($C$6:$C$37,MATCH(Undirviðmið!$B162,$B$6:$B$37,0)+3-1),""),"")))</f>
        <v/>
      </c>
      <c r="FQ8" s="1" t="str">
        <f aca="false">IF(Undirviðmið!$B163="","",IF(Undirviðmið!$B163=Viðmið!$C$10,IFERROR(INDEX($C$38:$C$52,3),""),IF(3&lt;=COUNTIF($B$6:$B$37,Undirviðmið!$B163),IFERROR(INDEX($C$6:$C$37,MATCH(Undirviðmið!$B163,$B$6:$B$37,0)+3-1),""),"")))</f>
        <v/>
      </c>
      <c r="FR8" s="1" t="str">
        <f aca="false">IF(Undirviðmið!$B164="","",IF(Undirviðmið!$B164=Viðmið!$C$10,IFERROR(INDEX($C$38:$C$52,3),""),IF(3&lt;=COUNTIF($B$6:$B$37,Undirviðmið!$B164),IFERROR(INDEX($C$6:$C$37,MATCH(Undirviðmið!$B164,$B$6:$B$37,0)+3-1),""),"")))</f>
        <v/>
      </c>
      <c r="FS8" s="1" t="str">
        <f aca="false">IF(Undirviðmið!$B165="","",IF(Undirviðmið!$B165=Viðmið!$C$10,IFERROR(INDEX($C$38:$C$52,3),""),IF(3&lt;=COUNTIF($B$6:$B$37,Undirviðmið!$B165),IFERROR(INDEX($C$6:$C$37,MATCH(Undirviðmið!$B165,$B$6:$B$37,0)+3-1),""),"")))</f>
        <v/>
      </c>
      <c r="FT8" s="1" t="str">
        <f aca="false">IF(Undirviðmið!$B166="","",IF(Undirviðmið!$B166=Viðmið!$C$10,IFERROR(INDEX($C$38:$C$52,3),""),IF(3&lt;=COUNTIF($B$6:$B$37,Undirviðmið!$B166),IFERROR(INDEX($C$6:$C$37,MATCH(Undirviðmið!$B166,$B$6:$B$37,0)+3-1),""),"")))</f>
        <v/>
      </c>
      <c r="FU8" s="1" t="str">
        <f aca="false">IF(Undirviðmið!$B167="","",IF(Undirviðmið!$B167=Viðmið!$C$10,IFERROR(INDEX($C$38:$C$52,3),""),IF(3&lt;=COUNTIF($B$6:$B$37,Undirviðmið!$B167),IFERROR(INDEX($C$6:$C$37,MATCH(Undirviðmið!$B167,$B$6:$B$37,0)+3-1),""),"")))</f>
        <v/>
      </c>
      <c r="FV8" s="1" t="str">
        <f aca="false">IF(Undirviðmið!$B168="","",IF(Undirviðmið!$B168=Viðmið!$C$10,IFERROR(INDEX($C$38:$C$52,3),""),IF(3&lt;=COUNTIF($B$6:$B$37,Undirviðmið!$B168),IFERROR(INDEX($C$6:$C$37,MATCH(Undirviðmið!$B168,$B$6:$B$37,0)+3-1),""),"")))</f>
        <v/>
      </c>
      <c r="FW8" s="1" t="str">
        <f aca="false">IF(Undirviðmið!$B169="","",IF(Undirviðmið!$B169=Viðmið!$C$10,IFERROR(INDEX($C$38:$C$52,3),""),IF(3&lt;=COUNTIF($B$6:$B$37,Undirviðmið!$B169),IFERROR(INDEX($C$6:$C$37,MATCH(Undirviðmið!$B169,$B$6:$B$37,0)+3-1),""),"")))</f>
        <v/>
      </c>
      <c r="FX8" s="1" t="str">
        <f aca="false">IF(Undirviðmið!$B170="","",IF(Undirviðmið!$B170=Viðmið!$C$10,IFERROR(INDEX($C$38:$C$52,3),""),IF(3&lt;=COUNTIF($B$6:$B$37,Undirviðmið!$B170),IFERROR(INDEX($C$6:$C$37,MATCH(Undirviðmið!$B170,$B$6:$B$37,0)+3-1),""),"")))</f>
        <v/>
      </c>
      <c r="FY8" s="1" t="str">
        <f aca="false">IF(Undirviðmið!$B171="","",IF(Undirviðmið!$B171=Viðmið!$C$10,IFERROR(INDEX($C$38:$C$52,3),""),IF(3&lt;=COUNTIF($B$6:$B$37,Undirviðmið!$B171),IFERROR(INDEX($C$6:$C$37,MATCH(Undirviðmið!$B171,$B$6:$B$37,0)+3-1),""),"")))</f>
        <v/>
      </c>
      <c r="FZ8" s="1" t="str">
        <f aca="false">IF(Undirviðmið!$B172="","",IF(Undirviðmið!$B172=Viðmið!$C$10,IFERROR(INDEX($C$38:$C$52,3),""),IF(3&lt;=COUNTIF($B$6:$B$37,Undirviðmið!$B172),IFERROR(INDEX($C$6:$C$37,MATCH(Undirviðmið!$B172,$B$6:$B$37,0)+3-1),""),"")))</f>
        <v/>
      </c>
      <c r="GA8" s="1" t="str">
        <f aca="false">IF(Undirviðmið!$B173="","",IF(Undirviðmið!$B173=Viðmið!$C$10,IFERROR(INDEX($C$38:$C$52,3),""),IF(3&lt;=COUNTIF($B$6:$B$37,Undirviðmið!$B173),IFERROR(INDEX($C$6:$C$37,MATCH(Undirviðmið!$B173,$B$6:$B$37,0)+3-1),""),"")))</f>
        <v/>
      </c>
      <c r="GB8" s="1" t="str">
        <f aca="false">IF(Undirviðmið!$B174="","",IF(Undirviðmið!$B174=Viðmið!$C$10,IFERROR(INDEX($C$38:$C$52,3),""),IF(3&lt;=COUNTIF($B$6:$B$37,Undirviðmið!$B174),IFERROR(INDEX($C$6:$C$37,MATCH(Undirviðmið!$B174,$B$6:$B$37,0)+3-1),""),"")))</f>
        <v/>
      </c>
      <c r="GC8" s="1" t="str">
        <f aca="false">IF(Undirviðmið!$B175="","",IF(Undirviðmið!$B175=Viðmið!$C$10,IFERROR(INDEX($C$38:$C$52,3),""),IF(3&lt;=COUNTIF($B$6:$B$37,Undirviðmið!$B175),IFERROR(INDEX($C$6:$C$37,MATCH(Undirviðmið!$B175,$B$6:$B$37,0)+3-1),""),"")))</f>
        <v/>
      </c>
      <c r="GD8" s="1" t="str">
        <f aca="false">IF(Undirviðmið!$B176="","",IF(Undirviðmið!$B176=Viðmið!$C$10,IFERROR(INDEX($C$38:$C$52,3),""),IF(3&lt;=COUNTIF($B$6:$B$37,Undirviðmið!$B176),IFERROR(INDEX($C$6:$C$37,MATCH(Undirviðmið!$B176,$B$6:$B$37,0)+3-1),""),"")))</f>
        <v/>
      </c>
      <c r="GE8" s="1" t="str">
        <f aca="false">IF(Undirviðmið!$B177="","",IF(Undirviðmið!$B177=Viðmið!$C$10,IFERROR(INDEX($C$38:$C$52,3),""),IF(3&lt;=COUNTIF($B$6:$B$37,Undirviðmið!$B177),IFERROR(INDEX($C$6:$C$37,MATCH(Undirviðmið!$B177,$B$6:$B$37,0)+3-1),""),"")))</f>
        <v/>
      </c>
      <c r="GF8" s="1" t="str">
        <f aca="false">IF(Undirviðmið!$B178="","",IF(Undirviðmið!$B178=Viðmið!$C$10,IFERROR(INDEX($C$38:$C$52,3),""),IF(3&lt;=COUNTIF($B$6:$B$37,Undirviðmið!$B178),IFERROR(INDEX($C$6:$C$37,MATCH(Undirviðmið!$B178,$B$6:$B$37,0)+3-1),""),"")))</f>
        <v/>
      </c>
      <c r="GG8" s="1" t="str">
        <f aca="false">IF(Undirviðmið!$B179="","",IF(Undirviðmið!$B179=Viðmið!$C$10,IFERROR(INDEX($C$38:$C$52,3),""),IF(3&lt;=COUNTIF($B$6:$B$37,Undirviðmið!$B179),IFERROR(INDEX($C$6:$C$37,MATCH(Undirviðmið!$B179,$B$6:$B$37,0)+3-1),""),"")))</f>
        <v/>
      </c>
      <c r="GH8" s="1" t="str">
        <f aca="false">IF(Undirviðmið!$B180="","",IF(Undirviðmið!$B180=Viðmið!$C$10,IFERROR(INDEX($C$38:$C$52,3),""),IF(3&lt;=COUNTIF($B$6:$B$37,Undirviðmið!$B180),IFERROR(INDEX($C$6:$C$37,MATCH(Undirviðmið!$B180,$B$6:$B$37,0)+3-1),""),"")))</f>
        <v/>
      </c>
      <c r="GI8" s="1" t="str">
        <f aca="false">IF(Undirviðmið!$B181="","",IF(Undirviðmið!$B181=Viðmið!$C$10,IFERROR(INDEX($C$38:$C$52,3),""),IF(3&lt;=COUNTIF($B$6:$B$37,Undirviðmið!$B181),IFERROR(INDEX($C$6:$C$37,MATCH(Undirviðmið!$B181,$B$6:$B$37,0)+3-1),""),"")))</f>
        <v/>
      </c>
      <c r="GJ8" s="1" t="str">
        <f aca="false">IF(Undirviðmið!$B182="","",IF(Undirviðmið!$B182=Viðmið!$C$10,IFERROR(INDEX($C$38:$C$52,3),""),IF(3&lt;=COUNTIF($B$6:$B$37,Undirviðmið!$B182),IFERROR(INDEX($C$6:$C$37,MATCH(Undirviðmið!$B182,$B$6:$B$37,0)+3-1),""),"")))</f>
        <v/>
      </c>
      <c r="GK8" s="1" t="str">
        <f aca="false">IF(Undirviðmið!$B183="","",IF(Undirviðmið!$B183=Viðmið!$C$10,IFERROR(INDEX($C$38:$C$52,3),""),IF(3&lt;=COUNTIF($B$6:$B$37,Undirviðmið!$B183),IFERROR(INDEX($C$6:$C$37,MATCH(Undirviðmið!$B183,$B$6:$B$37,0)+3-1),""),"")))</f>
        <v/>
      </c>
      <c r="GL8" s="1" t="str">
        <f aca="false">IF(Undirviðmið!$B184="","",IF(Undirviðmið!$B184=Viðmið!$C$10,IFERROR(INDEX($C$38:$C$52,3),""),IF(3&lt;=COUNTIF($B$6:$B$37,Undirviðmið!$B184),IFERROR(INDEX($C$6:$C$37,MATCH(Undirviðmið!$B184,$B$6:$B$37,0)+3-1),""),"")))</f>
        <v/>
      </c>
      <c r="GM8" s="1" t="str">
        <f aca="false">IF(Undirviðmið!$B185="","",IF(Undirviðmið!$B185=Viðmið!$C$10,IFERROR(INDEX($C$38:$C$52,3),""),IF(3&lt;=COUNTIF($B$6:$B$37,Undirviðmið!$B185),IFERROR(INDEX($C$6:$C$37,MATCH(Undirviðmið!$B185,$B$6:$B$37,0)+3-1),""),"")))</f>
        <v/>
      </c>
      <c r="GN8" s="1" t="str">
        <f aca="false">IF(Undirviðmið!$B186="","",IF(Undirviðmið!$B186=Viðmið!$C$10,IFERROR(INDEX($C$38:$C$52,3),""),IF(3&lt;=COUNTIF($B$6:$B$37,Undirviðmið!$B186),IFERROR(INDEX($C$6:$C$37,MATCH(Undirviðmið!$B186,$B$6:$B$37,0)+3-1),""),"")))</f>
        <v/>
      </c>
      <c r="GO8" s="1" t="str">
        <f aca="false">IF(Undirviðmið!$B187="","",IF(Undirviðmið!$B187=Viðmið!$C$10,IFERROR(INDEX($C$38:$C$52,3),""),IF(3&lt;=COUNTIF($B$6:$B$37,Undirviðmið!$B187),IFERROR(INDEX($C$6:$C$37,MATCH(Undirviðmið!$B187,$B$6:$B$37,0)+3-1),""),"")))</f>
        <v/>
      </c>
      <c r="GP8" s="1" t="str">
        <f aca="false">IF(Undirviðmið!$B188="","",IF(Undirviðmið!$B188=Viðmið!$C$10,IFERROR(INDEX($C$38:$C$52,3),""),IF(3&lt;=COUNTIF($B$6:$B$37,Undirviðmið!$B188),IFERROR(INDEX($C$6:$C$37,MATCH(Undirviðmið!$B188,$B$6:$B$37,0)+3-1),""),"")))</f>
        <v/>
      </c>
      <c r="GQ8" s="1" t="str">
        <f aca="false">IF(Undirviðmið!$B189="","",IF(Undirviðmið!$B189=Viðmið!$C$10,IFERROR(INDEX($C$38:$C$52,3),""),IF(3&lt;=COUNTIF($B$6:$B$37,Undirviðmið!$B189),IFERROR(INDEX($C$6:$C$37,MATCH(Undirviðmið!$B189,$B$6:$B$37,0)+3-1),""),"")))</f>
        <v/>
      </c>
      <c r="GR8" s="1" t="str">
        <f aca="false">IF(Undirviðmið!$B190="","",IF(Undirviðmið!$B190=Viðmið!$C$10,IFERROR(INDEX($C$38:$C$52,3),""),IF(3&lt;=COUNTIF($B$6:$B$37,Undirviðmið!$B190),IFERROR(INDEX($C$6:$C$37,MATCH(Undirviðmið!$B190,$B$6:$B$37,0)+3-1),""),"")))</f>
        <v/>
      </c>
      <c r="GS8" s="1" t="str">
        <f aca="false">IF(Undirviðmið!$B191="","",IF(Undirviðmið!$B191=Viðmið!$C$10,IFERROR(INDEX($C$38:$C$52,3),""),IF(3&lt;=COUNTIF($B$6:$B$37,Undirviðmið!$B191),IFERROR(INDEX($C$6:$C$37,MATCH(Undirviðmið!$B191,$B$6:$B$37,0)+3-1),""),"")))</f>
        <v/>
      </c>
      <c r="GT8" s="1" t="str">
        <f aca="false">IF(Undirviðmið!$B192="","",IF(Undirviðmið!$B192=Viðmið!$C$10,IFERROR(INDEX($C$38:$C$52,3),""),IF(3&lt;=COUNTIF($B$6:$B$37,Undirviðmið!$B192),IFERROR(INDEX($C$6:$C$37,MATCH(Undirviðmið!$B192,$B$6:$B$37,0)+3-1),""),"")))</f>
        <v/>
      </c>
      <c r="GU8" s="1" t="str">
        <f aca="false">IF(Undirviðmið!$B193="","",IF(Undirviðmið!$B193=Viðmið!$C$10,IFERROR(INDEX($C$38:$C$52,3),""),IF(3&lt;=COUNTIF($B$6:$B$37,Undirviðmið!$B193),IFERROR(INDEX($C$6:$C$37,MATCH(Undirviðmið!$B193,$B$6:$B$37,0)+3-1),""),"")))</f>
        <v/>
      </c>
      <c r="GV8" s="1" t="str">
        <f aca="false">IF(Undirviðmið!$B194="","",IF(Undirviðmið!$B194=Viðmið!$C$10,IFERROR(INDEX($C$38:$C$52,3),""),IF(3&lt;=COUNTIF($B$6:$B$37,Undirviðmið!$B194),IFERROR(INDEX($C$6:$C$37,MATCH(Undirviðmið!$B194,$B$6:$B$37,0)+3-1),""),"")))</f>
        <v/>
      </c>
      <c r="GW8" s="1" t="str">
        <f aca="false">IF(Undirviðmið!$B195="","",IF(Undirviðmið!$B195=Viðmið!$C$10,IFERROR(INDEX($C$38:$C$52,3),""),IF(3&lt;=COUNTIF($B$6:$B$37,Undirviðmið!$B195),IFERROR(INDEX($C$6:$C$37,MATCH(Undirviðmið!$B195,$B$6:$B$37,0)+3-1),""),"")))</f>
        <v/>
      </c>
      <c r="GX8" s="1" t="str">
        <f aca="false">IF(Undirviðmið!$B196="","",IF(Undirviðmið!$B196=Viðmið!$C$10,IFERROR(INDEX($C$38:$C$52,3),""),IF(3&lt;=COUNTIF($B$6:$B$37,Undirviðmið!$B196),IFERROR(INDEX($C$6:$C$37,MATCH(Undirviðmið!$B196,$B$6:$B$37,0)+3-1),""),"")))</f>
        <v/>
      </c>
      <c r="GY8" s="1" t="str">
        <f aca="false">IF(Undirviðmið!$B197="","",IF(Undirviðmið!$B197=Viðmið!$C$10,IFERROR(INDEX($C$38:$C$52,3),""),IF(3&lt;=COUNTIF($B$6:$B$37,Undirviðmið!$B197),IFERROR(INDEX($C$6:$C$37,MATCH(Undirviðmið!$B197,$B$6:$B$37,0)+3-1),""),"")))</f>
        <v/>
      </c>
      <c r="GZ8" s="1" t="str">
        <f aca="false">IF(Undirviðmið!$B198="","",IF(Undirviðmið!$B198=Viðmið!$C$10,IFERROR(INDEX($C$38:$C$52,3),""),IF(3&lt;=COUNTIF($B$6:$B$37,Undirviðmið!$B198),IFERROR(INDEX($C$6:$C$37,MATCH(Undirviðmið!$B198,$B$6:$B$37,0)+3-1),""),"")))</f>
        <v/>
      </c>
      <c r="HA8" s="1" t="str">
        <f aca="false">IF(Undirviðmið!$B199="","",IF(Undirviðmið!$B199=Viðmið!$C$10,IFERROR(INDEX($C$38:$C$52,3),""),IF(3&lt;=COUNTIF($B$6:$B$37,Undirviðmið!$B199),IFERROR(INDEX($C$6:$C$37,MATCH(Undirviðmið!$B199,$B$6:$B$37,0)+3-1),""),"")))</f>
        <v/>
      </c>
      <c r="HB8" s="1" t="str">
        <f aca="false">IF(Undirviðmið!$B200="","",IF(Undirviðmið!$B200=Viðmið!$C$10,IFERROR(INDEX($C$38:$C$52,3),""),IF(3&lt;=COUNTIF($B$6:$B$37,Undirviðmið!$B200),IFERROR(INDEX($C$6:$C$37,MATCH(Undirviðmið!$B200,$B$6:$B$37,0)+3-1),""),"")))</f>
        <v/>
      </c>
      <c r="HC8" s="1" t="str">
        <f aca="false">IF(Undirviðmið!$B201="","",IF(Undirviðmið!$B201=Viðmið!$C$10,IFERROR(INDEX($C$38:$C$52,3),""),IF(3&lt;=COUNTIF($B$6:$B$37,Undirviðmið!$B201),IFERROR(INDEX($C$6:$C$37,MATCH(Undirviðmið!$B201,$B$6:$B$37,0)+3-1),""),"")))</f>
        <v/>
      </c>
      <c r="HD8" s="1" t="str">
        <f aca="false">IF(Undirviðmið!$B202="","",IF(Undirviðmið!$B202=Viðmið!$C$10,IFERROR(INDEX($C$38:$C$52,3),""),IF(3&lt;=COUNTIF($B$6:$B$37,Undirviðmið!$B202),IFERROR(INDEX($C$6:$C$37,MATCH(Undirviðmið!$B202,$B$6:$B$37,0)+3-1),""),"")))</f>
        <v/>
      </c>
      <c r="HE8" s="1" t="str">
        <f aca="false">IF(Undirviðmið!$B203="","",IF(Undirviðmið!$B203=Viðmið!$C$10,IFERROR(INDEX($C$38:$C$52,3),""),IF(3&lt;=COUNTIF($B$6:$B$37,Undirviðmið!$B203),IFERROR(INDEX($C$6:$C$37,MATCH(Undirviðmið!$B203,$B$6:$B$37,0)+3-1),""),"")))</f>
        <v/>
      </c>
      <c r="HF8" s="1" t="str">
        <f aca="false">IF(Undirviðmið!$B204="","",IF(Undirviðmið!$B204=Viðmið!$C$10,IFERROR(INDEX($C$38:$C$52,3),""),IF(3&lt;=COUNTIF($B$6:$B$37,Undirviðmið!$B204),IFERROR(INDEX($C$6:$C$37,MATCH(Undirviðmið!$B204,$B$6:$B$37,0)+3-1),""),"")))</f>
        <v/>
      </c>
      <c r="HG8" s="1" t="str">
        <f aca="false">IF(Undirviðmið!$B205="","",IF(Undirviðmið!$B205=Viðmið!$C$10,IFERROR(INDEX($C$38:$C$52,3),""),IF(3&lt;=COUNTIF($B$6:$B$37,Undirviðmið!$B205),IFERROR(INDEX($C$6:$C$37,MATCH(Undirviðmið!$B205,$B$6:$B$37,0)+3-1),""),"")))</f>
        <v/>
      </c>
    </row>
    <row r="9" customFormat="false" ht="15" hidden="false" customHeight="true" outlineLevel="0" collapsed="false">
      <c r="B9" s="1" t="s">
        <v>96</v>
      </c>
      <c r="C9" s="1" t="s">
        <v>194</v>
      </c>
      <c r="D9" s="1" t="s">
        <v>195</v>
      </c>
      <c r="E9" s="1" t="n">
        <v>5</v>
      </c>
      <c r="F9" s="1" t="s">
        <v>196</v>
      </c>
      <c r="G9" s="1" t="s">
        <v>197</v>
      </c>
      <c r="H9" s="1" t="s">
        <v>198</v>
      </c>
      <c r="I9" s="1" t="s">
        <v>199</v>
      </c>
      <c r="J9" s="1" t="s">
        <v>200</v>
      </c>
      <c r="P9" s="1" t="str">
        <f aca="false">IF(Undirviðmið!$B6="","",IF(Undirviðmið!$B6=Viðmið!$C$10,IFERROR(INDEX($C$38:$C$52,4),""),IF(4&lt;=COUNTIF($B$6:$B$37,Undirviðmið!$B6),IFERROR(INDEX($C$6:$C$37,MATCH(Undirviðmið!$B6,$B$6:$B$37,0)+4-1),""),"")))</f>
        <v/>
      </c>
      <c r="Q9" s="1" t="str">
        <f aca="false">IF(Undirviðmið!$B7="","",IF(Undirviðmið!$B7=Viðmið!$C$10,IFERROR(INDEX($C$38:$C$52,4),""),IF(4&lt;=COUNTIF($B$6:$B$37,Undirviðmið!$B7),IFERROR(INDEX($C$6:$C$37,MATCH(Undirviðmið!$B7,$B$6:$B$37,0)+4-1),""),"")))</f>
        <v/>
      </c>
      <c r="R9" s="1" t="str">
        <f aca="false">IF(Undirviðmið!$B8="","",IF(Undirviðmið!$B8=Viðmið!$C$10,IFERROR(INDEX($C$38:$C$52,4),""),IF(4&lt;=COUNTIF($B$6:$B$37,Undirviðmið!$B8),IFERROR(INDEX($C$6:$C$37,MATCH(Undirviðmið!$B8,$B$6:$B$37,0)+4-1),""),"")))</f>
        <v/>
      </c>
      <c r="S9" s="1" t="str">
        <f aca="false">IF(Undirviðmið!$B9="","",IF(Undirviðmið!$B9=Viðmið!$C$10,IFERROR(INDEX($C$38:$C$52,4),""),IF(4&lt;=COUNTIF($B$6:$B$37,Undirviðmið!$B9),IFERROR(INDEX($C$6:$C$37,MATCH(Undirviðmið!$B9,$B$6:$B$37,0)+4-1),""),"")))</f>
        <v/>
      </c>
      <c r="T9" s="1" t="str">
        <f aca="false">IF(Undirviðmið!$B10="","",IF(Undirviðmið!$B10=Viðmið!$C$10,IFERROR(INDEX($C$38:$C$52,4),""),IF(4&lt;=COUNTIF($B$6:$B$37,Undirviðmið!$B10),IFERROR(INDEX($C$6:$C$37,MATCH(Undirviðmið!$B10,$B$6:$B$37,0)+4-1),""),"")))</f>
        <v/>
      </c>
      <c r="U9" s="1" t="str">
        <f aca="false">IF(Undirviðmið!$B11="","",IF(Undirviðmið!$B11=Viðmið!$C$10,IFERROR(INDEX($C$38:$C$52,4),""),IF(4&lt;=COUNTIF($B$6:$B$37,Undirviðmið!$B11),IFERROR(INDEX($C$6:$C$37,MATCH(Undirviðmið!$B11,$B$6:$B$37,0)+4-1),""),"")))</f>
        <v/>
      </c>
      <c r="V9" s="1" t="str">
        <f aca="false">IF(Undirviðmið!$B12="","",IF(Undirviðmið!$B12=Viðmið!$C$10,IFERROR(INDEX($C$38:$C$52,4),""),IF(4&lt;=COUNTIF($B$6:$B$37,Undirviðmið!$B12),IFERROR(INDEX($C$6:$C$37,MATCH(Undirviðmið!$B12,$B$6:$B$37,0)+4-1),""),"")))</f>
        <v/>
      </c>
      <c r="W9" s="1" t="str">
        <f aca="false">IF(Undirviðmið!$B13="","",IF(Undirviðmið!$B13=Viðmið!$C$10,IFERROR(INDEX($C$38:$C$52,4),""),IF(4&lt;=COUNTIF($B$6:$B$37,Undirviðmið!$B13),IFERROR(INDEX($C$6:$C$37,MATCH(Undirviðmið!$B13,$B$6:$B$37,0)+4-1),""),"")))</f>
        <v/>
      </c>
      <c r="X9" s="1" t="str">
        <f aca="false">IF(Undirviðmið!$B14="","",IF(Undirviðmið!$B14=Viðmið!$C$10,IFERROR(INDEX($C$38:$C$52,4),""),IF(4&lt;=COUNTIF($B$6:$B$37,Undirviðmið!$B14),IFERROR(INDEX($C$6:$C$37,MATCH(Undirviðmið!$B14,$B$6:$B$37,0)+4-1),""),"")))</f>
        <v/>
      </c>
      <c r="Y9" s="1" t="str">
        <f aca="false">IF(Undirviðmið!$B15="","",IF(Undirviðmið!$B15=Viðmið!$C$10,IFERROR(INDEX($C$38:$C$52,4),""),IF(4&lt;=COUNTIF($B$6:$B$37,Undirviðmið!$B15),IFERROR(INDEX($C$6:$C$37,MATCH(Undirviðmið!$B15,$B$6:$B$37,0)+4-1),""),"")))</f>
        <v/>
      </c>
      <c r="Z9" s="1" t="str">
        <f aca="false">IF(Undirviðmið!$B16="","",IF(Undirviðmið!$B16=Viðmið!$C$10,IFERROR(INDEX($C$38:$C$52,4),""),IF(4&lt;=COUNTIF($B$6:$B$37,Undirviðmið!$B16),IFERROR(INDEX($C$6:$C$37,MATCH(Undirviðmið!$B16,$B$6:$B$37,0)+4-1),""),"")))</f>
        <v/>
      </c>
      <c r="AA9" s="1" t="str">
        <f aca="false">IF(Undirviðmið!$B17="","",IF(Undirviðmið!$B17=Viðmið!$C$10,IFERROR(INDEX($C$38:$C$52,4),""),IF(4&lt;=COUNTIF($B$6:$B$37,Undirviðmið!$B17),IFERROR(INDEX($C$6:$C$37,MATCH(Undirviðmið!$B17,$B$6:$B$37,0)+4-1),""),"")))</f>
        <v/>
      </c>
      <c r="AB9" s="1" t="str">
        <f aca="false">IF(Undirviðmið!$B18="","",IF(Undirviðmið!$B18=Viðmið!$C$10,IFERROR(INDEX($C$38:$C$52,4),""),IF(4&lt;=COUNTIF($B$6:$B$37,Undirviðmið!$B18),IFERROR(INDEX($C$6:$C$37,MATCH(Undirviðmið!$B18,$B$6:$B$37,0)+4-1),""),"")))</f>
        <v/>
      </c>
      <c r="AC9" s="1" t="str">
        <f aca="false">IF(Undirviðmið!$B19="","",IF(Undirviðmið!$B19=Viðmið!$C$10,IFERROR(INDEX($C$38:$C$52,4),""),IF(4&lt;=COUNTIF($B$6:$B$37,Undirviðmið!$B19),IFERROR(INDEX($C$6:$C$37,MATCH(Undirviðmið!$B19,$B$6:$B$37,0)+4-1),""),"")))</f>
        <v/>
      </c>
      <c r="AD9" s="1" t="str">
        <f aca="false">IF(Undirviðmið!$B20="","",IF(Undirviðmið!$B20=Viðmið!$C$10,IFERROR(INDEX($C$38:$C$52,4),""),IF(4&lt;=COUNTIF($B$6:$B$37,Undirviðmið!$B20),IFERROR(INDEX($C$6:$C$37,MATCH(Undirviðmið!$B20,$B$6:$B$37,0)+4-1),""),"")))</f>
        <v/>
      </c>
      <c r="AE9" s="1" t="str">
        <f aca="false">IF(Undirviðmið!$B21="","",IF(Undirviðmið!$B21=Viðmið!$C$10,IFERROR(INDEX($C$38:$C$52,4),""),IF(4&lt;=COUNTIF($B$6:$B$37,Undirviðmið!$B21),IFERROR(INDEX($C$6:$C$37,MATCH(Undirviðmið!$B21,$B$6:$B$37,0)+4-1),""),"")))</f>
        <v/>
      </c>
      <c r="AF9" s="1" t="str">
        <f aca="false">IF(Undirviðmið!$B22="","",IF(Undirviðmið!$B22=Viðmið!$C$10,IFERROR(INDEX($C$38:$C$52,4),""),IF(4&lt;=COUNTIF($B$6:$B$37,Undirviðmið!$B22),IFERROR(INDEX($C$6:$C$37,MATCH(Undirviðmið!$B22,$B$6:$B$37,0)+4-1),""),"")))</f>
        <v/>
      </c>
      <c r="AG9" s="1" t="str">
        <f aca="false">IF(Undirviðmið!$B23="","",IF(Undirviðmið!$B23=Viðmið!$C$10,IFERROR(INDEX($C$38:$C$52,4),""),IF(4&lt;=COUNTIF($B$6:$B$37,Undirviðmið!$B23),IFERROR(INDEX($C$6:$C$37,MATCH(Undirviðmið!$B23,$B$6:$B$37,0)+4-1),""),"")))</f>
        <v/>
      </c>
      <c r="AH9" s="1" t="str">
        <f aca="false">IF(Undirviðmið!$B24="","",IF(Undirviðmið!$B24=Viðmið!$C$10,IFERROR(INDEX($C$38:$C$52,4),""),IF(4&lt;=COUNTIF($B$6:$B$37,Undirviðmið!$B24),IFERROR(INDEX($C$6:$C$37,MATCH(Undirviðmið!$B24,$B$6:$B$37,0)+4-1),""),"")))</f>
        <v/>
      </c>
      <c r="AI9" s="1" t="str">
        <f aca="false">IF(Undirviðmið!$B25="","",IF(Undirviðmið!$B25=Viðmið!$C$10,IFERROR(INDEX($C$38:$C$52,4),""),IF(4&lt;=COUNTIF($B$6:$B$37,Undirviðmið!$B25),IFERROR(INDEX($C$6:$C$37,MATCH(Undirviðmið!$B25,$B$6:$B$37,0)+4-1),""),"")))</f>
        <v/>
      </c>
      <c r="AJ9" s="1" t="str">
        <f aca="false">IF(Undirviðmið!$B26="","",IF(Undirviðmið!$B26=Viðmið!$C$10,IFERROR(INDEX($C$38:$C$52,4),""),IF(4&lt;=COUNTIF($B$6:$B$37,Undirviðmið!$B26),IFERROR(INDEX($C$6:$C$37,MATCH(Undirviðmið!$B26,$B$6:$B$37,0)+4-1),""),"")))</f>
        <v/>
      </c>
      <c r="AK9" s="1" t="str">
        <f aca="false">IF(Undirviðmið!$B27="","",IF(Undirviðmið!$B27=Viðmið!$C$10,IFERROR(INDEX($C$38:$C$52,4),""),IF(4&lt;=COUNTIF($B$6:$B$37,Undirviðmið!$B27),IFERROR(INDEX($C$6:$C$37,MATCH(Undirviðmið!$B27,$B$6:$B$37,0)+4-1),""),"")))</f>
        <v/>
      </c>
      <c r="AL9" s="1" t="str">
        <f aca="false">IF(Undirviðmið!$B28="","",IF(Undirviðmið!$B28=Viðmið!$C$10,IFERROR(INDEX($C$38:$C$52,4),""),IF(4&lt;=COUNTIF($B$6:$B$37,Undirviðmið!$B28),IFERROR(INDEX($C$6:$C$37,MATCH(Undirviðmið!$B28,$B$6:$B$37,0)+4-1),""),"")))</f>
        <v/>
      </c>
      <c r="AM9" s="1" t="str">
        <f aca="false">IF(Undirviðmið!$B29="","",IF(Undirviðmið!$B29=Viðmið!$C$10,IFERROR(INDEX($C$38:$C$52,4),""),IF(4&lt;=COUNTIF($B$6:$B$37,Undirviðmið!$B29),IFERROR(INDEX($C$6:$C$37,MATCH(Undirviðmið!$B29,$B$6:$B$37,0)+4-1),""),"")))</f>
        <v/>
      </c>
      <c r="AN9" s="1" t="str">
        <f aca="false">IF(Undirviðmið!$B30="","",IF(Undirviðmið!$B30=Viðmið!$C$10,IFERROR(INDEX($C$38:$C$52,4),""),IF(4&lt;=COUNTIF($B$6:$B$37,Undirviðmið!$B30),IFERROR(INDEX($C$6:$C$37,MATCH(Undirviðmið!$B30,$B$6:$B$37,0)+4-1),""),"")))</f>
        <v/>
      </c>
      <c r="AO9" s="1" t="str">
        <f aca="false">IF(Undirviðmið!$B31="","",IF(Undirviðmið!$B31=Viðmið!$C$10,IFERROR(INDEX($C$38:$C$52,4),""),IF(4&lt;=COUNTIF($B$6:$B$37,Undirviðmið!$B31),IFERROR(INDEX($C$6:$C$37,MATCH(Undirviðmið!$B31,$B$6:$B$37,0)+4-1),""),"")))</f>
        <v/>
      </c>
      <c r="AP9" s="1" t="str">
        <f aca="false">IF(Undirviðmið!$B32="","",IF(Undirviðmið!$B32=Viðmið!$C$10,IFERROR(INDEX($C$38:$C$52,4),""),IF(4&lt;=COUNTIF($B$6:$B$37,Undirviðmið!$B32),IFERROR(INDEX($C$6:$C$37,MATCH(Undirviðmið!$B32,$B$6:$B$37,0)+4-1),""),"")))</f>
        <v/>
      </c>
      <c r="AQ9" s="1" t="str">
        <f aca="false">IF(Undirviðmið!$B33="","",IF(Undirviðmið!$B33=Viðmið!$C$10,IFERROR(INDEX($C$38:$C$52,4),""),IF(4&lt;=COUNTIF($B$6:$B$37,Undirviðmið!$B33),IFERROR(INDEX($C$6:$C$37,MATCH(Undirviðmið!$B33,$B$6:$B$37,0)+4-1),""),"")))</f>
        <v/>
      </c>
      <c r="AR9" s="1" t="str">
        <f aca="false">IF(Undirviðmið!$B34="","",IF(Undirviðmið!$B34=Viðmið!$C$10,IFERROR(INDEX($C$38:$C$52,4),""),IF(4&lt;=COUNTIF($B$6:$B$37,Undirviðmið!$B34),IFERROR(INDEX($C$6:$C$37,MATCH(Undirviðmið!$B34,$B$6:$B$37,0)+4-1),""),"")))</f>
        <v/>
      </c>
      <c r="AS9" s="1" t="str">
        <f aca="false">IF(Undirviðmið!$B35="","",IF(Undirviðmið!$B35=Viðmið!$C$10,IFERROR(INDEX($C$38:$C$52,4),""),IF(4&lt;=COUNTIF($B$6:$B$37,Undirviðmið!$B35),IFERROR(INDEX($C$6:$C$37,MATCH(Undirviðmið!$B35,$B$6:$B$37,0)+4-1),""),"")))</f>
        <v/>
      </c>
      <c r="AT9" s="1" t="str">
        <f aca="false">IF(Undirviðmið!$B36="","",IF(Undirviðmið!$B36=Viðmið!$C$10,IFERROR(INDEX($C$38:$C$52,4),""),IF(4&lt;=COUNTIF($B$6:$B$37,Undirviðmið!$B36),IFERROR(INDEX($C$6:$C$37,MATCH(Undirviðmið!$B36,$B$6:$B$37,0)+4-1),""),"")))</f>
        <v/>
      </c>
      <c r="AU9" s="1" t="str">
        <f aca="false">IF(Undirviðmið!$B37="","",IF(Undirviðmið!$B37=Viðmið!$C$10,IFERROR(INDEX($C$38:$C$52,4),""),IF(4&lt;=COUNTIF($B$6:$B$37,Undirviðmið!$B37),IFERROR(INDEX($C$6:$C$37,MATCH(Undirviðmið!$B37,$B$6:$B$37,0)+4-1),""),"")))</f>
        <v/>
      </c>
      <c r="AV9" s="1" t="str">
        <f aca="false">IF(Undirviðmið!$B38="","",IF(Undirviðmið!$B38=Viðmið!$C$10,IFERROR(INDEX($C$38:$C$52,4),""),IF(4&lt;=COUNTIF($B$6:$B$37,Undirviðmið!$B38),IFERROR(INDEX($C$6:$C$37,MATCH(Undirviðmið!$B38,$B$6:$B$37,0)+4-1),""),"")))</f>
        <v/>
      </c>
      <c r="AW9" s="1" t="str">
        <f aca="false">IF(Undirviðmið!$B39="","",IF(Undirviðmið!$B39=Viðmið!$C$10,IFERROR(INDEX($C$38:$C$52,4),""),IF(4&lt;=COUNTIF($B$6:$B$37,Undirviðmið!$B39),IFERROR(INDEX($C$6:$C$37,MATCH(Undirviðmið!$B39,$B$6:$B$37,0)+4-1),""),"")))</f>
        <v/>
      </c>
      <c r="AX9" s="1" t="str">
        <f aca="false">IF(Undirviðmið!$B40="","",IF(Undirviðmið!$B40=Viðmið!$C$10,IFERROR(INDEX($C$38:$C$52,4),""),IF(4&lt;=COUNTIF($B$6:$B$37,Undirviðmið!$B40),IFERROR(INDEX($C$6:$C$37,MATCH(Undirviðmið!$B40,$B$6:$B$37,0)+4-1),""),"")))</f>
        <v/>
      </c>
      <c r="AY9" s="1" t="str">
        <f aca="false">IF(Undirviðmið!$B41="","",IF(Undirviðmið!$B41=Viðmið!$C$10,IFERROR(INDEX($C$38:$C$52,4),""),IF(4&lt;=COUNTIF($B$6:$B$37,Undirviðmið!$B41),IFERROR(INDEX($C$6:$C$37,MATCH(Undirviðmið!$B41,$B$6:$B$37,0)+4-1),""),"")))</f>
        <v/>
      </c>
      <c r="AZ9" s="1" t="str">
        <f aca="false">IF(Undirviðmið!$B42="","",IF(Undirviðmið!$B42=Viðmið!$C$10,IFERROR(INDEX($C$38:$C$52,4),""),IF(4&lt;=COUNTIF($B$6:$B$37,Undirviðmið!$B42),IFERROR(INDEX($C$6:$C$37,MATCH(Undirviðmið!$B42,$B$6:$B$37,0)+4-1),""),"")))</f>
        <v/>
      </c>
      <c r="BA9" s="1" t="str">
        <f aca="false">IF(Undirviðmið!$B43="","",IF(Undirviðmið!$B43=Viðmið!$C$10,IFERROR(INDEX($C$38:$C$52,4),""),IF(4&lt;=COUNTIF($B$6:$B$37,Undirviðmið!$B43),IFERROR(INDEX($C$6:$C$37,MATCH(Undirviðmið!$B43,$B$6:$B$37,0)+4-1),""),"")))</f>
        <v/>
      </c>
      <c r="BB9" s="1" t="str">
        <f aca="false">IF(Undirviðmið!$B44="","",IF(Undirviðmið!$B44=Viðmið!$C$10,IFERROR(INDEX($C$38:$C$52,4),""),IF(4&lt;=COUNTIF($B$6:$B$37,Undirviðmið!$B44),IFERROR(INDEX($C$6:$C$37,MATCH(Undirviðmið!$B44,$B$6:$B$37,0)+4-1),""),"")))</f>
        <v/>
      </c>
      <c r="BC9" s="1" t="str">
        <f aca="false">IF(Undirviðmið!$B45="","",IF(Undirviðmið!$B45=Viðmið!$C$10,IFERROR(INDEX($C$38:$C$52,4),""),IF(4&lt;=COUNTIF($B$6:$B$37,Undirviðmið!$B45),IFERROR(INDEX($C$6:$C$37,MATCH(Undirviðmið!$B45,$B$6:$B$37,0)+4-1),""),"")))</f>
        <v/>
      </c>
      <c r="BD9" s="1" t="str">
        <f aca="false">IF(Undirviðmið!$B46="","",IF(Undirviðmið!$B46=Viðmið!$C$10,IFERROR(INDEX($C$38:$C$52,4),""),IF(4&lt;=COUNTIF($B$6:$B$37,Undirviðmið!$B46),IFERROR(INDEX($C$6:$C$37,MATCH(Undirviðmið!$B46,$B$6:$B$37,0)+4-1),""),"")))</f>
        <v/>
      </c>
      <c r="BE9" s="1" t="str">
        <f aca="false">IF(Undirviðmið!$B47="","",IF(Undirviðmið!$B47=Viðmið!$C$10,IFERROR(INDEX($C$38:$C$52,4),""),IF(4&lt;=COUNTIF($B$6:$B$37,Undirviðmið!$B47),IFERROR(INDEX($C$6:$C$37,MATCH(Undirviðmið!$B47,$B$6:$B$37,0)+4-1),""),"")))</f>
        <v/>
      </c>
      <c r="BF9" s="1" t="str">
        <f aca="false">IF(Undirviðmið!$B48="","",IF(Undirviðmið!$B48=Viðmið!$C$10,IFERROR(INDEX($C$38:$C$52,4),""),IF(4&lt;=COUNTIF($B$6:$B$37,Undirviðmið!$B48),IFERROR(INDEX($C$6:$C$37,MATCH(Undirviðmið!$B48,$B$6:$B$37,0)+4-1),""),"")))</f>
        <v/>
      </c>
      <c r="BG9" s="1" t="str">
        <f aca="false">IF(Undirviðmið!$B49="","",IF(Undirviðmið!$B49=Viðmið!$C$10,IFERROR(INDEX($C$38:$C$52,4),""),IF(4&lt;=COUNTIF($B$6:$B$37,Undirviðmið!$B49),IFERROR(INDEX($C$6:$C$37,MATCH(Undirviðmið!$B49,$B$6:$B$37,0)+4-1),""),"")))</f>
        <v/>
      </c>
      <c r="BH9" s="1" t="str">
        <f aca="false">IF(Undirviðmið!$B50="","",IF(Undirviðmið!$B50=Viðmið!$C$10,IFERROR(INDEX($C$38:$C$52,4),""),IF(4&lt;=COUNTIF($B$6:$B$37,Undirviðmið!$B50),IFERROR(INDEX($C$6:$C$37,MATCH(Undirviðmið!$B50,$B$6:$B$37,0)+4-1),""),"")))</f>
        <v/>
      </c>
      <c r="BI9" s="1" t="str">
        <f aca="false">IF(Undirviðmið!$B51="","",IF(Undirviðmið!$B51=Viðmið!$C$10,IFERROR(INDEX($C$38:$C$52,4),""),IF(4&lt;=COUNTIF($B$6:$B$37,Undirviðmið!$B51),IFERROR(INDEX($C$6:$C$37,MATCH(Undirviðmið!$B51,$B$6:$B$37,0)+4-1),""),"")))</f>
        <v/>
      </c>
      <c r="BJ9" s="1" t="str">
        <f aca="false">IF(Undirviðmið!$B52="","",IF(Undirviðmið!$B52=Viðmið!$C$10,IFERROR(INDEX($C$38:$C$52,4),""),IF(4&lt;=COUNTIF($B$6:$B$37,Undirviðmið!$B52),IFERROR(INDEX($C$6:$C$37,MATCH(Undirviðmið!$B52,$B$6:$B$37,0)+4-1),""),"")))</f>
        <v/>
      </c>
      <c r="BK9" s="1" t="str">
        <f aca="false">IF(Undirviðmið!$B53="","",IF(Undirviðmið!$B53=Viðmið!$C$10,IFERROR(INDEX($C$38:$C$52,4),""),IF(4&lt;=COUNTIF($B$6:$B$37,Undirviðmið!$B53),IFERROR(INDEX($C$6:$C$37,MATCH(Undirviðmið!$B53,$B$6:$B$37,0)+4-1),""),"")))</f>
        <v/>
      </c>
      <c r="BL9" s="1" t="str">
        <f aca="false">IF(Undirviðmið!$B54="","",IF(Undirviðmið!$B54=Viðmið!$C$10,IFERROR(INDEX($C$38:$C$52,4),""),IF(4&lt;=COUNTIF($B$6:$B$37,Undirviðmið!$B54),IFERROR(INDEX($C$6:$C$37,MATCH(Undirviðmið!$B54,$B$6:$B$37,0)+4-1),""),"")))</f>
        <v/>
      </c>
      <c r="BM9" s="1" t="str">
        <f aca="false">IF(Undirviðmið!$B55="","",IF(Undirviðmið!$B55=Viðmið!$C$10,IFERROR(INDEX($C$38:$C$52,4),""),IF(4&lt;=COUNTIF($B$6:$B$37,Undirviðmið!$B55),IFERROR(INDEX($C$6:$C$37,MATCH(Undirviðmið!$B55,$B$6:$B$37,0)+4-1),""),"")))</f>
        <v/>
      </c>
      <c r="BN9" s="1" t="str">
        <f aca="false">IF(Undirviðmið!$B56="","",IF(Undirviðmið!$B56=Viðmið!$C$10,IFERROR(INDEX($C$38:$C$52,4),""),IF(4&lt;=COUNTIF($B$6:$B$37,Undirviðmið!$B56),IFERROR(INDEX($C$6:$C$37,MATCH(Undirviðmið!$B56,$B$6:$B$37,0)+4-1),""),"")))</f>
        <v/>
      </c>
      <c r="BO9" s="1" t="str">
        <f aca="false">IF(Undirviðmið!$B57="","",IF(Undirviðmið!$B57=Viðmið!$C$10,IFERROR(INDEX($C$38:$C$52,4),""),IF(4&lt;=COUNTIF($B$6:$B$37,Undirviðmið!$B57),IFERROR(INDEX($C$6:$C$37,MATCH(Undirviðmið!$B57,$B$6:$B$37,0)+4-1),""),"")))</f>
        <v/>
      </c>
      <c r="BP9" s="1" t="str">
        <f aca="false">IF(Undirviðmið!$B58="","",IF(Undirviðmið!$B58=Viðmið!$C$10,IFERROR(INDEX($C$38:$C$52,4),""),IF(4&lt;=COUNTIF($B$6:$B$37,Undirviðmið!$B58),IFERROR(INDEX($C$6:$C$37,MATCH(Undirviðmið!$B58,$B$6:$B$37,0)+4-1),""),"")))</f>
        <v/>
      </c>
      <c r="BQ9" s="1" t="str">
        <f aca="false">IF(Undirviðmið!$B59="","",IF(Undirviðmið!$B59=Viðmið!$C$10,IFERROR(INDEX($C$38:$C$52,4),""),IF(4&lt;=COUNTIF($B$6:$B$37,Undirviðmið!$B59),IFERROR(INDEX($C$6:$C$37,MATCH(Undirviðmið!$B59,$B$6:$B$37,0)+4-1),""),"")))</f>
        <v/>
      </c>
      <c r="BR9" s="1" t="str">
        <f aca="false">IF(Undirviðmið!$B60="","",IF(Undirviðmið!$B60=Viðmið!$C$10,IFERROR(INDEX($C$38:$C$52,4),""),IF(4&lt;=COUNTIF($B$6:$B$37,Undirviðmið!$B60),IFERROR(INDEX($C$6:$C$37,MATCH(Undirviðmið!$B60,$B$6:$B$37,0)+4-1),""),"")))</f>
        <v/>
      </c>
      <c r="BS9" s="1" t="str">
        <f aca="false">IF(Undirviðmið!$B61="","",IF(Undirviðmið!$B61=Viðmið!$C$10,IFERROR(INDEX($C$38:$C$52,4),""),IF(4&lt;=COUNTIF($B$6:$B$37,Undirviðmið!$B61),IFERROR(INDEX($C$6:$C$37,MATCH(Undirviðmið!$B61,$B$6:$B$37,0)+4-1),""),"")))</f>
        <v/>
      </c>
      <c r="BT9" s="1" t="str">
        <f aca="false">IF(Undirviðmið!$B62="","",IF(Undirviðmið!$B62=Viðmið!$C$10,IFERROR(INDEX($C$38:$C$52,4),""),IF(4&lt;=COUNTIF($B$6:$B$37,Undirviðmið!$B62),IFERROR(INDEX($C$6:$C$37,MATCH(Undirviðmið!$B62,$B$6:$B$37,0)+4-1),""),"")))</f>
        <v/>
      </c>
      <c r="BU9" s="1" t="str">
        <f aca="false">IF(Undirviðmið!$B63="","",IF(Undirviðmið!$B63=Viðmið!$C$10,IFERROR(INDEX($C$38:$C$52,4),""),IF(4&lt;=COUNTIF($B$6:$B$37,Undirviðmið!$B63),IFERROR(INDEX($C$6:$C$37,MATCH(Undirviðmið!$B63,$B$6:$B$37,0)+4-1),""),"")))</f>
        <v/>
      </c>
      <c r="BV9" s="1" t="str">
        <f aca="false">IF(Undirviðmið!$B64="","",IF(Undirviðmið!$B64=Viðmið!$C$10,IFERROR(INDEX($C$38:$C$52,4),""),IF(4&lt;=COUNTIF($B$6:$B$37,Undirviðmið!$B64),IFERROR(INDEX($C$6:$C$37,MATCH(Undirviðmið!$B64,$B$6:$B$37,0)+4-1),""),"")))</f>
        <v/>
      </c>
      <c r="BW9" s="1" t="str">
        <f aca="false">IF(Undirviðmið!$B65="","",IF(Undirviðmið!$B65=Viðmið!$C$10,IFERROR(INDEX($C$38:$C$52,4),""),IF(4&lt;=COUNTIF($B$6:$B$37,Undirviðmið!$B65),IFERROR(INDEX($C$6:$C$37,MATCH(Undirviðmið!$B65,$B$6:$B$37,0)+4-1),""),"")))</f>
        <v/>
      </c>
      <c r="BX9" s="1" t="str">
        <f aca="false">IF(Undirviðmið!$B66="","",IF(Undirviðmið!$B66=Viðmið!$C$10,IFERROR(INDEX($C$38:$C$52,4),""),IF(4&lt;=COUNTIF($B$6:$B$37,Undirviðmið!$B66),IFERROR(INDEX($C$6:$C$37,MATCH(Undirviðmið!$B66,$B$6:$B$37,0)+4-1),""),"")))</f>
        <v/>
      </c>
      <c r="BY9" s="1" t="str">
        <f aca="false">IF(Undirviðmið!$B67="","",IF(Undirviðmið!$B67=Viðmið!$C$10,IFERROR(INDEX($C$38:$C$52,4),""),IF(4&lt;=COUNTIF($B$6:$B$37,Undirviðmið!$B67),IFERROR(INDEX($C$6:$C$37,MATCH(Undirviðmið!$B67,$B$6:$B$37,0)+4-1),""),"")))</f>
        <v/>
      </c>
      <c r="BZ9" s="1" t="str">
        <f aca="false">IF(Undirviðmið!$B68="","",IF(Undirviðmið!$B68=Viðmið!$C$10,IFERROR(INDEX($C$38:$C$52,4),""),IF(4&lt;=COUNTIF($B$6:$B$37,Undirviðmið!$B68),IFERROR(INDEX($C$6:$C$37,MATCH(Undirviðmið!$B68,$B$6:$B$37,0)+4-1),""),"")))</f>
        <v/>
      </c>
      <c r="CA9" s="1" t="str">
        <f aca="false">IF(Undirviðmið!$B69="","",IF(Undirviðmið!$B69=Viðmið!$C$10,IFERROR(INDEX($C$38:$C$52,4),""),IF(4&lt;=COUNTIF($B$6:$B$37,Undirviðmið!$B69),IFERROR(INDEX($C$6:$C$37,MATCH(Undirviðmið!$B69,$B$6:$B$37,0)+4-1),""),"")))</f>
        <v/>
      </c>
      <c r="CB9" s="1" t="str">
        <f aca="false">IF(Undirviðmið!$B70="","",IF(Undirviðmið!$B70=Viðmið!$C$10,IFERROR(INDEX($C$38:$C$52,4),""),IF(4&lt;=COUNTIF($B$6:$B$37,Undirviðmið!$B70),IFERROR(INDEX($C$6:$C$37,MATCH(Undirviðmið!$B70,$B$6:$B$37,0)+4-1),""),"")))</f>
        <v/>
      </c>
      <c r="CC9" s="1" t="str">
        <f aca="false">IF(Undirviðmið!$B71="","",IF(Undirviðmið!$B71=Viðmið!$C$10,IFERROR(INDEX($C$38:$C$52,4),""),IF(4&lt;=COUNTIF($B$6:$B$37,Undirviðmið!$B71),IFERROR(INDEX($C$6:$C$37,MATCH(Undirviðmið!$B71,$B$6:$B$37,0)+4-1),""),"")))</f>
        <v/>
      </c>
      <c r="CD9" s="1" t="str">
        <f aca="false">IF(Undirviðmið!$B72="","",IF(Undirviðmið!$B72=Viðmið!$C$10,IFERROR(INDEX($C$38:$C$52,4),""),IF(4&lt;=COUNTIF($B$6:$B$37,Undirviðmið!$B72),IFERROR(INDEX($C$6:$C$37,MATCH(Undirviðmið!$B72,$B$6:$B$37,0)+4-1),""),"")))</f>
        <v/>
      </c>
      <c r="CE9" s="1" t="str">
        <f aca="false">IF(Undirviðmið!$B73="","",IF(Undirviðmið!$B73=Viðmið!$C$10,IFERROR(INDEX($C$38:$C$52,4),""),IF(4&lt;=COUNTIF($B$6:$B$37,Undirviðmið!$B73),IFERROR(INDEX($C$6:$C$37,MATCH(Undirviðmið!$B73,$B$6:$B$37,0)+4-1),""),"")))</f>
        <v/>
      </c>
      <c r="CF9" s="1" t="str">
        <f aca="false">IF(Undirviðmið!$B74="","",IF(Undirviðmið!$B74=Viðmið!$C$10,IFERROR(INDEX($C$38:$C$52,4),""),IF(4&lt;=COUNTIF($B$6:$B$37,Undirviðmið!$B74),IFERROR(INDEX($C$6:$C$37,MATCH(Undirviðmið!$B74,$B$6:$B$37,0)+4-1),""),"")))</f>
        <v/>
      </c>
      <c r="CG9" s="1" t="str">
        <f aca="false">IF(Undirviðmið!$B75="","",IF(Undirviðmið!$B75=Viðmið!$C$10,IFERROR(INDEX($C$38:$C$52,4),""),IF(4&lt;=COUNTIF($B$6:$B$37,Undirviðmið!$B75),IFERROR(INDEX($C$6:$C$37,MATCH(Undirviðmið!$B75,$B$6:$B$37,0)+4-1),""),"")))</f>
        <v/>
      </c>
      <c r="CH9" s="1" t="str">
        <f aca="false">IF(Undirviðmið!$B76="","",IF(Undirviðmið!$B76=Viðmið!$C$10,IFERROR(INDEX($C$38:$C$52,4),""),IF(4&lt;=COUNTIF($B$6:$B$37,Undirviðmið!$B76),IFERROR(INDEX($C$6:$C$37,MATCH(Undirviðmið!$B76,$B$6:$B$37,0)+4-1),""),"")))</f>
        <v/>
      </c>
      <c r="CI9" s="1" t="str">
        <f aca="false">IF(Undirviðmið!$B77="","",IF(Undirviðmið!$B77=Viðmið!$C$10,IFERROR(INDEX($C$38:$C$52,4),""),IF(4&lt;=COUNTIF($B$6:$B$37,Undirviðmið!$B77),IFERROR(INDEX($C$6:$C$37,MATCH(Undirviðmið!$B77,$B$6:$B$37,0)+4-1),""),"")))</f>
        <v/>
      </c>
      <c r="CJ9" s="1" t="str">
        <f aca="false">IF(Undirviðmið!$B78="","",IF(Undirviðmið!$B78=Viðmið!$C$10,IFERROR(INDEX($C$38:$C$52,4),""),IF(4&lt;=COUNTIF($B$6:$B$37,Undirviðmið!$B78),IFERROR(INDEX($C$6:$C$37,MATCH(Undirviðmið!$B78,$B$6:$B$37,0)+4-1),""),"")))</f>
        <v/>
      </c>
      <c r="CK9" s="1" t="str">
        <f aca="false">IF(Undirviðmið!$B79="","",IF(Undirviðmið!$B79=Viðmið!$C$10,IFERROR(INDEX($C$38:$C$52,4),""),IF(4&lt;=COUNTIF($B$6:$B$37,Undirviðmið!$B79),IFERROR(INDEX($C$6:$C$37,MATCH(Undirviðmið!$B79,$B$6:$B$37,0)+4-1),""),"")))</f>
        <v/>
      </c>
      <c r="CL9" s="1" t="str">
        <f aca="false">IF(Undirviðmið!$B80="","",IF(Undirviðmið!$B80=Viðmið!$C$10,IFERROR(INDEX($C$38:$C$52,4),""),IF(4&lt;=COUNTIF($B$6:$B$37,Undirviðmið!$B80),IFERROR(INDEX($C$6:$C$37,MATCH(Undirviðmið!$B80,$B$6:$B$37,0)+4-1),""),"")))</f>
        <v/>
      </c>
      <c r="CM9" s="1" t="str">
        <f aca="false">IF(Undirviðmið!$B81="","",IF(Undirviðmið!$B81=Viðmið!$C$10,IFERROR(INDEX($C$38:$C$52,4),""),IF(4&lt;=COUNTIF($B$6:$B$37,Undirviðmið!$B81),IFERROR(INDEX($C$6:$C$37,MATCH(Undirviðmið!$B81,$B$6:$B$37,0)+4-1),""),"")))</f>
        <v/>
      </c>
      <c r="CN9" s="1" t="str">
        <f aca="false">IF(Undirviðmið!$B82="","",IF(Undirviðmið!$B82=Viðmið!$C$10,IFERROR(INDEX($C$38:$C$52,4),""),IF(4&lt;=COUNTIF($B$6:$B$37,Undirviðmið!$B82),IFERROR(INDEX($C$6:$C$37,MATCH(Undirviðmið!$B82,$B$6:$B$37,0)+4-1),""),"")))</f>
        <v/>
      </c>
      <c r="CO9" s="1" t="str">
        <f aca="false">IF(Undirviðmið!$B83="","",IF(Undirviðmið!$B83=Viðmið!$C$10,IFERROR(INDEX($C$38:$C$52,4),""),IF(4&lt;=COUNTIF($B$6:$B$37,Undirviðmið!$B83),IFERROR(INDEX($C$6:$C$37,MATCH(Undirviðmið!$B83,$B$6:$B$37,0)+4-1),""),"")))</f>
        <v/>
      </c>
      <c r="CP9" s="1" t="str">
        <f aca="false">IF(Undirviðmið!$B84="","",IF(Undirviðmið!$B84=Viðmið!$C$10,IFERROR(INDEX($C$38:$C$52,4),""),IF(4&lt;=COUNTIF($B$6:$B$37,Undirviðmið!$B84),IFERROR(INDEX($C$6:$C$37,MATCH(Undirviðmið!$B84,$B$6:$B$37,0)+4-1),""),"")))</f>
        <v/>
      </c>
      <c r="CQ9" s="1" t="str">
        <f aca="false">IF(Undirviðmið!$B85="","",IF(Undirviðmið!$B85=Viðmið!$C$10,IFERROR(INDEX($C$38:$C$52,4),""),IF(4&lt;=COUNTIF($B$6:$B$37,Undirviðmið!$B85),IFERROR(INDEX($C$6:$C$37,MATCH(Undirviðmið!$B85,$B$6:$B$37,0)+4-1),""),"")))</f>
        <v/>
      </c>
      <c r="CR9" s="1" t="str">
        <f aca="false">IF(Undirviðmið!$B86="","",IF(Undirviðmið!$B86=Viðmið!$C$10,IFERROR(INDEX($C$38:$C$52,4),""),IF(4&lt;=COUNTIF($B$6:$B$37,Undirviðmið!$B86),IFERROR(INDEX($C$6:$C$37,MATCH(Undirviðmið!$B86,$B$6:$B$37,0)+4-1),""),"")))</f>
        <v/>
      </c>
      <c r="CS9" s="1" t="str">
        <f aca="false">IF(Undirviðmið!$B87="","",IF(Undirviðmið!$B87=Viðmið!$C$10,IFERROR(INDEX($C$38:$C$52,4),""),IF(4&lt;=COUNTIF($B$6:$B$37,Undirviðmið!$B87),IFERROR(INDEX($C$6:$C$37,MATCH(Undirviðmið!$B87,$B$6:$B$37,0)+4-1),""),"")))</f>
        <v/>
      </c>
      <c r="CT9" s="1" t="str">
        <f aca="false">IF(Undirviðmið!$B88="","",IF(Undirviðmið!$B88=Viðmið!$C$10,IFERROR(INDEX($C$38:$C$52,4),""),IF(4&lt;=COUNTIF($B$6:$B$37,Undirviðmið!$B88),IFERROR(INDEX($C$6:$C$37,MATCH(Undirviðmið!$B88,$B$6:$B$37,0)+4-1),""),"")))</f>
        <v/>
      </c>
      <c r="CU9" s="1" t="str">
        <f aca="false">IF(Undirviðmið!$B89="","",IF(Undirviðmið!$B89=Viðmið!$C$10,IFERROR(INDEX($C$38:$C$52,4),""),IF(4&lt;=COUNTIF($B$6:$B$37,Undirviðmið!$B89),IFERROR(INDEX($C$6:$C$37,MATCH(Undirviðmið!$B89,$B$6:$B$37,0)+4-1),""),"")))</f>
        <v/>
      </c>
      <c r="CV9" s="1" t="str">
        <f aca="false">IF(Undirviðmið!$B90="","",IF(Undirviðmið!$B90=Viðmið!$C$10,IFERROR(INDEX($C$38:$C$52,4),""),IF(4&lt;=COUNTIF($B$6:$B$37,Undirviðmið!$B90),IFERROR(INDEX($C$6:$C$37,MATCH(Undirviðmið!$B90,$B$6:$B$37,0)+4-1),""),"")))</f>
        <v/>
      </c>
      <c r="CW9" s="1" t="str">
        <f aca="false">IF(Undirviðmið!$B91="","",IF(Undirviðmið!$B91=Viðmið!$C$10,IFERROR(INDEX($C$38:$C$52,4),""),IF(4&lt;=COUNTIF($B$6:$B$37,Undirviðmið!$B91),IFERROR(INDEX($C$6:$C$37,MATCH(Undirviðmið!$B91,$B$6:$B$37,0)+4-1),""),"")))</f>
        <v/>
      </c>
      <c r="CX9" s="1" t="str">
        <f aca="false">IF(Undirviðmið!$B92="","",IF(Undirviðmið!$B92=Viðmið!$C$10,IFERROR(INDEX($C$38:$C$52,4),""),IF(4&lt;=COUNTIF($B$6:$B$37,Undirviðmið!$B92),IFERROR(INDEX($C$6:$C$37,MATCH(Undirviðmið!$B92,$B$6:$B$37,0)+4-1),""),"")))</f>
        <v/>
      </c>
      <c r="CY9" s="1" t="str">
        <f aca="false">IF(Undirviðmið!$B93="","",IF(Undirviðmið!$B93=Viðmið!$C$10,IFERROR(INDEX($C$38:$C$52,4),""),IF(4&lt;=COUNTIF($B$6:$B$37,Undirviðmið!$B93),IFERROR(INDEX($C$6:$C$37,MATCH(Undirviðmið!$B93,$B$6:$B$37,0)+4-1),""),"")))</f>
        <v/>
      </c>
      <c r="CZ9" s="1" t="str">
        <f aca="false">IF(Undirviðmið!$B94="","",IF(Undirviðmið!$B94=Viðmið!$C$10,IFERROR(INDEX($C$38:$C$52,4),""),IF(4&lt;=COUNTIF($B$6:$B$37,Undirviðmið!$B94),IFERROR(INDEX($C$6:$C$37,MATCH(Undirviðmið!$B94,$B$6:$B$37,0)+4-1),""),"")))</f>
        <v/>
      </c>
      <c r="DA9" s="1" t="str">
        <f aca="false">IF(Undirviðmið!$B95="","",IF(Undirviðmið!$B95=Viðmið!$C$10,IFERROR(INDEX($C$38:$C$52,4),""),IF(4&lt;=COUNTIF($B$6:$B$37,Undirviðmið!$B95),IFERROR(INDEX($C$6:$C$37,MATCH(Undirviðmið!$B95,$B$6:$B$37,0)+4-1),""),"")))</f>
        <v/>
      </c>
      <c r="DB9" s="1" t="str">
        <f aca="false">IF(Undirviðmið!$B96="","",IF(Undirviðmið!$B96=Viðmið!$C$10,IFERROR(INDEX($C$38:$C$52,4),""),IF(4&lt;=COUNTIF($B$6:$B$37,Undirviðmið!$B96),IFERROR(INDEX($C$6:$C$37,MATCH(Undirviðmið!$B96,$B$6:$B$37,0)+4-1),""),"")))</f>
        <v/>
      </c>
      <c r="DC9" s="1" t="str">
        <f aca="false">IF(Undirviðmið!$B97="","",IF(Undirviðmið!$B97=Viðmið!$C$10,IFERROR(INDEX($C$38:$C$52,4),""),IF(4&lt;=COUNTIF($B$6:$B$37,Undirviðmið!$B97),IFERROR(INDEX($C$6:$C$37,MATCH(Undirviðmið!$B97,$B$6:$B$37,0)+4-1),""),"")))</f>
        <v/>
      </c>
      <c r="DD9" s="1" t="str">
        <f aca="false">IF(Undirviðmið!$B98="","",IF(Undirviðmið!$B98=Viðmið!$C$10,IFERROR(INDEX($C$38:$C$52,4),""),IF(4&lt;=COUNTIF($B$6:$B$37,Undirviðmið!$B98),IFERROR(INDEX($C$6:$C$37,MATCH(Undirviðmið!$B98,$B$6:$B$37,0)+4-1),""),"")))</f>
        <v/>
      </c>
      <c r="DE9" s="1" t="str">
        <f aca="false">IF(Undirviðmið!$B99="","",IF(Undirviðmið!$B99=Viðmið!$C$10,IFERROR(INDEX($C$38:$C$52,4),""),IF(4&lt;=COUNTIF($B$6:$B$37,Undirviðmið!$B99),IFERROR(INDEX($C$6:$C$37,MATCH(Undirviðmið!$B99,$B$6:$B$37,0)+4-1),""),"")))</f>
        <v/>
      </c>
      <c r="DF9" s="1" t="str">
        <f aca="false">IF(Undirviðmið!$B100="","",IF(Undirviðmið!$B100=Viðmið!$C$10,IFERROR(INDEX($C$38:$C$52,4),""),IF(4&lt;=COUNTIF($B$6:$B$37,Undirviðmið!$B100),IFERROR(INDEX($C$6:$C$37,MATCH(Undirviðmið!$B100,$B$6:$B$37,0)+4-1),""),"")))</f>
        <v/>
      </c>
      <c r="DG9" s="1" t="str">
        <f aca="false">IF(Undirviðmið!$B101="","",IF(Undirviðmið!$B101=Viðmið!$C$10,IFERROR(INDEX($C$38:$C$52,4),""),IF(4&lt;=COUNTIF($B$6:$B$37,Undirviðmið!$B101),IFERROR(INDEX($C$6:$C$37,MATCH(Undirviðmið!$B101,$B$6:$B$37,0)+4-1),""),"")))</f>
        <v/>
      </c>
      <c r="DH9" s="1" t="str">
        <f aca="false">IF(Undirviðmið!$B102="","",IF(Undirviðmið!$B102=Viðmið!$C$10,IFERROR(INDEX($C$38:$C$52,4),""),IF(4&lt;=COUNTIF($B$6:$B$37,Undirviðmið!$B102),IFERROR(INDEX($C$6:$C$37,MATCH(Undirviðmið!$B102,$B$6:$B$37,0)+4-1),""),"")))</f>
        <v/>
      </c>
      <c r="DI9" s="1" t="str">
        <f aca="false">IF(Undirviðmið!$B103="","",IF(Undirviðmið!$B103=Viðmið!$C$10,IFERROR(INDEX($C$38:$C$52,4),""),IF(4&lt;=COUNTIF($B$6:$B$37,Undirviðmið!$B103),IFERROR(INDEX($C$6:$C$37,MATCH(Undirviðmið!$B103,$B$6:$B$37,0)+4-1),""),"")))</f>
        <v/>
      </c>
      <c r="DJ9" s="1" t="str">
        <f aca="false">IF(Undirviðmið!$B104="","",IF(Undirviðmið!$B104=Viðmið!$C$10,IFERROR(INDEX($C$38:$C$52,4),""),IF(4&lt;=COUNTIF($B$6:$B$37,Undirviðmið!$B104),IFERROR(INDEX($C$6:$C$37,MATCH(Undirviðmið!$B104,$B$6:$B$37,0)+4-1),""),"")))</f>
        <v/>
      </c>
      <c r="DK9" s="1" t="str">
        <f aca="false">IF(Undirviðmið!$B105="","",IF(Undirviðmið!$B105=Viðmið!$C$10,IFERROR(INDEX($C$38:$C$52,4),""),IF(4&lt;=COUNTIF($B$6:$B$37,Undirviðmið!$B105),IFERROR(INDEX($C$6:$C$37,MATCH(Undirviðmið!$B105,$B$6:$B$37,0)+4-1),""),"")))</f>
        <v/>
      </c>
      <c r="DL9" s="1" t="str">
        <f aca="false">IF(Undirviðmið!$B106="","",IF(Undirviðmið!$B106=Viðmið!$C$10,IFERROR(INDEX($C$38:$C$52,4),""),IF(4&lt;=COUNTIF($B$6:$B$37,Undirviðmið!$B106),IFERROR(INDEX($C$6:$C$37,MATCH(Undirviðmið!$B106,$B$6:$B$37,0)+4-1),""),"")))</f>
        <v/>
      </c>
      <c r="DM9" s="1" t="str">
        <f aca="false">IF(Undirviðmið!$B107="","",IF(Undirviðmið!$B107=Viðmið!$C$10,IFERROR(INDEX($C$38:$C$52,4),""),IF(4&lt;=COUNTIF($B$6:$B$37,Undirviðmið!$B107),IFERROR(INDEX($C$6:$C$37,MATCH(Undirviðmið!$B107,$B$6:$B$37,0)+4-1),""),"")))</f>
        <v/>
      </c>
      <c r="DN9" s="1" t="str">
        <f aca="false">IF(Undirviðmið!$B108="","",IF(Undirviðmið!$B108=Viðmið!$C$10,IFERROR(INDEX($C$38:$C$52,4),""),IF(4&lt;=COUNTIF($B$6:$B$37,Undirviðmið!$B108),IFERROR(INDEX($C$6:$C$37,MATCH(Undirviðmið!$B108,$B$6:$B$37,0)+4-1),""),"")))</f>
        <v/>
      </c>
      <c r="DO9" s="1" t="str">
        <f aca="false">IF(Undirviðmið!$B109="","",IF(Undirviðmið!$B109=Viðmið!$C$10,IFERROR(INDEX($C$38:$C$52,4),""),IF(4&lt;=COUNTIF($B$6:$B$37,Undirviðmið!$B109),IFERROR(INDEX($C$6:$C$37,MATCH(Undirviðmið!$B109,$B$6:$B$37,0)+4-1),""),"")))</f>
        <v/>
      </c>
      <c r="DP9" s="1" t="str">
        <f aca="false">IF(Undirviðmið!$B110="","",IF(Undirviðmið!$B110=Viðmið!$C$10,IFERROR(INDEX($C$38:$C$52,4),""),IF(4&lt;=COUNTIF($B$6:$B$37,Undirviðmið!$B110),IFERROR(INDEX($C$6:$C$37,MATCH(Undirviðmið!$B110,$B$6:$B$37,0)+4-1),""),"")))</f>
        <v/>
      </c>
      <c r="DQ9" s="1" t="str">
        <f aca="false">IF(Undirviðmið!$B111="","",IF(Undirviðmið!$B111=Viðmið!$C$10,IFERROR(INDEX($C$38:$C$52,4),""),IF(4&lt;=COUNTIF($B$6:$B$37,Undirviðmið!$B111),IFERROR(INDEX($C$6:$C$37,MATCH(Undirviðmið!$B111,$B$6:$B$37,0)+4-1),""),"")))</f>
        <v/>
      </c>
      <c r="DR9" s="1" t="str">
        <f aca="false">IF(Undirviðmið!$B112="","",IF(Undirviðmið!$B112=Viðmið!$C$10,IFERROR(INDEX($C$38:$C$52,4),""),IF(4&lt;=COUNTIF($B$6:$B$37,Undirviðmið!$B112),IFERROR(INDEX($C$6:$C$37,MATCH(Undirviðmið!$B112,$B$6:$B$37,0)+4-1),""),"")))</f>
        <v/>
      </c>
      <c r="DS9" s="1" t="str">
        <f aca="false">IF(Undirviðmið!$B113="","",IF(Undirviðmið!$B113=Viðmið!$C$10,IFERROR(INDEX($C$38:$C$52,4),""),IF(4&lt;=COUNTIF($B$6:$B$37,Undirviðmið!$B113),IFERROR(INDEX($C$6:$C$37,MATCH(Undirviðmið!$B113,$B$6:$B$37,0)+4-1),""),"")))</f>
        <v/>
      </c>
      <c r="DT9" s="1" t="str">
        <f aca="false">IF(Undirviðmið!$B114="","",IF(Undirviðmið!$B114=Viðmið!$C$10,IFERROR(INDEX($C$38:$C$52,4),""),IF(4&lt;=COUNTIF($B$6:$B$37,Undirviðmið!$B114),IFERROR(INDEX($C$6:$C$37,MATCH(Undirviðmið!$B114,$B$6:$B$37,0)+4-1),""),"")))</f>
        <v/>
      </c>
      <c r="DU9" s="1" t="str">
        <f aca="false">IF(Undirviðmið!$B115="","",IF(Undirviðmið!$B115=Viðmið!$C$10,IFERROR(INDEX($C$38:$C$52,4),""),IF(4&lt;=COUNTIF($B$6:$B$37,Undirviðmið!$B115),IFERROR(INDEX($C$6:$C$37,MATCH(Undirviðmið!$B115,$B$6:$B$37,0)+4-1),""),"")))</f>
        <v/>
      </c>
      <c r="DV9" s="1" t="str">
        <f aca="false">IF(Undirviðmið!$B116="","",IF(Undirviðmið!$B116=Viðmið!$C$10,IFERROR(INDEX($C$38:$C$52,4),""),IF(4&lt;=COUNTIF($B$6:$B$37,Undirviðmið!$B116),IFERROR(INDEX($C$6:$C$37,MATCH(Undirviðmið!$B116,$B$6:$B$37,0)+4-1),""),"")))</f>
        <v/>
      </c>
      <c r="DW9" s="1" t="str">
        <f aca="false">IF(Undirviðmið!$B117="","",IF(Undirviðmið!$B117=Viðmið!$C$10,IFERROR(INDEX($C$38:$C$52,4),""),IF(4&lt;=COUNTIF($B$6:$B$37,Undirviðmið!$B117),IFERROR(INDEX($C$6:$C$37,MATCH(Undirviðmið!$B117,$B$6:$B$37,0)+4-1),""),"")))</f>
        <v/>
      </c>
      <c r="DX9" s="1" t="str">
        <f aca="false">IF(Undirviðmið!$B118="","",IF(Undirviðmið!$B118=Viðmið!$C$10,IFERROR(INDEX($C$38:$C$52,4),""),IF(4&lt;=COUNTIF($B$6:$B$37,Undirviðmið!$B118),IFERROR(INDEX($C$6:$C$37,MATCH(Undirviðmið!$B118,$B$6:$B$37,0)+4-1),""),"")))</f>
        <v/>
      </c>
      <c r="DY9" s="1" t="str">
        <f aca="false">IF(Undirviðmið!$B119="","",IF(Undirviðmið!$B119=Viðmið!$C$10,IFERROR(INDEX($C$38:$C$52,4),""),IF(4&lt;=COUNTIF($B$6:$B$37,Undirviðmið!$B119),IFERROR(INDEX($C$6:$C$37,MATCH(Undirviðmið!$B119,$B$6:$B$37,0)+4-1),""),"")))</f>
        <v/>
      </c>
      <c r="DZ9" s="1" t="str">
        <f aca="false">IF(Undirviðmið!$B120="","",IF(Undirviðmið!$B120=Viðmið!$C$10,IFERROR(INDEX($C$38:$C$52,4),""),IF(4&lt;=COUNTIF($B$6:$B$37,Undirviðmið!$B120),IFERROR(INDEX($C$6:$C$37,MATCH(Undirviðmið!$B120,$B$6:$B$37,0)+4-1),""),"")))</f>
        <v/>
      </c>
      <c r="EA9" s="1" t="str">
        <f aca="false">IF(Undirviðmið!$B121="","",IF(Undirviðmið!$B121=Viðmið!$C$10,IFERROR(INDEX($C$38:$C$52,4),""),IF(4&lt;=COUNTIF($B$6:$B$37,Undirviðmið!$B121),IFERROR(INDEX($C$6:$C$37,MATCH(Undirviðmið!$B121,$B$6:$B$37,0)+4-1),""),"")))</f>
        <v/>
      </c>
      <c r="EB9" s="1" t="str">
        <f aca="false">IF(Undirviðmið!$B122="","",IF(Undirviðmið!$B122=Viðmið!$C$10,IFERROR(INDEX($C$38:$C$52,4),""),IF(4&lt;=COUNTIF($B$6:$B$37,Undirviðmið!$B122),IFERROR(INDEX($C$6:$C$37,MATCH(Undirviðmið!$B122,$B$6:$B$37,0)+4-1),""),"")))</f>
        <v/>
      </c>
      <c r="EC9" s="1" t="str">
        <f aca="false">IF(Undirviðmið!$B123="","",IF(Undirviðmið!$B123=Viðmið!$C$10,IFERROR(INDEX($C$38:$C$52,4),""),IF(4&lt;=COUNTIF($B$6:$B$37,Undirviðmið!$B123),IFERROR(INDEX($C$6:$C$37,MATCH(Undirviðmið!$B123,$B$6:$B$37,0)+4-1),""),"")))</f>
        <v/>
      </c>
      <c r="ED9" s="1" t="str">
        <f aca="false">IF(Undirviðmið!$B124="","",IF(Undirviðmið!$B124=Viðmið!$C$10,IFERROR(INDEX($C$38:$C$52,4),""),IF(4&lt;=COUNTIF($B$6:$B$37,Undirviðmið!$B124),IFERROR(INDEX($C$6:$C$37,MATCH(Undirviðmið!$B124,$B$6:$B$37,0)+4-1),""),"")))</f>
        <v/>
      </c>
      <c r="EE9" s="1" t="str">
        <f aca="false">IF(Undirviðmið!$B125="","",IF(Undirviðmið!$B125=Viðmið!$C$10,IFERROR(INDEX($C$38:$C$52,4),""),IF(4&lt;=COUNTIF($B$6:$B$37,Undirviðmið!$B125),IFERROR(INDEX($C$6:$C$37,MATCH(Undirviðmið!$B125,$B$6:$B$37,0)+4-1),""),"")))</f>
        <v/>
      </c>
      <c r="EF9" s="1" t="str">
        <f aca="false">IF(Undirviðmið!$B126="","",IF(Undirviðmið!$B126=Viðmið!$C$10,IFERROR(INDEX($C$38:$C$52,4),""),IF(4&lt;=COUNTIF($B$6:$B$37,Undirviðmið!$B126),IFERROR(INDEX($C$6:$C$37,MATCH(Undirviðmið!$B126,$B$6:$B$37,0)+4-1),""),"")))</f>
        <v/>
      </c>
      <c r="EG9" s="1" t="str">
        <f aca="false">IF(Undirviðmið!$B127="","",IF(Undirviðmið!$B127=Viðmið!$C$10,IFERROR(INDEX($C$38:$C$52,4),""),IF(4&lt;=COUNTIF($B$6:$B$37,Undirviðmið!$B127),IFERROR(INDEX($C$6:$C$37,MATCH(Undirviðmið!$B127,$B$6:$B$37,0)+4-1),""),"")))</f>
        <v/>
      </c>
      <c r="EH9" s="1" t="str">
        <f aca="false">IF(Undirviðmið!$B128="","",IF(Undirviðmið!$B128=Viðmið!$C$10,IFERROR(INDEX($C$38:$C$52,4),""),IF(4&lt;=COUNTIF($B$6:$B$37,Undirviðmið!$B128),IFERROR(INDEX($C$6:$C$37,MATCH(Undirviðmið!$B128,$B$6:$B$37,0)+4-1),""),"")))</f>
        <v/>
      </c>
      <c r="EI9" s="1" t="str">
        <f aca="false">IF(Undirviðmið!$B129="","",IF(Undirviðmið!$B129=Viðmið!$C$10,IFERROR(INDEX($C$38:$C$52,4),""),IF(4&lt;=COUNTIF($B$6:$B$37,Undirviðmið!$B129),IFERROR(INDEX($C$6:$C$37,MATCH(Undirviðmið!$B129,$B$6:$B$37,0)+4-1),""),"")))</f>
        <v/>
      </c>
      <c r="EJ9" s="1" t="str">
        <f aca="false">IF(Undirviðmið!$B130="","",IF(Undirviðmið!$B130=Viðmið!$C$10,IFERROR(INDEX($C$38:$C$52,4),""),IF(4&lt;=COUNTIF($B$6:$B$37,Undirviðmið!$B130),IFERROR(INDEX($C$6:$C$37,MATCH(Undirviðmið!$B130,$B$6:$B$37,0)+4-1),""),"")))</f>
        <v/>
      </c>
      <c r="EK9" s="1" t="str">
        <f aca="false">IF(Undirviðmið!$B131="","",IF(Undirviðmið!$B131=Viðmið!$C$10,IFERROR(INDEX($C$38:$C$52,4),""),IF(4&lt;=COUNTIF($B$6:$B$37,Undirviðmið!$B131),IFERROR(INDEX($C$6:$C$37,MATCH(Undirviðmið!$B131,$B$6:$B$37,0)+4-1),""),"")))</f>
        <v/>
      </c>
      <c r="EL9" s="1" t="str">
        <f aca="false">IF(Undirviðmið!$B132="","",IF(Undirviðmið!$B132=Viðmið!$C$10,IFERROR(INDEX($C$38:$C$52,4),""),IF(4&lt;=COUNTIF($B$6:$B$37,Undirviðmið!$B132),IFERROR(INDEX($C$6:$C$37,MATCH(Undirviðmið!$B132,$B$6:$B$37,0)+4-1),""),"")))</f>
        <v/>
      </c>
      <c r="EM9" s="1" t="str">
        <f aca="false">IF(Undirviðmið!$B133="","",IF(Undirviðmið!$B133=Viðmið!$C$10,IFERROR(INDEX($C$38:$C$52,4),""),IF(4&lt;=COUNTIF($B$6:$B$37,Undirviðmið!$B133),IFERROR(INDEX($C$6:$C$37,MATCH(Undirviðmið!$B133,$B$6:$B$37,0)+4-1),""),"")))</f>
        <v/>
      </c>
      <c r="EN9" s="1" t="str">
        <f aca="false">IF(Undirviðmið!$B134="","",IF(Undirviðmið!$B134=Viðmið!$C$10,IFERROR(INDEX($C$38:$C$52,4),""),IF(4&lt;=COUNTIF($B$6:$B$37,Undirviðmið!$B134),IFERROR(INDEX($C$6:$C$37,MATCH(Undirviðmið!$B134,$B$6:$B$37,0)+4-1),""),"")))</f>
        <v/>
      </c>
      <c r="EO9" s="1" t="str">
        <f aca="false">IF(Undirviðmið!$B135="","",IF(Undirviðmið!$B135=Viðmið!$C$10,IFERROR(INDEX($C$38:$C$52,4),""),IF(4&lt;=COUNTIF($B$6:$B$37,Undirviðmið!$B135),IFERROR(INDEX($C$6:$C$37,MATCH(Undirviðmið!$B135,$B$6:$B$37,0)+4-1),""),"")))</f>
        <v/>
      </c>
      <c r="EP9" s="1" t="str">
        <f aca="false">IF(Undirviðmið!$B136="","",IF(Undirviðmið!$B136=Viðmið!$C$10,IFERROR(INDEX($C$38:$C$52,4),""),IF(4&lt;=COUNTIF($B$6:$B$37,Undirviðmið!$B136),IFERROR(INDEX($C$6:$C$37,MATCH(Undirviðmið!$B136,$B$6:$B$37,0)+4-1),""),"")))</f>
        <v/>
      </c>
      <c r="EQ9" s="1" t="str">
        <f aca="false">IF(Undirviðmið!$B137="","",IF(Undirviðmið!$B137=Viðmið!$C$10,IFERROR(INDEX($C$38:$C$52,4),""),IF(4&lt;=COUNTIF($B$6:$B$37,Undirviðmið!$B137),IFERROR(INDEX($C$6:$C$37,MATCH(Undirviðmið!$B137,$B$6:$B$37,0)+4-1),""),"")))</f>
        <v/>
      </c>
      <c r="ER9" s="1" t="str">
        <f aca="false">IF(Undirviðmið!$B138="","",IF(Undirviðmið!$B138=Viðmið!$C$10,IFERROR(INDEX($C$38:$C$52,4),""),IF(4&lt;=COUNTIF($B$6:$B$37,Undirviðmið!$B138),IFERROR(INDEX($C$6:$C$37,MATCH(Undirviðmið!$B138,$B$6:$B$37,0)+4-1),""),"")))</f>
        <v/>
      </c>
      <c r="ES9" s="1" t="str">
        <f aca="false">IF(Undirviðmið!$B139="","",IF(Undirviðmið!$B139=Viðmið!$C$10,IFERROR(INDEX($C$38:$C$52,4),""),IF(4&lt;=COUNTIF($B$6:$B$37,Undirviðmið!$B139),IFERROR(INDEX($C$6:$C$37,MATCH(Undirviðmið!$B139,$B$6:$B$37,0)+4-1),""),"")))</f>
        <v/>
      </c>
      <c r="ET9" s="1" t="str">
        <f aca="false">IF(Undirviðmið!$B140="","",IF(Undirviðmið!$B140=Viðmið!$C$10,IFERROR(INDEX($C$38:$C$52,4),""),IF(4&lt;=COUNTIF($B$6:$B$37,Undirviðmið!$B140),IFERROR(INDEX($C$6:$C$37,MATCH(Undirviðmið!$B140,$B$6:$B$37,0)+4-1),""),"")))</f>
        <v/>
      </c>
      <c r="EU9" s="1" t="str">
        <f aca="false">IF(Undirviðmið!$B141="","",IF(Undirviðmið!$B141=Viðmið!$C$10,IFERROR(INDEX($C$38:$C$52,4),""),IF(4&lt;=COUNTIF($B$6:$B$37,Undirviðmið!$B141),IFERROR(INDEX($C$6:$C$37,MATCH(Undirviðmið!$B141,$B$6:$B$37,0)+4-1),""),"")))</f>
        <v/>
      </c>
      <c r="EV9" s="1" t="str">
        <f aca="false">IF(Undirviðmið!$B142="","",IF(Undirviðmið!$B142=Viðmið!$C$10,IFERROR(INDEX($C$38:$C$52,4),""),IF(4&lt;=COUNTIF($B$6:$B$37,Undirviðmið!$B142),IFERROR(INDEX($C$6:$C$37,MATCH(Undirviðmið!$B142,$B$6:$B$37,0)+4-1),""),"")))</f>
        <v/>
      </c>
      <c r="EW9" s="1" t="str">
        <f aca="false">IF(Undirviðmið!$B143="","",IF(Undirviðmið!$B143=Viðmið!$C$10,IFERROR(INDEX($C$38:$C$52,4),""),IF(4&lt;=COUNTIF($B$6:$B$37,Undirviðmið!$B143),IFERROR(INDEX($C$6:$C$37,MATCH(Undirviðmið!$B143,$B$6:$B$37,0)+4-1),""),"")))</f>
        <v/>
      </c>
      <c r="EX9" s="1" t="str">
        <f aca="false">IF(Undirviðmið!$B144="","",IF(Undirviðmið!$B144=Viðmið!$C$10,IFERROR(INDEX($C$38:$C$52,4),""),IF(4&lt;=COUNTIF($B$6:$B$37,Undirviðmið!$B144),IFERROR(INDEX($C$6:$C$37,MATCH(Undirviðmið!$B144,$B$6:$B$37,0)+4-1),""),"")))</f>
        <v/>
      </c>
      <c r="EY9" s="1" t="str">
        <f aca="false">IF(Undirviðmið!$B145="","",IF(Undirviðmið!$B145=Viðmið!$C$10,IFERROR(INDEX($C$38:$C$52,4),""),IF(4&lt;=COUNTIF($B$6:$B$37,Undirviðmið!$B145),IFERROR(INDEX($C$6:$C$37,MATCH(Undirviðmið!$B145,$B$6:$B$37,0)+4-1),""),"")))</f>
        <v/>
      </c>
      <c r="EZ9" s="1" t="str">
        <f aca="false">IF(Undirviðmið!$B146="","",IF(Undirviðmið!$B146=Viðmið!$C$10,IFERROR(INDEX($C$38:$C$52,4),""),IF(4&lt;=COUNTIF($B$6:$B$37,Undirviðmið!$B146),IFERROR(INDEX($C$6:$C$37,MATCH(Undirviðmið!$B146,$B$6:$B$37,0)+4-1),""),"")))</f>
        <v/>
      </c>
      <c r="FA9" s="1" t="str">
        <f aca="false">IF(Undirviðmið!$B147="","",IF(Undirviðmið!$B147=Viðmið!$C$10,IFERROR(INDEX($C$38:$C$52,4),""),IF(4&lt;=COUNTIF($B$6:$B$37,Undirviðmið!$B147),IFERROR(INDEX($C$6:$C$37,MATCH(Undirviðmið!$B147,$B$6:$B$37,0)+4-1),""),"")))</f>
        <v/>
      </c>
      <c r="FB9" s="1" t="str">
        <f aca="false">IF(Undirviðmið!$B148="","",IF(Undirviðmið!$B148=Viðmið!$C$10,IFERROR(INDEX($C$38:$C$52,4),""),IF(4&lt;=COUNTIF($B$6:$B$37,Undirviðmið!$B148),IFERROR(INDEX($C$6:$C$37,MATCH(Undirviðmið!$B148,$B$6:$B$37,0)+4-1),""),"")))</f>
        <v/>
      </c>
      <c r="FC9" s="1" t="str">
        <f aca="false">IF(Undirviðmið!$B149="","",IF(Undirviðmið!$B149=Viðmið!$C$10,IFERROR(INDEX($C$38:$C$52,4),""),IF(4&lt;=COUNTIF($B$6:$B$37,Undirviðmið!$B149),IFERROR(INDEX($C$6:$C$37,MATCH(Undirviðmið!$B149,$B$6:$B$37,0)+4-1),""),"")))</f>
        <v/>
      </c>
      <c r="FD9" s="1" t="str">
        <f aca="false">IF(Undirviðmið!$B150="","",IF(Undirviðmið!$B150=Viðmið!$C$10,IFERROR(INDEX($C$38:$C$52,4),""),IF(4&lt;=COUNTIF($B$6:$B$37,Undirviðmið!$B150),IFERROR(INDEX($C$6:$C$37,MATCH(Undirviðmið!$B150,$B$6:$B$37,0)+4-1),""),"")))</f>
        <v/>
      </c>
      <c r="FE9" s="1" t="str">
        <f aca="false">IF(Undirviðmið!$B151="","",IF(Undirviðmið!$B151=Viðmið!$C$10,IFERROR(INDEX($C$38:$C$52,4),""),IF(4&lt;=COUNTIF($B$6:$B$37,Undirviðmið!$B151),IFERROR(INDEX($C$6:$C$37,MATCH(Undirviðmið!$B151,$B$6:$B$37,0)+4-1),""),"")))</f>
        <v/>
      </c>
      <c r="FF9" s="1" t="str">
        <f aca="false">IF(Undirviðmið!$B152="","",IF(Undirviðmið!$B152=Viðmið!$C$10,IFERROR(INDEX($C$38:$C$52,4),""),IF(4&lt;=COUNTIF($B$6:$B$37,Undirviðmið!$B152),IFERROR(INDEX($C$6:$C$37,MATCH(Undirviðmið!$B152,$B$6:$B$37,0)+4-1),""),"")))</f>
        <v/>
      </c>
      <c r="FG9" s="1" t="str">
        <f aca="false">IF(Undirviðmið!$B153="","",IF(Undirviðmið!$B153=Viðmið!$C$10,IFERROR(INDEX($C$38:$C$52,4),""),IF(4&lt;=COUNTIF($B$6:$B$37,Undirviðmið!$B153),IFERROR(INDEX($C$6:$C$37,MATCH(Undirviðmið!$B153,$B$6:$B$37,0)+4-1),""),"")))</f>
        <v/>
      </c>
      <c r="FH9" s="1" t="str">
        <f aca="false">IF(Undirviðmið!$B154="","",IF(Undirviðmið!$B154=Viðmið!$C$10,IFERROR(INDEX($C$38:$C$52,4),""),IF(4&lt;=COUNTIF($B$6:$B$37,Undirviðmið!$B154),IFERROR(INDEX($C$6:$C$37,MATCH(Undirviðmið!$B154,$B$6:$B$37,0)+4-1),""),"")))</f>
        <v/>
      </c>
      <c r="FI9" s="1" t="str">
        <f aca="false">IF(Undirviðmið!$B155="","",IF(Undirviðmið!$B155=Viðmið!$C$10,IFERROR(INDEX($C$38:$C$52,4),""),IF(4&lt;=COUNTIF($B$6:$B$37,Undirviðmið!$B155),IFERROR(INDEX($C$6:$C$37,MATCH(Undirviðmið!$B155,$B$6:$B$37,0)+4-1),""),"")))</f>
        <v/>
      </c>
      <c r="FJ9" s="1" t="str">
        <f aca="false">IF(Undirviðmið!$B156="","",IF(Undirviðmið!$B156=Viðmið!$C$10,IFERROR(INDEX($C$38:$C$52,4),""),IF(4&lt;=COUNTIF($B$6:$B$37,Undirviðmið!$B156),IFERROR(INDEX($C$6:$C$37,MATCH(Undirviðmið!$B156,$B$6:$B$37,0)+4-1),""),"")))</f>
        <v/>
      </c>
      <c r="FK9" s="1" t="str">
        <f aca="false">IF(Undirviðmið!$B157="","",IF(Undirviðmið!$B157=Viðmið!$C$10,IFERROR(INDEX($C$38:$C$52,4),""),IF(4&lt;=COUNTIF($B$6:$B$37,Undirviðmið!$B157),IFERROR(INDEX($C$6:$C$37,MATCH(Undirviðmið!$B157,$B$6:$B$37,0)+4-1),""),"")))</f>
        <v/>
      </c>
      <c r="FL9" s="1" t="str">
        <f aca="false">IF(Undirviðmið!$B158="","",IF(Undirviðmið!$B158=Viðmið!$C$10,IFERROR(INDEX($C$38:$C$52,4),""),IF(4&lt;=COUNTIF($B$6:$B$37,Undirviðmið!$B158),IFERROR(INDEX($C$6:$C$37,MATCH(Undirviðmið!$B158,$B$6:$B$37,0)+4-1),""),"")))</f>
        <v/>
      </c>
      <c r="FM9" s="1" t="str">
        <f aca="false">IF(Undirviðmið!$B159="","",IF(Undirviðmið!$B159=Viðmið!$C$10,IFERROR(INDEX($C$38:$C$52,4),""),IF(4&lt;=COUNTIF($B$6:$B$37,Undirviðmið!$B159),IFERROR(INDEX($C$6:$C$37,MATCH(Undirviðmið!$B159,$B$6:$B$37,0)+4-1),""),"")))</f>
        <v/>
      </c>
      <c r="FN9" s="1" t="str">
        <f aca="false">IF(Undirviðmið!$B160="","",IF(Undirviðmið!$B160=Viðmið!$C$10,IFERROR(INDEX($C$38:$C$52,4),""),IF(4&lt;=COUNTIF($B$6:$B$37,Undirviðmið!$B160),IFERROR(INDEX($C$6:$C$37,MATCH(Undirviðmið!$B160,$B$6:$B$37,0)+4-1),""),"")))</f>
        <v/>
      </c>
      <c r="FO9" s="1" t="str">
        <f aca="false">IF(Undirviðmið!$B161="","",IF(Undirviðmið!$B161=Viðmið!$C$10,IFERROR(INDEX($C$38:$C$52,4),""),IF(4&lt;=COUNTIF($B$6:$B$37,Undirviðmið!$B161),IFERROR(INDEX($C$6:$C$37,MATCH(Undirviðmið!$B161,$B$6:$B$37,0)+4-1),""),"")))</f>
        <v/>
      </c>
      <c r="FP9" s="1" t="str">
        <f aca="false">IF(Undirviðmið!$B162="","",IF(Undirviðmið!$B162=Viðmið!$C$10,IFERROR(INDEX($C$38:$C$52,4),""),IF(4&lt;=COUNTIF($B$6:$B$37,Undirviðmið!$B162),IFERROR(INDEX($C$6:$C$37,MATCH(Undirviðmið!$B162,$B$6:$B$37,0)+4-1),""),"")))</f>
        <v/>
      </c>
      <c r="FQ9" s="1" t="str">
        <f aca="false">IF(Undirviðmið!$B163="","",IF(Undirviðmið!$B163=Viðmið!$C$10,IFERROR(INDEX($C$38:$C$52,4),""),IF(4&lt;=COUNTIF($B$6:$B$37,Undirviðmið!$B163),IFERROR(INDEX($C$6:$C$37,MATCH(Undirviðmið!$B163,$B$6:$B$37,0)+4-1),""),"")))</f>
        <v/>
      </c>
      <c r="FR9" s="1" t="str">
        <f aca="false">IF(Undirviðmið!$B164="","",IF(Undirviðmið!$B164=Viðmið!$C$10,IFERROR(INDEX($C$38:$C$52,4),""),IF(4&lt;=COUNTIF($B$6:$B$37,Undirviðmið!$B164),IFERROR(INDEX($C$6:$C$37,MATCH(Undirviðmið!$B164,$B$6:$B$37,0)+4-1),""),"")))</f>
        <v/>
      </c>
      <c r="FS9" s="1" t="str">
        <f aca="false">IF(Undirviðmið!$B165="","",IF(Undirviðmið!$B165=Viðmið!$C$10,IFERROR(INDEX($C$38:$C$52,4),""),IF(4&lt;=COUNTIF($B$6:$B$37,Undirviðmið!$B165),IFERROR(INDEX($C$6:$C$37,MATCH(Undirviðmið!$B165,$B$6:$B$37,0)+4-1),""),"")))</f>
        <v/>
      </c>
      <c r="FT9" s="1" t="str">
        <f aca="false">IF(Undirviðmið!$B166="","",IF(Undirviðmið!$B166=Viðmið!$C$10,IFERROR(INDEX($C$38:$C$52,4),""),IF(4&lt;=COUNTIF($B$6:$B$37,Undirviðmið!$B166),IFERROR(INDEX($C$6:$C$37,MATCH(Undirviðmið!$B166,$B$6:$B$37,0)+4-1),""),"")))</f>
        <v/>
      </c>
      <c r="FU9" s="1" t="str">
        <f aca="false">IF(Undirviðmið!$B167="","",IF(Undirviðmið!$B167=Viðmið!$C$10,IFERROR(INDEX($C$38:$C$52,4),""),IF(4&lt;=COUNTIF($B$6:$B$37,Undirviðmið!$B167),IFERROR(INDEX($C$6:$C$37,MATCH(Undirviðmið!$B167,$B$6:$B$37,0)+4-1),""),"")))</f>
        <v/>
      </c>
      <c r="FV9" s="1" t="str">
        <f aca="false">IF(Undirviðmið!$B168="","",IF(Undirviðmið!$B168=Viðmið!$C$10,IFERROR(INDEX($C$38:$C$52,4),""),IF(4&lt;=COUNTIF($B$6:$B$37,Undirviðmið!$B168),IFERROR(INDEX($C$6:$C$37,MATCH(Undirviðmið!$B168,$B$6:$B$37,0)+4-1),""),"")))</f>
        <v/>
      </c>
      <c r="FW9" s="1" t="str">
        <f aca="false">IF(Undirviðmið!$B169="","",IF(Undirviðmið!$B169=Viðmið!$C$10,IFERROR(INDEX($C$38:$C$52,4),""),IF(4&lt;=COUNTIF($B$6:$B$37,Undirviðmið!$B169),IFERROR(INDEX($C$6:$C$37,MATCH(Undirviðmið!$B169,$B$6:$B$37,0)+4-1),""),"")))</f>
        <v/>
      </c>
      <c r="FX9" s="1" t="str">
        <f aca="false">IF(Undirviðmið!$B170="","",IF(Undirviðmið!$B170=Viðmið!$C$10,IFERROR(INDEX($C$38:$C$52,4),""),IF(4&lt;=COUNTIF($B$6:$B$37,Undirviðmið!$B170),IFERROR(INDEX($C$6:$C$37,MATCH(Undirviðmið!$B170,$B$6:$B$37,0)+4-1),""),"")))</f>
        <v/>
      </c>
      <c r="FY9" s="1" t="str">
        <f aca="false">IF(Undirviðmið!$B171="","",IF(Undirviðmið!$B171=Viðmið!$C$10,IFERROR(INDEX($C$38:$C$52,4),""),IF(4&lt;=COUNTIF($B$6:$B$37,Undirviðmið!$B171),IFERROR(INDEX($C$6:$C$37,MATCH(Undirviðmið!$B171,$B$6:$B$37,0)+4-1),""),"")))</f>
        <v/>
      </c>
      <c r="FZ9" s="1" t="str">
        <f aca="false">IF(Undirviðmið!$B172="","",IF(Undirviðmið!$B172=Viðmið!$C$10,IFERROR(INDEX($C$38:$C$52,4),""),IF(4&lt;=COUNTIF($B$6:$B$37,Undirviðmið!$B172),IFERROR(INDEX($C$6:$C$37,MATCH(Undirviðmið!$B172,$B$6:$B$37,0)+4-1),""),"")))</f>
        <v/>
      </c>
      <c r="GA9" s="1" t="str">
        <f aca="false">IF(Undirviðmið!$B173="","",IF(Undirviðmið!$B173=Viðmið!$C$10,IFERROR(INDEX($C$38:$C$52,4),""),IF(4&lt;=COUNTIF($B$6:$B$37,Undirviðmið!$B173),IFERROR(INDEX($C$6:$C$37,MATCH(Undirviðmið!$B173,$B$6:$B$37,0)+4-1),""),"")))</f>
        <v/>
      </c>
      <c r="GB9" s="1" t="str">
        <f aca="false">IF(Undirviðmið!$B174="","",IF(Undirviðmið!$B174=Viðmið!$C$10,IFERROR(INDEX($C$38:$C$52,4),""),IF(4&lt;=COUNTIF($B$6:$B$37,Undirviðmið!$B174),IFERROR(INDEX($C$6:$C$37,MATCH(Undirviðmið!$B174,$B$6:$B$37,0)+4-1),""),"")))</f>
        <v/>
      </c>
      <c r="GC9" s="1" t="str">
        <f aca="false">IF(Undirviðmið!$B175="","",IF(Undirviðmið!$B175=Viðmið!$C$10,IFERROR(INDEX($C$38:$C$52,4),""),IF(4&lt;=COUNTIF($B$6:$B$37,Undirviðmið!$B175),IFERROR(INDEX($C$6:$C$37,MATCH(Undirviðmið!$B175,$B$6:$B$37,0)+4-1),""),"")))</f>
        <v/>
      </c>
      <c r="GD9" s="1" t="str">
        <f aca="false">IF(Undirviðmið!$B176="","",IF(Undirviðmið!$B176=Viðmið!$C$10,IFERROR(INDEX($C$38:$C$52,4),""),IF(4&lt;=COUNTIF($B$6:$B$37,Undirviðmið!$B176),IFERROR(INDEX($C$6:$C$37,MATCH(Undirviðmið!$B176,$B$6:$B$37,0)+4-1),""),"")))</f>
        <v/>
      </c>
      <c r="GE9" s="1" t="str">
        <f aca="false">IF(Undirviðmið!$B177="","",IF(Undirviðmið!$B177=Viðmið!$C$10,IFERROR(INDEX($C$38:$C$52,4),""),IF(4&lt;=COUNTIF($B$6:$B$37,Undirviðmið!$B177),IFERROR(INDEX($C$6:$C$37,MATCH(Undirviðmið!$B177,$B$6:$B$37,0)+4-1),""),"")))</f>
        <v/>
      </c>
      <c r="GF9" s="1" t="str">
        <f aca="false">IF(Undirviðmið!$B178="","",IF(Undirviðmið!$B178=Viðmið!$C$10,IFERROR(INDEX($C$38:$C$52,4),""),IF(4&lt;=COUNTIF($B$6:$B$37,Undirviðmið!$B178),IFERROR(INDEX($C$6:$C$37,MATCH(Undirviðmið!$B178,$B$6:$B$37,0)+4-1),""),"")))</f>
        <v/>
      </c>
      <c r="GG9" s="1" t="str">
        <f aca="false">IF(Undirviðmið!$B179="","",IF(Undirviðmið!$B179=Viðmið!$C$10,IFERROR(INDEX($C$38:$C$52,4),""),IF(4&lt;=COUNTIF($B$6:$B$37,Undirviðmið!$B179),IFERROR(INDEX($C$6:$C$37,MATCH(Undirviðmið!$B179,$B$6:$B$37,0)+4-1),""),"")))</f>
        <v/>
      </c>
      <c r="GH9" s="1" t="str">
        <f aca="false">IF(Undirviðmið!$B180="","",IF(Undirviðmið!$B180=Viðmið!$C$10,IFERROR(INDEX($C$38:$C$52,4),""),IF(4&lt;=COUNTIF($B$6:$B$37,Undirviðmið!$B180),IFERROR(INDEX($C$6:$C$37,MATCH(Undirviðmið!$B180,$B$6:$B$37,0)+4-1),""),"")))</f>
        <v/>
      </c>
      <c r="GI9" s="1" t="str">
        <f aca="false">IF(Undirviðmið!$B181="","",IF(Undirviðmið!$B181=Viðmið!$C$10,IFERROR(INDEX($C$38:$C$52,4),""),IF(4&lt;=COUNTIF($B$6:$B$37,Undirviðmið!$B181),IFERROR(INDEX($C$6:$C$37,MATCH(Undirviðmið!$B181,$B$6:$B$37,0)+4-1),""),"")))</f>
        <v/>
      </c>
      <c r="GJ9" s="1" t="str">
        <f aca="false">IF(Undirviðmið!$B182="","",IF(Undirviðmið!$B182=Viðmið!$C$10,IFERROR(INDEX($C$38:$C$52,4),""),IF(4&lt;=COUNTIF($B$6:$B$37,Undirviðmið!$B182),IFERROR(INDEX($C$6:$C$37,MATCH(Undirviðmið!$B182,$B$6:$B$37,0)+4-1),""),"")))</f>
        <v/>
      </c>
      <c r="GK9" s="1" t="str">
        <f aca="false">IF(Undirviðmið!$B183="","",IF(Undirviðmið!$B183=Viðmið!$C$10,IFERROR(INDEX($C$38:$C$52,4),""),IF(4&lt;=COUNTIF($B$6:$B$37,Undirviðmið!$B183),IFERROR(INDEX($C$6:$C$37,MATCH(Undirviðmið!$B183,$B$6:$B$37,0)+4-1),""),"")))</f>
        <v/>
      </c>
      <c r="GL9" s="1" t="str">
        <f aca="false">IF(Undirviðmið!$B184="","",IF(Undirviðmið!$B184=Viðmið!$C$10,IFERROR(INDEX($C$38:$C$52,4),""),IF(4&lt;=COUNTIF($B$6:$B$37,Undirviðmið!$B184),IFERROR(INDEX($C$6:$C$37,MATCH(Undirviðmið!$B184,$B$6:$B$37,0)+4-1),""),"")))</f>
        <v/>
      </c>
      <c r="GM9" s="1" t="str">
        <f aca="false">IF(Undirviðmið!$B185="","",IF(Undirviðmið!$B185=Viðmið!$C$10,IFERROR(INDEX($C$38:$C$52,4),""),IF(4&lt;=COUNTIF($B$6:$B$37,Undirviðmið!$B185),IFERROR(INDEX($C$6:$C$37,MATCH(Undirviðmið!$B185,$B$6:$B$37,0)+4-1),""),"")))</f>
        <v/>
      </c>
      <c r="GN9" s="1" t="str">
        <f aca="false">IF(Undirviðmið!$B186="","",IF(Undirviðmið!$B186=Viðmið!$C$10,IFERROR(INDEX($C$38:$C$52,4),""),IF(4&lt;=COUNTIF($B$6:$B$37,Undirviðmið!$B186),IFERROR(INDEX($C$6:$C$37,MATCH(Undirviðmið!$B186,$B$6:$B$37,0)+4-1),""),"")))</f>
        <v/>
      </c>
      <c r="GO9" s="1" t="str">
        <f aca="false">IF(Undirviðmið!$B187="","",IF(Undirviðmið!$B187=Viðmið!$C$10,IFERROR(INDEX($C$38:$C$52,4),""),IF(4&lt;=COUNTIF($B$6:$B$37,Undirviðmið!$B187),IFERROR(INDEX($C$6:$C$37,MATCH(Undirviðmið!$B187,$B$6:$B$37,0)+4-1),""),"")))</f>
        <v/>
      </c>
      <c r="GP9" s="1" t="str">
        <f aca="false">IF(Undirviðmið!$B188="","",IF(Undirviðmið!$B188=Viðmið!$C$10,IFERROR(INDEX($C$38:$C$52,4),""),IF(4&lt;=COUNTIF($B$6:$B$37,Undirviðmið!$B188),IFERROR(INDEX($C$6:$C$37,MATCH(Undirviðmið!$B188,$B$6:$B$37,0)+4-1),""),"")))</f>
        <v/>
      </c>
      <c r="GQ9" s="1" t="str">
        <f aca="false">IF(Undirviðmið!$B189="","",IF(Undirviðmið!$B189=Viðmið!$C$10,IFERROR(INDEX($C$38:$C$52,4),""),IF(4&lt;=COUNTIF($B$6:$B$37,Undirviðmið!$B189),IFERROR(INDEX($C$6:$C$37,MATCH(Undirviðmið!$B189,$B$6:$B$37,0)+4-1),""),"")))</f>
        <v/>
      </c>
      <c r="GR9" s="1" t="str">
        <f aca="false">IF(Undirviðmið!$B190="","",IF(Undirviðmið!$B190=Viðmið!$C$10,IFERROR(INDEX($C$38:$C$52,4),""),IF(4&lt;=COUNTIF($B$6:$B$37,Undirviðmið!$B190),IFERROR(INDEX($C$6:$C$37,MATCH(Undirviðmið!$B190,$B$6:$B$37,0)+4-1),""),"")))</f>
        <v/>
      </c>
      <c r="GS9" s="1" t="str">
        <f aca="false">IF(Undirviðmið!$B191="","",IF(Undirviðmið!$B191=Viðmið!$C$10,IFERROR(INDEX($C$38:$C$52,4),""),IF(4&lt;=COUNTIF($B$6:$B$37,Undirviðmið!$B191),IFERROR(INDEX($C$6:$C$37,MATCH(Undirviðmið!$B191,$B$6:$B$37,0)+4-1),""),"")))</f>
        <v/>
      </c>
      <c r="GT9" s="1" t="str">
        <f aca="false">IF(Undirviðmið!$B192="","",IF(Undirviðmið!$B192=Viðmið!$C$10,IFERROR(INDEX($C$38:$C$52,4),""),IF(4&lt;=COUNTIF($B$6:$B$37,Undirviðmið!$B192),IFERROR(INDEX($C$6:$C$37,MATCH(Undirviðmið!$B192,$B$6:$B$37,0)+4-1),""),"")))</f>
        <v/>
      </c>
      <c r="GU9" s="1" t="str">
        <f aca="false">IF(Undirviðmið!$B193="","",IF(Undirviðmið!$B193=Viðmið!$C$10,IFERROR(INDEX($C$38:$C$52,4),""),IF(4&lt;=COUNTIF($B$6:$B$37,Undirviðmið!$B193),IFERROR(INDEX($C$6:$C$37,MATCH(Undirviðmið!$B193,$B$6:$B$37,0)+4-1),""),"")))</f>
        <v/>
      </c>
      <c r="GV9" s="1" t="str">
        <f aca="false">IF(Undirviðmið!$B194="","",IF(Undirviðmið!$B194=Viðmið!$C$10,IFERROR(INDEX($C$38:$C$52,4),""),IF(4&lt;=COUNTIF($B$6:$B$37,Undirviðmið!$B194),IFERROR(INDEX($C$6:$C$37,MATCH(Undirviðmið!$B194,$B$6:$B$37,0)+4-1),""),"")))</f>
        <v/>
      </c>
      <c r="GW9" s="1" t="str">
        <f aca="false">IF(Undirviðmið!$B195="","",IF(Undirviðmið!$B195=Viðmið!$C$10,IFERROR(INDEX($C$38:$C$52,4),""),IF(4&lt;=COUNTIF($B$6:$B$37,Undirviðmið!$B195),IFERROR(INDEX($C$6:$C$37,MATCH(Undirviðmið!$B195,$B$6:$B$37,0)+4-1),""),"")))</f>
        <v/>
      </c>
      <c r="GX9" s="1" t="str">
        <f aca="false">IF(Undirviðmið!$B196="","",IF(Undirviðmið!$B196=Viðmið!$C$10,IFERROR(INDEX($C$38:$C$52,4),""),IF(4&lt;=COUNTIF($B$6:$B$37,Undirviðmið!$B196),IFERROR(INDEX($C$6:$C$37,MATCH(Undirviðmið!$B196,$B$6:$B$37,0)+4-1),""),"")))</f>
        <v/>
      </c>
      <c r="GY9" s="1" t="str">
        <f aca="false">IF(Undirviðmið!$B197="","",IF(Undirviðmið!$B197=Viðmið!$C$10,IFERROR(INDEX($C$38:$C$52,4),""),IF(4&lt;=COUNTIF($B$6:$B$37,Undirviðmið!$B197),IFERROR(INDEX($C$6:$C$37,MATCH(Undirviðmið!$B197,$B$6:$B$37,0)+4-1),""),"")))</f>
        <v/>
      </c>
      <c r="GZ9" s="1" t="str">
        <f aca="false">IF(Undirviðmið!$B198="","",IF(Undirviðmið!$B198=Viðmið!$C$10,IFERROR(INDEX($C$38:$C$52,4),""),IF(4&lt;=COUNTIF($B$6:$B$37,Undirviðmið!$B198),IFERROR(INDEX($C$6:$C$37,MATCH(Undirviðmið!$B198,$B$6:$B$37,0)+4-1),""),"")))</f>
        <v/>
      </c>
      <c r="HA9" s="1" t="str">
        <f aca="false">IF(Undirviðmið!$B199="","",IF(Undirviðmið!$B199=Viðmið!$C$10,IFERROR(INDEX($C$38:$C$52,4),""),IF(4&lt;=COUNTIF($B$6:$B$37,Undirviðmið!$B199),IFERROR(INDEX($C$6:$C$37,MATCH(Undirviðmið!$B199,$B$6:$B$37,0)+4-1),""),"")))</f>
        <v/>
      </c>
      <c r="HB9" s="1" t="str">
        <f aca="false">IF(Undirviðmið!$B200="","",IF(Undirviðmið!$B200=Viðmið!$C$10,IFERROR(INDEX($C$38:$C$52,4),""),IF(4&lt;=COUNTIF($B$6:$B$37,Undirviðmið!$B200),IFERROR(INDEX($C$6:$C$37,MATCH(Undirviðmið!$B200,$B$6:$B$37,0)+4-1),""),"")))</f>
        <v/>
      </c>
      <c r="HC9" s="1" t="str">
        <f aca="false">IF(Undirviðmið!$B201="","",IF(Undirviðmið!$B201=Viðmið!$C$10,IFERROR(INDEX($C$38:$C$52,4),""),IF(4&lt;=COUNTIF($B$6:$B$37,Undirviðmið!$B201),IFERROR(INDEX($C$6:$C$37,MATCH(Undirviðmið!$B201,$B$6:$B$37,0)+4-1),""),"")))</f>
        <v/>
      </c>
      <c r="HD9" s="1" t="str">
        <f aca="false">IF(Undirviðmið!$B202="","",IF(Undirviðmið!$B202=Viðmið!$C$10,IFERROR(INDEX($C$38:$C$52,4),""),IF(4&lt;=COUNTIF($B$6:$B$37,Undirviðmið!$B202),IFERROR(INDEX($C$6:$C$37,MATCH(Undirviðmið!$B202,$B$6:$B$37,0)+4-1),""),"")))</f>
        <v/>
      </c>
      <c r="HE9" s="1" t="str">
        <f aca="false">IF(Undirviðmið!$B203="","",IF(Undirviðmið!$B203=Viðmið!$C$10,IFERROR(INDEX($C$38:$C$52,4),""),IF(4&lt;=COUNTIF($B$6:$B$37,Undirviðmið!$B203),IFERROR(INDEX($C$6:$C$37,MATCH(Undirviðmið!$B203,$B$6:$B$37,0)+4-1),""),"")))</f>
        <v/>
      </c>
      <c r="HF9" s="1" t="str">
        <f aca="false">IF(Undirviðmið!$B204="","",IF(Undirviðmið!$B204=Viðmið!$C$10,IFERROR(INDEX($C$38:$C$52,4),""),IF(4&lt;=COUNTIF($B$6:$B$37,Undirviðmið!$B204),IFERROR(INDEX($C$6:$C$37,MATCH(Undirviðmið!$B204,$B$6:$B$37,0)+4-1),""),"")))</f>
        <v/>
      </c>
      <c r="HG9" s="1" t="str">
        <f aca="false">IF(Undirviðmið!$B205="","",IF(Undirviðmið!$B205=Viðmið!$C$10,IFERROR(INDEX($C$38:$C$52,4),""),IF(4&lt;=COUNTIF($B$6:$B$37,Undirviðmið!$B205),IFERROR(INDEX($C$6:$C$37,MATCH(Undirviðmið!$B205,$B$6:$B$37,0)+4-1),""),"")))</f>
        <v/>
      </c>
    </row>
    <row r="10" customFormat="false" ht="15" hidden="false" customHeight="true" outlineLevel="0" collapsed="false">
      <c r="B10" s="1" t="s">
        <v>96</v>
      </c>
      <c r="C10" s="1" t="s">
        <v>201</v>
      </c>
      <c r="D10" s="1" t="s">
        <v>202</v>
      </c>
      <c r="E10" s="1" t="n">
        <v>5</v>
      </c>
      <c r="F10" s="1" t="s">
        <v>203</v>
      </c>
      <c r="G10" s="1" t="s">
        <v>204</v>
      </c>
      <c r="H10" s="1" t="s">
        <v>205</v>
      </c>
      <c r="I10" s="1" t="s">
        <v>206</v>
      </c>
      <c r="J10" s="1" t="s">
        <v>207</v>
      </c>
      <c r="P10" s="1" t="str">
        <f aca="false">IF(Undirviðmið!$B6="","",IF(Undirviðmið!$B6=Viðmið!$C$10,IFERROR(INDEX($C$38:$C$52,5),""),IF(5&lt;=COUNTIF($B$6:$B$37,Undirviðmið!$B6),IFERROR(INDEX($C$6:$C$37,MATCH(Undirviðmið!$B6,$B$6:$B$37,0)+5-1),""),"")))</f>
        <v/>
      </c>
      <c r="Q10" s="1" t="str">
        <f aca="false">IF(Undirviðmið!$B7="","",IF(Undirviðmið!$B7=Viðmið!$C$10,IFERROR(INDEX($C$38:$C$52,5),""),IF(5&lt;=COUNTIF($B$6:$B$37,Undirviðmið!$B7),IFERROR(INDEX($C$6:$C$37,MATCH(Undirviðmið!$B7,$B$6:$B$37,0)+5-1),""),"")))</f>
        <v/>
      </c>
      <c r="R10" s="1" t="str">
        <f aca="false">IF(Undirviðmið!$B8="","",IF(Undirviðmið!$B8=Viðmið!$C$10,IFERROR(INDEX($C$38:$C$52,5),""),IF(5&lt;=COUNTIF($B$6:$B$37,Undirviðmið!$B8),IFERROR(INDEX($C$6:$C$37,MATCH(Undirviðmið!$B8,$B$6:$B$37,0)+5-1),""),"")))</f>
        <v/>
      </c>
      <c r="S10" s="1" t="str">
        <f aca="false">IF(Undirviðmið!$B9="","",IF(Undirviðmið!$B9=Viðmið!$C$10,IFERROR(INDEX($C$38:$C$52,5),""),IF(5&lt;=COUNTIF($B$6:$B$37,Undirviðmið!$B9),IFERROR(INDEX($C$6:$C$37,MATCH(Undirviðmið!$B9,$B$6:$B$37,0)+5-1),""),"")))</f>
        <v/>
      </c>
      <c r="T10" s="1" t="str">
        <f aca="false">IF(Undirviðmið!$B10="","",IF(Undirviðmið!$B10=Viðmið!$C$10,IFERROR(INDEX($C$38:$C$52,5),""),IF(5&lt;=COUNTIF($B$6:$B$37,Undirviðmið!$B10),IFERROR(INDEX($C$6:$C$37,MATCH(Undirviðmið!$B10,$B$6:$B$37,0)+5-1),""),"")))</f>
        <v/>
      </c>
      <c r="U10" s="1" t="str">
        <f aca="false">IF(Undirviðmið!$B11="","",IF(Undirviðmið!$B11=Viðmið!$C$10,IFERROR(INDEX($C$38:$C$52,5),""),IF(5&lt;=COUNTIF($B$6:$B$37,Undirviðmið!$B11),IFERROR(INDEX($C$6:$C$37,MATCH(Undirviðmið!$B11,$B$6:$B$37,0)+5-1),""),"")))</f>
        <v/>
      </c>
      <c r="V10" s="1" t="str">
        <f aca="false">IF(Undirviðmið!$B12="","",IF(Undirviðmið!$B12=Viðmið!$C$10,IFERROR(INDEX($C$38:$C$52,5),""),IF(5&lt;=COUNTIF($B$6:$B$37,Undirviðmið!$B12),IFERROR(INDEX($C$6:$C$37,MATCH(Undirviðmið!$B12,$B$6:$B$37,0)+5-1),""),"")))</f>
        <v/>
      </c>
      <c r="W10" s="1" t="str">
        <f aca="false">IF(Undirviðmið!$B13="","",IF(Undirviðmið!$B13=Viðmið!$C$10,IFERROR(INDEX($C$38:$C$52,5),""),IF(5&lt;=COUNTIF($B$6:$B$37,Undirviðmið!$B13),IFERROR(INDEX($C$6:$C$37,MATCH(Undirviðmið!$B13,$B$6:$B$37,0)+5-1),""),"")))</f>
        <v/>
      </c>
      <c r="X10" s="1" t="str">
        <f aca="false">IF(Undirviðmið!$B14="","",IF(Undirviðmið!$B14=Viðmið!$C$10,IFERROR(INDEX($C$38:$C$52,5),""),IF(5&lt;=COUNTIF($B$6:$B$37,Undirviðmið!$B14),IFERROR(INDEX($C$6:$C$37,MATCH(Undirviðmið!$B14,$B$6:$B$37,0)+5-1),""),"")))</f>
        <v/>
      </c>
      <c r="Y10" s="1" t="str">
        <f aca="false">IF(Undirviðmið!$B15="","",IF(Undirviðmið!$B15=Viðmið!$C$10,IFERROR(INDEX($C$38:$C$52,5),""),IF(5&lt;=COUNTIF($B$6:$B$37,Undirviðmið!$B15),IFERROR(INDEX($C$6:$C$37,MATCH(Undirviðmið!$B15,$B$6:$B$37,0)+5-1),""),"")))</f>
        <v/>
      </c>
      <c r="Z10" s="1" t="str">
        <f aca="false">IF(Undirviðmið!$B16="","",IF(Undirviðmið!$B16=Viðmið!$C$10,IFERROR(INDEX($C$38:$C$52,5),""),IF(5&lt;=COUNTIF($B$6:$B$37,Undirviðmið!$B16),IFERROR(INDEX($C$6:$C$37,MATCH(Undirviðmið!$B16,$B$6:$B$37,0)+5-1),""),"")))</f>
        <v/>
      </c>
      <c r="AA10" s="1" t="str">
        <f aca="false">IF(Undirviðmið!$B17="","",IF(Undirviðmið!$B17=Viðmið!$C$10,IFERROR(INDEX($C$38:$C$52,5),""),IF(5&lt;=COUNTIF($B$6:$B$37,Undirviðmið!$B17),IFERROR(INDEX($C$6:$C$37,MATCH(Undirviðmið!$B17,$B$6:$B$37,0)+5-1),""),"")))</f>
        <v/>
      </c>
      <c r="AB10" s="1" t="str">
        <f aca="false">IF(Undirviðmið!$B18="","",IF(Undirviðmið!$B18=Viðmið!$C$10,IFERROR(INDEX($C$38:$C$52,5),""),IF(5&lt;=COUNTIF($B$6:$B$37,Undirviðmið!$B18),IFERROR(INDEX($C$6:$C$37,MATCH(Undirviðmið!$B18,$B$6:$B$37,0)+5-1),""),"")))</f>
        <v/>
      </c>
      <c r="AC10" s="1" t="str">
        <f aca="false">IF(Undirviðmið!$B19="","",IF(Undirviðmið!$B19=Viðmið!$C$10,IFERROR(INDEX($C$38:$C$52,5),""),IF(5&lt;=COUNTIF($B$6:$B$37,Undirviðmið!$B19),IFERROR(INDEX($C$6:$C$37,MATCH(Undirviðmið!$B19,$B$6:$B$37,0)+5-1),""),"")))</f>
        <v/>
      </c>
      <c r="AD10" s="1" t="str">
        <f aca="false">IF(Undirviðmið!$B20="","",IF(Undirviðmið!$B20=Viðmið!$C$10,IFERROR(INDEX($C$38:$C$52,5),""),IF(5&lt;=COUNTIF($B$6:$B$37,Undirviðmið!$B20),IFERROR(INDEX($C$6:$C$37,MATCH(Undirviðmið!$B20,$B$6:$B$37,0)+5-1),""),"")))</f>
        <v/>
      </c>
      <c r="AE10" s="1" t="str">
        <f aca="false">IF(Undirviðmið!$B21="","",IF(Undirviðmið!$B21=Viðmið!$C$10,IFERROR(INDEX($C$38:$C$52,5),""),IF(5&lt;=COUNTIF($B$6:$B$37,Undirviðmið!$B21),IFERROR(INDEX($C$6:$C$37,MATCH(Undirviðmið!$B21,$B$6:$B$37,0)+5-1),""),"")))</f>
        <v/>
      </c>
      <c r="AF10" s="1" t="str">
        <f aca="false">IF(Undirviðmið!$B22="","",IF(Undirviðmið!$B22=Viðmið!$C$10,IFERROR(INDEX($C$38:$C$52,5),""),IF(5&lt;=COUNTIF($B$6:$B$37,Undirviðmið!$B22),IFERROR(INDEX($C$6:$C$37,MATCH(Undirviðmið!$B22,$B$6:$B$37,0)+5-1),""),"")))</f>
        <v/>
      </c>
      <c r="AG10" s="1" t="str">
        <f aca="false">IF(Undirviðmið!$B23="","",IF(Undirviðmið!$B23=Viðmið!$C$10,IFERROR(INDEX($C$38:$C$52,5),""),IF(5&lt;=COUNTIF($B$6:$B$37,Undirviðmið!$B23),IFERROR(INDEX($C$6:$C$37,MATCH(Undirviðmið!$B23,$B$6:$B$37,0)+5-1),""),"")))</f>
        <v/>
      </c>
      <c r="AH10" s="1" t="str">
        <f aca="false">IF(Undirviðmið!$B24="","",IF(Undirviðmið!$B24=Viðmið!$C$10,IFERROR(INDEX($C$38:$C$52,5),""),IF(5&lt;=COUNTIF($B$6:$B$37,Undirviðmið!$B24),IFERROR(INDEX($C$6:$C$37,MATCH(Undirviðmið!$B24,$B$6:$B$37,0)+5-1),""),"")))</f>
        <v/>
      </c>
      <c r="AI10" s="1" t="str">
        <f aca="false">IF(Undirviðmið!$B25="","",IF(Undirviðmið!$B25=Viðmið!$C$10,IFERROR(INDEX($C$38:$C$52,5),""),IF(5&lt;=COUNTIF($B$6:$B$37,Undirviðmið!$B25),IFERROR(INDEX($C$6:$C$37,MATCH(Undirviðmið!$B25,$B$6:$B$37,0)+5-1),""),"")))</f>
        <v/>
      </c>
      <c r="AJ10" s="1" t="str">
        <f aca="false">IF(Undirviðmið!$B26="","",IF(Undirviðmið!$B26=Viðmið!$C$10,IFERROR(INDEX($C$38:$C$52,5),""),IF(5&lt;=COUNTIF($B$6:$B$37,Undirviðmið!$B26),IFERROR(INDEX($C$6:$C$37,MATCH(Undirviðmið!$B26,$B$6:$B$37,0)+5-1),""),"")))</f>
        <v/>
      </c>
      <c r="AK10" s="1" t="str">
        <f aca="false">IF(Undirviðmið!$B27="","",IF(Undirviðmið!$B27=Viðmið!$C$10,IFERROR(INDEX($C$38:$C$52,5),""),IF(5&lt;=COUNTIF($B$6:$B$37,Undirviðmið!$B27),IFERROR(INDEX($C$6:$C$37,MATCH(Undirviðmið!$B27,$B$6:$B$37,0)+5-1),""),"")))</f>
        <v/>
      </c>
      <c r="AL10" s="1" t="str">
        <f aca="false">IF(Undirviðmið!$B28="","",IF(Undirviðmið!$B28=Viðmið!$C$10,IFERROR(INDEX($C$38:$C$52,5),""),IF(5&lt;=COUNTIF($B$6:$B$37,Undirviðmið!$B28),IFERROR(INDEX($C$6:$C$37,MATCH(Undirviðmið!$B28,$B$6:$B$37,0)+5-1),""),"")))</f>
        <v/>
      </c>
      <c r="AM10" s="1" t="str">
        <f aca="false">IF(Undirviðmið!$B29="","",IF(Undirviðmið!$B29=Viðmið!$C$10,IFERROR(INDEX($C$38:$C$52,5),""),IF(5&lt;=COUNTIF($B$6:$B$37,Undirviðmið!$B29),IFERROR(INDEX($C$6:$C$37,MATCH(Undirviðmið!$B29,$B$6:$B$37,0)+5-1),""),"")))</f>
        <v/>
      </c>
      <c r="AN10" s="1" t="str">
        <f aca="false">IF(Undirviðmið!$B30="","",IF(Undirviðmið!$B30=Viðmið!$C$10,IFERROR(INDEX($C$38:$C$52,5),""),IF(5&lt;=COUNTIF($B$6:$B$37,Undirviðmið!$B30),IFERROR(INDEX($C$6:$C$37,MATCH(Undirviðmið!$B30,$B$6:$B$37,0)+5-1),""),"")))</f>
        <v/>
      </c>
      <c r="AO10" s="1" t="str">
        <f aca="false">IF(Undirviðmið!$B31="","",IF(Undirviðmið!$B31=Viðmið!$C$10,IFERROR(INDEX($C$38:$C$52,5),""),IF(5&lt;=COUNTIF($B$6:$B$37,Undirviðmið!$B31),IFERROR(INDEX($C$6:$C$37,MATCH(Undirviðmið!$B31,$B$6:$B$37,0)+5-1),""),"")))</f>
        <v/>
      </c>
      <c r="AP10" s="1" t="str">
        <f aca="false">IF(Undirviðmið!$B32="","",IF(Undirviðmið!$B32=Viðmið!$C$10,IFERROR(INDEX($C$38:$C$52,5),""),IF(5&lt;=COUNTIF($B$6:$B$37,Undirviðmið!$B32),IFERROR(INDEX($C$6:$C$37,MATCH(Undirviðmið!$B32,$B$6:$B$37,0)+5-1),""),"")))</f>
        <v/>
      </c>
      <c r="AQ10" s="1" t="str">
        <f aca="false">IF(Undirviðmið!$B33="","",IF(Undirviðmið!$B33=Viðmið!$C$10,IFERROR(INDEX($C$38:$C$52,5),""),IF(5&lt;=COUNTIF($B$6:$B$37,Undirviðmið!$B33),IFERROR(INDEX($C$6:$C$37,MATCH(Undirviðmið!$B33,$B$6:$B$37,0)+5-1),""),"")))</f>
        <v/>
      </c>
      <c r="AR10" s="1" t="str">
        <f aca="false">IF(Undirviðmið!$B34="","",IF(Undirviðmið!$B34=Viðmið!$C$10,IFERROR(INDEX($C$38:$C$52,5),""),IF(5&lt;=COUNTIF($B$6:$B$37,Undirviðmið!$B34),IFERROR(INDEX($C$6:$C$37,MATCH(Undirviðmið!$B34,$B$6:$B$37,0)+5-1),""),"")))</f>
        <v/>
      </c>
      <c r="AS10" s="1" t="str">
        <f aca="false">IF(Undirviðmið!$B35="","",IF(Undirviðmið!$B35=Viðmið!$C$10,IFERROR(INDEX($C$38:$C$52,5),""),IF(5&lt;=COUNTIF($B$6:$B$37,Undirviðmið!$B35),IFERROR(INDEX($C$6:$C$37,MATCH(Undirviðmið!$B35,$B$6:$B$37,0)+5-1),""),"")))</f>
        <v/>
      </c>
      <c r="AT10" s="1" t="str">
        <f aca="false">IF(Undirviðmið!$B36="","",IF(Undirviðmið!$B36=Viðmið!$C$10,IFERROR(INDEX($C$38:$C$52,5),""),IF(5&lt;=COUNTIF($B$6:$B$37,Undirviðmið!$B36),IFERROR(INDEX($C$6:$C$37,MATCH(Undirviðmið!$B36,$B$6:$B$37,0)+5-1),""),"")))</f>
        <v/>
      </c>
      <c r="AU10" s="1" t="str">
        <f aca="false">IF(Undirviðmið!$B37="","",IF(Undirviðmið!$B37=Viðmið!$C$10,IFERROR(INDEX($C$38:$C$52,5),""),IF(5&lt;=COUNTIF($B$6:$B$37,Undirviðmið!$B37),IFERROR(INDEX($C$6:$C$37,MATCH(Undirviðmið!$B37,$B$6:$B$37,0)+5-1),""),"")))</f>
        <v/>
      </c>
      <c r="AV10" s="1" t="str">
        <f aca="false">IF(Undirviðmið!$B38="","",IF(Undirviðmið!$B38=Viðmið!$C$10,IFERROR(INDEX($C$38:$C$52,5),""),IF(5&lt;=COUNTIF($B$6:$B$37,Undirviðmið!$B38),IFERROR(INDEX($C$6:$C$37,MATCH(Undirviðmið!$B38,$B$6:$B$37,0)+5-1),""),"")))</f>
        <v/>
      </c>
      <c r="AW10" s="1" t="str">
        <f aca="false">IF(Undirviðmið!$B39="","",IF(Undirviðmið!$B39=Viðmið!$C$10,IFERROR(INDEX($C$38:$C$52,5),""),IF(5&lt;=COUNTIF($B$6:$B$37,Undirviðmið!$B39),IFERROR(INDEX($C$6:$C$37,MATCH(Undirviðmið!$B39,$B$6:$B$37,0)+5-1),""),"")))</f>
        <v/>
      </c>
      <c r="AX10" s="1" t="str">
        <f aca="false">IF(Undirviðmið!$B40="","",IF(Undirviðmið!$B40=Viðmið!$C$10,IFERROR(INDEX($C$38:$C$52,5),""),IF(5&lt;=COUNTIF($B$6:$B$37,Undirviðmið!$B40),IFERROR(INDEX($C$6:$C$37,MATCH(Undirviðmið!$B40,$B$6:$B$37,0)+5-1),""),"")))</f>
        <v/>
      </c>
      <c r="AY10" s="1" t="str">
        <f aca="false">IF(Undirviðmið!$B41="","",IF(Undirviðmið!$B41=Viðmið!$C$10,IFERROR(INDEX($C$38:$C$52,5),""),IF(5&lt;=COUNTIF($B$6:$B$37,Undirviðmið!$B41),IFERROR(INDEX($C$6:$C$37,MATCH(Undirviðmið!$B41,$B$6:$B$37,0)+5-1),""),"")))</f>
        <v/>
      </c>
      <c r="AZ10" s="1" t="str">
        <f aca="false">IF(Undirviðmið!$B42="","",IF(Undirviðmið!$B42=Viðmið!$C$10,IFERROR(INDEX($C$38:$C$52,5),""),IF(5&lt;=COUNTIF($B$6:$B$37,Undirviðmið!$B42),IFERROR(INDEX($C$6:$C$37,MATCH(Undirviðmið!$B42,$B$6:$B$37,0)+5-1),""),"")))</f>
        <v/>
      </c>
      <c r="BA10" s="1" t="str">
        <f aca="false">IF(Undirviðmið!$B43="","",IF(Undirviðmið!$B43=Viðmið!$C$10,IFERROR(INDEX($C$38:$C$52,5),""),IF(5&lt;=COUNTIF($B$6:$B$37,Undirviðmið!$B43),IFERROR(INDEX($C$6:$C$37,MATCH(Undirviðmið!$B43,$B$6:$B$37,0)+5-1),""),"")))</f>
        <v/>
      </c>
      <c r="BB10" s="1" t="str">
        <f aca="false">IF(Undirviðmið!$B44="","",IF(Undirviðmið!$B44=Viðmið!$C$10,IFERROR(INDEX($C$38:$C$52,5),""),IF(5&lt;=COUNTIF($B$6:$B$37,Undirviðmið!$B44),IFERROR(INDEX($C$6:$C$37,MATCH(Undirviðmið!$B44,$B$6:$B$37,0)+5-1),""),"")))</f>
        <v/>
      </c>
      <c r="BC10" s="1" t="str">
        <f aca="false">IF(Undirviðmið!$B45="","",IF(Undirviðmið!$B45=Viðmið!$C$10,IFERROR(INDEX($C$38:$C$52,5),""),IF(5&lt;=COUNTIF($B$6:$B$37,Undirviðmið!$B45),IFERROR(INDEX($C$6:$C$37,MATCH(Undirviðmið!$B45,$B$6:$B$37,0)+5-1),""),"")))</f>
        <v/>
      </c>
      <c r="BD10" s="1" t="str">
        <f aca="false">IF(Undirviðmið!$B46="","",IF(Undirviðmið!$B46=Viðmið!$C$10,IFERROR(INDEX($C$38:$C$52,5),""),IF(5&lt;=COUNTIF($B$6:$B$37,Undirviðmið!$B46),IFERROR(INDEX($C$6:$C$37,MATCH(Undirviðmið!$B46,$B$6:$B$37,0)+5-1),""),"")))</f>
        <v/>
      </c>
      <c r="BE10" s="1" t="str">
        <f aca="false">IF(Undirviðmið!$B47="","",IF(Undirviðmið!$B47=Viðmið!$C$10,IFERROR(INDEX($C$38:$C$52,5),""),IF(5&lt;=COUNTIF($B$6:$B$37,Undirviðmið!$B47),IFERROR(INDEX($C$6:$C$37,MATCH(Undirviðmið!$B47,$B$6:$B$37,0)+5-1),""),"")))</f>
        <v/>
      </c>
      <c r="BF10" s="1" t="str">
        <f aca="false">IF(Undirviðmið!$B48="","",IF(Undirviðmið!$B48=Viðmið!$C$10,IFERROR(INDEX($C$38:$C$52,5),""),IF(5&lt;=COUNTIF($B$6:$B$37,Undirviðmið!$B48),IFERROR(INDEX($C$6:$C$37,MATCH(Undirviðmið!$B48,$B$6:$B$37,0)+5-1),""),"")))</f>
        <v/>
      </c>
      <c r="BG10" s="1" t="str">
        <f aca="false">IF(Undirviðmið!$B49="","",IF(Undirviðmið!$B49=Viðmið!$C$10,IFERROR(INDEX($C$38:$C$52,5),""),IF(5&lt;=COUNTIF($B$6:$B$37,Undirviðmið!$B49),IFERROR(INDEX($C$6:$C$37,MATCH(Undirviðmið!$B49,$B$6:$B$37,0)+5-1),""),"")))</f>
        <v/>
      </c>
      <c r="BH10" s="1" t="str">
        <f aca="false">IF(Undirviðmið!$B50="","",IF(Undirviðmið!$B50=Viðmið!$C$10,IFERROR(INDEX($C$38:$C$52,5),""),IF(5&lt;=COUNTIF($B$6:$B$37,Undirviðmið!$B50),IFERROR(INDEX($C$6:$C$37,MATCH(Undirviðmið!$B50,$B$6:$B$37,0)+5-1),""),"")))</f>
        <v/>
      </c>
      <c r="BI10" s="1" t="str">
        <f aca="false">IF(Undirviðmið!$B51="","",IF(Undirviðmið!$B51=Viðmið!$C$10,IFERROR(INDEX($C$38:$C$52,5),""),IF(5&lt;=COUNTIF($B$6:$B$37,Undirviðmið!$B51),IFERROR(INDEX($C$6:$C$37,MATCH(Undirviðmið!$B51,$B$6:$B$37,0)+5-1),""),"")))</f>
        <v/>
      </c>
      <c r="BJ10" s="1" t="str">
        <f aca="false">IF(Undirviðmið!$B52="","",IF(Undirviðmið!$B52=Viðmið!$C$10,IFERROR(INDEX($C$38:$C$52,5),""),IF(5&lt;=COUNTIF($B$6:$B$37,Undirviðmið!$B52),IFERROR(INDEX($C$6:$C$37,MATCH(Undirviðmið!$B52,$B$6:$B$37,0)+5-1),""),"")))</f>
        <v/>
      </c>
      <c r="BK10" s="1" t="str">
        <f aca="false">IF(Undirviðmið!$B53="","",IF(Undirviðmið!$B53=Viðmið!$C$10,IFERROR(INDEX($C$38:$C$52,5),""),IF(5&lt;=COUNTIF($B$6:$B$37,Undirviðmið!$B53),IFERROR(INDEX($C$6:$C$37,MATCH(Undirviðmið!$B53,$B$6:$B$37,0)+5-1),""),"")))</f>
        <v/>
      </c>
      <c r="BL10" s="1" t="str">
        <f aca="false">IF(Undirviðmið!$B54="","",IF(Undirviðmið!$B54=Viðmið!$C$10,IFERROR(INDEX($C$38:$C$52,5),""),IF(5&lt;=COUNTIF($B$6:$B$37,Undirviðmið!$B54),IFERROR(INDEX($C$6:$C$37,MATCH(Undirviðmið!$B54,$B$6:$B$37,0)+5-1),""),"")))</f>
        <v/>
      </c>
      <c r="BM10" s="1" t="str">
        <f aca="false">IF(Undirviðmið!$B55="","",IF(Undirviðmið!$B55=Viðmið!$C$10,IFERROR(INDEX($C$38:$C$52,5),""),IF(5&lt;=COUNTIF($B$6:$B$37,Undirviðmið!$B55),IFERROR(INDEX($C$6:$C$37,MATCH(Undirviðmið!$B55,$B$6:$B$37,0)+5-1),""),"")))</f>
        <v/>
      </c>
      <c r="BN10" s="1" t="str">
        <f aca="false">IF(Undirviðmið!$B56="","",IF(Undirviðmið!$B56=Viðmið!$C$10,IFERROR(INDEX($C$38:$C$52,5),""),IF(5&lt;=COUNTIF($B$6:$B$37,Undirviðmið!$B56),IFERROR(INDEX($C$6:$C$37,MATCH(Undirviðmið!$B56,$B$6:$B$37,0)+5-1),""),"")))</f>
        <v/>
      </c>
      <c r="BO10" s="1" t="str">
        <f aca="false">IF(Undirviðmið!$B57="","",IF(Undirviðmið!$B57=Viðmið!$C$10,IFERROR(INDEX($C$38:$C$52,5),""),IF(5&lt;=COUNTIF($B$6:$B$37,Undirviðmið!$B57),IFERROR(INDEX($C$6:$C$37,MATCH(Undirviðmið!$B57,$B$6:$B$37,0)+5-1),""),"")))</f>
        <v/>
      </c>
      <c r="BP10" s="1" t="str">
        <f aca="false">IF(Undirviðmið!$B58="","",IF(Undirviðmið!$B58=Viðmið!$C$10,IFERROR(INDEX($C$38:$C$52,5),""),IF(5&lt;=COUNTIF($B$6:$B$37,Undirviðmið!$B58),IFERROR(INDEX($C$6:$C$37,MATCH(Undirviðmið!$B58,$B$6:$B$37,0)+5-1),""),"")))</f>
        <v/>
      </c>
      <c r="BQ10" s="1" t="str">
        <f aca="false">IF(Undirviðmið!$B59="","",IF(Undirviðmið!$B59=Viðmið!$C$10,IFERROR(INDEX($C$38:$C$52,5),""),IF(5&lt;=COUNTIF($B$6:$B$37,Undirviðmið!$B59),IFERROR(INDEX($C$6:$C$37,MATCH(Undirviðmið!$B59,$B$6:$B$37,0)+5-1),""),"")))</f>
        <v/>
      </c>
      <c r="BR10" s="1" t="str">
        <f aca="false">IF(Undirviðmið!$B60="","",IF(Undirviðmið!$B60=Viðmið!$C$10,IFERROR(INDEX($C$38:$C$52,5),""),IF(5&lt;=COUNTIF($B$6:$B$37,Undirviðmið!$B60),IFERROR(INDEX($C$6:$C$37,MATCH(Undirviðmið!$B60,$B$6:$B$37,0)+5-1),""),"")))</f>
        <v/>
      </c>
      <c r="BS10" s="1" t="str">
        <f aca="false">IF(Undirviðmið!$B61="","",IF(Undirviðmið!$B61=Viðmið!$C$10,IFERROR(INDEX($C$38:$C$52,5),""),IF(5&lt;=COUNTIF($B$6:$B$37,Undirviðmið!$B61),IFERROR(INDEX($C$6:$C$37,MATCH(Undirviðmið!$B61,$B$6:$B$37,0)+5-1),""),"")))</f>
        <v/>
      </c>
      <c r="BT10" s="1" t="str">
        <f aca="false">IF(Undirviðmið!$B62="","",IF(Undirviðmið!$B62=Viðmið!$C$10,IFERROR(INDEX($C$38:$C$52,5),""),IF(5&lt;=COUNTIF($B$6:$B$37,Undirviðmið!$B62),IFERROR(INDEX($C$6:$C$37,MATCH(Undirviðmið!$B62,$B$6:$B$37,0)+5-1),""),"")))</f>
        <v/>
      </c>
      <c r="BU10" s="1" t="str">
        <f aca="false">IF(Undirviðmið!$B63="","",IF(Undirviðmið!$B63=Viðmið!$C$10,IFERROR(INDEX($C$38:$C$52,5),""),IF(5&lt;=COUNTIF($B$6:$B$37,Undirviðmið!$B63),IFERROR(INDEX($C$6:$C$37,MATCH(Undirviðmið!$B63,$B$6:$B$37,0)+5-1),""),"")))</f>
        <v/>
      </c>
      <c r="BV10" s="1" t="str">
        <f aca="false">IF(Undirviðmið!$B64="","",IF(Undirviðmið!$B64=Viðmið!$C$10,IFERROR(INDEX($C$38:$C$52,5),""),IF(5&lt;=COUNTIF($B$6:$B$37,Undirviðmið!$B64),IFERROR(INDEX($C$6:$C$37,MATCH(Undirviðmið!$B64,$B$6:$B$37,0)+5-1),""),"")))</f>
        <v/>
      </c>
      <c r="BW10" s="1" t="str">
        <f aca="false">IF(Undirviðmið!$B65="","",IF(Undirviðmið!$B65=Viðmið!$C$10,IFERROR(INDEX($C$38:$C$52,5),""),IF(5&lt;=COUNTIF($B$6:$B$37,Undirviðmið!$B65),IFERROR(INDEX($C$6:$C$37,MATCH(Undirviðmið!$B65,$B$6:$B$37,0)+5-1),""),"")))</f>
        <v/>
      </c>
      <c r="BX10" s="1" t="str">
        <f aca="false">IF(Undirviðmið!$B66="","",IF(Undirviðmið!$B66=Viðmið!$C$10,IFERROR(INDEX($C$38:$C$52,5),""),IF(5&lt;=COUNTIF($B$6:$B$37,Undirviðmið!$B66),IFERROR(INDEX($C$6:$C$37,MATCH(Undirviðmið!$B66,$B$6:$B$37,0)+5-1),""),"")))</f>
        <v/>
      </c>
      <c r="BY10" s="1" t="str">
        <f aca="false">IF(Undirviðmið!$B67="","",IF(Undirviðmið!$B67=Viðmið!$C$10,IFERROR(INDEX($C$38:$C$52,5),""),IF(5&lt;=COUNTIF($B$6:$B$37,Undirviðmið!$B67),IFERROR(INDEX($C$6:$C$37,MATCH(Undirviðmið!$B67,$B$6:$B$37,0)+5-1),""),"")))</f>
        <v/>
      </c>
      <c r="BZ10" s="1" t="str">
        <f aca="false">IF(Undirviðmið!$B68="","",IF(Undirviðmið!$B68=Viðmið!$C$10,IFERROR(INDEX($C$38:$C$52,5),""),IF(5&lt;=COUNTIF($B$6:$B$37,Undirviðmið!$B68),IFERROR(INDEX($C$6:$C$37,MATCH(Undirviðmið!$B68,$B$6:$B$37,0)+5-1),""),"")))</f>
        <v/>
      </c>
      <c r="CA10" s="1" t="str">
        <f aca="false">IF(Undirviðmið!$B69="","",IF(Undirviðmið!$B69=Viðmið!$C$10,IFERROR(INDEX($C$38:$C$52,5),""),IF(5&lt;=COUNTIF($B$6:$B$37,Undirviðmið!$B69),IFERROR(INDEX($C$6:$C$37,MATCH(Undirviðmið!$B69,$B$6:$B$37,0)+5-1),""),"")))</f>
        <v/>
      </c>
      <c r="CB10" s="1" t="str">
        <f aca="false">IF(Undirviðmið!$B70="","",IF(Undirviðmið!$B70=Viðmið!$C$10,IFERROR(INDEX($C$38:$C$52,5),""),IF(5&lt;=COUNTIF($B$6:$B$37,Undirviðmið!$B70),IFERROR(INDEX($C$6:$C$37,MATCH(Undirviðmið!$B70,$B$6:$B$37,0)+5-1),""),"")))</f>
        <v/>
      </c>
      <c r="CC10" s="1" t="str">
        <f aca="false">IF(Undirviðmið!$B71="","",IF(Undirviðmið!$B71=Viðmið!$C$10,IFERROR(INDEX($C$38:$C$52,5),""),IF(5&lt;=COUNTIF($B$6:$B$37,Undirviðmið!$B71),IFERROR(INDEX($C$6:$C$37,MATCH(Undirviðmið!$B71,$B$6:$B$37,0)+5-1),""),"")))</f>
        <v/>
      </c>
      <c r="CD10" s="1" t="str">
        <f aca="false">IF(Undirviðmið!$B72="","",IF(Undirviðmið!$B72=Viðmið!$C$10,IFERROR(INDEX($C$38:$C$52,5),""),IF(5&lt;=COUNTIF($B$6:$B$37,Undirviðmið!$B72),IFERROR(INDEX($C$6:$C$37,MATCH(Undirviðmið!$B72,$B$6:$B$37,0)+5-1),""),"")))</f>
        <v/>
      </c>
      <c r="CE10" s="1" t="str">
        <f aca="false">IF(Undirviðmið!$B73="","",IF(Undirviðmið!$B73=Viðmið!$C$10,IFERROR(INDEX($C$38:$C$52,5),""),IF(5&lt;=COUNTIF($B$6:$B$37,Undirviðmið!$B73),IFERROR(INDEX($C$6:$C$37,MATCH(Undirviðmið!$B73,$B$6:$B$37,0)+5-1),""),"")))</f>
        <v/>
      </c>
      <c r="CF10" s="1" t="str">
        <f aca="false">IF(Undirviðmið!$B74="","",IF(Undirviðmið!$B74=Viðmið!$C$10,IFERROR(INDEX($C$38:$C$52,5),""),IF(5&lt;=COUNTIF($B$6:$B$37,Undirviðmið!$B74),IFERROR(INDEX($C$6:$C$37,MATCH(Undirviðmið!$B74,$B$6:$B$37,0)+5-1),""),"")))</f>
        <v/>
      </c>
      <c r="CG10" s="1" t="str">
        <f aca="false">IF(Undirviðmið!$B75="","",IF(Undirviðmið!$B75=Viðmið!$C$10,IFERROR(INDEX($C$38:$C$52,5),""),IF(5&lt;=COUNTIF($B$6:$B$37,Undirviðmið!$B75),IFERROR(INDEX($C$6:$C$37,MATCH(Undirviðmið!$B75,$B$6:$B$37,0)+5-1),""),"")))</f>
        <v/>
      </c>
      <c r="CH10" s="1" t="str">
        <f aca="false">IF(Undirviðmið!$B76="","",IF(Undirviðmið!$B76=Viðmið!$C$10,IFERROR(INDEX($C$38:$C$52,5),""),IF(5&lt;=COUNTIF($B$6:$B$37,Undirviðmið!$B76),IFERROR(INDEX($C$6:$C$37,MATCH(Undirviðmið!$B76,$B$6:$B$37,0)+5-1),""),"")))</f>
        <v/>
      </c>
      <c r="CI10" s="1" t="str">
        <f aca="false">IF(Undirviðmið!$B77="","",IF(Undirviðmið!$B77=Viðmið!$C$10,IFERROR(INDEX($C$38:$C$52,5),""),IF(5&lt;=COUNTIF($B$6:$B$37,Undirviðmið!$B77),IFERROR(INDEX($C$6:$C$37,MATCH(Undirviðmið!$B77,$B$6:$B$37,0)+5-1),""),"")))</f>
        <v/>
      </c>
      <c r="CJ10" s="1" t="str">
        <f aca="false">IF(Undirviðmið!$B78="","",IF(Undirviðmið!$B78=Viðmið!$C$10,IFERROR(INDEX($C$38:$C$52,5),""),IF(5&lt;=COUNTIF($B$6:$B$37,Undirviðmið!$B78),IFERROR(INDEX($C$6:$C$37,MATCH(Undirviðmið!$B78,$B$6:$B$37,0)+5-1),""),"")))</f>
        <v/>
      </c>
      <c r="CK10" s="1" t="str">
        <f aca="false">IF(Undirviðmið!$B79="","",IF(Undirviðmið!$B79=Viðmið!$C$10,IFERROR(INDEX($C$38:$C$52,5),""),IF(5&lt;=COUNTIF($B$6:$B$37,Undirviðmið!$B79),IFERROR(INDEX($C$6:$C$37,MATCH(Undirviðmið!$B79,$B$6:$B$37,0)+5-1),""),"")))</f>
        <v/>
      </c>
      <c r="CL10" s="1" t="str">
        <f aca="false">IF(Undirviðmið!$B80="","",IF(Undirviðmið!$B80=Viðmið!$C$10,IFERROR(INDEX($C$38:$C$52,5),""),IF(5&lt;=COUNTIF($B$6:$B$37,Undirviðmið!$B80),IFERROR(INDEX($C$6:$C$37,MATCH(Undirviðmið!$B80,$B$6:$B$37,0)+5-1),""),"")))</f>
        <v/>
      </c>
      <c r="CM10" s="1" t="str">
        <f aca="false">IF(Undirviðmið!$B81="","",IF(Undirviðmið!$B81=Viðmið!$C$10,IFERROR(INDEX($C$38:$C$52,5),""),IF(5&lt;=COUNTIF($B$6:$B$37,Undirviðmið!$B81),IFERROR(INDEX($C$6:$C$37,MATCH(Undirviðmið!$B81,$B$6:$B$37,0)+5-1),""),"")))</f>
        <v/>
      </c>
      <c r="CN10" s="1" t="str">
        <f aca="false">IF(Undirviðmið!$B82="","",IF(Undirviðmið!$B82=Viðmið!$C$10,IFERROR(INDEX($C$38:$C$52,5),""),IF(5&lt;=COUNTIF($B$6:$B$37,Undirviðmið!$B82),IFERROR(INDEX($C$6:$C$37,MATCH(Undirviðmið!$B82,$B$6:$B$37,0)+5-1),""),"")))</f>
        <v/>
      </c>
      <c r="CO10" s="1" t="str">
        <f aca="false">IF(Undirviðmið!$B83="","",IF(Undirviðmið!$B83=Viðmið!$C$10,IFERROR(INDEX($C$38:$C$52,5),""),IF(5&lt;=COUNTIF($B$6:$B$37,Undirviðmið!$B83),IFERROR(INDEX($C$6:$C$37,MATCH(Undirviðmið!$B83,$B$6:$B$37,0)+5-1),""),"")))</f>
        <v/>
      </c>
      <c r="CP10" s="1" t="str">
        <f aca="false">IF(Undirviðmið!$B84="","",IF(Undirviðmið!$B84=Viðmið!$C$10,IFERROR(INDEX($C$38:$C$52,5),""),IF(5&lt;=COUNTIF($B$6:$B$37,Undirviðmið!$B84),IFERROR(INDEX($C$6:$C$37,MATCH(Undirviðmið!$B84,$B$6:$B$37,0)+5-1),""),"")))</f>
        <v/>
      </c>
      <c r="CQ10" s="1" t="str">
        <f aca="false">IF(Undirviðmið!$B85="","",IF(Undirviðmið!$B85=Viðmið!$C$10,IFERROR(INDEX($C$38:$C$52,5),""),IF(5&lt;=COUNTIF($B$6:$B$37,Undirviðmið!$B85),IFERROR(INDEX($C$6:$C$37,MATCH(Undirviðmið!$B85,$B$6:$B$37,0)+5-1),""),"")))</f>
        <v/>
      </c>
      <c r="CR10" s="1" t="str">
        <f aca="false">IF(Undirviðmið!$B86="","",IF(Undirviðmið!$B86=Viðmið!$C$10,IFERROR(INDEX($C$38:$C$52,5),""),IF(5&lt;=COUNTIF($B$6:$B$37,Undirviðmið!$B86),IFERROR(INDEX($C$6:$C$37,MATCH(Undirviðmið!$B86,$B$6:$B$37,0)+5-1),""),"")))</f>
        <v/>
      </c>
      <c r="CS10" s="1" t="str">
        <f aca="false">IF(Undirviðmið!$B87="","",IF(Undirviðmið!$B87=Viðmið!$C$10,IFERROR(INDEX($C$38:$C$52,5),""),IF(5&lt;=COUNTIF($B$6:$B$37,Undirviðmið!$B87),IFERROR(INDEX($C$6:$C$37,MATCH(Undirviðmið!$B87,$B$6:$B$37,0)+5-1),""),"")))</f>
        <v/>
      </c>
      <c r="CT10" s="1" t="str">
        <f aca="false">IF(Undirviðmið!$B88="","",IF(Undirviðmið!$B88=Viðmið!$C$10,IFERROR(INDEX($C$38:$C$52,5),""),IF(5&lt;=COUNTIF($B$6:$B$37,Undirviðmið!$B88),IFERROR(INDEX($C$6:$C$37,MATCH(Undirviðmið!$B88,$B$6:$B$37,0)+5-1),""),"")))</f>
        <v/>
      </c>
      <c r="CU10" s="1" t="str">
        <f aca="false">IF(Undirviðmið!$B89="","",IF(Undirviðmið!$B89=Viðmið!$C$10,IFERROR(INDEX($C$38:$C$52,5),""),IF(5&lt;=COUNTIF($B$6:$B$37,Undirviðmið!$B89),IFERROR(INDEX($C$6:$C$37,MATCH(Undirviðmið!$B89,$B$6:$B$37,0)+5-1),""),"")))</f>
        <v/>
      </c>
      <c r="CV10" s="1" t="str">
        <f aca="false">IF(Undirviðmið!$B90="","",IF(Undirviðmið!$B90=Viðmið!$C$10,IFERROR(INDEX($C$38:$C$52,5),""),IF(5&lt;=COUNTIF($B$6:$B$37,Undirviðmið!$B90),IFERROR(INDEX($C$6:$C$37,MATCH(Undirviðmið!$B90,$B$6:$B$37,0)+5-1),""),"")))</f>
        <v/>
      </c>
      <c r="CW10" s="1" t="str">
        <f aca="false">IF(Undirviðmið!$B91="","",IF(Undirviðmið!$B91=Viðmið!$C$10,IFERROR(INDEX($C$38:$C$52,5),""),IF(5&lt;=COUNTIF($B$6:$B$37,Undirviðmið!$B91),IFERROR(INDEX($C$6:$C$37,MATCH(Undirviðmið!$B91,$B$6:$B$37,0)+5-1),""),"")))</f>
        <v/>
      </c>
      <c r="CX10" s="1" t="str">
        <f aca="false">IF(Undirviðmið!$B92="","",IF(Undirviðmið!$B92=Viðmið!$C$10,IFERROR(INDEX($C$38:$C$52,5),""),IF(5&lt;=COUNTIF($B$6:$B$37,Undirviðmið!$B92),IFERROR(INDEX($C$6:$C$37,MATCH(Undirviðmið!$B92,$B$6:$B$37,0)+5-1),""),"")))</f>
        <v/>
      </c>
      <c r="CY10" s="1" t="str">
        <f aca="false">IF(Undirviðmið!$B93="","",IF(Undirviðmið!$B93=Viðmið!$C$10,IFERROR(INDEX($C$38:$C$52,5),""),IF(5&lt;=COUNTIF($B$6:$B$37,Undirviðmið!$B93),IFERROR(INDEX($C$6:$C$37,MATCH(Undirviðmið!$B93,$B$6:$B$37,0)+5-1),""),"")))</f>
        <v/>
      </c>
      <c r="CZ10" s="1" t="str">
        <f aca="false">IF(Undirviðmið!$B94="","",IF(Undirviðmið!$B94=Viðmið!$C$10,IFERROR(INDEX($C$38:$C$52,5),""),IF(5&lt;=COUNTIF($B$6:$B$37,Undirviðmið!$B94),IFERROR(INDEX($C$6:$C$37,MATCH(Undirviðmið!$B94,$B$6:$B$37,0)+5-1),""),"")))</f>
        <v/>
      </c>
      <c r="DA10" s="1" t="str">
        <f aca="false">IF(Undirviðmið!$B95="","",IF(Undirviðmið!$B95=Viðmið!$C$10,IFERROR(INDEX($C$38:$C$52,5),""),IF(5&lt;=COUNTIF($B$6:$B$37,Undirviðmið!$B95),IFERROR(INDEX($C$6:$C$37,MATCH(Undirviðmið!$B95,$B$6:$B$37,0)+5-1),""),"")))</f>
        <v/>
      </c>
      <c r="DB10" s="1" t="str">
        <f aca="false">IF(Undirviðmið!$B96="","",IF(Undirviðmið!$B96=Viðmið!$C$10,IFERROR(INDEX($C$38:$C$52,5),""),IF(5&lt;=COUNTIF($B$6:$B$37,Undirviðmið!$B96),IFERROR(INDEX($C$6:$C$37,MATCH(Undirviðmið!$B96,$B$6:$B$37,0)+5-1),""),"")))</f>
        <v/>
      </c>
      <c r="DC10" s="1" t="str">
        <f aca="false">IF(Undirviðmið!$B97="","",IF(Undirviðmið!$B97=Viðmið!$C$10,IFERROR(INDEX($C$38:$C$52,5),""),IF(5&lt;=COUNTIF($B$6:$B$37,Undirviðmið!$B97),IFERROR(INDEX($C$6:$C$37,MATCH(Undirviðmið!$B97,$B$6:$B$37,0)+5-1),""),"")))</f>
        <v/>
      </c>
      <c r="DD10" s="1" t="str">
        <f aca="false">IF(Undirviðmið!$B98="","",IF(Undirviðmið!$B98=Viðmið!$C$10,IFERROR(INDEX($C$38:$C$52,5),""),IF(5&lt;=COUNTIF($B$6:$B$37,Undirviðmið!$B98),IFERROR(INDEX($C$6:$C$37,MATCH(Undirviðmið!$B98,$B$6:$B$37,0)+5-1),""),"")))</f>
        <v/>
      </c>
      <c r="DE10" s="1" t="str">
        <f aca="false">IF(Undirviðmið!$B99="","",IF(Undirviðmið!$B99=Viðmið!$C$10,IFERROR(INDEX($C$38:$C$52,5),""),IF(5&lt;=COUNTIF($B$6:$B$37,Undirviðmið!$B99),IFERROR(INDEX($C$6:$C$37,MATCH(Undirviðmið!$B99,$B$6:$B$37,0)+5-1),""),"")))</f>
        <v/>
      </c>
      <c r="DF10" s="1" t="str">
        <f aca="false">IF(Undirviðmið!$B100="","",IF(Undirviðmið!$B100=Viðmið!$C$10,IFERROR(INDEX($C$38:$C$52,5),""),IF(5&lt;=COUNTIF($B$6:$B$37,Undirviðmið!$B100),IFERROR(INDEX($C$6:$C$37,MATCH(Undirviðmið!$B100,$B$6:$B$37,0)+5-1),""),"")))</f>
        <v/>
      </c>
      <c r="DG10" s="1" t="str">
        <f aca="false">IF(Undirviðmið!$B101="","",IF(Undirviðmið!$B101=Viðmið!$C$10,IFERROR(INDEX($C$38:$C$52,5),""),IF(5&lt;=COUNTIF($B$6:$B$37,Undirviðmið!$B101),IFERROR(INDEX($C$6:$C$37,MATCH(Undirviðmið!$B101,$B$6:$B$37,0)+5-1),""),"")))</f>
        <v/>
      </c>
      <c r="DH10" s="1" t="str">
        <f aca="false">IF(Undirviðmið!$B102="","",IF(Undirviðmið!$B102=Viðmið!$C$10,IFERROR(INDEX($C$38:$C$52,5),""),IF(5&lt;=COUNTIF($B$6:$B$37,Undirviðmið!$B102),IFERROR(INDEX($C$6:$C$37,MATCH(Undirviðmið!$B102,$B$6:$B$37,0)+5-1),""),"")))</f>
        <v/>
      </c>
      <c r="DI10" s="1" t="str">
        <f aca="false">IF(Undirviðmið!$B103="","",IF(Undirviðmið!$B103=Viðmið!$C$10,IFERROR(INDEX($C$38:$C$52,5),""),IF(5&lt;=COUNTIF($B$6:$B$37,Undirviðmið!$B103),IFERROR(INDEX($C$6:$C$37,MATCH(Undirviðmið!$B103,$B$6:$B$37,0)+5-1),""),"")))</f>
        <v/>
      </c>
      <c r="DJ10" s="1" t="str">
        <f aca="false">IF(Undirviðmið!$B104="","",IF(Undirviðmið!$B104=Viðmið!$C$10,IFERROR(INDEX($C$38:$C$52,5),""),IF(5&lt;=COUNTIF($B$6:$B$37,Undirviðmið!$B104),IFERROR(INDEX($C$6:$C$37,MATCH(Undirviðmið!$B104,$B$6:$B$37,0)+5-1),""),"")))</f>
        <v/>
      </c>
      <c r="DK10" s="1" t="str">
        <f aca="false">IF(Undirviðmið!$B105="","",IF(Undirviðmið!$B105=Viðmið!$C$10,IFERROR(INDEX($C$38:$C$52,5),""),IF(5&lt;=COUNTIF($B$6:$B$37,Undirviðmið!$B105),IFERROR(INDEX($C$6:$C$37,MATCH(Undirviðmið!$B105,$B$6:$B$37,0)+5-1),""),"")))</f>
        <v/>
      </c>
      <c r="DL10" s="1" t="str">
        <f aca="false">IF(Undirviðmið!$B106="","",IF(Undirviðmið!$B106=Viðmið!$C$10,IFERROR(INDEX($C$38:$C$52,5),""),IF(5&lt;=COUNTIF($B$6:$B$37,Undirviðmið!$B106),IFERROR(INDEX($C$6:$C$37,MATCH(Undirviðmið!$B106,$B$6:$B$37,0)+5-1),""),"")))</f>
        <v/>
      </c>
      <c r="DM10" s="1" t="str">
        <f aca="false">IF(Undirviðmið!$B107="","",IF(Undirviðmið!$B107=Viðmið!$C$10,IFERROR(INDEX($C$38:$C$52,5),""),IF(5&lt;=COUNTIF($B$6:$B$37,Undirviðmið!$B107),IFERROR(INDEX($C$6:$C$37,MATCH(Undirviðmið!$B107,$B$6:$B$37,0)+5-1),""),"")))</f>
        <v/>
      </c>
      <c r="DN10" s="1" t="str">
        <f aca="false">IF(Undirviðmið!$B108="","",IF(Undirviðmið!$B108=Viðmið!$C$10,IFERROR(INDEX($C$38:$C$52,5),""),IF(5&lt;=COUNTIF($B$6:$B$37,Undirviðmið!$B108),IFERROR(INDEX($C$6:$C$37,MATCH(Undirviðmið!$B108,$B$6:$B$37,0)+5-1),""),"")))</f>
        <v/>
      </c>
      <c r="DO10" s="1" t="str">
        <f aca="false">IF(Undirviðmið!$B109="","",IF(Undirviðmið!$B109=Viðmið!$C$10,IFERROR(INDEX($C$38:$C$52,5),""),IF(5&lt;=COUNTIF($B$6:$B$37,Undirviðmið!$B109),IFERROR(INDEX($C$6:$C$37,MATCH(Undirviðmið!$B109,$B$6:$B$37,0)+5-1),""),"")))</f>
        <v/>
      </c>
      <c r="DP10" s="1" t="str">
        <f aca="false">IF(Undirviðmið!$B110="","",IF(Undirviðmið!$B110=Viðmið!$C$10,IFERROR(INDEX($C$38:$C$52,5),""),IF(5&lt;=COUNTIF($B$6:$B$37,Undirviðmið!$B110),IFERROR(INDEX($C$6:$C$37,MATCH(Undirviðmið!$B110,$B$6:$B$37,0)+5-1),""),"")))</f>
        <v/>
      </c>
      <c r="DQ10" s="1" t="str">
        <f aca="false">IF(Undirviðmið!$B111="","",IF(Undirviðmið!$B111=Viðmið!$C$10,IFERROR(INDEX($C$38:$C$52,5),""),IF(5&lt;=COUNTIF($B$6:$B$37,Undirviðmið!$B111),IFERROR(INDEX($C$6:$C$37,MATCH(Undirviðmið!$B111,$B$6:$B$37,0)+5-1),""),"")))</f>
        <v/>
      </c>
      <c r="DR10" s="1" t="str">
        <f aca="false">IF(Undirviðmið!$B112="","",IF(Undirviðmið!$B112=Viðmið!$C$10,IFERROR(INDEX($C$38:$C$52,5),""),IF(5&lt;=COUNTIF($B$6:$B$37,Undirviðmið!$B112),IFERROR(INDEX($C$6:$C$37,MATCH(Undirviðmið!$B112,$B$6:$B$37,0)+5-1),""),"")))</f>
        <v/>
      </c>
      <c r="DS10" s="1" t="str">
        <f aca="false">IF(Undirviðmið!$B113="","",IF(Undirviðmið!$B113=Viðmið!$C$10,IFERROR(INDEX($C$38:$C$52,5),""),IF(5&lt;=COUNTIF($B$6:$B$37,Undirviðmið!$B113),IFERROR(INDEX($C$6:$C$37,MATCH(Undirviðmið!$B113,$B$6:$B$37,0)+5-1),""),"")))</f>
        <v/>
      </c>
      <c r="DT10" s="1" t="str">
        <f aca="false">IF(Undirviðmið!$B114="","",IF(Undirviðmið!$B114=Viðmið!$C$10,IFERROR(INDEX($C$38:$C$52,5),""),IF(5&lt;=COUNTIF($B$6:$B$37,Undirviðmið!$B114),IFERROR(INDEX($C$6:$C$37,MATCH(Undirviðmið!$B114,$B$6:$B$37,0)+5-1),""),"")))</f>
        <v/>
      </c>
      <c r="DU10" s="1" t="str">
        <f aca="false">IF(Undirviðmið!$B115="","",IF(Undirviðmið!$B115=Viðmið!$C$10,IFERROR(INDEX($C$38:$C$52,5),""),IF(5&lt;=COUNTIF($B$6:$B$37,Undirviðmið!$B115),IFERROR(INDEX($C$6:$C$37,MATCH(Undirviðmið!$B115,$B$6:$B$37,0)+5-1),""),"")))</f>
        <v/>
      </c>
      <c r="DV10" s="1" t="str">
        <f aca="false">IF(Undirviðmið!$B116="","",IF(Undirviðmið!$B116=Viðmið!$C$10,IFERROR(INDEX($C$38:$C$52,5),""),IF(5&lt;=COUNTIF($B$6:$B$37,Undirviðmið!$B116),IFERROR(INDEX($C$6:$C$37,MATCH(Undirviðmið!$B116,$B$6:$B$37,0)+5-1),""),"")))</f>
        <v/>
      </c>
      <c r="DW10" s="1" t="str">
        <f aca="false">IF(Undirviðmið!$B117="","",IF(Undirviðmið!$B117=Viðmið!$C$10,IFERROR(INDEX($C$38:$C$52,5),""),IF(5&lt;=COUNTIF($B$6:$B$37,Undirviðmið!$B117),IFERROR(INDEX($C$6:$C$37,MATCH(Undirviðmið!$B117,$B$6:$B$37,0)+5-1),""),"")))</f>
        <v/>
      </c>
      <c r="DX10" s="1" t="str">
        <f aca="false">IF(Undirviðmið!$B118="","",IF(Undirviðmið!$B118=Viðmið!$C$10,IFERROR(INDEX($C$38:$C$52,5),""),IF(5&lt;=COUNTIF($B$6:$B$37,Undirviðmið!$B118),IFERROR(INDEX($C$6:$C$37,MATCH(Undirviðmið!$B118,$B$6:$B$37,0)+5-1),""),"")))</f>
        <v/>
      </c>
      <c r="DY10" s="1" t="str">
        <f aca="false">IF(Undirviðmið!$B119="","",IF(Undirviðmið!$B119=Viðmið!$C$10,IFERROR(INDEX($C$38:$C$52,5),""),IF(5&lt;=COUNTIF($B$6:$B$37,Undirviðmið!$B119),IFERROR(INDEX($C$6:$C$37,MATCH(Undirviðmið!$B119,$B$6:$B$37,0)+5-1),""),"")))</f>
        <v/>
      </c>
      <c r="DZ10" s="1" t="str">
        <f aca="false">IF(Undirviðmið!$B120="","",IF(Undirviðmið!$B120=Viðmið!$C$10,IFERROR(INDEX($C$38:$C$52,5),""),IF(5&lt;=COUNTIF($B$6:$B$37,Undirviðmið!$B120),IFERROR(INDEX($C$6:$C$37,MATCH(Undirviðmið!$B120,$B$6:$B$37,0)+5-1),""),"")))</f>
        <v/>
      </c>
      <c r="EA10" s="1" t="str">
        <f aca="false">IF(Undirviðmið!$B121="","",IF(Undirviðmið!$B121=Viðmið!$C$10,IFERROR(INDEX($C$38:$C$52,5),""),IF(5&lt;=COUNTIF($B$6:$B$37,Undirviðmið!$B121),IFERROR(INDEX($C$6:$C$37,MATCH(Undirviðmið!$B121,$B$6:$B$37,0)+5-1),""),"")))</f>
        <v/>
      </c>
      <c r="EB10" s="1" t="str">
        <f aca="false">IF(Undirviðmið!$B122="","",IF(Undirviðmið!$B122=Viðmið!$C$10,IFERROR(INDEX($C$38:$C$52,5),""),IF(5&lt;=COUNTIF($B$6:$B$37,Undirviðmið!$B122),IFERROR(INDEX($C$6:$C$37,MATCH(Undirviðmið!$B122,$B$6:$B$37,0)+5-1),""),"")))</f>
        <v/>
      </c>
      <c r="EC10" s="1" t="str">
        <f aca="false">IF(Undirviðmið!$B123="","",IF(Undirviðmið!$B123=Viðmið!$C$10,IFERROR(INDEX($C$38:$C$52,5),""),IF(5&lt;=COUNTIF($B$6:$B$37,Undirviðmið!$B123),IFERROR(INDEX($C$6:$C$37,MATCH(Undirviðmið!$B123,$B$6:$B$37,0)+5-1),""),"")))</f>
        <v/>
      </c>
      <c r="ED10" s="1" t="str">
        <f aca="false">IF(Undirviðmið!$B124="","",IF(Undirviðmið!$B124=Viðmið!$C$10,IFERROR(INDEX($C$38:$C$52,5),""),IF(5&lt;=COUNTIF($B$6:$B$37,Undirviðmið!$B124),IFERROR(INDEX($C$6:$C$37,MATCH(Undirviðmið!$B124,$B$6:$B$37,0)+5-1),""),"")))</f>
        <v/>
      </c>
      <c r="EE10" s="1" t="str">
        <f aca="false">IF(Undirviðmið!$B125="","",IF(Undirviðmið!$B125=Viðmið!$C$10,IFERROR(INDEX($C$38:$C$52,5),""),IF(5&lt;=COUNTIF($B$6:$B$37,Undirviðmið!$B125),IFERROR(INDEX($C$6:$C$37,MATCH(Undirviðmið!$B125,$B$6:$B$37,0)+5-1),""),"")))</f>
        <v/>
      </c>
      <c r="EF10" s="1" t="str">
        <f aca="false">IF(Undirviðmið!$B126="","",IF(Undirviðmið!$B126=Viðmið!$C$10,IFERROR(INDEX($C$38:$C$52,5),""),IF(5&lt;=COUNTIF($B$6:$B$37,Undirviðmið!$B126),IFERROR(INDEX($C$6:$C$37,MATCH(Undirviðmið!$B126,$B$6:$B$37,0)+5-1),""),"")))</f>
        <v/>
      </c>
      <c r="EG10" s="1" t="str">
        <f aca="false">IF(Undirviðmið!$B127="","",IF(Undirviðmið!$B127=Viðmið!$C$10,IFERROR(INDEX($C$38:$C$52,5),""),IF(5&lt;=COUNTIF($B$6:$B$37,Undirviðmið!$B127),IFERROR(INDEX($C$6:$C$37,MATCH(Undirviðmið!$B127,$B$6:$B$37,0)+5-1),""),"")))</f>
        <v/>
      </c>
      <c r="EH10" s="1" t="str">
        <f aca="false">IF(Undirviðmið!$B128="","",IF(Undirviðmið!$B128=Viðmið!$C$10,IFERROR(INDEX($C$38:$C$52,5),""),IF(5&lt;=COUNTIF($B$6:$B$37,Undirviðmið!$B128),IFERROR(INDEX($C$6:$C$37,MATCH(Undirviðmið!$B128,$B$6:$B$37,0)+5-1),""),"")))</f>
        <v/>
      </c>
      <c r="EI10" s="1" t="str">
        <f aca="false">IF(Undirviðmið!$B129="","",IF(Undirviðmið!$B129=Viðmið!$C$10,IFERROR(INDEX($C$38:$C$52,5),""),IF(5&lt;=COUNTIF($B$6:$B$37,Undirviðmið!$B129),IFERROR(INDEX($C$6:$C$37,MATCH(Undirviðmið!$B129,$B$6:$B$37,0)+5-1),""),"")))</f>
        <v/>
      </c>
      <c r="EJ10" s="1" t="str">
        <f aca="false">IF(Undirviðmið!$B130="","",IF(Undirviðmið!$B130=Viðmið!$C$10,IFERROR(INDEX($C$38:$C$52,5),""),IF(5&lt;=COUNTIF($B$6:$B$37,Undirviðmið!$B130),IFERROR(INDEX($C$6:$C$37,MATCH(Undirviðmið!$B130,$B$6:$B$37,0)+5-1),""),"")))</f>
        <v/>
      </c>
      <c r="EK10" s="1" t="str">
        <f aca="false">IF(Undirviðmið!$B131="","",IF(Undirviðmið!$B131=Viðmið!$C$10,IFERROR(INDEX($C$38:$C$52,5),""),IF(5&lt;=COUNTIF($B$6:$B$37,Undirviðmið!$B131),IFERROR(INDEX($C$6:$C$37,MATCH(Undirviðmið!$B131,$B$6:$B$37,0)+5-1),""),"")))</f>
        <v/>
      </c>
      <c r="EL10" s="1" t="str">
        <f aca="false">IF(Undirviðmið!$B132="","",IF(Undirviðmið!$B132=Viðmið!$C$10,IFERROR(INDEX($C$38:$C$52,5),""),IF(5&lt;=COUNTIF($B$6:$B$37,Undirviðmið!$B132),IFERROR(INDEX($C$6:$C$37,MATCH(Undirviðmið!$B132,$B$6:$B$37,0)+5-1),""),"")))</f>
        <v/>
      </c>
      <c r="EM10" s="1" t="str">
        <f aca="false">IF(Undirviðmið!$B133="","",IF(Undirviðmið!$B133=Viðmið!$C$10,IFERROR(INDEX($C$38:$C$52,5),""),IF(5&lt;=COUNTIF($B$6:$B$37,Undirviðmið!$B133),IFERROR(INDEX($C$6:$C$37,MATCH(Undirviðmið!$B133,$B$6:$B$37,0)+5-1),""),"")))</f>
        <v/>
      </c>
      <c r="EN10" s="1" t="str">
        <f aca="false">IF(Undirviðmið!$B134="","",IF(Undirviðmið!$B134=Viðmið!$C$10,IFERROR(INDEX($C$38:$C$52,5),""),IF(5&lt;=COUNTIF($B$6:$B$37,Undirviðmið!$B134),IFERROR(INDEX($C$6:$C$37,MATCH(Undirviðmið!$B134,$B$6:$B$37,0)+5-1),""),"")))</f>
        <v/>
      </c>
      <c r="EO10" s="1" t="str">
        <f aca="false">IF(Undirviðmið!$B135="","",IF(Undirviðmið!$B135=Viðmið!$C$10,IFERROR(INDEX($C$38:$C$52,5),""),IF(5&lt;=COUNTIF($B$6:$B$37,Undirviðmið!$B135),IFERROR(INDEX($C$6:$C$37,MATCH(Undirviðmið!$B135,$B$6:$B$37,0)+5-1),""),"")))</f>
        <v/>
      </c>
      <c r="EP10" s="1" t="str">
        <f aca="false">IF(Undirviðmið!$B136="","",IF(Undirviðmið!$B136=Viðmið!$C$10,IFERROR(INDEX($C$38:$C$52,5),""),IF(5&lt;=COUNTIF($B$6:$B$37,Undirviðmið!$B136),IFERROR(INDEX($C$6:$C$37,MATCH(Undirviðmið!$B136,$B$6:$B$37,0)+5-1),""),"")))</f>
        <v/>
      </c>
      <c r="EQ10" s="1" t="str">
        <f aca="false">IF(Undirviðmið!$B137="","",IF(Undirviðmið!$B137=Viðmið!$C$10,IFERROR(INDEX($C$38:$C$52,5),""),IF(5&lt;=COUNTIF($B$6:$B$37,Undirviðmið!$B137),IFERROR(INDEX($C$6:$C$37,MATCH(Undirviðmið!$B137,$B$6:$B$37,0)+5-1),""),"")))</f>
        <v/>
      </c>
      <c r="ER10" s="1" t="str">
        <f aca="false">IF(Undirviðmið!$B138="","",IF(Undirviðmið!$B138=Viðmið!$C$10,IFERROR(INDEX($C$38:$C$52,5),""),IF(5&lt;=COUNTIF($B$6:$B$37,Undirviðmið!$B138),IFERROR(INDEX($C$6:$C$37,MATCH(Undirviðmið!$B138,$B$6:$B$37,0)+5-1),""),"")))</f>
        <v/>
      </c>
      <c r="ES10" s="1" t="str">
        <f aca="false">IF(Undirviðmið!$B139="","",IF(Undirviðmið!$B139=Viðmið!$C$10,IFERROR(INDEX($C$38:$C$52,5),""),IF(5&lt;=COUNTIF($B$6:$B$37,Undirviðmið!$B139),IFERROR(INDEX($C$6:$C$37,MATCH(Undirviðmið!$B139,$B$6:$B$37,0)+5-1),""),"")))</f>
        <v/>
      </c>
      <c r="ET10" s="1" t="str">
        <f aca="false">IF(Undirviðmið!$B140="","",IF(Undirviðmið!$B140=Viðmið!$C$10,IFERROR(INDEX($C$38:$C$52,5),""),IF(5&lt;=COUNTIF($B$6:$B$37,Undirviðmið!$B140),IFERROR(INDEX($C$6:$C$37,MATCH(Undirviðmið!$B140,$B$6:$B$37,0)+5-1),""),"")))</f>
        <v/>
      </c>
      <c r="EU10" s="1" t="str">
        <f aca="false">IF(Undirviðmið!$B141="","",IF(Undirviðmið!$B141=Viðmið!$C$10,IFERROR(INDEX($C$38:$C$52,5),""),IF(5&lt;=COUNTIF($B$6:$B$37,Undirviðmið!$B141),IFERROR(INDEX($C$6:$C$37,MATCH(Undirviðmið!$B141,$B$6:$B$37,0)+5-1),""),"")))</f>
        <v/>
      </c>
      <c r="EV10" s="1" t="str">
        <f aca="false">IF(Undirviðmið!$B142="","",IF(Undirviðmið!$B142=Viðmið!$C$10,IFERROR(INDEX($C$38:$C$52,5),""),IF(5&lt;=COUNTIF($B$6:$B$37,Undirviðmið!$B142),IFERROR(INDEX($C$6:$C$37,MATCH(Undirviðmið!$B142,$B$6:$B$37,0)+5-1),""),"")))</f>
        <v/>
      </c>
      <c r="EW10" s="1" t="str">
        <f aca="false">IF(Undirviðmið!$B143="","",IF(Undirviðmið!$B143=Viðmið!$C$10,IFERROR(INDEX($C$38:$C$52,5),""),IF(5&lt;=COUNTIF($B$6:$B$37,Undirviðmið!$B143),IFERROR(INDEX($C$6:$C$37,MATCH(Undirviðmið!$B143,$B$6:$B$37,0)+5-1),""),"")))</f>
        <v/>
      </c>
      <c r="EX10" s="1" t="str">
        <f aca="false">IF(Undirviðmið!$B144="","",IF(Undirviðmið!$B144=Viðmið!$C$10,IFERROR(INDEX($C$38:$C$52,5),""),IF(5&lt;=COUNTIF($B$6:$B$37,Undirviðmið!$B144),IFERROR(INDEX($C$6:$C$37,MATCH(Undirviðmið!$B144,$B$6:$B$37,0)+5-1),""),"")))</f>
        <v/>
      </c>
      <c r="EY10" s="1" t="str">
        <f aca="false">IF(Undirviðmið!$B145="","",IF(Undirviðmið!$B145=Viðmið!$C$10,IFERROR(INDEX($C$38:$C$52,5),""),IF(5&lt;=COUNTIF($B$6:$B$37,Undirviðmið!$B145),IFERROR(INDEX($C$6:$C$37,MATCH(Undirviðmið!$B145,$B$6:$B$37,0)+5-1),""),"")))</f>
        <v/>
      </c>
      <c r="EZ10" s="1" t="str">
        <f aca="false">IF(Undirviðmið!$B146="","",IF(Undirviðmið!$B146=Viðmið!$C$10,IFERROR(INDEX($C$38:$C$52,5),""),IF(5&lt;=COUNTIF($B$6:$B$37,Undirviðmið!$B146),IFERROR(INDEX($C$6:$C$37,MATCH(Undirviðmið!$B146,$B$6:$B$37,0)+5-1),""),"")))</f>
        <v/>
      </c>
      <c r="FA10" s="1" t="str">
        <f aca="false">IF(Undirviðmið!$B147="","",IF(Undirviðmið!$B147=Viðmið!$C$10,IFERROR(INDEX($C$38:$C$52,5),""),IF(5&lt;=COUNTIF($B$6:$B$37,Undirviðmið!$B147),IFERROR(INDEX($C$6:$C$37,MATCH(Undirviðmið!$B147,$B$6:$B$37,0)+5-1),""),"")))</f>
        <v/>
      </c>
      <c r="FB10" s="1" t="str">
        <f aca="false">IF(Undirviðmið!$B148="","",IF(Undirviðmið!$B148=Viðmið!$C$10,IFERROR(INDEX($C$38:$C$52,5),""),IF(5&lt;=COUNTIF($B$6:$B$37,Undirviðmið!$B148),IFERROR(INDEX($C$6:$C$37,MATCH(Undirviðmið!$B148,$B$6:$B$37,0)+5-1),""),"")))</f>
        <v/>
      </c>
      <c r="FC10" s="1" t="str">
        <f aca="false">IF(Undirviðmið!$B149="","",IF(Undirviðmið!$B149=Viðmið!$C$10,IFERROR(INDEX($C$38:$C$52,5),""),IF(5&lt;=COUNTIF($B$6:$B$37,Undirviðmið!$B149),IFERROR(INDEX($C$6:$C$37,MATCH(Undirviðmið!$B149,$B$6:$B$37,0)+5-1),""),"")))</f>
        <v/>
      </c>
      <c r="FD10" s="1" t="str">
        <f aca="false">IF(Undirviðmið!$B150="","",IF(Undirviðmið!$B150=Viðmið!$C$10,IFERROR(INDEX($C$38:$C$52,5),""),IF(5&lt;=COUNTIF($B$6:$B$37,Undirviðmið!$B150),IFERROR(INDEX($C$6:$C$37,MATCH(Undirviðmið!$B150,$B$6:$B$37,0)+5-1),""),"")))</f>
        <v/>
      </c>
      <c r="FE10" s="1" t="str">
        <f aca="false">IF(Undirviðmið!$B151="","",IF(Undirviðmið!$B151=Viðmið!$C$10,IFERROR(INDEX($C$38:$C$52,5),""),IF(5&lt;=COUNTIF($B$6:$B$37,Undirviðmið!$B151),IFERROR(INDEX($C$6:$C$37,MATCH(Undirviðmið!$B151,$B$6:$B$37,0)+5-1),""),"")))</f>
        <v/>
      </c>
      <c r="FF10" s="1" t="str">
        <f aca="false">IF(Undirviðmið!$B152="","",IF(Undirviðmið!$B152=Viðmið!$C$10,IFERROR(INDEX($C$38:$C$52,5),""),IF(5&lt;=COUNTIF($B$6:$B$37,Undirviðmið!$B152),IFERROR(INDEX($C$6:$C$37,MATCH(Undirviðmið!$B152,$B$6:$B$37,0)+5-1),""),"")))</f>
        <v/>
      </c>
      <c r="FG10" s="1" t="str">
        <f aca="false">IF(Undirviðmið!$B153="","",IF(Undirviðmið!$B153=Viðmið!$C$10,IFERROR(INDEX($C$38:$C$52,5),""),IF(5&lt;=COUNTIF($B$6:$B$37,Undirviðmið!$B153),IFERROR(INDEX($C$6:$C$37,MATCH(Undirviðmið!$B153,$B$6:$B$37,0)+5-1),""),"")))</f>
        <v/>
      </c>
      <c r="FH10" s="1" t="str">
        <f aca="false">IF(Undirviðmið!$B154="","",IF(Undirviðmið!$B154=Viðmið!$C$10,IFERROR(INDEX($C$38:$C$52,5),""),IF(5&lt;=COUNTIF($B$6:$B$37,Undirviðmið!$B154),IFERROR(INDEX($C$6:$C$37,MATCH(Undirviðmið!$B154,$B$6:$B$37,0)+5-1),""),"")))</f>
        <v/>
      </c>
      <c r="FI10" s="1" t="str">
        <f aca="false">IF(Undirviðmið!$B155="","",IF(Undirviðmið!$B155=Viðmið!$C$10,IFERROR(INDEX($C$38:$C$52,5),""),IF(5&lt;=COUNTIF($B$6:$B$37,Undirviðmið!$B155),IFERROR(INDEX($C$6:$C$37,MATCH(Undirviðmið!$B155,$B$6:$B$37,0)+5-1),""),"")))</f>
        <v/>
      </c>
      <c r="FJ10" s="1" t="str">
        <f aca="false">IF(Undirviðmið!$B156="","",IF(Undirviðmið!$B156=Viðmið!$C$10,IFERROR(INDEX($C$38:$C$52,5),""),IF(5&lt;=COUNTIF($B$6:$B$37,Undirviðmið!$B156),IFERROR(INDEX($C$6:$C$37,MATCH(Undirviðmið!$B156,$B$6:$B$37,0)+5-1),""),"")))</f>
        <v/>
      </c>
      <c r="FK10" s="1" t="str">
        <f aca="false">IF(Undirviðmið!$B157="","",IF(Undirviðmið!$B157=Viðmið!$C$10,IFERROR(INDEX($C$38:$C$52,5),""),IF(5&lt;=COUNTIF($B$6:$B$37,Undirviðmið!$B157),IFERROR(INDEX($C$6:$C$37,MATCH(Undirviðmið!$B157,$B$6:$B$37,0)+5-1),""),"")))</f>
        <v/>
      </c>
      <c r="FL10" s="1" t="str">
        <f aca="false">IF(Undirviðmið!$B158="","",IF(Undirviðmið!$B158=Viðmið!$C$10,IFERROR(INDEX($C$38:$C$52,5),""),IF(5&lt;=COUNTIF($B$6:$B$37,Undirviðmið!$B158),IFERROR(INDEX($C$6:$C$37,MATCH(Undirviðmið!$B158,$B$6:$B$37,0)+5-1),""),"")))</f>
        <v/>
      </c>
      <c r="FM10" s="1" t="str">
        <f aca="false">IF(Undirviðmið!$B159="","",IF(Undirviðmið!$B159=Viðmið!$C$10,IFERROR(INDEX($C$38:$C$52,5),""),IF(5&lt;=COUNTIF($B$6:$B$37,Undirviðmið!$B159),IFERROR(INDEX($C$6:$C$37,MATCH(Undirviðmið!$B159,$B$6:$B$37,0)+5-1),""),"")))</f>
        <v/>
      </c>
      <c r="FN10" s="1" t="str">
        <f aca="false">IF(Undirviðmið!$B160="","",IF(Undirviðmið!$B160=Viðmið!$C$10,IFERROR(INDEX($C$38:$C$52,5),""),IF(5&lt;=COUNTIF($B$6:$B$37,Undirviðmið!$B160),IFERROR(INDEX($C$6:$C$37,MATCH(Undirviðmið!$B160,$B$6:$B$37,0)+5-1),""),"")))</f>
        <v/>
      </c>
      <c r="FO10" s="1" t="str">
        <f aca="false">IF(Undirviðmið!$B161="","",IF(Undirviðmið!$B161=Viðmið!$C$10,IFERROR(INDEX($C$38:$C$52,5),""),IF(5&lt;=COUNTIF($B$6:$B$37,Undirviðmið!$B161),IFERROR(INDEX($C$6:$C$37,MATCH(Undirviðmið!$B161,$B$6:$B$37,0)+5-1),""),"")))</f>
        <v/>
      </c>
      <c r="FP10" s="1" t="str">
        <f aca="false">IF(Undirviðmið!$B162="","",IF(Undirviðmið!$B162=Viðmið!$C$10,IFERROR(INDEX($C$38:$C$52,5),""),IF(5&lt;=COUNTIF($B$6:$B$37,Undirviðmið!$B162),IFERROR(INDEX($C$6:$C$37,MATCH(Undirviðmið!$B162,$B$6:$B$37,0)+5-1),""),"")))</f>
        <v/>
      </c>
      <c r="FQ10" s="1" t="str">
        <f aca="false">IF(Undirviðmið!$B163="","",IF(Undirviðmið!$B163=Viðmið!$C$10,IFERROR(INDEX($C$38:$C$52,5),""),IF(5&lt;=COUNTIF($B$6:$B$37,Undirviðmið!$B163),IFERROR(INDEX($C$6:$C$37,MATCH(Undirviðmið!$B163,$B$6:$B$37,0)+5-1),""),"")))</f>
        <v/>
      </c>
      <c r="FR10" s="1" t="str">
        <f aca="false">IF(Undirviðmið!$B164="","",IF(Undirviðmið!$B164=Viðmið!$C$10,IFERROR(INDEX($C$38:$C$52,5),""),IF(5&lt;=COUNTIF($B$6:$B$37,Undirviðmið!$B164),IFERROR(INDEX($C$6:$C$37,MATCH(Undirviðmið!$B164,$B$6:$B$37,0)+5-1),""),"")))</f>
        <v/>
      </c>
      <c r="FS10" s="1" t="str">
        <f aca="false">IF(Undirviðmið!$B165="","",IF(Undirviðmið!$B165=Viðmið!$C$10,IFERROR(INDEX($C$38:$C$52,5),""),IF(5&lt;=COUNTIF($B$6:$B$37,Undirviðmið!$B165),IFERROR(INDEX($C$6:$C$37,MATCH(Undirviðmið!$B165,$B$6:$B$37,0)+5-1),""),"")))</f>
        <v/>
      </c>
      <c r="FT10" s="1" t="str">
        <f aca="false">IF(Undirviðmið!$B166="","",IF(Undirviðmið!$B166=Viðmið!$C$10,IFERROR(INDEX($C$38:$C$52,5),""),IF(5&lt;=COUNTIF($B$6:$B$37,Undirviðmið!$B166),IFERROR(INDEX($C$6:$C$37,MATCH(Undirviðmið!$B166,$B$6:$B$37,0)+5-1),""),"")))</f>
        <v/>
      </c>
      <c r="FU10" s="1" t="str">
        <f aca="false">IF(Undirviðmið!$B167="","",IF(Undirviðmið!$B167=Viðmið!$C$10,IFERROR(INDEX($C$38:$C$52,5),""),IF(5&lt;=COUNTIF($B$6:$B$37,Undirviðmið!$B167),IFERROR(INDEX($C$6:$C$37,MATCH(Undirviðmið!$B167,$B$6:$B$37,0)+5-1),""),"")))</f>
        <v/>
      </c>
      <c r="FV10" s="1" t="str">
        <f aca="false">IF(Undirviðmið!$B168="","",IF(Undirviðmið!$B168=Viðmið!$C$10,IFERROR(INDEX($C$38:$C$52,5),""),IF(5&lt;=COUNTIF($B$6:$B$37,Undirviðmið!$B168),IFERROR(INDEX($C$6:$C$37,MATCH(Undirviðmið!$B168,$B$6:$B$37,0)+5-1),""),"")))</f>
        <v/>
      </c>
      <c r="FW10" s="1" t="str">
        <f aca="false">IF(Undirviðmið!$B169="","",IF(Undirviðmið!$B169=Viðmið!$C$10,IFERROR(INDEX($C$38:$C$52,5),""),IF(5&lt;=COUNTIF($B$6:$B$37,Undirviðmið!$B169),IFERROR(INDEX($C$6:$C$37,MATCH(Undirviðmið!$B169,$B$6:$B$37,0)+5-1),""),"")))</f>
        <v/>
      </c>
      <c r="FX10" s="1" t="str">
        <f aca="false">IF(Undirviðmið!$B170="","",IF(Undirviðmið!$B170=Viðmið!$C$10,IFERROR(INDEX($C$38:$C$52,5),""),IF(5&lt;=COUNTIF($B$6:$B$37,Undirviðmið!$B170),IFERROR(INDEX($C$6:$C$37,MATCH(Undirviðmið!$B170,$B$6:$B$37,0)+5-1),""),"")))</f>
        <v/>
      </c>
      <c r="FY10" s="1" t="str">
        <f aca="false">IF(Undirviðmið!$B171="","",IF(Undirviðmið!$B171=Viðmið!$C$10,IFERROR(INDEX($C$38:$C$52,5),""),IF(5&lt;=COUNTIF($B$6:$B$37,Undirviðmið!$B171),IFERROR(INDEX($C$6:$C$37,MATCH(Undirviðmið!$B171,$B$6:$B$37,0)+5-1),""),"")))</f>
        <v/>
      </c>
      <c r="FZ10" s="1" t="str">
        <f aca="false">IF(Undirviðmið!$B172="","",IF(Undirviðmið!$B172=Viðmið!$C$10,IFERROR(INDEX($C$38:$C$52,5),""),IF(5&lt;=COUNTIF($B$6:$B$37,Undirviðmið!$B172),IFERROR(INDEX($C$6:$C$37,MATCH(Undirviðmið!$B172,$B$6:$B$37,0)+5-1),""),"")))</f>
        <v/>
      </c>
      <c r="GA10" s="1" t="str">
        <f aca="false">IF(Undirviðmið!$B173="","",IF(Undirviðmið!$B173=Viðmið!$C$10,IFERROR(INDEX($C$38:$C$52,5),""),IF(5&lt;=COUNTIF($B$6:$B$37,Undirviðmið!$B173),IFERROR(INDEX($C$6:$C$37,MATCH(Undirviðmið!$B173,$B$6:$B$37,0)+5-1),""),"")))</f>
        <v/>
      </c>
      <c r="GB10" s="1" t="str">
        <f aca="false">IF(Undirviðmið!$B174="","",IF(Undirviðmið!$B174=Viðmið!$C$10,IFERROR(INDEX($C$38:$C$52,5),""),IF(5&lt;=COUNTIF($B$6:$B$37,Undirviðmið!$B174),IFERROR(INDEX($C$6:$C$37,MATCH(Undirviðmið!$B174,$B$6:$B$37,0)+5-1),""),"")))</f>
        <v/>
      </c>
      <c r="GC10" s="1" t="str">
        <f aca="false">IF(Undirviðmið!$B175="","",IF(Undirviðmið!$B175=Viðmið!$C$10,IFERROR(INDEX($C$38:$C$52,5),""),IF(5&lt;=COUNTIF($B$6:$B$37,Undirviðmið!$B175),IFERROR(INDEX($C$6:$C$37,MATCH(Undirviðmið!$B175,$B$6:$B$37,0)+5-1),""),"")))</f>
        <v/>
      </c>
      <c r="GD10" s="1" t="str">
        <f aca="false">IF(Undirviðmið!$B176="","",IF(Undirviðmið!$B176=Viðmið!$C$10,IFERROR(INDEX($C$38:$C$52,5),""),IF(5&lt;=COUNTIF($B$6:$B$37,Undirviðmið!$B176),IFERROR(INDEX($C$6:$C$37,MATCH(Undirviðmið!$B176,$B$6:$B$37,0)+5-1),""),"")))</f>
        <v/>
      </c>
      <c r="GE10" s="1" t="str">
        <f aca="false">IF(Undirviðmið!$B177="","",IF(Undirviðmið!$B177=Viðmið!$C$10,IFERROR(INDEX($C$38:$C$52,5),""),IF(5&lt;=COUNTIF($B$6:$B$37,Undirviðmið!$B177),IFERROR(INDEX($C$6:$C$37,MATCH(Undirviðmið!$B177,$B$6:$B$37,0)+5-1),""),"")))</f>
        <v/>
      </c>
      <c r="GF10" s="1" t="str">
        <f aca="false">IF(Undirviðmið!$B178="","",IF(Undirviðmið!$B178=Viðmið!$C$10,IFERROR(INDEX($C$38:$C$52,5),""),IF(5&lt;=COUNTIF($B$6:$B$37,Undirviðmið!$B178),IFERROR(INDEX($C$6:$C$37,MATCH(Undirviðmið!$B178,$B$6:$B$37,0)+5-1),""),"")))</f>
        <v/>
      </c>
      <c r="GG10" s="1" t="str">
        <f aca="false">IF(Undirviðmið!$B179="","",IF(Undirviðmið!$B179=Viðmið!$C$10,IFERROR(INDEX($C$38:$C$52,5),""),IF(5&lt;=COUNTIF($B$6:$B$37,Undirviðmið!$B179),IFERROR(INDEX($C$6:$C$37,MATCH(Undirviðmið!$B179,$B$6:$B$37,0)+5-1),""),"")))</f>
        <v/>
      </c>
      <c r="GH10" s="1" t="str">
        <f aca="false">IF(Undirviðmið!$B180="","",IF(Undirviðmið!$B180=Viðmið!$C$10,IFERROR(INDEX($C$38:$C$52,5),""),IF(5&lt;=COUNTIF($B$6:$B$37,Undirviðmið!$B180),IFERROR(INDEX($C$6:$C$37,MATCH(Undirviðmið!$B180,$B$6:$B$37,0)+5-1),""),"")))</f>
        <v/>
      </c>
      <c r="GI10" s="1" t="str">
        <f aca="false">IF(Undirviðmið!$B181="","",IF(Undirviðmið!$B181=Viðmið!$C$10,IFERROR(INDEX($C$38:$C$52,5),""),IF(5&lt;=COUNTIF($B$6:$B$37,Undirviðmið!$B181),IFERROR(INDEX($C$6:$C$37,MATCH(Undirviðmið!$B181,$B$6:$B$37,0)+5-1),""),"")))</f>
        <v/>
      </c>
      <c r="GJ10" s="1" t="str">
        <f aca="false">IF(Undirviðmið!$B182="","",IF(Undirviðmið!$B182=Viðmið!$C$10,IFERROR(INDEX($C$38:$C$52,5),""),IF(5&lt;=COUNTIF($B$6:$B$37,Undirviðmið!$B182),IFERROR(INDEX($C$6:$C$37,MATCH(Undirviðmið!$B182,$B$6:$B$37,0)+5-1),""),"")))</f>
        <v/>
      </c>
      <c r="GK10" s="1" t="str">
        <f aca="false">IF(Undirviðmið!$B183="","",IF(Undirviðmið!$B183=Viðmið!$C$10,IFERROR(INDEX($C$38:$C$52,5),""),IF(5&lt;=COUNTIF($B$6:$B$37,Undirviðmið!$B183),IFERROR(INDEX($C$6:$C$37,MATCH(Undirviðmið!$B183,$B$6:$B$37,0)+5-1),""),"")))</f>
        <v/>
      </c>
      <c r="GL10" s="1" t="str">
        <f aca="false">IF(Undirviðmið!$B184="","",IF(Undirviðmið!$B184=Viðmið!$C$10,IFERROR(INDEX($C$38:$C$52,5),""),IF(5&lt;=COUNTIF($B$6:$B$37,Undirviðmið!$B184),IFERROR(INDEX($C$6:$C$37,MATCH(Undirviðmið!$B184,$B$6:$B$37,0)+5-1),""),"")))</f>
        <v/>
      </c>
      <c r="GM10" s="1" t="str">
        <f aca="false">IF(Undirviðmið!$B185="","",IF(Undirviðmið!$B185=Viðmið!$C$10,IFERROR(INDEX($C$38:$C$52,5),""),IF(5&lt;=COUNTIF($B$6:$B$37,Undirviðmið!$B185),IFERROR(INDEX($C$6:$C$37,MATCH(Undirviðmið!$B185,$B$6:$B$37,0)+5-1),""),"")))</f>
        <v/>
      </c>
      <c r="GN10" s="1" t="str">
        <f aca="false">IF(Undirviðmið!$B186="","",IF(Undirviðmið!$B186=Viðmið!$C$10,IFERROR(INDEX($C$38:$C$52,5),""),IF(5&lt;=COUNTIF($B$6:$B$37,Undirviðmið!$B186),IFERROR(INDEX($C$6:$C$37,MATCH(Undirviðmið!$B186,$B$6:$B$37,0)+5-1),""),"")))</f>
        <v/>
      </c>
      <c r="GO10" s="1" t="str">
        <f aca="false">IF(Undirviðmið!$B187="","",IF(Undirviðmið!$B187=Viðmið!$C$10,IFERROR(INDEX($C$38:$C$52,5),""),IF(5&lt;=COUNTIF($B$6:$B$37,Undirviðmið!$B187),IFERROR(INDEX($C$6:$C$37,MATCH(Undirviðmið!$B187,$B$6:$B$37,0)+5-1),""),"")))</f>
        <v/>
      </c>
      <c r="GP10" s="1" t="str">
        <f aca="false">IF(Undirviðmið!$B188="","",IF(Undirviðmið!$B188=Viðmið!$C$10,IFERROR(INDEX($C$38:$C$52,5),""),IF(5&lt;=COUNTIF($B$6:$B$37,Undirviðmið!$B188),IFERROR(INDEX($C$6:$C$37,MATCH(Undirviðmið!$B188,$B$6:$B$37,0)+5-1),""),"")))</f>
        <v/>
      </c>
      <c r="GQ10" s="1" t="str">
        <f aca="false">IF(Undirviðmið!$B189="","",IF(Undirviðmið!$B189=Viðmið!$C$10,IFERROR(INDEX($C$38:$C$52,5),""),IF(5&lt;=COUNTIF($B$6:$B$37,Undirviðmið!$B189),IFERROR(INDEX($C$6:$C$37,MATCH(Undirviðmið!$B189,$B$6:$B$37,0)+5-1),""),"")))</f>
        <v/>
      </c>
      <c r="GR10" s="1" t="str">
        <f aca="false">IF(Undirviðmið!$B190="","",IF(Undirviðmið!$B190=Viðmið!$C$10,IFERROR(INDEX($C$38:$C$52,5),""),IF(5&lt;=COUNTIF($B$6:$B$37,Undirviðmið!$B190),IFERROR(INDEX($C$6:$C$37,MATCH(Undirviðmið!$B190,$B$6:$B$37,0)+5-1),""),"")))</f>
        <v/>
      </c>
      <c r="GS10" s="1" t="str">
        <f aca="false">IF(Undirviðmið!$B191="","",IF(Undirviðmið!$B191=Viðmið!$C$10,IFERROR(INDEX($C$38:$C$52,5),""),IF(5&lt;=COUNTIF($B$6:$B$37,Undirviðmið!$B191),IFERROR(INDEX($C$6:$C$37,MATCH(Undirviðmið!$B191,$B$6:$B$37,0)+5-1),""),"")))</f>
        <v/>
      </c>
      <c r="GT10" s="1" t="str">
        <f aca="false">IF(Undirviðmið!$B192="","",IF(Undirviðmið!$B192=Viðmið!$C$10,IFERROR(INDEX($C$38:$C$52,5),""),IF(5&lt;=COUNTIF($B$6:$B$37,Undirviðmið!$B192),IFERROR(INDEX($C$6:$C$37,MATCH(Undirviðmið!$B192,$B$6:$B$37,0)+5-1),""),"")))</f>
        <v/>
      </c>
      <c r="GU10" s="1" t="str">
        <f aca="false">IF(Undirviðmið!$B193="","",IF(Undirviðmið!$B193=Viðmið!$C$10,IFERROR(INDEX($C$38:$C$52,5),""),IF(5&lt;=COUNTIF($B$6:$B$37,Undirviðmið!$B193),IFERROR(INDEX($C$6:$C$37,MATCH(Undirviðmið!$B193,$B$6:$B$37,0)+5-1),""),"")))</f>
        <v/>
      </c>
      <c r="GV10" s="1" t="str">
        <f aca="false">IF(Undirviðmið!$B194="","",IF(Undirviðmið!$B194=Viðmið!$C$10,IFERROR(INDEX($C$38:$C$52,5),""),IF(5&lt;=COUNTIF($B$6:$B$37,Undirviðmið!$B194),IFERROR(INDEX($C$6:$C$37,MATCH(Undirviðmið!$B194,$B$6:$B$37,0)+5-1),""),"")))</f>
        <v/>
      </c>
      <c r="GW10" s="1" t="str">
        <f aca="false">IF(Undirviðmið!$B195="","",IF(Undirviðmið!$B195=Viðmið!$C$10,IFERROR(INDEX($C$38:$C$52,5),""),IF(5&lt;=COUNTIF($B$6:$B$37,Undirviðmið!$B195),IFERROR(INDEX($C$6:$C$37,MATCH(Undirviðmið!$B195,$B$6:$B$37,0)+5-1),""),"")))</f>
        <v/>
      </c>
      <c r="GX10" s="1" t="str">
        <f aca="false">IF(Undirviðmið!$B196="","",IF(Undirviðmið!$B196=Viðmið!$C$10,IFERROR(INDEX($C$38:$C$52,5),""),IF(5&lt;=COUNTIF($B$6:$B$37,Undirviðmið!$B196),IFERROR(INDEX($C$6:$C$37,MATCH(Undirviðmið!$B196,$B$6:$B$37,0)+5-1),""),"")))</f>
        <v/>
      </c>
      <c r="GY10" s="1" t="str">
        <f aca="false">IF(Undirviðmið!$B197="","",IF(Undirviðmið!$B197=Viðmið!$C$10,IFERROR(INDEX($C$38:$C$52,5),""),IF(5&lt;=COUNTIF($B$6:$B$37,Undirviðmið!$B197),IFERROR(INDEX($C$6:$C$37,MATCH(Undirviðmið!$B197,$B$6:$B$37,0)+5-1),""),"")))</f>
        <v/>
      </c>
      <c r="GZ10" s="1" t="str">
        <f aca="false">IF(Undirviðmið!$B198="","",IF(Undirviðmið!$B198=Viðmið!$C$10,IFERROR(INDEX($C$38:$C$52,5),""),IF(5&lt;=COUNTIF($B$6:$B$37,Undirviðmið!$B198),IFERROR(INDEX($C$6:$C$37,MATCH(Undirviðmið!$B198,$B$6:$B$37,0)+5-1),""),"")))</f>
        <v/>
      </c>
      <c r="HA10" s="1" t="str">
        <f aca="false">IF(Undirviðmið!$B199="","",IF(Undirviðmið!$B199=Viðmið!$C$10,IFERROR(INDEX($C$38:$C$52,5),""),IF(5&lt;=COUNTIF($B$6:$B$37,Undirviðmið!$B199),IFERROR(INDEX($C$6:$C$37,MATCH(Undirviðmið!$B199,$B$6:$B$37,0)+5-1),""),"")))</f>
        <v/>
      </c>
      <c r="HB10" s="1" t="str">
        <f aca="false">IF(Undirviðmið!$B200="","",IF(Undirviðmið!$B200=Viðmið!$C$10,IFERROR(INDEX($C$38:$C$52,5),""),IF(5&lt;=COUNTIF($B$6:$B$37,Undirviðmið!$B200),IFERROR(INDEX($C$6:$C$37,MATCH(Undirviðmið!$B200,$B$6:$B$37,0)+5-1),""),"")))</f>
        <v/>
      </c>
      <c r="HC10" s="1" t="str">
        <f aca="false">IF(Undirviðmið!$B201="","",IF(Undirviðmið!$B201=Viðmið!$C$10,IFERROR(INDEX($C$38:$C$52,5),""),IF(5&lt;=COUNTIF($B$6:$B$37,Undirviðmið!$B201),IFERROR(INDEX($C$6:$C$37,MATCH(Undirviðmið!$B201,$B$6:$B$37,0)+5-1),""),"")))</f>
        <v/>
      </c>
      <c r="HD10" s="1" t="str">
        <f aca="false">IF(Undirviðmið!$B202="","",IF(Undirviðmið!$B202=Viðmið!$C$10,IFERROR(INDEX($C$38:$C$52,5),""),IF(5&lt;=COUNTIF($B$6:$B$37,Undirviðmið!$B202),IFERROR(INDEX($C$6:$C$37,MATCH(Undirviðmið!$B202,$B$6:$B$37,0)+5-1),""),"")))</f>
        <v/>
      </c>
      <c r="HE10" s="1" t="str">
        <f aca="false">IF(Undirviðmið!$B203="","",IF(Undirviðmið!$B203=Viðmið!$C$10,IFERROR(INDEX($C$38:$C$52,5),""),IF(5&lt;=COUNTIF($B$6:$B$37,Undirviðmið!$B203),IFERROR(INDEX($C$6:$C$37,MATCH(Undirviðmið!$B203,$B$6:$B$37,0)+5-1),""),"")))</f>
        <v/>
      </c>
      <c r="HF10" s="1" t="str">
        <f aca="false">IF(Undirviðmið!$B204="","",IF(Undirviðmið!$B204=Viðmið!$C$10,IFERROR(INDEX($C$38:$C$52,5),""),IF(5&lt;=COUNTIF($B$6:$B$37,Undirviðmið!$B204),IFERROR(INDEX($C$6:$C$37,MATCH(Undirviðmið!$B204,$B$6:$B$37,0)+5-1),""),"")))</f>
        <v/>
      </c>
      <c r="HG10" s="1" t="str">
        <f aca="false">IF(Undirviðmið!$B205="","",IF(Undirviðmið!$B205=Viðmið!$C$10,IFERROR(INDEX($C$38:$C$52,5),""),IF(5&lt;=COUNTIF($B$6:$B$37,Undirviðmið!$B205),IFERROR(INDEX($C$6:$C$37,MATCH(Undirviðmið!$B205,$B$6:$B$37,0)+5-1),""),"")))</f>
        <v/>
      </c>
    </row>
    <row r="11" customFormat="false" ht="15" hidden="false" customHeight="true" outlineLevel="0" collapsed="false">
      <c r="B11" s="1" t="s">
        <v>96</v>
      </c>
      <c r="C11" s="1" t="s">
        <v>208</v>
      </c>
      <c r="D11" s="1" t="s">
        <v>209</v>
      </c>
      <c r="E11" s="1" t="n">
        <v>5</v>
      </c>
      <c r="F11" s="1" t="s">
        <v>210</v>
      </c>
      <c r="G11" s="1" t="s">
        <v>211</v>
      </c>
      <c r="H11" s="1" t="s">
        <v>212</v>
      </c>
      <c r="I11" s="1" t="s">
        <v>213</v>
      </c>
      <c r="J11" s="1" t="s">
        <v>214</v>
      </c>
      <c r="P11" s="1" t="str">
        <f aca="false">IF(Undirviðmið!$B6="","",IF(Undirviðmið!$B6=Viðmið!$C$10,IFERROR(INDEX($C$38:$C$52,6),""),IF(6&lt;=COUNTIF($B$6:$B$37,Undirviðmið!$B6),IFERROR(INDEX($C$6:$C$37,MATCH(Undirviðmið!$B6,$B$6:$B$37,0)+6-1),""),"")))</f>
        <v/>
      </c>
      <c r="Q11" s="1" t="str">
        <f aca="false">IF(Undirviðmið!$B7="","",IF(Undirviðmið!$B7=Viðmið!$C$10,IFERROR(INDEX($C$38:$C$52,6),""),IF(6&lt;=COUNTIF($B$6:$B$37,Undirviðmið!$B7),IFERROR(INDEX($C$6:$C$37,MATCH(Undirviðmið!$B7,$B$6:$B$37,0)+6-1),""),"")))</f>
        <v/>
      </c>
      <c r="R11" s="1" t="str">
        <f aca="false">IF(Undirviðmið!$B8="","",IF(Undirviðmið!$B8=Viðmið!$C$10,IFERROR(INDEX($C$38:$C$52,6),""),IF(6&lt;=COUNTIF($B$6:$B$37,Undirviðmið!$B8),IFERROR(INDEX($C$6:$C$37,MATCH(Undirviðmið!$B8,$B$6:$B$37,0)+6-1),""),"")))</f>
        <v/>
      </c>
      <c r="S11" s="1" t="str">
        <f aca="false">IF(Undirviðmið!$B9="","",IF(Undirviðmið!$B9=Viðmið!$C$10,IFERROR(INDEX($C$38:$C$52,6),""),IF(6&lt;=COUNTIF($B$6:$B$37,Undirviðmið!$B9),IFERROR(INDEX($C$6:$C$37,MATCH(Undirviðmið!$B9,$B$6:$B$37,0)+6-1),""),"")))</f>
        <v/>
      </c>
      <c r="T11" s="1" t="str">
        <f aca="false">IF(Undirviðmið!$B10="","",IF(Undirviðmið!$B10=Viðmið!$C$10,IFERROR(INDEX($C$38:$C$52,6),""),IF(6&lt;=COUNTIF($B$6:$B$37,Undirviðmið!$B10),IFERROR(INDEX($C$6:$C$37,MATCH(Undirviðmið!$B10,$B$6:$B$37,0)+6-1),""),"")))</f>
        <v/>
      </c>
      <c r="U11" s="1" t="str">
        <f aca="false">IF(Undirviðmið!$B11="","",IF(Undirviðmið!$B11=Viðmið!$C$10,IFERROR(INDEX($C$38:$C$52,6),""),IF(6&lt;=COUNTIF($B$6:$B$37,Undirviðmið!$B11),IFERROR(INDEX($C$6:$C$37,MATCH(Undirviðmið!$B11,$B$6:$B$37,0)+6-1),""),"")))</f>
        <v/>
      </c>
      <c r="V11" s="1" t="str">
        <f aca="false">IF(Undirviðmið!$B12="","",IF(Undirviðmið!$B12=Viðmið!$C$10,IFERROR(INDEX($C$38:$C$52,6),""),IF(6&lt;=COUNTIF($B$6:$B$37,Undirviðmið!$B12),IFERROR(INDEX($C$6:$C$37,MATCH(Undirviðmið!$B12,$B$6:$B$37,0)+6-1),""),"")))</f>
        <v/>
      </c>
      <c r="W11" s="1" t="str">
        <f aca="false">IF(Undirviðmið!$B13="","",IF(Undirviðmið!$B13=Viðmið!$C$10,IFERROR(INDEX($C$38:$C$52,6),""),IF(6&lt;=COUNTIF($B$6:$B$37,Undirviðmið!$B13),IFERROR(INDEX($C$6:$C$37,MATCH(Undirviðmið!$B13,$B$6:$B$37,0)+6-1),""),"")))</f>
        <v/>
      </c>
      <c r="X11" s="1" t="str">
        <f aca="false">IF(Undirviðmið!$B14="","",IF(Undirviðmið!$B14=Viðmið!$C$10,IFERROR(INDEX($C$38:$C$52,6),""),IF(6&lt;=COUNTIF($B$6:$B$37,Undirviðmið!$B14),IFERROR(INDEX($C$6:$C$37,MATCH(Undirviðmið!$B14,$B$6:$B$37,0)+6-1),""),"")))</f>
        <v/>
      </c>
      <c r="Y11" s="1" t="str">
        <f aca="false">IF(Undirviðmið!$B15="","",IF(Undirviðmið!$B15=Viðmið!$C$10,IFERROR(INDEX($C$38:$C$52,6),""),IF(6&lt;=COUNTIF($B$6:$B$37,Undirviðmið!$B15),IFERROR(INDEX($C$6:$C$37,MATCH(Undirviðmið!$B15,$B$6:$B$37,0)+6-1),""),"")))</f>
        <v/>
      </c>
      <c r="Z11" s="1" t="str">
        <f aca="false">IF(Undirviðmið!$B16="","",IF(Undirviðmið!$B16=Viðmið!$C$10,IFERROR(INDEX($C$38:$C$52,6),""),IF(6&lt;=COUNTIF($B$6:$B$37,Undirviðmið!$B16),IFERROR(INDEX($C$6:$C$37,MATCH(Undirviðmið!$B16,$B$6:$B$37,0)+6-1),""),"")))</f>
        <v/>
      </c>
      <c r="AA11" s="1" t="str">
        <f aca="false">IF(Undirviðmið!$B17="","",IF(Undirviðmið!$B17=Viðmið!$C$10,IFERROR(INDEX($C$38:$C$52,6),""),IF(6&lt;=COUNTIF($B$6:$B$37,Undirviðmið!$B17),IFERROR(INDEX($C$6:$C$37,MATCH(Undirviðmið!$B17,$B$6:$B$37,0)+6-1),""),"")))</f>
        <v/>
      </c>
      <c r="AB11" s="1" t="str">
        <f aca="false">IF(Undirviðmið!$B18="","",IF(Undirviðmið!$B18=Viðmið!$C$10,IFERROR(INDEX($C$38:$C$52,6),""),IF(6&lt;=COUNTIF($B$6:$B$37,Undirviðmið!$B18),IFERROR(INDEX($C$6:$C$37,MATCH(Undirviðmið!$B18,$B$6:$B$37,0)+6-1),""),"")))</f>
        <v/>
      </c>
      <c r="AC11" s="1" t="str">
        <f aca="false">IF(Undirviðmið!$B19="","",IF(Undirviðmið!$B19=Viðmið!$C$10,IFERROR(INDEX($C$38:$C$52,6),""),IF(6&lt;=COUNTIF($B$6:$B$37,Undirviðmið!$B19),IFERROR(INDEX($C$6:$C$37,MATCH(Undirviðmið!$B19,$B$6:$B$37,0)+6-1),""),"")))</f>
        <v/>
      </c>
      <c r="AD11" s="1" t="str">
        <f aca="false">IF(Undirviðmið!$B20="","",IF(Undirviðmið!$B20=Viðmið!$C$10,IFERROR(INDEX($C$38:$C$52,6),""),IF(6&lt;=COUNTIF($B$6:$B$37,Undirviðmið!$B20),IFERROR(INDEX($C$6:$C$37,MATCH(Undirviðmið!$B20,$B$6:$B$37,0)+6-1),""),"")))</f>
        <v/>
      </c>
      <c r="AE11" s="1" t="str">
        <f aca="false">IF(Undirviðmið!$B21="","",IF(Undirviðmið!$B21=Viðmið!$C$10,IFERROR(INDEX($C$38:$C$52,6),""),IF(6&lt;=COUNTIF($B$6:$B$37,Undirviðmið!$B21),IFERROR(INDEX($C$6:$C$37,MATCH(Undirviðmið!$B21,$B$6:$B$37,0)+6-1),""),"")))</f>
        <v/>
      </c>
      <c r="AF11" s="1" t="str">
        <f aca="false">IF(Undirviðmið!$B22="","",IF(Undirviðmið!$B22=Viðmið!$C$10,IFERROR(INDEX($C$38:$C$52,6),""),IF(6&lt;=COUNTIF($B$6:$B$37,Undirviðmið!$B22),IFERROR(INDEX($C$6:$C$37,MATCH(Undirviðmið!$B22,$B$6:$B$37,0)+6-1),""),"")))</f>
        <v/>
      </c>
      <c r="AG11" s="1" t="str">
        <f aca="false">IF(Undirviðmið!$B23="","",IF(Undirviðmið!$B23=Viðmið!$C$10,IFERROR(INDEX($C$38:$C$52,6),""),IF(6&lt;=COUNTIF($B$6:$B$37,Undirviðmið!$B23),IFERROR(INDEX($C$6:$C$37,MATCH(Undirviðmið!$B23,$B$6:$B$37,0)+6-1),""),"")))</f>
        <v/>
      </c>
      <c r="AH11" s="1" t="str">
        <f aca="false">IF(Undirviðmið!$B24="","",IF(Undirviðmið!$B24=Viðmið!$C$10,IFERROR(INDEX($C$38:$C$52,6),""),IF(6&lt;=COUNTIF($B$6:$B$37,Undirviðmið!$B24),IFERROR(INDEX($C$6:$C$37,MATCH(Undirviðmið!$B24,$B$6:$B$37,0)+6-1),""),"")))</f>
        <v/>
      </c>
      <c r="AI11" s="1" t="str">
        <f aca="false">IF(Undirviðmið!$B25="","",IF(Undirviðmið!$B25=Viðmið!$C$10,IFERROR(INDEX($C$38:$C$52,6),""),IF(6&lt;=COUNTIF($B$6:$B$37,Undirviðmið!$B25),IFERROR(INDEX($C$6:$C$37,MATCH(Undirviðmið!$B25,$B$6:$B$37,0)+6-1),""),"")))</f>
        <v/>
      </c>
      <c r="AJ11" s="1" t="str">
        <f aca="false">IF(Undirviðmið!$B26="","",IF(Undirviðmið!$B26=Viðmið!$C$10,IFERROR(INDEX($C$38:$C$52,6),""),IF(6&lt;=COUNTIF($B$6:$B$37,Undirviðmið!$B26),IFERROR(INDEX($C$6:$C$37,MATCH(Undirviðmið!$B26,$B$6:$B$37,0)+6-1),""),"")))</f>
        <v/>
      </c>
      <c r="AK11" s="1" t="str">
        <f aca="false">IF(Undirviðmið!$B27="","",IF(Undirviðmið!$B27=Viðmið!$C$10,IFERROR(INDEX($C$38:$C$52,6),""),IF(6&lt;=COUNTIF($B$6:$B$37,Undirviðmið!$B27),IFERROR(INDEX($C$6:$C$37,MATCH(Undirviðmið!$B27,$B$6:$B$37,0)+6-1),""),"")))</f>
        <v/>
      </c>
      <c r="AL11" s="1" t="str">
        <f aca="false">IF(Undirviðmið!$B28="","",IF(Undirviðmið!$B28=Viðmið!$C$10,IFERROR(INDEX($C$38:$C$52,6),""),IF(6&lt;=COUNTIF($B$6:$B$37,Undirviðmið!$B28),IFERROR(INDEX($C$6:$C$37,MATCH(Undirviðmið!$B28,$B$6:$B$37,0)+6-1),""),"")))</f>
        <v/>
      </c>
      <c r="AM11" s="1" t="str">
        <f aca="false">IF(Undirviðmið!$B29="","",IF(Undirviðmið!$B29=Viðmið!$C$10,IFERROR(INDEX($C$38:$C$52,6),""),IF(6&lt;=COUNTIF($B$6:$B$37,Undirviðmið!$B29),IFERROR(INDEX($C$6:$C$37,MATCH(Undirviðmið!$B29,$B$6:$B$37,0)+6-1),""),"")))</f>
        <v/>
      </c>
      <c r="AN11" s="1" t="str">
        <f aca="false">IF(Undirviðmið!$B30="","",IF(Undirviðmið!$B30=Viðmið!$C$10,IFERROR(INDEX($C$38:$C$52,6),""),IF(6&lt;=COUNTIF($B$6:$B$37,Undirviðmið!$B30),IFERROR(INDEX($C$6:$C$37,MATCH(Undirviðmið!$B30,$B$6:$B$37,0)+6-1),""),"")))</f>
        <v/>
      </c>
      <c r="AO11" s="1" t="str">
        <f aca="false">IF(Undirviðmið!$B31="","",IF(Undirviðmið!$B31=Viðmið!$C$10,IFERROR(INDEX($C$38:$C$52,6),""),IF(6&lt;=COUNTIF($B$6:$B$37,Undirviðmið!$B31),IFERROR(INDEX($C$6:$C$37,MATCH(Undirviðmið!$B31,$B$6:$B$37,0)+6-1),""),"")))</f>
        <v/>
      </c>
      <c r="AP11" s="1" t="str">
        <f aca="false">IF(Undirviðmið!$B32="","",IF(Undirviðmið!$B32=Viðmið!$C$10,IFERROR(INDEX($C$38:$C$52,6),""),IF(6&lt;=COUNTIF($B$6:$B$37,Undirviðmið!$B32),IFERROR(INDEX($C$6:$C$37,MATCH(Undirviðmið!$B32,$B$6:$B$37,0)+6-1),""),"")))</f>
        <v/>
      </c>
      <c r="AQ11" s="1" t="str">
        <f aca="false">IF(Undirviðmið!$B33="","",IF(Undirviðmið!$B33=Viðmið!$C$10,IFERROR(INDEX($C$38:$C$52,6),""),IF(6&lt;=COUNTIF($B$6:$B$37,Undirviðmið!$B33),IFERROR(INDEX($C$6:$C$37,MATCH(Undirviðmið!$B33,$B$6:$B$37,0)+6-1),""),"")))</f>
        <v/>
      </c>
      <c r="AR11" s="1" t="str">
        <f aca="false">IF(Undirviðmið!$B34="","",IF(Undirviðmið!$B34=Viðmið!$C$10,IFERROR(INDEX($C$38:$C$52,6),""),IF(6&lt;=COUNTIF($B$6:$B$37,Undirviðmið!$B34),IFERROR(INDEX($C$6:$C$37,MATCH(Undirviðmið!$B34,$B$6:$B$37,0)+6-1),""),"")))</f>
        <v/>
      </c>
      <c r="AS11" s="1" t="str">
        <f aca="false">IF(Undirviðmið!$B35="","",IF(Undirviðmið!$B35=Viðmið!$C$10,IFERROR(INDEX($C$38:$C$52,6),""),IF(6&lt;=COUNTIF($B$6:$B$37,Undirviðmið!$B35),IFERROR(INDEX($C$6:$C$37,MATCH(Undirviðmið!$B35,$B$6:$B$37,0)+6-1),""),"")))</f>
        <v/>
      </c>
      <c r="AT11" s="1" t="str">
        <f aca="false">IF(Undirviðmið!$B36="","",IF(Undirviðmið!$B36=Viðmið!$C$10,IFERROR(INDEX($C$38:$C$52,6),""),IF(6&lt;=COUNTIF($B$6:$B$37,Undirviðmið!$B36),IFERROR(INDEX($C$6:$C$37,MATCH(Undirviðmið!$B36,$B$6:$B$37,0)+6-1),""),"")))</f>
        <v/>
      </c>
      <c r="AU11" s="1" t="str">
        <f aca="false">IF(Undirviðmið!$B37="","",IF(Undirviðmið!$B37=Viðmið!$C$10,IFERROR(INDEX($C$38:$C$52,6),""),IF(6&lt;=COUNTIF($B$6:$B$37,Undirviðmið!$B37),IFERROR(INDEX($C$6:$C$37,MATCH(Undirviðmið!$B37,$B$6:$B$37,0)+6-1),""),"")))</f>
        <v/>
      </c>
      <c r="AV11" s="1" t="str">
        <f aca="false">IF(Undirviðmið!$B38="","",IF(Undirviðmið!$B38=Viðmið!$C$10,IFERROR(INDEX($C$38:$C$52,6),""),IF(6&lt;=COUNTIF($B$6:$B$37,Undirviðmið!$B38),IFERROR(INDEX($C$6:$C$37,MATCH(Undirviðmið!$B38,$B$6:$B$37,0)+6-1),""),"")))</f>
        <v/>
      </c>
      <c r="AW11" s="1" t="str">
        <f aca="false">IF(Undirviðmið!$B39="","",IF(Undirviðmið!$B39=Viðmið!$C$10,IFERROR(INDEX($C$38:$C$52,6),""),IF(6&lt;=COUNTIF($B$6:$B$37,Undirviðmið!$B39),IFERROR(INDEX($C$6:$C$37,MATCH(Undirviðmið!$B39,$B$6:$B$37,0)+6-1),""),"")))</f>
        <v/>
      </c>
      <c r="AX11" s="1" t="str">
        <f aca="false">IF(Undirviðmið!$B40="","",IF(Undirviðmið!$B40=Viðmið!$C$10,IFERROR(INDEX($C$38:$C$52,6),""),IF(6&lt;=COUNTIF($B$6:$B$37,Undirviðmið!$B40),IFERROR(INDEX($C$6:$C$37,MATCH(Undirviðmið!$B40,$B$6:$B$37,0)+6-1),""),"")))</f>
        <v/>
      </c>
      <c r="AY11" s="1" t="str">
        <f aca="false">IF(Undirviðmið!$B41="","",IF(Undirviðmið!$B41=Viðmið!$C$10,IFERROR(INDEX($C$38:$C$52,6),""),IF(6&lt;=COUNTIF($B$6:$B$37,Undirviðmið!$B41),IFERROR(INDEX($C$6:$C$37,MATCH(Undirviðmið!$B41,$B$6:$B$37,0)+6-1),""),"")))</f>
        <v/>
      </c>
      <c r="AZ11" s="1" t="str">
        <f aca="false">IF(Undirviðmið!$B42="","",IF(Undirviðmið!$B42=Viðmið!$C$10,IFERROR(INDEX($C$38:$C$52,6),""),IF(6&lt;=COUNTIF($B$6:$B$37,Undirviðmið!$B42),IFERROR(INDEX($C$6:$C$37,MATCH(Undirviðmið!$B42,$B$6:$B$37,0)+6-1),""),"")))</f>
        <v/>
      </c>
      <c r="BA11" s="1" t="str">
        <f aca="false">IF(Undirviðmið!$B43="","",IF(Undirviðmið!$B43=Viðmið!$C$10,IFERROR(INDEX($C$38:$C$52,6),""),IF(6&lt;=COUNTIF($B$6:$B$37,Undirviðmið!$B43),IFERROR(INDEX($C$6:$C$37,MATCH(Undirviðmið!$B43,$B$6:$B$37,0)+6-1),""),"")))</f>
        <v/>
      </c>
      <c r="BB11" s="1" t="str">
        <f aca="false">IF(Undirviðmið!$B44="","",IF(Undirviðmið!$B44=Viðmið!$C$10,IFERROR(INDEX($C$38:$C$52,6),""),IF(6&lt;=COUNTIF($B$6:$B$37,Undirviðmið!$B44),IFERROR(INDEX($C$6:$C$37,MATCH(Undirviðmið!$B44,$B$6:$B$37,0)+6-1),""),"")))</f>
        <v/>
      </c>
      <c r="BC11" s="1" t="str">
        <f aca="false">IF(Undirviðmið!$B45="","",IF(Undirviðmið!$B45=Viðmið!$C$10,IFERROR(INDEX($C$38:$C$52,6),""),IF(6&lt;=COUNTIF($B$6:$B$37,Undirviðmið!$B45),IFERROR(INDEX($C$6:$C$37,MATCH(Undirviðmið!$B45,$B$6:$B$37,0)+6-1),""),"")))</f>
        <v/>
      </c>
      <c r="BD11" s="1" t="str">
        <f aca="false">IF(Undirviðmið!$B46="","",IF(Undirviðmið!$B46=Viðmið!$C$10,IFERROR(INDEX($C$38:$C$52,6),""),IF(6&lt;=COUNTIF($B$6:$B$37,Undirviðmið!$B46),IFERROR(INDEX($C$6:$C$37,MATCH(Undirviðmið!$B46,$B$6:$B$37,0)+6-1),""),"")))</f>
        <v/>
      </c>
      <c r="BE11" s="1" t="str">
        <f aca="false">IF(Undirviðmið!$B47="","",IF(Undirviðmið!$B47=Viðmið!$C$10,IFERROR(INDEX($C$38:$C$52,6),""),IF(6&lt;=COUNTIF($B$6:$B$37,Undirviðmið!$B47),IFERROR(INDEX($C$6:$C$37,MATCH(Undirviðmið!$B47,$B$6:$B$37,0)+6-1),""),"")))</f>
        <v/>
      </c>
      <c r="BF11" s="1" t="str">
        <f aca="false">IF(Undirviðmið!$B48="","",IF(Undirviðmið!$B48=Viðmið!$C$10,IFERROR(INDEX($C$38:$C$52,6),""),IF(6&lt;=COUNTIF($B$6:$B$37,Undirviðmið!$B48),IFERROR(INDEX($C$6:$C$37,MATCH(Undirviðmið!$B48,$B$6:$B$37,0)+6-1),""),"")))</f>
        <v/>
      </c>
      <c r="BG11" s="1" t="str">
        <f aca="false">IF(Undirviðmið!$B49="","",IF(Undirviðmið!$B49=Viðmið!$C$10,IFERROR(INDEX($C$38:$C$52,6),""),IF(6&lt;=COUNTIF($B$6:$B$37,Undirviðmið!$B49),IFERROR(INDEX($C$6:$C$37,MATCH(Undirviðmið!$B49,$B$6:$B$37,0)+6-1),""),"")))</f>
        <v/>
      </c>
      <c r="BH11" s="1" t="str">
        <f aca="false">IF(Undirviðmið!$B50="","",IF(Undirviðmið!$B50=Viðmið!$C$10,IFERROR(INDEX($C$38:$C$52,6),""),IF(6&lt;=COUNTIF($B$6:$B$37,Undirviðmið!$B50),IFERROR(INDEX($C$6:$C$37,MATCH(Undirviðmið!$B50,$B$6:$B$37,0)+6-1),""),"")))</f>
        <v/>
      </c>
      <c r="BI11" s="1" t="str">
        <f aca="false">IF(Undirviðmið!$B51="","",IF(Undirviðmið!$B51=Viðmið!$C$10,IFERROR(INDEX($C$38:$C$52,6),""),IF(6&lt;=COUNTIF($B$6:$B$37,Undirviðmið!$B51),IFERROR(INDEX($C$6:$C$37,MATCH(Undirviðmið!$B51,$B$6:$B$37,0)+6-1),""),"")))</f>
        <v/>
      </c>
      <c r="BJ11" s="1" t="str">
        <f aca="false">IF(Undirviðmið!$B52="","",IF(Undirviðmið!$B52=Viðmið!$C$10,IFERROR(INDEX($C$38:$C$52,6),""),IF(6&lt;=COUNTIF($B$6:$B$37,Undirviðmið!$B52),IFERROR(INDEX($C$6:$C$37,MATCH(Undirviðmið!$B52,$B$6:$B$37,0)+6-1),""),"")))</f>
        <v/>
      </c>
      <c r="BK11" s="1" t="str">
        <f aca="false">IF(Undirviðmið!$B53="","",IF(Undirviðmið!$B53=Viðmið!$C$10,IFERROR(INDEX($C$38:$C$52,6),""),IF(6&lt;=COUNTIF($B$6:$B$37,Undirviðmið!$B53),IFERROR(INDEX($C$6:$C$37,MATCH(Undirviðmið!$B53,$B$6:$B$37,0)+6-1),""),"")))</f>
        <v/>
      </c>
      <c r="BL11" s="1" t="str">
        <f aca="false">IF(Undirviðmið!$B54="","",IF(Undirviðmið!$B54=Viðmið!$C$10,IFERROR(INDEX($C$38:$C$52,6),""),IF(6&lt;=COUNTIF($B$6:$B$37,Undirviðmið!$B54),IFERROR(INDEX($C$6:$C$37,MATCH(Undirviðmið!$B54,$B$6:$B$37,0)+6-1),""),"")))</f>
        <v/>
      </c>
      <c r="BM11" s="1" t="str">
        <f aca="false">IF(Undirviðmið!$B55="","",IF(Undirviðmið!$B55=Viðmið!$C$10,IFERROR(INDEX($C$38:$C$52,6),""),IF(6&lt;=COUNTIF($B$6:$B$37,Undirviðmið!$B55),IFERROR(INDEX($C$6:$C$37,MATCH(Undirviðmið!$B55,$B$6:$B$37,0)+6-1),""),"")))</f>
        <v/>
      </c>
      <c r="BN11" s="1" t="str">
        <f aca="false">IF(Undirviðmið!$B56="","",IF(Undirviðmið!$B56=Viðmið!$C$10,IFERROR(INDEX($C$38:$C$52,6),""),IF(6&lt;=COUNTIF($B$6:$B$37,Undirviðmið!$B56),IFERROR(INDEX($C$6:$C$37,MATCH(Undirviðmið!$B56,$B$6:$B$37,0)+6-1),""),"")))</f>
        <v/>
      </c>
      <c r="BO11" s="1" t="str">
        <f aca="false">IF(Undirviðmið!$B57="","",IF(Undirviðmið!$B57=Viðmið!$C$10,IFERROR(INDEX($C$38:$C$52,6),""),IF(6&lt;=COUNTIF($B$6:$B$37,Undirviðmið!$B57),IFERROR(INDEX($C$6:$C$37,MATCH(Undirviðmið!$B57,$B$6:$B$37,0)+6-1),""),"")))</f>
        <v/>
      </c>
      <c r="BP11" s="1" t="str">
        <f aca="false">IF(Undirviðmið!$B58="","",IF(Undirviðmið!$B58=Viðmið!$C$10,IFERROR(INDEX($C$38:$C$52,6),""),IF(6&lt;=COUNTIF($B$6:$B$37,Undirviðmið!$B58),IFERROR(INDEX($C$6:$C$37,MATCH(Undirviðmið!$B58,$B$6:$B$37,0)+6-1),""),"")))</f>
        <v/>
      </c>
      <c r="BQ11" s="1" t="str">
        <f aca="false">IF(Undirviðmið!$B59="","",IF(Undirviðmið!$B59=Viðmið!$C$10,IFERROR(INDEX($C$38:$C$52,6),""),IF(6&lt;=COUNTIF($B$6:$B$37,Undirviðmið!$B59),IFERROR(INDEX($C$6:$C$37,MATCH(Undirviðmið!$B59,$B$6:$B$37,0)+6-1),""),"")))</f>
        <v/>
      </c>
      <c r="BR11" s="1" t="str">
        <f aca="false">IF(Undirviðmið!$B60="","",IF(Undirviðmið!$B60=Viðmið!$C$10,IFERROR(INDEX($C$38:$C$52,6),""),IF(6&lt;=COUNTIF($B$6:$B$37,Undirviðmið!$B60),IFERROR(INDEX($C$6:$C$37,MATCH(Undirviðmið!$B60,$B$6:$B$37,0)+6-1),""),"")))</f>
        <v/>
      </c>
      <c r="BS11" s="1" t="str">
        <f aca="false">IF(Undirviðmið!$B61="","",IF(Undirviðmið!$B61=Viðmið!$C$10,IFERROR(INDEX($C$38:$C$52,6),""),IF(6&lt;=COUNTIF($B$6:$B$37,Undirviðmið!$B61),IFERROR(INDEX($C$6:$C$37,MATCH(Undirviðmið!$B61,$B$6:$B$37,0)+6-1),""),"")))</f>
        <v/>
      </c>
      <c r="BT11" s="1" t="str">
        <f aca="false">IF(Undirviðmið!$B62="","",IF(Undirviðmið!$B62=Viðmið!$C$10,IFERROR(INDEX($C$38:$C$52,6),""),IF(6&lt;=COUNTIF($B$6:$B$37,Undirviðmið!$B62),IFERROR(INDEX($C$6:$C$37,MATCH(Undirviðmið!$B62,$B$6:$B$37,0)+6-1),""),"")))</f>
        <v/>
      </c>
      <c r="BU11" s="1" t="str">
        <f aca="false">IF(Undirviðmið!$B63="","",IF(Undirviðmið!$B63=Viðmið!$C$10,IFERROR(INDEX($C$38:$C$52,6),""),IF(6&lt;=COUNTIF($B$6:$B$37,Undirviðmið!$B63),IFERROR(INDEX($C$6:$C$37,MATCH(Undirviðmið!$B63,$B$6:$B$37,0)+6-1),""),"")))</f>
        <v/>
      </c>
      <c r="BV11" s="1" t="str">
        <f aca="false">IF(Undirviðmið!$B64="","",IF(Undirviðmið!$B64=Viðmið!$C$10,IFERROR(INDEX($C$38:$C$52,6),""),IF(6&lt;=COUNTIF($B$6:$B$37,Undirviðmið!$B64),IFERROR(INDEX($C$6:$C$37,MATCH(Undirviðmið!$B64,$B$6:$B$37,0)+6-1),""),"")))</f>
        <v/>
      </c>
      <c r="BW11" s="1" t="str">
        <f aca="false">IF(Undirviðmið!$B65="","",IF(Undirviðmið!$B65=Viðmið!$C$10,IFERROR(INDEX($C$38:$C$52,6),""),IF(6&lt;=COUNTIF($B$6:$B$37,Undirviðmið!$B65),IFERROR(INDEX($C$6:$C$37,MATCH(Undirviðmið!$B65,$B$6:$B$37,0)+6-1),""),"")))</f>
        <v/>
      </c>
      <c r="BX11" s="1" t="str">
        <f aca="false">IF(Undirviðmið!$B66="","",IF(Undirviðmið!$B66=Viðmið!$C$10,IFERROR(INDEX($C$38:$C$52,6),""),IF(6&lt;=COUNTIF($B$6:$B$37,Undirviðmið!$B66),IFERROR(INDEX($C$6:$C$37,MATCH(Undirviðmið!$B66,$B$6:$B$37,0)+6-1),""),"")))</f>
        <v/>
      </c>
      <c r="BY11" s="1" t="str">
        <f aca="false">IF(Undirviðmið!$B67="","",IF(Undirviðmið!$B67=Viðmið!$C$10,IFERROR(INDEX($C$38:$C$52,6),""),IF(6&lt;=COUNTIF($B$6:$B$37,Undirviðmið!$B67),IFERROR(INDEX($C$6:$C$37,MATCH(Undirviðmið!$B67,$B$6:$B$37,0)+6-1),""),"")))</f>
        <v/>
      </c>
      <c r="BZ11" s="1" t="str">
        <f aca="false">IF(Undirviðmið!$B68="","",IF(Undirviðmið!$B68=Viðmið!$C$10,IFERROR(INDEX($C$38:$C$52,6),""),IF(6&lt;=COUNTIF($B$6:$B$37,Undirviðmið!$B68),IFERROR(INDEX($C$6:$C$37,MATCH(Undirviðmið!$B68,$B$6:$B$37,0)+6-1),""),"")))</f>
        <v/>
      </c>
      <c r="CA11" s="1" t="str">
        <f aca="false">IF(Undirviðmið!$B69="","",IF(Undirviðmið!$B69=Viðmið!$C$10,IFERROR(INDEX($C$38:$C$52,6),""),IF(6&lt;=COUNTIF($B$6:$B$37,Undirviðmið!$B69),IFERROR(INDEX($C$6:$C$37,MATCH(Undirviðmið!$B69,$B$6:$B$37,0)+6-1),""),"")))</f>
        <v/>
      </c>
      <c r="CB11" s="1" t="str">
        <f aca="false">IF(Undirviðmið!$B70="","",IF(Undirviðmið!$B70=Viðmið!$C$10,IFERROR(INDEX($C$38:$C$52,6),""),IF(6&lt;=COUNTIF($B$6:$B$37,Undirviðmið!$B70),IFERROR(INDEX($C$6:$C$37,MATCH(Undirviðmið!$B70,$B$6:$B$37,0)+6-1),""),"")))</f>
        <v/>
      </c>
      <c r="CC11" s="1" t="str">
        <f aca="false">IF(Undirviðmið!$B71="","",IF(Undirviðmið!$B71=Viðmið!$C$10,IFERROR(INDEX($C$38:$C$52,6),""),IF(6&lt;=COUNTIF($B$6:$B$37,Undirviðmið!$B71),IFERROR(INDEX($C$6:$C$37,MATCH(Undirviðmið!$B71,$B$6:$B$37,0)+6-1),""),"")))</f>
        <v/>
      </c>
      <c r="CD11" s="1" t="str">
        <f aca="false">IF(Undirviðmið!$B72="","",IF(Undirviðmið!$B72=Viðmið!$C$10,IFERROR(INDEX($C$38:$C$52,6),""),IF(6&lt;=COUNTIF($B$6:$B$37,Undirviðmið!$B72),IFERROR(INDEX($C$6:$C$37,MATCH(Undirviðmið!$B72,$B$6:$B$37,0)+6-1),""),"")))</f>
        <v/>
      </c>
      <c r="CE11" s="1" t="str">
        <f aca="false">IF(Undirviðmið!$B73="","",IF(Undirviðmið!$B73=Viðmið!$C$10,IFERROR(INDEX($C$38:$C$52,6),""),IF(6&lt;=COUNTIF($B$6:$B$37,Undirviðmið!$B73),IFERROR(INDEX($C$6:$C$37,MATCH(Undirviðmið!$B73,$B$6:$B$37,0)+6-1),""),"")))</f>
        <v/>
      </c>
      <c r="CF11" s="1" t="str">
        <f aca="false">IF(Undirviðmið!$B74="","",IF(Undirviðmið!$B74=Viðmið!$C$10,IFERROR(INDEX($C$38:$C$52,6),""),IF(6&lt;=COUNTIF($B$6:$B$37,Undirviðmið!$B74),IFERROR(INDEX($C$6:$C$37,MATCH(Undirviðmið!$B74,$B$6:$B$37,0)+6-1),""),"")))</f>
        <v/>
      </c>
      <c r="CG11" s="1" t="str">
        <f aca="false">IF(Undirviðmið!$B75="","",IF(Undirviðmið!$B75=Viðmið!$C$10,IFERROR(INDEX($C$38:$C$52,6),""),IF(6&lt;=COUNTIF($B$6:$B$37,Undirviðmið!$B75),IFERROR(INDEX($C$6:$C$37,MATCH(Undirviðmið!$B75,$B$6:$B$37,0)+6-1),""),"")))</f>
        <v/>
      </c>
      <c r="CH11" s="1" t="str">
        <f aca="false">IF(Undirviðmið!$B76="","",IF(Undirviðmið!$B76=Viðmið!$C$10,IFERROR(INDEX($C$38:$C$52,6),""),IF(6&lt;=COUNTIF($B$6:$B$37,Undirviðmið!$B76),IFERROR(INDEX($C$6:$C$37,MATCH(Undirviðmið!$B76,$B$6:$B$37,0)+6-1),""),"")))</f>
        <v/>
      </c>
      <c r="CI11" s="1" t="str">
        <f aca="false">IF(Undirviðmið!$B77="","",IF(Undirviðmið!$B77=Viðmið!$C$10,IFERROR(INDEX($C$38:$C$52,6),""),IF(6&lt;=COUNTIF($B$6:$B$37,Undirviðmið!$B77),IFERROR(INDEX($C$6:$C$37,MATCH(Undirviðmið!$B77,$B$6:$B$37,0)+6-1),""),"")))</f>
        <v/>
      </c>
      <c r="CJ11" s="1" t="str">
        <f aca="false">IF(Undirviðmið!$B78="","",IF(Undirviðmið!$B78=Viðmið!$C$10,IFERROR(INDEX($C$38:$C$52,6),""),IF(6&lt;=COUNTIF($B$6:$B$37,Undirviðmið!$B78),IFERROR(INDEX($C$6:$C$37,MATCH(Undirviðmið!$B78,$B$6:$B$37,0)+6-1),""),"")))</f>
        <v/>
      </c>
      <c r="CK11" s="1" t="str">
        <f aca="false">IF(Undirviðmið!$B79="","",IF(Undirviðmið!$B79=Viðmið!$C$10,IFERROR(INDEX($C$38:$C$52,6),""),IF(6&lt;=COUNTIF($B$6:$B$37,Undirviðmið!$B79),IFERROR(INDEX($C$6:$C$37,MATCH(Undirviðmið!$B79,$B$6:$B$37,0)+6-1),""),"")))</f>
        <v/>
      </c>
      <c r="CL11" s="1" t="str">
        <f aca="false">IF(Undirviðmið!$B80="","",IF(Undirviðmið!$B80=Viðmið!$C$10,IFERROR(INDEX($C$38:$C$52,6),""),IF(6&lt;=COUNTIF($B$6:$B$37,Undirviðmið!$B80),IFERROR(INDEX($C$6:$C$37,MATCH(Undirviðmið!$B80,$B$6:$B$37,0)+6-1),""),"")))</f>
        <v/>
      </c>
      <c r="CM11" s="1" t="str">
        <f aca="false">IF(Undirviðmið!$B81="","",IF(Undirviðmið!$B81=Viðmið!$C$10,IFERROR(INDEX($C$38:$C$52,6),""),IF(6&lt;=COUNTIF($B$6:$B$37,Undirviðmið!$B81),IFERROR(INDEX($C$6:$C$37,MATCH(Undirviðmið!$B81,$B$6:$B$37,0)+6-1),""),"")))</f>
        <v/>
      </c>
      <c r="CN11" s="1" t="str">
        <f aca="false">IF(Undirviðmið!$B82="","",IF(Undirviðmið!$B82=Viðmið!$C$10,IFERROR(INDEX($C$38:$C$52,6),""),IF(6&lt;=COUNTIF($B$6:$B$37,Undirviðmið!$B82),IFERROR(INDEX($C$6:$C$37,MATCH(Undirviðmið!$B82,$B$6:$B$37,0)+6-1),""),"")))</f>
        <v/>
      </c>
      <c r="CO11" s="1" t="str">
        <f aca="false">IF(Undirviðmið!$B83="","",IF(Undirviðmið!$B83=Viðmið!$C$10,IFERROR(INDEX($C$38:$C$52,6),""),IF(6&lt;=COUNTIF($B$6:$B$37,Undirviðmið!$B83),IFERROR(INDEX($C$6:$C$37,MATCH(Undirviðmið!$B83,$B$6:$B$37,0)+6-1),""),"")))</f>
        <v/>
      </c>
      <c r="CP11" s="1" t="str">
        <f aca="false">IF(Undirviðmið!$B84="","",IF(Undirviðmið!$B84=Viðmið!$C$10,IFERROR(INDEX($C$38:$C$52,6),""),IF(6&lt;=COUNTIF($B$6:$B$37,Undirviðmið!$B84),IFERROR(INDEX($C$6:$C$37,MATCH(Undirviðmið!$B84,$B$6:$B$37,0)+6-1),""),"")))</f>
        <v/>
      </c>
      <c r="CQ11" s="1" t="str">
        <f aca="false">IF(Undirviðmið!$B85="","",IF(Undirviðmið!$B85=Viðmið!$C$10,IFERROR(INDEX($C$38:$C$52,6),""),IF(6&lt;=COUNTIF($B$6:$B$37,Undirviðmið!$B85),IFERROR(INDEX($C$6:$C$37,MATCH(Undirviðmið!$B85,$B$6:$B$37,0)+6-1),""),"")))</f>
        <v/>
      </c>
      <c r="CR11" s="1" t="str">
        <f aca="false">IF(Undirviðmið!$B86="","",IF(Undirviðmið!$B86=Viðmið!$C$10,IFERROR(INDEX($C$38:$C$52,6),""),IF(6&lt;=COUNTIF($B$6:$B$37,Undirviðmið!$B86),IFERROR(INDEX($C$6:$C$37,MATCH(Undirviðmið!$B86,$B$6:$B$37,0)+6-1),""),"")))</f>
        <v/>
      </c>
      <c r="CS11" s="1" t="str">
        <f aca="false">IF(Undirviðmið!$B87="","",IF(Undirviðmið!$B87=Viðmið!$C$10,IFERROR(INDEX($C$38:$C$52,6),""),IF(6&lt;=COUNTIF($B$6:$B$37,Undirviðmið!$B87),IFERROR(INDEX($C$6:$C$37,MATCH(Undirviðmið!$B87,$B$6:$B$37,0)+6-1),""),"")))</f>
        <v/>
      </c>
      <c r="CT11" s="1" t="str">
        <f aca="false">IF(Undirviðmið!$B88="","",IF(Undirviðmið!$B88=Viðmið!$C$10,IFERROR(INDEX($C$38:$C$52,6),""),IF(6&lt;=COUNTIF($B$6:$B$37,Undirviðmið!$B88),IFERROR(INDEX($C$6:$C$37,MATCH(Undirviðmið!$B88,$B$6:$B$37,0)+6-1),""),"")))</f>
        <v/>
      </c>
      <c r="CU11" s="1" t="str">
        <f aca="false">IF(Undirviðmið!$B89="","",IF(Undirviðmið!$B89=Viðmið!$C$10,IFERROR(INDEX($C$38:$C$52,6),""),IF(6&lt;=COUNTIF($B$6:$B$37,Undirviðmið!$B89),IFERROR(INDEX($C$6:$C$37,MATCH(Undirviðmið!$B89,$B$6:$B$37,0)+6-1),""),"")))</f>
        <v/>
      </c>
      <c r="CV11" s="1" t="str">
        <f aca="false">IF(Undirviðmið!$B90="","",IF(Undirviðmið!$B90=Viðmið!$C$10,IFERROR(INDEX($C$38:$C$52,6),""),IF(6&lt;=COUNTIF($B$6:$B$37,Undirviðmið!$B90),IFERROR(INDEX($C$6:$C$37,MATCH(Undirviðmið!$B90,$B$6:$B$37,0)+6-1),""),"")))</f>
        <v/>
      </c>
      <c r="CW11" s="1" t="str">
        <f aca="false">IF(Undirviðmið!$B91="","",IF(Undirviðmið!$B91=Viðmið!$C$10,IFERROR(INDEX($C$38:$C$52,6),""),IF(6&lt;=COUNTIF($B$6:$B$37,Undirviðmið!$B91),IFERROR(INDEX($C$6:$C$37,MATCH(Undirviðmið!$B91,$B$6:$B$37,0)+6-1),""),"")))</f>
        <v/>
      </c>
      <c r="CX11" s="1" t="str">
        <f aca="false">IF(Undirviðmið!$B92="","",IF(Undirviðmið!$B92=Viðmið!$C$10,IFERROR(INDEX($C$38:$C$52,6),""),IF(6&lt;=COUNTIF($B$6:$B$37,Undirviðmið!$B92),IFERROR(INDEX($C$6:$C$37,MATCH(Undirviðmið!$B92,$B$6:$B$37,0)+6-1),""),"")))</f>
        <v/>
      </c>
      <c r="CY11" s="1" t="str">
        <f aca="false">IF(Undirviðmið!$B93="","",IF(Undirviðmið!$B93=Viðmið!$C$10,IFERROR(INDEX($C$38:$C$52,6),""),IF(6&lt;=COUNTIF($B$6:$B$37,Undirviðmið!$B93),IFERROR(INDEX($C$6:$C$37,MATCH(Undirviðmið!$B93,$B$6:$B$37,0)+6-1),""),"")))</f>
        <v/>
      </c>
      <c r="CZ11" s="1" t="str">
        <f aca="false">IF(Undirviðmið!$B94="","",IF(Undirviðmið!$B94=Viðmið!$C$10,IFERROR(INDEX($C$38:$C$52,6),""),IF(6&lt;=COUNTIF($B$6:$B$37,Undirviðmið!$B94),IFERROR(INDEX($C$6:$C$37,MATCH(Undirviðmið!$B94,$B$6:$B$37,0)+6-1),""),"")))</f>
        <v/>
      </c>
      <c r="DA11" s="1" t="str">
        <f aca="false">IF(Undirviðmið!$B95="","",IF(Undirviðmið!$B95=Viðmið!$C$10,IFERROR(INDEX($C$38:$C$52,6),""),IF(6&lt;=COUNTIF($B$6:$B$37,Undirviðmið!$B95),IFERROR(INDEX($C$6:$C$37,MATCH(Undirviðmið!$B95,$B$6:$B$37,0)+6-1),""),"")))</f>
        <v/>
      </c>
      <c r="DB11" s="1" t="str">
        <f aca="false">IF(Undirviðmið!$B96="","",IF(Undirviðmið!$B96=Viðmið!$C$10,IFERROR(INDEX($C$38:$C$52,6),""),IF(6&lt;=COUNTIF($B$6:$B$37,Undirviðmið!$B96),IFERROR(INDEX($C$6:$C$37,MATCH(Undirviðmið!$B96,$B$6:$B$37,0)+6-1),""),"")))</f>
        <v/>
      </c>
      <c r="DC11" s="1" t="str">
        <f aca="false">IF(Undirviðmið!$B97="","",IF(Undirviðmið!$B97=Viðmið!$C$10,IFERROR(INDEX($C$38:$C$52,6),""),IF(6&lt;=COUNTIF($B$6:$B$37,Undirviðmið!$B97),IFERROR(INDEX($C$6:$C$37,MATCH(Undirviðmið!$B97,$B$6:$B$37,0)+6-1),""),"")))</f>
        <v/>
      </c>
      <c r="DD11" s="1" t="str">
        <f aca="false">IF(Undirviðmið!$B98="","",IF(Undirviðmið!$B98=Viðmið!$C$10,IFERROR(INDEX($C$38:$C$52,6),""),IF(6&lt;=COUNTIF($B$6:$B$37,Undirviðmið!$B98),IFERROR(INDEX($C$6:$C$37,MATCH(Undirviðmið!$B98,$B$6:$B$37,0)+6-1),""),"")))</f>
        <v/>
      </c>
      <c r="DE11" s="1" t="str">
        <f aca="false">IF(Undirviðmið!$B99="","",IF(Undirviðmið!$B99=Viðmið!$C$10,IFERROR(INDEX($C$38:$C$52,6),""),IF(6&lt;=COUNTIF($B$6:$B$37,Undirviðmið!$B99),IFERROR(INDEX($C$6:$C$37,MATCH(Undirviðmið!$B99,$B$6:$B$37,0)+6-1),""),"")))</f>
        <v/>
      </c>
      <c r="DF11" s="1" t="str">
        <f aca="false">IF(Undirviðmið!$B100="","",IF(Undirviðmið!$B100=Viðmið!$C$10,IFERROR(INDEX($C$38:$C$52,6),""),IF(6&lt;=COUNTIF($B$6:$B$37,Undirviðmið!$B100),IFERROR(INDEX($C$6:$C$37,MATCH(Undirviðmið!$B100,$B$6:$B$37,0)+6-1),""),"")))</f>
        <v/>
      </c>
      <c r="DG11" s="1" t="str">
        <f aca="false">IF(Undirviðmið!$B101="","",IF(Undirviðmið!$B101=Viðmið!$C$10,IFERROR(INDEX($C$38:$C$52,6),""),IF(6&lt;=COUNTIF($B$6:$B$37,Undirviðmið!$B101),IFERROR(INDEX($C$6:$C$37,MATCH(Undirviðmið!$B101,$B$6:$B$37,0)+6-1),""),"")))</f>
        <v/>
      </c>
      <c r="DH11" s="1" t="str">
        <f aca="false">IF(Undirviðmið!$B102="","",IF(Undirviðmið!$B102=Viðmið!$C$10,IFERROR(INDEX($C$38:$C$52,6),""),IF(6&lt;=COUNTIF($B$6:$B$37,Undirviðmið!$B102),IFERROR(INDEX($C$6:$C$37,MATCH(Undirviðmið!$B102,$B$6:$B$37,0)+6-1),""),"")))</f>
        <v/>
      </c>
      <c r="DI11" s="1" t="str">
        <f aca="false">IF(Undirviðmið!$B103="","",IF(Undirviðmið!$B103=Viðmið!$C$10,IFERROR(INDEX($C$38:$C$52,6),""),IF(6&lt;=COUNTIF($B$6:$B$37,Undirviðmið!$B103),IFERROR(INDEX($C$6:$C$37,MATCH(Undirviðmið!$B103,$B$6:$B$37,0)+6-1),""),"")))</f>
        <v/>
      </c>
      <c r="DJ11" s="1" t="str">
        <f aca="false">IF(Undirviðmið!$B104="","",IF(Undirviðmið!$B104=Viðmið!$C$10,IFERROR(INDEX($C$38:$C$52,6),""),IF(6&lt;=COUNTIF($B$6:$B$37,Undirviðmið!$B104),IFERROR(INDEX($C$6:$C$37,MATCH(Undirviðmið!$B104,$B$6:$B$37,0)+6-1),""),"")))</f>
        <v/>
      </c>
      <c r="DK11" s="1" t="str">
        <f aca="false">IF(Undirviðmið!$B105="","",IF(Undirviðmið!$B105=Viðmið!$C$10,IFERROR(INDEX($C$38:$C$52,6),""),IF(6&lt;=COUNTIF($B$6:$B$37,Undirviðmið!$B105),IFERROR(INDEX($C$6:$C$37,MATCH(Undirviðmið!$B105,$B$6:$B$37,0)+6-1),""),"")))</f>
        <v/>
      </c>
      <c r="DL11" s="1" t="str">
        <f aca="false">IF(Undirviðmið!$B106="","",IF(Undirviðmið!$B106=Viðmið!$C$10,IFERROR(INDEX($C$38:$C$52,6),""),IF(6&lt;=COUNTIF($B$6:$B$37,Undirviðmið!$B106),IFERROR(INDEX($C$6:$C$37,MATCH(Undirviðmið!$B106,$B$6:$B$37,0)+6-1),""),"")))</f>
        <v/>
      </c>
      <c r="DM11" s="1" t="str">
        <f aca="false">IF(Undirviðmið!$B107="","",IF(Undirviðmið!$B107=Viðmið!$C$10,IFERROR(INDEX($C$38:$C$52,6),""),IF(6&lt;=COUNTIF($B$6:$B$37,Undirviðmið!$B107),IFERROR(INDEX($C$6:$C$37,MATCH(Undirviðmið!$B107,$B$6:$B$37,0)+6-1),""),"")))</f>
        <v/>
      </c>
      <c r="DN11" s="1" t="str">
        <f aca="false">IF(Undirviðmið!$B108="","",IF(Undirviðmið!$B108=Viðmið!$C$10,IFERROR(INDEX($C$38:$C$52,6),""),IF(6&lt;=COUNTIF($B$6:$B$37,Undirviðmið!$B108),IFERROR(INDEX($C$6:$C$37,MATCH(Undirviðmið!$B108,$B$6:$B$37,0)+6-1),""),"")))</f>
        <v/>
      </c>
      <c r="DO11" s="1" t="str">
        <f aca="false">IF(Undirviðmið!$B109="","",IF(Undirviðmið!$B109=Viðmið!$C$10,IFERROR(INDEX($C$38:$C$52,6),""),IF(6&lt;=COUNTIF($B$6:$B$37,Undirviðmið!$B109),IFERROR(INDEX($C$6:$C$37,MATCH(Undirviðmið!$B109,$B$6:$B$37,0)+6-1),""),"")))</f>
        <v/>
      </c>
      <c r="DP11" s="1" t="str">
        <f aca="false">IF(Undirviðmið!$B110="","",IF(Undirviðmið!$B110=Viðmið!$C$10,IFERROR(INDEX($C$38:$C$52,6),""),IF(6&lt;=COUNTIF($B$6:$B$37,Undirviðmið!$B110),IFERROR(INDEX($C$6:$C$37,MATCH(Undirviðmið!$B110,$B$6:$B$37,0)+6-1),""),"")))</f>
        <v/>
      </c>
      <c r="DQ11" s="1" t="str">
        <f aca="false">IF(Undirviðmið!$B111="","",IF(Undirviðmið!$B111=Viðmið!$C$10,IFERROR(INDEX($C$38:$C$52,6),""),IF(6&lt;=COUNTIF($B$6:$B$37,Undirviðmið!$B111),IFERROR(INDEX($C$6:$C$37,MATCH(Undirviðmið!$B111,$B$6:$B$37,0)+6-1),""),"")))</f>
        <v/>
      </c>
      <c r="DR11" s="1" t="str">
        <f aca="false">IF(Undirviðmið!$B112="","",IF(Undirviðmið!$B112=Viðmið!$C$10,IFERROR(INDEX($C$38:$C$52,6),""),IF(6&lt;=COUNTIF($B$6:$B$37,Undirviðmið!$B112),IFERROR(INDEX($C$6:$C$37,MATCH(Undirviðmið!$B112,$B$6:$B$37,0)+6-1),""),"")))</f>
        <v/>
      </c>
      <c r="DS11" s="1" t="str">
        <f aca="false">IF(Undirviðmið!$B113="","",IF(Undirviðmið!$B113=Viðmið!$C$10,IFERROR(INDEX($C$38:$C$52,6),""),IF(6&lt;=COUNTIF($B$6:$B$37,Undirviðmið!$B113),IFERROR(INDEX($C$6:$C$37,MATCH(Undirviðmið!$B113,$B$6:$B$37,0)+6-1),""),"")))</f>
        <v/>
      </c>
      <c r="DT11" s="1" t="str">
        <f aca="false">IF(Undirviðmið!$B114="","",IF(Undirviðmið!$B114=Viðmið!$C$10,IFERROR(INDEX($C$38:$C$52,6),""),IF(6&lt;=COUNTIF($B$6:$B$37,Undirviðmið!$B114),IFERROR(INDEX($C$6:$C$37,MATCH(Undirviðmið!$B114,$B$6:$B$37,0)+6-1),""),"")))</f>
        <v/>
      </c>
      <c r="DU11" s="1" t="str">
        <f aca="false">IF(Undirviðmið!$B115="","",IF(Undirviðmið!$B115=Viðmið!$C$10,IFERROR(INDEX($C$38:$C$52,6),""),IF(6&lt;=COUNTIF($B$6:$B$37,Undirviðmið!$B115),IFERROR(INDEX($C$6:$C$37,MATCH(Undirviðmið!$B115,$B$6:$B$37,0)+6-1),""),"")))</f>
        <v/>
      </c>
      <c r="DV11" s="1" t="str">
        <f aca="false">IF(Undirviðmið!$B116="","",IF(Undirviðmið!$B116=Viðmið!$C$10,IFERROR(INDEX($C$38:$C$52,6),""),IF(6&lt;=COUNTIF($B$6:$B$37,Undirviðmið!$B116),IFERROR(INDEX($C$6:$C$37,MATCH(Undirviðmið!$B116,$B$6:$B$37,0)+6-1),""),"")))</f>
        <v/>
      </c>
      <c r="DW11" s="1" t="str">
        <f aca="false">IF(Undirviðmið!$B117="","",IF(Undirviðmið!$B117=Viðmið!$C$10,IFERROR(INDEX($C$38:$C$52,6),""),IF(6&lt;=COUNTIF($B$6:$B$37,Undirviðmið!$B117),IFERROR(INDEX($C$6:$C$37,MATCH(Undirviðmið!$B117,$B$6:$B$37,0)+6-1),""),"")))</f>
        <v/>
      </c>
      <c r="DX11" s="1" t="str">
        <f aca="false">IF(Undirviðmið!$B118="","",IF(Undirviðmið!$B118=Viðmið!$C$10,IFERROR(INDEX($C$38:$C$52,6),""),IF(6&lt;=COUNTIF($B$6:$B$37,Undirviðmið!$B118),IFERROR(INDEX($C$6:$C$37,MATCH(Undirviðmið!$B118,$B$6:$B$37,0)+6-1),""),"")))</f>
        <v/>
      </c>
      <c r="DY11" s="1" t="str">
        <f aca="false">IF(Undirviðmið!$B119="","",IF(Undirviðmið!$B119=Viðmið!$C$10,IFERROR(INDEX($C$38:$C$52,6),""),IF(6&lt;=COUNTIF($B$6:$B$37,Undirviðmið!$B119),IFERROR(INDEX($C$6:$C$37,MATCH(Undirviðmið!$B119,$B$6:$B$37,0)+6-1),""),"")))</f>
        <v/>
      </c>
      <c r="DZ11" s="1" t="str">
        <f aca="false">IF(Undirviðmið!$B120="","",IF(Undirviðmið!$B120=Viðmið!$C$10,IFERROR(INDEX($C$38:$C$52,6),""),IF(6&lt;=COUNTIF($B$6:$B$37,Undirviðmið!$B120),IFERROR(INDEX($C$6:$C$37,MATCH(Undirviðmið!$B120,$B$6:$B$37,0)+6-1),""),"")))</f>
        <v/>
      </c>
      <c r="EA11" s="1" t="str">
        <f aca="false">IF(Undirviðmið!$B121="","",IF(Undirviðmið!$B121=Viðmið!$C$10,IFERROR(INDEX($C$38:$C$52,6),""),IF(6&lt;=COUNTIF($B$6:$B$37,Undirviðmið!$B121),IFERROR(INDEX($C$6:$C$37,MATCH(Undirviðmið!$B121,$B$6:$B$37,0)+6-1),""),"")))</f>
        <v/>
      </c>
      <c r="EB11" s="1" t="str">
        <f aca="false">IF(Undirviðmið!$B122="","",IF(Undirviðmið!$B122=Viðmið!$C$10,IFERROR(INDEX($C$38:$C$52,6),""),IF(6&lt;=COUNTIF($B$6:$B$37,Undirviðmið!$B122),IFERROR(INDEX($C$6:$C$37,MATCH(Undirviðmið!$B122,$B$6:$B$37,0)+6-1),""),"")))</f>
        <v/>
      </c>
      <c r="EC11" s="1" t="str">
        <f aca="false">IF(Undirviðmið!$B123="","",IF(Undirviðmið!$B123=Viðmið!$C$10,IFERROR(INDEX($C$38:$C$52,6),""),IF(6&lt;=COUNTIF($B$6:$B$37,Undirviðmið!$B123),IFERROR(INDEX($C$6:$C$37,MATCH(Undirviðmið!$B123,$B$6:$B$37,0)+6-1),""),"")))</f>
        <v/>
      </c>
      <c r="ED11" s="1" t="str">
        <f aca="false">IF(Undirviðmið!$B124="","",IF(Undirviðmið!$B124=Viðmið!$C$10,IFERROR(INDEX($C$38:$C$52,6),""),IF(6&lt;=COUNTIF($B$6:$B$37,Undirviðmið!$B124),IFERROR(INDEX($C$6:$C$37,MATCH(Undirviðmið!$B124,$B$6:$B$37,0)+6-1),""),"")))</f>
        <v/>
      </c>
      <c r="EE11" s="1" t="str">
        <f aca="false">IF(Undirviðmið!$B125="","",IF(Undirviðmið!$B125=Viðmið!$C$10,IFERROR(INDEX($C$38:$C$52,6),""),IF(6&lt;=COUNTIF($B$6:$B$37,Undirviðmið!$B125),IFERROR(INDEX($C$6:$C$37,MATCH(Undirviðmið!$B125,$B$6:$B$37,0)+6-1),""),"")))</f>
        <v/>
      </c>
      <c r="EF11" s="1" t="str">
        <f aca="false">IF(Undirviðmið!$B126="","",IF(Undirviðmið!$B126=Viðmið!$C$10,IFERROR(INDEX($C$38:$C$52,6),""),IF(6&lt;=COUNTIF($B$6:$B$37,Undirviðmið!$B126),IFERROR(INDEX($C$6:$C$37,MATCH(Undirviðmið!$B126,$B$6:$B$37,0)+6-1),""),"")))</f>
        <v/>
      </c>
      <c r="EG11" s="1" t="str">
        <f aca="false">IF(Undirviðmið!$B127="","",IF(Undirviðmið!$B127=Viðmið!$C$10,IFERROR(INDEX($C$38:$C$52,6),""),IF(6&lt;=COUNTIF($B$6:$B$37,Undirviðmið!$B127),IFERROR(INDEX($C$6:$C$37,MATCH(Undirviðmið!$B127,$B$6:$B$37,0)+6-1),""),"")))</f>
        <v/>
      </c>
      <c r="EH11" s="1" t="str">
        <f aca="false">IF(Undirviðmið!$B128="","",IF(Undirviðmið!$B128=Viðmið!$C$10,IFERROR(INDEX($C$38:$C$52,6),""),IF(6&lt;=COUNTIF($B$6:$B$37,Undirviðmið!$B128),IFERROR(INDEX($C$6:$C$37,MATCH(Undirviðmið!$B128,$B$6:$B$37,0)+6-1),""),"")))</f>
        <v/>
      </c>
      <c r="EI11" s="1" t="str">
        <f aca="false">IF(Undirviðmið!$B129="","",IF(Undirviðmið!$B129=Viðmið!$C$10,IFERROR(INDEX($C$38:$C$52,6),""),IF(6&lt;=COUNTIF($B$6:$B$37,Undirviðmið!$B129),IFERROR(INDEX($C$6:$C$37,MATCH(Undirviðmið!$B129,$B$6:$B$37,0)+6-1),""),"")))</f>
        <v/>
      </c>
      <c r="EJ11" s="1" t="str">
        <f aca="false">IF(Undirviðmið!$B130="","",IF(Undirviðmið!$B130=Viðmið!$C$10,IFERROR(INDEX($C$38:$C$52,6),""),IF(6&lt;=COUNTIF($B$6:$B$37,Undirviðmið!$B130),IFERROR(INDEX($C$6:$C$37,MATCH(Undirviðmið!$B130,$B$6:$B$37,0)+6-1),""),"")))</f>
        <v/>
      </c>
      <c r="EK11" s="1" t="str">
        <f aca="false">IF(Undirviðmið!$B131="","",IF(Undirviðmið!$B131=Viðmið!$C$10,IFERROR(INDEX($C$38:$C$52,6),""),IF(6&lt;=COUNTIF($B$6:$B$37,Undirviðmið!$B131),IFERROR(INDEX($C$6:$C$37,MATCH(Undirviðmið!$B131,$B$6:$B$37,0)+6-1),""),"")))</f>
        <v/>
      </c>
      <c r="EL11" s="1" t="str">
        <f aca="false">IF(Undirviðmið!$B132="","",IF(Undirviðmið!$B132=Viðmið!$C$10,IFERROR(INDEX($C$38:$C$52,6),""),IF(6&lt;=COUNTIF($B$6:$B$37,Undirviðmið!$B132),IFERROR(INDEX($C$6:$C$37,MATCH(Undirviðmið!$B132,$B$6:$B$37,0)+6-1),""),"")))</f>
        <v/>
      </c>
      <c r="EM11" s="1" t="str">
        <f aca="false">IF(Undirviðmið!$B133="","",IF(Undirviðmið!$B133=Viðmið!$C$10,IFERROR(INDEX($C$38:$C$52,6),""),IF(6&lt;=COUNTIF($B$6:$B$37,Undirviðmið!$B133),IFERROR(INDEX($C$6:$C$37,MATCH(Undirviðmið!$B133,$B$6:$B$37,0)+6-1),""),"")))</f>
        <v/>
      </c>
      <c r="EN11" s="1" t="str">
        <f aca="false">IF(Undirviðmið!$B134="","",IF(Undirviðmið!$B134=Viðmið!$C$10,IFERROR(INDEX($C$38:$C$52,6),""),IF(6&lt;=COUNTIF($B$6:$B$37,Undirviðmið!$B134),IFERROR(INDEX($C$6:$C$37,MATCH(Undirviðmið!$B134,$B$6:$B$37,0)+6-1),""),"")))</f>
        <v/>
      </c>
      <c r="EO11" s="1" t="str">
        <f aca="false">IF(Undirviðmið!$B135="","",IF(Undirviðmið!$B135=Viðmið!$C$10,IFERROR(INDEX($C$38:$C$52,6),""),IF(6&lt;=COUNTIF($B$6:$B$37,Undirviðmið!$B135),IFERROR(INDEX($C$6:$C$37,MATCH(Undirviðmið!$B135,$B$6:$B$37,0)+6-1),""),"")))</f>
        <v/>
      </c>
      <c r="EP11" s="1" t="str">
        <f aca="false">IF(Undirviðmið!$B136="","",IF(Undirviðmið!$B136=Viðmið!$C$10,IFERROR(INDEX($C$38:$C$52,6),""),IF(6&lt;=COUNTIF($B$6:$B$37,Undirviðmið!$B136),IFERROR(INDEX($C$6:$C$37,MATCH(Undirviðmið!$B136,$B$6:$B$37,0)+6-1),""),"")))</f>
        <v/>
      </c>
      <c r="EQ11" s="1" t="str">
        <f aca="false">IF(Undirviðmið!$B137="","",IF(Undirviðmið!$B137=Viðmið!$C$10,IFERROR(INDEX($C$38:$C$52,6),""),IF(6&lt;=COUNTIF($B$6:$B$37,Undirviðmið!$B137),IFERROR(INDEX($C$6:$C$37,MATCH(Undirviðmið!$B137,$B$6:$B$37,0)+6-1),""),"")))</f>
        <v/>
      </c>
      <c r="ER11" s="1" t="str">
        <f aca="false">IF(Undirviðmið!$B138="","",IF(Undirviðmið!$B138=Viðmið!$C$10,IFERROR(INDEX($C$38:$C$52,6),""),IF(6&lt;=COUNTIF($B$6:$B$37,Undirviðmið!$B138),IFERROR(INDEX($C$6:$C$37,MATCH(Undirviðmið!$B138,$B$6:$B$37,0)+6-1),""),"")))</f>
        <v/>
      </c>
      <c r="ES11" s="1" t="str">
        <f aca="false">IF(Undirviðmið!$B139="","",IF(Undirviðmið!$B139=Viðmið!$C$10,IFERROR(INDEX($C$38:$C$52,6),""),IF(6&lt;=COUNTIF($B$6:$B$37,Undirviðmið!$B139),IFERROR(INDEX($C$6:$C$37,MATCH(Undirviðmið!$B139,$B$6:$B$37,0)+6-1),""),"")))</f>
        <v/>
      </c>
      <c r="ET11" s="1" t="str">
        <f aca="false">IF(Undirviðmið!$B140="","",IF(Undirviðmið!$B140=Viðmið!$C$10,IFERROR(INDEX($C$38:$C$52,6),""),IF(6&lt;=COUNTIF($B$6:$B$37,Undirviðmið!$B140),IFERROR(INDEX($C$6:$C$37,MATCH(Undirviðmið!$B140,$B$6:$B$37,0)+6-1),""),"")))</f>
        <v/>
      </c>
      <c r="EU11" s="1" t="str">
        <f aca="false">IF(Undirviðmið!$B141="","",IF(Undirviðmið!$B141=Viðmið!$C$10,IFERROR(INDEX($C$38:$C$52,6),""),IF(6&lt;=COUNTIF($B$6:$B$37,Undirviðmið!$B141),IFERROR(INDEX($C$6:$C$37,MATCH(Undirviðmið!$B141,$B$6:$B$37,0)+6-1),""),"")))</f>
        <v/>
      </c>
      <c r="EV11" s="1" t="str">
        <f aca="false">IF(Undirviðmið!$B142="","",IF(Undirviðmið!$B142=Viðmið!$C$10,IFERROR(INDEX($C$38:$C$52,6),""),IF(6&lt;=COUNTIF($B$6:$B$37,Undirviðmið!$B142),IFERROR(INDEX($C$6:$C$37,MATCH(Undirviðmið!$B142,$B$6:$B$37,0)+6-1),""),"")))</f>
        <v/>
      </c>
      <c r="EW11" s="1" t="str">
        <f aca="false">IF(Undirviðmið!$B143="","",IF(Undirviðmið!$B143=Viðmið!$C$10,IFERROR(INDEX($C$38:$C$52,6),""),IF(6&lt;=COUNTIF($B$6:$B$37,Undirviðmið!$B143),IFERROR(INDEX($C$6:$C$37,MATCH(Undirviðmið!$B143,$B$6:$B$37,0)+6-1),""),"")))</f>
        <v/>
      </c>
      <c r="EX11" s="1" t="str">
        <f aca="false">IF(Undirviðmið!$B144="","",IF(Undirviðmið!$B144=Viðmið!$C$10,IFERROR(INDEX($C$38:$C$52,6),""),IF(6&lt;=COUNTIF($B$6:$B$37,Undirviðmið!$B144),IFERROR(INDEX($C$6:$C$37,MATCH(Undirviðmið!$B144,$B$6:$B$37,0)+6-1),""),"")))</f>
        <v/>
      </c>
      <c r="EY11" s="1" t="str">
        <f aca="false">IF(Undirviðmið!$B145="","",IF(Undirviðmið!$B145=Viðmið!$C$10,IFERROR(INDEX($C$38:$C$52,6),""),IF(6&lt;=COUNTIF($B$6:$B$37,Undirviðmið!$B145),IFERROR(INDEX($C$6:$C$37,MATCH(Undirviðmið!$B145,$B$6:$B$37,0)+6-1),""),"")))</f>
        <v/>
      </c>
      <c r="EZ11" s="1" t="str">
        <f aca="false">IF(Undirviðmið!$B146="","",IF(Undirviðmið!$B146=Viðmið!$C$10,IFERROR(INDEX($C$38:$C$52,6),""),IF(6&lt;=COUNTIF($B$6:$B$37,Undirviðmið!$B146),IFERROR(INDEX($C$6:$C$37,MATCH(Undirviðmið!$B146,$B$6:$B$37,0)+6-1),""),"")))</f>
        <v/>
      </c>
      <c r="FA11" s="1" t="str">
        <f aca="false">IF(Undirviðmið!$B147="","",IF(Undirviðmið!$B147=Viðmið!$C$10,IFERROR(INDEX($C$38:$C$52,6),""),IF(6&lt;=COUNTIF($B$6:$B$37,Undirviðmið!$B147),IFERROR(INDEX($C$6:$C$37,MATCH(Undirviðmið!$B147,$B$6:$B$37,0)+6-1),""),"")))</f>
        <v/>
      </c>
      <c r="FB11" s="1" t="str">
        <f aca="false">IF(Undirviðmið!$B148="","",IF(Undirviðmið!$B148=Viðmið!$C$10,IFERROR(INDEX($C$38:$C$52,6),""),IF(6&lt;=COUNTIF($B$6:$B$37,Undirviðmið!$B148),IFERROR(INDEX($C$6:$C$37,MATCH(Undirviðmið!$B148,$B$6:$B$37,0)+6-1),""),"")))</f>
        <v/>
      </c>
      <c r="FC11" s="1" t="str">
        <f aca="false">IF(Undirviðmið!$B149="","",IF(Undirviðmið!$B149=Viðmið!$C$10,IFERROR(INDEX($C$38:$C$52,6),""),IF(6&lt;=COUNTIF($B$6:$B$37,Undirviðmið!$B149),IFERROR(INDEX($C$6:$C$37,MATCH(Undirviðmið!$B149,$B$6:$B$37,0)+6-1),""),"")))</f>
        <v/>
      </c>
      <c r="FD11" s="1" t="str">
        <f aca="false">IF(Undirviðmið!$B150="","",IF(Undirviðmið!$B150=Viðmið!$C$10,IFERROR(INDEX($C$38:$C$52,6),""),IF(6&lt;=COUNTIF($B$6:$B$37,Undirviðmið!$B150),IFERROR(INDEX($C$6:$C$37,MATCH(Undirviðmið!$B150,$B$6:$B$37,0)+6-1),""),"")))</f>
        <v/>
      </c>
      <c r="FE11" s="1" t="str">
        <f aca="false">IF(Undirviðmið!$B151="","",IF(Undirviðmið!$B151=Viðmið!$C$10,IFERROR(INDEX($C$38:$C$52,6),""),IF(6&lt;=COUNTIF($B$6:$B$37,Undirviðmið!$B151),IFERROR(INDEX($C$6:$C$37,MATCH(Undirviðmið!$B151,$B$6:$B$37,0)+6-1),""),"")))</f>
        <v/>
      </c>
      <c r="FF11" s="1" t="str">
        <f aca="false">IF(Undirviðmið!$B152="","",IF(Undirviðmið!$B152=Viðmið!$C$10,IFERROR(INDEX($C$38:$C$52,6),""),IF(6&lt;=COUNTIF($B$6:$B$37,Undirviðmið!$B152),IFERROR(INDEX($C$6:$C$37,MATCH(Undirviðmið!$B152,$B$6:$B$37,0)+6-1),""),"")))</f>
        <v/>
      </c>
      <c r="FG11" s="1" t="str">
        <f aca="false">IF(Undirviðmið!$B153="","",IF(Undirviðmið!$B153=Viðmið!$C$10,IFERROR(INDEX($C$38:$C$52,6),""),IF(6&lt;=COUNTIF($B$6:$B$37,Undirviðmið!$B153),IFERROR(INDEX($C$6:$C$37,MATCH(Undirviðmið!$B153,$B$6:$B$37,0)+6-1),""),"")))</f>
        <v/>
      </c>
      <c r="FH11" s="1" t="str">
        <f aca="false">IF(Undirviðmið!$B154="","",IF(Undirviðmið!$B154=Viðmið!$C$10,IFERROR(INDEX($C$38:$C$52,6),""),IF(6&lt;=COUNTIF($B$6:$B$37,Undirviðmið!$B154),IFERROR(INDEX($C$6:$C$37,MATCH(Undirviðmið!$B154,$B$6:$B$37,0)+6-1),""),"")))</f>
        <v/>
      </c>
      <c r="FI11" s="1" t="str">
        <f aca="false">IF(Undirviðmið!$B155="","",IF(Undirviðmið!$B155=Viðmið!$C$10,IFERROR(INDEX($C$38:$C$52,6),""),IF(6&lt;=COUNTIF($B$6:$B$37,Undirviðmið!$B155),IFERROR(INDEX($C$6:$C$37,MATCH(Undirviðmið!$B155,$B$6:$B$37,0)+6-1),""),"")))</f>
        <v/>
      </c>
      <c r="FJ11" s="1" t="str">
        <f aca="false">IF(Undirviðmið!$B156="","",IF(Undirviðmið!$B156=Viðmið!$C$10,IFERROR(INDEX($C$38:$C$52,6),""),IF(6&lt;=COUNTIF($B$6:$B$37,Undirviðmið!$B156),IFERROR(INDEX($C$6:$C$37,MATCH(Undirviðmið!$B156,$B$6:$B$37,0)+6-1),""),"")))</f>
        <v/>
      </c>
      <c r="FK11" s="1" t="str">
        <f aca="false">IF(Undirviðmið!$B157="","",IF(Undirviðmið!$B157=Viðmið!$C$10,IFERROR(INDEX($C$38:$C$52,6),""),IF(6&lt;=COUNTIF($B$6:$B$37,Undirviðmið!$B157),IFERROR(INDEX($C$6:$C$37,MATCH(Undirviðmið!$B157,$B$6:$B$37,0)+6-1),""),"")))</f>
        <v/>
      </c>
      <c r="FL11" s="1" t="str">
        <f aca="false">IF(Undirviðmið!$B158="","",IF(Undirviðmið!$B158=Viðmið!$C$10,IFERROR(INDEX($C$38:$C$52,6),""),IF(6&lt;=COUNTIF($B$6:$B$37,Undirviðmið!$B158),IFERROR(INDEX($C$6:$C$37,MATCH(Undirviðmið!$B158,$B$6:$B$37,0)+6-1),""),"")))</f>
        <v/>
      </c>
      <c r="FM11" s="1" t="str">
        <f aca="false">IF(Undirviðmið!$B159="","",IF(Undirviðmið!$B159=Viðmið!$C$10,IFERROR(INDEX($C$38:$C$52,6),""),IF(6&lt;=COUNTIF($B$6:$B$37,Undirviðmið!$B159),IFERROR(INDEX($C$6:$C$37,MATCH(Undirviðmið!$B159,$B$6:$B$37,0)+6-1),""),"")))</f>
        <v/>
      </c>
      <c r="FN11" s="1" t="str">
        <f aca="false">IF(Undirviðmið!$B160="","",IF(Undirviðmið!$B160=Viðmið!$C$10,IFERROR(INDEX($C$38:$C$52,6),""),IF(6&lt;=COUNTIF($B$6:$B$37,Undirviðmið!$B160),IFERROR(INDEX($C$6:$C$37,MATCH(Undirviðmið!$B160,$B$6:$B$37,0)+6-1),""),"")))</f>
        <v/>
      </c>
      <c r="FO11" s="1" t="str">
        <f aca="false">IF(Undirviðmið!$B161="","",IF(Undirviðmið!$B161=Viðmið!$C$10,IFERROR(INDEX($C$38:$C$52,6),""),IF(6&lt;=COUNTIF($B$6:$B$37,Undirviðmið!$B161),IFERROR(INDEX($C$6:$C$37,MATCH(Undirviðmið!$B161,$B$6:$B$37,0)+6-1),""),"")))</f>
        <v/>
      </c>
      <c r="FP11" s="1" t="str">
        <f aca="false">IF(Undirviðmið!$B162="","",IF(Undirviðmið!$B162=Viðmið!$C$10,IFERROR(INDEX($C$38:$C$52,6),""),IF(6&lt;=COUNTIF($B$6:$B$37,Undirviðmið!$B162),IFERROR(INDEX($C$6:$C$37,MATCH(Undirviðmið!$B162,$B$6:$B$37,0)+6-1),""),"")))</f>
        <v/>
      </c>
      <c r="FQ11" s="1" t="str">
        <f aca="false">IF(Undirviðmið!$B163="","",IF(Undirviðmið!$B163=Viðmið!$C$10,IFERROR(INDEX($C$38:$C$52,6),""),IF(6&lt;=COUNTIF($B$6:$B$37,Undirviðmið!$B163),IFERROR(INDEX($C$6:$C$37,MATCH(Undirviðmið!$B163,$B$6:$B$37,0)+6-1),""),"")))</f>
        <v/>
      </c>
      <c r="FR11" s="1" t="str">
        <f aca="false">IF(Undirviðmið!$B164="","",IF(Undirviðmið!$B164=Viðmið!$C$10,IFERROR(INDEX($C$38:$C$52,6),""),IF(6&lt;=COUNTIF($B$6:$B$37,Undirviðmið!$B164),IFERROR(INDEX($C$6:$C$37,MATCH(Undirviðmið!$B164,$B$6:$B$37,0)+6-1),""),"")))</f>
        <v/>
      </c>
      <c r="FS11" s="1" t="str">
        <f aca="false">IF(Undirviðmið!$B165="","",IF(Undirviðmið!$B165=Viðmið!$C$10,IFERROR(INDEX($C$38:$C$52,6),""),IF(6&lt;=COUNTIF($B$6:$B$37,Undirviðmið!$B165),IFERROR(INDEX($C$6:$C$37,MATCH(Undirviðmið!$B165,$B$6:$B$37,0)+6-1),""),"")))</f>
        <v/>
      </c>
      <c r="FT11" s="1" t="str">
        <f aca="false">IF(Undirviðmið!$B166="","",IF(Undirviðmið!$B166=Viðmið!$C$10,IFERROR(INDEX($C$38:$C$52,6),""),IF(6&lt;=COUNTIF($B$6:$B$37,Undirviðmið!$B166),IFERROR(INDEX($C$6:$C$37,MATCH(Undirviðmið!$B166,$B$6:$B$37,0)+6-1),""),"")))</f>
        <v/>
      </c>
      <c r="FU11" s="1" t="str">
        <f aca="false">IF(Undirviðmið!$B167="","",IF(Undirviðmið!$B167=Viðmið!$C$10,IFERROR(INDEX($C$38:$C$52,6),""),IF(6&lt;=COUNTIF($B$6:$B$37,Undirviðmið!$B167),IFERROR(INDEX($C$6:$C$37,MATCH(Undirviðmið!$B167,$B$6:$B$37,0)+6-1),""),"")))</f>
        <v/>
      </c>
      <c r="FV11" s="1" t="str">
        <f aca="false">IF(Undirviðmið!$B168="","",IF(Undirviðmið!$B168=Viðmið!$C$10,IFERROR(INDEX($C$38:$C$52,6),""),IF(6&lt;=COUNTIF($B$6:$B$37,Undirviðmið!$B168),IFERROR(INDEX($C$6:$C$37,MATCH(Undirviðmið!$B168,$B$6:$B$37,0)+6-1),""),"")))</f>
        <v/>
      </c>
      <c r="FW11" s="1" t="str">
        <f aca="false">IF(Undirviðmið!$B169="","",IF(Undirviðmið!$B169=Viðmið!$C$10,IFERROR(INDEX($C$38:$C$52,6),""),IF(6&lt;=COUNTIF($B$6:$B$37,Undirviðmið!$B169),IFERROR(INDEX($C$6:$C$37,MATCH(Undirviðmið!$B169,$B$6:$B$37,0)+6-1),""),"")))</f>
        <v/>
      </c>
      <c r="FX11" s="1" t="str">
        <f aca="false">IF(Undirviðmið!$B170="","",IF(Undirviðmið!$B170=Viðmið!$C$10,IFERROR(INDEX($C$38:$C$52,6),""),IF(6&lt;=COUNTIF($B$6:$B$37,Undirviðmið!$B170),IFERROR(INDEX($C$6:$C$37,MATCH(Undirviðmið!$B170,$B$6:$B$37,0)+6-1),""),"")))</f>
        <v/>
      </c>
      <c r="FY11" s="1" t="str">
        <f aca="false">IF(Undirviðmið!$B171="","",IF(Undirviðmið!$B171=Viðmið!$C$10,IFERROR(INDEX($C$38:$C$52,6),""),IF(6&lt;=COUNTIF($B$6:$B$37,Undirviðmið!$B171),IFERROR(INDEX($C$6:$C$37,MATCH(Undirviðmið!$B171,$B$6:$B$37,0)+6-1),""),"")))</f>
        <v/>
      </c>
      <c r="FZ11" s="1" t="str">
        <f aca="false">IF(Undirviðmið!$B172="","",IF(Undirviðmið!$B172=Viðmið!$C$10,IFERROR(INDEX($C$38:$C$52,6),""),IF(6&lt;=COUNTIF($B$6:$B$37,Undirviðmið!$B172),IFERROR(INDEX($C$6:$C$37,MATCH(Undirviðmið!$B172,$B$6:$B$37,0)+6-1),""),"")))</f>
        <v/>
      </c>
      <c r="GA11" s="1" t="str">
        <f aca="false">IF(Undirviðmið!$B173="","",IF(Undirviðmið!$B173=Viðmið!$C$10,IFERROR(INDEX($C$38:$C$52,6),""),IF(6&lt;=COUNTIF($B$6:$B$37,Undirviðmið!$B173),IFERROR(INDEX($C$6:$C$37,MATCH(Undirviðmið!$B173,$B$6:$B$37,0)+6-1),""),"")))</f>
        <v/>
      </c>
      <c r="GB11" s="1" t="str">
        <f aca="false">IF(Undirviðmið!$B174="","",IF(Undirviðmið!$B174=Viðmið!$C$10,IFERROR(INDEX($C$38:$C$52,6),""),IF(6&lt;=COUNTIF($B$6:$B$37,Undirviðmið!$B174),IFERROR(INDEX($C$6:$C$37,MATCH(Undirviðmið!$B174,$B$6:$B$37,0)+6-1),""),"")))</f>
        <v/>
      </c>
      <c r="GC11" s="1" t="str">
        <f aca="false">IF(Undirviðmið!$B175="","",IF(Undirviðmið!$B175=Viðmið!$C$10,IFERROR(INDEX($C$38:$C$52,6),""),IF(6&lt;=COUNTIF($B$6:$B$37,Undirviðmið!$B175),IFERROR(INDEX($C$6:$C$37,MATCH(Undirviðmið!$B175,$B$6:$B$37,0)+6-1),""),"")))</f>
        <v/>
      </c>
      <c r="GD11" s="1" t="str">
        <f aca="false">IF(Undirviðmið!$B176="","",IF(Undirviðmið!$B176=Viðmið!$C$10,IFERROR(INDEX($C$38:$C$52,6),""),IF(6&lt;=COUNTIF($B$6:$B$37,Undirviðmið!$B176),IFERROR(INDEX($C$6:$C$37,MATCH(Undirviðmið!$B176,$B$6:$B$37,0)+6-1),""),"")))</f>
        <v/>
      </c>
      <c r="GE11" s="1" t="str">
        <f aca="false">IF(Undirviðmið!$B177="","",IF(Undirviðmið!$B177=Viðmið!$C$10,IFERROR(INDEX($C$38:$C$52,6),""),IF(6&lt;=COUNTIF($B$6:$B$37,Undirviðmið!$B177),IFERROR(INDEX($C$6:$C$37,MATCH(Undirviðmið!$B177,$B$6:$B$37,0)+6-1),""),"")))</f>
        <v/>
      </c>
      <c r="GF11" s="1" t="str">
        <f aca="false">IF(Undirviðmið!$B178="","",IF(Undirviðmið!$B178=Viðmið!$C$10,IFERROR(INDEX($C$38:$C$52,6),""),IF(6&lt;=COUNTIF($B$6:$B$37,Undirviðmið!$B178),IFERROR(INDEX($C$6:$C$37,MATCH(Undirviðmið!$B178,$B$6:$B$37,0)+6-1),""),"")))</f>
        <v/>
      </c>
      <c r="GG11" s="1" t="str">
        <f aca="false">IF(Undirviðmið!$B179="","",IF(Undirviðmið!$B179=Viðmið!$C$10,IFERROR(INDEX($C$38:$C$52,6),""),IF(6&lt;=COUNTIF($B$6:$B$37,Undirviðmið!$B179),IFERROR(INDEX($C$6:$C$37,MATCH(Undirviðmið!$B179,$B$6:$B$37,0)+6-1),""),"")))</f>
        <v/>
      </c>
      <c r="GH11" s="1" t="str">
        <f aca="false">IF(Undirviðmið!$B180="","",IF(Undirviðmið!$B180=Viðmið!$C$10,IFERROR(INDEX($C$38:$C$52,6),""),IF(6&lt;=COUNTIF($B$6:$B$37,Undirviðmið!$B180),IFERROR(INDEX($C$6:$C$37,MATCH(Undirviðmið!$B180,$B$6:$B$37,0)+6-1),""),"")))</f>
        <v/>
      </c>
      <c r="GI11" s="1" t="str">
        <f aca="false">IF(Undirviðmið!$B181="","",IF(Undirviðmið!$B181=Viðmið!$C$10,IFERROR(INDEX($C$38:$C$52,6),""),IF(6&lt;=COUNTIF($B$6:$B$37,Undirviðmið!$B181),IFERROR(INDEX($C$6:$C$37,MATCH(Undirviðmið!$B181,$B$6:$B$37,0)+6-1),""),"")))</f>
        <v/>
      </c>
      <c r="GJ11" s="1" t="str">
        <f aca="false">IF(Undirviðmið!$B182="","",IF(Undirviðmið!$B182=Viðmið!$C$10,IFERROR(INDEX($C$38:$C$52,6),""),IF(6&lt;=COUNTIF($B$6:$B$37,Undirviðmið!$B182),IFERROR(INDEX($C$6:$C$37,MATCH(Undirviðmið!$B182,$B$6:$B$37,0)+6-1),""),"")))</f>
        <v/>
      </c>
      <c r="GK11" s="1" t="str">
        <f aca="false">IF(Undirviðmið!$B183="","",IF(Undirviðmið!$B183=Viðmið!$C$10,IFERROR(INDEX($C$38:$C$52,6),""),IF(6&lt;=COUNTIF($B$6:$B$37,Undirviðmið!$B183),IFERROR(INDEX($C$6:$C$37,MATCH(Undirviðmið!$B183,$B$6:$B$37,0)+6-1),""),"")))</f>
        <v/>
      </c>
      <c r="GL11" s="1" t="str">
        <f aca="false">IF(Undirviðmið!$B184="","",IF(Undirviðmið!$B184=Viðmið!$C$10,IFERROR(INDEX($C$38:$C$52,6),""),IF(6&lt;=COUNTIF($B$6:$B$37,Undirviðmið!$B184),IFERROR(INDEX($C$6:$C$37,MATCH(Undirviðmið!$B184,$B$6:$B$37,0)+6-1),""),"")))</f>
        <v/>
      </c>
      <c r="GM11" s="1" t="str">
        <f aca="false">IF(Undirviðmið!$B185="","",IF(Undirviðmið!$B185=Viðmið!$C$10,IFERROR(INDEX($C$38:$C$52,6),""),IF(6&lt;=COUNTIF($B$6:$B$37,Undirviðmið!$B185),IFERROR(INDEX($C$6:$C$37,MATCH(Undirviðmið!$B185,$B$6:$B$37,0)+6-1),""),"")))</f>
        <v/>
      </c>
      <c r="GN11" s="1" t="str">
        <f aca="false">IF(Undirviðmið!$B186="","",IF(Undirviðmið!$B186=Viðmið!$C$10,IFERROR(INDEX($C$38:$C$52,6),""),IF(6&lt;=COUNTIF($B$6:$B$37,Undirviðmið!$B186),IFERROR(INDEX($C$6:$C$37,MATCH(Undirviðmið!$B186,$B$6:$B$37,0)+6-1),""),"")))</f>
        <v/>
      </c>
      <c r="GO11" s="1" t="str">
        <f aca="false">IF(Undirviðmið!$B187="","",IF(Undirviðmið!$B187=Viðmið!$C$10,IFERROR(INDEX($C$38:$C$52,6),""),IF(6&lt;=COUNTIF($B$6:$B$37,Undirviðmið!$B187),IFERROR(INDEX($C$6:$C$37,MATCH(Undirviðmið!$B187,$B$6:$B$37,0)+6-1),""),"")))</f>
        <v/>
      </c>
      <c r="GP11" s="1" t="str">
        <f aca="false">IF(Undirviðmið!$B188="","",IF(Undirviðmið!$B188=Viðmið!$C$10,IFERROR(INDEX($C$38:$C$52,6),""),IF(6&lt;=COUNTIF($B$6:$B$37,Undirviðmið!$B188),IFERROR(INDEX($C$6:$C$37,MATCH(Undirviðmið!$B188,$B$6:$B$37,0)+6-1),""),"")))</f>
        <v/>
      </c>
      <c r="GQ11" s="1" t="str">
        <f aca="false">IF(Undirviðmið!$B189="","",IF(Undirviðmið!$B189=Viðmið!$C$10,IFERROR(INDEX($C$38:$C$52,6),""),IF(6&lt;=COUNTIF($B$6:$B$37,Undirviðmið!$B189),IFERROR(INDEX($C$6:$C$37,MATCH(Undirviðmið!$B189,$B$6:$B$37,0)+6-1),""),"")))</f>
        <v/>
      </c>
      <c r="GR11" s="1" t="str">
        <f aca="false">IF(Undirviðmið!$B190="","",IF(Undirviðmið!$B190=Viðmið!$C$10,IFERROR(INDEX($C$38:$C$52,6),""),IF(6&lt;=COUNTIF($B$6:$B$37,Undirviðmið!$B190),IFERROR(INDEX($C$6:$C$37,MATCH(Undirviðmið!$B190,$B$6:$B$37,0)+6-1),""),"")))</f>
        <v/>
      </c>
      <c r="GS11" s="1" t="str">
        <f aca="false">IF(Undirviðmið!$B191="","",IF(Undirviðmið!$B191=Viðmið!$C$10,IFERROR(INDEX($C$38:$C$52,6),""),IF(6&lt;=COUNTIF($B$6:$B$37,Undirviðmið!$B191),IFERROR(INDEX($C$6:$C$37,MATCH(Undirviðmið!$B191,$B$6:$B$37,0)+6-1),""),"")))</f>
        <v/>
      </c>
      <c r="GT11" s="1" t="str">
        <f aca="false">IF(Undirviðmið!$B192="","",IF(Undirviðmið!$B192=Viðmið!$C$10,IFERROR(INDEX($C$38:$C$52,6),""),IF(6&lt;=COUNTIF($B$6:$B$37,Undirviðmið!$B192),IFERROR(INDEX($C$6:$C$37,MATCH(Undirviðmið!$B192,$B$6:$B$37,0)+6-1),""),"")))</f>
        <v/>
      </c>
      <c r="GU11" s="1" t="str">
        <f aca="false">IF(Undirviðmið!$B193="","",IF(Undirviðmið!$B193=Viðmið!$C$10,IFERROR(INDEX($C$38:$C$52,6),""),IF(6&lt;=COUNTIF($B$6:$B$37,Undirviðmið!$B193),IFERROR(INDEX($C$6:$C$37,MATCH(Undirviðmið!$B193,$B$6:$B$37,0)+6-1),""),"")))</f>
        <v/>
      </c>
      <c r="GV11" s="1" t="str">
        <f aca="false">IF(Undirviðmið!$B194="","",IF(Undirviðmið!$B194=Viðmið!$C$10,IFERROR(INDEX($C$38:$C$52,6),""),IF(6&lt;=COUNTIF($B$6:$B$37,Undirviðmið!$B194),IFERROR(INDEX($C$6:$C$37,MATCH(Undirviðmið!$B194,$B$6:$B$37,0)+6-1),""),"")))</f>
        <v/>
      </c>
      <c r="GW11" s="1" t="str">
        <f aca="false">IF(Undirviðmið!$B195="","",IF(Undirviðmið!$B195=Viðmið!$C$10,IFERROR(INDEX($C$38:$C$52,6),""),IF(6&lt;=COUNTIF($B$6:$B$37,Undirviðmið!$B195),IFERROR(INDEX($C$6:$C$37,MATCH(Undirviðmið!$B195,$B$6:$B$37,0)+6-1),""),"")))</f>
        <v/>
      </c>
      <c r="GX11" s="1" t="str">
        <f aca="false">IF(Undirviðmið!$B196="","",IF(Undirviðmið!$B196=Viðmið!$C$10,IFERROR(INDEX($C$38:$C$52,6),""),IF(6&lt;=COUNTIF($B$6:$B$37,Undirviðmið!$B196),IFERROR(INDEX($C$6:$C$37,MATCH(Undirviðmið!$B196,$B$6:$B$37,0)+6-1),""),"")))</f>
        <v/>
      </c>
      <c r="GY11" s="1" t="str">
        <f aca="false">IF(Undirviðmið!$B197="","",IF(Undirviðmið!$B197=Viðmið!$C$10,IFERROR(INDEX($C$38:$C$52,6),""),IF(6&lt;=COUNTIF($B$6:$B$37,Undirviðmið!$B197),IFERROR(INDEX($C$6:$C$37,MATCH(Undirviðmið!$B197,$B$6:$B$37,0)+6-1),""),"")))</f>
        <v/>
      </c>
      <c r="GZ11" s="1" t="str">
        <f aca="false">IF(Undirviðmið!$B198="","",IF(Undirviðmið!$B198=Viðmið!$C$10,IFERROR(INDEX($C$38:$C$52,6),""),IF(6&lt;=COUNTIF($B$6:$B$37,Undirviðmið!$B198),IFERROR(INDEX($C$6:$C$37,MATCH(Undirviðmið!$B198,$B$6:$B$37,0)+6-1),""),"")))</f>
        <v/>
      </c>
      <c r="HA11" s="1" t="str">
        <f aca="false">IF(Undirviðmið!$B199="","",IF(Undirviðmið!$B199=Viðmið!$C$10,IFERROR(INDEX($C$38:$C$52,6),""),IF(6&lt;=COUNTIF($B$6:$B$37,Undirviðmið!$B199),IFERROR(INDEX($C$6:$C$37,MATCH(Undirviðmið!$B199,$B$6:$B$37,0)+6-1),""),"")))</f>
        <v/>
      </c>
      <c r="HB11" s="1" t="str">
        <f aca="false">IF(Undirviðmið!$B200="","",IF(Undirviðmið!$B200=Viðmið!$C$10,IFERROR(INDEX($C$38:$C$52,6),""),IF(6&lt;=COUNTIF($B$6:$B$37,Undirviðmið!$B200),IFERROR(INDEX($C$6:$C$37,MATCH(Undirviðmið!$B200,$B$6:$B$37,0)+6-1),""),"")))</f>
        <v/>
      </c>
      <c r="HC11" s="1" t="str">
        <f aca="false">IF(Undirviðmið!$B201="","",IF(Undirviðmið!$B201=Viðmið!$C$10,IFERROR(INDEX($C$38:$C$52,6),""),IF(6&lt;=COUNTIF($B$6:$B$37,Undirviðmið!$B201),IFERROR(INDEX($C$6:$C$37,MATCH(Undirviðmið!$B201,$B$6:$B$37,0)+6-1),""),"")))</f>
        <v/>
      </c>
      <c r="HD11" s="1" t="str">
        <f aca="false">IF(Undirviðmið!$B202="","",IF(Undirviðmið!$B202=Viðmið!$C$10,IFERROR(INDEX($C$38:$C$52,6),""),IF(6&lt;=COUNTIF($B$6:$B$37,Undirviðmið!$B202),IFERROR(INDEX($C$6:$C$37,MATCH(Undirviðmið!$B202,$B$6:$B$37,0)+6-1),""),"")))</f>
        <v/>
      </c>
      <c r="HE11" s="1" t="str">
        <f aca="false">IF(Undirviðmið!$B203="","",IF(Undirviðmið!$B203=Viðmið!$C$10,IFERROR(INDEX($C$38:$C$52,6),""),IF(6&lt;=COUNTIF($B$6:$B$37,Undirviðmið!$B203),IFERROR(INDEX($C$6:$C$37,MATCH(Undirviðmið!$B203,$B$6:$B$37,0)+6-1),""),"")))</f>
        <v/>
      </c>
      <c r="HF11" s="1" t="str">
        <f aca="false">IF(Undirviðmið!$B204="","",IF(Undirviðmið!$B204=Viðmið!$C$10,IFERROR(INDEX($C$38:$C$52,6),""),IF(6&lt;=COUNTIF($B$6:$B$37,Undirviðmið!$B204),IFERROR(INDEX($C$6:$C$37,MATCH(Undirviðmið!$B204,$B$6:$B$37,0)+6-1),""),"")))</f>
        <v/>
      </c>
      <c r="HG11" s="1" t="str">
        <f aca="false">IF(Undirviðmið!$B205="","",IF(Undirviðmið!$B205=Viðmið!$C$10,IFERROR(INDEX($C$38:$C$52,6),""),IF(6&lt;=COUNTIF($B$6:$B$37,Undirviðmið!$B205),IFERROR(INDEX($C$6:$C$37,MATCH(Undirviðmið!$B205,$B$6:$B$37,0)+6-1),""),"")))</f>
        <v/>
      </c>
    </row>
    <row r="12" customFormat="false" ht="15" hidden="false" customHeight="true" outlineLevel="0" collapsed="false">
      <c r="B12" s="1" t="s">
        <v>96</v>
      </c>
      <c r="C12" s="1" t="s">
        <v>215</v>
      </c>
      <c r="D12" s="1" t="s">
        <v>216</v>
      </c>
      <c r="E12" s="1" t="n">
        <v>5</v>
      </c>
      <c r="F12" s="1" t="s">
        <v>217</v>
      </c>
      <c r="G12" s="1" t="s">
        <v>218</v>
      </c>
      <c r="H12" s="1" t="s">
        <v>219</v>
      </c>
      <c r="I12" s="1" t="s">
        <v>220</v>
      </c>
      <c r="J12" s="1" t="s">
        <v>221</v>
      </c>
      <c r="P12" s="1" t="str">
        <f aca="false">IF(Undirviðmið!$B6="","",IF(Undirviðmið!$B6=Viðmið!$C$10,IFERROR(INDEX($C$38:$C$52,7),""),IF(7&lt;=COUNTIF($B$6:$B$37,Undirviðmið!$B6),IFERROR(INDEX($C$6:$C$37,MATCH(Undirviðmið!$B6,$B$6:$B$37,0)+7-1),""),"")))</f>
        <v/>
      </c>
      <c r="Q12" s="1" t="str">
        <f aca="false">IF(Undirviðmið!$B7="","",IF(Undirviðmið!$B7=Viðmið!$C$10,IFERROR(INDEX($C$38:$C$52,7),""),IF(7&lt;=COUNTIF($B$6:$B$37,Undirviðmið!$B7),IFERROR(INDEX($C$6:$C$37,MATCH(Undirviðmið!$B7,$B$6:$B$37,0)+7-1),""),"")))</f>
        <v/>
      </c>
      <c r="R12" s="1" t="str">
        <f aca="false">IF(Undirviðmið!$B8="","",IF(Undirviðmið!$B8=Viðmið!$C$10,IFERROR(INDEX($C$38:$C$52,7),""),IF(7&lt;=COUNTIF($B$6:$B$37,Undirviðmið!$B8),IFERROR(INDEX($C$6:$C$37,MATCH(Undirviðmið!$B8,$B$6:$B$37,0)+7-1),""),"")))</f>
        <v/>
      </c>
      <c r="S12" s="1" t="str">
        <f aca="false">IF(Undirviðmið!$B9="","",IF(Undirviðmið!$B9=Viðmið!$C$10,IFERROR(INDEX($C$38:$C$52,7),""),IF(7&lt;=COUNTIF($B$6:$B$37,Undirviðmið!$B9),IFERROR(INDEX($C$6:$C$37,MATCH(Undirviðmið!$B9,$B$6:$B$37,0)+7-1),""),"")))</f>
        <v/>
      </c>
      <c r="T12" s="1" t="str">
        <f aca="false">IF(Undirviðmið!$B10="","",IF(Undirviðmið!$B10=Viðmið!$C$10,IFERROR(INDEX($C$38:$C$52,7),""),IF(7&lt;=COUNTIF($B$6:$B$37,Undirviðmið!$B10),IFERROR(INDEX($C$6:$C$37,MATCH(Undirviðmið!$B10,$B$6:$B$37,0)+7-1),""),"")))</f>
        <v/>
      </c>
      <c r="U12" s="1" t="str">
        <f aca="false">IF(Undirviðmið!$B11="","",IF(Undirviðmið!$B11=Viðmið!$C$10,IFERROR(INDEX($C$38:$C$52,7),""),IF(7&lt;=COUNTIF($B$6:$B$37,Undirviðmið!$B11),IFERROR(INDEX($C$6:$C$37,MATCH(Undirviðmið!$B11,$B$6:$B$37,0)+7-1),""),"")))</f>
        <v/>
      </c>
      <c r="V12" s="1" t="str">
        <f aca="false">IF(Undirviðmið!$B12="","",IF(Undirviðmið!$B12=Viðmið!$C$10,IFERROR(INDEX($C$38:$C$52,7),""),IF(7&lt;=COUNTIF($B$6:$B$37,Undirviðmið!$B12),IFERROR(INDEX($C$6:$C$37,MATCH(Undirviðmið!$B12,$B$6:$B$37,0)+7-1),""),"")))</f>
        <v/>
      </c>
      <c r="W12" s="1" t="str">
        <f aca="false">IF(Undirviðmið!$B13="","",IF(Undirviðmið!$B13=Viðmið!$C$10,IFERROR(INDEX($C$38:$C$52,7),""),IF(7&lt;=COUNTIF($B$6:$B$37,Undirviðmið!$B13),IFERROR(INDEX($C$6:$C$37,MATCH(Undirviðmið!$B13,$B$6:$B$37,0)+7-1),""),"")))</f>
        <v/>
      </c>
      <c r="X12" s="1" t="str">
        <f aca="false">IF(Undirviðmið!$B14="","",IF(Undirviðmið!$B14=Viðmið!$C$10,IFERROR(INDEX($C$38:$C$52,7),""),IF(7&lt;=COUNTIF($B$6:$B$37,Undirviðmið!$B14),IFERROR(INDEX($C$6:$C$37,MATCH(Undirviðmið!$B14,$B$6:$B$37,0)+7-1),""),"")))</f>
        <v/>
      </c>
      <c r="Y12" s="1" t="str">
        <f aca="false">IF(Undirviðmið!$B15="","",IF(Undirviðmið!$B15=Viðmið!$C$10,IFERROR(INDEX($C$38:$C$52,7),""),IF(7&lt;=COUNTIF($B$6:$B$37,Undirviðmið!$B15),IFERROR(INDEX($C$6:$C$37,MATCH(Undirviðmið!$B15,$B$6:$B$37,0)+7-1),""),"")))</f>
        <v/>
      </c>
      <c r="Z12" s="1" t="str">
        <f aca="false">IF(Undirviðmið!$B16="","",IF(Undirviðmið!$B16=Viðmið!$C$10,IFERROR(INDEX($C$38:$C$52,7),""),IF(7&lt;=COUNTIF($B$6:$B$37,Undirviðmið!$B16),IFERROR(INDEX($C$6:$C$37,MATCH(Undirviðmið!$B16,$B$6:$B$37,0)+7-1),""),"")))</f>
        <v/>
      </c>
      <c r="AA12" s="1" t="str">
        <f aca="false">IF(Undirviðmið!$B17="","",IF(Undirviðmið!$B17=Viðmið!$C$10,IFERROR(INDEX($C$38:$C$52,7),""),IF(7&lt;=COUNTIF($B$6:$B$37,Undirviðmið!$B17),IFERROR(INDEX($C$6:$C$37,MATCH(Undirviðmið!$B17,$B$6:$B$37,0)+7-1),""),"")))</f>
        <v/>
      </c>
      <c r="AB12" s="1" t="str">
        <f aca="false">IF(Undirviðmið!$B18="","",IF(Undirviðmið!$B18=Viðmið!$C$10,IFERROR(INDEX($C$38:$C$52,7),""),IF(7&lt;=COUNTIF($B$6:$B$37,Undirviðmið!$B18),IFERROR(INDEX($C$6:$C$37,MATCH(Undirviðmið!$B18,$B$6:$B$37,0)+7-1),""),"")))</f>
        <v/>
      </c>
      <c r="AC12" s="1" t="str">
        <f aca="false">IF(Undirviðmið!$B19="","",IF(Undirviðmið!$B19=Viðmið!$C$10,IFERROR(INDEX($C$38:$C$52,7),""),IF(7&lt;=COUNTIF($B$6:$B$37,Undirviðmið!$B19),IFERROR(INDEX($C$6:$C$37,MATCH(Undirviðmið!$B19,$B$6:$B$37,0)+7-1),""),"")))</f>
        <v/>
      </c>
      <c r="AD12" s="1" t="str">
        <f aca="false">IF(Undirviðmið!$B20="","",IF(Undirviðmið!$B20=Viðmið!$C$10,IFERROR(INDEX($C$38:$C$52,7),""),IF(7&lt;=COUNTIF($B$6:$B$37,Undirviðmið!$B20),IFERROR(INDEX($C$6:$C$37,MATCH(Undirviðmið!$B20,$B$6:$B$37,0)+7-1),""),"")))</f>
        <v/>
      </c>
      <c r="AE12" s="1" t="str">
        <f aca="false">IF(Undirviðmið!$B21="","",IF(Undirviðmið!$B21=Viðmið!$C$10,IFERROR(INDEX($C$38:$C$52,7),""),IF(7&lt;=COUNTIF($B$6:$B$37,Undirviðmið!$B21),IFERROR(INDEX($C$6:$C$37,MATCH(Undirviðmið!$B21,$B$6:$B$37,0)+7-1),""),"")))</f>
        <v/>
      </c>
      <c r="AF12" s="1" t="str">
        <f aca="false">IF(Undirviðmið!$B22="","",IF(Undirviðmið!$B22=Viðmið!$C$10,IFERROR(INDEX($C$38:$C$52,7),""),IF(7&lt;=COUNTIF($B$6:$B$37,Undirviðmið!$B22),IFERROR(INDEX($C$6:$C$37,MATCH(Undirviðmið!$B22,$B$6:$B$37,0)+7-1),""),"")))</f>
        <v/>
      </c>
      <c r="AG12" s="1" t="str">
        <f aca="false">IF(Undirviðmið!$B23="","",IF(Undirviðmið!$B23=Viðmið!$C$10,IFERROR(INDEX($C$38:$C$52,7),""),IF(7&lt;=COUNTIF($B$6:$B$37,Undirviðmið!$B23),IFERROR(INDEX($C$6:$C$37,MATCH(Undirviðmið!$B23,$B$6:$B$37,0)+7-1),""),"")))</f>
        <v/>
      </c>
      <c r="AH12" s="1" t="str">
        <f aca="false">IF(Undirviðmið!$B24="","",IF(Undirviðmið!$B24=Viðmið!$C$10,IFERROR(INDEX($C$38:$C$52,7),""),IF(7&lt;=COUNTIF($B$6:$B$37,Undirviðmið!$B24),IFERROR(INDEX($C$6:$C$37,MATCH(Undirviðmið!$B24,$B$6:$B$37,0)+7-1),""),"")))</f>
        <v/>
      </c>
      <c r="AI12" s="1" t="str">
        <f aca="false">IF(Undirviðmið!$B25="","",IF(Undirviðmið!$B25=Viðmið!$C$10,IFERROR(INDEX($C$38:$C$52,7),""),IF(7&lt;=COUNTIF($B$6:$B$37,Undirviðmið!$B25),IFERROR(INDEX($C$6:$C$37,MATCH(Undirviðmið!$B25,$B$6:$B$37,0)+7-1),""),"")))</f>
        <v/>
      </c>
      <c r="AJ12" s="1" t="str">
        <f aca="false">IF(Undirviðmið!$B26="","",IF(Undirviðmið!$B26=Viðmið!$C$10,IFERROR(INDEX($C$38:$C$52,7),""),IF(7&lt;=COUNTIF($B$6:$B$37,Undirviðmið!$B26),IFERROR(INDEX($C$6:$C$37,MATCH(Undirviðmið!$B26,$B$6:$B$37,0)+7-1),""),"")))</f>
        <v/>
      </c>
      <c r="AK12" s="1" t="str">
        <f aca="false">IF(Undirviðmið!$B27="","",IF(Undirviðmið!$B27=Viðmið!$C$10,IFERROR(INDEX($C$38:$C$52,7),""),IF(7&lt;=COUNTIF($B$6:$B$37,Undirviðmið!$B27),IFERROR(INDEX($C$6:$C$37,MATCH(Undirviðmið!$B27,$B$6:$B$37,0)+7-1),""),"")))</f>
        <v/>
      </c>
      <c r="AL12" s="1" t="str">
        <f aca="false">IF(Undirviðmið!$B28="","",IF(Undirviðmið!$B28=Viðmið!$C$10,IFERROR(INDEX($C$38:$C$52,7),""),IF(7&lt;=COUNTIF($B$6:$B$37,Undirviðmið!$B28),IFERROR(INDEX($C$6:$C$37,MATCH(Undirviðmið!$B28,$B$6:$B$37,0)+7-1),""),"")))</f>
        <v/>
      </c>
      <c r="AM12" s="1" t="str">
        <f aca="false">IF(Undirviðmið!$B29="","",IF(Undirviðmið!$B29=Viðmið!$C$10,IFERROR(INDEX($C$38:$C$52,7),""),IF(7&lt;=COUNTIF($B$6:$B$37,Undirviðmið!$B29),IFERROR(INDEX($C$6:$C$37,MATCH(Undirviðmið!$B29,$B$6:$B$37,0)+7-1),""),"")))</f>
        <v/>
      </c>
      <c r="AN12" s="1" t="str">
        <f aca="false">IF(Undirviðmið!$B30="","",IF(Undirviðmið!$B30=Viðmið!$C$10,IFERROR(INDEX($C$38:$C$52,7),""),IF(7&lt;=COUNTIF($B$6:$B$37,Undirviðmið!$B30),IFERROR(INDEX($C$6:$C$37,MATCH(Undirviðmið!$B30,$B$6:$B$37,0)+7-1),""),"")))</f>
        <v/>
      </c>
      <c r="AO12" s="1" t="str">
        <f aca="false">IF(Undirviðmið!$B31="","",IF(Undirviðmið!$B31=Viðmið!$C$10,IFERROR(INDEX($C$38:$C$52,7),""),IF(7&lt;=COUNTIF($B$6:$B$37,Undirviðmið!$B31),IFERROR(INDEX($C$6:$C$37,MATCH(Undirviðmið!$B31,$B$6:$B$37,0)+7-1),""),"")))</f>
        <v/>
      </c>
      <c r="AP12" s="1" t="str">
        <f aca="false">IF(Undirviðmið!$B32="","",IF(Undirviðmið!$B32=Viðmið!$C$10,IFERROR(INDEX($C$38:$C$52,7),""),IF(7&lt;=COUNTIF($B$6:$B$37,Undirviðmið!$B32),IFERROR(INDEX($C$6:$C$37,MATCH(Undirviðmið!$B32,$B$6:$B$37,0)+7-1),""),"")))</f>
        <v/>
      </c>
      <c r="AQ12" s="1" t="str">
        <f aca="false">IF(Undirviðmið!$B33="","",IF(Undirviðmið!$B33=Viðmið!$C$10,IFERROR(INDEX($C$38:$C$52,7),""),IF(7&lt;=COUNTIF($B$6:$B$37,Undirviðmið!$B33),IFERROR(INDEX($C$6:$C$37,MATCH(Undirviðmið!$B33,$B$6:$B$37,0)+7-1),""),"")))</f>
        <v/>
      </c>
      <c r="AR12" s="1" t="str">
        <f aca="false">IF(Undirviðmið!$B34="","",IF(Undirviðmið!$B34=Viðmið!$C$10,IFERROR(INDEX($C$38:$C$52,7),""),IF(7&lt;=COUNTIF($B$6:$B$37,Undirviðmið!$B34),IFERROR(INDEX($C$6:$C$37,MATCH(Undirviðmið!$B34,$B$6:$B$37,0)+7-1),""),"")))</f>
        <v/>
      </c>
      <c r="AS12" s="1" t="str">
        <f aca="false">IF(Undirviðmið!$B35="","",IF(Undirviðmið!$B35=Viðmið!$C$10,IFERROR(INDEX($C$38:$C$52,7),""),IF(7&lt;=COUNTIF($B$6:$B$37,Undirviðmið!$B35),IFERROR(INDEX($C$6:$C$37,MATCH(Undirviðmið!$B35,$B$6:$B$37,0)+7-1),""),"")))</f>
        <v/>
      </c>
      <c r="AT12" s="1" t="str">
        <f aca="false">IF(Undirviðmið!$B36="","",IF(Undirviðmið!$B36=Viðmið!$C$10,IFERROR(INDEX($C$38:$C$52,7),""),IF(7&lt;=COUNTIF($B$6:$B$37,Undirviðmið!$B36),IFERROR(INDEX($C$6:$C$37,MATCH(Undirviðmið!$B36,$B$6:$B$37,0)+7-1),""),"")))</f>
        <v/>
      </c>
      <c r="AU12" s="1" t="str">
        <f aca="false">IF(Undirviðmið!$B37="","",IF(Undirviðmið!$B37=Viðmið!$C$10,IFERROR(INDEX($C$38:$C$52,7),""),IF(7&lt;=COUNTIF($B$6:$B$37,Undirviðmið!$B37),IFERROR(INDEX($C$6:$C$37,MATCH(Undirviðmið!$B37,$B$6:$B$37,0)+7-1),""),"")))</f>
        <v/>
      </c>
      <c r="AV12" s="1" t="str">
        <f aca="false">IF(Undirviðmið!$B38="","",IF(Undirviðmið!$B38=Viðmið!$C$10,IFERROR(INDEX($C$38:$C$52,7),""),IF(7&lt;=COUNTIF($B$6:$B$37,Undirviðmið!$B38),IFERROR(INDEX($C$6:$C$37,MATCH(Undirviðmið!$B38,$B$6:$B$37,0)+7-1),""),"")))</f>
        <v/>
      </c>
      <c r="AW12" s="1" t="str">
        <f aca="false">IF(Undirviðmið!$B39="","",IF(Undirviðmið!$B39=Viðmið!$C$10,IFERROR(INDEX($C$38:$C$52,7),""),IF(7&lt;=COUNTIF($B$6:$B$37,Undirviðmið!$B39),IFERROR(INDEX($C$6:$C$37,MATCH(Undirviðmið!$B39,$B$6:$B$37,0)+7-1),""),"")))</f>
        <v/>
      </c>
      <c r="AX12" s="1" t="str">
        <f aca="false">IF(Undirviðmið!$B40="","",IF(Undirviðmið!$B40=Viðmið!$C$10,IFERROR(INDEX($C$38:$C$52,7),""),IF(7&lt;=COUNTIF($B$6:$B$37,Undirviðmið!$B40),IFERROR(INDEX($C$6:$C$37,MATCH(Undirviðmið!$B40,$B$6:$B$37,0)+7-1),""),"")))</f>
        <v/>
      </c>
      <c r="AY12" s="1" t="str">
        <f aca="false">IF(Undirviðmið!$B41="","",IF(Undirviðmið!$B41=Viðmið!$C$10,IFERROR(INDEX($C$38:$C$52,7),""),IF(7&lt;=COUNTIF($B$6:$B$37,Undirviðmið!$B41),IFERROR(INDEX($C$6:$C$37,MATCH(Undirviðmið!$B41,$B$6:$B$37,0)+7-1),""),"")))</f>
        <v/>
      </c>
      <c r="AZ12" s="1" t="str">
        <f aca="false">IF(Undirviðmið!$B42="","",IF(Undirviðmið!$B42=Viðmið!$C$10,IFERROR(INDEX($C$38:$C$52,7),""),IF(7&lt;=COUNTIF($B$6:$B$37,Undirviðmið!$B42),IFERROR(INDEX($C$6:$C$37,MATCH(Undirviðmið!$B42,$B$6:$B$37,0)+7-1),""),"")))</f>
        <v/>
      </c>
      <c r="BA12" s="1" t="str">
        <f aca="false">IF(Undirviðmið!$B43="","",IF(Undirviðmið!$B43=Viðmið!$C$10,IFERROR(INDEX($C$38:$C$52,7),""),IF(7&lt;=COUNTIF($B$6:$B$37,Undirviðmið!$B43),IFERROR(INDEX($C$6:$C$37,MATCH(Undirviðmið!$B43,$B$6:$B$37,0)+7-1),""),"")))</f>
        <v/>
      </c>
      <c r="BB12" s="1" t="str">
        <f aca="false">IF(Undirviðmið!$B44="","",IF(Undirviðmið!$B44=Viðmið!$C$10,IFERROR(INDEX($C$38:$C$52,7),""),IF(7&lt;=COUNTIF($B$6:$B$37,Undirviðmið!$B44),IFERROR(INDEX($C$6:$C$37,MATCH(Undirviðmið!$B44,$B$6:$B$37,0)+7-1),""),"")))</f>
        <v/>
      </c>
      <c r="BC12" s="1" t="str">
        <f aca="false">IF(Undirviðmið!$B45="","",IF(Undirviðmið!$B45=Viðmið!$C$10,IFERROR(INDEX($C$38:$C$52,7),""),IF(7&lt;=COUNTIF($B$6:$B$37,Undirviðmið!$B45),IFERROR(INDEX($C$6:$C$37,MATCH(Undirviðmið!$B45,$B$6:$B$37,0)+7-1),""),"")))</f>
        <v/>
      </c>
      <c r="BD12" s="1" t="str">
        <f aca="false">IF(Undirviðmið!$B46="","",IF(Undirviðmið!$B46=Viðmið!$C$10,IFERROR(INDEX($C$38:$C$52,7),""),IF(7&lt;=COUNTIF($B$6:$B$37,Undirviðmið!$B46),IFERROR(INDEX($C$6:$C$37,MATCH(Undirviðmið!$B46,$B$6:$B$37,0)+7-1),""),"")))</f>
        <v/>
      </c>
      <c r="BE12" s="1" t="str">
        <f aca="false">IF(Undirviðmið!$B47="","",IF(Undirviðmið!$B47=Viðmið!$C$10,IFERROR(INDEX($C$38:$C$52,7),""),IF(7&lt;=COUNTIF($B$6:$B$37,Undirviðmið!$B47),IFERROR(INDEX($C$6:$C$37,MATCH(Undirviðmið!$B47,$B$6:$B$37,0)+7-1),""),"")))</f>
        <v/>
      </c>
      <c r="BF12" s="1" t="str">
        <f aca="false">IF(Undirviðmið!$B48="","",IF(Undirviðmið!$B48=Viðmið!$C$10,IFERROR(INDEX($C$38:$C$52,7),""),IF(7&lt;=COUNTIF($B$6:$B$37,Undirviðmið!$B48),IFERROR(INDEX($C$6:$C$37,MATCH(Undirviðmið!$B48,$B$6:$B$37,0)+7-1),""),"")))</f>
        <v/>
      </c>
      <c r="BG12" s="1" t="str">
        <f aca="false">IF(Undirviðmið!$B49="","",IF(Undirviðmið!$B49=Viðmið!$C$10,IFERROR(INDEX($C$38:$C$52,7),""),IF(7&lt;=COUNTIF($B$6:$B$37,Undirviðmið!$B49),IFERROR(INDEX($C$6:$C$37,MATCH(Undirviðmið!$B49,$B$6:$B$37,0)+7-1),""),"")))</f>
        <v/>
      </c>
      <c r="BH12" s="1" t="str">
        <f aca="false">IF(Undirviðmið!$B50="","",IF(Undirviðmið!$B50=Viðmið!$C$10,IFERROR(INDEX($C$38:$C$52,7),""),IF(7&lt;=COUNTIF($B$6:$B$37,Undirviðmið!$B50),IFERROR(INDEX($C$6:$C$37,MATCH(Undirviðmið!$B50,$B$6:$B$37,0)+7-1),""),"")))</f>
        <v/>
      </c>
      <c r="BI12" s="1" t="str">
        <f aca="false">IF(Undirviðmið!$B51="","",IF(Undirviðmið!$B51=Viðmið!$C$10,IFERROR(INDEX($C$38:$C$52,7),""),IF(7&lt;=COUNTIF($B$6:$B$37,Undirviðmið!$B51),IFERROR(INDEX($C$6:$C$37,MATCH(Undirviðmið!$B51,$B$6:$B$37,0)+7-1),""),"")))</f>
        <v/>
      </c>
      <c r="BJ12" s="1" t="str">
        <f aca="false">IF(Undirviðmið!$B52="","",IF(Undirviðmið!$B52=Viðmið!$C$10,IFERROR(INDEX($C$38:$C$52,7),""),IF(7&lt;=COUNTIF($B$6:$B$37,Undirviðmið!$B52),IFERROR(INDEX($C$6:$C$37,MATCH(Undirviðmið!$B52,$B$6:$B$37,0)+7-1),""),"")))</f>
        <v/>
      </c>
      <c r="BK12" s="1" t="str">
        <f aca="false">IF(Undirviðmið!$B53="","",IF(Undirviðmið!$B53=Viðmið!$C$10,IFERROR(INDEX($C$38:$C$52,7),""),IF(7&lt;=COUNTIF($B$6:$B$37,Undirviðmið!$B53),IFERROR(INDEX($C$6:$C$37,MATCH(Undirviðmið!$B53,$B$6:$B$37,0)+7-1),""),"")))</f>
        <v/>
      </c>
      <c r="BL12" s="1" t="str">
        <f aca="false">IF(Undirviðmið!$B54="","",IF(Undirviðmið!$B54=Viðmið!$C$10,IFERROR(INDEX($C$38:$C$52,7),""),IF(7&lt;=COUNTIF($B$6:$B$37,Undirviðmið!$B54),IFERROR(INDEX($C$6:$C$37,MATCH(Undirviðmið!$B54,$B$6:$B$37,0)+7-1),""),"")))</f>
        <v/>
      </c>
      <c r="BM12" s="1" t="str">
        <f aca="false">IF(Undirviðmið!$B55="","",IF(Undirviðmið!$B55=Viðmið!$C$10,IFERROR(INDEX($C$38:$C$52,7),""),IF(7&lt;=COUNTIF($B$6:$B$37,Undirviðmið!$B55),IFERROR(INDEX($C$6:$C$37,MATCH(Undirviðmið!$B55,$B$6:$B$37,0)+7-1),""),"")))</f>
        <v/>
      </c>
      <c r="BN12" s="1" t="str">
        <f aca="false">IF(Undirviðmið!$B56="","",IF(Undirviðmið!$B56=Viðmið!$C$10,IFERROR(INDEX($C$38:$C$52,7),""),IF(7&lt;=COUNTIF($B$6:$B$37,Undirviðmið!$B56),IFERROR(INDEX($C$6:$C$37,MATCH(Undirviðmið!$B56,$B$6:$B$37,0)+7-1),""),"")))</f>
        <v/>
      </c>
      <c r="BO12" s="1" t="str">
        <f aca="false">IF(Undirviðmið!$B57="","",IF(Undirviðmið!$B57=Viðmið!$C$10,IFERROR(INDEX($C$38:$C$52,7),""),IF(7&lt;=COUNTIF($B$6:$B$37,Undirviðmið!$B57),IFERROR(INDEX($C$6:$C$37,MATCH(Undirviðmið!$B57,$B$6:$B$37,0)+7-1),""),"")))</f>
        <v/>
      </c>
      <c r="BP12" s="1" t="str">
        <f aca="false">IF(Undirviðmið!$B58="","",IF(Undirviðmið!$B58=Viðmið!$C$10,IFERROR(INDEX($C$38:$C$52,7),""),IF(7&lt;=COUNTIF($B$6:$B$37,Undirviðmið!$B58),IFERROR(INDEX($C$6:$C$37,MATCH(Undirviðmið!$B58,$B$6:$B$37,0)+7-1),""),"")))</f>
        <v/>
      </c>
      <c r="BQ12" s="1" t="str">
        <f aca="false">IF(Undirviðmið!$B59="","",IF(Undirviðmið!$B59=Viðmið!$C$10,IFERROR(INDEX($C$38:$C$52,7),""),IF(7&lt;=COUNTIF($B$6:$B$37,Undirviðmið!$B59),IFERROR(INDEX($C$6:$C$37,MATCH(Undirviðmið!$B59,$B$6:$B$37,0)+7-1),""),"")))</f>
        <v/>
      </c>
      <c r="BR12" s="1" t="str">
        <f aca="false">IF(Undirviðmið!$B60="","",IF(Undirviðmið!$B60=Viðmið!$C$10,IFERROR(INDEX($C$38:$C$52,7),""),IF(7&lt;=COUNTIF($B$6:$B$37,Undirviðmið!$B60),IFERROR(INDEX($C$6:$C$37,MATCH(Undirviðmið!$B60,$B$6:$B$37,0)+7-1),""),"")))</f>
        <v/>
      </c>
      <c r="BS12" s="1" t="str">
        <f aca="false">IF(Undirviðmið!$B61="","",IF(Undirviðmið!$B61=Viðmið!$C$10,IFERROR(INDEX($C$38:$C$52,7),""),IF(7&lt;=COUNTIF($B$6:$B$37,Undirviðmið!$B61),IFERROR(INDEX($C$6:$C$37,MATCH(Undirviðmið!$B61,$B$6:$B$37,0)+7-1),""),"")))</f>
        <v/>
      </c>
      <c r="BT12" s="1" t="str">
        <f aca="false">IF(Undirviðmið!$B62="","",IF(Undirviðmið!$B62=Viðmið!$C$10,IFERROR(INDEX($C$38:$C$52,7),""),IF(7&lt;=COUNTIF($B$6:$B$37,Undirviðmið!$B62),IFERROR(INDEX($C$6:$C$37,MATCH(Undirviðmið!$B62,$B$6:$B$37,0)+7-1),""),"")))</f>
        <v/>
      </c>
      <c r="BU12" s="1" t="str">
        <f aca="false">IF(Undirviðmið!$B63="","",IF(Undirviðmið!$B63=Viðmið!$C$10,IFERROR(INDEX($C$38:$C$52,7),""),IF(7&lt;=COUNTIF($B$6:$B$37,Undirviðmið!$B63),IFERROR(INDEX($C$6:$C$37,MATCH(Undirviðmið!$B63,$B$6:$B$37,0)+7-1),""),"")))</f>
        <v/>
      </c>
      <c r="BV12" s="1" t="str">
        <f aca="false">IF(Undirviðmið!$B64="","",IF(Undirviðmið!$B64=Viðmið!$C$10,IFERROR(INDEX($C$38:$C$52,7),""),IF(7&lt;=COUNTIF($B$6:$B$37,Undirviðmið!$B64),IFERROR(INDEX($C$6:$C$37,MATCH(Undirviðmið!$B64,$B$6:$B$37,0)+7-1),""),"")))</f>
        <v/>
      </c>
      <c r="BW12" s="1" t="str">
        <f aca="false">IF(Undirviðmið!$B65="","",IF(Undirviðmið!$B65=Viðmið!$C$10,IFERROR(INDEX($C$38:$C$52,7),""),IF(7&lt;=COUNTIF($B$6:$B$37,Undirviðmið!$B65),IFERROR(INDEX($C$6:$C$37,MATCH(Undirviðmið!$B65,$B$6:$B$37,0)+7-1),""),"")))</f>
        <v/>
      </c>
      <c r="BX12" s="1" t="str">
        <f aca="false">IF(Undirviðmið!$B66="","",IF(Undirviðmið!$B66=Viðmið!$C$10,IFERROR(INDEX($C$38:$C$52,7),""),IF(7&lt;=COUNTIF($B$6:$B$37,Undirviðmið!$B66),IFERROR(INDEX($C$6:$C$37,MATCH(Undirviðmið!$B66,$B$6:$B$37,0)+7-1),""),"")))</f>
        <v/>
      </c>
      <c r="BY12" s="1" t="str">
        <f aca="false">IF(Undirviðmið!$B67="","",IF(Undirviðmið!$B67=Viðmið!$C$10,IFERROR(INDEX($C$38:$C$52,7),""),IF(7&lt;=COUNTIF($B$6:$B$37,Undirviðmið!$B67),IFERROR(INDEX($C$6:$C$37,MATCH(Undirviðmið!$B67,$B$6:$B$37,0)+7-1),""),"")))</f>
        <v/>
      </c>
      <c r="BZ12" s="1" t="str">
        <f aca="false">IF(Undirviðmið!$B68="","",IF(Undirviðmið!$B68=Viðmið!$C$10,IFERROR(INDEX($C$38:$C$52,7),""),IF(7&lt;=COUNTIF($B$6:$B$37,Undirviðmið!$B68),IFERROR(INDEX($C$6:$C$37,MATCH(Undirviðmið!$B68,$B$6:$B$37,0)+7-1),""),"")))</f>
        <v/>
      </c>
      <c r="CA12" s="1" t="str">
        <f aca="false">IF(Undirviðmið!$B69="","",IF(Undirviðmið!$B69=Viðmið!$C$10,IFERROR(INDEX($C$38:$C$52,7),""),IF(7&lt;=COUNTIF($B$6:$B$37,Undirviðmið!$B69),IFERROR(INDEX($C$6:$C$37,MATCH(Undirviðmið!$B69,$B$6:$B$37,0)+7-1),""),"")))</f>
        <v/>
      </c>
      <c r="CB12" s="1" t="str">
        <f aca="false">IF(Undirviðmið!$B70="","",IF(Undirviðmið!$B70=Viðmið!$C$10,IFERROR(INDEX($C$38:$C$52,7),""),IF(7&lt;=COUNTIF($B$6:$B$37,Undirviðmið!$B70),IFERROR(INDEX($C$6:$C$37,MATCH(Undirviðmið!$B70,$B$6:$B$37,0)+7-1),""),"")))</f>
        <v/>
      </c>
      <c r="CC12" s="1" t="str">
        <f aca="false">IF(Undirviðmið!$B71="","",IF(Undirviðmið!$B71=Viðmið!$C$10,IFERROR(INDEX($C$38:$C$52,7),""),IF(7&lt;=COUNTIF($B$6:$B$37,Undirviðmið!$B71),IFERROR(INDEX($C$6:$C$37,MATCH(Undirviðmið!$B71,$B$6:$B$37,0)+7-1),""),"")))</f>
        <v/>
      </c>
      <c r="CD12" s="1" t="str">
        <f aca="false">IF(Undirviðmið!$B72="","",IF(Undirviðmið!$B72=Viðmið!$C$10,IFERROR(INDEX($C$38:$C$52,7),""),IF(7&lt;=COUNTIF($B$6:$B$37,Undirviðmið!$B72),IFERROR(INDEX($C$6:$C$37,MATCH(Undirviðmið!$B72,$B$6:$B$37,0)+7-1),""),"")))</f>
        <v/>
      </c>
      <c r="CE12" s="1" t="str">
        <f aca="false">IF(Undirviðmið!$B73="","",IF(Undirviðmið!$B73=Viðmið!$C$10,IFERROR(INDEX($C$38:$C$52,7),""),IF(7&lt;=COUNTIF($B$6:$B$37,Undirviðmið!$B73),IFERROR(INDEX($C$6:$C$37,MATCH(Undirviðmið!$B73,$B$6:$B$37,0)+7-1),""),"")))</f>
        <v/>
      </c>
      <c r="CF12" s="1" t="str">
        <f aca="false">IF(Undirviðmið!$B74="","",IF(Undirviðmið!$B74=Viðmið!$C$10,IFERROR(INDEX($C$38:$C$52,7),""),IF(7&lt;=COUNTIF($B$6:$B$37,Undirviðmið!$B74),IFERROR(INDEX($C$6:$C$37,MATCH(Undirviðmið!$B74,$B$6:$B$37,0)+7-1),""),"")))</f>
        <v/>
      </c>
      <c r="CG12" s="1" t="str">
        <f aca="false">IF(Undirviðmið!$B75="","",IF(Undirviðmið!$B75=Viðmið!$C$10,IFERROR(INDEX($C$38:$C$52,7),""),IF(7&lt;=COUNTIF($B$6:$B$37,Undirviðmið!$B75),IFERROR(INDEX($C$6:$C$37,MATCH(Undirviðmið!$B75,$B$6:$B$37,0)+7-1),""),"")))</f>
        <v/>
      </c>
      <c r="CH12" s="1" t="str">
        <f aca="false">IF(Undirviðmið!$B76="","",IF(Undirviðmið!$B76=Viðmið!$C$10,IFERROR(INDEX($C$38:$C$52,7),""),IF(7&lt;=COUNTIF($B$6:$B$37,Undirviðmið!$B76),IFERROR(INDEX($C$6:$C$37,MATCH(Undirviðmið!$B76,$B$6:$B$37,0)+7-1),""),"")))</f>
        <v/>
      </c>
      <c r="CI12" s="1" t="str">
        <f aca="false">IF(Undirviðmið!$B77="","",IF(Undirviðmið!$B77=Viðmið!$C$10,IFERROR(INDEX($C$38:$C$52,7),""),IF(7&lt;=COUNTIF($B$6:$B$37,Undirviðmið!$B77),IFERROR(INDEX($C$6:$C$37,MATCH(Undirviðmið!$B77,$B$6:$B$37,0)+7-1),""),"")))</f>
        <v/>
      </c>
      <c r="CJ12" s="1" t="str">
        <f aca="false">IF(Undirviðmið!$B78="","",IF(Undirviðmið!$B78=Viðmið!$C$10,IFERROR(INDEX($C$38:$C$52,7),""),IF(7&lt;=COUNTIF($B$6:$B$37,Undirviðmið!$B78),IFERROR(INDEX($C$6:$C$37,MATCH(Undirviðmið!$B78,$B$6:$B$37,0)+7-1),""),"")))</f>
        <v/>
      </c>
      <c r="CK12" s="1" t="str">
        <f aca="false">IF(Undirviðmið!$B79="","",IF(Undirviðmið!$B79=Viðmið!$C$10,IFERROR(INDEX($C$38:$C$52,7),""),IF(7&lt;=COUNTIF($B$6:$B$37,Undirviðmið!$B79),IFERROR(INDEX($C$6:$C$37,MATCH(Undirviðmið!$B79,$B$6:$B$37,0)+7-1),""),"")))</f>
        <v/>
      </c>
      <c r="CL12" s="1" t="str">
        <f aca="false">IF(Undirviðmið!$B80="","",IF(Undirviðmið!$B80=Viðmið!$C$10,IFERROR(INDEX($C$38:$C$52,7),""),IF(7&lt;=COUNTIF($B$6:$B$37,Undirviðmið!$B80),IFERROR(INDEX($C$6:$C$37,MATCH(Undirviðmið!$B80,$B$6:$B$37,0)+7-1),""),"")))</f>
        <v/>
      </c>
      <c r="CM12" s="1" t="str">
        <f aca="false">IF(Undirviðmið!$B81="","",IF(Undirviðmið!$B81=Viðmið!$C$10,IFERROR(INDEX($C$38:$C$52,7),""),IF(7&lt;=COUNTIF($B$6:$B$37,Undirviðmið!$B81),IFERROR(INDEX($C$6:$C$37,MATCH(Undirviðmið!$B81,$B$6:$B$37,0)+7-1),""),"")))</f>
        <v/>
      </c>
      <c r="CN12" s="1" t="str">
        <f aca="false">IF(Undirviðmið!$B82="","",IF(Undirviðmið!$B82=Viðmið!$C$10,IFERROR(INDEX($C$38:$C$52,7),""),IF(7&lt;=COUNTIF($B$6:$B$37,Undirviðmið!$B82),IFERROR(INDEX($C$6:$C$37,MATCH(Undirviðmið!$B82,$B$6:$B$37,0)+7-1),""),"")))</f>
        <v/>
      </c>
      <c r="CO12" s="1" t="str">
        <f aca="false">IF(Undirviðmið!$B83="","",IF(Undirviðmið!$B83=Viðmið!$C$10,IFERROR(INDEX($C$38:$C$52,7),""),IF(7&lt;=COUNTIF($B$6:$B$37,Undirviðmið!$B83),IFERROR(INDEX($C$6:$C$37,MATCH(Undirviðmið!$B83,$B$6:$B$37,0)+7-1),""),"")))</f>
        <v/>
      </c>
      <c r="CP12" s="1" t="str">
        <f aca="false">IF(Undirviðmið!$B84="","",IF(Undirviðmið!$B84=Viðmið!$C$10,IFERROR(INDEX($C$38:$C$52,7),""),IF(7&lt;=COUNTIF($B$6:$B$37,Undirviðmið!$B84),IFERROR(INDEX($C$6:$C$37,MATCH(Undirviðmið!$B84,$B$6:$B$37,0)+7-1),""),"")))</f>
        <v/>
      </c>
      <c r="CQ12" s="1" t="str">
        <f aca="false">IF(Undirviðmið!$B85="","",IF(Undirviðmið!$B85=Viðmið!$C$10,IFERROR(INDEX($C$38:$C$52,7),""),IF(7&lt;=COUNTIF($B$6:$B$37,Undirviðmið!$B85),IFERROR(INDEX($C$6:$C$37,MATCH(Undirviðmið!$B85,$B$6:$B$37,0)+7-1),""),"")))</f>
        <v/>
      </c>
      <c r="CR12" s="1" t="str">
        <f aca="false">IF(Undirviðmið!$B86="","",IF(Undirviðmið!$B86=Viðmið!$C$10,IFERROR(INDEX($C$38:$C$52,7),""),IF(7&lt;=COUNTIF($B$6:$B$37,Undirviðmið!$B86),IFERROR(INDEX($C$6:$C$37,MATCH(Undirviðmið!$B86,$B$6:$B$37,0)+7-1),""),"")))</f>
        <v/>
      </c>
      <c r="CS12" s="1" t="str">
        <f aca="false">IF(Undirviðmið!$B87="","",IF(Undirviðmið!$B87=Viðmið!$C$10,IFERROR(INDEX($C$38:$C$52,7),""),IF(7&lt;=COUNTIF($B$6:$B$37,Undirviðmið!$B87),IFERROR(INDEX($C$6:$C$37,MATCH(Undirviðmið!$B87,$B$6:$B$37,0)+7-1),""),"")))</f>
        <v/>
      </c>
      <c r="CT12" s="1" t="str">
        <f aca="false">IF(Undirviðmið!$B88="","",IF(Undirviðmið!$B88=Viðmið!$C$10,IFERROR(INDEX($C$38:$C$52,7),""),IF(7&lt;=COUNTIF($B$6:$B$37,Undirviðmið!$B88),IFERROR(INDEX($C$6:$C$37,MATCH(Undirviðmið!$B88,$B$6:$B$37,0)+7-1),""),"")))</f>
        <v/>
      </c>
      <c r="CU12" s="1" t="str">
        <f aca="false">IF(Undirviðmið!$B89="","",IF(Undirviðmið!$B89=Viðmið!$C$10,IFERROR(INDEX($C$38:$C$52,7),""),IF(7&lt;=COUNTIF($B$6:$B$37,Undirviðmið!$B89),IFERROR(INDEX($C$6:$C$37,MATCH(Undirviðmið!$B89,$B$6:$B$37,0)+7-1),""),"")))</f>
        <v/>
      </c>
      <c r="CV12" s="1" t="str">
        <f aca="false">IF(Undirviðmið!$B90="","",IF(Undirviðmið!$B90=Viðmið!$C$10,IFERROR(INDEX($C$38:$C$52,7),""),IF(7&lt;=COUNTIF($B$6:$B$37,Undirviðmið!$B90),IFERROR(INDEX($C$6:$C$37,MATCH(Undirviðmið!$B90,$B$6:$B$37,0)+7-1),""),"")))</f>
        <v/>
      </c>
      <c r="CW12" s="1" t="str">
        <f aca="false">IF(Undirviðmið!$B91="","",IF(Undirviðmið!$B91=Viðmið!$C$10,IFERROR(INDEX($C$38:$C$52,7),""),IF(7&lt;=COUNTIF($B$6:$B$37,Undirviðmið!$B91),IFERROR(INDEX($C$6:$C$37,MATCH(Undirviðmið!$B91,$B$6:$B$37,0)+7-1),""),"")))</f>
        <v/>
      </c>
      <c r="CX12" s="1" t="str">
        <f aca="false">IF(Undirviðmið!$B92="","",IF(Undirviðmið!$B92=Viðmið!$C$10,IFERROR(INDEX($C$38:$C$52,7),""),IF(7&lt;=COUNTIF($B$6:$B$37,Undirviðmið!$B92),IFERROR(INDEX($C$6:$C$37,MATCH(Undirviðmið!$B92,$B$6:$B$37,0)+7-1),""),"")))</f>
        <v/>
      </c>
      <c r="CY12" s="1" t="str">
        <f aca="false">IF(Undirviðmið!$B93="","",IF(Undirviðmið!$B93=Viðmið!$C$10,IFERROR(INDEX($C$38:$C$52,7),""),IF(7&lt;=COUNTIF($B$6:$B$37,Undirviðmið!$B93),IFERROR(INDEX($C$6:$C$37,MATCH(Undirviðmið!$B93,$B$6:$B$37,0)+7-1),""),"")))</f>
        <v/>
      </c>
      <c r="CZ12" s="1" t="str">
        <f aca="false">IF(Undirviðmið!$B94="","",IF(Undirviðmið!$B94=Viðmið!$C$10,IFERROR(INDEX($C$38:$C$52,7),""),IF(7&lt;=COUNTIF($B$6:$B$37,Undirviðmið!$B94),IFERROR(INDEX($C$6:$C$37,MATCH(Undirviðmið!$B94,$B$6:$B$37,0)+7-1),""),"")))</f>
        <v/>
      </c>
      <c r="DA12" s="1" t="str">
        <f aca="false">IF(Undirviðmið!$B95="","",IF(Undirviðmið!$B95=Viðmið!$C$10,IFERROR(INDEX($C$38:$C$52,7),""),IF(7&lt;=COUNTIF($B$6:$B$37,Undirviðmið!$B95),IFERROR(INDEX($C$6:$C$37,MATCH(Undirviðmið!$B95,$B$6:$B$37,0)+7-1),""),"")))</f>
        <v/>
      </c>
      <c r="DB12" s="1" t="str">
        <f aca="false">IF(Undirviðmið!$B96="","",IF(Undirviðmið!$B96=Viðmið!$C$10,IFERROR(INDEX($C$38:$C$52,7),""),IF(7&lt;=COUNTIF($B$6:$B$37,Undirviðmið!$B96),IFERROR(INDEX($C$6:$C$37,MATCH(Undirviðmið!$B96,$B$6:$B$37,0)+7-1),""),"")))</f>
        <v/>
      </c>
      <c r="DC12" s="1" t="str">
        <f aca="false">IF(Undirviðmið!$B97="","",IF(Undirviðmið!$B97=Viðmið!$C$10,IFERROR(INDEX($C$38:$C$52,7),""),IF(7&lt;=COUNTIF($B$6:$B$37,Undirviðmið!$B97),IFERROR(INDEX($C$6:$C$37,MATCH(Undirviðmið!$B97,$B$6:$B$37,0)+7-1),""),"")))</f>
        <v/>
      </c>
      <c r="DD12" s="1" t="str">
        <f aca="false">IF(Undirviðmið!$B98="","",IF(Undirviðmið!$B98=Viðmið!$C$10,IFERROR(INDEX($C$38:$C$52,7),""),IF(7&lt;=COUNTIF($B$6:$B$37,Undirviðmið!$B98),IFERROR(INDEX($C$6:$C$37,MATCH(Undirviðmið!$B98,$B$6:$B$37,0)+7-1),""),"")))</f>
        <v/>
      </c>
      <c r="DE12" s="1" t="str">
        <f aca="false">IF(Undirviðmið!$B99="","",IF(Undirviðmið!$B99=Viðmið!$C$10,IFERROR(INDEX($C$38:$C$52,7),""),IF(7&lt;=COUNTIF($B$6:$B$37,Undirviðmið!$B99),IFERROR(INDEX($C$6:$C$37,MATCH(Undirviðmið!$B99,$B$6:$B$37,0)+7-1),""),"")))</f>
        <v/>
      </c>
      <c r="DF12" s="1" t="str">
        <f aca="false">IF(Undirviðmið!$B100="","",IF(Undirviðmið!$B100=Viðmið!$C$10,IFERROR(INDEX($C$38:$C$52,7),""),IF(7&lt;=COUNTIF($B$6:$B$37,Undirviðmið!$B100),IFERROR(INDEX($C$6:$C$37,MATCH(Undirviðmið!$B100,$B$6:$B$37,0)+7-1),""),"")))</f>
        <v/>
      </c>
      <c r="DG12" s="1" t="str">
        <f aca="false">IF(Undirviðmið!$B101="","",IF(Undirviðmið!$B101=Viðmið!$C$10,IFERROR(INDEX($C$38:$C$52,7),""),IF(7&lt;=COUNTIF($B$6:$B$37,Undirviðmið!$B101),IFERROR(INDEX($C$6:$C$37,MATCH(Undirviðmið!$B101,$B$6:$B$37,0)+7-1),""),"")))</f>
        <v/>
      </c>
      <c r="DH12" s="1" t="str">
        <f aca="false">IF(Undirviðmið!$B102="","",IF(Undirviðmið!$B102=Viðmið!$C$10,IFERROR(INDEX($C$38:$C$52,7),""),IF(7&lt;=COUNTIF($B$6:$B$37,Undirviðmið!$B102),IFERROR(INDEX($C$6:$C$37,MATCH(Undirviðmið!$B102,$B$6:$B$37,0)+7-1),""),"")))</f>
        <v/>
      </c>
      <c r="DI12" s="1" t="str">
        <f aca="false">IF(Undirviðmið!$B103="","",IF(Undirviðmið!$B103=Viðmið!$C$10,IFERROR(INDEX($C$38:$C$52,7),""),IF(7&lt;=COUNTIF($B$6:$B$37,Undirviðmið!$B103),IFERROR(INDEX($C$6:$C$37,MATCH(Undirviðmið!$B103,$B$6:$B$37,0)+7-1),""),"")))</f>
        <v/>
      </c>
      <c r="DJ12" s="1" t="str">
        <f aca="false">IF(Undirviðmið!$B104="","",IF(Undirviðmið!$B104=Viðmið!$C$10,IFERROR(INDEX($C$38:$C$52,7),""),IF(7&lt;=COUNTIF($B$6:$B$37,Undirviðmið!$B104),IFERROR(INDEX($C$6:$C$37,MATCH(Undirviðmið!$B104,$B$6:$B$37,0)+7-1),""),"")))</f>
        <v/>
      </c>
      <c r="DK12" s="1" t="str">
        <f aca="false">IF(Undirviðmið!$B105="","",IF(Undirviðmið!$B105=Viðmið!$C$10,IFERROR(INDEX($C$38:$C$52,7),""),IF(7&lt;=COUNTIF($B$6:$B$37,Undirviðmið!$B105),IFERROR(INDEX($C$6:$C$37,MATCH(Undirviðmið!$B105,$B$6:$B$37,0)+7-1),""),"")))</f>
        <v/>
      </c>
      <c r="DL12" s="1" t="str">
        <f aca="false">IF(Undirviðmið!$B106="","",IF(Undirviðmið!$B106=Viðmið!$C$10,IFERROR(INDEX($C$38:$C$52,7),""),IF(7&lt;=COUNTIF($B$6:$B$37,Undirviðmið!$B106),IFERROR(INDEX($C$6:$C$37,MATCH(Undirviðmið!$B106,$B$6:$B$37,0)+7-1),""),"")))</f>
        <v/>
      </c>
      <c r="DM12" s="1" t="str">
        <f aca="false">IF(Undirviðmið!$B107="","",IF(Undirviðmið!$B107=Viðmið!$C$10,IFERROR(INDEX($C$38:$C$52,7),""),IF(7&lt;=COUNTIF($B$6:$B$37,Undirviðmið!$B107),IFERROR(INDEX($C$6:$C$37,MATCH(Undirviðmið!$B107,$B$6:$B$37,0)+7-1),""),"")))</f>
        <v/>
      </c>
      <c r="DN12" s="1" t="str">
        <f aca="false">IF(Undirviðmið!$B108="","",IF(Undirviðmið!$B108=Viðmið!$C$10,IFERROR(INDEX($C$38:$C$52,7),""),IF(7&lt;=COUNTIF($B$6:$B$37,Undirviðmið!$B108),IFERROR(INDEX($C$6:$C$37,MATCH(Undirviðmið!$B108,$B$6:$B$37,0)+7-1),""),"")))</f>
        <v/>
      </c>
      <c r="DO12" s="1" t="str">
        <f aca="false">IF(Undirviðmið!$B109="","",IF(Undirviðmið!$B109=Viðmið!$C$10,IFERROR(INDEX($C$38:$C$52,7),""),IF(7&lt;=COUNTIF($B$6:$B$37,Undirviðmið!$B109),IFERROR(INDEX($C$6:$C$37,MATCH(Undirviðmið!$B109,$B$6:$B$37,0)+7-1),""),"")))</f>
        <v/>
      </c>
      <c r="DP12" s="1" t="str">
        <f aca="false">IF(Undirviðmið!$B110="","",IF(Undirviðmið!$B110=Viðmið!$C$10,IFERROR(INDEX($C$38:$C$52,7),""),IF(7&lt;=COUNTIF($B$6:$B$37,Undirviðmið!$B110),IFERROR(INDEX($C$6:$C$37,MATCH(Undirviðmið!$B110,$B$6:$B$37,0)+7-1),""),"")))</f>
        <v/>
      </c>
      <c r="DQ12" s="1" t="str">
        <f aca="false">IF(Undirviðmið!$B111="","",IF(Undirviðmið!$B111=Viðmið!$C$10,IFERROR(INDEX($C$38:$C$52,7),""),IF(7&lt;=COUNTIF($B$6:$B$37,Undirviðmið!$B111),IFERROR(INDEX($C$6:$C$37,MATCH(Undirviðmið!$B111,$B$6:$B$37,0)+7-1),""),"")))</f>
        <v/>
      </c>
      <c r="DR12" s="1" t="str">
        <f aca="false">IF(Undirviðmið!$B112="","",IF(Undirviðmið!$B112=Viðmið!$C$10,IFERROR(INDEX($C$38:$C$52,7),""),IF(7&lt;=COUNTIF($B$6:$B$37,Undirviðmið!$B112),IFERROR(INDEX($C$6:$C$37,MATCH(Undirviðmið!$B112,$B$6:$B$37,0)+7-1),""),"")))</f>
        <v/>
      </c>
      <c r="DS12" s="1" t="str">
        <f aca="false">IF(Undirviðmið!$B113="","",IF(Undirviðmið!$B113=Viðmið!$C$10,IFERROR(INDEX($C$38:$C$52,7),""),IF(7&lt;=COUNTIF($B$6:$B$37,Undirviðmið!$B113),IFERROR(INDEX($C$6:$C$37,MATCH(Undirviðmið!$B113,$B$6:$B$37,0)+7-1),""),"")))</f>
        <v/>
      </c>
      <c r="DT12" s="1" t="str">
        <f aca="false">IF(Undirviðmið!$B114="","",IF(Undirviðmið!$B114=Viðmið!$C$10,IFERROR(INDEX($C$38:$C$52,7),""),IF(7&lt;=COUNTIF($B$6:$B$37,Undirviðmið!$B114),IFERROR(INDEX($C$6:$C$37,MATCH(Undirviðmið!$B114,$B$6:$B$37,0)+7-1),""),"")))</f>
        <v/>
      </c>
      <c r="DU12" s="1" t="str">
        <f aca="false">IF(Undirviðmið!$B115="","",IF(Undirviðmið!$B115=Viðmið!$C$10,IFERROR(INDEX($C$38:$C$52,7),""),IF(7&lt;=COUNTIF($B$6:$B$37,Undirviðmið!$B115),IFERROR(INDEX($C$6:$C$37,MATCH(Undirviðmið!$B115,$B$6:$B$37,0)+7-1),""),"")))</f>
        <v/>
      </c>
      <c r="DV12" s="1" t="str">
        <f aca="false">IF(Undirviðmið!$B116="","",IF(Undirviðmið!$B116=Viðmið!$C$10,IFERROR(INDEX($C$38:$C$52,7),""),IF(7&lt;=COUNTIF($B$6:$B$37,Undirviðmið!$B116),IFERROR(INDEX($C$6:$C$37,MATCH(Undirviðmið!$B116,$B$6:$B$37,0)+7-1),""),"")))</f>
        <v/>
      </c>
      <c r="DW12" s="1" t="str">
        <f aca="false">IF(Undirviðmið!$B117="","",IF(Undirviðmið!$B117=Viðmið!$C$10,IFERROR(INDEX($C$38:$C$52,7),""),IF(7&lt;=COUNTIF($B$6:$B$37,Undirviðmið!$B117),IFERROR(INDEX($C$6:$C$37,MATCH(Undirviðmið!$B117,$B$6:$B$37,0)+7-1),""),"")))</f>
        <v/>
      </c>
      <c r="DX12" s="1" t="str">
        <f aca="false">IF(Undirviðmið!$B118="","",IF(Undirviðmið!$B118=Viðmið!$C$10,IFERROR(INDEX($C$38:$C$52,7),""),IF(7&lt;=COUNTIF($B$6:$B$37,Undirviðmið!$B118),IFERROR(INDEX($C$6:$C$37,MATCH(Undirviðmið!$B118,$B$6:$B$37,0)+7-1),""),"")))</f>
        <v/>
      </c>
      <c r="DY12" s="1" t="str">
        <f aca="false">IF(Undirviðmið!$B119="","",IF(Undirviðmið!$B119=Viðmið!$C$10,IFERROR(INDEX($C$38:$C$52,7),""),IF(7&lt;=COUNTIF($B$6:$B$37,Undirviðmið!$B119),IFERROR(INDEX($C$6:$C$37,MATCH(Undirviðmið!$B119,$B$6:$B$37,0)+7-1),""),"")))</f>
        <v/>
      </c>
      <c r="DZ12" s="1" t="str">
        <f aca="false">IF(Undirviðmið!$B120="","",IF(Undirviðmið!$B120=Viðmið!$C$10,IFERROR(INDEX($C$38:$C$52,7),""),IF(7&lt;=COUNTIF($B$6:$B$37,Undirviðmið!$B120),IFERROR(INDEX($C$6:$C$37,MATCH(Undirviðmið!$B120,$B$6:$B$37,0)+7-1),""),"")))</f>
        <v/>
      </c>
      <c r="EA12" s="1" t="str">
        <f aca="false">IF(Undirviðmið!$B121="","",IF(Undirviðmið!$B121=Viðmið!$C$10,IFERROR(INDEX($C$38:$C$52,7),""),IF(7&lt;=COUNTIF($B$6:$B$37,Undirviðmið!$B121),IFERROR(INDEX($C$6:$C$37,MATCH(Undirviðmið!$B121,$B$6:$B$37,0)+7-1),""),"")))</f>
        <v/>
      </c>
      <c r="EB12" s="1" t="str">
        <f aca="false">IF(Undirviðmið!$B122="","",IF(Undirviðmið!$B122=Viðmið!$C$10,IFERROR(INDEX($C$38:$C$52,7),""),IF(7&lt;=COUNTIF($B$6:$B$37,Undirviðmið!$B122),IFERROR(INDEX($C$6:$C$37,MATCH(Undirviðmið!$B122,$B$6:$B$37,0)+7-1),""),"")))</f>
        <v/>
      </c>
      <c r="EC12" s="1" t="str">
        <f aca="false">IF(Undirviðmið!$B123="","",IF(Undirviðmið!$B123=Viðmið!$C$10,IFERROR(INDEX($C$38:$C$52,7),""),IF(7&lt;=COUNTIF($B$6:$B$37,Undirviðmið!$B123),IFERROR(INDEX($C$6:$C$37,MATCH(Undirviðmið!$B123,$B$6:$B$37,0)+7-1),""),"")))</f>
        <v/>
      </c>
      <c r="ED12" s="1" t="str">
        <f aca="false">IF(Undirviðmið!$B124="","",IF(Undirviðmið!$B124=Viðmið!$C$10,IFERROR(INDEX($C$38:$C$52,7),""),IF(7&lt;=COUNTIF($B$6:$B$37,Undirviðmið!$B124),IFERROR(INDEX($C$6:$C$37,MATCH(Undirviðmið!$B124,$B$6:$B$37,0)+7-1),""),"")))</f>
        <v/>
      </c>
      <c r="EE12" s="1" t="str">
        <f aca="false">IF(Undirviðmið!$B125="","",IF(Undirviðmið!$B125=Viðmið!$C$10,IFERROR(INDEX($C$38:$C$52,7),""),IF(7&lt;=COUNTIF($B$6:$B$37,Undirviðmið!$B125),IFERROR(INDEX($C$6:$C$37,MATCH(Undirviðmið!$B125,$B$6:$B$37,0)+7-1),""),"")))</f>
        <v/>
      </c>
      <c r="EF12" s="1" t="str">
        <f aca="false">IF(Undirviðmið!$B126="","",IF(Undirviðmið!$B126=Viðmið!$C$10,IFERROR(INDEX($C$38:$C$52,7),""),IF(7&lt;=COUNTIF($B$6:$B$37,Undirviðmið!$B126),IFERROR(INDEX($C$6:$C$37,MATCH(Undirviðmið!$B126,$B$6:$B$37,0)+7-1),""),"")))</f>
        <v/>
      </c>
      <c r="EG12" s="1" t="str">
        <f aca="false">IF(Undirviðmið!$B127="","",IF(Undirviðmið!$B127=Viðmið!$C$10,IFERROR(INDEX($C$38:$C$52,7),""),IF(7&lt;=COUNTIF($B$6:$B$37,Undirviðmið!$B127),IFERROR(INDEX($C$6:$C$37,MATCH(Undirviðmið!$B127,$B$6:$B$37,0)+7-1),""),"")))</f>
        <v/>
      </c>
      <c r="EH12" s="1" t="str">
        <f aca="false">IF(Undirviðmið!$B128="","",IF(Undirviðmið!$B128=Viðmið!$C$10,IFERROR(INDEX($C$38:$C$52,7),""),IF(7&lt;=COUNTIF($B$6:$B$37,Undirviðmið!$B128),IFERROR(INDEX($C$6:$C$37,MATCH(Undirviðmið!$B128,$B$6:$B$37,0)+7-1),""),"")))</f>
        <v/>
      </c>
      <c r="EI12" s="1" t="str">
        <f aca="false">IF(Undirviðmið!$B129="","",IF(Undirviðmið!$B129=Viðmið!$C$10,IFERROR(INDEX($C$38:$C$52,7),""),IF(7&lt;=COUNTIF($B$6:$B$37,Undirviðmið!$B129),IFERROR(INDEX($C$6:$C$37,MATCH(Undirviðmið!$B129,$B$6:$B$37,0)+7-1),""),"")))</f>
        <v/>
      </c>
      <c r="EJ12" s="1" t="str">
        <f aca="false">IF(Undirviðmið!$B130="","",IF(Undirviðmið!$B130=Viðmið!$C$10,IFERROR(INDEX($C$38:$C$52,7),""),IF(7&lt;=COUNTIF($B$6:$B$37,Undirviðmið!$B130),IFERROR(INDEX($C$6:$C$37,MATCH(Undirviðmið!$B130,$B$6:$B$37,0)+7-1),""),"")))</f>
        <v/>
      </c>
      <c r="EK12" s="1" t="str">
        <f aca="false">IF(Undirviðmið!$B131="","",IF(Undirviðmið!$B131=Viðmið!$C$10,IFERROR(INDEX($C$38:$C$52,7),""),IF(7&lt;=COUNTIF($B$6:$B$37,Undirviðmið!$B131),IFERROR(INDEX($C$6:$C$37,MATCH(Undirviðmið!$B131,$B$6:$B$37,0)+7-1),""),"")))</f>
        <v/>
      </c>
      <c r="EL12" s="1" t="str">
        <f aca="false">IF(Undirviðmið!$B132="","",IF(Undirviðmið!$B132=Viðmið!$C$10,IFERROR(INDEX($C$38:$C$52,7),""),IF(7&lt;=COUNTIF($B$6:$B$37,Undirviðmið!$B132),IFERROR(INDEX($C$6:$C$37,MATCH(Undirviðmið!$B132,$B$6:$B$37,0)+7-1),""),"")))</f>
        <v/>
      </c>
      <c r="EM12" s="1" t="str">
        <f aca="false">IF(Undirviðmið!$B133="","",IF(Undirviðmið!$B133=Viðmið!$C$10,IFERROR(INDEX($C$38:$C$52,7),""),IF(7&lt;=COUNTIF($B$6:$B$37,Undirviðmið!$B133),IFERROR(INDEX($C$6:$C$37,MATCH(Undirviðmið!$B133,$B$6:$B$37,0)+7-1),""),"")))</f>
        <v/>
      </c>
      <c r="EN12" s="1" t="str">
        <f aca="false">IF(Undirviðmið!$B134="","",IF(Undirviðmið!$B134=Viðmið!$C$10,IFERROR(INDEX($C$38:$C$52,7),""),IF(7&lt;=COUNTIF($B$6:$B$37,Undirviðmið!$B134),IFERROR(INDEX($C$6:$C$37,MATCH(Undirviðmið!$B134,$B$6:$B$37,0)+7-1),""),"")))</f>
        <v/>
      </c>
      <c r="EO12" s="1" t="str">
        <f aca="false">IF(Undirviðmið!$B135="","",IF(Undirviðmið!$B135=Viðmið!$C$10,IFERROR(INDEX($C$38:$C$52,7),""),IF(7&lt;=COUNTIF($B$6:$B$37,Undirviðmið!$B135),IFERROR(INDEX($C$6:$C$37,MATCH(Undirviðmið!$B135,$B$6:$B$37,0)+7-1),""),"")))</f>
        <v/>
      </c>
      <c r="EP12" s="1" t="str">
        <f aca="false">IF(Undirviðmið!$B136="","",IF(Undirviðmið!$B136=Viðmið!$C$10,IFERROR(INDEX($C$38:$C$52,7),""),IF(7&lt;=COUNTIF($B$6:$B$37,Undirviðmið!$B136),IFERROR(INDEX($C$6:$C$37,MATCH(Undirviðmið!$B136,$B$6:$B$37,0)+7-1),""),"")))</f>
        <v/>
      </c>
      <c r="EQ12" s="1" t="str">
        <f aca="false">IF(Undirviðmið!$B137="","",IF(Undirviðmið!$B137=Viðmið!$C$10,IFERROR(INDEX($C$38:$C$52,7),""),IF(7&lt;=COUNTIF($B$6:$B$37,Undirviðmið!$B137),IFERROR(INDEX($C$6:$C$37,MATCH(Undirviðmið!$B137,$B$6:$B$37,0)+7-1),""),"")))</f>
        <v/>
      </c>
      <c r="ER12" s="1" t="str">
        <f aca="false">IF(Undirviðmið!$B138="","",IF(Undirviðmið!$B138=Viðmið!$C$10,IFERROR(INDEX($C$38:$C$52,7),""),IF(7&lt;=COUNTIF($B$6:$B$37,Undirviðmið!$B138),IFERROR(INDEX($C$6:$C$37,MATCH(Undirviðmið!$B138,$B$6:$B$37,0)+7-1),""),"")))</f>
        <v/>
      </c>
      <c r="ES12" s="1" t="str">
        <f aca="false">IF(Undirviðmið!$B139="","",IF(Undirviðmið!$B139=Viðmið!$C$10,IFERROR(INDEX($C$38:$C$52,7),""),IF(7&lt;=COUNTIF($B$6:$B$37,Undirviðmið!$B139),IFERROR(INDEX($C$6:$C$37,MATCH(Undirviðmið!$B139,$B$6:$B$37,0)+7-1),""),"")))</f>
        <v/>
      </c>
      <c r="ET12" s="1" t="str">
        <f aca="false">IF(Undirviðmið!$B140="","",IF(Undirviðmið!$B140=Viðmið!$C$10,IFERROR(INDEX($C$38:$C$52,7),""),IF(7&lt;=COUNTIF($B$6:$B$37,Undirviðmið!$B140),IFERROR(INDEX($C$6:$C$37,MATCH(Undirviðmið!$B140,$B$6:$B$37,0)+7-1),""),"")))</f>
        <v/>
      </c>
      <c r="EU12" s="1" t="str">
        <f aca="false">IF(Undirviðmið!$B141="","",IF(Undirviðmið!$B141=Viðmið!$C$10,IFERROR(INDEX($C$38:$C$52,7),""),IF(7&lt;=COUNTIF($B$6:$B$37,Undirviðmið!$B141),IFERROR(INDEX($C$6:$C$37,MATCH(Undirviðmið!$B141,$B$6:$B$37,0)+7-1),""),"")))</f>
        <v/>
      </c>
      <c r="EV12" s="1" t="str">
        <f aca="false">IF(Undirviðmið!$B142="","",IF(Undirviðmið!$B142=Viðmið!$C$10,IFERROR(INDEX($C$38:$C$52,7),""),IF(7&lt;=COUNTIF($B$6:$B$37,Undirviðmið!$B142),IFERROR(INDEX($C$6:$C$37,MATCH(Undirviðmið!$B142,$B$6:$B$37,0)+7-1),""),"")))</f>
        <v/>
      </c>
      <c r="EW12" s="1" t="str">
        <f aca="false">IF(Undirviðmið!$B143="","",IF(Undirviðmið!$B143=Viðmið!$C$10,IFERROR(INDEX($C$38:$C$52,7),""),IF(7&lt;=COUNTIF($B$6:$B$37,Undirviðmið!$B143),IFERROR(INDEX($C$6:$C$37,MATCH(Undirviðmið!$B143,$B$6:$B$37,0)+7-1),""),"")))</f>
        <v/>
      </c>
      <c r="EX12" s="1" t="str">
        <f aca="false">IF(Undirviðmið!$B144="","",IF(Undirviðmið!$B144=Viðmið!$C$10,IFERROR(INDEX($C$38:$C$52,7),""),IF(7&lt;=COUNTIF($B$6:$B$37,Undirviðmið!$B144),IFERROR(INDEX($C$6:$C$37,MATCH(Undirviðmið!$B144,$B$6:$B$37,0)+7-1),""),"")))</f>
        <v/>
      </c>
      <c r="EY12" s="1" t="str">
        <f aca="false">IF(Undirviðmið!$B145="","",IF(Undirviðmið!$B145=Viðmið!$C$10,IFERROR(INDEX($C$38:$C$52,7),""),IF(7&lt;=COUNTIF($B$6:$B$37,Undirviðmið!$B145),IFERROR(INDEX($C$6:$C$37,MATCH(Undirviðmið!$B145,$B$6:$B$37,0)+7-1),""),"")))</f>
        <v/>
      </c>
      <c r="EZ12" s="1" t="str">
        <f aca="false">IF(Undirviðmið!$B146="","",IF(Undirviðmið!$B146=Viðmið!$C$10,IFERROR(INDEX($C$38:$C$52,7),""),IF(7&lt;=COUNTIF($B$6:$B$37,Undirviðmið!$B146),IFERROR(INDEX($C$6:$C$37,MATCH(Undirviðmið!$B146,$B$6:$B$37,0)+7-1),""),"")))</f>
        <v/>
      </c>
      <c r="FA12" s="1" t="str">
        <f aca="false">IF(Undirviðmið!$B147="","",IF(Undirviðmið!$B147=Viðmið!$C$10,IFERROR(INDEX($C$38:$C$52,7),""),IF(7&lt;=COUNTIF($B$6:$B$37,Undirviðmið!$B147),IFERROR(INDEX($C$6:$C$37,MATCH(Undirviðmið!$B147,$B$6:$B$37,0)+7-1),""),"")))</f>
        <v/>
      </c>
      <c r="FB12" s="1" t="str">
        <f aca="false">IF(Undirviðmið!$B148="","",IF(Undirviðmið!$B148=Viðmið!$C$10,IFERROR(INDEX($C$38:$C$52,7),""),IF(7&lt;=COUNTIF($B$6:$B$37,Undirviðmið!$B148),IFERROR(INDEX($C$6:$C$37,MATCH(Undirviðmið!$B148,$B$6:$B$37,0)+7-1),""),"")))</f>
        <v/>
      </c>
      <c r="FC12" s="1" t="str">
        <f aca="false">IF(Undirviðmið!$B149="","",IF(Undirviðmið!$B149=Viðmið!$C$10,IFERROR(INDEX($C$38:$C$52,7),""),IF(7&lt;=COUNTIF($B$6:$B$37,Undirviðmið!$B149),IFERROR(INDEX($C$6:$C$37,MATCH(Undirviðmið!$B149,$B$6:$B$37,0)+7-1),""),"")))</f>
        <v/>
      </c>
      <c r="FD12" s="1" t="str">
        <f aca="false">IF(Undirviðmið!$B150="","",IF(Undirviðmið!$B150=Viðmið!$C$10,IFERROR(INDEX($C$38:$C$52,7),""),IF(7&lt;=COUNTIF($B$6:$B$37,Undirviðmið!$B150),IFERROR(INDEX($C$6:$C$37,MATCH(Undirviðmið!$B150,$B$6:$B$37,0)+7-1),""),"")))</f>
        <v/>
      </c>
      <c r="FE12" s="1" t="str">
        <f aca="false">IF(Undirviðmið!$B151="","",IF(Undirviðmið!$B151=Viðmið!$C$10,IFERROR(INDEX($C$38:$C$52,7),""),IF(7&lt;=COUNTIF($B$6:$B$37,Undirviðmið!$B151),IFERROR(INDEX($C$6:$C$37,MATCH(Undirviðmið!$B151,$B$6:$B$37,0)+7-1),""),"")))</f>
        <v/>
      </c>
      <c r="FF12" s="1" t="str">
        <f aca="false">IF(Undirviðmið!$B152="","",IF(Undirviðmið!$B152=Viðmið!$C$10,IFERROR(INDEX($C$38:$C$52,7),""),IF(7&lt;=COUNTIF($B$6:$B$37,Undirviðmið!$B152),IFERROR(INDEX($C$6:$C$37,MATCH(Undirviðmið!$B152,$B$6:$B$37,0)+7-1),""),"")))</f>
        <v/>
      </c>
      <c r="FG12" s="1" t="str">
        <f aca="false">IF(Undirviðmið!$B153="","",IF(Undirviðmið!$B153=Viðmið!$C$10,IFERROR(INDEX($C$38:$C$52,7),""),IF(7&lt;=COUNTIF($B$6:$B$37,Undirviðmið!$B153),IFERROR(INDEX($C$6:$C$37,MATCH(Undirviðmið!$B153,$B$6:$B$37,0)+7-1),""),"")))</f>
        <v/>
      </c>
      <c r="FH12" s="1" t="str">
        <f aca="false">IF(Undirviðmið!$B154="","",IF(Undirviðmið!$B154=Viðmið!$C$10,IFERROR(INDEX($C$38:$C$52,7),""),IF(7&lt;=COUNTIF($B$6:$B$37,Undirviðmið!$B154),IFERROR(INDEX($C$6:$C$37,MATCH(Undirviðmið!$B154,$B$6:$B$37,0)+7-1),""),"")))</f>
        <v/>
      </c>
      <c r="FI12" s="1" t="str">
        <f aca="false">IF(Undirviðmið!$B155="","",IF(Undirviðmið!$B155=Viðmið!$C$10,IFERROR(INDEX($C$38:$C$52,7),""),IF(7&lt;=COUNTIF($B$6:$B$37,Undirviðmið!$B155),IFERROR(INDEX($C$6:$C$37,MATCH(Undirviðmið!$B155,$B$6:$B$37,0)+7-1),""),"")))</f>
        <v/>
      </c>
      <c r="FJ12" s="1" t="str">
        <f aca="false">IF(Undirviðmið!$B156="","",IF(Undirviðmið!$B156=Viðmið!$C$10,IFERROR(INDEX($C$38:$C$52,7),""),IF(7&lt;=COUNTIF($B$6:$B$37,Undirviðmið!$B156),IFERROR(INDEX($C$6:$C$37,MATCH(Undirviðmið!$B156,$B$6:$B$37,0)+7-1),""),"")))</f>
        <v/>
      </c>
      <c r="FK12" s="1" t="str">
        <f aca="false">IF(Undirviðmið!$B157="","",IF(Undirviðmið!$B157=Viðmið!$C$10,IFERROR(INDEX($C$38:$C$52,7),""),IF(7&lt;=COUNTIF($B$6:$B$37,Undirviðmið!$B157),IFERROR(INDEX($C$6:$C$37,MATCH(Undirviðmið!$B157,$B$6:$B$37,0)+7-1),""),"")))</f>
        <v/>
      </c>
      <c r="FL12" s="1" t="str">
        <f aca="false">IF(Undirviðmið!$B158="","",IF(Undirviðmið!$B158=Viðmið!$C$10,IFERROR(INDEX($C$38:$C$52,7),""),IF(7&lt;=COUNTIF($B$6:$B$37,Undirviðmið!$B158),IFERROR(INDEX($C$6:$C$37,MATCH(Undirviðmið!$B158,$B$6:$B$37,0)+7-1),""),"")))</f>
        <v/>
      </c>
      <c r="FM12" s="1" t="str">
        <f aca="false">IF(Undirviðmið!$B159="","",IF(Undirviðmið!$B159=Viðmið!$C$10,IFERROR(INDEX($C$38:$C$52,7),""),IF(7&lt;=COUNTIF($B$6:$B$37,Undirviðmið!$B159),IFERROR(INDEX($C$6:$C$37,MATCH(Undirviðmið!$B159,$B$6:$B$37,0)+7-1),""),"")))</f>
        <v/>
      </c>
      <c r="FN12" s="1" t="str">
        <f aca="false">IF(Undirviðmið!$B160="","",IF(Undirviðmið!$B160=Viðmið!$C$10,IFERROR(INDEX($C$38:$C$52,7),""),IF(7&lt;=COUNTIF($B$6:$B$37,Undirviðmið!$B160),IFERROR(INDEX($C$6:$C$37,MATCH(Undirviðmið!$B160,$B$6:$B$37,0)+7-1),""),"")))</f>
        <v/>
      </c>
      <c r="FO12" s="1" t="str">
        <f aca="false">IF(Undirviðmið!$B161="","",IF(Undirviðmið!$B161=Viðmið!$C$10,IFERROR(INDEX($C$38:$C$52,7),""),IF(7&lt;=COUNTIF($B$6:$B$37,Undirviðmið!$B161),IFERROR(INDEX($C$6:$C$37,MATCH(Undirviðmið!$B161,$B$6:$B$37,0)+7-1),""),"")))</f>
        <v/>
      </c>
      <c r="FP12" s="1" t="str">
        <f aca="false">IF(Undirviðmið!$B162="","",IF(Undirviðmið!$B162=Viðmið!$C$10,IFERROR(INDEX($C$38:$C$52,7),""),IF(7&lt;=COUNTIF($B$6:$B$37,Undirviðmið!$B162),IFERROR(INDEX($C$6:$C$37,MATCH(Undirviðmið!$B162,$B$6:$B$37,0)+7-1),""),"")))</f>
        <v/>
      </c>
      <c r="FQ12" s="1" t="str">
        <f aca="false">IF(Undirviðmið!$B163="","",IF(Undirviðmið!$B163=Viðmið!$C$10,IFERROR(INDEX($C$38:$C$52,7),""),IF(7&lt;=COUNTIF($B$6:$B$37,Undirviðmið!$B163),IFERROR(INDEX($C$6:$C$37,MATCH(Undirviðmið!$B163,$B$6:$B$37,0)+7-1),""),"")))</f>
        <v/>
      </c>
      <c r="FR12" s="1" t="str">
        <f aca="false">IF(Undirviðmið!$B164="","",IF(Undirviðmið!$B164=Viðmið!$C$10,IFERROR(INDEX($C$38:$C$52,7),""),IF(7&lt;=COUNTIF($B$6:$B$37,Undirviðmið!$B164),IFERROR(INDEX($C$6:$C$37,MATCH(Undirviðmið!$B164,$B$6:$B$37,0)+7-1),""),"")))</f>
        <v/>
      </c>
      <c r="FS12" s="1" t="str">
        <f aca="false">IF(Undirviðmið!$B165="","",IF(Undirviðmið!$B165=Viðmið!$C$10,IFERROR(INDEX($C$38:$C$52,7),""),IF(7&lt;=COUNTIF($B$6:$B$37,Undirviðmið!$B165),IFERROR(INDEX($C$6:$C$37,MATCH(Undirviðmið!$B165,$B$6:$B$37,0)+7-1),""),"")))</f>
        <v/>
      </c>
      <c r="FT12" s="1" t="str">
        <f aca="false">IF(Undirviðmið!$B166="","",IF(Undirviðmið!$B166=Viðmið!$C$10,IFERROR(INDEX($C$38:$C$52,7),""),IF(7&lt;=COUNTIF($B$6:$B$37,Undirviðmið!$B166),IFERROR(INDEX($C$6:$C$37,MATCH(Undirviðmið!$B166,$B$6:$B$37,0)+7-1),""),"")))</f>
        <v/>
      </c>
      <c r="FU12" s="1" t="str">
        <f aca="false">IF(Undirviðmið!$B167="","",IF(Undirviðmið!$B167=Viðmið!$C$10,IFERROR(INDEX($C$38:$C$52,7),""),IF(7&lt;=COUNTIF($B$6:$B$37,Undirviðmið!$B167),IFERROR(INDEX($C$6:$C$37,MATCH(Undirviðmið!$B167,$B$6:$B$37,0)+7-1),""),"")))</f>
        <v/>
      </c>
      <c r="FV12" s="1" t="str">
        <f aca="false">IF(Undirviðmið!$B168="","",IF(Undirviðmið!$B168=Viðmið!$C$10,IFERROR(INDEX($C$38:$C$52,7),""),IF(7&lt;=COUNTIF($B$6:$B$37,Undirviðmið!$B168),IFERROR(INDEX($C$6:$C$37,MATCH(Undirviðmið!$B168,$B$6:$B$37,0)+7-1),""),"")))</f>
        <v/>
      </c>
      <c r="FW12" s="1" t="str">
        <f aca="false">IF(Undirviðmið!$B169="","",IF(Undirviðmið!$B169=Viðmið!$C$10,IFERROR(INDEX($C$38:$C$52,7),""),IF(7&lt;=COUNTIF($B$6:$B$37,Undirviðmið!$B169),IFERROR(INDEX($C$6:$C$37,MATCH(Undirviðmið!$B169,$B$6:$B$37,0)+7-1),""),"")))</f>
        <v/>
      </c>
      <c r="FX12" s="1" t="str">
        <f aca="false">IF(Undirviðmið!$B170="","",IF(Undirviðmið!$B170=Viðmið!$C$10,IFERROR(INDEX($C$38:$C$52,7),""),IF(7&lt;=COUNTIF($B$6:$B$37,Undirviðmið!$B170),IFERROR(INDEX($C$6:$C$37,MATCH(Undirviðmið!$B170,$B$6:$B$37,0)+7-1),""),"")))</f>
        <v/>
      </c>
      <c r="FY12" s="1" t="str">
        <f aca="false">IF(Undirviðmið!$B171="","",IF(Undirviðmið!$B171=Viðmið!$C$10,IFERROR(INDEX($C$38:$C$52,7),""),IF(7&lt;=COUNTIF($B$6:$B$37,Undirviðmið!$B171),IFERROR(INDEX($C$6:$C$37,MATCH(Undirviðmið!$B171,$B$6:$B$37,0)+7-1),""),"")))</f>
        <v/>
      </c>
      <c r="FZ12" s="1" t="str">
        <f aca="false">IF(Undirviðmið!$B172="","",IF(Undirviðmið!$B172=Viðmið!$C$10,IFERROR(INDEX($C$38:$C$52,7),""),IF(7&lt;=COUNTIF($B$6:$B$37,Undirviðmið!$B172),IFERROR(INDEX($C$6:$C$37,MATCH(Undirviðmið!$B172,$B$6:$B$37,0)+7-1),""),"")))</f>
        <v/>
      </c>
      <c r="GA12" s="1" t="str">
        <f aca="false">IF(Undirviðmið!$B173="","",IF(Undirviðmið!$B173=Viðmið!$C$10,IFERROR(INDEX($C$38:$C$52,7),""),IF(7&lt;=COUNTIF($B$6:$B$37,Undirviðmið!$B173),IFERROR(INDEX($C$6:$C$37,MATCH(Undirviðmið!$B173,$B$6:$B$37,0)+7-1),""),"")))</f>
        <v/>
      </c>
      <c r="GB12" s="1" t="str">
        <f aca="false">IF(Undirviðmið!$B174="","",IF(Undirviðmið!$B174=Viðmið!$C$10,IFERROR(INDEX($C$38:$C$52,7),""),IF(7&lt;=COUNTIF($B$6:$B$37,Undirviðmið!$B174),IFERROR(INDEX($C$6:$C$37,MATCH(Undirviðmið!$B174,$B$6:$B$37,0)+7-1),""),"")))</f>
        <v/>
      </c>
      <c r="GC12" s="1" t="str">
        <f aca="false">IF(Undirviðmið!$B175="","",IF(Undirviðmið!$B175=Viðmið!$C$10,IFERROR(INDEX($C$38:$C$52,7),""),IF(7&lt;=COUNTIF($B$6:$B$37,Undirviðmið!$B175),IFERROR(INDEX($C$6:$C$37,MATCH(Undirviðmið!$B175,$B$6:$B$37,0)+7-1),""),"")))</f>
        <v/>
      </c>
      <c r="GD12" s="1" t="str">
        <f aca="false">IF(Undirviðmið!$B176="","",IF(Undirviðmið!$B176=Viðmið!$C$10,IFERROR(INDEX($C$38:$C$52,7),""),IF(7&lt;=COUNTIF($B$6:$B$37,Undirviðmið!$B176),IFERROR(INDEX($C$6:$C$37,MATCH(Undirviðmið!$B176,$B$6:$B$37,0)+7-1),""),"")))</f>
        <v/>
      </c>
      <c r="GE12" s="1" t="str">
        <f aca="false">IF(Undirviðmið!$B177="","",IF(Undirviðmið!$B177=Viðmið!$C$10,IFERROR(INDEX($C$38:$C$52,7),""),IF(7&lt;=COUNTIF($B$6:$B$37,Undirviðmið!$B177),IFERROR(INDEX($C$6:$C$37,MATCH(Undirviðmið!$B177,$B$6:$B$37,0)+7-1),""),"")))</f>
        <v/>
      </c>
      <c r="GF12" s="1" t="str">
        <f aca="false">IF(Undirviðmið!$B178="","",IF(Undirviðmið!$B178=Viðmið!$C$10,IFERROR(INDEX($C$38:$C$52,7),""),IF(7&lt;=COUNTIF($B$6:$B$37,Undirviðmið!$B178),IFERROR(INDEX($C$6:$C$37,MATCH(Undirviðmið!$B178,$B$6:$B$37,0)+7-1),""),"")))</f>
        <v/>
      </c>
      <c r="GG12" s="1" t="str">
        <f aca="false">IF(Undirviðmið!$B179="","",IF(Undirviðmið!$B179=Viðmið!$C$10,IFERROR(INDEX($C$38:$C$52,7),""),IF(7&lt;=COUNTIF($B$6:$B$37,Undirviðmið!$B179),IFERROR(INDEX($C$6:$C$37,MATCH(Undirviðmið!$B179,$B$6:$B$37,0)+7-1),""),"")))</f>
        <v/>
      </c>
      <c r="GH12" s="1" t="str">
        <f aca="false">IF(Undirviðmið!$B180="","",IF(Undirviðmið!$B180=Viðmið!$C$10,IFERROR(INDEX($C$38:$C$52,7),""),IF(7&lt;=COUNTIF($B$6:$B$37,Undirviðmið!$B180),IFERROR(INDEX($C$6:$C$37,MATCH(Undirviðmið!$B180,$B$6:$B$37,0)+7-1),""),"")))</f>
        <v/>
      </c>
      <c r="GI12" s="1" t="str">
        <f aca="false">IF(Undirviðmið!$B181="","",IF(Undirviðmið!$B181=Viðmið!$C$10,IFERROR(INDEX($C$38:$C$52,7),""),IF(7&lt;=COUNTIF($B$6:$B$37,Undirviðmið!$B181),IFERROR(INDEX($C$6:$C$37,MATCH(Undirviðmið!$B181,$B$6:$B$37,0)+7-1),""),"")))</f>
        <v/>
      </c>
      <c r="GJ12" s="1" t="str">
        <f aca="false">IF(Undirviðmið!$B182="","",IF(Undirviðmið!$B182=Viðmið!$C$10,IFERROR(INDEX($C$38:$C$52,7),""),IF(7&lt;=COUNTIF($B$6:$B$37,Undirviðmið!$B182),IFERROR(INDEX($C$6:$C$37,MATCH(Undirviðmið!$B182,$B$6:$B$37,0)+7-1),""),"")))</f>
        <v/>
      </c>
      <c r="GK12" s="1" t="str">
        <f aca="false">IF(Undirviðmið!$B183="","",IF(Undirviðmið!$B183=Viðmið!$C$10,IFERROR(INDEX($C$38:$C$52,7),""),IF(7&lt;=COUNTIF($B$6:$B$37,Undirviðmið!$B183),IFERROR(INDEX($C$6:$C$37,MATCH(Undirviðmið!$B183,$B$6:$B$37,0)+7-1),""),"")))</f>
        <v/>
      </c>
      <c r="GL12" s="1" t="str">
        <f aca="false">IF(Undirviðmið!$B184="","",IF(Undirviðmið!$B184=Viðmið!$C$10,IFERROR(INDEX($C$38:$C$52,7),""),IF(7&lt;=COUNTIF($B$6:$B$37,Undirviðmið!$B184),IFERROR(INDEX($C$6:$C$37,MATCH(Undirviðmið!$B184,$B$6:$B$37,0)+7-1),""),"")))</f>
        <v/>
      </c>
      <c r="GM12" s="1" t="str">
        <f aca="false">IF(Undirviðmið!$B185="","",IF(Undirviðmið!$B185=Viðmið!$C$10,IFERROR(INDEX($C$38:$C$52,7),""),IF(7&lt;=COUNTIF($B$6:$B$37,Undirviðmið!$B185),IFERROR(INDEX($C$6:$C$37,MATCH(Undirviðmið!$B185,$B$6:$B$37,0)+7-1),""),"")))</f>
        <v/>
      </c>
      <c r="GN12" s="1" t="str">
        <f aca="false">IF(Undirviðmið!$B186="","",IF(Undirviðmið!$B186=Viðmið!$C$10,IFERROR(INDEX($C$38:$C$52,7),""),IF(7&lt;=COUNTIF($B$6:$B$37,Undirviðmið!$B186),IFERROR(INDEX($C$6:$C$37,MATCH(Undirviðmið!$B186,$B$6:$B$37,0)+7-1),""),"")))</f>
        <v/>
      </c>
      <c r="GO12" s="1" t="str">
        <f aca="false">IF(Undirviðmið!$B187="","",IF(Undirviðmið!$B187=Viðmið!$C$10,IFERROR(INDEX($C$38:$C$52,7),""),IF(7&lt;=COUNTIF($B$6:$B$37,Undirviðmið!$B187),IFERROR(INDEX($C$6:$C$37,MATCH(Undirviðmið!$B187,$B$6:$B$37,0)+7-1),""),"")))</f>
        <v/>
      </c>
      <c r="GP12" s="1" t="str">
        <f aca="false">IF(Undirviðmið!$B188="","",IF(Undirviðmið!$B188=Viðmið!$C$10,IFERROR(INDEX($C$38:$C$52,7),""),IF(7&lt;=COUNTIF($B$6:$B$37,Undirviðmið!$B188),IFERROR(INDEX($C$6:$C$37,MATCH(Undirviðmið!$B188,$B$6:$B$37,0)+7-1),""),"")))</f>
        <v/>
      </c>
      <c r="GQ12" s="1" t="str">
        <f aca="false">IF(Undirviðmið!$B189="","",IF(Undirviðmið!$B189=Viðmið!$C$10,IFERROR(INDEX($C$38:$C$52,7),""),IF(7&lt;=COUNTIF($B$6:$B$37,Undirviðmið!$B189),IFERROR(INDEX($C$6:$C$37,MATCH(Undirviðmið!$B189,$B$6:$B$37,0)+7-1),""),"")))</f>
        <v/>
      </c>
      <c r="GR12" s="1" t="str">
        <f aca="false">IF(Undirviðmið!$B190="","",IF(Undirviðmið!$B190=Viðmið!$C$10,IFERROR(INDEX($C$38:$C$52,7),""),IF(7&lt;=COUNTIF($B$6:$B$37,Undirviðmið!$B190),IFERROR(INDEX($C$6:$C$37,MATCH(Undirviðmið!$B190,$B$6:$B$37,0)+7-1),""),"")))</f>
        <v/>
      </c>
      <c r="GS12" s="1" t="str">
        <f aca="false">IF(Undirviðmið!$B191="","",IF(Undirviðmið!$B191=Viðmið!$C$10,IFERROR(INDEX($C$38:$C$52,7),""),IF(7&lt;=COUNTIF($B$6:$B$37,Undirviðmið!$B191),IFERROR(INDEX($C$6:$C$37,MATCH(Undirviðmið!$B191,$B$6:$B$37,0)+7-1),""),"")))</f>
        <v/>
      </c>
      <c r="GT12" s="1" t="str">
        <f aca="false">IF(Undirviðmið!$B192="","",IF(Undirviðmið!$B192=Viðmið!$C$10,IFERROR(INDEX($C$38:$C$52,7),""),IF(7&lt;=COUNTIF($B$6:$B$37,Undirviðmið!$B192),IFERROR(INDEX($C$6:$C$37,MATCH(Undirviðmið!$B192,$B$6:$B$37,0)+7-1),""),"")))</f>
        <v/>
      </c>
      <c r="GU12" s="1" t="str">
        <f aca="false">IF(Undirviðmið!$B193="","",IF(Undirviðmið!$B193=Viðmið!$C$10,IFERROR(INDEX($C$38:$C$52,7),""),IF(7&lt;=COUNTIF($B$6:$B$37,Undirviðmið!$B193),IFERROR(INDEX($C$6:$C$37,MATCH(Undirviðmið!$B193,$B$6:$B$37,0)+7-1),""),"")))</f>
        <v/>
      </c>
      <c r="GV12" s="1" t="str">
        <f aca="false">IF(Undirviðmið!$B194="","",IF(Undirviðmið!$B194=Viðmið!$C$10,IFERROR(INDEX($C$38:$C$52,7),""),IF(7&lt;=COUNTIF($B$6:$B$37,Undirviðmið!$B194),IFERROR(INDEX($C$6:$C$37,MATCH(Undirviðmið!$B194,$B$6:$B$37,0)+7-1),""),"")))</f>
        <v/>
      </c>
      <c r="GW12" s="1" t="str">
        <f aca="false">IF(Undirviðmið!$B195="","",IF(Undirviðmið!$B195=Viðmið!$C$10,IFERROR(INDEX($C$38:$C$52,7),""),IF(7&lt;=COUNTIF($B$6:$B$37,Undirviðmið!$B195),IFERROR(INDEX($C$6:$C$37,MATCH(Undirviðmið!$B195,$B$6:$B$37,0)+7-1),""),"")))</f>
        <v/>
      </c>
      <c r="GX12" s="1" t="str">
        <f aca="false">IF(Undirviðmið!$B196="","",IF(Undirviðmið!$B196=Viðmið!$C$10,IFERROR(INDEX($C$38:$C$52,7),""),IF(7&lt;=COUNTIF($B$6:$B$37,Undirviðmið!$B196),IFERROR(INDEX($C$6:$C$37,MATCH(Undirviðmið!$B196,$B$6:$B$37,0)+7-1),""),"")))</f>
        <v/>
      </c>
      <c r="GY12" s="1" t="str">
        <f aca="false">IF(Undirviðmið!$B197="","",IF(Undirviðmið!$B197=Viðmið!$C$10,IFERROR(INDEX($C$38:$C$52,7),""),IF(7&lt;=COUNTIF($B$6:$B$37,Undirviðmið!$B197),IFERROR(INDEX($C$6:$C$37,MATCH(Undirviðmið!$B197,$B$6:$B$37,0)+7-1),""),"")))</f>
        <v/>
      </c>
      <c r="GZ12" s="1" t="str">
        <f aca="false">IF(Undirviðmið!$B198="","",IF(Undirviðmið!$B198=Viðmið!$C$10,IFERROR(INDEX($C$38:$C$52,7),""),IF(7&lt;=COUNTIF($B$6:$B$37,Undirviðmið!$B198),IFERROR(INDEX($C$6:$C$37,MATCH(Undirviðmið!$B198,$B$6:$B$37,0)+7-1),""),"")))</f>
        <v/>
      </c>
      <c r="HA12" s="1" t="str">
        <f aca="false">IF(Undirviðmið!$B199="","",IF(Undirviðmið!$B199=Viðmið!$C$10,IFERROR(INDEX($C$38:$C$52,7),""),IF(7&lt;=COUNTIF($B$6:$B$37,Undirviðmið!$B199),IFERROR(INDEX($C$6:$C$37,MATCH(Undirviðmið!$B199,$B$6:$B$37,0)+7-1),""),"")))</f>
        <v/>
      </c>
      <c r="HB12" s="1" t="str">
        <f aca="false">IF(Undirviðmið!$B200="","",IF(Undirviðmið!$B200=Viðmið!$C$10,IFERROR(INDEX($C$38:$C$52,7),""),IF(7&lt;=COUNTIF($B$6:$B$37,Undirviðmið!$B200),IFERROR(INDEX($C$6:$C$37,MATCH(Undirviðmið!$B200,$B$6:$B$37,0)+7-1),""),"")))</f>
        <v/>
      </c>
      <c r="HC12" s="1" t="str">
        <f aca="false">IF(Undirviðmið!$B201="","",IF(Undirviðmið!$B201=Viðmið!$C$10,IFERROR(INDEX($C$38:$C$52,7),""),IF(7&lt;=COUNTIF($B$6:$B$37,Undirviðmið!$B201),IFERROR(INDEX($C$6:$C$37,MATCH(Undirviðmið!$B201,$B$6:$B$37,0)+7-1),""),"")))</f>
        <v/>
      </c>
      <c r="HD12" s="1" t="str">
        <f aca="false">IF(Undirviðmið!$B202="","",IF(Undirviðmið!$B202=Viðmið!$C$10,IFERROR(INDEX($C$38:$C$52,7),""),IF(7&lt;=COUNTIF($B$6:$B$37,Undirviðmið!$B202),IFERROR(INDEX($C$6:$C$37,MATCH(Undirviðmið!$B202,$B$6:$B$37,0)+7-1),""),"")))</f>
        <v/>
      </c>
      <c r="HE12" s="1" t="str">
        <f aca="false">IF(Undirviðmið!$B203="","",IF(Undirviðmið!$B203=Viðmið!$C$10,IFERROR(INDEX($C$38:$C$52,7),""),IF(7&lt;=COUNTIF($B$6:$B$37,Undirviðmið!$B203),IFERROR(INDEX($C$6:$C$37,MATCH(Undirviðmið!$B203,$B$6:$B$37,0)+7-1),""),"")))</f>
        <v/>
      </c>
      <c r="HF12" s="1" t="str">
        <f aca="false">IF(Undirviðmið!$B204="","",IF(Undirviðmið!$B204=Viðmið!$C$10,IFERROR(INDEX($C$38:$C$52,7),""),IF(7&lt;=COUNTIF($B$6:$B$37,Undirviðmið!$B204),IFERROR(INDEX($C$6:$C$37,MATCH(Undirviðmið!$B204,$B$6:$B$37,0)+7-1),""),"")))</f>
        <v/>
      </c>
      <c r="HG12" s="1" t="str">
        <f aca="false">IF(Undirviðmið!$B205="","",IF(Undirviðmið!$B205=Viðmið!$C$10,IFERROR(INDEX($C$38:$C$52,7),""),IF(7&lt;=COUNTIF($B$6:$B$37,Undirviðmið!$B205),IFERROR(INDEX($C$6:$C$37,MATCH(Undirviðmið!$B205,$B$6:$B$37,0)+7-1),""),"")))</f>
        <v/>
      </c>
    </row>
    <row r="13" customFormat="false" ht="15" hidden="false" customHeight="true" outlineLevel="0" collapsed="false">
      <c r="B13" s="1" t="s">
        <v>96</v>
      </c>
      <c r="C13" s="1" t="s">
        <v>222</v>
      </c>
      <c r="D13" s="1" t="s">
        <v>223</v>
      </c>
      <c r="E13" s="1" t="n">
        <v>5</v>
      </c>
      <c r="F13" s="1" t="s">
        <v>224</v>
      </c>
      <c r="G13" s="1" t="s">
        <v>225</v>
      </c>
      <c r="H13" s="1" t="s">
        <v>226</v>
      </c>
      <c r="I13" s="1" t="s">
        <v>227</v>
      </c>
      <c r="J13" s="1" t="s">
        <v>228</v>
      </c>
      <c r="P13" s="1" t="str">
        <f aca="false">IF(Undirviðmið!$B6="","",IF(Undirviðmið!$B6=Viðmið!$C$10,IFERROR(INDEX($C$38:$C$52,8),""),IF(8&lt;=COUNTIF($B$6:$B$37,Undirviðmið!$B6),IFERROR(INDEX($C$6:$C$37,MATCH(Undirviðmið!$B6,$B$6:$B$37,0)+8-1),""),"")))</f>
        <v/>
      </c>
      <c r="Q13" s="1" t="str">
        <f aca="false">IF(Undirviðmið!$B7="","",IF(Undirviðmið!$B7=Viðmið!$C$10,IFERROR(INDEX($C$38:$C$52,8),""),IF(8&lt;=COUNTIF($B$6:$B$37,Undirviðmið!$B7),IFERROR(INDEX($C$6:$C$37,MATCH(Undirviðmið!$B7,$B$6:$B$37,0)+8-1),""),"")))</f>
        <v/>
      </c>
      <c r="R13" s="1" t="str">
        <f aca="false">IF(Undirviðmið!$B8="","",IF(Undirviðmið!$B8=Viðmið!$C$10,IFERROR(INDEX($C$38:$C$52,8),""),IF(8&lt;=COUNTIF($B$6:$B$37,Undirviðmið!$B8),IFERROR(INDEX($C$6:$C$37,MATCH(Undirviðmið!$B8,$B$6:$B$37,0)+8-1),""),"")))</f>
        <v/>
      </c>
      <c r="S13" s="1" t="str">
        <f aca="false">IF(Undirviðmið!$B9="","",IF(Undirviðmið!$B9=Viðmið!$C$10,IFERROR(INDEX($C$38:$C$52,8),""),IF(8&lt;=COUNTIF($B$6:$B$37,Undirviðmið!$B9),IFERROR(INDEX($C$6:$C$37,MATCH(Undirviðmið!$B9,$B$6:$B$37,0)+8-1),""),"")))</f>
        <v/>
      </c>
      <c r="T13" s="1" t="str">
        <f aca="false">IF(Undirviðmið!$B10="","",IF(Undirviðmið!$B10=Viðmið!$C$10,IFERROR(INDEX($C$38:$C$52,8),""),IF(8&lt;=COUNTIF($B$6:$B$37,Undirviðmið!$B10),IFERROR(INDEX($C$6:$C$37,MATCH(Undirviðmið!$B10,$B$6:$B$37,0)+8-1),""),"")))</f>
        <v/>
      </c>
      <c r="U13" s="1" t="str">
        <f aca="false">IF(Undirviðmið!$B11="","",IF(Undirviðmið!$B11=Viðmið!$C$10,IFERROR(INDEX($C$38:$C$52,8),""),IF(8&lt;=COUNTIF($B$6:$B$37,Undirviðmið!$B11),IFERROR(INDEX($C$6:$C$37,MATCH(Undirviðmið!$B11,$B$6:$B$37,0)+8-1),""),"")))</f>
        <v/>
      </c>
      <c r="V13" s="1" t="str">
        <f aca="false">IF(Undirviðmið!$B12="","",IF(Undirviðmið!$B12=Viðmið!$C$10,IFERROR(INDEX($C$38:$C$52,8),""),IF(8&lt;=COUNTIF($B$6:$B$37,Undirviðmið!$B12),IFERROR(INDEX($C$6:$C$37,MATCH(Undirviðmið!$B12,$B$6:$B$37,0)+8-1),""),"")))</f>
        <v/>
      </c>
      <c r="W13" s="1" t="str">
        <f aca="false">IF(Undirviðmið!$B13="","",IF(Undirviðmið!$B13=Viðmið!$C$10,IFERROR(INDEX($C$38:$C$52,8),""),IF(8&lt;=COUNTIF($B$6:$B$37,Undirviðmið!$B13),IFERROR(INDEX($C$6:$C$37,MATCH(Undirviðmið!$B13,$B$6:$B$37,0)+8-1),""),"")))</f>
        <v/>
      </c>
      <c r="X13" s="1" t="str">
        <f aca="false">IF(Undirviðmið!$B14="","",IF(Undirviðmið!$B14=Viðmið!$C$10,IFERROR(INDEX($C$38:$C$52,8),""),IF(8&lt;=COUNTIF($B$6:$B$37,Undirviðmið!$B14),IFERROR(INDEX($C$6:$C$37,MATCH(Undirviðmið!$B14,$B$6:$B$37,0)+8-1),""),"")))</f>
        <v/>
      </c>
      <c r="Y13" s="1" t="str">
        <f aca="false">IF(Undirviðmið!$B15="","",IF(Undirviðmið!$B15=Viðmið!$C$10,IFERROR(INDEX($C$38:$C$52,8),""),IF(8&lt;=COUNTIF($B$6:$B$37,Undirviðmið!$B15),IFERROR(INDEX($C$6:$C$37,MATCH(Undirviðmið!$B15,$B$6:$B$37,0)+8-1),""),"")))</f>
        <v/>
      </c>
      <c r="Z13" s="1" t="str">
        <f aca="false">IF(Undirviðmið!$B16="","",IF(Undirviðmið!$B16=Viðmið!$C$10,IFERROR(INDEX($C$38:$C$52,8),""),IF(8&lt;=COUNTIF($B$6:$B$37,Undirviðmið!$B16),IFERROR(INDEX($C$6:$C$37,MATCH(Undirviðmið!$B16,$B$6:$B$37,0)+8-1),""),"")))</f>
        <v/>
      </c>
      <c r="AA13" s="1" t="str">
        <f aca="false">IF(Undirviðmið!$B17="","",IF(Undirviðmið!$B17=Viðmið!$C$10,IFERROR(INDEX($C$38:$C$52,8),""),IF(8&lt;=COUNTIF($B$6:$B$37,Undirviðmið!$B17),IFERROR(INDEX($C$6:$C$37,MATCH(Undirviðmið!$B17,$B$6:$B$37,0)+8-1),""),"")))</f>
        <v/>
      </c>
      <c r="AB13" s="1" t="str">
        <f aca="false">IF(Undirviðmið!$B18="","",IF(Undirviðmið!$B18=Viðmið!$C$10,IFERROR(INDEX($C$38:$C$52,8),""),IF(8&lt;=COUNTIF($B$6:$B$37,Undirviðmið!$B18),IFERROR(INDEX($C$6:$C$37,MATCH(Undirviðmið!$B18,$B$6:$B$37,0)+8-1),""),"")))</f>
        <v/>
      </c>
      <c r="AC13" s="1" t="str">
        <f aca="false">IF(Undirviðmið!$B19="","",IF(Undirviðmið!$B19=Viðmið!$C$10,IFERROR(INDEX($C$38:$C$52,8),""),IF(8&lt;=COUNTIF($B$6:$B$37,Undirviðmið!$B19),IFERROR(INDEX($C$6:$C$37,MATCH(Undirviðmið!$B19,$B$6:$B$37,0)+8-1),""),"")))</f>
        <v/>
      </c>
      <c r="AD13" s="1" t="str">
        <f aca="false">IF(Undirviðmið!$B20="","",IF(Undirviðmið!$B20=Viðmið!$C$10,IFERROR(INDEX($C$38:$C$52,8),""),IF(8&lt;=COUNTIF($B$6:$B$37,Undirviðmið!$B20),IFERROR(INDEX($C$6:$C$37,MATCH(Undirviðmið!$B20,$B$6:$B$37,0)+8-1),""),"")))</f>
        <v/>
      </c>
      <c r="AE13" s="1" t="str">
        <f aca="false">IF(Undirviðmið!$B21="","",IF(Undirviðmið!$B21=Viðmið!$C$10,IFERROR(INDEX($C$38:$C$52,8),""),IF(8&lt;=COUNTIF($B$6:$B$37,Undirviðmið!$B21),IFERROR(INDEX($C$6:$C$37,MATCH(Undirviðmið!$B21,$B$6:$B$37,0)+8-1),""),"")))</f>
        <v/>
      </c>
      <c r="AF13" s="1" t="str">
        <f aca="false">IF(Undirviðmið!$B22="","",IF(Undirviðmið!$B22=Viðmið!$C$10,IFERROR(INDEX($C$38:$C$52,8),""),IF(8&lt;=COUNTIF($B$6:$B$37,Undirviðmið!$B22),IFERROR(INDEX($C$6:$C$37,MATCH(Undirviðmið!$B22,$B$6:$B$37,0)+8-1),""),"")))</f>
        <v/>
      </c>
      <c r="AG13" s="1" t="str">
        <f aca="false">IF(Undirviðmið!$B23="","",IF(Undirviðmið!$B23=Viðmið!$C$10,IFERROR(INDEX($C$38:$C$52,8),""),IF(8&lt;=COUNTIF($B$6:$B$37,Undirviðmið!$B23),IFERROR(INDEX($C$6:$C$37,MATCH(Undirviðmið!$B23,$B$6:$B$37,0)+8-1),""),"")))</f>
        <v/>
      </c>
      <c r="AH13" s="1" t="str">
        <f aca="false">IF(Undirviðmið!$B24="","",IF(Undirviðmið!$B24=Viðmið!$C$10,IFERROR(INDEX($C$38:$C$52,8),""),IF(8&lt;=COUNTIF($B$6:$B$37,Undirviðmið!$B24),IFERROR(INDEX($C$6:$C$37,MATCH(Undirviðmið!$B24,$B$6:$B$37,0)+8-1),""),"")))</f>
        <v/>
      </c>
      <c r="AI13" s="1" t="str">
        <f aca="false">IF(Undirviðmið!$B25="","",IF(Undirviðmið!$B25=Viðmið!$C$10,IFERROR(INDEX($C$38:$C$52,8),""),IF(8&lt;=COUNTIF($B$6:$B$37,Undirviðmið!$B25),IFERROR(INDEX($C$6:$C$37,MATCH(Undirviðmið!$B25,$B$6:$B$37,0)+8-1),""),"")))</f>
        <v/>
      </c>
      <c r="AJ13" s="1" t="str">
        <f aca="false">IF(Undirviðmið!$B26="","",IF(Undirviðmið!$B26=Viðmið!$C$10,IFERROR(INDEX($C$38:$C$52,8),""),IF(8&lt;=COUNTIF($B$6:$B$37,Undirviðmið!$B26),IFERROR(INDEX($C$6:$C$37,MATCH(Undirviðmið!$B26,$B$6:$B$37,0)+8-1),""),"")))</f>
        <v/>
      </c>
      <c r="AK13" s="1" t="str">
        <f aca="false">IF(Undirviðmið!$B27="","",IF(Undirviðmið!$B27=Viðmið!$C$10,IFERROR(INDEX($C$38:$C$52,8),""),IF(8&lt;=COUNTIF($B$6:$B$37,Undirviðmið!$B27),IFERROR(INDEX($C$6:$C$37,MATCH(Undirviðmið!$B27,$B$6:$B$37,0)+8-1),""),"")))</f>
        <v/>
      </c>
      <c r="AL13" s="1" t="str">
        <f aca="false">IF(Undirviðmið!$B28="","",IF(Undirviðmið!$B28=Viðmið!$C$10,IFERROR(INDEX($C$38:$C$52,8),""),IF(8&lt;=COUNTIF($B$6:$B$37,Undirviðmið!$B28),IFERROR(INDEX($C$6:$C$37,MATCH(Undirviðmið!$B28,$B$6:$B$37,0)+8-1),""),"")))</f>
        <v/>
      </c>
      <c r="AM13" s="1" t="str">
        <f aca="false">IF(Undirviðmið!$B29="","",IF(Undirviðmið!$B29=Viðmið!$C$10,IFERROR(INDEX($C$38:$C$52,8),""),IF(8&lt;=COUNTIF($B$6:$B$37,Undirviðmið!$B29),IFERROR(INDEX($C$6:$C$37,MATCH(Undirviðmið!$B29,$B$6:$B$37,0)+8-1),""),"")))</f>
        <v/>
      </c>
      <c r="AN13" s="1" t="str">
        <f aca="false">IF(Undirviðmið!$B30="","",IF(Undirviðmið!$B30=Viðmið!$C$10,IFERROR(INDEX($C$38:$C$52,8),""),IF(8&lt;=COUNTIF($B$6:$B$37,Undirviðmið!$B30),IFERROR(INDEX($C$6:$C$37,MATCH(Undirviðmið!$B30,$B$6:$B$37,0)+8-1),""),"")))</f>
        <v/>
      </c>
      <c r="AO13" s="1" t="str">
        <f aca="false">IF(Undirviðmið!$B31="","",IF(Undirviðmið!$B31=Viðmið!$C$10,IFERROR(INDEX($C$38:$C$52,8),""),IF(8&lt;=COUNTIF($B$6:$B$37,Undirviðmið!$B31),IFERROR(INDEX($C$6:$C$37,MATCH(Undirviðmið!$B31,$B$6:$B$37,0)+8-1),""),"")))</f>
        <v/>
      </c>
      <c r="AP13" s="1" t="str">
        <f aca="false">IF(Undirviðmið!$B32="","",IF(Undirviðmið!$B32=Viðmið!$C$10,IFERROR(INDEX($C$38:$C$52,8),""),IF(8&lt;=COUNTIF($B$6:$B$37,Undirviðmið!$B32),IFERROR(INDEX($C$6:$C$37,MATCH(Undirviðmið!$B32,$B$6:$B$37,0)+8-1),""),"")))</f>
        <v/>
      </c>
      <c r="AQ13" s="1" t="str">
        <f aca="false">IF(Undirviðmið!$B33="","",IF(Undirviðmið!$B33=Viðmið!$C$10,IFERROR(INDEX($C$38:$C$52,8),""),IF(8&lt;=COUNTIF($B$6:$B$37,Undirviðmið!$B33),IFERROR(INDEX($C$6:$C$37,MATCH(Undirviðmið!$B33,$B$6:$B$37,0)+8-1),""),"")))</f>
        <v/>
      </c>
      <c r="AR13" s="1" t="str">
        <f aca="false">IF(Undirviðmið!$B34="","",IF(Undirviðmið!$B34=Viðmið!$C$10,IFERROR(INDEX($C$38:$C$52,8),""),IF(8&lt;=COUNTIF($B$6:$B$37,Undirviðmið!$B34),IFERROR(INDEX($C$6:$C$37,MATCH(Undirviðmið!$B34,$B$6:$B$37,0)+8-1),""),"")))</f>
        <v/>
      </c>
      <c r="AS13" s="1" t="str">
        <f aca="false">IF(Undirviðmið!$B35="","",IF(Undirviðmið!$B35=Viðmið!$C$10,IFERROR(INDEX($C$38:$C$52,8),""),IF(8&lt;=COUNTIF($B$6:$B$37,Undirviðmið!$B35),IFERROR(INDEX($C$6:$C$37,MATCH(Undirviðmið!$B35,$B$6:$B$37,0)+8-1),""),"")))</f>
        <v/>
      </c>
      <c r="AT13" s="1" t="str">
        <f aca="false">IF(Undirviðmið!$B36="","",IF(Undirviðmið!$B36=Viðmið!$C$10,IFERROR(INDEX($C$38:$C$52,8),""),IF(8&lt;=COUNTIF($B$6:$B$37,Undirviðmið!$B36),IFERROR(INDEX($C$6:$C$37,MATCH(Undirviðmið!$B36,$B$6:$B$37,0)+8-1),""),"")))</f>
        <v/>
      </c>
      <c r="AU13" s="1" t="str">
        <f aca="false">IF(Undirviðmið!$B37="","",IF(Undirviðmið!$B37=Viðmið!$C$10,IFERROR(INDEX($C$38:$C$52,8),""),IF(8&lt;=COUNTIF($B$6:$B$37,Undirviðmið!$B37),IFERROR(INDEX($C$6:$C$37,MATCH(Undirviðmið!$B37,$B$6:$B$37,0)+8-1),""),"")))</f>
        <v/>
      </c>
      <c r="AV13" s="1" t="str">
        <f aca="false">IF(Undirviðmið!$B38="","",IF(Undirviðmið!$B38=Viðmið!$C$10,IFERROR(INDEX($C$38:$C$52,8),""),IF(8&lt;=COUNTIF($B$6:$B$37,Undirviðmið!$B38),IFERROR(INDEX($C$6:$C$37,MATCH(Undirviðmið!$B38,$B$6:$B$37,0)+8-1),""),"")))</f>
        <v/>
      </c>
      <c r="AW13" s="1" t="str">
        <f aca="false">IF(Undirviðmið!$B39="","",IF(Undirviðmið!$B39=Viðmið!$C$10,IFERROR(INDEX($C$38:$C$52,8),""),IF(8&lt;=COUNTIF($B$6:$B$37,Undirviðmið!$B39),IFERROR(INDEX($C$6:$C$37,MATCH(Undirviðmið!$B39,$B$6:$B$37,0)+8-1),""),"")))</f>
        <v/>
      </c>
      <c r="AX13" s="1" t="str">
        <f aca="false">IF(Undirviðmið!$B40="","",IF(Undirviðmið!$B40=Viðmið!$C$10,IFERROR(INDEX($C$38:$C$52,8),""),IF(8&lt;=COUNTIF($B$6:$B$37,Undirviðmið!$B40),IFERROR(INDEX($C$6:$C$37,MATCH(Undirviðmið!$B40,$B$6:$B$37,0)+8-1),""),"")))</f>
        <v/>
      </c>
      <c r="AY13" s="1" t="str">
        <f aca="false">IF(Undirviðmið!$B41="","",IF(Undirviðmið!$B41=Viðmið!$C$10,IFERROR(INDEX($C$38:$C$52,8),""),IF(8&lt;=COUNTIF($B$6:$B$37,Undirviðmið!$B41),IFERROR(INDEX($C$6:$C$37,MATCH(Undirviðmið!$B41,$B$6:$B$37,0)+8-1),""),"")))</f>
        <v/>
      </c>
      <c r="AZ13" s="1" t="str">
        <f aca="false">IF(Undirviðmið!$B42="","",IF(Undirviðmið!$B42=Viðmið!$C$10,IFERROR(INDEX($C$38:$C$52,8),""),IF(8&lt;=COUNTIF($B$6:$B$37,Undirviðmið!$B42),IFERROR(INDEX($C$6:$C$37,MATCH(Undirviðmið!$B42,$B$6:$B$37,0)+8-1),""),"")))</f>
        <v/>
      </c>
      <c r="BA13" s="1" t="str">
        <f aca="false">IF(Undirviðmið!$B43="","",IF(Undirviðmið!$B43=Viðmið!$C$10,IFERROR(INDEX($C$38:$C$52,8),""),IF(8&lt;=COUNTIF($B$6:$B$37,Undirviðmið!$B43),IFERROR(INDEX($C$6:$C$37,MATCH(Undirviðmið!$B43,$B$6:$B$37,0)+8-1),""),"")))</f>
        <v/>
      </c>
      <c r="BB13" s="1" t="str">
        <f aca="false">IF(Undirviðmið!$B44="","",IF(Undirviðmið!$B44=Viðmið!$C$10,IFERROR(INDEX($C$38:$C$52,8),""),IF(8&lt;=COUNTIF($B$6:$B$37,Undirviðmið!$B44),IFERROR(INDEX($C$6:$C$37,MATCH(Undirviðmið!$B44,$B$6:$B$37,0)+8-1),""),"")))</f>
        <v/>
      </c>
      <c r="BC13" s="1" t="str">
        <f aca="false">IF(Undirviðmið!$B45="","",IF(Undirviðmið!$B45=Viðmið!$C$10,IFERROR(INDEX($C$38:$C$52,8),""),IF(8&lt;=COUNTIF($B$6:$B$37,Undirviðmið!$B45),IFERROR(INDEX($C$6:$C$37,MATCH(Undirviðmið!$B45,$B$6:$B$37,0)+8-1),""),"")))</f>
        <v/>
      </c>
      <c r="BD13" s="1" t="str">
        <f aca="false">IF(Undirviðmið!$B46="","",IF(Undirviðmið!$B46=Viðmið!$C$10,IFERROR(INDEX($C$38:$C$52,8),""),IF(8&lt;=COUNTIF($B$6:$B$37,Undirviðmið!$B46),IFERROR(INDEX($C$6:$C$37,MATCH(Undirviðmið!$B46,$B$6:$B$37,0)+8-1),""),"")))</f>
        <v/>
      </c>
      <c r="BE13" s="1" t="str">
        <f aca="false">IF(Undirviðmið!$B47="","",IF(Undirviðmið!$B47=Viðmið!$C$10,IFERROR(INDEX($C$38:$C$52,8),""),IF(8&lt;=COUNTIF($B$6:$B$37,Undirviðmið!$B47),IFERROR(INDEX($C$6:$C$37,MATCH(Undirviðmið!$B47,$B$6:$B$37,0)+8-1),""),"")))</f>
        <v/>
      </c>
      <c r="BF13" s="1" t="str">
        <f aca="false">IF(Undirviðmið!$B48="","",IF(Undirviðmið!$B48=Viðmið!$C$10,IFERROR(INDEX($C$38:$C$52,8),""),IF(8&lt;=COUNTIF($B$6:$B$37,Undirviðmið!$B48),IFERROR(INDEX($C$6:$C$37,MATCH(Undirviðmið!$B48,$B$6:$B$37,0)+8-1),""),"")))</f>
        <v/>
      </c>
      <c r="BG13" s="1" t="str">
        <f aca="false">IF(Undirviðmið!$B49="","",IF(Undirviðmið!$B49=Viðmið!$C$10,IFERROR(INDEX($C$38:$C$52,8),""),IF(8&lt;=COUNTIF($B$6:$B$37,Undirviðmið!$B49),IFERROR(INDEX($C$6:$C$37,MATCH(Undirviðmið!$B49,$B$6:$B$37,0)+8-1),""),"")))</f>
        <v/>
      </c>
      <c r="BH13" s="1" t="str">
        <f aca="false">IF(Undirviðmið!$B50="","",IF(Undirviðmið!$B50=Viðmið!$C$10,IFERROR(INDEX($C$38:$C$52,8),""),IF(8&lt;=COUNTIF($B$6:$B$37,Undirviðmið!$B50),IFERROR(INDEX($C$6:$C$37,MATCH(Undirviðmið!$B50,$B$6:$B$37,0)+8-1),""),"")))</f>
        <v/>
      </c>
      <c r="BI13" s="1" t="str">
        <f aca="false">IF(Undirviðmið!$B51="","",IF(Undirviðmið!$B51=Viðmið!$C$10,IFERROR(INDEX($C$38:$C$52,8),""),IF(8&lt;=COUNTIF($B$6:$B$37,Undirviðmið!$B51),IFERROR(INDEX($C$6:$C$37,MATCH(Undirviðmið!$B51,$B$6:$B$37,0)+8-1),""),"")))</f>
        <v/>
      </c>
      <c r="BJ13" s="1" t="str">
        <f aca="false">IF(Undirviðmið!$B52="","",IF(Undirviðmið!$B52=Viðmið!$C$10,IFERROR(INDEX($C$38:$C$52,8),""),IF(8&lt;=COUNTIF($B$6:$B$37,Undirviðmið!$B52),IFERROR(INDEX($C$6:$C$37,MATCH(Undirviðmið!$B52,$B$6:$B$37,0)+8-1),""),"")))</f>
        <v/>
      </c>
      <c r="BK13" s="1" t="str">
        <f aca="false">IF(Undirviðmið!$B53="","",IF(Undirviðmið!$B53=Viðmið!$C$10,IFERROR(INDEX($C$38:$C$52,8),""),IF(8&lt;=COUNTIF($B$6:$B$37,Undirviðmið!$B53),IFERROR(INDEX($C$6:$C$37,MATCH(Undirviðmið!$B53,$B$6:$B$37,0)+8-1),""),"")))</f>
        <v/>
      </c>
      <c r="BL13" s="1" t="str">
        <f aca="false">IF(Undirviðmið!$B54="","",IF(Undirviðmið!$B54=Viðmið!$C$10,IFERROR(INDEX($C$38:$C$52,8),""),IF(8&lt;=COUNTIF($B$6:$B$37,Undirviðmið!$B54),IFERROR(INDEX($C$6:$C$37,MATCH(Undirviðmið!$B54,$B$6:$B$37,0)+8-1),""),"")))</f>
        <v/>
      </c>
      <c r="BM13" s="1" t="str">
        <f aca="false">IF(Undirviðmið!$B55="","",IF(Undirviðmið!$B55=Viðmið!$C$10,IFERROR(INDEX($C$38:$C$52,8),""),IF(8&lt;=COUNTIF($B$6:$B$37,Undirviðmið!$B55),IFERROR(INDEX($C$6:$C$37,MATCH(Undirviðmið!$B55,$B$6:$B$37,0)+8-1),""),"")))</f>
        <v/>
      </c>
      <c r="BN13" s="1" t="str">
        <f aca="false">IF(Undirviðmið!$B56="","",IF(Undirviðmið!$B56=Viðmið!$C$10,IFERROR(INDEX($C$38:$C$52,8),""),IF(8&lt;=COUNTIF($B$6:$B$37,Undirviðmið!$B56),IFERROR(INDEX($C$6:$C$37,MATCH(Undirviðmið!$B56,$B$6:$B$37,0)+8-1),""),"")))</f>
        <v/>
      </c>
      <c r="BO13" s="1" t="str">
        <f aca="false">IF(Undirviðmið!$B57="","",IF(Undirviðmið!$B57=Viðmið!$C$10,IFERROR(INDEX($C$38:$C$52,8),""),IF(8&lt;=COUNTIF($B$6:$B$37,Undirviðmið!$B57),IFERROR(INDEX($C$6:$C$37,MATCH(Undirviðmið!$B57,$B$6:$B$37,0)+8-1),""),"")))</f>
        <v/>
      </c>
      <c r="BP13" s="1" t="str">
        <f aca="false">IF(Undirviðmið!$B58="","",IF(Undirviðmið!$B58=Viðmið!$C$10,IFERROR(INDEX($C$38:$C$52,8),""),IF(8&lt;=COUNTIF($B$6:$B$37,Undirviðmið!$B58),IFERROR(INDEX($C$6:$C$37,MATCH(Undirviðmið!$B58,$B$6:$B$37,0)+8-1),""),"")))</f>
        <v/>
      </c>
      <c r="BQ13" s="1" t="str">
        <f aca="false">IF(Undirviðmið!$B59="","",IF(Undirviðmið!$B59=Viðmið!$C$10,IFERROR(INDEX($C$38:$C$52,8),""),IF(8&lt;=COUNTIF($B$6:$B$37,Undirviðmið!$B59),IFERROR(INDEX($C$6:$C$37,MATCH(Undirviðmið!$B59,$B$6:$B$37,0)+8-1),""),"")))</f>
        <v/>
      </c>
      <c r="BR13" s="1" t="str">
        <f aca="false">IF(Undirviðmið!$B60="","",IF(Undirviðmið!$B60=Viðmið!$C$10,IFERROR(INDEX($C$38:$C$52,8),""),IF(8&lt;=COUNTIF($B$6:$B$37,Undirviðmið!$B60),IFERROR(INDEX($C$6:$C$37,MATCH(Undirviðmið!$B60,$B$6:$B$37,0)+8-1),""),"")))</f>
        <v/>
      </c>
      <c r="BS13" s="1" t="str">
        <f aca="false">IF(Undirviðmið!$B61="","",IF(Undirviðmið!$B61=Viðmið!$C$10,IFERROR(INDEX($C$38:$C$52,8),""),IF(8&lt;=COUNTIF($B$6:$B$37,Undirviðmið!$B61),IFERROR(INDEX($C$6:$C$37,MATCH(Undirviðmið!$B61,$B$6:$B$37,0)+8-1),""),"")))</f>
        <v/>
      </c>
      <c r="BT13" s="1" t="str">
        <f aca="false">IF(Undirviðmið!$B62="","",IF(Undirviðmið!$B62=Viðmið!$C$10,IFERROR(INDEX($C$38:$C$52,8),""),IF(8&lt;=COUNTIF($B$6:$B$37,Undirviðmið!$B62),IFERROR(INDEX($C$6:$C$37,MATCH(Undirviðmið!$B62,$B$6:$B$37,0)+8-1),""),"")))</f>
        <v/>
      </c>
      <c r="BU13" s="1" t="str">
        <f aca="false">IF(Undirviðmið!$B63="","",IF(Undirviðmið!$B63=Viðmið!$C$10,IFERROR(INDEX($C$38:$C$52,8),""),IF(8&lt;=COUNTIF($B$6:$B$37,Undirviðmið!$B63),IFERROR(INDEX($C$6:$C$37,MATCH(Undirviðmið!$B63,$B$6:$B$37,0)+8-1),""),"")))</f>
        <v/>
      </c>
      <c r="BV13" s="1" t="str">
        <f aca="false">IF(Undirviðmið!$B64="","",IF(Undirviðmið!$B64=Viðmið!$C$10,IFERROR(INDEX($C$38:$C$52,8),""),IF(8&lt;=COUNTIF($B$6:$B$37,Undirviðmið!$B64),IFERROR(INDEX($C$6:$C$37,MATCH(Undirviðmið!$B64,$B$6:$B$37,0)+8-1),""),"")))</f>
        <v/>
      </c>
      <c r="BW13" s="1" t="str">
        <f aca="false">IF(Undirviðmið!$B65="","",IF(Undirviðmið!$B65=Viðmið!$C$10,IFERROR(INDEX($C$38:$C$52,8),""),IF(8&lt;=COUNTIF($B$6:$B$37,Undirviðmið!$B65),IFERROR(INDEX($C$6:$C$37,MATCH(Undirviðmið!$B65,$B$6:$B$37,0)+8-1),""),"")))</f>
        <v/>
      </c>
      <c r="BX13" s="1" t="str">
        <f aca="false">IF(Undirviðmið!$B66="","",IF(Undirviðmið!$B66=Viðmið!$C$10,IFERROR(INDEX($C$38:$C$52,8),""),IF(8&lt;=COUNTIF($B$6:$B$37,Undirviðmið!$B66),IFERROR(INDEX($C$6:$C$37,MATCH(Undirviðmið!$B66,$B$6:$B$37,0)+8-1),""),"")))</f>
        <v/>
      </c>
      <c r="BY13" s="1" t="str">
        <f aca="false">IF(Undirviðmið!$B67="","",IF(Undirviðmið!$B67=Viðmið!$C$10,IFERROR(INDEX($C$38:$C$52,8),""),IF(8&lt;=COUNTIF($B$6:$B$37,Undirviðmið!$B67),IFERROR(INDEX($C$6:$C$37,MATCH(Undirviðmið!$B67,$B$6:$B$37,0)+8-1),""),"")))</f>
        <v/>
      </c>
      <c r="BZ13" s="1" t="str">
        <f aca="false">IF(Undirviðmið!$B68="","",IF(Undirviðmið!$B68=Viðmið!$C$10,IFERROR(INDEX($C$38:$C$52,8),""),IF(8&lt;=COUNTIF($B$6:$B$37,Undirviðmið!$B68),IFERROR(INDEX($C$6:$C$37,MATCH(Undirviðmið!$B68,$B$6:$B$37,0)+8-1),""),"")))</f>
        <v/>
      </c>
      <c r="CA13" s="1" t="str">
        <f aca="false">IF(Undirviðmið!$B69="","",IF(Undirviðmið!$B69=Viðmið!$C$10,IFERROR(INDEX($C$38:$C$52,8),""),IF(8&lt;=COUNTIF($B$6:$B$37,Undirviðmið!$B69),IFERROR(INDEX($C$6:$C$37,MATCH(Undirviðmið!$B69,$B$6:$B$37,0)+8-1),""),"")))</f>
        <v/>
      </c>
      <c r="CB13" s="1" t="str">
        <f aca="false">IF(Undirviðmið!$B70="","",IF(Undirviðmið!$B70=Viðmið!$C$10,IFERROR(INDEX($C$38:$C$52,8),""),IF(8&lt;=COUNTIF($B$6:$B$37,Undirviðmið!$B70),IFERROR(INDEX($C$6:$C$37,MATCH(Undirviðmið!$B70,$B$6:$B$37,0)+8-1),""),"")))</f>
        <v/>
      </c>
      <c r="CC13" s="1" t="str">
        <f aca="false">IF(Undirviðmið!$B71="","",IF(Undirviðmið!$B71=Viðmið!$C$10,IFERROR(INDEX($C$38:$C$52,8),""),IF(8&lt;=COUNTIF($B$6:$B$37,Undirviðmið!$B71),IFERROR(INDEX($C$6:$C$37,MATCH(Undirviðmið!$B71,$B$6:$B$37,0)+8-1),""),"")))</f>
        <v/>
      </c>
      <c r="CD13" s="1" t="str">
        <f aca="false">IF(Undirviðmið!$B72="","",IF(Undirviðmið!$B72=Viðmið!$C$10,IFERROR(INDEX($C$38:$C$52,8),""),IF(8&lt;=COUNTIF($B$6:$B$37,Undirviðmið!$B72),IFERROR(INDEX($C$6:$C$37,MATCH(Undirviðmið!$B72,$B$6:$B$37,0)+8-1),""),"")))</f>
        <v/>
      </c>
      <c r="CE13" s="1" t="str">
        <f aca="false">IF(Undirviðmið!$B73="","",IF(Undirviðmið!$B73=Viðmið!$C$10,IFERROR(INDEX($C$38:$C$52,8),""),IF(8&lt;=COUNTIF($B$6:$B$37,Undirviðmið!$B73),IFERROR(INDEX($C$6:$C$37,MATCH(Undirviðmið!$B73,$B$6:$B$37,0)+8-1),""),"")))</f>
        <v/>
      </c>
      <c r="CF13" s="1" t="str">
        <f aca="false">IF(Undirviðmið!$B74="","",IF(Undirviðmið!$B74=Viðmið!$C$10,IFERROR(INDEX($C$38:$C$52,8),""),IF(8&lt;=COUNTIF($B$6:$B$37,Undirviðmið!$B74),IFERROR(INDEX($C$6:$C$37,MATCH(Undirviðmið!$B74,$B$6:$B$37,0)+8-1),""),"")))</f>
        <v/>
      </c>
      <c r="CG13" s="1" t="str">
        <f aca="false">IF(Undirviðmið!$B75="","",IF(Undirviðmið!$B75=Viðmið!$C$10,IFERROR(INDEX($C$38:$C$52,8),""),IF(8&lt;=COUNTIF($B$6:$B$37,Undirviðmið!$B75),IFERROR(INDEX($C$6:$C$37,MATCH(Undirviðmið!$B75,$B$6:$B$37,0)+8-1),""),"")))</f>
        <v/>
      </c>
      <c r="CH13" s="1" t="str">
        <f aca="false">IF(Undirviðmið!$B76="","",IF(Undirviðmið!$B76=Viðmið!$C$10,IFERROR(INDEX($C$38:$C$52,8),""),IF(8&lt;=COUNTIF($B$6:$B$37,Undirviðmið!$B76),IFERROR(INDEX($C$6:$C$37,MATCH(Undirviðmið!$B76,$B$6:$B$37,0)+8-1),""),"")))</f>
        <v/>
      </c>
      <c r="CI13" s="1" t="str">
        <f aca="false">IF(Undirviðmið!$B77="","",IF(Undirviðmið!$B77=Viðmið!$C$10,IFERROR(INDEX($C$38:$C$52,8),""),IF(8&lt;=COUNTIF($B$6:$B$37,Undirviðmið!$B77),IFERROR(INDEX($C$6:$C$37,MATCH(Undirviðmið!$B77,$B$6:$B$37,0)+8-1),""),"")))</f>
        <v/>
      </c>
      <c r="CJ13" s="1" t="str">
        <f aca="false">IF(Undirviðmið!$B78="","",IF(Undirviðmið!$B78=Viðmið!$C$10,IFERROR(INDEX($C$38:$C$52,8),""),IF(8&lt;=COUNTIF($B$6:$B$37,Undirviðmið!$B78),IFERROR(INDEX($C$6:$C$37,MATCH(Undirviðmið!$B78,$B$6:$B$37,0)+8-1),""),"")))</f>
        <v/>
      </c>
      <c r="CK13" s="1" t="str">
        <f aca="false">IF(Undirviðmið!$B79="","",IF(Undirviðmið!$B79=Viðmið!$C$10,IFERROR(INDEX($C$38:$C$52,8),""),IF(8&lt;=COUNTIF($B$6:$B$37,Undirviðmið!$B79),IFERROR(INDEX($C$6:$C$37,MATCH(Undirviðmið!$B79,$B$6:$B$37,0)+8-1),""),"")))</f>
        <v/>
      </c>
      <c r="CL13" s="1" t="str">
        <f aca="false">IF(Undirviðmið!$B80="","",IF(Undirviðmið!$B80=Viðmið!$C$10,IFERROR(INDEX($C$38:$C$52,8),""),IF(8&lt;=COUNTIF($B$6:$B$37,Undirviðmið!$B80),IFERROR(INDEX($C$6:$C$37,MATCH(Undirviðmið!$B80,$B$6:$B$37,0)+8-1),""),"")))</f>
        <v/>
      </c>
      <c r="CM13" s="1" t="str">
        <f aca="false">IF(Undirviðmið!$B81="","",IF(Undirviðmið!$B81=Viðmið!$C$10,IFERROR(INDEX($C$38:$C$52,8),""),IF(8&lt;=COUNTIF($B$6:$B$37,Undirviðmið!$B81),IFERROR(INDEX($C$6:$C$37,MATCH(Undirviðmið!$B81,$B$6:$B$37,0)+8-1),""),"")))</f>
        <v/>
      </c>
      <c r="CN13" s="1" t="str">
        <f aca="false">IF(Undirviðmið!$B82="","",IF(Undirviðmið!$B82=Viðmið!$C$10,IFERROR(INDEX($C$38:$C$52,8),""),IF(8&lt;=COUNTIF($B$6:$B$37,Undirviðmið!$B82),IFERROR(INDEX($C$6:$C$37,MATCH(Undirviðmið!$B82,$B$6:$B$37,0)+8-1),""),"")))</f>
        <v/>
      </c>
      <c r="CO13" s="1" t="str">
        <f aca="false">IF(Undirviðmið!$B83="","",IF(Undirviðmið!$B83=Viðmið!$C$10,IFERROR(INDEX($C$38:$C$52,8),""),IF(8&lt;=COUNTIF($B$6:$B$37,Undirviðmið!$B83),IFERROR(INDEX($C$6:$C$37,MATCH(Undirviðmið!$B83,$B$6:$B$37,0)+8-1),""),"")))</f>
        <v/>
      </c>
      <c r="CP13" s="1" t="str">
        <f aca="false">IF(Undirviðmið!$B84="","",IF(Undirviðmið!$B84=Viðmið!$C$10,IFERROR(INDEX($C$38:$C$52,8),""),IF(8&lt;=COUNTIF($B$6:$B$37,Undirviðmið!$B84),IFERROR(INDEX($C$6:$C$37,MATCH(Undirviðmið!$B84,$B$6:$B$37,0)+8-1),""),"")))</f>
        <v/>
      </c>
      <c r="CQ13" s="1" t="str">
        <f aca="false">IF(Undirviðmið!$B85="","",IF(Undirviðmið!$B85=Viðmið!$C$10,IFERROR(INDEX($C$38:$C$52,8),""),IF(8&lt;=COUNTIF($B$6:$B$37,Undirviðmið!$B85),IFERROR(INDEX($C$6:$C$37,MATCH(Undirviðmið!$B85,$B$6:$B$37,0)+8-1),""),"")))</f>
        <v/>
      </c>
      <c r="CR13" s="1" t="str">
        <f aca="false">IF(Undirviðmið!$B86="","",IF(Undirviðmið!$B86=Viðmið!$C$10,IFERROR(INDEX($C$38:$C$52,8),""),IF(8&lt;=COUNTIF($B$6:$B$37,Undirviðmið!$B86),IFERROR(INDEX($C$6:$C$37,MATCH(Undirviðmið!$B86,$B$6:$B$37,0)+8-1),""),"")))</f>
        <v/>
      </c>
      <c r="CS13" s="1" t="str">
        <f aca="false">IF(Undirviðmið!$B87="","",IF(Undirviðmið!$B87=Viðmið!$C$10,IFERROR(INDEX($C$38:$C$52,8),""),IF(8&lt;=COUNTIF($B$6:$B$37,Undirviðmið!$B87),IFERROR(INDEX($C$6:$C$37,MATCH(Undirviðmið!$B87,$B$6:$B$37,0)+8-1),""),"")))</f>
        <v/>
      </c>
      <c r="CT13" s="1" t="str">
        <f aca="false">IF(Undirviðmið!$B88="","",IF(Undirviðmið!$B88=Viðmið!$C$10,IFERROR(INDEX($C$38:$C$52,8),""),IF(8&lt;=COUNTIF($B$6:$B$37,Undirviðmið!$B88),IFERROR(INDEX($C$6:$C$37,MATCH(Undirviðmið!$B88,$B$6:$B$37,0)+8-1),""),"")))</f>
        <v/>
      </c>
      <c r="CU13" s="1" t="str">
        <f aca="false">IF(Undirviðmið!$B89="","",IF(Undirviðmið!$B89=Viðmið!$C$10,IFERROR(INDEX($C$38:$C$52,8),""),IF(8&lt;=COUNTIF($B$6:$B$37,Undirviðmið!$B89),IFERROR(INDEX($C$6:$C$37,MATCH(Undirviðmið!$B89,$B$6:$B$37,0)+8-1),""),"")))</f>
        <v/>
      </c>
      <c r="CV13" s="1" t="str">
        <f aca="false">IF(Undirviðmið!$B90="","",IF(Undirviðmið!$B90=Viðmið!$C$10,IFERROR(INDEX($C$38:$C$52,8),""),IF(8&lt;=COUNTIF($B$6:$B$37,Undirviðmið!$B90),IFERROR(INDEX($C$6:$C$37,MATCH(Undirviðmið!$B90,$B$6:$B$37,0)+8-1),""),"")))</f>
        <v/>
      </c>
      <c r="CW13" s="1" t="str">
        <f aca="false">IF(Undirviðmið!$B91="","",IF(Undirviðmið!$B91=Viðmið!$C$10,IFERROR(INDEX($C$38:$C$52,8),""),IF(8&lt;=COUNTIF($B$6:$B$37,Undirviðmið!$B91),IFERROR(INDEX($C$6:$C$37,MATCH(Undirviðmið!$B91,$B$6:$B$37,0)+8-1),""),"")))</f>
        <v/>
      </c>
      <c r="CX13" s="1" t="str">
        <f aca="false">IF(Undirviðmið!$B92="","",IF(Undirviðmið!$B92=Viðmið!$C$10,IFERROR(INDEX($C$38:$C$52,8),""),IF(8&lt;=COUNTIF($B$6:$B$37,Undirviðmið!$B92),IFERROR(INDEX($C$6:$C$37,MATCH(Undirviðmið!$B92,$B$6:$B$37,0)+8-1),""),"")))</f>
        <v/>
      </c>
      <c r="CY13" s="1" t="str">
        <f aca="false">IF(Undirviðmið!$B93="","",IF(Undirviðmið!$B93=Viðmið!$C$10,IFERROR(INDEX($C$38:$C$52,8),""),IF(8&lt;=COUNTIF($B$6:$B$37,Undirviðmið!$B93),IFERROR(INDEX($C$6:$C$37,MATCH(Undirviðmið!$B93,$B$6:$B$37,0)+8-1),""),"")))</f>
        <v/>
      </c>
      <c r="CZ13" s="1" t="str">
        <f aca="false">IF(Undirviðmið!$B94="","",IF(Undirviðmið!$B94=Viðmið!$C$10,IFERROR(INDEX($C$38:$C$52,8),""),IF(8&lt;=COUNTIF($B$6:$B$37,Undirviðmið!$B94),IFERROR(INDEX($C$6:$C$37,MATCH(Undirviðmið!$B94,$B$6:$B$37,0)+8-1),""),"")))</f>
        <v/>
      </c>
      <c r="DA13" s="1" t="str">
        <f aca="false">IF(Undirviðmið!$B95="","",IF(Undirviðmið!$B95=Viðmið!$C$10,IFERROR(INDEX($C$38:$C$52,8),""),IF(8&lt;=COUNTIF($B$6:$B$37,Undirviðmið!$B95),IFERROR(INDEX($C$6:$C$37,MATCH(Undirviðmið!$B95,$B$6:$B$37,0)+8-1),""),"")))</f>
        <v/>
      </c>
      <c r="DB13" s="1" t="str">
        <f aca="false">IF(Undirviðmið!$B96="","",IF(Undirviðmið!$B96=Viðmið!$C$10,IFERROR(INDEX($C$38:$C$52,8),""),IF(8&lt;=COUNTIF($B$6:$B$37,Undirviðmið!$B96),IFERROR(INDEX($C$6:$C$37,MATCH(Undirviðmið!$B96,$B$6:$B$37,0)+8-1),""),"")))</f>
        <v/>
      </c>
      <c r="DC13" s="1" t="str">
        <f aca="false">IF(Undirviðmið!$B97="","",IF(Undirviðmið!$B97=Viðmið!$C$10,IFERROR(INDEX($C$38:$C$52,8),""),IF(8&lt;=COUNTIF($B$6:$B$37,Undirviðmið!$B97),IFERROR(INDEX($C$6:$C$37,MATCH(Undirviðmið!$B97,$B$6:$B$37,0)+8-1),""),"")))</f>
        <v/>
      </c>
      <c r="DD13" s="1" t="str">
        <f aca="false">IF(Undirviðmið!$B98="","",IF(Undirviðmið!$B98=Viðmið!$C$10,IFERROR(INDEX($C$38:$C$52,8),""),IF(8&lt;=COUNTIF($B$6:$B$37,Undirviðmið!$B98),IFERROR(INDEX($C$6:$C$37,MATCH(Undirviðmið!$B98,$B$6:$B$37,0)+8-1),""),"")))</f>
        <v/>
      </c>
      <c r="DE13" s="1" t="str">
        <f aca="false">IF(Undirviðmið!$B99="","",IF(Undirviðmið!$B99=Viðmið!$C$10,IFERROR(INDEX($C$38:$C$52,8),""),IF(8&lt;=COUNTIF($B$6:$B$37,Undirviðmið!$B99),IFERROR(INDEX($C$6:$C$37,MATCH(Undirviðmið!$B99,$B$6:$B$37,0)+8-1),""),"")))</f>
        <v/>
      </c>
      <c r="DF13" s="1" t="str">
        <f aca="false">IF(Undirviðmið!$B100="","",IF(Undirviðmið!$B100=Viðmið!$C$10,IFERROR(INDEX($C$38:$C$52,8),""),IF(8&lt;=COUNTIF($B$6:$B$37,Undirviðmið!$B100),IFERROR(INDEX($C$6:$C$37,MATCH(Undirviðmið!$B100,$B$6:$B$37,0)+8-1),""),"")))</f>
        <v/>
      </c>
      <c r="DG13" s="1" t="str">
        <f aca="false">IF(Undirviðmið!$B101="","",IF(Undirviðmið!$B101=Viðmið!$C$10,IFERROR(INDEX($C$38:$C$52,8),""),IF(8&lt;=COUNTIF($B$6:$B$37,Undirviðmið!$B101),IFERROR(INDEX($C$6:$C$37,MATCH(Undirviðmið!$B101,$B$6:$B$37,0)+8-1),""),"")))</f>
        <v/>
      </c>
      <c r="DH13" s="1" t="str">
        <f aca="false">IF(Undirviðmið!$B102="","",IF(Undirviðmið!$B102=Viðmið!$C$10,IFERROR(INDEX($C$38:$C$52,8),""),IF(8&lt;=COUNTIF($B$6:$B$37,Undirviðmið!$B102),IFERROR(INDEX($C$6:$C$37,MATCH(Undirviðmið!$B102,$B$6:$B$37,0)+8-1),""),"")))</f>
        <v/>
      </c>
      <c r="DI13" s="1" t="str">
        <f aca="false">IF(Undirviðmið!$B103="","",IF(Undirviðmið!$B103=Viðmið!$C$10,IFERROR(INDEX($C$38:$C$52,8),""),IF(8&lt;=COUNTIF($B$6:$B$37,Undirviðmið!$B103),IFERROR(INDEX($C$6:$C$37,MATCH(Undirviðmið!$B103,$B$6:$B$37,0)+8-1),""),"")))</f>
        <v/>
      </c>
      <c r="DJ13" s="1" t="str">
        <f aca="false">IF(Undirviðmið!$B104="","",IF(Undirviðmið!$B104=Viðmið!$C$10,IFERROR(INDEX($C$38:$C$52,8),""),IF(8&lt;=COUNTIF($B$6:$B$37,Undirviðmið!$B104),IFERROR(INDEX($C$6:$C$37,MATCH(Undirviðmið!$B104,$B$6:$B$37,0)+8-1),""),"")))</f>
        <v/>
      </c>
      <c r="DK13" s="1" t="str">
        <f aca="false">IF(Undirviðmið!$B105="","",IF(Undirviðmið!$B105=Viðmið!$C$10,IFERROR(INDEX($C$38:$C$52,8),""),IF(8&lt;=COUNTIF($B$6:$B$37,Undirviðmið!$B105),IFERROR(INDEX($C$6:$C$37,MATCH(Undirviðmið!$B105,$B$6:$B$37,0)+8-1),""),"")))</f>
        <v/>
      </c>
      <c r="DL13" s="1" t="str">
        <f aca="false">IF(Undirviðmið!$B106="","",IF(Undirviðmið!$B106=Viðmið!$C$10,IFERROR(INDEX($C$38:$C$52,8),""),IF(8&lt;=COUNTIF($B$6:$B$37,Undirviðmið!$B106),IFERROR(INDEX($C$6:$C$37,MATCH(Undirviðmið!$B106,$B$6:$B$37,0)+8-1),""),"")))</f>
        <v/>
      </c>
      <c r="DM13" s="1" t="str">
        <f aca="false">IF(Undirviðmið!$B107="","",IF(Undirviðmið!$B107=Viðmið!$C$10,IFERROR(INDEX($C$38:$C$52,8),""),IF(8&lt;=COUNTIF($B$6:$B$37,Undirviðmið!$B107),IFERROR(INDEX($C$6:$C$37,MATCH(Undirviðmið!$B107,$B$6:$B$37,0)+8-1),""),"")))</f>
        <v/>
      </c>
      <c r="DN13" s="1" t="str">
        <f aca="false">IF(Undirviðmið!$B108="","",IF(Undirviðmið!$B108=Viðmið!$C$10,IFERROR(INDEX($C$38:$C$52,8),""),IF(8&lt;=COUNTIF($B$6:$B$37,Undirviðmið!$B108),IFERROR(INDEX($C$6:$C$37,MATCH(Undirviðmið!$B108,$B$6:$B$37,0)+8-1),""),"")))</f>
        <v/>
      </c>
      <c r="DO13" s="1" t="str">
        <f aca="false">IF(Undirviðmið!$B109="","",IF(Undirviðmið!$B109=Viðmið!$C$10,IFERROR(INDEX($C$38:$C$52,8),""),IF(8&lt;=COUNTIF($B$6:$B$37,Undirviðmið!$B109),IFERROR(INDEX($C$6:$C$37,MATCH(Undirviðmið!$B109,$B$6:$B$37,0)+8-1),""),"")))</f>
        <v/>
      </c>
      <c r="DP13" s="1" t="str">
        <f aca="false">IF(Undirviðmið!$B110="","",IF(Undirviðmið!$B110=Viðmið!$C$10,IFERROR(INDEX($C$38:$C$52,8),""),IF(8&lt;=COUNTIF($B$6:$B$37,Undirviðmið!$B110),IFERROR(INDEX($C$6:$C$37,MATCH(Undirviðmið!$B110,$B$6:$B$37,0)+8-1),""),"")))</f>
        <v/>
      </c>
      <c r="DQ13" s="1" t="str">
        <f aca="false">IF(Undirviðmið!$B111="","",IF(Undirviðmið!$B111=Viðmið!$C$10,IFERROR(INDEX($C$38:$C$52,8),""),IF(8&lt;=COUNTIF($B$6:$B$37,Undirviðmið!$B111),IFERROR(INDEX($C$6:$C$37,MATCH(Undirviðmið!$B111,$B$6:$B$37,0)+8-1),""),"")))</f>
        <v/>
      </c>
      <c r="DR13" s="1" t="str">
        <f aca="false">IF(Undirviðmið!$B112="","",IF(Undirviðmið!$B112=Viðmið!$C$10,IFERROR(INDEX($C$38:$C$52,8),""),IF(8&lt;=COUNTIF($B$6:$B$37,Undirviðmið!$B112),IFERROR(INDEX($C$6:$C$37,MATCH(Undirviðmið!$B112,$B$6:$B$37,0)+8-1),""),"")))</f>
        <v/>
      </c>
      <c r="DS13" s="1" t="str">
        <f aca="false">IF(Undirviðmið!$B113="","",IF(Undirviðmið!$B113=Viðmið!$C$10,IFERROR(INDEX($C$38:$C$52,8),""),IF(8&lt;=COUNTIF($B$6:$B$37,Undirviðmið!$B113),IFERROR(INDEX($C$6:$C$37,MATCH(Undirviðmið!$B113,$B$6:$B$37,0)+8-1),""),"")))</f>
        <v/>
      </c>
      <c r="DT13" s="1" t="str">
        <f aca="false">IF(Undirviðmið!$B114="","",IF(Undirviðmið!$B114=Viðmið!$C$10,IFERROR(INDEX($C$38:$C$52,8),""),IF(8&lt;=COUNTIF($B$6:$B$37,Undirviðmið!$B114),IFERROR(INDEX($C$6:$C$37,MATCH(Undirviðmið!$B114,$B$6:$B$37,0)+8-1),""),"")))</f>
        <v/>
      </c>
      <c r="DU13" s="1" t="str">
        <f aca="false">IF(Undirviðmið!$B115="","",IF(Undirviðmið!$B115=Viðmið!$C$10,IFERROR(INDEX($C$38:$C$52,8),""),IF(8&lt;=COUNTIF($B$6:$B$37,Undirviðmið!$B115),IFERROR(INDEX($C$6:$C$37,MATCH(Undirviðmið!$B115,$B$6:$B$37,0)+8-1),""),"")))</f>
        <v/>
      </c>
      <c r="DV13" s="1" t="str">
        <f aca="false">IF(Undirviðmið!$B116="","",IF(Undirviðmið!$B116=Viðmið!$C$10,IFERROR(INDEX($C$38:$C$52,8),""),IF(8&lt;=COUNTIF($B$6:$B$37,Undirviðmið!$B116),IFERROR(INDEX($C$6:$C$37,MATCH(Undirviðmið!$B116,$B$6:$B$37,0)+8-1),""),"")))</f>
        <v/>
      </c>
      <c r="DW13" s="1" t="str">
        <f aca="false">IF(Undirviðmið!$B117="","",IF(Undirviðmið!$B117=Viðmið!$C$10,IFERROR(INDEX($C$38:$C$52,8),""),IF(8&lt;=COUNTIF($B$6:$B$37,Undirviðmið!$B117),IFERROR(INDEX($C$6:$C$37,MATCH(Undirviðmið!$B117,$B$6:$B$37,0)+8-1),""),"")))</f>
        <v/>
      </c>
      <c r="DX13" s="1" t="str">
        <f aca="false">IF(Undirviðmið!$B118="","",IF(Undirviðmið!$B118=Viðmið!$C$10,IFERROR(INDEX($C$38:$C$52,8),""),IF(8&lt;=COUNTIF($B$6:$B$37,Undirviðmið!$B118),IFERROR(INDEX($C$6:$C$37,MATCH(Undirviðmið!$B118,$B$6:$B$37,0)+8-1),""),"")))</f>
        <v/>
      </c>
      <c r="DY13" s="1" t="str">
        <f aca="false">IF(Undirviðmið!$B119="","",IF(Undirviðmið!$B119=Viðmið!$C$10,IFERROR(INDEX($C$38:$C$52,8),""),IF(8&lt;=COUNTIF($B$6:$B$37,Undirviðmið!$B119),IFERROR(INDEX($C$6:$C$37,MATCH(Undirviðmið!$B119,$B$6:$B$37,0)+8-1),""),"")))</f>
        <v/>
      </c>
      <c r="DZ13" s="1" t="str">
        <f aca="false">IF(Undirviðmið!$B120="","",IF(Undirviðmið!$B120=Viðmið!$C$10,IFERROR(INDEX($C$38:$C$52,8),""),IF(8&lt;=COUNTIF($B$6:$B$37,Undirviðmið!$B120),IFERROR(INDEX($C$6:$C$37,MATCH(Undirviðmið!$B120,$B$6:$B$37,0)+8-1),""),"")))</f>
        <v/>
      </c>
      <c r="EA13" s="1" t="str">
        <f aca="false">IF(Undirviðmið!$B121="","",IF(Undirviðmið!$B121=Viðmið!$C$10,IFERROR(INDEX($C$38:$C$52,8),""),IF(8&lt;=COUNTIF($B$6:$B$37,Undirviðmið!$B121),IFERROR(INDEX($C$6:$C$37,MATCH(Undirviðmið!$B121,$B$6:$B$37,0)+8-1),""),"")))</f>
        <v/>
      </c>
      <c r="EB13" s="1" t="str">
        <f aca="false">IF(Undirviðmið!$B122="","",IF(Undirviðmið!$B122=Viðmið!$C$10,IFERROR(INDEX($C$38:$C$52,8),""),IF(8&lt;=COUNTIF($B$6:$B$37,Undirviðmið!$B122),IFERROR(INDEX($C$6:$C$37,MATCH(Undirviðmið!$B122,$B$6:$B$37,0)+8-1),""),"")))</f>
        <v/>
      </c>
      <c r="EC13" s="1" t="str">
        <f aca="false">IF(Undirviðmið!$B123="","",IF(Undirviðmið!$B123=Viðmið!$C$10,IFERROR(INDEX($C$38:$C$52,8),""),IF(8&lt;=COUNTIF($B$6:$B$37,Undirviðmið!$B123),IFERROR(INDEX($C$6:$C$37,MATCH(Undirviðmið!$B123,$B$6:$B$37,0)+8-1),""),"")))</f>
        <v/>
      </c>
      <c r="ED13" s="1" t="str">
        <f aca="false">IF(Undirviðmið!$B124="","",IF(Undirviðmið!$B124=Viðmið!$C$10,IFERROR(INDEX($C$38:$C$52,8),""),IF(8&lt;=COUNTIF($B$6:$B$37,Undirviðmið!$B124),IFERROR(INDEX($C$6:$C$37,MATCH(Undirviðmið!$B124,$B$6:$B$37,0)+8-1),""),"")))</f>
        <v/>
      </c>
      <c r="EE13" s="1" t="str">
        <f aca="false">IF(Undirviðmið!$B125="","",IF(Undirviðmið!$B125=Viðmið!$C$10,IFERROR(INDEX($C$38:$C$52,8),""),IF(8&lt;=COUNTIF($B$6:$B$37,Undirviðmið!$B125),IFERROR(INDEX($C$6:$C$37,MATCH(Undirviðmið!$B125,$B$6:$B$37,0)+8-1),""),"")))</f>
        <v/>
      </c>
      <c r="EF13" s="1" t="str">
        <f aca="false">IF(Undirviðmið!$B126="","",IF(Undirviðmið!$B126=Viðmið!$C$10,IFERROR(INDEX($C$38:$C$52,8),""),IF(8&lt;=COUNTIF($B$6:$B$37,Undirviðmið!$B126),IFERROR(INDEX($C$6:$C$37,MATCH(Undirviðmið!$B126,$B$6:$B$37,0)+8-1),""),"")))</f>
        <v/>
      </c>
      <c r="EG13" s="1" t="str">
        <f aca="false">IF(Undirviðmið!$B127="","",IF(Undirviðmið!$B127=Viðmið!$C$10,IFERROR(INDEX($C$38:$C$52,8),""),IF(8&lt;=COUNTIF($B$6:$B$37,Undirviðmið!$B127),IFERROR(INDEX($C$6:$C$37,MATCH(Undirviðmið!$B127,$B$6:$B$37,0)+8-1),""),"")))</f>
        <v/>
      </c>
      <c r="EH13" s="1" t="str">
        <f aca="false">IF(Undirviðmið!$B128="","",IF(Undirviðmið!$B128=Viðmið!$C$10,IFERROR(INDEX($C$38:$C$52,8),""),IF(8&lt;=COUNTIF($B$6:$B$37,Undirviðmið!$B128),IFERROR(INDEX($C$6:$C$37,MATCH(Undirviðmið!$B128,$B$6:$B$37,0)+8-1),""),"")))</f>
        <v/>
      </c>
      <c r="EI13" s="1" t="str">
        <f aca="false">IF(Undirviðmið!$B129="","",IF(Undirviðmið!$B129=Viðmið!$C$10,IFERROR(INDEX($C$38:$C$52,8),""),IF(8&lt;=COUNTIF($B$6:$B$37,Undirviðmið!$B129),IFERROR(INDEX($C$6:$C$37,MATCH(Undirviðmið!$B129,$B$6:$B$37,0)+8-1),""),"")))</f>
        <v/>
      </c>
      <c r="EJ13" s="1" t="str">
        <f aca="false">IF(Undirviðmið!$B130="","",IF(Undirviðmið!$B130=Viðmið!$C$10,IFERROR(INDEX($C$38:$C$52,8),""),IF(8&lt;=COUNTIF($B$6:$B$37,Undirviðmið!$B130),IFERROR(INDEX($C$6:$C$37,MATCH(Undirviðmið!$B130,$B$6:$B$37,0)+8-1),""),"")))</f>
        <v/>
      </c>
      <c r="EK13" s="1" t="str">
        <f aca="false">IF(Undirviðmið!$B131="","",IF(Undirviðmið!$B131=Viðmið!$C$10,IFERROR(INDEX($C$38:$C$52,8),""),IF(8&lt;=COUNTIF($B$6:$B$37,Undirviðmið!$B131),IFERROR(INDEX($C$6:$C$37,MATCH(Undirviðmið!$B131,$B$6:$B$37,0)+8-1),""),"")))</f>
        <v/>
      </c>
      <c r="EL13" s="1" t="str">
        <f aca="false">IF(Undirviðmið!$B132="","",IF(Undirviðmið!$B132=Viðmið!$C$10,IFERROR(INDEX($C$38:$C$52,8),""),IF(8&lt;=COUNTIF($B$6:$B$37,Undirviðmið!$B132),IFERROR(INDEX($C$6:$C$37,MATCH(Undirviðmið!$B132,$B$6:$B$37,0)+8-1),""),"")))</f>
        <v/>
      </c>
      <c r="EM13" s="1" t="str">
        <f aca="false">IF(Undirviðmið!$B133="","",IF(Undirviðmið!$B133=Viðmið!$C$10,IFERROR(INDEX($C$38:$C$52,8),""),IF(8&lt;=COUNTIF($B$6:$B$37,Undirviðmið!$B133),IFERROR(INDEX($C$6:$C$37,MATCH(Undirviðmið!$B133,$B$6:$B$37,0)+8-1),""),"")))</f>
        <v/>
      </c>
      <c r="EN13" s="1" t="str">
        <f aca="false">IF(Undirviðmið!$B134="","",IF(Undirviðmið!$B134=Viðmið!$C$10,IFERROR(INDEX($C$38:$C$52,8),""),IF(8&lt;=COUNTIF($B$6:$B$37,Undirviðmið!$B134),IFERROR(INDEX($C$6:$C$37,MATCH(Undirviðmið!$B134,$B$6:$B$37,0)+8-1),""),"")))</f>
        <v/>
      </c>
      <c r="EO13" s="1" t="str">
        <f aca="false">IF(Undirviðmið!$B135="","",IF(Undirviðmið!$B135=Viðmið!$C$10,IFERROR(INDEX($C$38:$C$52,8),""),IF(8&lt;=COUNTIF($B$6:$B$37,Undirviðmið!$B135),IFERROR(INDEX($C$6:$C$37,MATCH(Undirviðmið!$B135,$B$6:$B$37,0)+8-1),""),"")))</f>
        <v/>
      </c>
      <c r="EP13" s="1" t="str">
        <f aca="false">IF(Undirviðmið!$B136="","",IF(Undirviðmið!$B136=Viðmið!$C$10,IFERROR(INDEX($C$38:$C$52,8),""),IF(8&lt;=COUNTIF($B$6:$B$37,Undirviðmið!$B136),IFERROR(INDEX($C$6:$C$37,MATCH(Undirviðmið!$B136,$B$6:$B$37,0)+8-1),""),"")))</f>
        <v/>
      </c>
      <c r="EQ13" s="1" t="str">
        <f aca="false">IF(Undirviðmið!$B137="","",IF(Undirviðmið!$B137=Viðmið!$C$10,IFERROR(INDEX($C$38:$C$52,8),""),IF(8&lt;=COUNTIF($B$6:$B$37,Undirviðmið!$B137),IFERROR(INDEX($C$6:$C$37,MATCH(Undirviðmið!$B137,$B$6:$B$37,0)+8-1),""),"")))</f>
        <v/>
      </c>
      <c r="ER13" s="1" t="str">
        <f aca="false">IF(Undirviðmið!$B138="","",IF(Undirviðmið!$B138=Viðmið!$C$10,IFERROR(INDEX($C$38:$C$52,8),""),IF(8&lt;=COUNTIF($B$6:$B$37,Undirviðmið!$B138),IFERROR(INDEX($C$6:$C$37,MATCH(Undirviðmið!$B138,$B$6:$B$37,0)+8-1),""),"")))</f>
        <v/>
      </c>
      <c r="ES13" s="1" t="str">
        <f aca="false">IF(Undirviðmið!$B139="","",IF(Undirviðmið!$B139=Viðmið!$C$10,IFERROR(INDEX($C$38:$C$52,8),""),IF(8&lt;=COUNTIF($B$6:$B$37,Undirviðmið!$B139),IFERROR(INDEX($C$6:$C$37,MATCH(Undirviðmið!$B139,$B$6:$B$37,0)+8-1),""),"")))</f>
        <v/>
      </c>
      <c r="ET13" s="1" t="str">
        <f aca="false">IF(Undirviðmið!$B140="","",IF(Undirviðmið!$B140=Viðmið!$C$10,IFERROR(INDEX($C$38:$C$52,8),""),IF(8&lt;=COUNTIF($B$6:$B$37,Undirviðmið!$B140),IFERROR(INDEX($C$6:$C$37,MATCH(Undirviðmið!$B140,$B$6:$B$37,0)+8-1),""),"")))</f>
        <v/>
      </c>
      <c r="EU13" s="1" t="str">
        <f aca="false">IF(Undirviðmið!$B141="","",IF(Undirviðmið!$B141=Viðmið!$C$10,IFERROR(INDEX($C$38:$C$52,8),""),IF(8&lt;=COUNTIF($B$6:$B$37,Undirviðmið!$B141),IFERROR(INDEX($C$6:$C$37,MATCH(Undirviðmið!$B141,$B$6:$B$37,0)+8-1),""),"")))</f>
        <v/>
      </c>
      <c r="EV13" s="1" t="str">
        <f aca="false">IF(Undirviðmið!$B142="","",IF(Undirviðmið!$B142=Viðmið!$C$10,IFERROR(INDEX($C$38:$C$52,8),""),IF(8&lt;=COUNTIF($B$6:$B$37,Undirviðmið!$B142),IFERROR(INDEX($C$6:$C$37,MATCH(Undirviðmið!$B142,$B$6:$B$37,0)+8-1),""),"")))</f>
        <v/>
      </c>
      <c r="EW13" s="1" t="str">
        <f aca="false">IF(Undirviðmið!$B143="","",IF(Undirviðmið!$B143=Viðmið!$C$10,IFERROR(INDEX($C$38:$C$52,8),""),IF(8&lt;=COUNTIF($B$6:$B$37,Undirviðmið!$B143),IFERROR(INDEX($C$6:$C$37,MATCH(Undirviðmið!$B143,$B$6:$B$37,0)+8-1),""),"")))</f>
        <v/>
      </c>
      <c r="EX13" s="1" t="str">
        <f aca="false">IF(Undirviðmið!$B144="","",IF(Undirviðmið!$B144=Viðmið!$C$10,IFERROR(INDEX($C$38:$C$52,8),""),IF(8&lt;=COUNTIF($B$6:$B$37,Undirviðmið!$B144),IFERROR(INDEX($C$6:$C$37,MATCH(Undirviðmið!$B144,$B$6:$B$37,0)+8-1),""),"")))</f>
        <v/>
      </c>
      <c r="EY13" s="1" t="str">
        <f aca="false">IF(Undirviðmið!$B145="","",IF(Undirviðmið!$B145=Viðmið!$C$10,IFERROR(INDEX($C$38:$C$52,8),""),IF(8&lt;=COUNTIF($B$6:$B$37,Undirviðmið!$B145),IFERROR(INDEX($C$6:$C$37,MATCH(Undirviðmið!$B145,$B$6:$B$37,0)+8-1),""),"")))</f>
        <v/>
      </c>
      <c r="EZ13" s="1" t="str">
        <f aca="false">IF(Undirviðmið!$B146="","",IF(Undirviðmið!$B146=Viðmið!$C$10,IFERROR(INDEX($C$38:$C$52,8),""),IF(8&lt;=COUNTIF($B$6:$B$37,Undirviðmið!$B146),IFERROR(INDEX($C$6:$C$37,MATCH(Undirviðmið!$B146,$B$6:$B$37,0)+8-1),""),"")))</f>
        <v/>
      </c>
      <c r="FA13" s="1" t="str">
        <f aca="false">IF(Undirviðmið!$B147="","",IF(Undirviðmið!$B147=Viðmið!$C$10,IFERROR(INDEX($C$38:$C$52,8),""),IF(8&lt;=COUNTIF($B$6:$B$37,Undirviðmið!$B147),IFERROR(INDEX($C$6:$C$37,MATCH(Undirviðmið!$B147,$B$6:$B$37,0)+8-1),""),"")))</f>
        <v/>
      </c>
      <c r="FB13" s="1" t="str">
        <f aca="false">IF(Undirviðmið!$B148="","",IF(Undirviðmið!$B148=Viðmið!$C$10,IFERROR(INDEX($C$38:$C$52,8),""),IF(8&lt;=COUNTIF($B$6:$B$37,Undirviðmið!$B148),IFERROR(INDEX($C$6:$C$37,MATCH(Undirviðmið!$B148,$B$6:$B$37,0)+8-1),""),"")))</f>
        <v/>
      </c>
      <c r="FC13" s="1" t="str">
        <f aca="false">IF(Undirviðmið!$B149="","",IF(Undirviðmið!$B149=Viðmið!$C$10,IFERROR(INDEX($C$38:$C$52,8),""),IF(8&lt;=COUNTIF($B$6:$B$37,Undirviðmið!$B149),IFERROR(INDEX($C$6:$C$37,MATCH(Undirviðmið!$B149,$B$6:$B$37,0)+8-1),""),"")))</f>
        <v/>
      </c>
      <c r="FD13" s="1" t="str">
        <f aca="false">IF(Undirviðmið!$B150="","",IF(Undirviðmið!$B150=Viðmið!$C$10,IFERROR(INDEX($C$38:$C$52,8),""),IF(8&lt;=COUNTIF($B$6:$B$37,Undirviðmið!$B150),IFERROR(INDEX($C$6:$C$37,MATCH(Undirviðmið!$B150,$B$6:$B$37,0)+8-1),""),"")))</f>
        <v/>
      </c>
      <c r="FE13" s="1" t="str">
        <f aca="false">IF(Undirviðmið!$B151="","",IF(Undirviðmið!$B151=Viðmið!$C$10,IFERROR(INDEX($C$38:$C$52,8),""),IF(8&lt;=COUNTIF($B$6:$B$37,Undirviðmið!$B151),IFERROR(INDEX($C$6:$C$37,MATCH(Undirviðmið!$B151,$B$6:$B$37,0)+8-1),""),"")))</f>
        <v/>
      </c>
      <c r="FF13" s="1" t="str">
        <f aca="false">IF(Undirviðmið!$B152="","",IF(Undirviðmið!$B152=Viðmið!$C$10,IFERROR(INDEX($C$38:$C$52,8),""),IF(8&lt;=COUNTIF($B$6:$B$37,Undirviðmið!$B152),IFERROR(INDEX($C$6:$C$37,MATCH(Undirviðmið!$B152,$B$6:$B$37,0)+8-1),""),"")))</f>
        <v/>
      </c>
      <c r="FG13" s="1" t="str">
        <f aca="false">IF(Undirviðmið!$B153="","",IF(Undirviðmið!$B153=Viðmið!$C$10,IFERROR(INDEX($C$38:$C$52,8),""),IF(8&lt;=COUNTIF($B$6:$B$37,Undirviðmið!$B153),IFERROR(INDEX($C$6:$C$37,MATCH(Undirviðmið!$B153,$B$6:$B$37,0)+8-1),""),"")))</f>
        <v/>
      </c>
      <c r="FH13" s="1" t="str">
        <f aca="false">IF(Undirviðmið!$B154="","",IF(Undirviðmið!$B154=Viðmið!$C$10,IFERROR(INDEX($C$38:$C$52,8),""),IF(8&lt;=COUNTIF($B$6:$B$37,Undirviðmið!$B154),IFERROR(INDEX($C$6:$C$37,MATCH(Undirviðmið!$B154,$B$6:$B$37,0)+8-1),""),"")))</f>
        <v/>
      </c>
      <c r="FI13" s="1" t="str">
        <f aca="false">IF(Undirviðmið!$B155="","",IF(Undirviðmið!$B155=Viðmið!$C$10,IFERROR(INDEX($C$38:$C$52,8),""),IF(8&lt;=COUNTIF($B$6:$B$37,Undirviðmið!$B155),IFERROR(INDEX($C$6:$C$37,MATCH(Undirviðmið!$B155,$B$6:$B$37,0)+8-1),""),"")))</f>
        <v/>
      </c>
      <c r="FJ13" s="1" t="str">
        <f aca="false">IF(Undirviðmið!$B156="","",IF(Undirviðmið!$B156=Viðmið!$C$10,IFERROR(INDEX($C$38:$C$52,8),""),IF(8&lt;=COUNTIF($B$6:$B$37,Undirviðmið!$B156),IFERROR(INDEX($C$6:$C$37,MATCH(Undirviðmið!$B156,$B$6:$B$37,0)+8-1),""),"")))</f>
        <v/>
      </c>
      <c r="FK13" s="1" t="str">
        <f aca="false">IF(Undirviðmið!$B157="","",IF(Undirviðmið!$B157=Viðmið!$C$10,IFERROR(INDEX($C$38:$C$52,8),""),IF(8&lt;=COUNTIF($B$6:$B$37,Undirviðmið!$B157),IFERROR(INDEX($C$6:$C$37,MATCH(Undirviðmið!$B157,$B$6:$B$37,0)+8-1),""),"")))</f>
        <v/>
      </c>
      <c r="FL13" s="1" t="str">
        <f aca="false">IF(Undirviðmið!$B158="","",IF(Undirviðmið!$B158=Viðmið!$C$10,IFERROR(INDEX($C$38:$C$52,8),""),IF(8&lt;=COUNTIF($B$6:$B$37,Undirviðmið!$B158),IFERROR(INDEX($C$6:$C$37,MATCH(Undirviðmið!$B158,$B$6:$B$37,0)+8-1),""),"")))</f>
        <v/>
      </c>
      <c r="FM13" s="1" t="str">
        <f aca="false">IF(Undirviðmið!$B159="","",IF(Undirviðmið!$B159=Viðmið!$C$10,IFERROR(INDEX($C$38:$C$52,8),""),IF(8&lt;=COUNTIF($B$6:$B$37,Undirviðmið!$B159),IFERROR(INDEX($C$6:$C$37,MATCH(Undirviðmið!$B159,$B$6:$B$37,0)+8-1),""),"")))</f>
        <v/>
      </c>
      <c r="FN13" s="1" t="str">
        <f aca="false">IF(Undirviðmið!$B160="","",IF(Undirviðmið!$B160=Viðmið!$C$10,IFERROR(INDEX($C$38:$C$52,8),""),IF(8&lt;=COUNTIF($B$6:$B$37,Undirviðmið!$B160),IFERROR(INDEX($C$6:$C$37,MATCH(Undirviðmið!$B160,$B$6:$B$37,0)+8-1),""),"")))</f>
        <v/>
      </c>
      <c r="FO13" s="1" t="str">
        <f aca="false">IF(Undirviðmið!$B161="","",IF(Undirviðmið!$B161=Viðmið!$C$10,IFERROR(INDEX($C$38:$C$52,8),""),IF(8&lt;=COUNTIF($B$6:$B$37,Undirviðmið!$B161),IFERROR(INDEX($C$6:$C$37,MATCH(Undirviðmið!$B161,$B$6:$B$37,0)+8-1),""),"")))</f>
        <v/>
      </c>
      <c r="FP13" s="1" t="str">
        <f aca="false">IF(Undirviðmið!$B162="","",IF(Undirviðmið!$B162=Viðmið!$C$10,IFERROR(INDEX($C$38:$C$52,8),""),IF(8&lt;=COUNTIF($B$6:$B$37,Undirviðmið!$B162),IFERROR(INDEX($C$6:$C$37,MATCH(Undirviðmið!$B162,$B$6:$B$37,0)+8-1),""),"")))</f>
        <v/>
      </c>
      <c r="FQ13" s="1" t="str">
        <f aca="false">IF(Undirviðmið!$B163="","",IF(Undirviðmið!$B163=Viðmið!$C$10,IFERROR(INDEX($C$38:$C$52,8),""),IF(8&lt;=COUNTIF($B$6:$B$37,Undirviðmið!$B163),IFERROR(INDEX($C$6:$C$37,MATCH(Undirviðmið!$B163,$B$6:$B$37,0)+8-1),""),"")))</f>
        <v/>
      </c>
      <c r="FR13" s="1" t="str">
        <f aca="false">IF(Undirviðmið!$B164="","",IF(Undirviðmið!$B164=Viðmið!$C$10,IFERROR(INDEX($C$38:$C$52,8),""),IF(8&lt;=COUNTIF($B$6:$B$37,Undirviðmið!$B164),IFERROR(INDEX($C$6:$C$37,MATCH(Undirviðmið!$B164,$B$6:$B$37,0)+8-1),""),"")))</f>
        <v/>
      </c>
      <c r="FS13" s="1" t="str">
        <f aca="false">IF(Undirviðmið!$B165="","",IF(Undirviðmið!$B165=Viðmið!$C$10,IFERROR(INDEX($C$38:$C$52,8),""),IF(8&lt;=COUNTIF($B$6:$B$37,Undirviðmið!$B165),IFERROR(INDEX($C$6:$C$37,MATCH(Undirviðmið!$B165,$B$6:$B$37,0)+8-1),""),"")))</f>
        <v/>
      </c>
      <c r="FT13" s="1" t="str">
        <f aca="false">IF(Undirviðmið!$B166="","",IF(Undirviðmið!$B166=Viðmið!$C$10,IFERROR(INDEX($C$38:$C$52,8),""),IF(8&lt;=COUNTIF($B$6:$B$37,Undirviðmið!$B166),IFERROR(INDEX($C$6:$C$37,MATCH(Undirviðmið!$B166,$B$6:$B$37,0)+8-1),""),"")))</f>
        <v/>
      </c>
      <c r="FU13" s="1" t="str">
        <f aca="false">IF(Undirviðmið!$B167="","",IF(Undirviðmið!$B167=Viðmið!$C$10,IFERROR(INDEX($C$38:$C$52,8),""),IF(8&lt;=COUNTIF($B$6:$B$37,Undirviðmið!$B167),IFERROR(INDEX($C$6:$C$37,MATCH(Undirviðmið!$B167,$B$6:$B$37,0)+8-1),""),"")))</f>
        <v/>
      </c>
      <c r="FV13" s="1" t="str">
        <f aca="false">IF(Undirviðmið!$B168="","",IF(Undirviðmið!$B168=Viðmið!$C$10,IFERROR(INDEX($C$38:$C$52,8),""),IF(8&lt;=COUNTIF($B$6:$B$37,Undirviðmið!$B168),IFERROR(INDEX($C$6:$C$37,MATCH(Undirviðmið!$B168,$B$6:$B$37,0)+8-1),""),"")))</f>
        <v/>
      </c>
      <c r="FW13" s="1" t="str">
        <f aca="false">IF(Undirviðmið!$B169="","",IF(Undirviðmið!$B169=Viðmið!$C$10,IFERROR(INDEX($C$38:$C$52,8),""),IF(8&lt;=COUNTIF($B$6:$B$37,Undirviðmið!$B169),IFERROR(INDEX($C$6:$C$37,MATCH(Undirviðmið!$B169,$B$6:$B$37,0)+8-1),""),"")))</f>
        <v/>
      </c>
      <c r="FX13" s="1" t="str">
        <f aca="false">IF(Undirviðmið!$B170="","",IF(Undirviðmið!$B170=Viðmið!$C$10,IFERROR(INDEX($C$38:$C$52,8),""),IF(8&lt;=COUNTIF($B$6:$B$37,Undirviðmið!$B170),IFERROR(INDEX($C$6:$C$37,MATCH(Undirviðmið!$B170,$B$6:$B$37,0)+8-1),""),"")))</f>
        <v/>
      </c>
      <c r="FY13" s="1" t="str">
        <f aca="false">IF(Undirviðmið!$B171="","",IF(Undirviðmið!$B171=Viðmið!$C$10,IFERROR(INDEX($C$38:$C$52,8),""),IF(8&lt;=COUNTIF($B$6:$B$37,Undirviðmið!$B171),IFERROR(INDEX($C$6:$C$37,MATCH(Undirviðmið!$B171,$B$6:$B$37,0)+8-1),""),"")))</f>
        <v/>
      </c>
      <c r="FZ13" s="1" t="str">
        <f aca="false">IF(Undirviðmið!$B172="","",IF(Undirviðmið!$B172=Viðmið!$C$10,IFERROR(INDEX($C$38:$C$52,8),""),IF(8&lt;=COUNTIF($B$6:$B$37,Undirviðmið!$B172),IFERROR(INDEX($C$6:$C$37,MATCH(Undirviðmið!$B172,$B$6:$B$37,0)+8-1),""),"")))</f>
        <v/>
      </c>
      <c r="GA13" s="1" t="str">
        <f aca="false">IF(Undirviðmið!$B173="","",IF(Undirviðmið!$B173=Viðmið!$C$10,IFERROR(INDEX($C$38:$C$52,8),""),IF(8&lt;=COUNTIF($B$6:$B$37,Undirviðmið!$B173),IFERROR(INDEX($C$6:$C$37,MATCH(Undirviðmið!$B173,$B$6:$B$37,0)+8-1),""),"")))</f>
        <v/>
      </c>
      <c r="GB13" s="1" t="str">
        <f aca="false">IF(Undirviðmið!$B174="","",IF(Undirviðmið!$B174=Viðmið!$C$10,IFERROR(INDEX($C$38:$C$52,8),""),IF(8&lt;=COUNTIF($B$6:$B$37,Undirviðmið!$B174),IFERROR(INDEX($C$6:$C$37,MATCH(Undirviðmið!$B174,$B$6:$B$37,0)+8-1),""),"")))</f>
        <v/>
      </c>
      <c r="GC13" s="1" t="str">
        <f aca="false">IF(Undirviðmið!$B175="","",IF(Undirviðmið!$B175=Viðmið!$C$10,IFERROR(INDEX($C$38:$C$52,8),""),IF(8&lt;=COUNTIF($B$6:$B$37,Undirviðmið!$B175),IFERROR(INDEX($C$6:$C$37,MATCH(Undirviðmið!$B175,$B$6:$B$37,0)+8-1),""),"")))</f>
        <v/>
      </c>
      <c r="GD13" s="1" t="str">
        <f aca="false">IF(Undirviðmið!$B176="","",IF(Undirviðmið!$B176=Viðmið!$C$10,IFERROR(INDEX($C$38:$C$52,8),""),IF(8&lt;=COUNTIF($B$6:$B$37,Undirviðmið!$B176),IFERROR(INDEX($C$6:$C$37,MATCH(Undirviðmið!$B176,$B$6:$B$37,0)+8-1),""),"")))</f>
        <v/>
      </c>
      <c r="GE13" s="1" t="str">
        <f aca="false">IF(Undirviðmið!$B177="","",IF(Undirviðmið!$B177=Viðmið!$C$10,IFERROR(INDEX($C$38:$C$52,8),""),IF(8&lt;=COUNTIF($B$6:$B$37,Undirviðmið!$B177),IFERROR(INDEX($C$6:$C$37,MATCH(Undirviðmið!$B177,$B$6:$B$37,0)+8-1),""),"")))</f>
        <v/>
      </c>
      <c r="GF13" s="1" t="str">
        <f aca="false">IF(Undirviðmið!$B178="","",IF(Undirviðmið!$B178=Viðmið!$C$10,IFERROR(INDEX($C$38:$C$52,8),""),IF(8&lt;=COUNTIF($B$6:$B$37,Undirviðmið!$B178),IFERROR(INDEX($C$6:$C$37,MATCH(Undirviðmið!$B178,$B$6:$B$37,0)+8-1),""),"")))</f>
        <v/>
      </c>
      <c r="GG13" s="1" t="str">
        <f aca="false">IF(Undirviðmið!$B179="","",IF(Undirviðmið!$B179=Viðmið!$C$10,IFERROR(INDEX($C$38:$C$52,8),""),IF(8&lt;=COUNTIF($B$6:$B$37,Undirviðmið!$B179),IFERROR(INDEX($C$6:$C$37,MATCH(Undirviðmið!$B179,$B$6:$B$37,0)+8-1),""),"")))</f>
        <v/>
      </c>
      <c r="GH13" s="1" t="str">
        <f aca="false">IF(Undirviðmið!$B180="","",IF(Undirviðmið!$B180=Viðmið!$C$10,IFERROR(INDEX($C$38:$C$52,8),""),IF(8&lt;=COUNTIF($B$6:$B$37,Undirviðmið!$B180),IFERROR(INDEX($C$6:$C$37,MATCH(Undirviðmið!$B180,$B$6:$B$37,0)+8-1),""),"")))</f>
        <v/>
      </c>
      <c r="GI13" s="1" t="str">
        <f aca="false">IF(Undirviðmið!$B181="","",IF(Undirviðmið!$B181=Viðmið!$C$10,IFERROR(INDEX($C$38:$C$52,8),""),IF(8&lt;=COUNTIF($B$6:$B$37,Undirviðmið!$B181),IFERROR(INDEX($C$6:$C$37,MATCH(Undirviðmið!$B181,$B$6:$B$37,0)+8-1),""),"")))</f>
        <v/>
      </c>
      <c r="GJ13" s="1" t="str">
        <f aca="false">IF(Undirviðmið!$B182="","",IF(Undirviðmið!$B182=Viðmið!$C$10,IFERROR(INDEX($C$38:$C$52,8),""),IF(8&lt;=COUNTIF($B$6:$B$37,Undirviðmið!$B182),IFERROR(INDEX($C$6:$C$37,MATCH(Undirviðmið!$B182,$B$6:$B$37,0)+8-1),""),"")))</f>
        <v/>
      </c>
      <c r="GK13" s="1" t="str">
        <f aca="false">IF(Undirviðmið!$B183="","",IF(Undirviðmið!$B183=Viðmið!$C$10,IFERROR(INDEX($C$38:$C$52,8),""),IF(8&lt;=COUNTIF($B$6:$B$37,Undirviðmið!$B183),IFERROR(INDEX($C$6:$C$37,MATCH(Undirviðmið!$B183,$B$6:$B$37,0)+8-1),""),"")))</f>
        <v/>
      </c>
      <c r="GL13" s="1" t="str">
        <f aca="false">IF(Undirviðmið!$B184="","",IF(Undirviðmið!$B184=Viðmið!$C$10,IFERROR(INDEX($C$38:$C$52,8),""),IF(8&lt;=COUNTIF($B$6:$B$37,Undirviðmið!$B184),IFERROR(INDEX($C$6:$C$37,MATCH(Undirviðmið!$B184,$B$6:$B$37,0)+8-1),""),"")))</f>
        <v/>
      </c>
      <c r="GM13" s="1" t="str">
        <f aca="false">IF(Undirviðmið!$B185="","",IF(Undirviðmið!$B185=Viðmið!$C$10,IFERROR(INDEX($C$38:$C$52,8),""),IF(8&lt;=COUNTIF($B$6:$B$37,Undirviðmið!$B185),IFERROR(INDEX($C$6:$C$37,MATCH(Undirviðmið!$B185,$B$6:$B$37,0)+8-1),""),"")))</f>
        <v/>
      </c>
      <c r="GN13" s="1" t="str">
        <f aca="false">IF(Undirviðmið!$B186="","",IF(Undirviðmið!$B186=Viðmið!$C$10,IFERROR(INDEX($C$38:$C$52,8),""),IF(8&lt;=COUNTIF($B$6:$B$37,Undirviðmið!$B186),IFERROR(INDEX($C$6:$C$37,MATCH(Undirviðmið!$B186,$B$6:$B$37,0)+8-1),""),"")))</f>
        <v/>
      </c>
      <c r="GO13" s="1" t="str">
        <f aca="false">IF(Undirviðmið!$B187="","",IF(Undirviðmið!$B187=Viðmið!$C$10,IFERROR(INDEX($C$38:$C$52,8),""),IF(8&lt;=COUNTIF($B$6:$B$37,Undirviðmið!$B187),IFERROR(INDEX($C$6:$C$37,MATCH(Undirviðmið!$B187,$B$6:$B$37,0)+8-1),""),"")))</f>
        <v/>
      </c>
      <c r="GP13" s="1" t="str">
        <f aca="false">IF(Undirviðmið!$B188="","",IF(Undirviðmið!$B188=Viðmið!$C$10,IFERROR(INDEX($C$38:$C$52,8),""),IF(8&lt;=COUNTIF($B$6:$B$37,Undirviðmið!$B188),IFERROR(INDEX($C$6:$C$37,MATCH(Undirviðmið!$B188,$B$6:$B$37,0)+8-1),""),"")))</f>
        <v/>
      </c>
      <c r="GQ13" s="1" t="str">
        <f aca="false">IF(Undirviðmið!$B189="","",IF(Undirviðmið!$B189=Viðmið!$C$10,IFERROR(INDEX($C$38:$C$52,8),""),IF(8&lt;=COUNTIF($B$6:$B$37,Undirviðmið!$B189),IFERROR(INDEX($C$6:$C$37,MATCH(Undirviðmið!$B189,$B$6:$B$37,0)+8-1),""),"")))</f>
        <v/>
      </c>
      <c r="GR13" s="1" t="str">
        <f aca="false">IF(Undirviðmið!$B190="","",IF(Undirviðmið!$B190=Viðmið!$C$10,IFERROR(INDEX($C$38:$C$52,8),""),IF(8&lt;=COUNTIF($B$6:$B$37,Undirviðmið!$B190),IFERROR(INDEX($C$6:$C$37,MATCH(Undirviðmið!$B190,$B$6:$B$37,0)+8-1),""),"")))</f>
        <v/>
      </c>
      <c r="GS13" s="1" t="str">
        <f aca="false">IF(Undirviðmið!$B191="","",IF(Undirviðmið!$B191=Viðmið!$C$10,IFERROR(INDEX($C$38:$C$52,8),""),IF(8&lt;=COUNTIF($B$6:$B$37,Undirviðmið!$B191),IFERROR(INDEX($C$6:$C$37,MATCH(Undirviðmið!$B191,$B$6:$B$37,0)+8-1),""),"")))</f>
        <v/>
      </c>
      <c r="GT13" s="1" t="str">
        <f aca="false">IF(Undirviðmið!$B192="","",IF(Undirviðmið!$B192=Viðmið!$C$10,IFERROR(INDEX($C$38:$C$52,8),""),IF(8&lt;=COUNTIF($B$6:$B$37,Undirviðmið!$B192),IFERROR(INDEX($C$6:$C$37,MATCH(Undirviðmið!$B192,$B$6:$B$37,0)+8-1),""),"")))</f>
        <v/>
      </c>
      <c r="GU13" s="1" t="str">
        <f aca="false">IF(Undirviðmið!$B193="","",IF(Undirviðmið!$B193=Viðmið!$C$10,IFERROR(INDEX($C$38:$C$52,8),""),IF(8&lt;=COUNTIF($B$6:$B$37,Undirviðmið!$B193),IFERROR(INDEX($C$6:$C$37,MATCH(Undirviðmið!$B193,$B$6:$B$37,0)+8-1),""),"")))</f>
        <v/>
      </c>
      <c r="GV13" s="1" t="str">
        <f aca="false">IF(Undirviðmið!$B194="","",IF(Undirviðmið!$B194=Viðmið!$C$10,IFERROR(INDEX($C$38:$C$52,8),""),IF(8&lt;=COUNTIF($B$6:$B$37,Undirviðmið!$B194),IFERROR(INDEX($C$6:$C$37,MATCH(Undirviðmið!$B194,$B$6:$B$37,0)+8-1),""),"")))</f>
        <v/>
      </c>
      <c r="GW13" s="1" t="str">
        <f aca="false">IF(Undirviðmið!$B195="","",IF(Undirviðmið!$B195=Viðmið!$C$10,IFERROR(INDEX($C$38:$C$52,8),""),IF(8&lt;=COUNTIF($B$6:$B$37,Undirviðmið!$B195),IFERROR(INDEX($C$6:$C$37,MATCH(Undirviðmið!$B195,$B$6:$B$37,0)+8-1),""),"")))</f>
        <v/>
      </c>
      <c r="GX13" s="1" t="str">
        <f aca="false">IF(Undirviðmið!$B196="","",IF(Undirviðmið!$B196=Viðmið!$C$10,IFERROR(INDEX($C$38:$C$52,8),""),IF(8&lt;=COUNTIF($B$6:$B$37,Undirviðmið!$B196),IFERROR(INDEX($C$6:$C$37,MATCH(Undirviðmið!$B196,$B$6:$B$37,0)+8-1),""),"")))</f>
        <v/>
      </c>
      <c r="GY13" s="1" t="str">
        <f aca="false">IF(Undirviðmið!$B197="","",IF(Undirviðmið!$B197=Viðmið!$C$10,IFERROR(INDEX($C$38:$C$52,8),""),IF(8&lt;=COUNTIF($B$6:$B$37,Undirviðmið!$B197),IFERROR(INDEX($C$6:$C$37,MATCH(Undirviðmið!$B197,$B$6:$B$37,0)+8-1),""),"")))</f>
        <v/>
      </c>
      <c r="GZ13" s="1" t="str">
        <f aca="false">IF(Undirviðmið!$B198="","",IF(Undirviðmið!$B198=Viðmið!$C$10,IFERROR(INDEX($C$38:$C$52,8),""),IF(8&lt;=COUNTIF($B$6:$B$37,Undirviðmið!$B198),IFERROR(INDEX($C$6:$C$37,MATCH(Undirviðmið!$B198,$B$6:$B$37,0)+8-1),""),"")))</f>
        <v/>
      </c>
      <c r="HA13" s="1" t="str">
        <f aca="false">IF(Undirviðmið!$B199="","",IF(Undirviðmið!$B199=Viðmið!$C$10,IFERROR(INDEX($C$38:$C$52,8),""),IF(8&lt;=COUNTIF($B$6:$B$37,Undirviðmið!$B199),IFERROR(INDEX($C$6:$C$37,MATCH(Undirviðmið!$B199,$B$6:$B$37,0)+8-1),""),"")))</f>
        <v/>
      </c>
      <c r="HB13" s="1" t="str">
        <f aca="false">IF(Undirviðmið!$B200="","",IF(Undirviðmið!$B200=Viðmið!$C$10,IFERROR(INDEX($C$38:$C$52,8),""),IF(8&lt;=COUNTIF($B$6:$B$37,Undirviðmið!$B200),IFERROR(INDEX($C$6:$C$37,MATCH(Undirviðmið!$B200,$B$6:$B$37,0)+8-1),""),"")))</f>
        <v/>
      </c>
      <c r="HC13" s="1" t="str">
        <f aca="false">IF(Undirviðmið!$B201="","",IF(Undirviðmið!$B201=Viðmið!$C$10,IFERROR(INDEX($C$38:$C$52,8),""),IF(8&lt;=COUNTIF($B$6:$B$37,Undirviðmið!$B201),IFERROR(INDEX($C$6:$C$37,MATCH(Undirviðmið!$B201,$B$6:$B$37,0)+8-1),""),"")))</f>
        <v/>
      </c>
      <c r="HD13" s="1" t="str">
        <f aca="false">IF(Undirviðmið!$B202="","",IF(Undirviðmið!$B202=Viðmið!$C$10,IFERROR(INDEX($C$38:$C$52,8),""),IF(8&lt;=COUNTIF($B$6:$B$37,Undirviðmið!$B202),IFERROR(INDEX($C$6:$C$37,MATCH(Undirviðmið!$B202,$B$6:$B$37,0)+8-1),""),"")))</f>
        <v/>
      </c>
      <c r="HE13" s="1" t="str">
        <f aca="false">IF(Undirviðmið!$B203="","",IF(Undirviðmið!$B203=Viðmið!$C$10,IFERROR(INDEX($C$38:$C$52,8),""),IF(8&lt;=COUNTIF($B$6:$B$37,Undirviðmið!$B203),IFERROR(INDEX($C$6:$C$37,MATCH(Undirviðmið!$B203,$B$6:$B$37,0)+8-1),""),"")))</f>
        <v/>
      </c>
      <c r="HF13" s="1" t="str">
        <f aca="false">IF(Undirviðmið!$B204="","",IF(Undirviðmið!$B204=Viðmið!$C$10,IFERROR(INDEX($C$38:$C$52,8),""),IF(8&lt;=COUNTIF($B$6:$B$37,Undirviðmið!$B204),IFERROR(INDEX($C$6:$C$37,MATCH(Undirviðmið!$B204,$B$6:$B$37,0)+8-1),""),"")))</f>
        <v/>
      </c>
      <c r="HG13" s="1" t="str">
        <f aca="false">IF(Undirviðmið!$B205="","",IF(Undirviðmið!$B205=Viðmið!$C$10,IFERROR(INDEX($C$38:$C$52,8),""),IF(8&lt;=COUNTIF($B$6:$B$37,Undirviðmið!$B205),IFERROR(INDEX($C$6:$C$37,MATCH(Undirviðmið!$B205,$B$6:$B$37,0)+8-1),""),"")))</f>
        <v/>
      </c>
    </row>
    <row r="14" customFormat="false" ht="15" hidden="false" customHeight="true" outlineLevel="0" collapsed="false">
      <c r="B14" s="1" t="s">
        <v>96</v>
      </c>
      <c r="C14" s="1" t="s">
        <v>229</v>
      </c>
      <c r="D14" s="1" t="s">
        <v>230</v>
      </c>
      <c r="E14" s="1" t="n">
        <v>5</v>
      </c>
      <c r="F14" s="1" t="s">
        <v>231</v>
      </c>
      <c r="G14" s="1" t="s">
        <v>232</v>
      </c>
      <c r="H14" s="1" t="s">
        <v>233</v>
      </c>
      <c r="I14" s="1" t="s">
        <v>234</v>
      </c>
      <c r="J14" s="1" t="s">
        <v>235</v>
      </c>
      <c r="P14" s="1" t="str">
        <f aca="false">IF(Undirviðmið!$B6="","",IF(Undirviðmið!$B6=Viðmið!$C$10,IFERROR(INDEX($C$38:$C$52,9),""),IF(9&lt;=COUNTIF($B$6:$B$37,Undirviðmið!$B6),IFERROR(INDEX($C$6:$C$37,MATCH(Undirviðmið!$B6,$B$6:$B$37,0)+9-1),""),"")))</f>
        <v/>
      </c>
      <c r="Q14" s="1" t="str">
        <f aca="false">IF(Undirviðmið!$B7="","",IF(Undirviðmið!$B7=Viðmið!$C$10,IFERROR(INDEX($C$38:$C$52,9),""),IF(9&lt;=COUNTIF($B$6:$B$37,Undirviðmið!$B7),IFERROR(INDEX($C$6:$C$37,MATCH(Undirviðmið!$B7,$B$6:$B$37,0)+9-1),""),"")))</f>
        <v/>
      </c>
      <c r="R14" s="1" t="str">
        <f aca="false">IF(Undirviðmið!$B8="","",IF(Undirviðmið!$B8=Viðmið!$C$10,IFERROR(INDEX($C$38:$C$52,9),""),IF(9&lt;=COUNTIF($B$6:$B$37,Undirviðmið!$B8),IFERROR(INDEX($C$6:$C$37,MATCH(Undirviðmið!$B8,$B$6:$B$37,0)+9-1),""),"")))</f>
        <v/>
      </c>
      <c r="S14" s="1" t="str">
        <f aca="false">IF(Undirviðmið!$B9="","",IF(Undirviðmið!$B9=Viðmið!$C$10,IFERROR(INDEX($C$38:$C$52,9),""),IF(9&lt;=COUNTIF($B$6:$B$37,Undirviðmið!$B9),IFERROR(INDEX($C$6:$C$37,MATCH(Undirviðmið!$B9,$B$6:$B$37,0)+9-1),""),"")))</f>
        <v/>
      </c>
      <c r="T14" s="1" t="str">
        <f aca="false">IF(Undirviðmið!$B10="","",IF(Undirviðmið!$B10=Viðmið!$C$10,IFERROR(INDEX($C$38:$C$52,9),""),IF(9&lt;=COUNTIF($B$6:$B$37,Undirviðmið!$B10),IFERROR(INDEX($C$6:$C$37,MATCH(Undirviðmið!$B10,$B$6:$B$37,0)+9-1),""),"")))</f>
        <v/>
      </c>
      <c r="U14" s="1" t="str">
        <f aca="false">IF(Undirviðmið!$B11="","",IF(Undirviðmið!$B11=Viðmið!$C$10,IFERROR(INDEX($C$38:$C$52,9),""),IF(9&lt;=COUNTIF($B$6:$B$37,Undirviðmið!$B11),IFERROR(INDEX($C$6:$C$37,MATCH(Undirviðmið!$B11,$B$6:$B$37,0)+9-1),""),"")))</f>
        <v/>
      </c>
      <c r="V14" s="1" t="str">
        <f aca="false">IF(Undirviðmið!$B12="","",IF(Undirviðmið!$B12=Viðmið!$C$10,IFERROR(INDEX($C$38:$C$52,9),""),IF(9&lt;=COUNTIF($B$6:$B$37,Undirviðmið!$B12),IFERROR(INDEX($C$6:$C$37,MATCH(Undirviðmið!$B12,$B$6:$B$37,0)+9-1),""),"")))</f>
        <v/>
      </c>
      <c r="W14" s="1" t="str">
        <f aca="false">IF(Undirviðmið!$B13="","",IF(Undirviðmið!$B13=Viðmið!$C$10,IFERROR(INDEX($C$38:$C$52,9),""),IF(9&lt;=COUNTIF($B$6:$B$37,Undirviðmið!$B13),IFERROR(INDEX($C$6:$C$37,MATCH(Undirviðmið!$B13,$B$6:$B$37,0)+9-1),""),"")))</f>
        <v/>
      </c>
      <c r="X14" s="1" t="str">
        <f aca="false">IF(Undirviðmið!$B14="","",IF(Undirviðmið!$B14=Viðmið!$C$10,IFERROR(INDEX($C$38:$C$52,9),""),IF(9&lt;=COUNTIF($B$6:$B$37,Undirviðmið!$B14),IFERROR(INDEX($C$6:$C$37,MATCH(Undirviðmið!$B14,$B$6:$B$37,0)+9-1),""),"")))</f>
        <v/>
      </c>
      <c r="Y14" s="1" t="str">
        <f aca="false">IF(Undirviðmið!$B15="","",IF(Undirviðmið!$B15=Viðmið!$C$10,IFERROR(INDEX($C$38:$C$52,9),""),IF(9&lt;=COUNTIF($B$6:$B$37,Undirviðmið!$B15),IFERROR(INDEX($C$6:$C$37,MATCH(Undirviðmið!$B15,$B$6:$B$37,0)+9-1),""),"")))</f>
        <v/>
      </c>
      <c r="Z14" s="1" t="str">
        <f aca="false">IF(Undirviðmið!$B16="","",IF(Undirviðmið!$B16=Viðmið!$C$10,IFERROR(INDEX($C$38:$C$52,9),""),IF(9&lt;=COUNTIF($B$6:$B$37,Undirviðmið!$B16),IFERROR(INDEX($C$6:$C$37,MATCH(Undirviðmið!$B16,$B$6:$B$37,0)+9-1),""),"")))</f>
        <v/>
      </c>
      <c r="AA14" s="1" t="str">
        <f aca="false">IF(Undirviðmið!$B17="","",IF(Undirviðmið!$B17=Viðmið!$C$10,IFERROR(INDEX($C$38:$C$52,9),""),IF(9&lt;=COUNTIF($B$6:$B$37,Undirviðmið!$B17),IFERROR(INDEX($C$6:$C$37,MATCH(Undirviðmið!$B17,$B$6:$B$37,0)+9-1),""),"")))</f>
        <v/>
      </c>
      <c r="AB14" s="1" t="str">
        <f aca="false">IF(Undirviðmið!$B18="","",IF(Undirviðmið!$B18=Viðmið!$C$10,IFERROR(INDEX($C$38:$C$52,9),""),IF(9&lt;=COUNTIF($B$6:$B$37,Undirviðmið!$B18),IFERROR(INDEX($C$6:$C$37,MATCH(Undirviðmið!$B18,$B$6:$B$37,0)+9-1),""),"")))</f>
        <v/>
      </c>
      <c r="AC14" s="1" t="str">
        <f aca="false">IF(Undirviðmið!$B19="","",IF(Undirviðmið!$B19=Viðmið!$C$10,IFERROR(INDEX($C$38:$C$52,9),""),IF(9&lt;=COUNTIF($B$6:$B$37,Undirviðmið!$B19),IFERROR(INDEX($C$6:$C$37,MATCH(Undirviðmið!$B19,$B$6:$B$37,0)+9-1),""),"")))</f>
        <v/>
      </c>
      <c r="AD14" s="1" t="str">
        <f aca="false">IF(Undirviðmið!$B20="","",IF(Undirviðmið!$B20=Viðmið!$C$10,IFERROR(INDEX($C$38:$C$52,9),""),IF(9&lt;=COUNTIF($B$6:$B$37,Undirviðmið!$B20),IFERROR(INDEX($C$6:$C$37,MATCH(Undirviðmið!$B20,$B$6:$B$37,0)+9-1),""),"")))</f>
        <v/>
      </c>
      <c r="AE14" s="1" t="str">
        <f aca="false">IF(Undirviðmið!$B21="","",IF(Undirviðmið!$B21=Viðmið!$C$10,IFERROR(INDEX($C$38:$C$52,9),""),IF(9&lt;=COUNTIF($B$6:$B$37,Undirviðmið!$B21),IFERROR(INDEX($C$6:$C$37,MATCH(Undirviðmið!$B21,$B$6:$B$37,0)+9-1),""),"")))</f>
        <v/>
      </c>
      <c r="AF14" s="1" t="str">
        <f aca="false">IF(Undirviðmið!$B22="","",IF(Undirviðmið!$B22=Viðmið!$C$10,IFERROR(INDEX($C$38:$C$52,9),""),IF(9&lt;=COUNTIF($B$6:$B$37,Undirviðmið!$B22),IFERROR(INDEX($C$6:$C$37,MATCH(Undirviðmið!$B22,$B$6:$B$37,0)+9-1),""),"")))</f>
        <v/>
      </c>
      <c r="AG14" s="1" t="str">
        <f aca="false">IF(Undirviðmið!$B23="","",IF(Undirviðmið!$B23=Viðmið!$C$10,IFERROR(INDEX($C$38:$C$52,9),""),IF(9&lt;=COUNTIF($B$6:$B$37,Undirviðmið!$B23),IFERROR(INDEX($C$6:$C$37,MATCH(Undirviðmið!$B23,$B$6:$B$37,0)+9-1),""),"")))</f>
        <v/>
      </c>
      <c r="AH14" s="1" t="str">
        <f aca="false">IF(Undirviðmið!$B24="","",IF(Undirviðmið!$B24=Viðmið!$C$10,IFERROR(INDEX($C$38:$C$52,9),""),IF(9&lt;=COUNTIF($B$6:$B$37,Undirviðmið!$B24),IFERROR(INDEX($C$6:$C$37,MATCH(Undirviðmið!$B24,$B$6:$B$37,0)+9-1),""),"")))</f>
        <v/>
      </c>
      <c r="AI14" s="1" t="str">
        <f aca="false">IF(Undirviðmið!$B25="","",IF(Undirviðmið!$B25=Viðmið!$C$10,IFERROR(INDEX($C$38:$C$52,9),""),IF(9&lt;=COUNTIF($B$6:$B$37,Undirviðmið!$B25),IFERROR(INDEX($C$6:$C$37,MATCH(Undirviðmið!$B25,$B$6:$B$37,0)+9-1),""),"")))</f>
        <v/>
      </c>
      <c r="AJ14" s="1" t="str">
        <f aca="false">IF(Undirviðmið!$B26="","",IF(Undirviðmið!$B26=Viðmið!$C$10,IFERROR(INDEX($C$38:$C$52,9),""),IF(9&lt;=COUNTIF($B$6:$B$37,Undirviðmið!$B26),IFERROR(INDEX($C$6:$C$37,MATCH(Undirviðmið!$B26,$B$6:$B$37,0)+9-1),""),"")))</f>
        <v/>
      </c>
      <c r="AK14" s="1" t="str">
        <f aca="false">IF(Undirviðmið!$B27="","",IF(Undirviðmið!$B27=Viðmið!$C$10,IFERROR(INDEX($C$38:$C$52,9),""),IF(9&lt;=COUNTIF($B$6:$B$37,Undirviðmið!$B27),IFERROR(INDEX($C$6:$C$37,MATCH(Undirviðmið!$B27,$B$6:$B$37,0)+9-1),""),"")))</f>
        <v/>
      </c>
      <c r="AL14" s="1" t="str">
        <f aca="false">IF(Undirviðmið!$B28="","",IF(Undirviðmið!$B28=Viðmið!$C$10,IFERROR(INDEX($C$38:$C$52,9),""),IF(9&lt;=COUNTIF($B$6:$B$37,Undirviðmið!$B28),IFERROR(INDEX($C$6:$C$37,MATCH(Undirviðmið!$B28,$B$6:$B$37,0)+9-1),""),"")))</f>
        <v/>
      </c>
      <c r="AM14" s="1" t="str">
        <f aca="false">IF(Undirviðmið!$B29="","",IF(Undirviðmið!$B29=Viðmið!$C$10,IFERROR(INDEX($C$38:$C$52,9),""),IF(9&lt;=COUNTIF($B$6:$B$37,Undirviðmið!$B29),IFERROR(INDEX($C$6:$C$37,MATCH(Undirviðmið!$B29,$B$6:$B$37,0)+9-1),""),"")))</f>
        <v/>
      </c>
      <c r="AN14" s="1" t="str">
        <f aca="false">IF(Undirviðmið!$B30="","",IF(Undirviðmið!$B30=Viðmið!$C$10,IFERROR(INDEX($C$38:$C$52,9),""),IF(9&lt;=COUNTIF($B$6:$B$37,Undirviðmið!$B30),IFERROR(INDEX($C$6:$C$37,MATCH(Undirviðmið!$B30,$B$6:$B$37,0)+9-1),""),"")))</f>
        <v/>
      </c>
      <c r="AO14" s="1" t="str">
        <f aca="false">IF(Undirviðmið!$B31="","",IF(Undirviðmið!$B31=Viðmið!$C$10,IFERROR(INDEX($C$38:$C$52,9),""),IF(9&lt;=COUNTIF($B$6:$B$37,Undirviðmið!$B31),IFERROR(INDEX($C$6:$C$37,MATCH(Undirviðmið!$B31,$B$6:$B$37,0)+9-1),""),"")))</f>
        <v/>
      </c>
      <c r="AP14" s="1" t="str">
        <f aca="false">IF(Undirviðmið!$B32="","",IF(Undirviðmið!$B32=Viðmið!$C$10,IFERROR(INDEX($C$38:$C$52,9),""),IF(9&lt;=COUNTIF($B$6:$B$37,Undirviðmið!$B32),IFERROR(INDEX($C$6:$C$37,MATCH(Undirviðmið!$B32,$B$6:$B$37,0)+9-1),""),"")))</f>
        <v/>
      </c>
      <c r="AQ14" s="1" t="str">
        <f aca="false">IF(Undirviðmið!$B33="","",IF(Undirviðmið!$B33=Viðmið!$C$10,IFERROR(INDEX($C$38:$C$52,9),""),IF(9&lt;=COUNTIF($B$6:$B$37,Undirviðmið!$B33),IFERROR(INDEX($C$6:$C$37,MATCH(Undirviðmið!$B33,$B$6:$B$37,0)+9-1),""),"")))</f>
        <v/>
      </c>
      <c r="AR14" s="1" t="str">
        <f aca="false">IF(Undirviðmið!$B34="","",IF(Undirviðmið!$B34=Viðmið!$C$10,IFERROR(INDEX($C$38:$C$52,9),""),IF(9&lt;=COUNTIF($B$6:$B$37,Undirviðmið!$B34),IFERROR(INDEX($C$6:$C$37,MATCH(Undirviðmið!$B34,$B$6:$B$37,0)+9-1),""),"")))</f>
        <v/>
      </c>
      <c r="AS14" s="1" t="str">
        <f aca="false">IF(Undirviðmið!$B35="","",IF(Undirviðmið!$B35=Viðmið!$C$10,IFERROR(INDEX($C$38:$C$52,9),""),IF(9&lt;=COUNTIF($B$6:$B$37,Undirviðmið!$B35),IFERROR(INDEX($C$6:$C$37,MATCH(Undirviðmið!$B35,$B$6:$B$37,0)+9-1),""),"")))</f>
        <v/>
      </c>
      <c r="AT14" s="1" t="str">
        <f aca="false">IF(Undirviðmið!$B36="","",IF(Undirviðmið!$B36=Viðmið!$C$10,IFERROR(INDEX($C$38:$C$52,9),""),IF(9&lt;=COUNTIF($B$6:$B$37,Undirviðmið!$B36),IFERROR(INDEX($C$6:$C$37,MATCH(Undirviðmið!$B36,$B$6:$B$37,0)+9-1),""),"")))</f>
        <v/>
      </c>
      <c r="AU14" s="1" t="str">
        <f aca="false">IF(Undirviðmið!$B37="","",IF(Undirviðmið!$B37=Viðmið!$C$10,IFERROR(INDEX($C$38:$C$52,9),""),IF(9&lt;=COUNTIF($B$6:$B$37,Undirviðmið!$B37),IFERROR(INDEX($C$6:$C$37,MATCH(Undirviðmið!$B37,$B$6:$B$37,0)+9-1),""),"")))</f>
        <v/>
      </c>
      <c r="AV14" s="1" t="str">
        <f aca="false">IF(Undirviðmið!$B38="","",IF(Undirviðmið!$B38=Viðmið!$C$10,IFERROR(INDEX($C$38:$C$52,9),""),IF(9&lt;=COUNTIF($B$6:$B$37,Undirviðmið!$B38),IFERROR(INDEX($C$6:$C$37,MATCH(Undirviðmið!$B38,$B$6:$B$37,0)+9-1),""),"")))</f>
        <v/>
      </c>
      <c r="AW14" s="1" t="str">
        <f aca="false">IF(Undirviðmið!$B39="","",IF(Undirviðmið!$B39=Viðmið!$C$10,IFERROR(INDEX($C$38:$C$52,9),""),IF(9&lt;=COUNTIF($B$6:$B$37,Undirviðmið!$B39),IFERROR(INDEX($C$6:$C$37,MATCH(Undirviðmið!$B39,$B$6:$B$37,0)+9-1),""),"")))</f>
        <v/>
      </c>
      <c r="AX14" s="1" t="str">
        <f aca="false">IF(Undirviðmið!$B40="","",IF(Undirviðmið!$B40=Viðmið!$C$10,IFERROR(INDEX($C$38:$C$52,9),""),IF(9&lt;=COUNTIF($B$6:$B$37,Undirviðmið!$B40),IFERROR(INDEX($C$6:$C$37,MATCH(Undirviðmið!$B40,$B$6:$B$37,0)+9-1),""),"")))</f>
        <v/>
      </c>
      <c r="AY14" s="1" t="str">
        <f aca="false">IF(Undirviðmið!$B41="","",IF(Undirviðmið!$B41=Viðmið!$C$10,IFERROR(INDEX($C$38:$C$52,9),""),IF(9&lt;=COUNTIF($B$6:$B$37,Undirviðmið!$B41),IFERROR(INDEX($C$6:$C$37,MATCH(Undirviðmið!$B41,$B$6:$B$37,0)+9-1),""),"")))</f>
        <v/>
      </c>
      <c r="AZ14" s="1" t="str">
        <f aca="false">IF(Undirviðmið!$B42="","",IF(Undirviðmið!$B42=Viðmið!$C$10,IFERROR(INDEX($C$38:$C$52,9),""),IF(9&lt;=COUNTIF($B$6:$B$37,Undirviðmið!$B42),IFERROR(INDEX($C$6:$C$37,MATCH(Undirviðmið!$B42,$B$6:$B$37,0)+9-1),""),"")))</f>
        <v/>
      </c>
      <c r="BA14" s="1" t="str">
        <f aca="false">IF(Undirviðmið!$B43="","",IF(Undirviðmið!$B43=Viðmið!$C$10,IFERROR(INDEX($C$38:$C$52,9),""),IF(9&lt;=COUNTIF($B$6:$B$37,Undirviðmið!$B43),IFERROR(INDEX($C$6:$C$37,MATCH(Undirviðmið!$B43,$B$6:$B$37,0)+9-1),""),"")))</f>
        <v/>
      </c>
      <c r="BB14" s="1" t="str">
        <f aca="false">IF(Undirviðmið!$B44="","",IF(Undirviðmið!$B44=Viðmið!$C$10,IFERROR(INDEX($C$38:$C$52,9),""),IF(9&lt;=COUNTIF($B$6:$B$37,Undirviðmið!$B44),IFERROR(INDEX($C$6:$C$37,MATCH(Undirviðmið!$B44,$B$6:$B$37,0)+9-1),""),"")))</f>
        <v/>
      </c>
      <c r="BC14" s="1" t="str">
        <f aca="false">IF(Undirviðmið!$B45="","",IF(Undirviðmið!$B45=Viðmið!$C$10,IFERROR(INDEX($C$38:$C$52,9),""),IF(9&lt;=COUNTIF($B$6:$B$37,Undirviðmið!$B45),IFERROR(INDEX($C$6:$C$37,MATCH(Undirviðmið!$B45,$B$6:$B$37,0)+9-1),""),"")))</f>
        <v/>
      </c>
      <c r="BD14" s="1" t="str">
        <f aca="false">IF(Undirviðmið!$B46="","",IF(Undirviðmið!$B46=Viðmið!$C$10,IFERROR(INDEX($C$38:$C$52,9),""),IF(9&lt;=COUNTIF($B$6:$B$37,Undirviðmið!$B46),IFERROR(INDEX($C$6:$C$37,MATCH(Undirviðmið!$B46,$B$6:$B$37,0)+9-1),""),"")))</f>
        <v/>
      </c>
      <c r="BE14" s="1" t="str">
        <f aca="false">IF(Undirviðmið!$B47="","",IF(Undirviðmið!$B47=Viðmið!$C$10,IFERROR(INDEX($C$38:$C$52,9),""),IF(9&lt;=COUNTIF($B$6:$B$37,Undirviðmið!$B47),IFERROR(INDEX($C$6:$C$37,MATCH(Undirviðmið!$B47,$B$6:$B$37,0)+9-1),""),"")))</f>
        <v/>
      </c>
      <c r="BF14" s="1" t="str">
        <f aca="false">IF(Undirviðmið!$B48="","",IF(Undirviðmið!$B48=Viðmið!$C$10,IFERROR(INDEX($C$38:$C$52,9),""),IF(9&lt;=COUNTIF($B$6:$B$37,Undirviðmið!$B48),IFERROR(INDEX($C$6:$C$37,MATCH(Undirviðmið!$B48,$B$6:$B$37,0)+9-1),""),"")))</f>
        <v/>
      </c>
      <c r="BG14" s="1" t="str">
        <f aca="false">IF(Undirviðmið!$B49="","",IF(Undirviðmið!$B49=Viðmið!$C$10,IFERROR(INDEX($C$38:$C$52,9),""),IF(9&lt;=COUNTIF($B$6:$B$37,Undirviðmið!$B49),IFERROR(INDEX($C$6:$C$37,MATCH(Undirviðmið!$B49,$B$6:$B$37,0)+9-1),""),"")))</f>
        <v/>
      </c>
      <c r="BH14" s="1" t="str">
        <f aca="false">IF(Undirviðmið!$B50="","",IF(Undirviðmið!$B50=Viðmið!$C$10,IFERROR(INDEX($C$38:$C$52,9),""),IF(9&lt;=COUNTIF($B$6:$B$37,Undirviðmið!$B50),IFERROR(INDEX($C$6:$C$37,MATCH(Undirviðmið!$B50,$B$6:$B$37,0)+9-1),""),"")))</f>
        <v/>
      </c>
      <c r="BI14" s="1" t="str">
        <f aca="false">IF(Undirviðmið!$B51="","",IF(Undirviðmið!$B51=Viðmið!$C$10,IFERROR(INDEX($C$38:$C$52,9),""),IF(9&lt;=COUNTIF($B$6:$B$37,Undirviðmið!$B51),IFERROR(INDEX($C$6:$C$37,MATCH(Undirviðmið!$B51,$B$6:$B$37,0)+9-1),""),"")))</f>
        <v/>
      </c>
      <c r="BJ14" s="1" t="str">
        <f aca="false">IF(Undirviðmið!$B52="","",IF(Undirviðmið!$B52=Viðmið!$C$10,IFERROR(INDEX($C$38:$C$52,9),""),IF(9&lt;=COUNTIF($B$6:$B$37,Undirviðmið!$B52),IFERROR(INDEX($C$6:$C$37,MATCH(Undirviðmið!$B52,$B$6:$B$37,0)+9-1),""),"")))</f>
        <v/>
      </c>
      <c r="BK14" s="1" t="str">
        <f aca="false">IF(Undirviðmið!$B53="","",IF(Undirviðmið!$B53=Viðmið!$C$10,IFERROR(INDEX($C$38:$C$52,9),""),IF(9&lt;=COUNTIF($B$6:$B$37,Undirviðmið!$B53),IFERROR(INDEX($C$6:$C$37,MATCH(Undirviðmið!$B53,$B$6:$B$37,0)+9-1),""),"")))</f>
        <v/>
      </c>
      <c r="BL14" s="1" t="str">
        <f aca="false">IF(Undirviðmið!$B54="","",IF(Undirviðmið!$B54=Viðmið!$C$10,IFERROR(INDEX($C$38:$C$52,9),""),IF(9&lt;=COUNTIF($B$6:$B$37,Undirviðmið!$B54),IFERROR(INDEX($C$6:$C$37,MATCH(Undirviðmið!$B54,$B$6:$B$37,0)+9-1),""),"")))</f>
        <v/>
      </c>
      <c r="BM14" s="1" t="str">
        <f aca="false">IF(Undirviðmið!$B55="","",IF(Undirviðmið!$B55=Viðmið!$C$10,IFERROR(INDEX($C$38:$C$52,9),""),IF(9&lt;=COUNTIF($B$6:$B$37,Undirviðmið!$B55),IFERROR(INDEX($C$6:$C$37,MATCH(Undirviðmið!$B55,$B$6:$B$37,0)+9-1),""),"")))</f>
        <v/>
      </c>
      <c r="BN14" s="1" t="str">
        <f aca="false">IF(Undirviðmið!$B56="","",IF(Undirviðmið!$B56=Viðmið!$C$10,IFERROR(INDEX($C$38:$C$52,9),""),IF(9&lt;=COUNTIF($B$6:$B$37,Undirviðmið!$B56),IFERROR(INDEX($C$6:$C$37,MATCH(Undirviðmið!$B56,$B$6:$B$37,0)+9-1),""),"")))</f>
        <v/>
      </c>
      <c r="BO14" s="1" t="str">
        <f aca="false">IF(Undirviðmið!$B57="","",IF(Undirviðmið!$B57=Viðmið!$C$10,IFERROR(INDEX($C$38:$C$52,9),""),IF(9&lt;=COUNTIF($B$6:$B$37,Undirviðmið!$B57),IFERROR(INDEX($C$6:$C$37,MATCH(Undirviðmið!$B57,$B$6:$B$37,0)+9-1),""),"")))</f>
        <v/>
      </c>
      <c r="BP14" s="1" t="str">
        <f aca="false">IF(Undirviðmið!$B58="","",IF(Undirviðmið!$B58=Viðmið!$C$10,IFERROR(INDEX($C$38:$C$52,9),""),IF(9&lt;=COUNTIF($B$6:$B$37,Undirviðmið!$B58),IFERROR(INDEX($C$6:$C$37,MATCH(Undirviðmið!$B58,$B$6:$B$37,0)+9-1),""),"")))</f>
        <v/>
      </c>
      <c r="BQ14" s="1" t="str">
        <f aca="false">IF(Undirviðmið!$B59="","",IF(Undirviðmið!$B59=Viðmið!$C$10,IFERROR(INDEX($C$38:$C$52,9),""),IF(9&lt;=COUNTIF($B$6:$B$37,Undirviðmið!$B59),IFERROR(INDEX($C$6:$C$37,MATCH(Undirviðmið!$B59,$B$6:$B$37,0)+9-1),""),"")))</f>
        <v/>
      </c>
      <c r="BR14" s="1" t="str">
        <f aca="false">IF(Undirviðmið!$B60="","",IF(Undirviðmið!$B60=Viðmið!$C$10,IFERROR(INDEX($C$38:$C$52,9),""),IF(9&lt;=COUNTIF($B$6:$B$37,Undirviðmið!$B60),IFERROR(INDEX($C$6:$C$37,MATCH(Undirviðmið!$B60,$B$6:$B$37,0)+9-1),""),"")))</f>
        <v/>
      </c>
      <c r="BS14" s="1" t="str">
        <f aca="false">IF(Undirviðmið!$B61="","",IF(Undirviðmið!$B61=Viðmið!$C$10,IFERROR(INDEX($C$38:$C$52,9),""),IF(9&lt;=COUNTIF($B$6:$B$37,Undirviðmið!$B61),IFERROR(INDEX($C$6:$C$37,MATCH(Undirviðmið!$B61,$B$6:$B$37,0)+9-1),""),"")))</f>
        <v/>
      </c>
      <c r="BT14" s="1" t="str">
        <f aca="false">IF(Undirviðmið!$B62="","",IF(Undirviðmið!$B62=Viðmið!$C$10,IFERROR(INDEX($C$38:$C$52,9),""),IF(9&lt;=COUNTIF($B$6:$B$37,Undirviðmið!$B62),IFERROR(INDEX($C$6:$C$37,MATCH(Undirviðmið!$B62,$B$6:$B$37,0)+9-1),""),"")))</f>
        <v/>
      </c>
      <c r="BU14" s="1" t="str">
        <f aca="false">IF(Undirviðmið!$B63="","",IF(Undirviðmið!$B63=Viðmið!$C$10,IFERROR(INDEX($C$38:$C$52,9),""),IF(9&lt;=COUNTIF($B$6:$B$37,Undirviðmið!$B63),IFERROR(INDEX($C$6:$C$37,MATCH(Undirviðmið!$B63,$B$6:$B$37,0)+9-1),""),"")))</f>
        <v/>
      </c>
      <c r="BV14" s="1" t="str">
        <f aca="false">IF(Undirviðmið!$B64="","",IF(Undirviðmið!$B64=Viðmið!$C$10,IFERROR(INDEX($C$38:$C$52,9),""),IF(9&lt;=COUNTIF($B$6:$B$37,Undirviðmið!$B64),IFERROR(INDEX($C$6:$C$37,MATCH(Undirviðmið!$B64,$B$6:$B$37,0)+9-1),""),"")))</f>
        <v/>
      </c>
      <c r="BW14" s="1" t="str">
        <f aca="false">IF(Undirviðmið!$B65="","",IF(Undirviðmið!$B65=Viðmið!$C$10,IFERROR(INDEX($C$38:$C$52,9),""),IF(9&lt;=COUNTIF($B$6:$B$37,Undirviðmið!$B65),IFERROR(INDEX($C$6:$C$37,MATCH(Undirviðmið!$B65,$B$6:$B$37,0)+9-1),""),"")))</f>
        <v/>
      </c>
      <c r="BX14" s="1" t="str">
        <f aca="false">IF(Undirviðmið!$B66="","",IF(Undirviðmið!$B66=Viðmið!$C$10,IFERROR(INDEX($C$38:$C$52,9),""),IF(9&lt;=COUNTIF($B$6:$B$37,Undirviðmið!$B66),IFERROR(INDEX($C$6:$C$37,MATCH(Undirviðmið!$B66,$B$6:$B$37,0)+9-1),""),"")))</f>
        <v/>
      </c>
      <c r="BY14" s="1" t="str">
        <f aca="false">IF(Undirviðmið!$B67="","",IF(Undirviðmið!$B67=Viðmið!$C$10,IFERROR(INDEX($C$38:$C$52,9),""),IF(9&lt;=COUNTIF($B$6:$B$37,Undirviðmið!$B67),IFERROR(INDEX($C$6:$C$37,MATCH(Undirviðmið!$B67,$B$6:$B$37,0)+9-1),""),"")))</f>
        <v/>
      </c>
      <c r="BZ14" s="1" t="str">
        <f aca="false">IF(Undirviðmið!$B68="","",IF(Undirviðmið!$B68=Viðmið!$C$10,IFERROR(INDEX($C$38:$C$52,9),""),IF(9&lt;=COUNTIF($B$6:$B$37,Undirviðmið!$B68),IFERROR(INDEX($C$6:$C$37,MATCH(Undirviðmið!$B68,$B$6:$B$37,0)+9-1),""),"")))</f>
        <v/>
      </c>
      <c r="CA14" s="1" t="str">
        <f aca="false">IF(Undirviðmið!$B69="","",IF(Undirviðmið!$B69=Viðmið!$C$10,IFERROR(INDEX($C$38:$C$52,9),""),IF(9&lt;=COUNTIF($B$6:$B$37,Undirviðmið!$B69),IFERROR(INDEX($C$6:$C$37,MATCH(Undirviðmið!$B69,$B$6:$B$37,0)+9-1),""),"")))</f>
        <v/>
      </c>
      <c r="CB14" s="1" t="str">
        <f aca="false">IF(Undirviðmið!$B70="","",IF(Undirviðmið!$B70=Viðmið!$C$10,IFERROR(INDEX($C$38:$C$52,9),""),IF(9&lt;=COUNTIF($B$6:$B$37,Undirviðmið!$B70),IFERROR(INDEX($C$6:$C$37,MATCH(Undirviðmið!$B70,$B$6:$B$37,0)+9-1),""),"")))</f>
        <v/>
      </c>
      <c r="CC14" s="1" t="str">
        <f aca="false">IF(Undirviðmið!$B71="","",IF(Undirviðmið!$B71=Viðmið!$C$10,IFERROR(INDEX($C$38:$C$52,9),""),IF(9&lt;=COUNTIF($B$6:$B$37,Undirviðmið!$B71),IFERROR(INDEX($C$6:$C$37,MATCH(Undirviðmið!$B71,$B$6:$B$37,0)+9-1),""),"")))</f>
        <v/>
      </c>
      <c r="CD14" s="1" t="str">
        <f aca="false">IF(Undirviðmið!$B72="","",IF(Undirviðmið!$B72=Viðmið!$C$10,IFERROR(INDEX($C$38:$C$52,9),""),IF(9&lt;=COUNTIF($B$6:$B$37,Undirviðmið!$B72),IFERROR(INDEX($C$6:$C$37,MATCH(Undirviðmið!$B72,$B$6:$B$37,0)+9-1),""),"")))</f>
        <v/>
      </c>
      <c r="CE14" s="1" t="str">
        <f aca="false">IF(Undirviðmið!$B73="","",IF(Undirviðmið!$B73=Viðmið!$C$10,IFERROR(INDEX($C$38:$C$52,9),""),IF(9&lt;=COUNTIF($B$6:$B$37,Undirviðmið!$B73),IFERROR(INDEX($C$6:$C$37,MATCH(Undirviðmið!$B73,$B$6:$B$37,0)+9-1),""),"")))</f>
        <v/>
      </c>
      <c r="CF14" s="1" t="str">
        <f aca="false">IF(Undirviðmið!$B74="","",IF(Undirviðmið!$B74=Viðmið!$C$10,IFERROR(INDEX($C$38:$C$52,9),""),IF(9&lt;=COUNTIF($B$6:$B$37,Undirviðmið!$B74),IFERROR(INDEX($C$6:$C$37,MATCH(Undirviðmið!$B74,$B$6:$B$37,0)+9-1),""),"")))</f>
        <v/>
      </c>
      <c r="CG14" s="1" t="str">
        <f aca="false">IF(Undirviðmið!$B75="","",IF(Undirviðmið!$B75=Viðmið!$C$10,IFERROR(INDEX($C$38:$C$52,9),""),IF(9&lt;=COUNTIF($B$6:$B$37,Undirviðmið!$B75),IFERROR(INDEX($C$6:$C$37,MATCH(Undirviðmið!$B75,$B$6:$B$37,0)+9-1),""),"")))</f>
        <v/>
      </c>
      <c r="CH14" s="1" t="str">
        <f aca="false">IF(Undirviðmið!$B76="","",IF(Undirviðmið!$B76=Viðmið!$C$10,IFERROR(INDEX($C$38:$C$52,9),""),IF(9&lt;=COUNTIF($B$6:$B$37,Undirviðmið!$B76),IFERROR(INDEX($C$6:$C$37,MATCH(Undirviðmið!$B76,$B$6:$B$37,0)+9-1),""),"")))</f>
        <v/>
      </c>
      <c r="CI14" s="1" t="str">
        <f aca="false">IF(Undirviðmið!$B77="","",IF(Undirviðmið!$B77=Viðmið!$C$10,IFERROR(INDEX($C$38:$C$52,9),""),IF(9&lt;=COUNTIF($B$6:$B$37,Undirviðmið!$B77),IFERROR(INDEX($C$6:$C$37,MATCH(Undirviðmið!$B77,$B$6:$B$37,0)+9-1),""),"")))</f>
        <v/>
      </c>
      <c r="CJ14" s="1" t="str">
        <f aca="false">IF(Undirviðmið!$B78="","",IF(Undirviðmið!$B78=Viðmið!$C$10,IFERROR(INDEX($C$38:$C$52,9),""),IF(9&lt;=COUNTIF($B$6:$B$37,Undirviðmið!$B78),IFERROR(INDEX($C$6:$C$37,MATCH(Undirviðmið!$B78,$B$6:$B$37,0)+9-1),""),"")))</f>
        <v/>
      </c>
      <c r="CK14" s="1" t="str">
        <f aca="false">IF(Undirviðmið!$B79="","",IF(Undirviðmið!$B79=Viðmið!$C$10,IFERROR(INDEX($C$38:$C$52,9),""),IF(9&lt;=COUNTIF($B$6:$B$37,Undirviðmið!$B79),IFERROR(INDEX($C$6:$C$37,MATCH(Undirviðmið!$B79,$B$6:$B$37,0)+9-1),""),"")))</f>
        <v/>
      </c>
      <c r="CL14" s="1" t="str">
        <f aca="false">IF(Undirviðmið!$B80="","",IF(Undirviðmið!$B80=Viðmið!$C$10,IFERROR(INDEX($C$38:$C$52,9),""),IF(9&lt;=COUNTIF($B$6:$B$37,Undirviðmið!$B80),IFERROR(INDEX($C$6:$C$37,MATCH(Undirviðmið!$B80,$B$6:$B$37,0)+9-1),""),"")))</f>
        <v/>
      </c>
      <c r="CM14" s="1" t="str">
        <f aca="false">IF(Undirviðmið!$B81="","",IF(Undirviðmið!$B81=Viðmið!$C$10,IFERROR(INDEX($C$38:$C$52,9),""),IF(9&lt;=COUNTIF($B$6:$B$37,Undirviðmið!$B81),IFERROR(INDEX($C$6:$C$37,MATCH(Undirviðmið!$B81,$B$6:$B$37,0)+9-1),""),"")))</f>
        <v/>
      </c>
      <c r="CN14" s="1" t="str">
        <f aca="false">IF(Undirviðmið!$B82="","",IF(Undirviðmið!$B82=Viðmið!$C$10,IFERROR(INDEX($C$38:$C$52,9),""),IF(9&lt;=COUNTIF($B$6:$B$37,Undirviðmið!$B82),IFERROR(INDEX($C$6:$C$37,MATCH(Undirviðmið!$B82,$B$6:$B$37,0)+9-1),""),"")))</f>
        <v/>
      </c>
      <c r="CO14" s="1" t="str">
        <f aca="false">IF(Undirviðmið!$B83="","",IF(Undirviðmið!$B83=Viðmið!$C$10,IFERROR(INDEX($C$38:$C$52,9),""),IF(9&lt;=COUNTIF($B$6:$B$37,Undirviðmið!$B83),IFERROR(INDEX($C$6:$C$37,MATCH(Undirviðmið!$B83,$B$6:$B$37,0)+9-1),""),"")))</f>
        <v/>
      </c>
      <c r="CP14" s="1" t="str">
        <f aca="false">IF(Undirviðmið!$B84="","",IF(Undirviðmið!$B84=Viðmið!$C$10,IFERROR(INDEX($C$38:$C$52,9),""),IF(9&lt;=COUNTIF($B$6:$B$37,Undirviðmið!$B84),IFERROR(INDEX($C$6:$C$37,MATCH(Undirviðmið!$B84,$B$6:$B$37,0)+9-1),""),"")))</f>
        <v/>
      </c>
      <c r="CQ14" s="1" t="str">
        <f aca="false">IF(Undirviðmið!$B85="","",IF(Undirviðmið!$B85=Viðmið!$C$10,IFERROR(INDEX($C$38:$C$52,9),""),IF(9&lt;=COUNTIF($B$6:$B$37,Undirviðmið!$B85),IFERROR(INDEX($C$6:$C$37,MATCH(Undirviðmið!$B85,$B$6:$B$37,0)+9-1),""),"")))</f>
        <v/>
      </c>
      <c r="CR14" s="1" t="str">
        <f aca="false">IF(Undirviðmið!$B86="","",IF(Undirviðmið!$B86=Viðmið!$C$10,IFERROR(INDEX($C$38:$C$52,9),""),IF(9&lt;=COUNTIF($B$6:$B$37,Undirviðmið!$B86),IFERROR(INDEX($C$6:$C$37,MATCH(Undirviðmið!$B86,$B$6:$B$37,0)+9-1),""),"")))</f>
        <v/>
      </c>
      <c r="CS14" s="1" t="str">
        <f aca="false">IF(Undirviðmið!$B87="","",IF(Undirviðmið!$B87=Viðmið!$C$10,IFERROR(INDEX($C$38:$C$52,9),""),IF(9&lt;=COUNTIF($B$6:$B$37,Undirviðmið!$B87),IFERROR(INDEX($C$6:$C$37,MATCH(Undirviðmið!$B87,$B$6:$B$37,0)+9-1),""),"")))</f>
        <v/>
      </c>
      <c r="CT14" s="1" t="str">
        <f aca="false">IF(Undirviðmið!$B88="","",IF(Undirviðmið!$B88=Viðmið!$C$10,IFERROR(INDEX($C$38:$C$52,9),""),IF(9&lt;=COUNTIF($B$6:$B$37,Undirviðmið!$B88),IFERROR(INDEX($C$6:$C$37,MATCH(Undirviðmið!$B88,$B$6:$B$37,0)+9-1),""),"")))</f>
        <v/>
      </c>
      <c r="CU14" s="1" t="str">
        <f aca="false">IF(Undirviðmið!$B89="","",IF(Undirviðmið!$B89=Viðmið!$C$10,IFERROR(INDEX($C$38:$C$52,9),""),IF(9&lt;=COUNTIF($B$6:$B$37,Undirviðmið!$B89),IFERROR(INDEX($C$6:$C$37,MATCH(Undirviðmið!$B89,$B$6:$B$37,0)+9-1),""),"")))</f>
        <v/>
      </c>
      <c r="CV14" s="1" t="str">
        <f aca="false">IF(Undirviðmið!$B90="","",IF(Undirviðmið!$B90=Viðmið!$C$10,IFERROR(INDEX($C$38:$C$52,9),""),IF(9&lt;=COUNTIF($B$6:$B$37,Undirviðmið!$B90),IFERROR(INDEX($C$6:$C$37,MATCH(Undirviðmið!$B90,$B$6:$B$37,0)+9-1),""),"")))</f>
        <v/>
      </c>
      <c r="CW14" s="1" t="str">
        <f aca="false">IF(Undirviðmið!$B91="","",IF(Undirviðmið!$B91=Viðmið!$C$10,IFERROR(INDEX($C$38:$C$52,9),""),IF(9&lt;=COUNTIF($B$6:$B$37,Undirviðmið!$B91),IFERROR(INDEX($C$6:$C$37,MATCH(Undirviðmið!$B91,$B$6:$B$37,0)+9-1),""),"")))</f>
        <v/>
      </c>
      <c r="CX14" s="1" t="str">
        <f aca="false">IF(Undirviðmið!$B92="","",IF(Undirviðmið!$B92=Viðmið!$C$10,IFERROR(INDEX($C$38:$C$52,9),""),IF(9&lt;=COUNTIF($B$6:$B$37,Undirviðmið!$B92),IFERROR(INDEX($C$6:$C$37,MATCH(Undirviðmið!$B92,$B$6:$B$37,0)+9-1),""),"")))</f>
        <v/>
      </c>
      <c r="CY14" s="1" t="str">
        <f aca="false">IF(Undirviðmið!$B93="","",IF(Undirviðmið!$B93=Viðmið!$C$10,IFERROR(INDEX($C$38:$C$52,9),""),IF(9&lt;=COUNTIF($B$6:$B$37,Undirviðmið!$B93),IFERROR(INDEX($C$6:$C$37,MATCH(Undirviðmið!$B93,$B$6:$B$37,0)+9-1),""),"")))</f>
        <v/>
      </c>
      <c r="CZ14" s="1" t="str">
        <f aca="false">IF(Undirviðmið!$B94="","",IF(Undirviðmið!$B94=Viðmið!$C$10,IFERROR(INDEX($C$38:$C$52,9),""),IF(9&lt;=COUNTIF($B$6:$B$37,Undirviðmið!$B94),IFERROR(INDEX($C$6:$C$37,MATCH(Undirviðmið!$B94,$B$6:$B$37,0)+9-1),""),"")))</f>
        <v/>
      </c>
      <c r="DA14" s="1" t="str">
        <f aca="false">IF(Undirviðmið!$B95="","",IF(Undirviðmið!$B95=Viðmið!$C$10,IFERROR(INDEX($C$38:$C$52,9),""),IF(9&lt;=COUNTIF($B$6:$B$37,Undirviðmið!$B95),IFERROR(INDEX($C$6:$C$37,MATCH(Undirviðmið!$B95,$B$6:$B$37,0)+9-1),""),"")))</f>
        <v/>
      </c>
      <c r="DB14" s="1" t="str">
        <f aca="false">IF(Undirviðmið!$B96="","",IF(Undirviðmið!$B96=Viðmið!$C$10,IFERROR(INDEX($C$38:$C$52,9),""),IF(9&lt;=COUNTIF($B$6:$B$37,Undirviðmið!$B96),IFERROR(INDEX($C$6:$C$37,MATCH(Undirviðmið!$B96,$B$6:$B$37,0)+9-1),""),"")))</f>
        <v/>
      </c>
      <c r="DC14" s="1" t="str">
        <f aca="false">IF(Undirviðmið!$B97="","",IF(Undirviðmið!$B97=Viðmið!$C$10,IFERROR(INDEX($C$38:$C$52,9),""),IF(9&lt;=COUNTIF($B$6:$B$37,Undirviðmið!$B97),IFERROR(INDEX($C$6:$C$37,MATCH(Undirviðmið!$B97,$B$6:$B$37,0)+9-1),""),"")))</f>
        <v/>
      </c>
      <c r="DD14" s="1" t="str">
        <f aca="false">IF(Undirviðmið!$B98="","",IF(Undirviðmið!$B98=Viðmið!$C$10,IFERROR(INDEX($C$38:$C$52,9),""),IF(9&lt;=COUNTIF($B$6:$B$37,Undirviðmið!$B98),IFERROR(INDEX($C$6:$C$37,MATCH(Undirviðmið!$B98,$B$6:$B$37,0)+9-1),""),"")))</f>
        <v/>
      </c>
      <c r="DE14" s="1" t="str">
        <f aca="false">IF(Undirviðmið!$B99="","",IF(Undirviðmið!$B99=Viðmið!$C$10,IFERROR(INDEX($C$38:$C$52,9),""),IF(9&lt;=COUNTIF($B$6:$B$37,Undirviðmið!$B99),IFERROR(INDEX($C$6:$C$37,MATCH(Undirviðmið!$B99,$B$6:$B$37,0)+9-1),""),"")))</f>
        <v/>
      </c>
      <c r="DF14" s="1" t="str">
        <f aca="false">IF(Undirviðmið!$B100="","",IF(Undirviðmið!$B100=Viðmið!$C$10,IFERROR(INDEX($C$38:$C$52,9),""),IF(9&lt;=COUNTIF($B$6:$B$37,Undirviðmið!$B100),IFERROR(INDEX($C$6:$C$37,MATCH(Undirviðmið!$B100,$B$6:$B$37,0)+9-1),""),"")))</f>
        <v/>
      </c>
      <c r="DG14" s="1" t="str">
        <f aca="false">IF(Undirviðmið!$B101="","",IF(Undirviðmið!$B101=Viðmið!$C$10,IFERROR(INDEX($C$38:$C$52,9),""),IF(9&lt;=COUNTIF($B$6:$B$37,Undirviðmið!$B101),IFERROR(INDEX($C$6:$C$37,MATCH(Undirviðmið!$B101,$B$6:$B$37,0)+9-1),""),"")))</f>
        <v/>
      </c>
      <c r="DH14" s="1" t="str">
        <f aca="false">IF(Undirviðmið!$B102="","",IF(Undirviðmið!$B102=Viðmið!$C$10,IFERROR(INDEX($C$38:$C$52,9),""),IF(9&lt;=COUNTIF($B$6:$B$37,Undirviðmið!$B102),IFERROR(INDEX($C$6:$C$37,MATCH(Undirviðmið!$B102,$B$6:$B$37,0)+9-1),""),"")))</f>
        <v/>
      </c>
      <c r="DI14" s="1" t="str">
        <f aca="false">IF(Undirviðmið!$B103="","",IF(Undirviðmið!$B103=Viðmið!$C$10,IFERROR(INDEX($C$38:$C$52,9),""),IF(9&lt;=COUNTIF($B$6:$B$37,Undirviðmið!$B103),IFERROR(INDEX($C$6:$C$37,MATCH(Undirviðmið!$B103,$B$6:$B$37,0)+9-1),""),"")))</f>
        <v/>
      </c>
      <c r="DJ14" s="1" t="str">
        <f aca="false">IF(Undirviðmið!$B104="","",IF(Undirviðmið!$B104=Viðmið!$C$10,IFERROR(INDEX($C$38:$C$52,9),""),IF(9&lt;=COUNTIF($B$6:$B$37,Undirviðmið!$B104),IFERROR(INDEX($C$6:$C$37,MATCH(Undirviðmið!$B104,$B$6:$B$37,0)+9-1),""),"")))</f>
        <v/>
      </c>
      <c r="DK14" s="1" t="str">
        <f aca="false">IF(Undirviðmið!$B105="","",IF(Undirviðmið!$B105=Viðmið!$C$10,IFERROR(INDEX($C$38:$C$52,9),""),IF(9&lt;=COUNTIF($B$6:$B$37,Undirviðmið!$B105),IFERROR(INDEX($C$6:$C$37,MATCH(Undirviðmið!$B105,$B$6:$B$37,0)+9-1),""),"")))</f>
        <v/>
      </c>
      <c r="DL14" s="1" t="str">
        <f aca="false">IF(Undirviðmið!$B106="","",IF(Undirviðmið!$B106=Viðmið!$C$10,IFERROR(INDEX($C$38:$C$52,9),""),IF(9&lt;=COUNTIF($B$6:$B$37,Undirviðmið!$B106),IFERROR(INDEX($C$6:$C$37,MATCH(Undirviðmið!$B106,$B$6:$B$37,0)+9-1),""),"")))</f>
        <v/>
      </c>
      <c r="DM14" s="1" t="str">
        <f aca="false">IF(Undirviðmið!$B107="","",IF(Undirviðmið!$B107=Viðmið!$C$10,IFERROR(INDEX($C$38:$C$52,9),""),IF(9&lt;=COUNTIF($B$6:$B$37,Undirviðmið!$B107),IFERROR(INDEX($C$6:$C$37,MATCH(Undirviðmið!$B107,$B$6:$B$37,0)+9-1),""),"")))</f>
        <v/>
      </c>
      <c r="DN14" s="1" t="str">
        <f aca="false">IF(Undirviðmið!$B108="","",IF(Undirviðmið!$B108=Viðmið!$C$10,IFERROR(INDEX($C$38:$C$52,9),""),IF(9&lt;=COUNTIF($B$6:$B$37,Undirviðmið!$B108),IFERROR(INDEX($C$6:$C$37,MATCH(Undirviðmið!$B108,$B$6:$B$37,0)+9-1),""),"")))</f>
        <v/>
      </c>
      <c r="DO14" s="1" t="str">
        <f aca="false">IF(Undirviðmið!$B109="","",IF(Undirviðmið!$B109=Viðmið!$C$10,IFERROR(INDEX($C$38:$C$52,9),""),IF(9&lt;=COUNTIF($B$6:$B$37,Undirviðmið!$B109),IFERROR(INDEX($C$6:$C$37,MATCH(Undirviðmið!$B109,$B$6:$B$37,0)+9-1),""),"")))</f>
        <v/>
      </c>
      <c r="DP14" s="1" t="str">
        <f aca="false">IF(Undirviðmið!$B110="","",IF(Undirviðmið!$B110=Viðmið!$C$10,IFERROR(INDEX($C$38:$C$52,9),""),IF(9&lt;=COUNTIF($B$6:$B$37,Undirviðmið!$B110),IFERROR(INDEX($C$6:$C$37,MATCH(Undirviðmið!$B110,$B$6:$B$37,0)+9-1),""),"")))</f>
        <v/>
      </c>
      <c r="DQ14" s="1" t="str">
        <f aca="false">IF(Undirviðmið!$B111="","",IF(Undirviðmið!$B111=Viðmið!$C$10,IFERROR(INDEX($C$38:$C$52,9),""),IF(9&lt;=COUNTIF($B$6:$B$37,Undirviðmið!$B111),IFERROR(INDEX($C$6:$C$37,MATCH(Undirviðmið!$B111,$B$6:$B$37,0)+9-1),""),"")))</f>
        <v/>
      </c>
      <c r="DR14" s="1" t="str">
        <f aca="false">IF(Undirviðmið!$B112="","",IF(Undirviðmið!$B112=Viðmið!$C$10,IFERROR(INDEX($C$38:$C$52,9),""),IF(9&lt;=COUNTIF($B$6:$B$37,Undirviðmið!$B112),IFERROR(INDEX($C$6:$C$37,MATCH(Undirviðmið!$B112,$B$6:$B$37,0)+9-1),""),"")))</f>
        <v/>
      </c>
      <c r="DS14" s="1" t="str">
        <f aca="false">IF(Undirviðmið!$B113="","",IF(Undirviðmið!$B113=Viðmið!$C$10,IFERROR(INDEX($C$38:$C$52,9),""),IF(9&lt;=COUNTIF($B$6:$B$37,Undirviðmið!$B113),IFERROR(INDEX($C$6:$C$37,MATCH(Undirviðmið!$B113,$B$6:$B$37,0)+9-1),""),"")))</f>
        <v/>
      </c>
      <c r="DT14" s="1" t="str">
        <f aca="false">IF(Undirviðmið!$B114="","",IF(Undirviðmið!$B114=Viðmið!$C$10,IFERROR(INDEX($C$38:$C$52,9),""),IF(9&lt;=COUNTIF($B$6:$B$37,Undirviðmið!$B114),IFERROR(INDEX($C$6:$C$37,MATCH(Undirviðmið!$B114,$B$6:$B$37,0)+9-1),""),"")))</f>
        <v/>
      </c>
      <c r="DU14" s="1" t="str">
        <f aca="false">IF(Undirviðmið!$B115="","",IF(Undirviðmið!$B115=Viðmið!$C$10,IFERROR(INDEX($C$38:$C$52,9),""),IF(9&lt;=COUNTIF($B$6:$B$37,Undirviðmið!$B115),IFERROR(INDEX($C$6:$C$37,MATCH(Undirviðmið!$B115,$B$6:$B$37,0)+9-1),""),"")))</f>
        <v/>
      </c>
      <c r="DV14" s="1" t="str">
        <f aca="false">IF(Undirviðmið!$B116="","",IF(Undirviðmið!$B116=Viðmið!$C$10,IFERROR(INDEX($C$38:$C$52,9),""),IF(9&lt;=COUNTIF($B$6:$B$37,Undirviðmið!$B116),IFERROR(INDEX($C$6:$C$37,MATCH(Undirviðmið!$B116,$B$6:$B$37,0)+9-1),""),"")))</f>
        <v/>
      </c>
      <c r="DW14" s="1" t="str">
        <f aca="false">IF(Undirviðmið!$B117="","",IF(Undirviðmið!$B117=Viðmið!$C$10,IFERROR(INDEX($C$38:$C$52,9),""),IF(9&lt;=COUNTIF($B$6:$B$37,Undirviðmið!$B117),IFERROR(INDEX($C$6:$C$37,MATCH(Undirviðmið!$B117,$B$6:$B$37,0)+9-1),""),"")))</f>
        <v/>
      </c>
      <c r="DX14" s="1" t="str">
        <f aca="false">IF(Undirviðmið!$B118="","",IF(Undirviðmið!$B118=Viðmið!$C$10,IFERROR(INDEX($C$38:$C$52,9),""),IF(9&lt;=COUNTIF($B$6:$B$37,Undirviðmið!$B118),IFERROR(INDEX($C$6:$C$37,MATCH(Undirviðmið!$B118,$B$6:$B$37,0)+9-1),""),"")))</f>
        <v/>
      </c>
      <c r="DY14" s="1" t="str">
        <f aca="false">IF(Undirviðmið!$B119="","",IF(Undirviðmið!$B119=Viðmið!$C$10,IFERROR(INDEX($C$38:$C$52,9),""),IF(9&lt;=COUNTIF($B$6:$B$37,Undirviðmið!$B119),IFERROR(INDEX($C$6:$C$37,MATCH(Undirviðmið!$B119,$B$6:$B$37,0)+9-1),""),"")))</f>
        <v/>
      </c>
      <c r="DZ14" s="1" t="str">
        <f aca="false">IF(Undirviðmið!$B120="","",IF(Undirviðmið!$B120=Viðmið!$C$10,IFERROR(INDEX($C$38:$C$52,9),""),IF(9&lt;=COUNTIF($B$6:$B$37,Undirviðmið!$B120),IFERROR(INDEX($C$6:$C$37,MATCH(Undirviðmið!$B120,$B$6:$B$37,0)+9-1),""),"")))</f>
        <v/>
      </c>
      <c r="EA14" s="1" t="str">
        <f aca="false">IF(Undirviðmið!$B121="","",IF(Undirviðmið!$B121=Viðmið!$C$10,IFERROR(INDEX($C$38:$C$52,9),""),IF(9&lt;=COUNTIF($B$6:$B$37,Undirviðmið!$B121),IFERROR(INDEX($C$6:$C$37,MATCH(Undirviðmið!$B121,$B$6:$B$37,0)+9-1),""),"")))</f>
        <v/>
      </c>
      <c r="EB14" s="1" t="str">
        <f aca="false">IF(Undirviðmið!$B122="","",IF(Undirviðmið!$B122=Viðmið!$C$10,IFERROR(INDEX($C$38:$C$52,9),""),IF(9&lt;=COUNTIF($B$6:$B$37,Undirviðmið!$B122),IFERROR(INDEX($C$6:$C$37,MATCH(Undirviðmið!$B122,$B$6:$B$37,0)+9-1),""),"")))</f>
        <v/>
      </c>
      <c r="EC14" s="1" t="str">
        <f aca="false">IF(Undirviðmið!$B123="","",IF(Undirviðmið!$B123=Viðmið!$C$10,IFERROR(INDEX($C$38:$C$52,9),""),IF(9&lt;=COUNTIF($B$6:$B$37,Undirviðmið!$B123),IFERROR(INDEX($C$6:$C$37,MATCH(Undirviðmið!$B123,$B$6:$B$37,0)+9-1),""),"")))</f>
        <v/>
      </c>
      <c r="ED14" s="1" t="str">
        <f aca="false">IF(Undirviðmið!$B124="","",IF(Undirviðmið!$B124=Viðmið!$C$10,IFERROR(INDEX($C$38:$C$52,9),""),IF(9&lt;=COUNTIF($B$6:$B$37,Undirviðmið!$B124),IFERROR(INDEX($C$6:$C$37,MATCH(Undirviðmið!$B124,$B$6:$B$37,0)+9-1),""),"")))</f>
        <v/>
      </c>
      <c r="EE14" s="1" t="str">
        <f aca="false">IF(Undirviðmið!$B125="","",IF(Undirviðmið!$B125=Viðmið!$C$10,IFERROR(INDEX($C$38:$C$52,9),""),IF(9&lt;=COUNTIF($B$6:$B$37,Undirviðmið!$B125),IFERROR(INDEX($C$6:$C$37,MATCH(Undirviðmið!$B125,$B$6:$B$37,0)+9-1),""),"")))</f>
        <v/>
      </c>
      <c r="EF14" s="1" t="str">
        <f aca="false">IF(Undirviðmið!$B126="","",IF(Undirviðmið!$B126=Viðmið!$C$10,IFERROR(INDEX($C$38:$C$52,9),""),IF(9&lt;=COUNTIF($B$6:$B$37,Undirviðmið!$B126),IFERROR(INDEX($C$6:$C$37,MATCH(Undirviðmið!$B126,$B$6:$B$37,0)+9-1),""),"")))</f>
        <v/>
      </c>
      <c r="EG14" s="1" t="str">
        <f aca="false">IF(Undirviðmið!$B127="","",IF(Undirviðmið!$B127=Viðmið!$C$10,IFERROR(INDEX($C$38:$C$52,9),""),IF(9&lt;=COUNTIF($B$6:$B$37,Undirviðmið!$B127),IFERROR(INDEX($C$6:$C$37,MATCH(Undirviðmið!$B127,$B$6:$B$37,0)+9-1),""),"")))</f>
        <v/>
      </c>
      <c r="EH14" s="1" t="str">
        <f aca="false">IF(Undirviðmið!$B128="","",IF(Undirviðmið!$B128=Viðmið!$C$10,IFERROR(INDEX($C$38:$C$52,9),""),IF(9&lt;=COUNTIF($B$6:$B$37,Undirviðmið!$B128),IFERROR(INDEX($C$6:$C$37,MATCH(Undirviðmið!$B128,$B$6:$B$37,0)+9-1),""),"")))</f>
        <v/>
      </c>
      <c r="EI14" s="1" t="str">
        <f aca="false">IF(Undirviðmið!$B129="","",IF(Undirviðmið!$B129=Viðmið!$C$10,IFERROR(INDEX($C$38:$C$52,9),""),IF(9&lt;=COUNTIF($B$6:$B$37,Undirviðmið!$B129),IFERROR(INDEX($C$6:$C$37,MATCH(Undirviðmið!$B129,$B$6:$B$37,0)+9-1),""),"")))</f>
        <v/>
      </c>
      <c r="EJ14" s="1" t="str">
        <f aca="false">IF(Undirviðmið!$B130="","",IF(Undirviðmið!$B130=Viðmið!$C$10,IFERROR(INDEX($C$38:$C$52,9),""),IF(9&lt;=COUNTIF($B$6:$B$37,Undirviðmið!$B130),IFERROR(INDEX($C$6:$C$37,MATCH(Undirviðmið!$B130,$B$6:$B$37,0)+9-1),""),"")))</f>
        <v/>
      </c>
      <c r="EK14" s="1" t="str">
        <f aca="false">IF(Undirviðmið!$B131="","",IF(Undirviðmið!$B131=Viðmið!$C$10,IFERROR(INDEX($C$38:$C$52,9),""),IF(9&lt;=COUNTIF($B$6:$B$37,Undirviðmið!$B131),IFERROR(INDEX($C$6:$C$37,MATCH(Undirviðmið!$B131,$B$6:$B$37,0)+9-1),""),"")))</f>
        <v/>
      </c>
      <c r="EL14" s="1" t="str">
        <f aca="false">IF(Undirviðmið!$B132="","",IF(Undirviðmið!$B132=Viðmið!$C$10,IFERROR(INDEX($C$38:$C$52,9),""),IF(9&lt;=COUNTIF($B$6:$B$37,Undirviðmið!$B132),IFERROR(INDEX($C$6:$C$37,MATCH(Undirviðmið!$B132,$B$6:$B$37,0)+9-1),""),"")))</f>
        <v/>
      </c>
      <c r="EM14" s="1" t="str">
        <f aca="false">IF(Undirviðmið!$B133="","",IF(Undirviðmið!$B133=Viðmið!$C$10,IFERROR(INDEX($C$38:$C$52,9),""),IF(9&lt;=COUNTIF($B$6:$B$37,Undirviðmið!$B133),IFERROR(INDEX($C$6:$C$37,MATCH(Undirviðmið!$B133,$B$6:$B$37,0)+9-1),""),"")))</f>
        <v/>
      </c>
      <c r="EN14" s="1" t="str">
        <f aca="false">IF(Undirviðmið!$B134="","",IF(Undirviðmið!$B134=Viðmið!$C$10,IFERROR(INDEX($C$38:$C$52,9),""),IF(9&lt;=COUNTIF($B$6:$B$37,Undirviðmið!$B134),IFERROR(INDEX($C$6:$C$37,MATCH(Undirviðmið!$B134,$B$6:$B$37,0)+9-1),""),"")))</f>
        <v/>
      </c>
      <c r="EO14" s="1" t="str">
        <f aca="false">IF(Undirviðmið!$B135="","",IF(Undirviðmið!$B135=Viðmið!$C$10,IFERROR(INDEX($C$38:$C$52,9),""),IF(9&lt;=COUNTIF($B$6:$B$37,Undirviðmið!$B135),IFERROR(INDEX($C$6:$C$37,MATCH(Undirviðmið!$B135,$B$6:$B$37,0)+9-1),""),"")))</f>
        <v/>
      </c>
      <c r="EP14" s="1" t="str">
        <f aca="false">IF(Undirviðmið!$B136="","",IF(Undirviðmið!$B136=Viðmið!$C$10,IFERROR(INDEX($C$38:$C$52,9),""),IF(9&lt;=COUNTIF($B$6:$B$37,Undirviðmið!$B136),IFERROR(INDEX($C$6:$C$37,MATCH(Undirviðmið!$B136,$B$6:$B$37,0)+9-1),""),"")))</f>
        <v/>
      </c>
      <c r="EQ14" s="1" t="str">
        <f aca="false">IF(Undirviðmið!$B137="","",IF(Undirviðmið!$B137=Viðmið!$C$10,IFERROR(INDEX($C$38:$C$52,9),""),IF(9&lt;=COUNTIF($B$6:$B$37,Undirviðmið!$B137),IFERROR(INDEX($C$6:$C$37,MATCH(Undirviðmið!$B137,$B$6:$B$37,0)+9-1),""),"")))</f>
        <v/>
      </c>
      <c r="ER14" s="1" t="str">
        <f aca="false">IF(Undirviðmið!$B138="","",IF(Undirviðmið!$B138=Viðmið!$C$10,IFERROR(INDEX($C$38:$C$52,9),""),IF(9&lt;=COUNTIF($B$6:$B$37,Undirviðmið!$B138),IFERROR(INDEX($C$6:$C$37,MATCH(Undirviðmið!$B138,$B$6:$B$37,0)+9-1),""),"")))</f>
        <v/>
      </c>
      <c r="ES14" s="1" t="str">
        <f aca="false">IF(Undirviðmið!$B139="","",IF(Undirviðmið!$B139=Viðmið!$C$10,IFERROR(INDEX($C$38:$C$52,9),""),IF(9&lt;=COUNTIF($B$6:$B$37,Undirviðmið!$B139),IFERROR(INDEX($C$6:$C$37,MATCH(Undirviðmið!$B139,$B$6:$B$37,0)+9-1),""),"")))</f>
        <v/>
      </c>
      <c r="ET14" s="1" t="str">
        <f aca="false">IF(Undirviðmið!$B140="","",IF(Undirviðmið!$B140=Viðmið!$C$10,IFERROR(INDEX($C$38:$C$52,9),""),IF(9&lt;=COUNTIF($B$6:$B$37,Undirviðmið!$B140),IFERROR(INDEX($C$6:$C$37,MATCH(Undirviðmið!$B140,$B$6:$B$37,0)+9-1),""),"")))</f>
        <v/>
      </c>
      <c r="EU14" s="1" t="str">
        <f aca="false">IF(Undirviðmið!$B141="","",IF(Undirviðmið!$B141=Viðmið!$C$10,IFERROR(INDEX($C$38:$C$52,9),""),IF(9&lt;=COUNTIF($B$6:$B$37,Undirviðmið!$B141),IFERROR(INDEX($C$6:$C$37,MATCH(Undirviðmið!$B141,$B$6:$B$37,0)+9-1),""),"")))</f>
        <v/>
      </c>
      <c r="EV14" s="1" t="str">
        <f aca="false">IF(Undirviðmið!$B142="","",IF(Undirviðmið!$B142=Viðmið!$C$10,IFERROR(INDEX($C$38:$C$52,9),""),IF(9&lt;=COUNTIF($B$6:$B$37,Undirviðmið!$B142),IFERROR(INDEX($C$6:$C$37,MATCH(Undirviðmið!$B142,$B$6:$B$37,0)+9-1),""),"")))</f>
        <v/>
      </c>
      <c r="EW14" s="1" t="str">
        <f aca="false">IF(Undirviðmið!$B143="","",IF(Undirviðmið!$B143=Viðmið!$C$10,IFERROR(INDEX($C$38:$C$52,9),""),IF(9&lt;=COUNTIF($B$6:$B$37,Undirviðmið!$B143),IFERROR(INDEX($C$6:$C$37,MATCH(Undirviðmið!$B143,$B$6:$B$37,0)+9-1),""),"")))</f>
        <v/>
      </c>
      <c r="EX14" s="1" t="str">
        <f aca="false">IF(Undirviðmið!$B144="","",IF(Undirviðmið!$B144=Viðmið!$C$10,IFERROR(INDEX($C$38:$C$52,9),""),IF(9&lt;=COUNTIF($B$6:$B$37,Undirviðmið!$B144),IFERROR(INDEX($C$6:$C$37,MATCH(Undirviðmið!$B144,$B$6:$B$37,0)+9-1),""),"")))</f>
        <v/>
      </c>
      <c r="EY14" s="1" t="str">
        <f aca="false">IF(Undirviðmið!$B145="","",IF(Undirviðmið!$B145=Viðmið!$C$10,IFERROR(INDEX($C$38:$C$52,9),""),IF(9&lt;=COUNTIF($B$6:$B$37,Undirviðmið!$B145),IFERROR(INDEX($C$6:$C$37,MATCH(Undirviðmið!$B145,$B$6:$B$37,0)+9-1),""),"")))</f>
        <v/>
      </c>
      <c r="EZ14" s="1" t="str">
        <f aca="false">IF(Undirviðmið!$B146="","",IF(Undirviðmið!$B146=Viðmið!$C$10,IFERROR(INDEX($C$38:$C$52,9),""),IF(9&lt;=COUNTIF($B$6:$B$37,Undirviðmið!$B146),IFERROR(INDEX($C$6:$C$37,MATCH(Undirviðmið!$B146,$B$6:$B$37,0)+9-1),""),"")))</f>
        <v/>
      </c>
      <c r="FA14" s="1" t="str">
        <f aca="false">IF(Undirviðmið!$B147="","",IF(Undirviðmið!$B147=Viðmið!$C$10,IFERROR(INDEX($C$38:$C$52,9),""),IF(9&lt;=COUNTIF($B$6:$B$37,Undirviðmið!$B147),IFERROR(INDEX($C$6:$C$37,MATCH(Undirviðmið!$B147,$B$6:$B$37,0)+9-1),""),"")))</f>
        <v/>
      </c>
      <c r="FB14" s="1" t="str">
        <f aca="false">IF(Undirviðmið!$B148="","",IF(Undirviðmið!$B148=Viðmið!$C$10,IFERROR(INDEX($C$38:$C$52,9),""),IF(9&lt;=COUNTIF($B$6:$B$37,Undirviðmið!$B148),IFERROR(INDEX($C$6:$C$37,MATCH(Undirviðmið!$B148,$B$6:$B$37,0)+9-1),""),"")))</f>
        <v/>
      </c>
      <c r="FC14" s="1" t="str">
        <f aca="false">IF(Undirviðmið!$B149="","",IF(Undirviðmið!$B149=Viðmið!$C$10,IFERROR(INDEX($C$38:$C$52,9),""),IF(9&lt;=COUNTIF($B$6:$B$37,Undirviðmið!$B149),IFERROR(INDEX($C$6:$C$37,MATCH(Undirviðmið!$B149,$B$6:$B$37,0)+9-1),""),"")))</f>
        <v/>
      </c>
      <c r="FD14" s="1" t="str">
        <f aca="false">IF(Undirviðmið!$B150="","",IF(Undirviðmið!$B150=Viðmið!$C$10,IFERROR(INDEX($C$38:$C$52,9),""),IF(9&lt;=COUNTIF($B$6:$B$37,Undirviðmið!$B150),IFERROR(INDEX($C$6:$C$37,MATCH(Undirviðmið!$B150,$B$6:$B$37,0)+9-1),""),"")))</f>
        <v/>
      </c>
      <c r="FE14" s="1" t="str">
        <f aca="false">IF(Undirviðmið!$B151="","",IF(Undirviðmið!$B151=Viðmið!$C$10,IFERROR(INDEX($C$38:$C$52,9),""),IF(9&lt;=COUNTIF($B$6:$B$37,Undirviðmið!$B151),IFERROR(INDEX($C$6:$C$37,MATCH(Undirviðmið!$B151,$B$6:$B$37,0)+9-1),""),"")))</f>
        <v/>
      </c>
      <c r="FF14" s="1" t="str">
        <f aca="false">IF(Undirviðmið!$B152="","",IF(Undirviðmið!$B152=Viðmið!$C$10,IFERROR(INDEX($C$38:$C$52,9),""),IF(9&lt;=COUNTIF($B$6:$B$37,Undirviðmið!$B152),IFERROR(INDEX($C$6:$C$37,MATCH(Undirviðmið!$B152,$B$6:$B$37,0)+9-1),""),"")))</f>
        <v/>
      </c>
      <c r="FG14" s="1" t="str">
        <f aca="false">IF(Undirviðmið!$B153="","",IF(Undirviðmið!$B153=Viðmið!$C$10,IFERROR(INDEX($C$38:$C$52,9),""),IF(9&lt;=COUNTIF($B$6:$B$37,Undirviðmið!$B153),IFERROR(INDEX($C$6:$C$37,MATCH(Undirviðmið!$B153,$B$6:$B$37,0)+9-1),""),"")))</f>
        <v/>
      </c>
      <c r="FH14" s="1" t="str">
        <f aca="false">IF(Undirviðmið!$B154="","",IF(Undirviðmið!$B154=Viðmið!$C$10,IFERROR(INDEX($C$38:$C$52,9),""),IF(9&lt;=COUNTIF($B$6:$B$37,Undirviðmið!$B154),IFERROR(INDEX($C$6:$C$37,MATCH(Undirviðmið!$B154,$B$6:$B$37,0)+9-1),""),"")))</f>
        <v/>
      </c>
      <c r="FI14" s="1" t="str">
        <f aca="false">IF(Undirviðmið!$B155="","",IF(Undirviðmið!$B155=Viðmið!$C$10,IFERROR(INDEX($C$38:$C$52,9),""),IF(9&lt;=COUNTIF($B$6:$B$37,Undirviðmið!$B155),IFERROR(INDEX($C$6:$C$37,MATCH(Undirviðmið!$B155,$B$6:$B$37,0)+9-1),""),"")))</f>
        <v/>
      </c>
      <c r="FJ14" s="1" t="str">
        <f aca="false">IF(Undirviðmið!$B156="","",IF(Undirviðmið!$B156=Viðmið!$C$10,IFERROR(INDEX($C$38:$C$52,9),""),IF(9&lt;=COUNTIF($B$6:$B$37,Undirviðmið!$B156),IFERROR(INDEX($C$6:$C$37,MATCH(Undirviðmið!$B156,$B$6:$B$37,0)+9-1),""),"")))</f>
        <v/>
      </c>
      <c r="FK14" s="1" t="str">
        <f aca="false">IF(Undirviðmið!$B157="","",IF(Undirviðmið!$B157=Viðmið!$C$10,IFERROR(INDEX($C$38:$C$52,9),""),IF(9&lt;=COUNTIF($B$6:$B$37,Undirviðmið!$B157),IFERROR(INDEX($C$6:$C$37,MATCH(Undirviðmið!$B157,$B$6:$B$37,0)+9-1),""),"")))</f>
        <v/>
      </c>
      <c r="FL14" s="1" t="str">
        <f aca="false">IF(Undirviðmið!$B158="","",IF(Undirviðmið!$B158=Viðmið!$C$10,IFERROR(INDEX($C$38:$C$52,9),""),IF(9&lt;=COUNTIF($B$6:$B$37,Undirviðmið!$B158),IFERROR(INDEX($C$6:$C$37,MATCH(Undirviðmið!$B158,$B$6:$B$37,0)+9-1),""),"")))</f>
        <v/>
      </c>
      <c r="FM14" s="1" t="str">
        <f aca="false">IF(Undirviðmið!$B159="","",IF(Undirviðmið!$B159=Viðmið!$C$10,IFERROR(INDEX($C$38:$C$52,9),""),IF(9&lt;=COUNTIF($B$6:$B$37,Undirviðmið!$B159),IFERROR(INDEX($C$6:$C$37,MATCH(Undirviðmið!$B159,$B$6:$B$37,0)+9-1),""),"")))</f>
        <v/>
      </c>
      <c r="FN14" s="1" t="str">
        <f aca="false">IF(Undirviðmið!$B160="","",IF(Undirviðmið!$B160=Viðmið!$C$10,IFERROR(INDEX($C$38:$C$52,9),""),IF(9&lt;=COUNTIF($B$6:$B$37,Undirviðmið!$B160),IFERROR(INDEX($C$6:$C$37,MATCH(Undirviðmið!$B160,$B$6:$B$37,0)+9-1),""),"")))</f>
        <v/>
      </c>
      <c r="FO14" s="1" t="str">
        <f aca="false">IF(Undirviðmið!$B161="","",IF(Undirviðmið!$B161=Viðmið!$C$10,IFERROR(INDEX($C$38:$C$52,9),""),IF(9&lt;=COUNTIF($B$6:$B$37,Undirviðmið!$B161),IFERROR(INDEX($C$6:$C$37,MATCH(Undirviðmið!$B161,$B$6:$B$37,0)+9-1),""),"")))</f>
        <v/>
      </c>
      <c r="FP14" s="1" t="str">
        <f aca="false">IF(Undirviðmið!$B162="","",IF(Undirviðmið!$B162=Viðmið!$C$10,IFERROR(INDEX($C$38:$C$52,9),""),IF(9&lt;=COUNTIF($B$6:$B$37,Undirviðmið!$B162),IFERROR(INDEX($C$6:$C$37,MATCH(Undirviðmið!$B162,$B$6:$B$37,0)+9-1),""),"")))</f>
        <v/>
      </c>
      <c r="FQ14" s="1" t="str">
        <f aca="false">IF(Undirviðmið!$B163="","",IF(Undirviðmið!$B163=Viðmið!$C$10,IFERROR(INDEX($C$38:$C$52,9),""),IF(9&lt;=COUNTIF($B$6:$B$37,Undirviðmið!$B163),IFERROR(INDEX($C$6:$C$37,MATCH(Undirviðmið!$B163,$B$6:$B$37,0)+9-1),""),"")))</f>
        <v/>
      </c>
      <c r="FR14" s="1" t="str">
        <f aca="false">IF(Undirviðmið!$B164="","",IF(Undirviðmið!$B164=Viðmið!$C$10,IFERROR(INDEX($C$38:$C$52,9),""),IF(9&lt;=COUNTIF($B$6:$B$37,Undirviðmið!$B164),IFERROR(INDEX($C$6:$C$37,MATCH(Undirviðmið!$B164,$B$6:$B$37,0)+9-1),""),"")))</f>
        <v/>
      </c>
      <c r="FS14" s="1" t="str">
        <f aca="false">IF(Undirviðmið!$B165="","",IF(Undirviðmið!$B165=Viðmið!$C$10,IFERROR(INDEX($C$38:$C$52,9),""),IF(9&lt;=COUNTIF($B$6:$B$37,Undirviðmið!$B165),IFERROR(INDEX($C$6:$C$37,MATCH(Undirviðmið!$B165,$B$6:$B$37,0)+9-1),""),"")))</f>
        <v/>
      </c>
      <c r="FT14" s="1" t="str">
        <f aca="false">IF(Undirviðmið!$B166="","",IF(Undirviðmið!$B166=Viðmið!$C$10,IFERROR(INDEX($C$38:$C$52,9),""),IF(9&lt;=COUNTIF($B$6:$B$37,Undirviðmið!$B166),IFERROR(INDEX($C$6:$C$37,MATCH(Undirviðmið!$B166,$B$6:$B$37,0)+9-1),""),"")))</f>
        <v/>
      </c>
      <c r="FU14" s="1" t="str">
        <f aca="false">IF(Undirviðmið!$B167="","",IF(Undirviðmið!$B167=Viðmið!$C$10,IFERROR(INDEX($C$38:$C$52,9),""),IF(9&lt;=COUNTIF($B$6:$B$37,Undirviðmið!$B167),IFERROR(INDEX($C$6:$C$37,MATCH(Undirviðmið!$B167,$B$6:$B$37,0)+9-1),""),"")))</f>
        <v/>
      </c>
      <c r="FV14" s="1" t="str">
        <f aca="false">IF(Undirviðmið!$B168="","",IF(Undirviðmið!$B168=Viðmið!$C$10,IFERROR(INDEX($C$38:$C$52,9),""),IF(9&lt;=COUNTIF($B$6:$B$37,Undirviðmið!$B168),IFERROR(INDEX($C$6:$C$37,MATCH(Undirviðmið!$B168,$B$6:$B$37,0)+9-1),""),"")))</f>
        <v/>
      </c>
      <c r="FW14" s="1" t="str">
        <f aca="false">IF(Undirviðmið!$B169="","",IF(Undirviðmið!$B169=Viðmið!$C$10,IFERROR(INDEX($C$38:$C$52,9),""),IF(9&lt;=COUNTIF($B$6:$B$37,Undirviðmið!$B169),IFERROR(INDEX($C$6:$C$37,MATCH(Undirviðmið!$B169,$B$6:$B$37,0)+9-1),""),"")))</f>
        <v/>
      </c>
      <c r="FX14" s="1" t="str">
        <f aca="false">IF(Undirviðmið!$B170="","",IF(Undirviðmið!$B170=Viðmið!$C$10,IFERROR(INDEX($C$38:$C$52,9),""),IF(9&lt;=COUNTIF($B$6:$B$37,Undirviðmið!$B170),IFERROR(INDEX($C$6:$C$37,MATCH(Undirviðmið!$B170,$B$6:$B$37,0)+9-1),""),"")))</f>
        <v/>
      </c>
      <c r="FY14" s="1" t="str">
        <f aca="false">IF(Undirviðmið!$B171="","",IF(Undirviðmið!$B171=Viðmið!$C$10,IFERROR(INDEX($C$38:$C$52,9),""),IF(9&lt;=COUNTIF($B$6:$B$37,Undirviðmið!$B171),IFERROR(INDEX($C$6:$C$37,MATCH(Undirviðmið!$B171,$B$6:$B$37,0)+9-1),""),"")))</f>
        <v/>
      </c>
      <c r="FZ14" s="1" t="str">
        <f aca="false">IF(Undirviðmið!$B172="","",IF(Undirviðmið!$B172=Viðmið!$C$10,IFERROR(INDEX($C$38:$C$52,9),""),IF(9&lt;=COUNTIF($B$6:$B$37,Undirviðmið!$B172),IFERROR(INDEX($C$6:$C$37,MATCH(Undirviðmið!$B172,$B$6:$B$37,0)+9-1),""),"")))</f>
        <v/>
      </c>
      <c r="GA14" s="1" t="str">
        <f aca="false">IF(Undirviðmið!$B173="","",IF(Undirviðmið!$B173=Viðmið!$C$10,IFERROR(INDEX($C$38:$C$52,9),""),IF(9&lt;=COUNTIF($B$6:$B$37,Undirviðmið!$B173),IFERROR(INDEX($C$6:$C$37,MATCH(Undirviðmið!$B173,$B$6:$B$37,0)+9-1),""),"")))</f>
        <v/>
      </c>
      <c r="GB14" s="1" t="str">
        <f aca="false">IF(Undirviðmið!$B174="","",IF(Undirviðmið!$B174=Viðmið!$C$10,IFERROR(INDEX($C$38:$C$52,9),""),IF(9&lt;=COUNTIF($B$6:$B$37,Undirviðmið!$B174),IFERROR(INDEX($C$6:$C$37,MATCH(Undirviðmið!$B174,$B$6:$B$37,0)+9-1),""),"")))</f>
        <v/>
      </c>
      <c r="GC14" s="1" t="str">
        <f aca="false">IF(Undirviðmið!$B175="","",IF(Undirviðmið!$B175=Viðmið!$C$10,IFERROR(INDEX($C$38:$C$52,9),""),IF(9&lt;=COUNTIF($B$6:$B$37,Undirviðmið!$B175),IFERROR(INDEX($C$6:$C$37,MATCH(Undirviðmið!$B175,$B$6:$B$37,0)+9-1),""),"")))</f>
        <v/>
      </c>
      <c r="GD14" s="1" t="str">
        <f aca="false">IF(Undirviðmið!$B176="","",IF(Undirviðmið!$B176=Viðmið!$C$10,IFERROR(INDEX($C$38:$C$52,9),""),IF(9&lt;=COUNTIF($B$6:$B$37,Undirviðmið!$B176),IFERROR(INDEX($C$6:$C$37,MATCH(Undirviðmið!$B176,$B$6:$B$37,0)+9-1),""),"")))</f>
        <v/>
      </c>
      <c r="GE14" s="1" t="str">
        <f aca="false">IF(Undirviðmið!$B177="","",IF(Undirviðmið!$B177=Viðmið!$C$10,IFERROR(INDEX($C$38:$C$52,9),""),IF(9&lt;=COUNTIF($B$6:$B$37,Undirviðmið!$B177),IFERROR(INDEX($C$6:$C$37,MATCH(Undirviðmið!$B177,$B$6:$B$37,0)+9-1),""),"")))</f>
        <v/>
      </c>
      <c r="GF14" s="1" t="str">
        <f aca="false">IF(Undirviðmið!$B178="","",IF(Undirviðmið!$B178=Viðmið!$C$10,IFERROR(INDEX($C$38:$C$52,9),""),IF(9&lt;=COUNTIF($B$6:$B$37,Undirviðmið!$B178),IFERROR(INDEX($C$6:$C$37,MATCH(Undirviðmið!$B178,$B$6:$B$37,0)+9-1),""),"")))</f>
        <v/>
      </c>
      <c r="GG14" s="1" t="str">
        <f aca="false">IF(Undirviðmið!$B179="","",IF(Undirviðmið!$B179=Viðmið!$C$10,IFERROR(INDEX($C$38:$C$52,9),""),IF(9&lt;=COUNTIF($B$6:$B$37,Undirviðmið!$B179),IFERROR(INDEX($C$6:$C$37,MATCH(Undirviðmið!$B179,$B$6:$B$37,0)+9-1),""),"")))</f>
        <v/>
      </c>
      <c r="GH14" s="1" t="str">
        <f aca="false">IF(Undirviðmið!$B180="","",IF(Undirviðmið!$B180=Viðmið!$C$10,IFERROR(INDEX($C$38:$C$52,9),""),IF(9&lt;=COUNTIF($B$6:$B$37,Undirviðmið!$B180),IFERROR(INDEX($C$6:$C$37,MATCH(Undirviðmið!$B180,$B$6:$B$37,0)+9-1),""),"")))</f>
        <v/>
      </c>
      <c r="GI14" s="1" t="str">
        <f aca="false">IF(Undirviðmið!$B181="","",IF(Undirviðmið!$B181=Viðmið!$C$10,IFERROR(INDEX($C$38:$C$52,9),""),IF(9&lt;=COUNTIF($B$6:$B$37,Undirviðmið!$B181),IFERROR(INDEX($C$6:$C$37,MATCH(Undirviðmið!$B181,$B$6:$B$37,0)+9-1),""),"")))</f>
        <v/>
      </c>
      <c r="GJ14" s="1" t="str">
        <f aca="false">IF(Undirviðmið!$B182="","",IF(Undirviðmið!$B182=Viðmið!$C$10,IFERROR(INDEX($C$38:$C$52,9),""),IF(9&lt;=COUNTIF($B$6:$B$37,Undirviðmið!$B182),IFERROR(INDEX($C$6:$C$37,MATCH(Undirviðmið!$B182,$B$6:$B$37,0)+9-1),""),"")))</f>
        <v/>
      </c>
      <c r="GK14" s="1" t="str">
        <f aca="false">IF(Undirviðmið!$B183="","",IF(Undirviðmið!$B183=Viðmið!$C$10,IFERROR(INDEX($C$38:$C$52,9),""),IF(9&lt;=COUNTIF($B$6:$B$37,Undirviðmið!$B183),IFERROR(INDEX($C$6:$C$37,MATCH(Undirviðmið!$B183,$B$6:$B$37,0)+9-1),""),"")))</f>
        <v/>
      </c>
      <c r="GL14" s="1" t="str">
        <f aca="false">IF(Undirviðmið!$B184="","",IF(Undirviðmið!$B184=Viðmið!$C$10,IFERROR(INDEX($C$38:$C$52,9),""),IF(9&lt;=COUNTIF($B$6:$B$37,Undirviðmið!$B184),IFERROR(INDEX($C$6:$C$37,MATCH(Undirviðmið!$B184,$B$6:$B$37,0)+9-1),""),"")))</f>
        <v/>
      </c>
      <c r="GM14" s="1" t="str">
        <f aca="false">IF(Undirviðmið!$B185="","",IF(Undirviðmið!$B185=Viðmið!$C$10,IFERROR(INDEX($C$38:$C$52,9),""),IF(9&lt;=COUNTIF($B$6:$B$37,Undirviðmið!$B185),IFERROR(INDEX($C$6:$C$37,MATCH(Undirviðmið!$B185,$B$6:$B$37,0)+9-1),""),"")))</f>
        <v/>
      </c>
      <c r="GN14" s="1" t="str">
        <f aca="false">IF(Undirviðmið!$B186="","",IF(Undirviðmið!$B186=Viðmið!$C$10,IFERROR(INDEX($C$38:$C$52,9),""),IF(9&lt;=COUNTIF($B$6:$B$37,Undirviðmið!$B186),IFERROR(INDEX($C$6:$C$37,MATCH(Undirviðmið!$B186,$B$6:$B$37,0)+9-1),""),"")))</f>
        <v/>
      </c>
      <c r="GO14" s="1" t="str">
        <f aca="false">IF(Undirviðmið!$B187="","",IF(Undirviðmið!$B187=Viðmið!$C$10,IFERROR(INDEX($C$38:$C$52,9),""),IF(9&lt;=COUNTIF($B$6:$B$37,Undirviðmið!$B187),IFERROR(INDEX($C$6:$C$37,MATCH(Undirviðmið!$B187,$B$6:$B$37,0)+9-1),""),"")))</f>
        <v/>
      </c>
      <c r="GP14" s="1" t="str">
        <f aca="false">IF(Undirviðmið!$B188="","",IF(Undirviðmið!$B188=Viðmið!$C$10,IFERROR(INDEX($C$38:$C$52,9),""),IF(9&lt;=COUNTIF($B$6:$B$37,Undirviðmið!$B188),IFERROR(INDEX($C$6:$C$37,MATCH(Undirviðmið!$B188,$B$6:$B$37,0)+9-1),""),"")))</f>
        <v/>
      </c>
      <c r="GQ14" s="1" t="str">
        <f aca="false">IF(Undirviðmið!$B189="","",IF(Undirviðmið!$B189=Viðmið!$C$10,IFERROR(INDEX($C$38:$C$52,9),""),IF(9&lt;=COUNTIF($B$6:$B$37,Undirviðmið!$B189),IFERROR(INDEX($C$6:$C$37,MATCH(Undirviðmið!$B189,$B$6:$B$37,0)+9-1),""),"")))</f>
        <v/>
      </c>
      <c r="GR14" s="1" t="str">
        <f aca="false">IF(Undirviðmið!$B190="","",IF(Undirviðmið!$B190=Viðmið!$C$10,IFERROR(INDEX($C$38:$C$52,9),""),IF(9&lt;=COUNTIF($B$6:$B$37,Undirviðmið!$B190),IFERROR(INDEX($C$6:$C$37,MATCH(Undirviðmið!$B190,$B$6:$B$37,0)+9-1),""),"")))</f>
        <v/>
      </c>
      <c r="GS14" s="1" t="str">
        <f aca="false">IF(Undirviðmið!$B191="","",IF(Undirviðmið!$B191=Viðmið!$C$10,IFERROR(INDEX($C$38:$C$52,9),""),IF(9&lt;=COUNTIF($B$6:$B$37,Undirviðmið!$B191),IFERROR(INDEX($C$6:$C$37,MATCH(Undirviðmið!$B191,$B$6:$B$37,0)+9-1),""),"")))</f>
        <v/>
      </c>
      <c r="GT14" s="1" t="str">
        <f aca="false">IF(Undirviðmið!$B192="","",IF(Undirviðmið!$B192=Viðmið!$C$10,IFERROR(INDEX($C$38:$C$52,9),""),IF(9&lt;=COUNTIF($B$6:$B$37,Undirviðmið!$B192),IFERROR(INDEX($C$6:$C$37,MATCH(Undirviðmið!$B192,$B$6:$B$37,0)+9-1),""),"")))</f>
        <v/>
      </c>
      <c r="GU14" s="1" t="str">
        <f aca="false">IF(Undirviðmið!$B193="","",IF(Undirviðmið!$B193=Viðmið!$C$10,IFERROR(INDEX($C$38:$C$52,9),""),IF(9&lt;=COUNTIF($B$6:$B$37,Undirviðmið!$B193),IFERROR(INDEX($C$6:$C$37,MATCH(Undirviðmið!$B193,$B$6:$B$37,0)+9-1),""),"")))</f>
        <v/>
      </c>
      <c r="GV14" s="1" t="str">
        <f aca="false">IF(Undirviðmið!$B194="","",IF(Undirviðmið!$B194=Viðmið!$C$10,IFERROR(INDEX($C$38:$C$52,9),""),IF(9&lt;=COUNTIF($B$6:$B$37,Undirviðmið!$B194),IFERROR(INDEX($C$6:$C$37,MATCH(Undirviðmið!$B194,$B$6:$B$37,0)+9-1),""),"")))</f>
        <v/>
      </c>
      <c r="GW14" s="1" t="str">
        <f aca="false">IF(Undirviðmið!$B195="","",IF(Undirviðmið!$B195=Viðmið!$C$10,IFERROR(INDEX($C$38:$C$52,9),""),IF(9&lt;=COUNTIF($B$6:$B$37,Undirviðmið!$B195),IFERROR(INDEX($C$6:$C$37,MATCH(Undirviðmið!$B195,$B$6:$B$37,0)+9-1),""),"")))</f>
        <v/>
      </c>
      <c r="GX14" s="1" t="str">
        <f aca="false">IF(Undirviðmið!$B196="","",IF(Undirviðmið!$B196=Viðmið!$C$10,IFERROR(INDEX($C$38:$C$52,9),""),IF(9&lt;=COUNTIF($B$6:$B$37,Undirviðmið!$B196),IFERROR(INDEX($C$6:$C$37,MATCH(Undirviðmið!$B196,$B$6:$B$37,0)+9-1),""),"")))</f>
        <v/>
      </c>
      <c r="GY14" s="1" t="str">
        <f aca="false">IF(Undirviðmið!$B197="","",IF(Undirviðmið!$B197=Viðmið!$C$10,IFERROR(INDEX($C$38:$C$52,9),""),IF(9&lt;=COUNTIF($B$6:$B$37,Undirviðmið!$B197),IFERROR(INDEX($C$6:$C$37,MATCH(Undirviðmið!$B197,$B$6:$B$37,0)+9-1),""),"")))</f>
        <v/>
      </c>
      <c r="GZ14" s="1" t="str">
        <f aca="false">IF(Undirviðmið!$B198="","",IF(Undirviðmið!$B198=Viðmið!$C$10,IFERROR(INDEX($C$38:$C$52,9),""),IF(9&lt;=COUNTIF($B$6:$B$37,Undirviðmið!$B198),IFERROR(INDEX($C$6:$C$37,MATCH(Undirviðmið!$B198,$B$6:$B$37,0)+9-1),""),"")))</f>
        <v/>
      </c>
      <c r="HA14" s="1" t="str">
        <f aca="false">IF(Undirviðmið!$B199="","",IF(Undirviðmið!$B199=Viðmið!$C$10,IFERROR(INDEX($C$38:$C$52,9),""),IF(9&lt;=COUNTIF($B$6:$B$37,Undirviðmið!$B199),IFERROR(INDEX($C$6:$C$37,MATCH(Undirviðmið!$B199,$B$6:$B$37,0)+9-1),""),"")))</f>
        <v/>
      </c>
      <c r="HB14" s="1" t="str">
        <f aca="false">IF(Undirviðmið!$B200="","",IF(Undirviðmið!$B200=Viðmið!$C$10,IFERROR(INDEX($C$38:$C$52,9),""),IF(9&lt;=COUNTIF($B$6:$B$37,Undirviðmið!$B200),IFERROR(INDEX($C$6:$C$37,MATCH(Undirviðmið!$B200,$B$6:$B$37,0)+9-1),""),"")))</f>
        <v/>
      </c>
      <c r="HC14" s="1" t="str">
        <f aca="false">IF(Undirviðmið!$B201="","",IF(Undirviðmið!$B201=Viðmið!$C$10,IFERROR(INDEX($C$38:$C$52,9),""),IF(9&lt;=COUNTIF($B$6:$B$37,Undirviðmið!$B201),IFERROR(INDEX($C$6:$C$37,MATCH(Undirviðmið!$B201,$B$6:$B$37,0)+9-1),""),"")))</f>
        <v/>
      </c>
      <c r="HD14" s="1" t="str">
        <f aca="false">IF(Undirviðmið!$B202="","",IF(Undirviðmið!$B202=Viðmið!$C$10,IFERROR(INDEX($C$38:$C$52,9),""),IF(9&lt;=COUNTIF($B$6:$B$37,Undirviðmið!$B202),IFERROR(INDEX($C$6:$C$37,MATCH(Undirviðmið!$B202,$B$6:$B$37,0)+9-1),""),"")))</f>
        <v/>
      </c>
      <c r="HE14" s="1" t="str">
        <f aca="false">IF(Undirviðmið!$B203="","",IF(Undirviðmið!$B203=Viðmið!$C$10,IFERROR(INDEX($C$38:$C$52,9),""),IF(9&lt;=COUNTIF($B$6:$B$37,Undirviðmið!$B203),IFERROR(INDEX($C$6:$C$37,MATCH(Undirviðmið!$B203,$B$6:$B$37,0)+9-1),""),"")))</f>
        <v/>
      </c>
      <c r="HF14" s="1" t="str">
        <f aca="false">IF(Undirviðmið!$B204="","",IF(Undirviðmið!$B204=Viðmið!$C$10,IFERROR(INDEX($C$38:$C$52,9),""),IF(9&lt;=COUNTIF($B$6:$B$37,Undirviðmið!$B204),IFERROR(INDEX($C$6:$C$37,MATCH(Undirviðmið!$B204,$B$6:$B$37,0)+9-1),""),"")))</f>
        <v/>
      </c>
      <c r="HG14" s="1" t="str">
        <f aca="false">IF(Undirviðmið!$B205="","",IF(Undirviðmið!$B205=Viðmið!$C$10,IFERROR(INDEX($C$38:$C$52,9),""),IF(9&lt;=COUNTIF($B$6:$B$37,Undirviðmið!$B205),IFERROR(INDEX($C$6:$C$37,MATCH(Undirviðmið!$B205,$B$6:$B$37,0)+9-1),""),"")))</f>
        <v/>
      </c>
    </row>
    <row r="15" customFormat="false" ht="15" hidden="false" customHeight="true" outlineLevel="0" collapsed="false">
      <c r="B15" s="1" t="s">
        <v>96</v>
      </c>
      <c r="C15" s="1" t="s">
        <v>236</v>
      </c>
      <c r="D15" s="1" t="s">
        <v>237</v>
      </c>
      <c r="E15" s="1" t="n">
        <v>5</v>
      </c>
      <c r="F15" s="1" t="s">
        <v>238</v>
      </c>
      <c r="G15" s="1" t="s">
        <v>239</v>
      </c>
      <c r="H15" s="1" t="s">
        <v>240</v>
      </c>
      <c r="I15" s="1" t="s">
        <v>241</v>
      </c>
      <c r="J15" s="1" t="s">
        <v>242</v>
      </c>
      <c r="P15" s="1" t="str">
        <f aca="false">IF(Undirviðmið!$B6="","",IF(Undirviðmið!$B6=Viðmið!$C$10,IFERROR(INDEX($C$38:$C$52,10),""),IF(10&lt;=COUNTIF($B$6:$B$37,Undirviðmið!$B6),IFERROR(INDEX($C$6:$C$37,MATCH(Undirviðmið!$B6,$B$6:$B$37,0)+10-1),""),"")))</f>
        <v/>
      </c>
      <c r="Q15" s="1" t="str">
        <f aca="false">IF(Undirviðmið!$B7="","",IF(Undirviðmið!$B7=Viðmið!$C$10,IFERROR(INDEX($C$38:$C$52,10),""),IF(10&lt;=COUNTIF($B$6:$B$37,Undirviðmið!$B7),IFERROR(INDEX($C$6:$C$37,MATCH(Undirviðmið!$B7,$B$6:$B$37,0)+10-1),""),"")))</f>
        <v/>
      </c>
      <c r="R15" s="1" t="str">
        <f aca="false">IF(Undirviðmið!$B8="","",IF(Undirviðmið!$B8=Viðmið!$C$10,IFERROR(INDEX($C$38:$C$52,10),""),IF(10&lt;=COUNTIF($B$6:$B$37,Undirviðmið!$B8),IFERROR(INDEX($C$6:$C$37,MATCH(Undirviðmið!$B8,$B$6:$B$37,0)+10-1),""),"")))</f>
        <v/>
      </c>
      <c r="S15" s="1" t="str">
        <f aca="false">IF(Undirviðmið!$B9="","",IF(Undirviðmið!$B9=Viðmið!$C$10,IFERROR(INDEX($C$38:$C$52,10),""),IF(10&lt;=COUNTIF($B$6:$B$37,Undirviðmið!$B9),IFERROR(INDEX($C$6:$C$37,MATCH(Undirviðmið!$B9,$B$6:$B$37,0)+10-1),""),"")))</f>
        <v/>
      </c>
      <c r="T15" s="1" t="str">
        <f aca="false">IF(Undirviðmið!$B10="","",IF(Undirviðmið!$B10=Viðmið!$C$10,IFERROR(INDEX($C$38:$C$52,10),""),IF(10&lt;=COUNTIF($B$6:$B$37,Undirviðmið!$B10),IFERROR(INDEX($C$6:$C$37,MATCH(Undirviðmið!$B10,$B$6:$B$37,0)+10-1),""),"")))</f>
        <v/>
      </c>
      <c r="U15" s="1" t="str">
        <f aca="false">IF(Undirviðmið!$B11="","",IF(Undirviðmið!$B11=Viðmið!$C$10,IFERROR(INDEX($C$38:$C$52,10),""),IF(10&lt;=COUNTIF($B$6:$B$37,Undirviðmið!$B11),IFERROR(INDEX($C$6:$C$37,MATCH(Undirviðmið!$B11,$B$6:$B$37,0)+10-1),""),"")))</f>
        <v/>
      </c>
      <c r="V15" s="1" t="str">
        <f aca="false">IF(Undirviðmið!$B12="","",IF(Undirviðmið!$B12=Viðmið!$C$10,IFERROR(INDEX($C$38:$C$52,10),""),IF(10&lt;=COUNTIF($B$6:$B$37,Undirviðmið!$B12),IFERROR(INDEX($C$6:$C$37,MATCH(Undirviðmið!$B12,$B$6:$B$37,0)+10-1),""),"")))</f>
        <v/>
      </c>
      <c r="W15" s="1" t="str">
        <f aca="false">IF(Undirviðmið!$B13="","",IF(Undirviðmið!$B13=Viðmið!$C$10,IFERROR(INDEX($C$38:$C$52,10),""),IF(10&lt;=COUNTIF($B$6:$B$37,Undirviðmið!$B13),IFERROR(INDEX($C$6:$C$37,MATCH(Undirviðmið!$B13,$B$6:$B$37,0)+10-1),""),"")))</f>
        <v/>
      </c>
      <c r="X15" s="1" t="str">
        <f aca="false">IF(Undirviðmið!$B14="","",IF(Undirviðmið!$B14=Viðmið!$C$10,IFERROR(INDEX($C$38:$C$52,10),""),IF(10&lt;=COUNTIF($B$6:$B$37,Undirviðmið!$B14),IFERROR(INDEX($C$6:$C$37,MATCH(Undirviðmið!$B14,$B$6:$B$37,0)+10-1),""),"")))</f>
        <v/>
      </c>
      <c r="Y15" s="1" t="str">
        <f aca="false">IF(Undirviðmið!$B15="","",IF(Undirviðmið!$B15=Viðmið!$C$10,IFERROR(INDEX($C$38:$C$52,10),""),IF(10&lt;=COUNTIF($B$6:$B$37,Undirviðmið!$B15),IFERROR(INDEX($C$6:$C$37,MATCH(Undirviðmið!$B15,$B$6:$B$37,0)+10-1),""),"")))</f>
        <v/>
      </c>
      <c r="Z15" s="1" t="str">
        <f aca="false">IF(Undirviðmið!$B16="","",IF(Undirviðmið!$B16=Viðmið!$C$10,IFERROR(INDEX($C$38:$C$52,10),""),IF(10&lt;=COUNTIF($B$6:$B$37,Undirviðmið!$B16),IFERROR(INDEX($C$6:$C$37,MATCH(Undirviðmið!$B16,$B$6:$B$37,0)+10-1),""),"")))</f>
        <v/>
      </c>
      <c r="AA15" s="1" t="str">
        <f aca="false">IF(Undirviðmið!$B17="","",IF(Undirviðmið!$B17=Viðmið!$C$10,IFERROR(INDEX($C$38:$C$52,10),""),IF(10&lt;=COUNTIF($B$6:$B$37,Undirviðmið!$B17),IFERROR(INDEX($C$6:$C$37,MATCH(Undirviðmið!$B17,$B$6:$B$37,0)+10-1),""),"")))</f>
        <v/>
      </c>
      <c r="AB15" s="1" t="str">
        <f aca="false">IF(Undirviðmið!$B18="","",IF(Undirviðmið!$B18=Viðmið!$C$10,IFERROR(INDEX($C$38:$C$52,10),""),IF(10&lt;=COUNTIF($B$6:$B$37,Undirviðmið!$B18),IFERROR(INDEX($C$6:$C$37,MATCH(Undirviðmið!$B18,$B$6:$B$37,0)+10-1),""),"")))</f>
        <v/>
      </c>
      <c r="AC15" s="1" t="str">
        <f aca="false">IF(Undirviðmið!$B19="","",IF(Undirviðmið!$B19=Viðmið!$C$10,IFERROR(INDEX($C$38:$C$52,10),""),IF(10&lt;=COUNTIF($B$6:$B$37,Undirviðmið!$B19),IFERROR(INDEX($C$6:$C$37,MATCH(Undirviðmið!$B19,$B$6:$B$37,0)+10-1),""),"")))</f>
        <v/>
      </c>
      <c r="AD15" s="1" t="str">
        <f aca="false">IF(Undirviðmið!$B20="","",IF(Undirviðmið!$B20=Viðmið!$C$10,IFERROR(INDEX($C$38:$C$52,10),""),IF(10&lt;=COUNTIF($B$6:$B$37,Undirviðmið!$B20),IFERROR(INDEX($C$6:$C$37,MATCH(Undirviðmið!$B20,$B$6:$B$37,0)+10-1),""),"")))</f>
        <v/>
      </c>
      <c r="AE15" s="1" t="str">
        <f aca="false">IF(Undirviðmið!$B21="","",IF(Undirviðmið!$B21=Viðmið!$C$10,IFERROR(INDEX($C$38:$C$52,10),""),IF(10&lt;=COUNTIF($B$6:$B$37,Undirviðmið!$B21),IFERROR(INDEX($C$6:$C$37,MATCH(Undirviðmið!$B21,$B$6:$B$37,0)+10-1),""),"")))</f>
        <v/>
      </c>
      <c r="AF15" s="1" t="str">
        <f aca="false">IF(Undirviðmið!$B22="","",IF(Undirviðmið!$B22=Viðmið!$C$10,IFERROR(INDEX($C$38:$C$52,10),""),IF(10&lt;=COUNTIF($B$6:$B$37,Undirviðmið!$B22),IFERROR(INDEX($C$6:$C$37,MATCH(Undirviðmið!$B22,$B$6:$B$37,0)+10-1),""),"")))</f>
        <v/>
      </c>
      <c r="AG15" s="1" t="str">
        <f aca="false">IF(Undirviðmið!$B23="","",IF(Undirviðmið!$B23=Viðmið!$C$10,IFERROR(INDEX($C$38:$C$52,10),""),IF(10&lt;=COUNTIF($B$6:$B$37,Undirviðmið!$B23),IFERROR(INDEX($C$6:$C$37,MATCH(Undirviðmið!$B23,$B$6:$B$37,0)+10-1),""),"")))</f>
        <v/>
      </c>
      <c r="AH15" s="1" t="str">
        <f aca="false">IF(Undirviðmið!$B24="","",IF(Undirviðmið!$B24=Viðmið!$C$10,IFERROR(INDEX($C$38:$C$52,10),""),IF(10&lt;=COUNTIF($B$6:$B$37,Undirviðmið!$B24),IFERROR(INDEX($C$6:$C$37,MATCH(Undirviðmið!$B24,$B$6:$B$37,0)+10-1),""),"")))</f>
        <v/>
      </c>
      <c r="AI15" s="1" t="str">
        <f aca="false">IF(Undirviðmið!$B25="","",IF(Undirviðmið!$B25=Viðmið!$C$10,IFERROR(INDEX($C$38:$C$52,10),""),IF(10&lt;=COUNTIF($B$6:$B$37,Undirviðmið!$B25),IFERROR(INDEX($C$6:$C$37,MATCH(Undirviðmið!$B25,$B$6:$B$37,0)+10-1),""),"")))</f>
        <v/>
      </c>
      <c r="AJ15" s="1" t="str">
        <f aca="false">IF(Undirviðmið!$B26="","",IF(Undirviðmið!$B26=Viðmið!$C$10,IFERROR(INDEX($C$38:$C$52,10),""),IF(10&lt;=COUNTIF($B$6:$B$37,Undirviðmið!$B26),IFERROR(INDEX($C$6:$C$37,MATCH(Undirviðmið!$B26,$B$6:$B$37,0)+10-1),""),"")))</f>
        <v/>
      </c>
      <c r="AK15" s="1" t="str">
        <f aca="false">IF(Undirviðmið!$B27="","",IF(Undirviðmið!$B27=Viðmið!$C$10,IFERROR(INDEX($C$38:$C$52,10),""),IF(10&lt;=COUNTIF($B$6:$B$37,Undirviðmið!$B27),IFERROR(INDEX($C$6:$C$37,MATCH(Undirviðmið!$B27,$B$6:$B$37,0)+10-1),""),"")))</f>
        <v/>
      </c>
      <c r="AL15" s="1" t="str">
        <f aca="false">IF(Undirviðmið!$B28="","",IF(Undirviðmið!$B28=Viðmið!$C$10,IFERROR(INDEX($C$38:$C$52,10),""),IF(10&lt;=COUNTIF($B$6:$B$37,Undirviðmið!$B28),IFERROR(INDEX($C$6:$C$37,MATCH(Undirviðmið!$B28,$B$6:$B$37,0)+10-1),""),"")))</f>
        <v/>
      </c>
      <c r="AM15" s="1" t="str">
        <f aca="false">IF(Undirviðmið!$B29="","",IF(Undirviðmið!$B29=Viðmið!$C$10,IFERROR(INDEX($C$38:$C$52,10),""),IF(10&lt;=COUNTIF($B$6:$B$37,Undirviðmið!$B29),IFERROR(INDEX($C$6:$C$37,MATCH(Undirviðmið!$B29,$B$6:$B$37,0)+10-1),""),"")))</f>
        <v/>
      </c>
      <c r="AN15" s="1" t="str">
        <f aca="false">IF(Undirviðmið!$B30="","",IF(Undirviðmið!$B30=Viðmið!$C$10,IFERROR(INDEX($C$38:$C$52,10),""),IF(10&lt;=COUNTIF($B$6:$B$37,Undirviðmið!$B30),IFERROR(INDEX($C$6:$C$37,MATCH(Undirviðmið!$B30,$B$6:$B$37,0)+10-1),""),"")))</f>
        <v/>
      </c>
      <c r="AO15" s="1" t="str">
        <f aca="false">IF(Undirviðmið!$B31="","",IF(Undirviðmið!$B31=Viðmið!$C$10,IFERROR(INDEX($C$38:$C$52,10),""),IF(10&lt;=COUNTIF($B$6:$B$37,Undirviðmið!$B31),IFERROR(INDEX($C$6:$C$37,MATCH(Undirviðmið!$B31,$B$6:$B$37,0)+10-1),""),"")))</f>
        <v/>
      </c>
      <c r="AP15" s="1" t="str">
        <f aca="false">IF(Undirviðmið!$B32="","",IF(Undirviðmið!$B32=Viðmið!$C$10,IFERROR(INDEX($C$38:$C$52,10),""),IF(10&lt;=COUNTIF($B$6:$B$37,Undirviðmið!$B32),IFERROR(INDEX($C$6:$C$37,MATCH(Undirviðmið!$B32,$B$6:$B$37,0)+10-1),""),"")))</f>
        <v/>
      </c>
      <c r="AQ15" s="1" t="str">
        <f aca="false">IF(Undirviðmið!$B33="","",IF(Undirviðmið!$B33=Viðmið!$C$10,IFERROR(INDEX($C$38:$C$52,10),""),IF(10&lt;=COUNTIF($B$6:$B$37,Undirviðmið!$B33),IFERROR(INDEX($C$6:$C$37,MATCH(Undirviðmið!$B33,$B$6:$B$37,0)+10-1),""),"")))</f>
        <v/>
      </c>
      <c r="AR15" s="1" t="str">
        <f aca="false">IF(Undirviðmið!$B34="","",IF(Undirviðmið!$B34=Viðmið!$C$10,IFERROR(INDEX($C$38:$C$52,10),""),IF(10&lt;=COUNTIF($B$6:$B$37,Undirviðmið!$B34),IFERROR(INDEX($C$6:$C$37,MATCH(Undirviðmið!$B34,$B$6:$B$37,0)+10-1),""),"")))</f>
        <v/>
      </c>
      <c r="AS15" s="1" t="str">
        <f aca="false">IF(Undirviðmið!$B35="","",IF(Undirviðmið!$B35=Viðmið!$C$10,IFERROR(INDEX($C$38:$C$52,10),""),IF(10&lt;=COUNTIF($B$6:$B$37,Undirviðmið!$B35),IFERROR(INDEX($C$6:$C$37,MATCH(Undirviðmið!$B35,$B$6:$B$37,0)+10-1),""),"")))</f>
        <v/>
      </c>
      <c r="AT15" s="1" t="str">
        <f aca="false">IF(Undirviðmið!$B36="","",IF(Undirviðmið!$B36=Viðmið!$C$10,IFERROR(INDEX($C$38:$C$52,10),""),IF(10&lt;=COUNTIF($B$6:$B$37,Undirviðmið!$B36),IFERROR(INDEX($C$6:$C$37,MATCH(Undirviðmið!$B36,$B$6:$B$37,0)+10-1),""),"")))</f>
        <v/>
      </c>
      <c r="AU15" s="1" t="str">
        <f aca="false">IF(Undirviðmið!$B37="","",IF(Undirviðmið!$B37=Viðmið!$C$10,IFERROR(INDEX($C$38:$C$52,10),""),IF(10&lt;=COUNTIF($B$6:$B$37,Undirviðmið!$B37),IFERROR(INDEX($C$6:$C$37,MATCH(Undirviðmið!$B37,$B$6:$B$37,0)+10-1),""),"")))</f>
        <v/>
      </c>
      <c r="AV15" s="1" t="str">
        <f aca="false">IF(Undirviðmið!$B38="","",IF(Undirviðmið!$B38=Viðmið!$C$10,IFERROR(INDEX($C$38:$C$52,10),""),IF(10&lt;=COUNTIF($B$6:$B$37,Undirviðmið!$B38),IFERROR(INDEX($C$6:$C$37,MATCH(Undirviðmið!$B38,$B$6:$B$37,0)+10-1),""),"")))</f>
        <v/>
      </c>
      <c r="AW15" s="1" t="str">
        <f aca="false">IF(Undirviðmið!$B39="","",IF(Undirviðmið!$B39=Viðmið!$C$10,IFERROR(INDEX($C$38:$C$52,10),""),IF(10&lt;=COUNTIF($B$6:$B$37,Undirviðmið!$B39),IFERROR(INDEX($C$6:$C$37,MATCH(Undirviðmið!$B39,$B$6:$B$37,0)+10-1),""),"")))</f>
        <v/>
      </c>
      <c r="AX15" s="1" t="str">
        <f aca="false">IF(Undirviðmið!$B40="","",IF(Undirviðmið!$B40=Viðmið!$C$10,IFERROR(INDEX($C$38:$C$52,10),""),IF(10&lt;=COUNTIF($B$6:$B$37,Undirviðmið!$B40),IFERROR(INDEX($C$6:$C$37,MATCH(Undirviðmið!$B40,$B$6:$B$37,0)+10-1),""),"")))</f>
        <v/>
      </c>
      <c r="AY15" s="1" t="str">
        <f aca="false">IF(Undirviðmið!$B41="","",IF(Undirviðmið!$B41=Viðmið!$C$10,IFERROR(INDEX($C$38:$C$52,10),""),IF(10&lt;=COUNTIF($B$6:$B$37,Undirviðmið!$B41),IFERROR(INDEX($C$6:$C$37,MATCH(Undirviðmið!$B41,$B$6:$B$37,0)+10-1),""),"")))</f>
        <v/>
      </c>
      <c r="AZ15" s="1" t="str">
        <f aca="false">IF(Undirviðmið!$B42="","",IF(Undirviðmið!$B42=Viðmið!$C$10,IFERROR(INDEX($C$38:$C$52,10),""),IF(10&lt;=COUNTIF($B$6:$B$37,Undirviðmið!$B42),IFERROR(INDEX($C$6:$C$37,MATCH(Undirviðmið!$B42,$B$6:$B$37,0)+10-1),""),"")))</f>
        <v/>
      </c>
      <c r="BA15" s="1" t="str">
        <f aca="false">IF(Undirviðmið!$B43="","",IF(Undirviðmið!$B43=Viðmið!$C$10,IFERROR(INDEX($C$38:$C$52,10),""),IF(10&lt;=COUNTIF($B$6:$B$37,Undirviðmið!$B43),IFERROR(INDEX($C$6:$C$37,MATCH(Undirviðmið!$B43,$B$6:$B$37,0)+10-1),""),"")))</f>
        <v/>
      </c>
      <c r="BB15" s="1" t="str">
        <f aca="false">IF(Undirviðmið!$B44="","",IF(Undirviðmið!$B44=Viðmið!$C$10,IFERROR(INDEX($C$38:$C$52,10),""),IF(10&lt;=COUNTIF($B$6:$B$37,Undirviðmið!$B44),IFERROR(INDEX($C$6:$C$37,MATCH(Undirviðmið!$B44,$B$6:$B$37,0)+10-1),""),"")))</f>
        <v/>
      </c>
      <c r="BC15" s="1" t="str">
        <f aca="false">IF(Undirviðmið!$B45="","",IF(Undirviðmið!$B45=Viðmið!$C$10,IFERROR(INDEX($C$38:$C$52,10),""),IF(10&lt;=COUNTIF($B$6:$B$37,Undirviðmið!$B45),IFERROR(INDEX($C$6:$C$37,MATCH(Undirviðmið!$B45,$B$6:$B$37,0)+10-1),""),"")))</f>
        <v/>
      </c>
      <c r="BD15" s="1" t="str">
        <f aca="false">IF(Undirviðmið!$B46="","",IF(Undirviðmið!$B46=Viðmið!$C$10,IFERROR(INDEX($C$38:$C$52,10),""),IF(10&lt;=COUNTIF($B$6:$B$37,Undirviðmið!$B46),IFERROR(INDEX($C$6:$C$37,MATCH(Undirviðmið!$B46,$B$6:$B$37,0)+10-1),""),"")))</f>
        <v/>
      </c>
      <c r="BE15" s="1" t="str">
        <f aca="false">IF(Undirviðmið!$B47="","",IF(Undirviðmið!$B47=Viðmið!$C$10,IFERROR(INDEX($C$38:$C$52,10),""),IF(10&lt;=COUNTIF($B$6:$B$37,Undirviðmið!$B47),IFERROR(INDEX($C$6:$C$37,MATCH(Undirviðmið!$B47,$B$6:$B$37,0)+10-1),""),"")))</f>
        <v/>
      </c>
      <c r="BF15" s="1" t="str">
        <f aca="false">IF(Undirviðmið!$B48="","",IF(Undirviðmið!$B48=Viðmið!$C$10,IFERROR(INDEX($C$38:$C$52,10),""),IF(10&lt;=COUNTIF($B$6:$B$37,Undirviðmið!$B48),IFERROR(INDEX($C$6:$C$37,MATCH(Undirviðmið!$B48,$B$6:$B$37,0)+10-1),""),"")))</f>
        <v/>
      </c>
      <c r="BG15" s="1" t="str">
        <f aca="false">IF(Undirviðmið!$B49="","",IF(Undirviðmið!$B49=Viðmið!$C$10,IFERROR(INDEX($C$38:$C$52,10),""),IF(10&lt;=COUNTIF($B$6:$B$37,Undirviðmið!$B49),IFERROR(INDEX($C$6:$C$37,MATCH(Undirviðmið!$B49,$B$6:$B$37,0)+10-1),""),"")))</f>
        <v/>
      </c>
      <c r="BH15" s="1" t="str">
        <f aca="false">IF(Undirviðmið!$B50="","",IF(Undirviðmið!$B50=Viðmið!$C$10,IFERROR(INDEX($C$38:$C$52,10),""),IF(10&lt;=COUNTIF($B$6:$B$37,Undirviðmið!$B50),IFERROR(INDEX($C$6:$C$37,MATCH(Undirviðmið!$B50,$B$6:$B$37,0)+10-1),""),"")))</f>
        <v/>
      </c>
      <c r="BI15" s="1" t="str">
        <f aca="false">IF(Undirviðmið!$B51="","",IF(Undirviðmið!$B51=Viðmið!$C$10,IFERROR(INDEX($C$38:$C$52,10),""),IF(10&lt;=COUNTIF($B$6:$B$37,Undirviðmið!$B51),IFERROR(INDEX($C$6:$C$37,MATCH(Undirviðmið!$B51,$B$6:$B$37,0)+10-1),""),"")))</f>
        <v/>
      </c>
      <c r="BJ15" s="1" t="str">
        <f aca="false">IF(Undirviðmið!$B52="","",IF(Undirviðmið!$B52=Viðmið!$C$10,IFERROR(INDEX($C$38:$C$52,10),""),IF(10&lt;=COUNTIF($B$6:$B$37,Undirviðmið!$B52),IFERROR(INDEX($C$6:$C$37,MATCH(Undirviðmið!$B52,$B$6:$B$37,0)+10-1),""),"")))</f>
        <v/>
      </c>
      <c r="BK15" s="1" t="str">
        <f aca="false">IF(Undirviðmið!$B53="","",IF(Undirviðmið!$B53=Viðmið!$C$10,IFERROR(INDEX($C$38:$C$52,10),""),IF(10&lt;=COUNTIF($B$6:$B$37,Undirviðmið!$B53),IFERROR(INDEX($C$6:$C$37,MATCH(Undirviðmið!$B53,$B$6:$B$37,0)+10-1),""),"")))</f>
        <v/>
      </c>
      <c r="BL15" s="1" t="str">
        <f aca="false">IF(Undirviðmið!$B54="","",IF(Undirviðmið!$B54=Viðmið!$C$10,IFERROR(INDEX($C$38:$C$52,10),""),IF(10&lt;=COUNTIF($B$6:$B$37,Undirviðmið!$B54),IFERROR(INDEX($C$6:$C$37,MATCH(Undirviðmið!$B54,$B$6:$B$37,0)+10-1),""),"")))</f>
        <v/>
      </c>
      <c r="BM15" s="1" t="str">
        <f aca="false">IF(Undirviðmið!$B55="","",IF(Undirviðmið!$B55=Viðmið!$C$10,IFERROR(INDEX($C$38:$C$52,10),""),IF(10&lt;=COUNTIF($B$6:$B$37,Undirviðmið!$B55),IFERROR(INDEX($C$6:$C$37,MATCH(Undirviðmið!$B55,$B$6:$B$37,0)+10-1),""),"")))</f>
        <v/>
      </c>
      <c r="BN15" s="1" t="str">
        <f aca="false">IF(Undirviðmið!$B56="","",IF(Undirviðmið!$B56=Viðmið!$C$10,IFERROR(INDEX($C$38:$C$52,10),""),IF(10&lt;=COUNTIF($B$6:$B$37,Undirviðmið!$B56),IFERROR(INDEX($C$6:$C$37,MATCH(Undirviðmið!$B56,$B$6:$B$37,0)+10-1),""),"")))</f>
        <v/>
      </c>
      <c r="BO15" s="1" t="str">
        <f aca="false">IF(Undirviðmið!$B57="","",IF(Undirviðmið!$B57=Viðmið!$C$10,IFERROR(INDEX($C$38:$C$52,10),""),IF(10&lt;=COUNTIF($B$6:$B$37,Undirviðmið!$B57),IFERROR(INDEX($C$6:$C$37,MATCH(Undirviðmið!$B57,$B$6:$B$37,0)+10-1),""),"")))</f>
        <v/>
      </c>
      <c r="BP15" s="1" t="str">
        <f aca="false">IF(Undirviðmið!$B58="","",IF(Undirviðmið!$B58=Viðmið!$C$10,IFERROR(INDEX($C$38:$C$52,10),""),IF(10&lt;=COUNTIF($B$6:$B$37,Undirviðmið!$B58),IFERROR(INDEX($C$6:$C$37,MATCH(Undirviðmið!$B58,$B$6:$B$37,0)+10-1),""),"")))</f>
        <v/>
      </c>
      <c r="BQ15" s="1" t="str">
        <f aca="false">IF(Undirviðmið!$B59="","",IF(Undirviðmið!$B59=Viðmið!$C$10,IFERROR(INDEX($C$38:$C$52,10),""),IF(10&lt;=COUNTIF($B$6:$B$37,Undirviðmið!$B59),IFERROR(INDEX($C$6:$C$37,MATCH(Undirviðmið!$B59,$B$6:$B$37,0)+10-1),""),"")))</f>
        <v/>
      </c>
      <c r="BR15" s="1" t="str">
        <f aca="false">IF(Undirviðmið!$B60="","",IF(Undirviðmið!$B60=Viðmið!$C$10,IFERROR(INDEX($C$38:$C$52,10),""),IF(10&lt;=COUNTIF($B$6:$B$37,Undirviðmið!$B60),IFERROR(INDEX($C$6:$C$37,MATCH(Undirviðmið!$B60,$B$6:$B$37,0)+10-1),""),"")))</f>
        <v/>
      </c>
      <c r="BS15" s="1" t="str">
        <f aca="false">IF(Undirviðmið!$B61="","",IF(Undirviðmið!$B61=Viðmið!$C$10,IFERROR(INDEX($C$38:$C$52,10),""),IF(10&lt;=COUNTIF($B$6:$B$37,Undirviðmið!$B61),IFERROR(INDEX($C$6:$C$37,MATCH(Undirviðmið!$B61,$B$6:$B$37,0)+10-1),""),"")))</f>
        <v/>
      </c>
      <c r="BT15" s="1" t="str">
        <f aca="false">IF(Undirviðmið!$B62="","",IF(Undirviðmið!$B62=Viðmið!$C$10,IFERROR(INDEX($C$38:$C$52,10),""),IF(10&lt;=COUNTIF($B$6:$B$37,Undirviðmið!$B62),IFERROR(INDEX($C$6:$C$37,MATCH(Undirviðmið!$B62,$B$6:$B$37,0)+10-1),""),"")))</f>
        <v/>
      </c>
      <c r="BU15" s="1" t="str">
        <f aca="false">IF(Undirviðmið!$B63="","",IF(Undirviðmið!$B63=Viðmið!$C$10,IFERROR(INDEX($C$38:$C$52,10),""),IF(10&lt;=COUNTIF($B$6:$B$37,Undirviðmið!$B63),IFERROR(INDEX($C$6:$C$37,MATCH(Undirviðmið!$B63,$B$6:$B$37,0)+10-1),""),"")))</f>
        <v/>
      </c>
      <c r="BV15" s="1" t="str">
        <f aca="false">IF(Undirviðmið!$B64="","",IF(Undirviðmið!$B64=Viðmið!$C$10,IFERROR(INDEX($C$38:$C$52,10),""),IF(10&lt;=COUNTIF($B$6:$B$37,Undirviðmið!$B64),IFERROR(INDEX($C$6:$C$37,MATCH(Undirviðmið!$B64,$B$6:$B$37,0)+10-1),""),"")))</f>
        <v/>
      </c>
      <c r="BW15" s="1" t="str">
        <f aca="false">IF(Undirviðmið!$B65="","",IF(Undirviðmið!$B65=Viðmið!$C$10,IFERROR(INDEX($C$38:$C$52,10),""),IF(10&lt;=COUNTIF($B$6:$B$37,Undirviðmið!$B65),IFERROR(INDEX($C$6:$C$37,MATCH(Undirviðmið!$B65,$B$6:$B$37,0)+10-1),""),"")))</f>
        <v/>
      </c>
      <c r="BX15" s="1" t="str">
        <f aca="false">IF(Undirviðmið!$B66="","",IF(Undirviðmið!$B66=Viðmið!$C$10,IFERROR(INDEX($C$38:$C$52,10),""),IF(10&lt;=COUNTIF($B$6:$B$37,Undirviðmið!$B66),IFERROR(INDEX($C$6:$C$37,MATCH(Undirviðmið!$B66,$B$6:$B$37,0)+10-1),""),"")))</f>
        <v/>
      </c>
      <c r="BY15" s="1" t="str">
        <f aca="false">IF(Undirviðmið!$B67="","",IF(Undirviðmið!$B67=Viðmið!$C$10,IFERROR(INDEX($C$38:$C$52,10),""),IF(10&lt;=COUNTIF($B$6:$B$37,Undirviðmið!$B67),IFERROR(INDEX($C$6:$C$37,MATCH(Undirviðmið!$B67,$B$6:$B$37,0)+10-1),""),"")))</f>
        <v/>
      </c>
      <c r="BZ15" s="1" t="str">
        <f aca="false">IF(Undirviðmið!$B68="","",IF(Undirviðmið!$B68=Viðmið!$C$10,IFERROR(INDEX($C$38:$C$52,10),""),IF(10&lt;=COUNTIF($B$6:$B$37,Undirviðmið!$B68),IFERROR(INDEX($C$6:$C$37,MATCH(Undirviðmið!$B68,$B$6:$B$37,0)+10-1),""),"")))</f>
        <v/>
      </c>
      <c r="CA15" s="1" t="str">
        <f aca="false">IF(Undirviðmið!$B69="","",IF(Undirviðmið!$B69=Viðmið!$C$10,IFERROR(INDEX($C$38:$C$52,10),""),IF(10&lt;=COUNTIF($B$6:$B$37,Undirviðmið!$B69),IFERROR(INDEX($C$6:$C$37,MATCH(Undirviðmið!$B69,$B$6:$B$37,0)+10-1),""),"")))</f>
        <v/>
      </c>
      <c r="CB15" s="1" t="str">
        <f aca="false">IF(Undirviðmið!$B70="","",IF(Undirviðmið!$B70=Viðmið!$C$10,IFERROR(INDEX($C$38:$C$52,10),""),IF(10&lt;=COUNTIF($B$6:$B$37,Undirviðmið!$B70),IFERROR(INDEX($C$6:$C$37,MATCH(Undirviðmið!$B70,$B$6:$B$37,0)+10-1),""),"")))</f>
        <v/>
      </c>
      <c r="CC15" s="1" t="str">
        <f aca="false">IF(Undirviðmið!$B71="","",IF(Undirviðmið!$B71=Viðmið!$C$10,IFERROR(INDEX($C$38:$C$52,10),""),IF(10&lt;=COUNTIF($B$6:$B$37,Undirviðmið!$B71),IFERROR(INDEX($C$6:$C$37,MATCH(Undirviðmið!$B71,$B$6:$B$37,0)+10-1),""),"")))</f>
        <v/>
      </c>
      <c r="CD15" s="1" t="str">
        <f aca="false">IF(Undirviðmið!$B72="","",IF(Undirviðmið!$B72=Viðmið!$C$10,IFERROR(INDEX($C$38:$C$52,10),""),IF(10&lt;=COUNTIF($B$6:$B$37,Undirviðmið!$B72),IFERROR(INDEX($C$6:$C$37,MATCH(Undirviðmið!$B72,$B$6:$B$37,0)+10-1),""),"")))</f>
        <v/>
      </c>
      <c r="CE15" s="1" t="str">
        <f aca="false">IF(Undirviðmið!$B73="","",IF(Undirviðmið!$B73=Viðmið!$C$10,IFERROR(INDEX($C$38:$C$52,10),""),IF(10&lt;=COUNTIF($B$6:$B$37,Undirviðmið!$B73),IFERROR(INDEX($C$6:$C$37,MATCH(Undirviðmið!$B73,$B$6:$B$37,0)+10-1),""),"")))</f>
        <v/>
      </c>
      <c r="CF15" s="1" t="str">
        <f aca="false">IF(Undirviðmið!$B74="","",IF(Undirviðmið!$B74=Viðmið!$C$10,IFERROR(INDEX($C$38:$C$52,10),""),IF(10&lt;=COUNTIF($B$6:$B$37,Undirviðmið!$B74),IFERROR(INDEX($C$6:$C$37,MATCH(Undirviðmið!$B74,$B$6:$B$37,0)+10-1),""),"")))</f>
        <v/>
      </c>
      <c r="CG15" s="1" t="str">
        <f aca="false">IF(Undirviðmið!$B75="","",IF(Undirviðmið!$B75=Viðmið!$C$10,IFERROR(INDEX($C$38:$C$52,10),""),IF(10&lt;=COUNTIF($B$6:$B$37,Undirviðmið!$B75),IFERROR(INDEX($C$6:$C$37,MATCH(Undirviðmið!$B75,$B$6:$B$37,0)+10-1),""),"")))</f>
        <v/>
      </c>
      <c r="CH15" s="1" t="str">
        <f aca="false">IF(Undirviðmið!$B76="","",IF(Undirviðmið!$B76=Viðmið!$C$10,IFERROR(INDEX($C$38:$C$52,10),""),IF(10&lt;=COUNTIF($B$6:$B$37,Undirviðmið!$B76),IFERROR(INDEX($C$6:$C$37,MATCH(Undirviðmið!$B76,$B$6:$B$37,0)+10-1),""),"")))</f>
        <v/>
      </c>
      <c r="CI15" s="1" t="str">
        <f aca="false">IF(Undirviðmið!$B77="","",IF(Undirviðmið!$B77=Viðmið!$C$10,IFERROR(INDEX($C$38:$C$52,10),""),IF(10&lt;=COUNTIF($B$6:$B$37,Undirviðmið!$B77),IFERROR(INDEX($C$6:$C$37,MATCH(Undirviðmið!$B77,$B$6:$B$37,0)+10-1),""),"")))</f>
        <v/>
      </c>
      <c r="CJ15" s="1" t="str">
        <f aca="false">IF(Undirviðmið!$B78="","",IF(Undirviðmið!$B78=Viðmið!$C$10,IFERROR(INDEX($C$38:$C$52,10),""),IF(10&lt;=COUNTIF($B$6:$B$37,Undirviðmið!$B78),IFERROR(INDEX($C$6:$C$37,MATCH(Undirviðmið!$B78,$B$6:$B$37,0)+10-1),""),"")))</f>
        <v/>
      </c>
      <c r="CK15" s="1" t="str">
        <f aca="false">IF(Undirviðmið!$B79="","",IF(Undirviðmið!$B79=Viðmið!$C$10,IFERROR(INDEX($C$38:$C$52,10),""),IF(10&lt;=COUNTIF($B$6:$B$37,Undirviðmið!$B79),IFERROR(INDEX($C$6:$C$37,MATCH(Undirviðmið!$B79,$B$6:$B$37,0)+10-1),""),"")))</f>
        <v/>
      </c>
      <c r="CL15" s="1" t="str">
        <f aca="false">IF(Undirviðmið!$B80="","",IF(Undirviðmið!$B80=Viðmið!$C$10,IFERROR(INDEX($C$38:$C$52,10),""),IF(10&lt;=COUNTIF($B$6:$B$37,Undirviðmið!$B80),IFERROR(INDEX($C$6:$C$37,MATCH(Undirviðmið!$B80,$B$6:$B$37,0)+10-1),""),"")))</f>
        <v/>
      </c>
      <c r="CM15" s="1" t="str">
        <f aca="false">IF(Undirviðmið!$B81="","",IF(Undirviðmið!$B81=Viðmið!$C$10,IFERROR(INDEX($C$38:$C$52,10),""),IF(10&lt;=COUNTIF($B$6:$B$37,Undirviðmið!$B81),IFERROR(INDEX($C$6:$C$37,MATCH(Undirviðmið!$B81,$B$6:$B$37,0)+10-1),""),"")))</f>
        <v/>
      </c>
      <c r="CN15" s="1" t="str">
        <f aca="false">IF(Undirviðmið!$B82="","",IF(Undirviðmið!$B82=Viðmið!$C$10,IFERROR(INDEX($C$38:$C$52,10),""),IF(10&lt;=COUNTIF($B$6:$B$37,Undirviðmið!$B82),IFERROR(INDEX($C$6:$C$37,MATCH(Undirviðmið!$B82,$B$6:$B$37,0)+10-1),""),"")))</f>
        <v/>
      </c>
      <c r="CO15" s="1" t="str">
        <f aca="false">IF(Undirviðmið!$B83="","",IF(Undirviðmið!$B83=Viðmið!$C$10,IFERROR(INDEX($C$38:$C$52,10),""),IF(10&lt;=COUNTIF($B$6:$B$37,Undirviðmið!$B83),IFERROR(INDEX($C$6:$C$37,MATCH(Undirviðmið!$B83,$B$6:$B$37,0)+10-1),""),"")))</f>
        <v/>
      </c>
      <c r="CP15" s="1" t="str">
        <f aca="false">IF(Undirviðmið!$B84="","",IF(Undirviðmið!$B84=Viðmið!$C$10,IFERROR(INDEX($C$38:$C$52,10),""),IF(10&lt;=COUNTIF($B$6:$B$37,Undirviðmið!$B84),IFERROR(INDEX($C$6:$C$37,MATCH(Undirviðmið!$B84,$B$6:$B$37,0)+10-1),""),"")))</f>
        <v/>
      </c>
      <c r="CQ15" s="1" t="str">
        <f aca="false">IF(Undirviðmið!$B85="","",IF(Undirviðmið!$B85=Viðmið!$C$10,IFERROR(INDEX($C$38:$C$52,10),""),IF(10&lt;=COUNTIF($B$6:$B$37,Undirviðmið!$B85),IFERROR(INDEX($C$6:$C$37,MATCH(Undirviðmið!$B85,$B$6:$B$37,0)+10-1),""),"")))</f>
        <v/>
      </c>
      <c r="CR15" s="1" t="str">
        <f aca="false">IF(Undirviðmið!$B86="","",IF(Undirviðmið!$B86=Viðmið!$C$10,IFERROR(INDEX($C$38:$C$52,10),""),IF(10&lt;=COUNTIF($B$6:$B$37,Undirviðmið!$B86),IFERROR(INDEX($C$6:$C$37,MATCH(Undirviðmið!$B86,$B$6:$B$37,0)+10-1),""),"")))</f>
        <v/>
      </c>
      <c r="CS15" s="1" t="str">
        <f aca="false">IF(Undirviðmið!$B87="","",IF(Undirviðmið!$B87=Viðmið!$C$10,IFERROR(INDEX($C$38:$C$52,10),""),IF(10&lt;=COUNTIF($B$6:$B$37,Undirviðmið!$B87),IFERROR(INDEX($C$6:$C$37,MATCH(Undirviðmið!$B87,$B$6:$B$37,0)+10-1),""),"")))</f>
        <v/>
      </c>
      <c r="CT15" s="1" t="str">
        <f aca="false">IF(Undirviðmið!$B88="","",IF(Undirviðmið!$B88=Viðmið!$C$10,IFERROR(INDEX($C$38:$C$52,10),""),IF(10&lt;=COUNTIF($B$6:$B$37,Undirviðmið!$B88),IFERROR(INDEX($C$6:$C$37,MATCH(Undirviðmið!$B88,$B$6:$B$37,0)+10-1),""),"")))</f>
        <v/>
      </c>
      <c r="CU15" s="1" t="str">
        <f aca="false">IF(Undirviðmið!$B89="","",IF(Undirviðmið!$B89=Viðmið!$C$10,IFERROR(INDEX($C$38:$C$52,10),""),IF(10&lt;=COUNTIF($B$6:$B$37,Undirviðmið!$B89),IFERROR(INDEX($C$6:$C$37,MATCH(Undirviðmið!$B89,$B$6:$B$37,0)+10-1),""),"")))</f>
        <v/>
      </c>
      <c r="CV15" s="1" t="str">
        <f aca="false">IF(Undirviðmið!$B90="","",IF(Undirviðmið!$B90=Viðmið!$C$10,IFERROR(INDEX($C$38:$C$52,10),""),IF(10&lt;=COUNTIF($B$6:$B$37,Undirviðmið!$B90),IFERROR(INDEX($C$6:$C$37,MATCH(Undirviðmið!$B90,$B$6:$B$37,0)+10-1),""),"")))</f>
        <v/>
      </c>
      <c r="CW15" s="1" t="str">
        <f aca="false">IF(Undirviðmið!$B91="","",IF(Undirviðmið!$B91=Viðmið!$C$10,IFERROR(INDEX($C$38:$C$52,10),""),IF(10&lt;=COUNTIF($B$6:$B$37,Undirviðmið!$B91),IFERROR(INDEX($C$6:$C$37,MATCH(Undirviðmið!$B91,$B$6:$B$37,0)+10-1),""),"")))</f>
        <v/>
      </c>
      <c r="CX15" s="1" t="str">
        <f aca="false">IF(Undirviðmið!$B92="","",IF(Undirviðmið!$B92=Viðmið!$C$10,IFERROR(INDEX($C$38:$C$52,10),""),IF(10&lt;=COUNTIF($B$6:$B$37,Undirviðmið!$B92),IFERROR(INDEX($C$6:$C$37,MATCH(Undirviðmið!$B92,$B$6:$B$37,0)+10-1),""),"")))</f>
        <v/>
      </c>
      <c r="CY15" s="1" t="str">
        <f aca="false">IF(Undirviðmið!$B93="","",IF(Undirviðmið!$B93=Viðmið!$C$10,IFERROR(INDEX($C$38:$C$52,10),""),IF(10&lt;=COUNTIF($B$6:$B$37,Undirviðmið!$B93),IFERROR(INDEX($C$6:$C$37,MATCH(Undirviðmið!$B93,$B$6:$B$37,0)+10-1),""),"")))</f>
        <v/>
      </c>
      <c r="CZ15" s="1" t="str">
        <f aca="false">IF(Undirviðmið!$B94="","",IF(Undirviðmið!$B94=Viðmið!$C$10,IFERROR(INDEX($C$38:$C$52,10),""),IF(10&lt;=COUNTIF($B$6:$B$37,Undirviðmið!$B94),IFERROR(INDEX($C$6:$C$37,MATCH(Undirviðmið!$B94,$B$6:$B$37,0)+10-1),""),"")))</f>
        <v/>
      </c>
      <c r="DA15" s="1" t="str">
        <f aca="false">IF(Undirviðmið!$B95="","",IF(Undirviðmið!$B95=Viðmið!$C$10,IFERROR(INDEX($C$38:$C$52,10),""),IF(10&lt;=COUNTIF($B$6:$B$37,Undirviðmið!$B95),IFERROR(INDEX($C$6:$C$37,MATCH(Undirviðmið!$B95,$B$6:$B$37,0)+10-1),""),"")))</f>
        <v/>
      </c>
      <c r="DB15" s="1" t="str">
        <f aca="false">IF(Undirviðmið!$B96="","",IF(Undirviðmið!$B96=Viðmið!$C$10,IFERROR(INDEX($C$38:$C$52,10),""),IF(10&lt;=COUNTIF($B$6:$B$37,Undirviðmið!$B96),IFERROR(INDEX($C$6:$C$37,MATCH(Undirviðmið!$B96,$B$6:$B$37,0)+10-1),""),"")))</f>
        <v/>
      </c>
      <c r="DC15" s="1" t="str">
        <f aca="false">IF(Undirviðmið!$B97="","",IF(Undirviðmið!$B97=Viðmið!$C$10,IFERROR(INDEX($C$38:$C$52,10),""),IF(10&lt;=COUNTIF($B$6:$B$37,Undirviðmið!$B97),IFERROR(INDEX($C$6:$C$37,MATCH(Undirviðmið!$B97,$B$6:$B$37,0)+10-1),""),"")))</f>
        <v/>
      </c>
      <c r="DD15" s="1" t="str">
        <f aca="false">IF(Undirviðmið!$B98="","",IF(Undirviðmið!$B98=Viðmið!$C$10,IFERROR(INDEX($C$38:$C$52,10),""),IF(10&lt;=COUNTIF($B$6:$B$37,Undirviðmið!$B98),IFERROR(INDEX($C$6:$C$37,MATCH(Undirviðmið!$B98,$B$6:$B$37,0)+10-1),""),"")))</f>
        <v/>
      </c>
      <c r="DE15" s="1" t="str">
        <f aca="false">IF(Undirviðmið!$B99="","",IF(Undirviðmið!$B99=Viðmið!$C$10,IFERROR(INDEX($C$38:$C$52,10),""),IF(10&lt;=COUNTIF($B$6:$B$37,Undirviðmið!$B99),IFERROR(INDEX($C$6:$C$37,MATCH(Undirviðmið!$B99,$B$6:$B$37,0)+10-1),""),"")))</f>
        <v/>
      </c>
      <c r="DF15" s="1" t="str">
        <f aca="false">IF(Undirviðmið!$B100="","",IF(Undirviðmið!$B100=Viðmið!$C$10,IFERROR(INDEX($C$38:$C$52,10),""),IF(10&lt;=COUNTIF($B$6:$B$37,Undirviðmið!$B100),IFERROR(INDEX($C$6:$C$37,MATCH(Undirviðmið!$B100,$B$6:$B$37,0)+10-1),""),"")))</f>
        <v/>
      </c>
      <c r="DG15" s="1" t="str">
        <f aca="false">IF(Undirviðmið!$B101="","",IF(Undirviðmið!$B101=Viðmið!$C$10,IFERROR(INDEX($C$38:$C$52,10),""),IF(10&lt;=COUNTIF($B$6:$B$37,Undirviðmið!$B101),IFERROR(INDEX($C$6:$C$37,MATCH(Undirviðmið!$B101,$B$6:$B$37,0)+10-1),""),"")))</f>
        <v/>
      </c>
      <c r="DH15" s="1" t="str">
        <f aca="false">IF(Undirviðmið!$B102="","",IF(Undirviðmið!$B102=Viðmið!$C$10,IFERROR(INDEX($C$38:$C$52,10),""),IF(10&lt;=COUNTIF($B$6:$B$37,Undirviðmið!$B102),IFERROR(INDEX($C$6:$C$37,MATCH(Undirviðmið!$B102,$B$6:$B$37,0)+10-1),""),"")))</f>
        <v/>
      </c>
      <c r="DI15" s="1" t="str">
        <f aca="false">IF(Undirviðmið!$B103="","",IF(Undirviðmið!$B103=Viðmið!$C$10,IFERROR(INDEX($C$38:$C$52,10),""),IF(10&lt;=COUNTIF($B$6:$B$37,Undirviðmið!$B103),IFERROR(INDEX($C$6:$C$37,MATCH(Undirviðmið!$B103,$B$6:$B$37,0)+10-1),""),"")))</f>
        <v/>
      </c>
      <c r="DJ15" s="1" t="str">
        <f aca="false">IF(Undirviðmið!$B104="","",IF(Undirviðmið!$B104=Viðmið!$C$10,IFERROR(INDEX($C$38:$C$52,10),""),IF(10&lt;=COUNTIF($B$6:$B$37,Undirviðmið!$B104),IFERROR(INDEX($C$6:$C$37,MATCH(Undirviðmið!$B104,$B$6:$B$37,0)+10-1),""),"")))</f>
        <v/>
      </c>
      <c r="DK15" s="1" t="str">
        <f aca="false">IF(Undirviðmið!$B105="","",IF(Undirviðmið!$B105=Viðmið!$C$10,IFERROR(INDEX($C$38:$C$52,10),""),IF(10&lt;=COUNTIF($B$6:$B$37,Undirviðmið!$B105),IFERROR(INDEX($C$6:$C$37,MATCH(Undirviðmið!$B105,$B$6:$B$37,0)+10-1),""),"")))</f>
        <v/>
      </c>
      <c r="DL15" s="1" t="str">
        <f aca="false">IF(Undirviðmið!$B106="","",IF(Undirviðmið!$B106=Viðmið!$C$10,IFERROR(INDEX($C$38:$C$52,10),""),IF(10&lt;=COUNTIF($B$6:$B$37,Undirviðmið!$B106),IFERROR(INDEX($C$6:$C$37,MATCH(Undirviðmið!$B106,$B$6:$B$37,0)+10-1),""),"")))</f>
        <v/>
      </c>
      <c r="DM15" s="1" t="str">
        <f aca="false">IF(Undirviðmið!$B107="","",IF(Undirviðmið!$B107=Viðmið!$C$10,IFERROR(INDEX($C$38:$C$52,10),""),IF(10&lt;=COUNTIF($B$6:$B$37,Undirviðmið!$B107),IFERROR(INDEX($C$6:$C$37,MATCH(Undirviðmið!$B107,$B$6:$B$37,0)+10-1),""),"")))</f>
        <v/>
      </c>
      <c r="DN15" s="1" t="str">
        <f aca="false">IF(Undirviðmið!$B108="","",IF(Undirviðmið!$B108=Viðmið!$C$10,IFERROR(INDEX($C$38:$C$52,10),""),IF(10&lt;=COUNTIF($B$6:$B$37,Undirviðmið!$B108),IFERROR(INDEX($C$6:$C$37,MATCH(Undirviðmið!$B108,$B$6:$B$37,0)+10-1),""),"")))</f>
        <v/>
      </c>
      <c r="DO15" s="1" t="str">
        <f aca="false">IF(Undirviðmið!$B109="","",IF(Undirviðmið!$B109=Viðmið!$C$10,IFERROR(INDEX($C$38:$C$52,10),""),IF(10&lt;=COUNTIF($B$6:$B$37,Undirviðmið!$B109),IFERROR(INDEX($C$6:$C$37,MATCH(Undirviðmið!$B109,$B$6:$B$37,0)+10-1),""),"")))</f>
        <v/>
      </c>
      <c r="DP15" s="1" t="str">
        <f aca="false">IF(Undirviðmið!$B110="","",IF(Undirviðmið!$B110=Viðmið!$C$10,IFERROR(INDEX($C$38:$C$52,10),""),IF(10&lt;=COUNTIF($B$6:$B$37,Undirviðmið!$B110),IFERROR(INDEX($C$6:$C$37,MATCH(Undirviðmið!$B110,$B$6:$B$37,0)+10-1),""),"")))</f>
        <v/>
      </c>
      <c r="DQ15" s="1" t="str">
        <f aca="false">IF(Undirviðmið!$B111="","",IF(Undirviðmið!$B111=Viðmið!$C$10,IFERROR(INDEX($C$38:$C$52,10),""),IF(10&lt;=COUNTIF($B$6:$B$37,Undirviðmið!$B111),IFERROR(INDEX($C$6:$C$37,MATCH(Undirviðmið!$B111,$B$6:$B$37,0)+10-1),""),"")))</f>
        <v/>
      </c>
      <c r="DR15" s="1" t="str">
        <f aca="false">IF(Undirviðmið!$B112="","",IF(Undirviðmið!$B112=Viðmið!$C$10,IFERROR(INDEX($C$38:$C$52,10),""),IF(10&lt;=COUNTIF($B$6:$B$37,Undirviðmið!$B112),IFERROR(INDEX($C$6:$C$37,MATCH(Undirviðmið!$B112,$B$6:$B$37,0)+10-1),""),"")))</f>
        <v/>
      </c>
      <c r="DS15" s="1" t="str">
        <f aca="false">IF(Undirviðmið!$B113="","",IF(Undirviðmið!$B113=Viðmið!$C$10,IFERROR(INDEX($C$38:$C$52,10),""),IF(10&lt;=COUNTIF($B$6:$B$37,Undirviðmið!$B113),IFERROR(INDEX($C$6:$C$37,MATCH(Undirviðmið!$B113,$B$6:$B$37,0)+10-1),""),"")))</f>
        <v/>
      </c>
      <c r="DT15" s="1" t="str">
        <f aca="false">IF(Undirviðmið!$B114="","",IF(Undirviðmið!$B114=Viðmið!$C$10,IFERROR(INDEX($C$38:$C$52,10),""),IF(10&lt;=COUNTIF($B$6:$B$37,Undirviðmið!$B114),IFERROR(INDEX($C$6:$C$37,MATCH(Undirviðmið!$B114,$B$6:$B$37,0)+10-1),""),"")))</f>
        <v/>
      </c>
      <c r="DU15" s="1" t="str">
        <f aca="false">IF(Undirviðmið!$B115="","",IF(Undirviðmið!$B115=Viðmið!$C$10,IFERROR(INDEX($C$38:$C$52,10),""),IF(10&lt;=COUNTIF($B$6:$B$37,Undirviðmið!$B115),IFERROR(INDEX($C$6:$C$37,MATCH(Undirviðmið!$B115,$B$6:$B$37,0)+10-1),""),"")))</f>
        <v/>
      </c>
      <c r="DV15" s="1" t="str">
        <f aca="false">IF(Undirviðmið!$B116="","",IF(Undirviðmið!$B116=Viðmið!$C$10,IFERROR(INDEX($C$38:$C$52,10),""),IF(10&lt;=COUNTIF($B$6:$B$37,Undirviðmið!$B116),IFERROR(INDEX($C$6:$C$37,MATCH(Undirviðmið!$B116,$B$6:$B$37,0)+10-1),""),"")))</f>
        <v/>
      </c>
      <c r="DW15" s="1" t="str">
        <f aca="false">IF(Undirviðmið!$B117="","",IF(Undirviðmið!$B117=Viðmið!$C$10,IFERROR(INDEX($C$38:$C$52,10),""),IF(10&lt;=COUNTIF($B$6:$B$37,Undirviðmið!$B117),IFERROR(INDEX($C$6:$C$37,MATCH(Undirviðmið!$B117,$B$6:$B$37,0)+10-1),""),"")))</f>
        <v/>
      </c>
      <c r="DX15" s="1" t="str">
        <f aca="false">IF(Undirviðmið!$B118="","",IF(Undirviðmið!$B118=Viðmið!$C$10,IFERROR(INDEX($C$38:$C$52,10),""),IF(10&lt;=COUNTIF($B$6:$B$37,Undirviðmið!$B118),IFERROR(INDEX($C$6:$C$37,MATCH(Undirviðmið!$B118,$B$6:$B$37,0)+10-1),""),"")))</f>
        <v/>
      </c>
      <c r="DY15" s="1" t="str">
        <f aca="false">IF(Undirviðmið!$B119="","",IF(Undirviðmið!$B119=Viðmið!$C$10,IFERROR(INDEX($C$38:$C$52,10),""),IF(10&lt;=COUNTIF($B$6:$B$37,Undirviðmið!$B119),IFERROR(INDEX($C$6:$C$37,MATCH(Undirviðmið!$B119,$B$6:$B$37,0)+10-1),""),"")))</f>
        <v/>
      </c>
      <c r="DZ15" s="1" t="str">
        <f aca="false">IF(Undirviðmið!$B120="","",IF(Undirviðmið!$B120=Viðmið!$C$10,IFERROR(INDEX($C$38:$C$52,10),""),IF(10&lt;=COUNTIF($B$6:$B$37,Undirviðmið!$B120),IFERROR(INDEX($C$6:$C$37,MATCH(Undirviðmið!$B120,$B$6:$B$37,0)+10-1),""),"")))</f>
        <v/>
      </c>
      <c r="EA15" s="1" t="str">
        <f aca="false">IF(Undirviðmið!$B121="","",IF(Undirviðmið!$B121=Viðmið!$C$10,IFERROR(INDEX($C$38:$C$52,10),""),IF(10&lt;=COUNTIF($B$6:$B$37,Undirviðmið!$B121),IFERROR(INDEX($C$6:$C$37,MATCH(Undirviðmið!$B121,$B$6:$B$37,0)+10-1),""),"")))</f>
        <v/>
      </c>
      <c r="EB15" s="1" t="str">
        <f aca="false">IF(Undirviðmið!$B122="","",IF(Undirviðmið!$B122=Viðmið!$C$10,IFERROR(INDEX($C$38:$C$52,10),""),IF(10&lt;=COUNTIF($B$6:$B$37,Undirviðmið!$B122),IFERROR(INDEX($C$6:$C$37,MATCH(Undirviðmið!$B122,$B$6:$B$37,0)+10-1),""),"")))</f>
        <v/>
      </c>
      <c r="EC15" s="1" t="str">
        <f aca="false">IF(Undirviðmið!$B123="","",IF(Undirviðmið!$B123=Viðmið!$C$10,IFERROR(INDEX($C$38:$C$52,10),""),IF(10&lt;=COUNTIF($B$6:$B$37,Undirviðmið!$B123),IFERROR(INDEX($C$6:$C$37,MATCH(Undirviðmið!$B123,$B$6:$B$37,0)+10-1),""),"")))</f>
        <v/>
      </c>
      <c r="ED15" s="1" t="str">
        <f aca="false">IF(Undirviðmið!$B124="","",IF(Undirviðmið!$B124=Viðmið!$C$10,IFERROR(INDEX($C$38:$C$52,10),""),IF(10&lt;=COUNTIF($B$6:$B$37,Undirviðmið!$B124),IFERROR(INDEX($C$6:$C$37,MATCH(Undirviðmið!$B124,$B$6:$B$37,0)+10-1),""),"")))</f>
        <v/>
      </c>
      <c r="EE15" s="1" t="str">
        <f aca="false">IF(Undirviðmið!$B125="","",IF(Undirviðmið!$B125=Viðmið!$C$10,IFERROR(INDEX($C$38:$C$52,10),""),IF(10&lt;=COUNTIF($B$6:$B$37,Undirviðmið!$B125),IFERROR(INDEX($C$6:$C$37,MATCH(Undirviðmið!$B125,$B$6:$B$37,0)+10-1),""),"")))</f>
        <v/>
      </c>
      <c r="EF15" s="1" t="str">
        <f aca="false">IF(Undirviðmið!$B126="","",IF(Undirviðmið!$B126=Viðmið!$C$10,IFERROR(INDEX($C$38:$C$52,10),""),IF(10&lt;=COUNTIF($B$6:$B$37,Undirviðmið!$B126),IFERROR(INDEX($C$6:$C$37,MATCH(Undirviðmið!$B126,$B$6:$B$37,0)+10-1),""),"")))</f>
        <v/>
      </c>
      <c r="EG15" s="1" t="str">
        <f aca="false">IF(Undirviðmið!$B127="","",IF(Undirviðmið!$B127=Viðmið!$C$10,IFERROR(INDEX($C$38:$C$52,10),""),IF(10&lt;=COUNTIF($B$6:$B$37,Undirviðmið!$B127),IFERROR(INDEX($C$6:$C$37,MATCH(Undirviðmið!$B127,$B$6:$B$37,0)+10-1),""),"")))</f>
        <v/>
      </c>
      <c r="EH15" s="1" t="str">
        <f aca="false">IF(Undirviðmið!$B128="","",IF(Undirviðmið!$B128=Viðmið!$C$10,IFERROR(INDEX($C$38:$C$52,10),""),IF(10&lt;=COUNTIF($B$6:$B$37,Undirviðmið!$B128),IFERROR(INDEX($C$6:$C$37,MATCH(Undirviðmið!$B128,$B$6:$B$37,0)+10-1),""),"")))</f>
        <v/>
      </c>
      <c r="EI15" s="1" t="str">
        <f aca="false">IF(Undirviðmið!$B129="","",IF(Undirviðmið!$B129=Viðmið!$C$10,IFERROR(INDEX($C$38:$C$52,10),""),IF(10&lt;=COUNTIF($B$6:$B$37,Undirviðmið!$B129),IFERROR(INDEX($C$6:$C$37,MATCH(Undirviðmið!$B129,$B$6:$B$37,0)+10-1),""),"")))</f>
        <v/>
      </c>
      <c r="EJ15" s="1" t="str">
        <f aca="false">IF(Undirviðmið!$B130="","",IF(Undirviðmið!$B130=Viðmið!$C$10,IFERROR(INDEX($C$38:$C$52,10),""),IF(10&lt;=COUNTIF($B$6:$B$37,Undirviðmið!$B130),IFERROR(INDEX($C$6:$C$37,MATCH(Undirviðmið!$B130,$B$6:$B$37,0)+10-1),""),"")))</f>
        <v/>
      </c>
      <c r="EK15" s="1" t="str">
        <f aca="false">IF(Undirviðmið!$B131="","",IF(Undirviðmið!$B131=Viðmið!$C$10,IFERROR(INDEX($C$38:$C$52,10),""),IF(10&lt;=COUNTIF($B$6:$B$37,Undirviðmið!$B131),IFERROR(INDEX($C$6:$C$37,MATCH(Undirviðmið!$B131,$B$6:$B$37,0)+10-1),""),"")))</f>
        <v/>
      </c>
      <c r="EL15" s="1" t="str">
        <f aca="false">IF(Undirviðmið!$B132="","",IF(Undirviðmið!$B132=Viðmið!$C$10,IFERROR(INDEX($C$38:$C$52,10),""),IF(10&lt;=COUNTIF($B$6:$B$37,Undirviðmið!$B132),IFERROR(INDEX($C$6:$C$37,MATCH(Undirviðmið!$B132,$B$6:$B$37,0)+10-1),""),"")))</f>
        <v/>
      </c>
      <c r="EM15" s="1" t="str">
        <f aca="false">IF(Undirviðmið!$B133="","",IF(Undirviðmið!$B133=Viðmið!$C$10,IFERROR(INDEX($C$38:$C$52,10),""),IF(10&lt;=COUNTIF($B$6:$B$37,Undirviðmið!$B133),IFERROR(INDEX($C$6:$C$37,MATCH(Undirviðmið!$B133,$B$6:$B$37,0)+10-1),""),"")))</f>
        <v/>
      </c>
      <c r="EN15" s="1" t="str">
        <f aca="false">IF(Undirviðmið!$B134="","",IF(Undirviðmið!$B134=Viðmið!$C$10,IFERROR(INDEX($C$38:$C$52,10),""),IF(10&lt;=COUNTIF($B$6:$B$37,Undirviðmið!$B134),IFERROR(INDEX($C$6:$C$37,MATCH(Undirviðmið!$B134,$B$6:$B$37,0)+10-1),""),"")))</f>
        <v/>
      </c>
      <c r="EO15" s="1" t="str">
        <f aca="false">IF(Undirviðmið!$B135="","",IF(Undirviðmið!$B135=Viðmið!$C$10,IFERROR(INDEX($C$38:$C$52,10),""),IF(10&lt;=COUNTIF($B$6:$B$37,Undirviðmið!$B135),IFERROR(INDEX($C$6:$C$37,MATCH(Undirviðmið!$B135,$B$6:$B$37,0)+10-1),""),"")))</f>
        <v/>
      </c>
      <c r="EP15" s="1" t="str">
        <f aca="false">IF(Undirviðmið!$B136="","",IF(Undirviðmið!$B136=Viðmið!$C$10,IFERROR(INDEX($C$38:$C$52,10),""),IF(10&lt;=COUNTIF($B$6:$B$37,Undirviðmið!$B136),IFERROR(INDEX($C$6:$C$37,MATCH(Undirviðmið!$B136,$B$6:$B$37,0)+10-1),""),"")))</f>
        <v/>
      </c>
      <c r="EQ15" s="1" t="str">
        <f aca="false">IF(Undirviðmið!$B137="","",IF(Undirviðmið!$B137=Viðmið!$C$10,IFERROR(INDEX($C$38:$C$52,10),""),IF(10&lt;=COUNTIF($B$6:$B$37,Undirviðmið!$B137),IFERROR(INDEX($C$6:$C$37,MATCH(Undirviðmið!$B137,$B$6:$B$37,0)+10-1),""),"")))</f>
        <v/>
      </c>
      <c r="ER15" s="1" t="str">
        <f aca="false">IF(Undirviðmið!$B138="","",IF(Undirviðmið!$B138=Viðmið!$C$10,IFERROR(INDEX($C$38:$C$52,10),""),IF(10&lt;=COUNTIF($B$6:$B$37,Undirviðmið!$B138),IFERROR(INDEX($C$6:$C$37,MATCH(Undirviðmið!$B138,$B$6:$B$37,0)+10-1),""),"")))</f>
        <v/>
      </c>
      <c r="ES15" s="1" t="str">
        <f aca="false">IF(Undirviðmið!$B139="","",IF(Undirviðmið!$B139=Viðmið!$C$10,IFERROR(INDEX($C$38:$C$52,10),""),IF(10&lt;=COUNTIF($B$6:$B$37,Undirviðmið!$B139),IFERROR(INDEX($C$6:$C$37,MATCH(Undirviðmið!$B139,$B$6:$B$37,0)+10-1),""),"")))</f>
        <v/>
      </c>
      <c r="ET15" s="1" t="str">
        <f aca="false">IF(Undirviðmið!$B140="","",IF(Undirviðmið!$B140=Viðmið!$C$10,IFERROR(INDEX($C$38:$C$52,10),""),IF(10&lt;=COUNTIF($B$6:$B$37,Undirviðmið!$B140),IFERROR(INDEX($C$6:$C$37,MATCH(Undirviðmið!$B140,$B$6:$B$37,0)+10-1),""),"")))</f>
        <v/>
      </c>
      <c r="EU15" s="1" t="str">
        <f aca="false">IF(Undirviðmið!$B141="","",IF(Undirviðmið!$B141=Viðmið!$C$10,IFERROR(INDEX($C$38:$C$52,10),""),IF(10&lt;=COUNTIF($B$6:$B$37,Undirviðmið!$B141),IFERROR(INDEX($C$6:$C$37,MATCH(Undirviðmið!$B141,$B$6:$B$37,0)+10-1),""),"")))</f>
        <v/>
      </c>
      <c r="EV15" s="1" t="str">
        <f aca="false">IF(Undirviðmið!$B142="","",IF(Undirviðmið!$B142=Viðmið!$C$10,IFERROR(INDEX($C$38:$C$52,10),""),IF(10&lt;=COUNTIF($B$6:$B$37,Undirviðmið!$B142),IFERROR(INDEX($C$6:$C$37,MATCH(Undirviðmið!$B142,$B$6:$B$37,0)+10-1),""),"")))</f>
        <v/>
      </c>
      <c r="EW15" s="1" t="str">
        <f aca="false">IF(Undirviðmið!$B143="","",IF(Undirviðmið!$B143=Viðmið!$C$10,IFERROR(INDEX($C$38:$C$52,10),""),IF(10&lt;=COUNTIF($B$6:$B$37,Undirviðmið!$B143),IFERROR(INDEX($C$6:$C$37,MATCH(Undirviðmið!$B143,$B$6:$B$37,0)+10-1),""),"")))</f>
        <v/>
      </c>
      <c r="EX15" s="1" t="str">
        <f aca="false">IF(Undirviðmið!$B144="","",IF(Undirviðmið!$B144=Viðmið!$C$10,IFERROR(INDEX($C$38:$C$52,10),""),IF(10&lt;=COUNTIF($B$6:$B$37,Undirviðmið!$B144),IFERROR(INDEX($C$6:$C$37,MATCH(Undirviðmið!$B144,$B$6:$B$37,0)+10-1),""),"")))</f>
        <v/>
      </c>
      <c r="EY15" s="1" t="str">
        <f aca="false">IF(Undirviðmið!$B145="","",IF(Undirviðmið!$B145=Viðmið!$C$10,IFERROR(INDEX($C$38:$C$52,10),""),IF(10&lt;=COUNTIF($B$6:$B$37,Undirviðmið!$B145),IFERROR(INDEX($C$6:$C$37,MATCH(Undirviðmið!$B145,$B$6:$B$37,0)+10-1),""),"")))</f>
        <v/>
      </c>
      <c r="EZ15" s="1" t="str">
        <f aca="false">IF(Undirviðmið!$B146="","",IF(Undirviðmið!$B146=Viðmið!$C$10,IFERROR(INDEX($C$38:$C$52,10),""),IF(10&lt;=COUNTIF($B$6:$B$37,Undirviðmið!$B146),IFERROR(INDEX($C$6:$C$37,MATCH(Undirviðmið!$B146,$B$6:$B$37,0)+10-1),""),"")))</f>
        <v/>
      </c>
      <c r="FA15" s="1" t="str">
        <f aca="false">IF(Undirviðmið!$B147="","",IF(Undirviðmið!$B147=Viðmið!$C$10,IFERROR(INDEX($C$38:$C$52,10),""),IF(10&lt;=COUNTIF($B$6:$B$37,Undirviðmið!$B147),IFERROR(INDEX($C$6:$C$37,MATCH(Undirviðmið!$B147,$B$6:$B$37,0)+10-1),""),"")))</f>
        <v/>
      </c>
      <c r="FB15" s="1" t="str">
        <f aca="false">IF(Undirviðmið!$B148="","",IF(Undirviðmið!$B148=Viðmið!$C$10,IFERROR(INDEX($C$38:$C$52,10),""),IF(10&lt;=COUNTIF($B$6:$B$37,Undirviðmið!$B148),IFERROR(INDEX($C$6:$C$37,MATCH(Undirviðmið!$B148,$B$6:$B$37,0)+10-1),""),"")))</f>
        <v/>
      </c>
      <c r="FC15" s="1" t="str">
        <f aca="false">IF(Undirviðmið!$B149="","",IF(Undirviðmið!$B149=Viðmið!$C$10,IFERROR(INDEX($C$38:$C$52,10),""),IF(10&lt;=COUNTIF($B$6:$B$37,Undirviðmið!$B149),IFERROR(INDEX($C$6:$C$37,MATCH(Undirviðmið!$B149,$B$6:$B$37,0)+10-1),""),"")))</f>
        <v/>
      </c>
      <c r="FD15" s="1" t="str">
        <f aca="false">IF(Undirviðmið!$B150="","",IF(Undirviðmið!$B150=Viðmið!$C$10,IFERROR(INDEX($C$38:$C$52,10),""),IF(10&lt;=COUNTIF($B$6:$B$37,Undirviðmið!$B150),IFERROR(INDEX($C$6:$C$37,MATCH(Undirviðmið!$B150,$B$6:$B$37,0)+10-1),""),"")))</f>
        <v/>
      </c>
      <c r="FE15" s="1" t="str">
        <f aca="false">IF(Undirviðmið!$B151="","",IF(Undirviðmið!$B151=Viðmið!$C$10,IFERROR(INDEX($C$38:$C$52,10),""),IF(10&lt;=COUNTIF($B$6:$B$37,Undirviðmið!$B151),IFERROR(INDEX($C$6:$C$37,MATCH(Undirviðmið!$B151,$B$6:$B$37,0)+10-1),""),"")))</f>
        <v/>
      </c>
      <c r="FF15" s="1" t="str">
        <f aca="false">IF(Undirviðmið!$B152="","",IF(Undirviðmið!$B152=Viðmið!$C$10,IFERROR(INDEX($C$38:$C$52,10),""),IF(10&lt;=COUNTIF($B$6:$B$37,Undirviðmið!$B152),IFERROR(INDEX($C$6:$C$37,MATCH(Undirviðmið!$B152,$B$6:$B$37,0)+10-1),""),"")))</f>
        <v/>
      </c>
      <c r="FG15" s="1" t="str">
        <f aca="false">IF(Undirviðmið!$B153="","",IF(Undirviðmið!$B153=Viðmið!$C$10,IFERROR(INDEX($C$38:$C$52,10),""),IF(10&lt;=COUNTIF($B$6:$B$37,Undirviðmið!$B153),IFERROR(INDEX($C$6:$C$37,MATCH(Undirviðmið!$B153,$B$6:$B$37,0)+10-1),""),"")))</f>
        <v/>
      </c>
      <c r="FH15" s="1" t="str">
        <f aca="false">IF(Undirviðmið!$B154="","",IF(Undirviðmið!$B154=Viðmið!$C$10,IFERROR(INDEX($C$38:$C$52,10),""),IF(10&lt;=COUNTIF($B$6:$B$37,Undirviðmið!$B154),IFERROR(INDEX($C$6:$C$37,MATCH(Undirviðmið!$B154,$B$6:$B$37,0)+10-1),""),"")))</f>
        <v/>
      </c>
      <c r="FI15" s="1" t="str">
        <f aca="false">IF(Undirviðmið!$B155="","",IF(Undirviðmið!$B155=Viðmið!$C$10,IFERROR(INDEX($C$38:$C$52,10),""),IF(10&lt;=COUNTIF($B$6:$B$37,Undirviðmið!$B155),IFERROR(INDEX($C$6:$C$37,MATCH(Undirviðmið!$B155,$B$6:$B$37,0)+10-1),""),"")))</f>
        <v/>
      </c>
      <c r="FJ15" s="1" t="str">
        <f aca="false">IF(Undirviðmið!$B156="","",IF(Undirviðmið!$B156=Viðmið!$C$10,IFERROR(INDEX($C$38:$C$52,10),""),IF(10&lt;=COUNTIF($B$6:$B$37,Undirviðmið!$B156),IFERROR(INDEX($C$6:$C$37,MATCH(Undirviðmið!$B156,$B$6:$B$37,0)+10-1),""),"")))</f>
        <v/>
      </c>
      <c r="FK15" s="1" t="str">
        <f aca="false">IF(Undirviðmið!$B157="","",IF(Undirviðmið!$B157=Viðmið!$C$10,IFERROR(INDEX($C$38:$C$52,10),""),IF(10&lt;=COUNTIF($B$6:$B$37,Undirviðmið!$B157),IFERROR(INDEX($C$6:$C$37,MATCH(Undirviðmið!$B157,$B$6:$B$37,0)+10-1),""),"")))</f>
        <v/>
      </c>
      <c r="FL15" s="1" t="str">
        <f aca="false">IF(Undirviðmið!$B158="","",IF(Undirviðmið!$B158=Viðmið!$C$10,IFERROR(INDEX($C$38:$C$52,10),""),IF(10&lt;=COUNTIF($B$6:$B$37,Undirviðmið!$B158),IFERROR(INDEX($C$6:$C$37,MATCH(Undirviðmið!$B158,$B$6:$B$37,0)+10-1),""),"")))</f>
        <v/>
      </c>
      <c r="FM15" s="1" t="str">
        <f aca="false">IF(Undirviðmið!$B159="","",IF(Undirviðmið!$B159=Viðmið!$C$10,IFERROR(INDEX($C$38:$C$52,10),""),IF(10&lt;=COUNTIF($B$6:$B$37,Undirviðmið!$B159),IFERROR(INDEX($C$6:$C$37,MATCH(Undirviðmið!$B159,$B$6:$B$37,0)+10-1),""),"")))</f>
        <v/>
      </c>
      <c r="FN15" s="1" t="str">
        <f aca="false">IF(Undirviðmið!$B160="","",IF(Undirviðmið!$B160=Viðmið!$C$10,IFERROR(INDEX($C$38:$C$52,10),""),IF(10&lt;=COUNTIF($B$6:$B$37,Undirviðmið!$B160),IFERROR(INDEX($C$6:$C$37,MATCH(Undirviðmið!$B160,$B$6:$B$37,0)+10-1),""),"")))</f>
        <v/>
      </c>
      <c r="FO15" s="1" t="str">
        <f aca="false">IF(Undirviðmið!$B161="","",IF(Undirviðmið!$B161=Viðmið!$C$10,IFERROR(INDEX($C$38:$C$52,10),""),IF(10&lt;=COUNTIF($B$6:$B$37,Undirviðmið!$B161),IFERROR(INDEX($C$6:$C$37,MATCH(Undirviðmið!$B161,$B$6:$B$37,0)+10-1),""),"")))</f>
        <v/>
      </c>
      <c r="FP15" s="1" t="str">
        <f aca="false">IF(Undirviðmið!$B162="","",IF(Undirviðmið!$B162=Viðmið!$C$10,IFERROR(INDEX($C$38:$C$52,10),""),IF(10&lt;=COUNTIF($B$6:$B$37,Undirviðmið!$B162),IFERROR(INDEX($C$6:$C$37,MATCH(Undirviðmið!$B162,$B$6:$B$37,0)+10-1),""),"")))</f>
        <v/>
      </c>
      <c r="FQ15" s="1" t="str">
        <f aca="false">IF(Undirviðmið!$B163="","",IF(Undirviðmið!$B163=Viðmið!$C$10,IFERROR(INDEX($C$38:$C$52,10),""),IF(10&lt;=COUNTIF($B$6:$B$37,Undirviðmið!$B163),IFERROR(INDEX($C$6:$C$37,MATCH(Undirviðmið!$B163,$B$6:$B$37,0)+10-1),""),"")))</f>
        <v/>
      </c>
      <c r="FR15" s="1" t="str">
        <f aca="false">IF(Undirviðmið!$B164="","",IF(Undirviðmið!$B164=Viðmið!$C$10,IFERROR(INDEX($C$38:$C$52,10),""),IF(10&lt;=COUNTIF($B$6:$B$37,Undirviðmið!$B164),IFERROR(INDEX($C$6:$C$37,MATCH(Undirviðmið!$B164,$B$6:$B$37,0)+10-1),""),"")))</f>
        <v/>
      </c>
      <c r="FS15" s="1" t="str">
        <f aca="false">IF(Undirviðmið!$B165="","",IF(Undirviðmið!$B165=Viðmið!$C$10,IFERROR(INDEX($C$38:$C$52,10),""),IF(10&lt;=COUNTIF($B$6:$B$37,Undirviðmið!$B165),IFERROR(INDEX($C$6:$C$37,MATCH(Undirviðmið!$B165,$B$6:$B$37,0)+10-1),""),"")))</f>
        <v/>
      </c>
      <c r="FT15" s="1" t="str">
        <f aca="false">IF(Undirviðmið!$B166="","",IF(Undirviðmið!$B166=Viðmið!$C$10,IFERROR(INDEX($C$38:$C$52,10),""),IF(10&lt;=COUNTIF($B$6:$B$37,Undirviðmið!$B166),IFERROR(INDEX($C$6:$C$37,MATCH(Undirviðmið!$B166,$B$6:$B$37,0)+10-1),""),"")))</f>
        <v/>
      </c>
      <c r="FU15" s="1" t="str">
        <f aca="false">IF(Undirviðmið!$B167="","",IF(Undirviðmið!$B167=Viðmið!$C$10,IFERROR(INDEX($C$38:$C$52,10),""),IF(10&lt;=COUNTIF($B$6:$B$37,Undirviðmið!$B167),IFERROR(INDEX($C$6:$C$37,MATCH(Undirviðmið!$B167,$B$6:$B$37,0)+10-1),""),"")))</f>
        <v/>
      </c>
      <c r="FV15" s="1" t="str">
        <f aca="false">IF(Undirviðmið!$B168="","",IF(Undirviðmið!$B168=Viðmið!$C$10,IFERROR(INDEX($C$38:$C$52,10),""),IF(10&lt;=COUNTIF($B$6:$B$37,Undirviðmið!$B168),IFERROR(INDEX($C$6:$C$37,MATCH(Undirviðmið!$B168,$B$6:$B$37,0)+10-1),""),"")))</f>
        <v/>
      </c>
      <c r="FW15" s="1" t="str">
        <f aca="false">IF(Undirviðmið!$B169="","",IF(Undirviðmið!$B169=Viðmið!$C$10,IFERROR(INDEX($C$38:$C$52,10),""),IF(10&lt;=COUNTIF($B$6:$B$37,Undirviðmið!$B169),IFERROR(INDEX($C$6:$C$37,MATCH(Undirviðmið!$B169,$B$6:$B$37,0)+10-1),""),"")))</f>
        <v/>
      </c>
      <c r="FX15" s="1" t="str">
        <f aca="false">IF(Undirviðmið!$B170="","",IF(Undirviðmið!$B170=Viðmið!$C$10,IFERROR(INDEX($C$38:$C$52,10),""),IF(10&lt;=COUNTIF($B$6:$B$37,Undirviðmið!$B170),IFERROR(INDEX($C$6:$C$37,MATCH(Undirviðmið!$B170,$B$6:$B$37,0)+10-1),""),"")))</f>
        <v/>
      </c>
      <c r="FY15" s="1" t="str">
        <f aca="false">IF(Undirviðmið!$B171="","",IF(Undirviðmið!$B171=Viðmið!$C$10,IFERROR(INDEX($C$38:$C$52,10),""),IF(10&lt;=COUNTIF($B$6:$B$37,Undirviðmið!$B171),IFERROR(INDEX($C$6:$C$37,MATCH(Undirviðmið!$B171,$B$6:$B$37,0)+10-1),""),"")))</f>
        <v/>
      </c>
      <c r="FZ15" s="1" t="str">
        <f aca="false">IF(Undirviðmið!$B172="","",IF(Undirviðmið!$B172=Viðmið!$C$10,IFERROR(INDEX($C$38:$C$52,10),""),IF(10&lt;=COUNTIF($B$6:$B$37,Undirviðmið!$B172),IFERROR(INDEX($C$6:$C$37,MATCH(Undirviðmið!$B172,$B$6:$B$37,0)+10-1),""),"")))</f>
        <v/>
      </c>
      <c r="GA15" s="1" t="str">
        <f aca="false">IF(Undirviðmið!$B173="","",IF(Undirviðmið!$B173=Viðmið!$C$10,IFERROR(INDEX($C$38:$C$52,10),""),IF(10&lt;=COUNTIF($B$6:$B$37,Undirviðmið!$B173),IFERROR(INDEX($C$6:$C$37,MATCH(Undirviðmið!$B173,$B$6:$B$37,0)+10-1),""),"")))</f>
        <v/>
      </c>
      <c r="GB15" s="1" t="str">
        <f aca="false">IF(Undirviðmið!$B174="","",IF(Undirviðmið!$B174=Viðmið!$C$10,IFERROR(INDEX($C$38:$C$52,10),""),IF(10&lt;=COUNTIF($B$6:$B$37,Undirviðmið!$B174),IFERROR(INDEX($C$6:$C$37,MATCH(Undirviðmið!$B174,$B$6:$B$37,0)+10-1),""),"")))</f>
        <v/>
      </c>
      <c r="GC15" s="1" t="str">
        <f aca="false">IF(Undirviðmið!$B175="","",IF(Undirviðmið!$B175=Viðmið!$C$10,IFERROR(INDEX($C$38:$C$52,10),""),IF(10&lt;=COUNTIF($B$6:$B$37,Undirviðmið!$B175),IFERROR(INDEX($C$6:$C$37,MATCH(Undirviðmið!$B175,$B$6:$B$37,0)+10-1),""),"")))</f>
        <v/>
      </c>
      <c r="GD15" s="1" t="str">
        <f aca="false">IF(Undirviðmið!$B176="","",IF(Undirviðmið!$B176=Viðmið!$C$10,IFERROR(INDEX($C$38:$C$52,10),""),IF(10&lt;=COUNTIF($B$6:$B$37,Undirviðmið!$B176),IFERROR(INDEX($C$6:$C$37,MATCH(Undirviðmið!$B176,$B$6:$B$37,0)+10-1),""),"")))</f>
        <v/>
      </c>
      <c r="GE15" s="1" t="str">
        <f aca="false">IF(Undirviðmið!$B177="","",IF(Undirviðmið!$B177=Viðmið!$C$10,IFERROR(INDEX($C$38:$C$52,10),""),IF(10&lt;=COUNTIF($B$6:$B$37,Undirviðmið!$B177),IFERROR(INDEX($C$6:$C$37,MATCH(Undirviðmið!$B177,$B$6:$B$37,0)+10-1),""),"")))</f>
        <v/>
      </c>
      <c r="GF15" s="1" t="str">
        <f aca="false">IF(Undirviðmið!$B178="","",IF(Undirviðmið!$B178=Viðmið!$C$10,IFERROR(INDEX($C$38:$C$52,10),""),IF(10&lt;=COUNTIF($B$6:$B$37,Undirviðmið!$B178),IFERROR(INDEX($C$6:$C$37,MATCH(Undirviðmið!$B178,$B$6:$B$37,0)+10-1),""),"")))</f>
        <v/>
      </c>
      <c r="GG15" s="1" t="str">
        <f aca="false">IF(Undirviðmið!$B179="","",IF(Undirviðmið!$B179=Viðmið!$C$10,IFERROR(INDEX($C$38:$C$52,10),""),IF(10&lt;=COUNTIF($B$6:$B$37,Undirviðmið!$B179),IFERROR(INDEX($C$6:$C$37,MATCH(Undirviðmið!$B179,$B$6:$B$37,0)+10-1),""),"")))</f>
        <v/>
      </c>
      <c r="GH15" s="1" t="str">
        <f aca="false">IF(Undirviðmið!$B180="","",IF(Undirviðmið!$B180=Viðmið!$C$10,IFERROR(INDEX($C$38:$C$52,10),""),IF(10&lt;=COUNTIF($B$6:$B$37,Undirviðmið!$B180),IFERROR(INDEX($C$6:$C$37,MATCH(Undirviðmið!$B180,$B$6:$B$37,0)+10-1),""),"")))</f>
        <v/>
      </c>
      <c r="GI15" s="1" t="str">
        <f aca="false">IF(Undirviðmið!$B181="","",IF(Undirviðmið!$B181=Viðmið!$C$10,IFERROR(INDEX($C$38:$C$52,10),""),IF(10&lt;=COUNTIF($B$6:$B$37,Undirviðmið!$B181),IFERROR(INDEX($C$6:$C$37,MATCH(Undirviðmið!$B181,$B$6:$B$37,0)+10-1),""),"")))</f>
        <v/>
      </c>
      <c r="GJ15" s="1" t="str">
        <f aca="false">IF(Undirviðmið!$B182="","",IF(Undirviðmið!$B182=Viðmið!$C$10,IFERROR(INDEX($C$38:$C$52,10),""),IF(10&lt;=COUNTIF($B$6:$B$37,Undirviðmið!$B182),IFERROR(INDEX($C$6:$C$37,MATCH(Undirviðmið!$B182,$B$6:$B$37,0)+10-1),""),"")))</f>
        <v/>
      </c>
      <c r="GK15" s="1" t="str">
        <f aca="false">IF(Undirviðmið!$B183="","",IF(Undirviðmið!$B183=Viðmið!$C$10,IFERROR(INDEX($C$38:$C$52,10),""),IF(10&lt;=COUNTIF($B$6:$B$37,Undirviðmið!$B183),IFERROR(INDEX($C$6:$C$37,MATCH(Undirviðmið!$B183,$B$6:$B$37,0)+10-1),""),"")))</f>
        <v/>
      </c>
      <c r="GL15" s="1" t="str">
        <f aca="false">IF(Undirviðmið!$B184="","",IF(Undirviðmið!$B184=Viðmið!$C$10,IFERROR(INDEX($C$38:$C$52,10),""),IF(10&lt;=COUNTIF($B$6:$B$37,Undirviðmið!$B184),IFERROR(INDEX($C$6:$C$37,MATCH(Undirviðmið!$B184,$B$6:$B$37,0)+10-1),""),"")))</f>
        <v/>
      </c>
      <c r="GM15" s="1" t="str">
        <f aca="false">IF(Undirviðmið!$B185="","",IF(Undirviðmið!$B185=Viðmið!$C$10,IFERROR(INDEX($C$38:$C$52,10),""),IF(10&lt;=COUNTIF($B$6:$B$37,Undirviðmið!$B185),IFERROR(INDEX($C$6:$C$37,MATCH(Undirviðmið!$B185,$B$6:$B$37,0)+10-1),""),"")))</f>
        <v/>
      </c>
      <c r="GN15" s="1" t="str">
        <f aca="false">IF(Undirviðmið!$B186="","",IF(Undirviðmið!$B186=Viðmið!$C$10,IFERROR(INDEX($C$38:$C$52,10),""),IF(10&lt;=COUNTIF($B$6:$B$37,Undirviðmið!$B186),IFERROR(INDEX($C$6:$C$37,MATCH(Undirviðmið!$B186,$B$6:$B$37,0)+10-1),""),"")))</f>
        <v/>
      </c>
      <c r="GO15" s="1" t="str">
        <f aca="false">IF(Undirviðmið!$B187="","",IF(Undirviðmið!$B187=Viðmið!$C$10,IFERROR(INDEX($C$38:$C$52,10),""),IF(10&lt;=COUNTIF($B$6:$B$37,Undirviðmið!$B187),IFERROR(INDEX($C$6:$C$37,MATCH(Undirviðmið!$B187,$B$6:$B$37,0)+10-1),""),"")))</f>
        <v/>
      </c>
      <c r="GP15" s="1" t="str">
        <f aca="false">IF(Undirviðmið!$B188="","",IF(Undirviðmið!$B188=Viðmið!$C$10,IFERROR(INDEX($C$38:$C$52,10),""),IF(10&lt;=COUNTIF($B$6:$B$37,Undirviðmið!$B188),IFERROR(INDEX($C$6:$C$37,MATCH(Undirviðmið!$B188,$B$6:$B$37,0)+10-1),""),"")))</f>
        <v/>
      </c>
      <c r="GQ15" s="1" t="str">
        <f aca="false">IF(Undirviðmið!$B189="","",IF(Undirviðmið!$B189=Viðmið!$C$10,IFERROR(INDEX($C$38:$C$52,10),""),IF(10&lt;=COUNTIF($B$6:$B$37,Undirviðmið!$B189),IFERROR(INDEX($C$6:$C$37,MATCH(Undirviðmið!$B189,$B$6:$B$37,0)+10-1),""),"")))</f>
        <v/>
      </c>
      <c r="GR15" s="1" t="str">
        <f aca="false">IF(Undirviðmið!$B190="","",IF(Undirviðmið!$B190=Viðmið!$C$10,IFERROR(INDEX($C$38:$C$52,10),""),IF(10&lt;=COUNTIF($B$6:$B$37,Undirviðmið!$B190),IFERROR(INDEX($C$6:$C$37,MATCH(Undirviðmið!$B190,$B$6:$B$37,0)+10-1),""),"")))</f>
        <v/>
      </c>
      <c r="GS15" s="1" t="str">
        <f aca="false">IF(Undirviðmið!$B191="","",IF(Undirviðmið!$B191=Viðmið!$C$10,IFERROR(INDEX($C$38:$C$52,10),""),IF(10&lt;=COUNTIF($B$6:$B$37,Undirviðmið!$B191),IFERROR(INDEX($C$6:$C$37,MATCH(Undirviðmið!$B191,$B$6:$B$37,0)+10-1),""),"")))</f>
        <v/>
      </c>
      <c r="GT15" s="1" t="str">
        <f aca="false">IF(Undirviðmið!$B192="","",IF(Undirviðmið!$B192=Viðmið!$C$10,IFERROR(INDEX($C$38:$C$52,10),""),IF(10&lt;=COUNTIF($B$6:$B$37,Undirviðmið!$B192),IFERROR(INDEX($C$6:$C$37,MATCH(Undirviðmið!$B192,$B$6:$B$37,0)+10-1),""),"")))</f>
        <v/>
      </c>
      <c r="GU15" s="1" t="str">
        <f aca="false">IF(Undirviðmið!$B193="","",IF(Undirviðmið!$B193=Viðmið!$C$10,IFERROR(INDEX($C$38:$C$52,10),""),IF(10&lt;=COUNTIF($B$6:$B$37,Undirviðmið!$B193),IFERROR(INDEX($C$6:$C$37,MATCH(Undirviðmið!$B193,$B$6:$B$37,0)+10-1),""),"")))</f>
        <v/>
      </c>
      <c r="GV15" s="1" t="str">
        <f aca="false">IF(Undirviðmið!$B194="","",IF(Undirviðmið!$B194=Viðmið!$C$10,IFERROR(INDEX($C$38:$C$52,10),""),IF(10&lt;=COUNTIF($B$6:$B$37,Undirviðmið!$B194),IFERROR(INDEX($C$6:$C$37,MATCH(Undirviðmið!$B194,$B$6:$B$37,0)+10-1),""),"")))</f>
        <v/>
      </c>
      <c r="GW15" s="1" t="str">
        <f aca="false">IF(Undirviðmið!$B195="","",IF(Undirviðmið!$B195=Viðmið!$C$10,IFERROR(INDEX($C$38:$C$52,10),""),IF(10&lt;=COUNTIF($B$6:$B$37,Undirviðmið!$B195),IFERROR(INDEX($C$6:$C$37,MATCH(Undirviðmið!$B195,$B$6:$B$37,0)+10-1),""),"")))</f>
        <v/>
      </c>
      <c r="GX15" s="1" t="str">
        <f aca="false">IF(Undirviðmið!$B196="","",IF(Undirviðmið!$B196=Viðmið!$C$10,IFERROR(INDEX($C$38:$C$52,10),""),IF(10&lt;=COUNTIF($B$6:$B$37,Undirviðmið!$B196),IFERROR(INDEX($C$6:$C$37,MATCH(Undirviðmið!$B196,$B$6:$B$37,0)+10-1),""),"")))</f>
        <v/>
      </c>
      <c r="GY15" s="1" t="str">
        <f aca="false">IF(Undirviðmið!$B197="","",IF(Undirviðmið!$B197=Viðmið!$C$10,IFERROR(INDEX($C$38:$C$52,10),""),IF(10&lt;=COUNTIF($B$6:$B$37,Undirviðmið!$B197),IFERROR(INDEX($C$6:$C$37,MATCH(Undirviðmið!$B197,$B$6:$B$37,0)+10-1),""),"")))</f>
        <v/>
      </c>
      <c r="GZ15" s="1" t="str">
        <f aca="false">IF(Undirviðmið!$B198="","",IF(Undirviðmið!$B198=Viðmið!$C$10,IFERROR(INDEX($C$38:$C$52,10),""),IF(10&lt;=COUNTIF($B$6:$B$37,Undirviðmið!$B198),IFERROR(INDEX($C$6:$C$37,MATCH(Undirviðmið!$B198,$B$6:$B$37,0)+10-1),""),"")))</f>
        <v/>
      </c>
      <c r="HA15" s="1" t="str">
        <f aca="false">IF(Undirviðmið!$B199="","",IF(Undirviðmið!$B199=Viðmið!$C$10,IFERROR(INDEX($C$38:$C$52,10),""),IF(10&lt;=COUNTIF($B$6:$B$37,Undirviðmið!$B199),IFERROR(INDEX($C$6:$C$37,MATCH(Undirviðmið!$B199,$B$6:$B$37,0)+10-1),""),"")))</f>
        <v/>
      </c>
      <c r="HB15" s="1" t="str">
        <f aca="false">IF(Undirviðmið!$B200="","",IF(Undirviðmið!$B200=Viðmið!$C$10,IFERROR(INDEX($C$38:$C$52,10),""),IF(10&lt;=COUNTIF($B$6:$B$37,Undirviðmið!$B200),IFERROR(INDEX($C$6:$C$37,MATCH(Undirviðmið!$B200,$B$6:$B$37,0)+10-1),""),"")))</f>
        <v/>
      </c>
      <c r="HC15" s="1" t="str">
        <f aca="false">IF(Undirviðmið!$B201="","",IF(Undirviðmið!$B201=Viðmið!$C$10,IFERROR(INDEX($C$38:$C$52,10),""),IF(10&lt;=COUNTIF($B$6:$B$37,Undirviðmið!$B201),IFERROR(INDEX($C$6:$C$37,MATCH(Undirviðmið!$B201,$B$6:$B$37,0)+10-1),""),"")))</f>
        <v/>
      </c>
      <c r="HD15" s="1" t="str">
        <f aca="false">IF(Undirviðmið!$B202="","",IF(Undirviðmið!$B202=Viðmið!$C$10,IFERROR(INDEX($C$38:$C$52,10),""),IF(10&lt;=COUNTIF($B$6:$B$37,Undirviðmið!$B202),IFERROR(INDEX($C$6:$C$37,MATCH(Undirviðmið!$B202,$B$6:$B$37,0)+10-1),""),"")))</f>
        <v/>
      </c>
      <c r="HE15" s="1" t="str">
        <f aca="false">IF(Undirviðmið!$B203="","",IF(Undirviðmið!$B203=Viðmið!$C$10,IFERROR(INDEX($C$38:$C$52,10),""),IF(10&lt;=COUNTIF($B$6:$B$37,Undirviðmið!$B203),IFERROR(INDEX($C$6:$C$37,MATCH(Undirviðmið!$B203,$B$6:$B$37,0)+10-1),""),"")))</f>
        <v/>
      </c>
      <c r="HF15" s="1" t="str">
        <f aca="false">IF(Undirviðmið!$B204="","",IF(Undirviðmið!$B204=Viðmið!$C$10,IFERROR(INDEX($C$38:$C$52,10),""),IF(10&lt;=COUNTIF($B$6:$B$37,Undirviðmið!$B204),IFERROR(INDEX($C$6:$C$37,MATCH(Undirviðmið!$B204,$B$6:$B$37,0)+10-1),""),"")))</f>
        <v/>
      </c>
      <c r="HG15" s="1" t="str">
        <f aca="false">IF(Undirviðmið!$B205="","",IF(Undirviðmið!$B205=Viðmið!$C$10,IFERROR(INDEX($C$38:$C$52,10),""),IF(10&lt;=COUNTIF($B$6:$B$37,Undirviðmið!$B205),IFERROR(INDEX($C$6:$C$37,MATCH(Undirviðmið!$B205,$B$6:$B$37,0)+10-1),""),"")))</f>
        <v/>
      </c>
    </row>
    <row r="16" customFormat="false" ht="15" hidden="false" customHeight="true" outlineLevel="0" collapsed="false">
      <c r="B16" s="1" t="s">
        <v>96</v>
      </c>
      <c r="C16" s="1" t="s">
        <v>243</v>
      </c>
      <c r="D16" s="1" t="s">
        <v>244</v>
      </c>
      <c r="E16" s="1" t="n">
        <v>5</v>
      </c>
      <c r="F16" s="1" t="s">
        <v>245</v>
      </c>
      <c r="G16" s="1" t="s">
        <v>246</v>
      </c>
      <c r="H16" s="1" t="s">
        <v>247</v>
      </c>
      <c r="I16" s="1" t="s">
        <v>248</v>
      </c>
      <c r="J16" s="1" t="s">
        <v>249</v>
      </c>
      <c r="P16" s="1" t="str">
        <f aca="false">IF(Undirviðmið!$B6="","",IF(Undirviðmið!$B6=Viðmið!$C$10,IFERROR(INDEX($C$38:$C$52,11),""),IF(11&lt;=COUNTIF($B$6:$B$37,Undirviðmið!$B6),IFERROR(INDEX($C$6:$C$37,MATCH(Undirviðmið!$B6,$B$6:$B$37,0)+11-1),""),"")))</f>
        <v/>
      </c>
      <c r="Q16" s="1" t="str">
        <f aca="false">IF(Undirviðmið!$B7="","",IF(Undirviðmið!$B7=Viðmið!$C$10,IFERROR(INDEX($C$38:$C$52,11),""),IF(11&lt;=COUNTIF($B$6:$B$37,Undirviðmið!$B7),IFERROR(INDEX($C$6:$C$37,MATCH(Undirviðmið!$B7,$B$6:$B$37,0)+11-1),""),"")))</f>
        <v/>
      </c>
      <c r="R16" s="1" t="str">
        <f aca="false">IF(Undirviðmið!$B8="","",IF(Undirviðmið!$B8=Viðmið!$C$10,IFERROR(INDEX($C$38:$C$52,11),""),IF(11&lt;=COUNTIF($B$6:$B$37,Undirviðmið!$B8),IFERROR(INDEX($C$6:$C$37,MATCH(Undirviðmið!$B8,$B$6:$B$37,0)+11-1),""),"")))</f>
        <v/>
      </c>
      <c r="S16" s="1" t="str">
        <f aca="false">IF(Undirviðmið!$B9="","",IF(Undirviðmið!$B9=Viðmið!$C$10,IFERROR(INDEX($C$38:$C$52,11),""),IF(11&lt;=COUNTIF($B$6:$B$37,Undirviðmið!$B9),IFERROR(INDEX($C$6:$C$37,MATCH(Undirviðmið!$B9,$B$6:$B$37,0)+11-1),""),"")))</f>
        <v/>
      </c>
      <c r="T16" s="1" t="str">
        <f aca="false">IF(Undirviðmið!$B10="","",IF(Undirviðmið!$B10=Viðmið!$C$10,IFERROR(INDEX($C$38:$C$52,11),""),IF(11&lt;=COUNTIF($B$6:$B$37,Undirviðmið!$B10),IFERROR(INDEX($C$6:$C$37,MATCH(Undirviðmið!$B10,$B$6:$B$37,0)+11-1),""),"")))</f>
        <v/>
      </c>
      <c r="U16" s="1" t="str">
        <f aca="false">IF(Undirviðmið!$B11="","",IF(Undirviðmið!$B11=Viðmið!$C$10,IFERROR(INDEX($C$38:$C$52,11),""),IF(11&lt;=COUNTIF($B$6:$B$37,Undirviðmið!$B11),IFERROR(INDEX($C$6:$C$37,MATCH(Undirviðmið!$B11,$B$6:$B$37,0)+11-1),""),"")))</f>
        <v/>
      </c>
      <c r="V16" s="1" t="str">
        <f aca="false">IF(Undirviðmið!$B12="","",IF(Undirviðmið!$B12=Viðmið!$C$10,IFERROR(INDEX($C$38:$C$52,11),""),IF(11&lt;=COUNTIF($B$6:$B$37,Undirviðmið!$B12),IFERROR(INDEX($C$6:$C$37,MATCH(Undirviðmið!$B12,$B$6:$B$37,0)+11-1),""),"")))</f>
        <v/>
      </c>
      <c r="W16" s="1" t="str">
        <f aca="false">IF(Undirviðmið!$B13="","",IF(Undirviðmið!$B13=Viðmið!$C$10,IFERROR(INDEX($C$38:$C$52,11),""),IF(11&lt;=COUNTIF($B$6:$B$37,Undirviðmið!$B13),IFERROR(INDEX($C$6:$C$37,MATCH(Undirviðmið!$B13,$B$6:$B$37,0)+11-1),""),"")))</f>
        <v/>
      </c>
      <c r="X16" s="1" t="str">
        <f aca="false">IF(Undirviðmið!$B14="","",IF(Undirviðmið!$B14=Viðmið!$C$10,IFERROR(INDEX($C$38:$C$52,11),""),IF(11&lt;=COUNTIF($B$6:$B$37,Undirviðmið!$B14),IFERROR(INDEX($C$6:$C$37,MATCH(Undirviðmið!$B14,$B$6:$B$37,0)+11-1),""),"")))</f>
        <v/>
      </c>
      <c r="Y16" s="1" t="str">
        <f aca="false">IF(Undirviðmið!$B15="","",IF(Undirviðmið!$B15=Viðmið!$C$10,IFERROR(INDEX($C$38:$C$52,11),""),IF(11&lt;=COUNTIF($B$6:$B$37,Undirviðmið!$B15),IFERROR(INDEX($C$6:$C$37,MATCH(Undirviðmið!$B15,$B$6:$B$37,0)+11-1),""),"")))</f>
        <v/>
      </c>
      <c r="Z16" s="1" t="str">
        <f aca="false">IF(Undirviðmið!$B16="","",IF(Undirviðmið!$B16=Viðmið!$C$10,IFERROR(INDEX($C$38:$C$52,11),""),IF(11&lt;=COUNTIF($B$6:$B$37,Undirviðmið!$B16),IFERROR(INDEX($C$6:$C$37,MATCH(Undirviðmið!$B16,$B$6:$B$37,0)+11-1),""),"")))</f>
        <v/>
      </c>
      <c r="AA16" s="1" t="str">
        <f aca="false">IF(Undirviðmið!$B17="","",IF(Undirviðmið!$B17=Viðmið!$C$10,IFERROR(INDEX($C$38:$C$52,11),""),IF(11&lt;=COUNTIF($B$6:$B$37,Undirviðmið!$B17),IFERROR(INDEX($C$6:$C$37,MATCH(Undirviðmið!$B17,$B$6:$B$37,0)+11-1),""),"")))</f>
        <v/>
      </c>
      <c r="AB16" s="1" t="str">
        <f aca="false">IF(Undirviðmið!$B18="","",IF(Undirviðmið!$B18=Viðmið!$C$10,IFERROR(INDEX($C$38:$C$52,11),""),IF(11&lt;=COUNTIF($B$6:$B$37,Undirviðmið!$B18),IFERROR(INDEX($C$6:$C$37,MATCH(Undirviðmið!$B18,$B$6:$B$37,0)+11-1),""),"")))</f>
        <v/>
      </c>
      <c r="AC16" s="1" t="str">
        <f aca="false">IF(Undirviðmið!$B19="","",IF(Undirviðmið!$B19=Viðmið!$C$10,IFERROR(INDEX($C$38:$C$52,11),""),IF(11&lt;=COUNTIF($B$6:$B$37,Undirviðmið!$B19),IFERROR(INDEX($C$6:$C$37,MATCH(Undirviðmið!$B19,$B$6:$B$37,0)+11-1),""),"")))</f>
        <v/>
      </c>
      <c r="AD16" s="1" t="str">
        <f aca="false">IF(Undirviðmið!$B20="","",IF(Undirviðmið!$B20=Viðmið!$C$10,IFERROR(INDEX($C$38:$C$52,11),""),IF(11&lt;=COUNTIF($B$6:$B$37,Undirviðmið!$B20),IFERROR(INDEX($C$6:$C$37,MATCH(Undirviðmið!$B20,$B$6:$B$37,0)+11-1),""),"")))</f>
        <v/>
      </c>
      <c r="AE16" s="1" t="str">
        <f aca="false">IF(Undirviðmið!$B21="","",IF(Undirviðmið!$B21=Viðmið!$C$10,IFERROR(INDEX($C$38:$C$52,11),""),IF(11&lt;=COUNTIF($B$6:$B$37,Undirviðmið!$B21),IFERROR(INDEX($C$6:$C$37,MATCH(Undirviðmið!$B21,$B$6:$B$37,0)+11-1),""),"")))</f>
        <v/>
      </c>
      <c r="AF16" s="1" t="str">
        <f aca="false">IF(Undirviðmið!$B22="","",IF(Undirviðmið!$B22=Viðmið!$C$10,IFERROR(INDEX($C$38:$C$52,11),""),IF(11&lt;=COUNTIF($B$6:$B$37,Undirviðmið!$B22),IFERROR(INDEX($C$6:$C$37,MATCH(Undirviðmið!$B22,$B$6:$B$37,0)+11-1),""),"")))</f>
        <v/>
      </c>
      <c r="AG16" s="1" t="str">
        <f aca="false">IF(Undirviðmið!$B23="","",IF(Undirviðmið!$B23=Viðmið!$C$10,IFERROR(INDEX($C$38:$C$52,11),""),IF(11&lt;=COUNTIF($B$6:$B$37,Undirviðmið!$B23),IFERROR(INDEX($C$6:$C$37,MATCH(Undirviðmið!$B23,$B$6:$B$37,0)+11-1),""),"")))</f>
        <v/>
      </c>
      <c r="AH16" s="1" t="str">
        <f aca="false">IF(Undirviðmið!$B24="","",IF(Undirviðmið!$B24=Viðmið!$C$10,IFERROR(INDEX($C$38:$C$52,11),""),IF(11&lt;=COUNTIF($B$6:$B$37,Undirviðmið!$B24),IFERROR(INDEX($C$6:$C$37,MATCH(Undirviðmið!$B24,$B$6:$B$37,0)+11-1),""),"")))</f>
        <v/>
      </c>
      <c r="AI16" s="1" t="str">
        <f aca="false">IF(Undirviðmið!$B25="","",IF(Undirviðmið!$B25=Viðmið!$C$10,IFERROR(INDEX($C$38:$C$52,11),""),IF(11&lt;=COUNTIF($B$6:$B$37,Undirviðmið!$B25),IFERROR(INDEX($C$6:$C$37,MATCH(Undirviðmið!$B25,$B$6:$B$37,0)+11-1),""),"")))</f>
        <v/>
      </c>
      <c r="AJ16" s="1" t="str">
        <f aca="false">IF(Undirviðmið!$B26="","",IF(Undirviðmið!$B26=Viðmið!$C$10,IFERROR(INDEX($C$38:$C$52,11),""),IF(11&lt;=COUNTIF($B$6:$B$37,Undirviðmið!$B26),IFERROR(INDEX($C$6:$C$37,MATCH(Undirviðmið!$B26,$B$6:$B$37,0)+11-1),""),"")))</f>
        <v/>
      </c>
      <c r="AK16" s="1" t="str">
        <f aca="false">IF(Undirviðmið!$B27="","",IF(Undirviðmið!$B27=Viðmið!$C$10,IFERROR(INDEX($C$38:$C$52,11),""),IF(11&lt;=COUNTIF($B$6:$B$37,Undirviðmið!$B27),IFERROR(INDEX($C$6:$C$37,MATCH(Undirviðmið!$B27,$B$6:$B$37,0)+11-1),""),"")))</f>
        <v/>
      </c>
      <c r="AL16" s="1" t="str">
        <f aca="false">IF(Undirviðmið!$B28="","",IF(Undirviðmið!$B28=Viðmið!$C$10,IFERROR(INDEX($C$38:$C$52,11),""),IF(11&lt;=COUNTIF($B$6:$B$37,Undirviðmið!$B28),IFERROR(INDEX($C$6:$C$37,MATCH(Undirviðmið!$B28,$B$6:$B$37,0)+11-1),""),"")))</f>
        <v/>
      </c>
      <c r="AM16" s="1" t="str">
        <f aca="false">IF(Undirviðmið!$B29="","",IF(Undirviðmið!$B29=Viðmið!$C$10,IFERROR(INDEX($C$38:$C$52,11),""),IF(11&lt;=COUNTIF($B$6:$B$37,Undirviðmið!$B29),IFERROR(INDEX($C$6:$C$37,MATCH(Undirviðmið!$B29,$B$6:$B$37,0)+11-1),""),"")))</f>
        <v/>
      </c>
      <c r="AN16" s="1" t="str">
        <f aca="false">IF(Undirviðmið!$B30="","",IF(Undirviðmið!$B30=Viðmið!$C$10,IFERROR(INDEX($C$38:$C$52,11),""),IF(11&lt;=COUNTIF($B$6:$B$37,Undirviðmið!$B30),IFERROR(INDEX($C$6:$C$37,MATCH(Undirviðmið!$B30,$B$6:$B$37,0)+11-1),""),"")))</f>
        <v/>
      </c>
      <c r="AO16" s="1" t="str">
        <f aca="false">IF(Undirviðmið!$B31="","",IF(Undirviðmið!$B31=Viðmið!$C$10,IFERROR(INDEX($C$38:$C$52,11),""),IF(11&lt;=COUNTIF($B$6:$B$37,Undirviðmið!$B31),IFERROR(INDEX($C$6:$C$37,MATCH(Undirviðmið!$B31,$B$6:$B$37,0)+11-1),""),"")))</f>
        <v/>
      </c>
      <c r="AP16" s="1" t="str">
        <f aca="false">IF(Undirviðmið!$B32="","",IF(Undirviðmið!$B32=Viðmið!$C$10,IFERROR(INDEX($C$38:$C$52,11),""),IF(11&lt;=COUNTIF($B$6:$B$37,Undirviðmið!$B32),IFERROR(INDEX($C$6:$C$37,MATCH(Undirviðmið!$B32,$B$6:$B$37,0)+11-1),""),"")))</f>
        <v/>
      </c>
      <c r="AQ16" s="1" t="str">
        <f aca="false">IF(Undirviðmið!$B33="","",IF(Undirviðmið!$B33=Viðmið!$C$10,IFERROR(INDEX($C$38:$C$52,11),""),IF(11&lt;=COUNTIF($B$6:$B$37,Undirviðmið!$B33),IFERROR(INDEX($C$6:$C$37,MATCH(Undirviðmið!$B33,$B$6:$B$37,0)+11-1),""),"")))</f>
        <v/>
      </c>
      <c r="AR16" s="1" t="str">
        <f aca="false">IF(Undirviðmið!$B34="","",IF(Undirviðmið!$B34=Viðmið!$C$10,IFERROR(INDEX($C$38:$C$52,11),""),IF(11&lt;=COUNTIF($B$6:$B$37,Undirviðmið!$B34),IFERROR(INDEX($C$6:$C$37,MATCH(Undirviðmið!$B34,$B$6:$B$37,0)+11-1),""),"")))</f>
        <v/>
      </c>
      <c r="AS16" s="1" t="str">
        <f aca="false">IF(Undirviðmið!$B35="","",IF(Undirviðmið!$B35=Viðmið!$C$10,IFERROR(INDEX($C$38:$C$52,11),""),IF(11&lt;=COUNTIF($B$6:$B$37,Undirviðmið!$B35),IFERROR(INDEX($C$6:$C$37,MATCH(Undirviðmið!$B35,$B$6:$B$37,0)+11-1),""),"")))</f>
        <v/>
      </c>
      <c r="AT16" s="1" t="str">
        <f aca="false">IF(Undirviðmið!$B36="","",IF(Undirviðmið!$B36=Viðmið!$C$10,IFERROR(INDEX($C$38:$C$52,11),""),IF(11&lt;=COUNTIF($B$6:$B$37,Undirviðmið!$B36),IFERROR(INDEX($C$6:$C$37,MATCH(Undirviðmið!$B36,$B$6:$B$37,0)+11-1),""),"")))</f>
        <v/>
      </c>
      <c r="AU16" s="1" t="str">
        <f aca="false">IF(Undirviðmið!$B37="","",IF(Undirviðmið!$B37=Viðmið!$C$10,IFERROR(INDEX($C$38:$C$52,11),""),IF(11&lt;=COUNTIF($B$6:$B$37,Undirviðmið!$B37),IFERROR(INDEX($C$6:$C$37,MATCH(Undirviðmið!$B37,$B$6:$B$37,0)+11-1),""),"")))</f>
        <v/>
      </c>
      <c r="AV16" s="1" t="str">
        <f aca="false">IF(Undirviðmið!$B38="","",IF(Undirviðmið!$B38=Viðmið!$C$10,IFERROR(INDEX($C$38:$C$52,11),""),IF(11&lt;=COUNTIF($B$6:$B$37,Undirviðmið!$B38),IFERROR(INDEX($C$6:$C$37,MATCH(Undirviðmið!$B38,$B$6:$B$37,0)+11-1),""),"")))</f>
        <v/>
      </c>
      <c r="AW16" s="1" t="str">
        <f aca="false">IF(Undirviðmið!$B39="","",IF(Undirviðmið!$B39=Viðmið!$C$10,IFERROR(INDEX($C$38:$C$52,11),""),IF(11&lt;=COUNTIF($B$6:$B$37,Undirviðmið!$B39),IFERROR(INDEX($C$6:$C$37,MATCH(Undirviðmið!$B39,$B$6:$B$37,0)+11-1),""),"")))</f>
        <v/>
      </c>
      <c r="AX16" s="1" t="str">
        <f aca="false">IF(Undirviðmið!$B40="","",IF(Undirviðmið!$B40=Viðmið!$C$10,IFERROR(INDEX($C$38:$C$52,11),""),IF(11&lt;=COUNTIF($B$6:$B$37,Undirviðmið!$B40),IFERROR(INDEX($C$6:$C$37,MATCH(Undirviðmið!$B40,$B$6:$B$37,0)+11-1),""),"")))</f>
        <v/>
      </c>
      <c r="AY16" s="1" t="str">
        <f aca="false">IF(Undirviðmið!$B41="","",IF(Undirviðmið!$B41=Viðmið!$C$10,IFERROR(INDEX($C$38:$C$52,11),""),IF(11&lt;=COUNTIF($B$6:$B$37,Undirviðmið!$B41),IFERROR(INDEX($C$6:$C$37,MATCH(Undirviðmið!$B41,$B$6:$B$37,0)+11-1),""),"")))</f>
        <v/>
      </c>
      <c r="AZ16" s="1" t="str">
        <f aca="false">IF(Undirviðmið!$B42="","",IF(Undirviðmið!$B42=Viðmið!$C$10,IFERROR(INDEX($C$38:$C$52,11),""),IF(11&lt;=COUNTIF($B$6:$B$37,Undirviðmið!$B42),IFERROR(INDEX($C$6:$C$37,MATCH(Undirviðmið!$B42,$B$6:$B$37,0)+11-1),""),"")))</f>
        <v/>
      </c>
      <c r="BA16" s="1" t="str">
        <f aca="false">IF(Undirviðmið!$B43="","",IF(Undirviðmið!$B43=Viðmið!$C$10,IFERROR(INDEX($C$38:$C$52,11),""),IF(11&lt;=COUNTIF($B$6:$B$37,Undirviðmið!$B43),IFERROR(INDEX($C$6:$C$37,MATCH(Undirviðmið!$B43,$B$6:$B$37,0)+11-1),""),"")))</f>
        <v/>
      </c>
      <c r="BB16" s="1" t="str">
        <f aca="false">IF(Undirviðmið!$B44="","",IF(Undirviðmið!$B44=Viðmið!$C$10,IFERROR(INDEX($C$38:$C$52,11),""),IF(11&lt;=COUNTIF($B$6:$B$37,Undirviðmið!$B44),IFERROR(INDEX($C$6:$C$37,MATCH(Undirviðmið!$B44,$B$6:$B$37,0)+11-1),""),"")))</f>
        <v/>
      </c>
      <c r="BC16" s="1" t="str">
        <f aca="false">IF(Undirviðmið!$B45="","",IF(Undirviðmið!$B45=Viðmið!$C$10,IFERROR(INDEX($C$38:$C$52,11),""),IF(11&lt;=COUNTIF($B$6:$B$37,Undirviðmið!$B45),IFERROR(INDEX($C$6:$C$37,MATCH(Undirviðmið!$B45,$B$6:$B$37,0)+11-1),""),"")))</f>
        <v/>
      </c>
      <c r="BD16" s="1" t="str">
        <f aca="false">IF(Undirviðmið!$B46="","",IF(Undirviðmið!$B46=Viðmið!$C$10,IFERROR(INDEX($C$38:$C$52,11),""),IF(11&lt;=COUNTIF($B$6:$B$37,Undirviðmið!$B46),IFERROR(INDEX($C$6:$C$37,MATCH(Undirviðmið!$B46,$B$6:$B$37,0)+11-1),""),"")))</f>
        <v/>
      </c>
      <c r="BE16" s="1" t="str">
        <f aca="false">IF(Undirviðmið!$B47="","",IF(Undirviðmið!$B47=Viðmið!$C$10,IFERROR(INDEX($C$38:$C$52,11),""),IF(11&lt;=COUNTIF($B$6:$B$37,Undirviðmið!$B47),IFERROR(INDEX($C$6:$C$37,MATCH(Undirviðmið!$B47,$B$6:$B$37,0)+11-1),""),"")))</f>
        <v/>
      </c>
      <c r="BF16" s="1" t="str">
        <f aca="false">IF(Undirviðmið!$B48="","",IF(Undirviðmið!$B48=Viðmið!$C$10,IFERROR(INDEX($C$38:$C$52,11),""),IF(11&lt;=COUNTIF($B$6:$B$37,Undirviðmið!$B48),IFERROR(INDEX($C$6:$C$37,MATCH(Undirviðmið!$B48,$B$6:$B$37,0)+11-1),""),"")))</f>
        <v/>
      </c>
      <c r="BG16" s="1" t="str">
        <f aca="false">IF(Undirviðmið!$B49="","",IF(Undirviðmið!$B49=Viðmið!$C$10,IFERROR(INDEX($C$38:$C$52,11),""),IF(11&lt;=COUNTIF($B$6:$B$37,Undirviðmið!$B49),IFERROR(INDEX($C$6:$C$37,MATCH(Undirviðmið!$B49,$B$6:$B$37,0)+11-1),""),"")))</f>
        <v/>
      </c>
      <c r="BH16" s="1" t="str">
        <f aca="false">IF(Undirviðmið!$B50="","",IF(Undirviðmið!$B50=Viðmið!$C$10,IFERROR(INDEX($C$38:$C$52,11),""),IF(11&lt;=COUNTIF($B$6:$B$37,Undirviðmið!$B50),IFERROR(INDEX($C$6:$C$37,MATCH(Undirviðmið!$B50,$B$6:$B$37,0)+11-1),""),"")))</f>
        <v/>
      </c>
      <c r="BI16" s="1" t="str">
        <f aca="false">IF(Undirviðmið!$B51="","",IF(Undirviðmið!$B51=Viðmið!$C$10,IFERROR(INDEX($C$38:$C$52,11),""),IF(11&lt;=COUNTIF($B$6:$B$37,Undirviðmið!$B51),IFERROR(INDEX($C$6:$C$37,MATCH(Undirviðmið!$B51,$B$6:$B$37,0)+11-1),""),"")))</f>
        <v/>
      </c>
      <c r="BJ16" s="1" t="str">
        <f aca="false">IF(Undirviðmið!$B52="","",IF(Undirviðmið!$B52=Viðmið!$C$10,IFERROR(INDEX($C$38:$C$52,11),""),IF(11&lt;=COUNTIF($B$6:$B$37,Undirviðmið!$B52),IFERROR(INDEX($C$6:$C$37,MATCH(Undirviðmið!$B52,$B$6:$B$37,0)+11-1),""),"")))</f>
        <v/>
      </c>
      <c r="BK16" s="1" t="str">
        <f aca="false">IF(Undirviðmið!$B53="","",IF(Undirviðmið!$B53=Viðmið!$C$10,IFERROR(INDEX($C$38:$C$52,11),""),IF(11&lt;=COUNTIF($B$6:$B$37,Undirviðmið!$B53),IFERROR(INDEX($C$6:$C$37,MATCH(Undirviðmið!$B53,$B$6:$B$37,0)+11-1),""),"")))</f>
        <v/>
      </c>
      <c r="BL16" s="1" t="str">
        <f aca="false">IF(Undirviðmið!$B54="","",IF(Undirviðmið!$B54=Viðmið!$C$10,IFERROR(INDEX($C$38:$C$52,11),""),IF(11&lt;=COUNTIF($B$6:$B$37,Undirviðmið!$B54),IFERROR(INDEX($C$6:$C$37,MATCH(Undirviðmið!$B54,$B$6:$B$37,0)+11-1),""),"")))</f>
        <v/>
      </c>
      <c r="BM16" s="1" t="str">
        <f aca="false">IF(Undirviðmið!$B55="","",IF(Undirviðmið!$B55=Viðmið!$C$10,IFERROR(INDEX($C$38:$C$52,11),""),IF(11&lt;=COUNTIF($B$6:$B$37,Undirviðmið!$B55),IFERROR(INDEX($C$6:$C$37,MATCH(Undirviðmið!$B55,$B$6:$B$37,0)+11-1),""),"")))</f>
        <v/>
      </c>
      <c r="BN16" s="1" t="str">
        <f aca="false">IF(Undirviðmið!$B56="","",IF(Undirviðmið!$B56=Viðmið!$C$10,IFERROR(INDEX($C$38:$C$52,11),""),IF(11&lt;=COUNTIF($B$6:$B$37,Undirviðmið!$B56),IFERROR(INDEX($C$6:$C$37,MATCH(Undirviðmið!$B56,$B$6:$B$37,0)+11-1),""),"")))</f>
        <v/>
      </c>
      <c r="BO16" s="1" t="str">
        <f aca="false">IF(Undirviðmið!$B57="","",IF(Undirviðmið!$B57=Viðmið!$C$10,IFERROR(INDEX($C$38:$C$52,11),""),IF(11&lt;=COUNTIF($B$6:$B$37,Undirviðmið!$B57),IFERROR(INDEX($C$6:$C$37,MATCH(Undirviðmið!$B57,$B$6:$B$37,0)+11-1),""),"")))</f>
        <v/>
      </c>
      <c r="BP16" s="1" t="str">
        <f aca="false">IF(Undirviðmið!$B58="","",IF(Undirviðmið!$B58=Viðmið!$C$10,IFERROR(INDEX($C$38:$C$52,11),""),IF(11&lt;=COUNTIF($B$6:$B$37,Undirviðmið!$B58),IFERROR(INDEX($C$6:$C$37,MATCH(Undirviðmið!$B58,$B$6:$B$37,0)+11-1),""),"")))</f>
        <v/>
      </c>
      <c r="BQ16" s="1" t="str">
        <f aca="false">IF(Undirviðmið!$B59="","",IF(Undirviðmið!$B59=Viðmið!$C$10,IFERROR(INDEX($C$38:$C$52,11),""),IF(11&lt;=COUNTIF($B$6:$B$37,Undirviðmið!$B59),IFERROR(INDEX($C$6:$C$37,MATCH(Undirviðmið!$B59,$B$6:$B$37,0)+11-1),""),"")))</f>
        <v/>
      </c>
      <c r="BR16" s="1" t="str">
        <f aca="false">IF(Undirviðmið!$B60="","",IF(Undirviðmið!$B60=Viðmið!$C$10,IFERROR(INDEX($C$38:$C$52,11),""),IF(11&lt;=COUNTIF($B$6:$B$37,Undirviðmið!$B60),IFERROR(INDEX($C$6:$C$37,MATCH(Undirviðmið!$B60,$B$6:$B$37,0)+11-1),""),"")))</f>
        <v/>
      </c>
      <c r="BS16" s="1" t="str">
        <f aca="false">IF(Undirviðmið!$B61="","",IF(Undirviðmið!$B61=Viðmið!$C$10,IFERROR(INDEX($C$38:$C$52,11),""),IF(11&lt;=COUNTIF($B$6:$B$37,Undirviðmið!$B61),IFERROR(INDEX($C$6:$C$37,MATCH(Undirviðmið!$B61,$B$6:$B$37,0)+11-1),""),"")))</f>
        <v/>
      </c>
      <c r="BT16" s="1" t="str">
        <f aca="false">IF(Undirviðmið!$B62="","",IF(Undirviðmið!$B62=Viðmið!$C$10,IFERROR(INDEX($C$38:$C$52,11),""),IF(11&lt;=COUNTIF($B$6:$B$37,Undirviðmið!$B62),IFERROR(INDEX($C$6:$C$37,MATCH(Undirviðmið!$B62,$B$6:$B$37,0)+11-1),""),"")))</f>
        <v/>
      </c>
      <c r="BU16" s="1" t="str">
        <f aca="false">IF(Undirviðmið!$B63="","",IF(Undirviðmið!$B63=Viðmið!$C$10,IFERROR(INDEX($C$38:$C$52,11),""),IF(11&lt;=COUNTIF($B$6:$B$37,Undirviðmið!$B63),IFERROR(INDEX($C$6:$C$37,MATCH(Undirviðmið!$B63,$B$6:$B$37,0)+11-1),""),"")))</f>
        <v/>
      </c>
      <c r="BV16" s="1" t="str">
        <f aca="false">IF(Undirviðmið!$B64="","",IF(Undirviðmið!$B64=Viðmið!$C$10,IFERROR(INDEX($C$38:$C$52,11),""),IF(11&lt;=COUNTIF($B$6:$B$37,Undirviðmið!$B64),IFERROR(INDEX($C$6:$C$37,MATCH(Undirviðmið!$B64,$B$6:$B$37,0)+11-1),""),"")))</f>
        <v/>
      </c>
      <c r="BW16" s="1" t="str">
        <f aca="false">IF(Undirviðmið!$B65="","",IF(Undirviðmið!$B65=Viðmið!$C$10,IFERROR(INDEX($C$38:$C$52,11),""),IF(11&lt;=COUNTIF($B$6:$B$37,Undirviðmið!$B65),IFERROR(INDEX($C$6:$C$37,MATCH(Undirviðmið!$B65,$B$6:$B$37,0)+11-1),""),"")))</f>
        <v/>
      </c>
      <c r="BX16" s="1" t="str">
        <f aca="false">IF(Undirviðmið!$B66="","",IF(Undirviðmið!$B66=Viðmið!$C$10,IFERROR(INDEX($C$38:$C$52,11),""),IF(11&lt;=COUNTIF($B$6:$B$37,Undirviðmið!$B66),IFERROR(INDEX($C$6:$C$37,MATCH(Undirviðmið!$B66,$B$6:$B$37,0)+11-1),""),"")))</f>
        <v/>
      </c>
      <c r="BY16" s="1" t="str">
        <f aca="false">IF(Undirviðmið!$B67="","",IF(Undirviðmið!$B67=Viðmið!$C$10,IFERROR(INDEX($C$38:$C$52,11),""),IF(11&lt;=COUNTIF($B$6:$B$37,Undirviðmið!$B67),IFERROR(INDEX($C$6:$C$37,MATCH(Undirviðmið!$B67,$B$6:$B$37,0)+11-1),""),"")))</f>
        <v/>
      </c>
      <c r="BZ16" s="1" t="str">
        <f aca="false">IF(Undirviðmið!$B68="","",IF(Undirviðmið!$B68=Viðmið!$C$10,IFERROR(INDEX($C$38:$C$52,11),""),IF(11&lt;=COUNTIF($B$6:$B$37,Undirviðmið!$B68),IFERROR(INDEX($C$6:$C$37,MATCH(Undirviðmið!$B68,$B$6:$B$37,0)+11-1),""),"")))</f>
        <v/>
      </c>
      <c r="CA16" s="1" t="str">
        <f aca="false">IF(Undirviðmið!$B69="","",IF(Undirviðmið!$B69=Viðmið!$C$10,IFERROR(INDEX($C$38:$C$52,11),""),IF(11&lt;=COUNTIF($B$6:$B$37,Undirviðmið!$B69),IFERROR(INDEX($C$6:$C$37,MATCH(Undirviðmið!$B69,$B$6:$B$37,0)+11-1),""),"")))</f>
        <v/>
      </c>
      <c r="CB16" s="1" t="str">
        <f aca="false">IF(Undirviðmið!$B70="","",IF(Undirviðmið!$B70=Viðmið!$C$10,IFERROR(INDEX($C$38:$C$52,11),""),IF(11&lt;=COUNTIF($B$6:$B$37,Undirviðmið!$B70),IFERROR(INDEX($C$6:$C$37,MATCH(Undirviðmið!$B70,$B$6:$B$37,0)+11-1),""),"")))</f>
        <v/>
      </c>
      <c r="CC16" s="1" t="str">
        <f aca="false">IF(Undirviðmið!$B71="","",IF(Undirviðmið!$B71=Viðmið!$C$10,IFERROR(INDEX($C$38:$C$52,11),""),IF(11&lt;=COUNTIF($B$6:$B$37,Undirviðmið!$B71),IFERROR(INDEX($C$6:$C$37,MATCH(Undirviðmið!$B71,$B$6:$B$37,0)+11-1),""),"")))</f>
        <v/>
      </c>
      <c r="CD16" s="1" t="str">
        <f aca="false">IF(Undirviðmið!$B72="","",IF(Undirviðmið!$B72=Viðmið!$C$10,IFERROR(INDEX($C$38:$C$52,11),""),IF(11&lt;=COUNTIF($B$6:$B$37,Undirviðmið!$B72),IFERROR(INDEX($C$6:$C$37,MATCH(Undirviðmið!$B72,$B$6:$B$37,0)+11-1),""),"")))</f>
        <v/>
      </c>
      <c r="CE16" s="1" t="str">
        <f aca="false">IF(Undirviðmið!$B73="","",IF(Undirviðmið!$B73=Viðmið!$C$10,IFERROR(INDEX($C$38:$C$52,11),""),IF(11&lt;=COUNTIF($B$6:$B$37,Undirviðmið!$B73),IFERROR(INDEX($C$6:$C$37,MATCH(Undirviðmið!$B73,$B$6:$B$37,0)+11-1),""),"")))</f>
        <v/>
      </c>
      <c r="CF16" s="1" t="str">
        <f aca="false">IF(Undirviðmið!$B74="","",IF(Undirviðmið!$B74=Viðmið!$C$10,IFERROR(INDEX($C$38:$C$52,11),""),IF(11&lt;=COUNTIF($B$6:$B$37,Undirviðmið!$B74),IFERROR(INDEX($C$6:$C$37,MATCH(Undirviðmið!$B74,$B$6:$B$37,0)+11-1),""),"")))</f>
        <v/>
      </c>
      <c r="CG16" s="1" t="str">
        <f aca="false">IF(Undirviðmið!$B75="","",IF(Undirviðmið!$B75=Viðmið!$C$10,IFERROR(INDEX($C$38:$C$52,11),""),IF(11&lt;=COUNTIF($B$6:$B$37,Undirviðmið!$B75),IFERROR(INDEX($C$6:$C$37,MATCH(Undirviðmið!$B75,$B$6:$B$37,0)+11-1),""),"")))</f>
        <v/>
      </c>
      <c r="CH16" s="1" t="str">
        <f aca="false">IF(Undirviðmið!$B76="","",IF(Undirviðmið!$B76=Viðmið!$C$10,IFERROR(INDEX($C$38:$C$52,11),""),IF(11&lt;=COUNTIF($B$6:$B$37,Undirviðmið!$B76),IFERROR(INDEX($C$6:$C$37,MATCH(Undirviðmið!$B76,$B$6:$B$37,0)+11-1),""),"")))</f>
        <v/>
      </c>
      <c r="CI16" s="1" t="str">
        <f aca="false">IF(Undirviðmið!$B77="","",IF(Undirviðmið!$B77=Viðmið!$C$10,IFERROR(INDEX($C$38:$C$52,11),""),IF(11&lt;=COUNTIF($B$6:$B$37,Undirviðmið!$B77),IFERROR(INDEX($C$6:$C$37,MATCH(Undirviðmið!$B77,$B$6:$B$37,0)+11-1),""),"")))</f>
        <v/>
      </c>
      <c r="CJ16" s="1" t="str">
        <f aca="false">IF(Undirviðmið!$B78="","",IF(Undirviðmið!$B78=Viðmið!$C$10,IFERROR(INDEX($C$38:$C$52,11),""),IF(11&lt;=COUNTIF($B$6:$B$37,Undirviðmið!$B78),IFERROR(INDEX($C$6:$C$37,MATCH(Undirviðmið!$B78,$B$6:$B$37,0)+11-1),""),"")))</f>
        <v/>
      </c>
      <c r="CK16" s="1" t="str">
        <f aca="false">IF(Undirviðmið!$B79="","",IF(Undirviðmið!$B79=Viðmið!$C$10,IFERROR(INDEX($C$38:$C$52,11),""),IF(11&lt;=COUNTIF($B$6:$B$37,Undirviðmið!$B79),IFERROR(INDEX($C$6:$C$37,MATCH(Undirviðmið!$B79,$B$6:$B$37,0)+11-1),""),"")))</f>
        <v/>
      </c>
      <c r="CL16" s="1" t="str">
        <f aca="false">IF(Undirviðmið!$B80="","",IF(Undirviðmið!$B80=Viðmið!$C$10,IFERROR(INDEX($C$38:$C$52,11),""),IF(11&lt;=COUNTIF($B$6:$B$37,Undirviðmið!$B80),IFERROR(INDEX($C$6:$C$37,MATCH(Undirviðmið!$B80,$B$6:$B$37,0)+11-1),""),"")))</f>
        <v/>
      </c>
      <c r="CM16" s="1" t="str">
        <f aca="false">IF(Undirviðmið!$B81="","",IF(Undirviðmið!$B81=Viðmið!$C$10,IFERROR(INDEX($C$38:$C$52,11),""),IF(11&lt;=COUNTIF($B$6:$B$37,Undirviðmið!$B81),IFERROR(INDEX($C$6:$C$37,MATCH(Undirviðmið!$B81,$B$6:$B$37,0)+11-1),""),"")))</f>
        <v/>
      </c>
      <c r="CN16" s="1" t="str">
        <f aca="false">IF(Undirviðmið!$B82="","",IF(Undirviðmið!$B82=Viðmið!$C$10,IFERROR(INDEX($C$38:$C$52,11),""),IF(11&lt;=COUNTIF($B$6:$B$37,Undirviðmið!$B82),IFERROR(INDEX($C$6:$C$37,MATCH(Undirviðmið!$B82,$B$6:$B$37,0)+11-1),""),"")))</f>
        <v/>
      </c>
      <c r="CO16" s="1" t="str">
        <f aca="false">IF(Undirviðmið!$B83="","",IF(Undirviðmið!$B83=Viðmið!$C$10,IFERROR(INDEX($C$38:$C$52,11),""),IF(11&lt;=COUNTIF($B$6:$B$37,Undirviðmið!$B83),IFERROR(INDEX($C$6:$C$37,MATCH(Undirviðmið!$B83,$B$6:$B$37,0)+11-1),""),"")))</f>
        <v/>
      </c>
      <c r="CP16" s="1" t="str">
        <f aca="false">IF(Undirviðmið!$B84="","",IF(Undirviðmið!$B84=Viðmið!$C$10,IFERROR(INDEX($C$38:$C$52,11),""),IF(11&lt;=COUNTIF($B$6:$B$37,Undirviðmið!$B84),IFERROR(INDEX($C$6:$C$37,MATCH(Undirviðmið!$B84,$B$6:$B$37,0)+11-1),""),"")))</f>
        <v/>
      </c>
      <c r="CQ16" s="1" t="str">
        <f aca="false">IF(Undirviðmið!$B85="","",IF(Undirviðmið!$B85=Viðmið!$C$10,IFERROR(INDEX($C$38:$C$52,11),""),IF(11&lt;=COUNTIF($B$6:$B$37,Undirviðmið!$B85),IFERROR(INDEX($C$6:$C$37,MATCH(Undirviðmið!$B85,$B$6:$B$37,0)+11-1),""),"")))</f>
        <v/>
      </c>
      <c r="CR16" s="1" t="str">
        <f aca="false">IF(Undirviðmið!$B86="","",IF(Undirviðmið!$B86=Viðmið!$C$10,IFERROR(INDEX($C$38:$C$52,11),""),IF(11&lt;=COUNTIF($B$6:$B$37,Undirviðmið!$B86),IFERROR(INDEX($C$6:$C$37,MATCH(Undirviðmið!$B86,$B$6:$B$37,0)+11-1),""),"")))</f>
        <v/>
      </c>
      <c r="CS16" s="1" t="str">
        <f aca="false">IF(Undirviðmið!$B87="","",IF(Undirviðmið!$B87=Viðmið!$C$10,IFERROR(INDEX($C$38:$C$52,11),""),IF(11&lt;=COUNTIF($B$6:$B$37,Undirviðmið!$B87),IFERROR(INDEX($C$6:$C$37,MATCH(Undirviðmið!$B87,$B$6:$B$37,0)+11-1),""),"")))</f>
        <v/>
      </c>
      <c r="CT16" s="1" t="str">
        <f aca="false">IF(Undirviðmið!$B88="","",IF(Undirviðmið!$B88=Viðmið!$C$10,IFERROR(INDEX($C$38:$C$52,11),""),IF(11&lt;=COUNTIF($B$6:$B$37,Undirviðmið!$B88),IFERROR(INDEX($C$6:$C$37,MATCH(Undirviðmið!$B88,$B$6:$B$37,0)+11-1),""),"")))</f>
        <v/>
      </c>
      <c r="CU16" s="1" t="str">
        <f aca="false">IF(Undirviðmið!$B89="","",IF(Undirviðmið!$B89=Viðmið!$C$10,IFERROR(INDEX($C$38:$C$52,11),""),IF(11&lt;=COUNTIF($B$6:$B$37,Undirviðmið!$B89),IFERROR(INDEX($C$6:$C$37,MATCH(Undirviðmið!$B89,$B$6:$B$37,0)+11-1),""),"")))</f>
        <v/>
      </c>
      <c r="CV16" s="1" t="str">
        <f aca="false">IF(Undirviðmið!$B90="","",IF(Undirviðmið!$B90=Viðmið!$C$10,IFERROR(INDEX($C$38:$C$52,11),""),IF(11&lt;=COUNTIF($B$6:$B$37,Undirviðmið!$B90),IFERROR(INDEX($C$6:$C$37,MATCH(Undirviðmið!$B90,$B$6:$B$37,0)+11-1),""),"")))</f>
        <v/>
      </c>
      <c r="CW16" s="1" t="str">
        <f aca="false">IF(Undirviðmið!$B91="","",IF(Undirviðmið!$B91=Viðmið!$C$10,IFERROR(INDEX($C$38:$C$52,11),""),IF(11&lt;=COUNTIF($B$6:$B$37,Undirviðmið!$B91),IFERROR(INDEX($C$6:$C$37,MATCH(Undirviðmið!$B91,$B$6:$B$37,0)+11-1),""),"")))</f>
        <v/>
      </c>
      <c r="CX16" s="1" t="str">
        <f aca="false">IF(Undirviðmið!$B92="","",IF(Undirviðmið!$B92=Viðmið!$C$10,IFERROR(INDEX($C$38:$C$52,11),""),IF(11&lt;=COUNTIF($B$6:$B$37,Undirviðmið!$B92),IFERROR(INDEX($C$6:$C$37,MATCH(Undirviðmið!$B92,$B$6:$B$37,0)+11-1),""),"")))</f>
        <v/>
      </c>
      <c r="CY16" s="1" t="str">
        <f aca="false">IF(Undirviðmið!$B93="","",IF(Undirviðmið!$B93=Viðmið!$C$10,IFERROR(INDEX($C$38:$C$52,11),""),IF(11&lt;=COUNTIF($B$6:$B$37,Undirviðmið!$B93),IFERROR(INDEX($C$6:$C$37,MATCH(Undirviðmið!$B93,$B$6:$B$37,0)+11-1),""),"")))</f>
        <v/>
      </c>
      <c r="CZ16" s="1" t="str">
        <f aca="false">IF(Undirviðmið!$B94="","",IF(Undirviðmið!$B94=Viðmið!$C$10,IFERROR(INDEX($C$38:$C$52,11),""),IF(11&lt;=COUNTIF($B$6:$B$37,Undirviðmið!$B94),IFERROR(INDEX($C$6:$C$37,MATCH(Undirviðmið!$B94,$B$6:$B$37,0)+11-1),""),"")))</f>
        <v/>
      </c>
      <c r="DA16" s="1" t="str">
        <f aca="false">IF(Undirviðmið!$B95="","",IF(Undirviðmið!$B95=Viðmið!$C$10,IFERROR(INDEX($C$38:$C$52,11),""),IF(11&lt;=COUNTIF($B$6:$B$37,Undirviðmið!$B95),IFERROR(INDEX($C$6:$C$37,MATCH(Undirviðmið!$B95,$B$6:$B$37,0)+11-1),""),"")))</f>
        <v/>
      </c>
      <c r="DB16" s="1" t="str">
        <f aca="false">IF(Undirviðmið!$B96="","",IF(Undirviðmið!$B96=Viðmið!$C$10,IFERROR(INDEX($C$38:$C$52,11),""),IF(11&lt;=COUNTIF($B$6:$B$37,Undirviðmið!$B96),IFERROR(INDEX($C$6:$C$37,MATCH(Undirviðmið!$B96,$B$6:$B$37,0)+11-1),""),"")))</f>
        <v/>
      </c>
      <c r="DC16" s="1" t="str">
        <f aca="false">IF(Undirviðmið!$B97="","",IF(Undirviðmið!$B97=Viðmið!$C$10,IFERROR(INDEX($C$38:$C$52,11),""),IF(11&lt;=COUNTIF($B$6:$B$37,Undirviðmið!$B97),IFERROR(INDEX($C$6:$C$37,MATCH(Undirviðmið!$B97,$B$6:$B$37,0)+11-1),""),"")))</f>
        <v/>
      </c>
      <c r="DD16" s="1" t="str">
        <f aca="false">IF(Undirviðmið!$B98="","",IF(Undirviðmið!$B98=Viðmið!$C$10,IFERROR(INDEX($C$38:$C$52,11),""),IF(11&lt;=COUNTIF($B$6:$B$37,Undirviðmið!$B98),IFERROR(INDEX($C$6:$C$37,MATCH(Undirviðmið!$B98,$B$6:$B$37,0)+11-1),""),"")))</f>
        <v/>
      </c>
      <c r="DE16" s="1" t="str">
        <f aca="false">IF(Undirviðmið!$B99="","",IF(Undirviðmið!$B99=Viðmið!$C$10,IFERROR(INDEX($C$38:$C$52,11),""),IF(11&lt;=COUNTIF($B$6:$B$37,Undirviðmið!$B99),IFERROR(INDEX($C$6:$C$37,MATCH(Undirviðmið!$B99,$B$6:$B$37,0)+11-1),""),"")))</f>
        <v/>
      </c>
      <c r="DF16" s="1" t="str">
        <f aca="false">IF(Undirviðmið!$B100="","",IF(Undirviðmið!$B100=Viðmið!$C$10,IFERROR(INDEX($C$38:$C$52,11),""),IF(11&lt;=COUNTIF($B$6:$B$37,Undirviðmið!$B100),IFERROR(INDEX($C$6:$C$37,MATCH(Undirviðmið!$B100,$B$6:$B$37,0)+11-1),""),"")))</f>
        <v/>
      </c>
      <c r="DG16" s="1" t="str">
        <f aca="false">IF(Undirviðmið!$B101="","",IF(Undirviðmið!$B101=Viðmið!$C$10,IFERROR(INDEX($C$38:$C$52,11),""),IF(11&lt;=COUNTIF($B$6:$B$37,Undirviðmið!$B101),IFERROR(INDEX($C$6:$C$37,MATCH(Undirviðmið!$B101,$B$6:$B$37,0)+11-1),""),"")))</f>
        <v/>
      </c>
      <c r="DH16" s="1" t="str">
        <f aca="false">IF(Undirviðmið!$B102="","",IF(Undirviðmið!$B102=Viðmið!$C$10,IFERROR(INDEX($C$38:$C$52,11),""),IF(11&lt;=COUNTIF($B$6:$B$37,Undirviðmið!$B102),IFERROR(INDEX($C$6:$C$37,MATCH(Undirviðmið!$B102,$B$6:$B$37,0)+11-1),""),"")))</f>
        <v/>
      </c>
      <c r="DI16" s="1" t="str">
        <f aca="false">IF(Undirviðmið!$B103="","",IF(Undirviðmið!$B103=Viðmið!$C$10,IFERROR(INDEX($C$38:$C$52,11),""),IF(11&lt;=COUNTIF($B$6:$B$37,Undirviðmið!$B103),IFERROR(INDEX($C$6:$C$37,MATCH(Undirviðmið!$B103,$B$6:$B$37,0)+11-1),""),"")))</f>
        <v/>
      </c>
      <c r="DJ16" s="1" t="str">
        <f aca="false">IF(Undirviðmið!$B104="","",IF(Undirviðmið!$B104=Viðmið!$C$10,IFERROR(INDEX($C$38:$C$52,11),""),IF(11&lt;=COUNTIF($B$6:$B$37,Undirviðmið!$B104),IFERROR(INDEX($C$6:$C$37,MATCH(Undirviðmið!$B104,$B$6:$B$37,0)+11-1),""),"")))</f>
        <v/>
      </c>
      <c r="DK16" s="1" t="str">
        <f aca="false">IF(Undirviðmið!$B105="","",IF(Undirviðmið!$B105=Viðmið!$C$10,IFERROR(INDEX($C$38:$C$52,11),""),IF(11&lt;=COUNTIF($B$6:$B$37,Undirviðmið!$B105),IFERROR(INDEX($C$6:$C$37,MATCH(Undirviðmið!$B105,$B$6:$B$37,0)+11-1),""),"")))</f>
        <v/>
      </c>
      <c r="DL16" s="1" t="str">
        <f aca="false">IF(Undirviðmið!$B106="","",IF(Undirviðmið!$B106=Viðmið!$C$10,IFERROR(INDEX($C$38:$C$52,11),""),IF(11&lt;=COUNTIF($B$6:$B$37,Undirviðmið!$B106),IFERROR(INDEX($C$6:$C$37,MATCH(Undirviðmið!$B106,$B$6:$B$37,0)+11-1),""),"")))</f>
        <v/>
      </c>
      <c r="DM16" s="1" t="str">
        <f aca="false">IF(Undirviðmið!$B107="","",IF(Undirviðmið!$B107=Viðmið!$C$10,IFERROR(INDEX($C$38:$C$52,11),""),IF(11&lt;=COUNTIF($B$6:$B$37,Undirviðmið!$B107),IFERROR(INDEX($C$6:$C$37,MATCH(Undirviðmið!$B107,$B$6:$B$37,0)+11-1),""),"")))</f>
        <v/>
      </c>
      <c r="DN16" s="1" t="str">
        <f aca="false">IF(Undirviðmið!$B108="","",IF(Undirviðmið!$B108=Viðmið!$C$10,IFERROR(INDEX($C$38:$C$52,11),""),IF(11&lt;=COUNTIF($B$6:$B$37,Undirviðmið!$B108),IFERROR(INDEX($C$6:$C$37,MATCH(Undirviðmið!$B108,$B$6:$B$37,0)+11-1),""),"")))</f>
        <v/>
      </c>
      <c r="DO16" s="1" t="str">
        <f aca="false">IF(Undirviðmið!$B109="","",IF(Undirviðmið!$B109=Viðmið!$C$10,IFERROR(INDEX($C$38:$C$52,11),""),IF(11&lt;=COUNTIF($B$6:$B$37,Undirviðmið!$B109),IFERROR(INDEX($C$6:$C$37,MATCH(Undirviðmið!$B109,$B$6:$B$37,0)+11-1),""),"")))</f>
        <v/>
      </c>
      <c r="DP16" s="1" t="str">
        <f aca="false">IF(Undirviðmið!$B110="","",IF(Undirviðmið!$B110=Viðmið!$C$10,IFERROR(INDEX($C$38:$C$52,11),""),IF(11&lt;=COUNTIF($B$6:$B$37,Undirviðmið!$B110),IFERROR(INDEX($C$6:$C$37,MATCH(Undirviðmið!$B110,$B$6:$B$37,0)+11-1),""),"")))</f>
        <v/>
      </c>
      <c r="DQ16" s="1" t="str">
        <f aca="false">IF(Undirviðmið!$B111="","",IF(Undirviðmið!$B111=Viðmið!$C$10,IFERROR(INDEX($C$38:$C$52,11),""),IF(11&lt;=COUNTIF($B$6:$B$37,Undirviðmið!$B111),IFERROR(INDEX($C$6:$C$37,MATCH(Undirviðmið!$B111,$B$6:$B$37,0)+11-1),""),"")))</f>
        <v/>
      </c>
      <c r="DR16" s="1" t="str">
        <f aca="false">IF(Undirviðmið!$B112="","",IF(Undirviðmið!$B112=Viðmið!$C$10,IFERROR(INDEX($C$38:$C$52,11),""),IF(11&lt;=COUNTIF($B$6:$B$37,Undirviðmið!$B112),IFERROR(INDEX($C$6:$C$37,MATCH(Undirviðmið!$B112,$B$6:$B$37,0)+11-1),""),"")))</f>
        <v/>
      </c>
      <c r="DS16" s="1" t="str">
        <f aca="false">IF(Undirviðmið!$B113="","",IF(Undirviðmið!$B113=Viðmið!$C$10,IFERROR(INDEX($C$38:$C$52,11),""),IF(11&lt;=COUNTIF($B$6:$B$37,Undirviðmið!$B113),IFERROR(INDEX($C$6:$C$37,MATCH(Undirviðmið!$B113,$B$6:$B$37,0)+11-1),""),"")))</f>
        <v/>
      </c>
      <c r="DT16" s="1" t="str">
        <f aca="false">IF(Undirviðmið!$B114="","",IF(Undirviðmið!$B114=Viðmið!$C$10,IFERROR(INDEX($C$38:$C$52,11),""),IF(11&lt;=COUNTIF($B$6:$B$37,Undirviðmið!$B114),IFERROR(INDEX($C$6:$C$37,MATCH(Undirviðmið!$B114,$B$6:$B$37,0)+11-1),""),"")))</f>
        <v/>
      </c>
      <c r="DU16" s="1" t="str">
        <f aca="false">IF(Undirviðmið!$B115="","",IF(Undirviðmið!$B115=Viðmið!$C$10,IFERROR(INDEX($C$38:$C$52,11),""),IF(11&lt;=COUNTIF($B$6:$B$37,Undirviðmið!$B115),IFERROR(INDEX($C$6:$C$37,MATCH(Undirviðmið!$B115,$B$6:$B$37,0)+11-1),""),"")))</f>
        <v/>
      </c>
      <c r="DV16" s="1" t="str">
        <f aca="false">IF(Undirviðmið!$B116="","",IF(Undirviðmið!$B116=Viðmið!$C$10,IFERROR(INDEX($C$38:$C$52,11),""),IF(11&lt;=COUNTIF($B$6:$B$37,Undirviðmið!$B116),IFERROR(INDEX($C$6:$C$37,MATCH(Undirviðmið!$B116,$B$6:$B$37,0)+11-1),""),"")))</f>
        <v/>
      </c>
      <c r="DW16" s="1" t="str">
        <f aca="false">IF(Undirviðmið!$B117="","",IF(Undirviðmið!$B117=Viðmið!$C$10,IFERROR(INDEX($C$38:$C$52,11),""),IF(11&lt;=COUNTIF($B$6:$B$37,Undirviðmið!$B117),IFERROR(INDEX($C$6:$C$37,MATCH(Undirviðmið!$B117,$B$6:$B$37,0)+11-1),""),"")))</f>
        <v/>
      </c>
      <c r="DX16" s="1" t="str">
        <f aca="false">IF(Undirviðmið!$B118="","",IF(Undirviðmið!$B118=Viðmið!$C$10,IFERROR(INDEX($C$38:$C$52,11),""),IF(11&lt;=COUNTIF($B$6:$B$37,Undirviðmið!$B118),IFERROR(INDEX($C$6:$C$37,MATCH(Undirviðmið!$B118,$B$6:$B$37,0)+11-1),""),"")))</f>
        <v/>
      </c>
      <c r="DY16" s="1" t="str">
        <f aca="false">IF(Undirviðmið!$B119="","",IF(Undirviðmið!$B119=Viðmið!$C$10,IFERROR(INDEX($C$38:$C$52,11),""),IF(11&lt;=COUNTIF($B$6:$B$37,Undirviðmið!$B119),IFERROR(INDEX($C$6:$C$37,MATCH(Undirviðmið!$B119,$B$6:$B$37,0)+11-1),""),"")))</f>
        <v/>
      </c>
      <c r="DZ16" s="1" t="str">
        <f aca="false">IF(Undirviðmið!$B120="","",IF(Undirviðmið!$B120=Viðmið!$C$10,IFERROR(INDEX($C$38:$C$52,11),""),IF(11&lt;=COUNTIF($B$6:$B$37,Undirviðmið!$B120),IFERROR(INDEX($C$6:$C$37,MATCH(Undirviðmið!$B120,$B$6:$B$37,0)+11-1),""),"")))</f>
        <v/>
      </c>
      <c r="EA16" s="1" t="str">
        <f aca="false">IF(Undirviðmið!$B121="","",IF(Undirviðmið!$B121=Viðmið!$C$10,IFERROR(INDEX($C$38:$C$52,11),""),IF(11&lt;=COUNTIF($B$6:$B$37,Undirviðmið!$B121),IFERROR(INDEX($C$6:$C$37,MATCH(Undirviðmið!$B121,$B$6:$B$37,0)+11-1),""),"")))</f>
        <v/>
      </c>
      <c r="EB16" s="1" t="str">
        <f aca="false">IF(Undirviðmið!$B122="","",IF(Undirviðmið!$B122=Viðmið!$C$10,IFERROR(INDEX($C$38:$C$52,11),""),IF(11&lt;=COUNTIF($B$6:$B$37,Undirviðmið!$B122),IFERROR(INDEX($C$6:$C$37,MATCH(Undirviðmið!$B122,$B$6:$B$37,0)+11-1),""),"")))</f>
        <v/>
      </c>
      <c r="EC16" s="1" t="str">
        <f aca="false">IF(Undirviðmið!$B123="","",IF(Undirviðmið!$B123=Viðmið!$C$10,IFERROR(INDEX($C$38:$C$52,11),""),IF(11&lt;=COUNTIF($B$6:$B$37,Undirviðmið!$B123),IFERROR(INDEX($C$6:$C$37,MATCH(Undirviðmið!$B123,$B$6:$B$37,0)+11-1),""),"")))</f>
        <v/>
      </c>
      <c r="ED16" s="1" t="str">
        <f aca="false">IF(Undirviðmið!$B124="","",IF(Undirviðmið!$B124=Viðmið!$C$10,IFERROR(INDEX($C$38:$C$52,11),""),IF(11&lt;=COUNTIF($B$6:$B$37,Undirviðmið!$B124),IFERROR(INDEX($C$6:$C$37,MATCH(Undirviðmið!$B124,$B$6:$B$37,0)+11-1),""),"")))</f>
        <v/>
      </c>
      <c r="EE16" s="1" t="str">
        <f aca="false">IF(Undirviðmið!$B125="","",IF(Undirviðmið!$B125=Viðmið!$C$10,IFERROR(INDEX($C$38:$C$52,11),""),IF(11&lt;=COUNTIF($B$6:$B$37,Undirviðmið!$B125),IFERROR(INDEX($C$6:$C$37,MATCH(Undirviðmið!$B125,$B$6:$B$37,0)+11-1),""),"")))</f>
        <v/>
      </c>
      <c r="EF16" s="1" t="str">
        <f aca="false">IF(Undirviðmið!$B126="","",IF(Undirviðmið!$B126=Viðmið!$C$10,IFERROR(INDEX($C$38:$C$52,11),""),IF(11&lt;=COUNTIF($B$6:$B$37,Undirviðmið!$B126),IFERROR(INDEX($C$6:$C$37,MATCH(Undirviðmið!$B126,$B$6:$B$37,0)+11-1),""),"")))</f>
        <v/>
      </c>
      <c r="EG16" s="1" t="str">
        <f aca="false">IF(Undirviðmið!$B127="","",IF(Undirviðmið!$B127=Viðmið!$C$10,IFERROR(INDEX($C$38:$C$52,11),""),IF(11&lt;=COUNTIF($B$6:$B$37,Undirviðmið!$B127),IFERROR(INDEX($C$6:$C$37,MATCH(Undirviðmið!$B127,$B$6:$B$37,0)+11-1),""),"")))</f>
        <v/>
      </c>
      <c r="EH16" s="1" t="str">
        <f aca="false">IF(Undirviðmið!$B128="","",IF(Undirviðmið!$B128=Viðmið!$C$10,IFERROR(INDEX($C$38:$C$52,11),""),IF(11&lt;=COUNTIF($B$6:$B$37,Undirviðmið!$B128),IFERROR(INDEX($C$6:$C$37,MATCH(Undirviðmið!$B128,$B$6:$B$37,0)+11-1),""),"")))</f>
        <v/>
      </c>
      <c r="EI16" s="1" t="str">
        <f aca="false">IF(Undirviðmið!$B129="","",IF(Undirviðmið!$B129=Viðmið!$C$10,IFERROR(INDEX($C$38:$C$52,11),""),IF(11&lt;=COUNTIF($B$6:$B$37,Undirviðmið!$B129),IFERROR(INDEX($C$6:$C$37,MATCH(Undirviðmið!$B129,$B$6:$B$37,0)+11-1),""),"")))</f>
        <v/>
      </c>
      <c r="EJ16" s="1" t="str">
        <f aca="false">IF(Undirviðmið!$B130="","",IF(Undirviðmið!$B130=Viðmið!$C$10,IFERROR(INDEX($C$38:$C$52,11),""),IF(11&lt;=COUNTIF($B$6:$B$37,Undirviðmið!$B130),IFERROR(INDEX($C$6:$C$37,MATCH(Undirviðmið!$B130,$B$6:$B$37,0)+11-1),""),"")))</f>
        <v/>
      </c>
      <c r="EK16" s="1" t="str">
        <f aca="false">IF(Undirviðmið!$B131="","",IF(Undirviðmið!$B131=Viðmið!$C$10,IFERROR(INDEX($C$38:$C$52,11),""),IF(11&lt;=COUNTIF($B$6:$B$37,Undirviðmið!$B131),IFERROR(INDEX($C$6:$C$37,MATCH(Undirviðmið!$B131,$B$6:$B$37,0)+11-1),""),"")))</f>
        <v/>
      </c>
      <c r="EL16" s="1" t="str">
        <f aca="false">IF(Undirviðmið!$B132="","",IF(Undirviðmið!$B132=Viðmið!$C$10,IFERROR(INDEX($C$38:$C$52,11),""),IF(11&lt;=COUNTIF($B$6:$B$37,Undirviðmið!$B132),IFERROR(INDEX($C$6:$C$37,MATCH(Undirviðmið!$B132,$B$6:$B$37,0)+11-1),""),"")))</f>
        <v/>
      </c>
      <c r="EM16" s="1" t="str">
        <f aca="false">IF(Undirviðmið!$B133="","",IF(Undirviðmið!$B133=Viðmið!$C$10,IFERROR(INDEX($C$38:$C$52,11),""),IF(11&lt;=COUNTIF($B$6:$B$37,Undirviðmið!$B133),IFERROR(INDEX($C$6:$C$37,MATCH(Undirviðmið!$B133,$B$6:$B$37,0)+11-1),""),"")))</f>
        <v/>
      </c>
      <c r="EN16" s="1" t="str">
        <f aca="false">IF(Undirviðmið!$B134="","",IF(Undirviðmið!$B134=Viðmið!$C$10,IFERROR(INDEX($C$38:$C$52,11),""),IF(11&lt;=COUNTIF($B$6:$B$37,Undirviðmið!$B134),IFERROR(INDEX($C$6:$C$37,MATCH(Undirviðmið!$B134,$B$6:$B$37,0)+11-1),""),"")))</f>
        <v/>
      </c>
      <c r="EO16" s="1" t="str">
        <f aca="false">IF(Undirviðmið!$B135="","",IF(Undirviðmið!$B135=Viðmið!$C$10,IFERROR(INDEX($C$38:$C$52,11),""),IF(11&lt;=COUNTIF($B$6:$B$37,Undirviðmið!$B135),IFERROR(INDEX($C$6:$C$37,MATCH(Undirviðmið!$B135,$B$6:$B$37,0)+11-1),""),"")))</f>
        <v/>
      </c>
      <c r="EP16" s="1" t="str">
        <f aca="false">IF(Undirviðmið!$B136="","",IF(Undirviðmið!$B136=Viðmið!$C$10,IFERROR(INDEX($C$38:$C$52,11),""),IF(11&lt;=COUNTIF($B$6:$B$37,Undirviðmið!$B136),IFERROR(INDEX($C$6:$C$37,MATCH(Undirviðmið!$B136,$B$6:$B$37,0)+11-1),""),"")))</f>
        <v/>
      </c>
      <c r="EQ16" s="1" t="str">
        <f aca="false">IF(Undirviðmið!$B137="","",IF(Undirviðmið!$B137=Viðmið!$C$10,IFERROR(INDEX($C$38:$C$52,11),""),IF(11&lt;=COUNTIF($B$6:$B$37,Undirviðmið!$B137),IFERROR(INDEX($C$6:$C$37,MATCH(Undirviðmið!$B137,$B$6:$B$37,0)+11-1),""),"")))</f>
        <v/>
      </c>
      <c r="ER16" s="1" t="str">
        <f aca="false">IF(Undirviðmið!$B138="","",IF(Undirviðmið!$B138=Viðmið!$C$10,IFERROR(INDEX($C$38:$C$52,11),""),IF(11&lt;=COUNTIF($B$6:$B$37,Undirviðmið!$B138),IFERROR(INDEX($C$6:$C$37,MATCH(Undirviðmið!$B138,$B$6:$B$37,0)+11-1),""),"")))</f>
        <v/>
      </c>
      <c r="ES16" s="1" t="str">
        <f aca="false">IF(Undirviðmið!$B139="","",IF(Undirviðmið!$B139=Viðmið!$C$10,IFERROR(INDEX($C$38:$C$52,11),""),IF(11&lt;=COUNTIF($B$6:$B$37,Undirviðmið!$B139),IFERROR(INDEX($C$6:$C$37,MATCH(Undirviðmið!$B139,$B$6:$B$37,0)+11-1),""),"")))</f>
        <v/>
      </c>
      <c r="ET16" s="1" t="str">
        <f aca="false">IF(Undirviðmið!$B140="","",IF(Undirviðmið!$B140=Viðmið!$C$10,IFERROR(INDEX($C$38:$C$52,11),""),IF(11&lt;=COUNTIF($B$6:$B$37,Undirviðmið!$B140),IFERROR(INDEX($C$6:$C$37,MATCH(Undirviðmið!$B140,$B$6:$B$37,0)+11-1),""),"")))</f>
        <v/>
      </c>
      <c r="EU16" s="1" t="str">
        <f aca="false">IF(Undirviðmið!$B141="","",IF(Undirviðmið!$B141=Viðmið!$C$10,IFERROR(INDEX($C$38:$C$52,11),""),IF(11&lt;=COUNTIF($B$6:$B$37,Undirviðmið!$B141),IFERROR(INDEX($C$6:$C$37,MATCH(Undirviðmið!$B141,$B$6:$B$37,0)+11-1),""),"")))</f>
        <v/>
      </c>
      <c r="EV16" s="1" t="str">
        <f aca="false">IF(Undirviðmið!$B142="","",IF(Undirviðmið!$B142=Viðmið!$C$10,IFERROR(INDEX($C$38:$C$52,11),""),IF(11&lt;=COUNTIF($B$6:$B$37,Undirviðmið!$B142),IFERROR(INDEX($C$6:$C$37,MATCH(Undirviðmið!$B142,$B$6:$B$37,0)+11-1),""),"")))</f>
        <v/>
      </c>
      <c r="EW16" s="1" t="str">
        <f aca="false">IF(Undirviðmið!$B143="","",IF(Undirviðmið!$B143=Viðmið!$C$10,IFERROR(INDEX($C$38:$C$52,11),""),IF(11&lt;=COUNTIF($B$6:$B$37,Undirviðmið!$B143),IFERROR(INDEX($C$6:$C$37,MATCH(Undirviðmið!$B143,$B$6:$B$37,0)+11-1),""),"")))</f>
        <v/>
      </c>
      <c r="EX16" s="1" t="str">
        <f aca="false">IF(Undirviðmið!$B144="","",IF(Undirviðmið!$B144=Viðmið!$C$10,IFERROR(INDEX($C$38:$C$52,11),""),IF(11&lt;=COUNTIF($B$6:$B$37,Undirviðmið!$B144),IFERROR(INDEX($C$6:$C$37,MATCH(Undirviðmið!$B144,$B$6:$B$37,0)+11-1),""),"")))</f>
        <v/>
      </c>
      <c r="EY16" s="1" t="str">
        <f aca="false">IF(Undirviðmið!$B145="","",IF(Undirviðmið!$B145=Viðmið!$C$10,IFERROR(INDEX($C$38:$C$52,11),""),IF(11&lt;=COUNTIF($B$6:$B$37,Undirviðmið!$B145),IFERROR(INDEX($C$6:$C$37,MATCH(Undirviðmið!$B145,$B$6:$B$37,0)+11-1),""),"")))</f>
        <v/>
      </c>
      <c r="EZ16" s="1" t="str">
        <f aca="false">IF(Undirviðmið!$B146="","",IF(Undirviðmið!$B146=Viðmið!$C$10,IFERROR(INDEX($C$38:$C$52,11),""),IF(11&lt;=COUNTIF($B$6:$B$37,Undirviðmið!$B146),IFERROR(INDEX($C$6:$C$37,MATCH(Undirviðmið!$B146,$B$6:$B$37,0)+11-1),""),"")))</f>
        <v/>
      </c>
      <c r="FA16" s="1" t="str">
        <f aca="false">IF(Undirviðmið!$B147="","",IF(Undirviðmið!$B147=Viðmið!$C$10,IFERROR(INDEX($C$38:$C$52,11),""),IF(11&lt;=COUNTIF($B$6:$B$37,Undirviðmið!$B147),IFERROR(INDEX($C$6:$C$37,MATCH(Undirviðmið!$B147,$B$6:$B$37,0)+11-1),""),"")))</f>
        <v/>
      </c>
      <c r="FB16" s="1" t="str">
        <f aca="false">IF(Undirviðmið!$B148="","",IF(Undirviðmið!$B148=Viðmið!$C$10,IFERROR(INDEX($C$38:$C$52,11),""),IF(11&lt;=COUNTIF($B$6:$B$37,Undirviðmið!$B148),IFERROR(INDEX($C$6:$C$37,MATCH(Undirviðmið!$B148,$B$6:$B$37,0)+11-1),""),"")))</f>
        <v/>
      </c>
      <c r="FC16" s="1" t="str">
        <f aca="false">IF(Undirviðmið!$B149="","",IF(Undirviðmið!$B149=Viðmið!$C$10,IFERROR(INDEX($C$38:$C$52,11),""),IF(11&lt;=COUNTIF($B$6:$B$37,Undirviðmið!$B149),IFERROR(INDEX($C$6:$C$37,MATCH(Undirviðmið!$B149,$B$6:$B$37,0)+11-1),""),"")))</f>
        <v/>
      </c>
      <c r="FD16" s="1" t="str">
        <f aca="false">IF(Undirviðmið!$B150="","",IF(Undirviðmið!$B150=Viðmið!$C$10,IFERROR(INDEX($C$38:$C$52,11),""),IF(11&lt;=COUNTIF($B$6:$B$37,Undirviðmið!$B150),IFERROR(INDEX($C$6:$C$37,MATCH(Undirviðmið!$B150,$B$6:$B$37,0)+11-1),""),"")))</f>
        <v/>
      </c>
      <c r="FE16" s="1" t="str">
        <f aca="false">IF(Undirviðmið!$B151="","",IF(Undirviðmið!$B151=Viðmið!$C$10,IFERROR(INDEX($C$38:$C$52,11),""),IF(11&lt;=COUNTIF($B$6:$B$37,Undirviðmið!$B151),IFERROR(INDEX($C$6:$C$37,MATCH(Undirviðmið!$B151,$B$6:$B$37,0)+11-1),""),"")))</f>
        <v/>
      </c>
      <c r="FF16" s="1" t="str">
        <f aca="false">IF(Undirviðmið!$B152="","",IF(Undirviðmið!$B152=Viðmið!$C$10,IFERROR(INDEX($C$38:$C$52,11),""),IF(11&lt;=COUNTIF($B$6:$B$37,Undirviðmið!$B152),IFERROR(INDEX($C$6:$C$37,MATCH(Undirviðmið!$B152,$B$6:$B$37,0)+11-1),""),"")))</f>
        <v/>
      </c>
      <c r="FG16" s="1" t="str">
        <f aca="false">IF(Undirviðmið!$B153="","",IF(Undirviðmið!$B153=Viðmið!$C$10,IFERROR(INDEX($C$38:$C$52,11),""),IF(11&lt;=COUNTIF($B$6:$B$37,Undirviðmið!$B153),IFERROR(INDEX($C$6:$C$37,MATCH(Undirviðmið!$B153,$B$6:$B$37,0)+11-1),""),"")))</f>
        <v/>
      </c>
      <c r="FH16" s="1" t="str">
        <f aca="false">IF(Undirviðmið!$B154="","",IF(Undirviðmið!$B154=Viðmið!$C$10,IFERROR(INDEX($C$38:$C$52,11),""),IF(11&lt;=COUNTIF($B$6:$B$37,Undirviðmið!$B154),IFERROR(INDEX($C$6:$C$37,MATCH(Undirviðmið!$B154,$B$6:$B$37,0)+11-1),""),"")))</f>
        <v/>
      </c>
      <c r="FI16" s="1" t="str">
        <f aca="false">IF(Undirviðmið!$B155="","",IF(Undirviðmið!$B155=Viðmið!$C$10,IFERROR(INDEX($C$38:$C$52,11),""),IF(11&lt;=COUNTIF($B$6:$B$37,Undirviðmið!$B155),IFERROR(INDEX($C$6:$C$37,MATCH(Undirviðmið!$B155,$B$6:$B$37,0)+11-1),""),"")))</f>
        <v/>
      </c>
      <c r="FJ16" s="1" t="str">
        <f aca="false">IF(Undirviðmið!$B156="","",IF(Undirviðmið!$B156=Viðmið!$C$10,IFERROR(INDEX($C$38:$C$52,11),""),IF(11&lt;=COUNTIF($B$6:$B$37,Undirviðmið!$B156),IFERROR(INDEX($C$6:$C$37,MATCH(Undirviðmið!$B156,$B$6:$B$37,0)+11-1),""),"")))</f>
        <v/>
      </c>
      <c r="FK16" s="1" t="str">
        <f aca="false">IF(Undirviðmið!$B157="","",IF(Undirviðmið!$B157=Viðmið!$C$10,IFERROR(INDEX($C$38:$C$52,11),""),IF(11&lt;=COUNTIF($B$6:$B$37,Undirviðmið!$B157),IFERROR(INDEX($C$6:$C$37,MATCH(Undirviðmið!$B157,$B$6:$B$37,0)+11-1),""),"")))</f>
        <v/>
      </c>
      <c r="FL16" s="1" t="str">
        <f aca="false">IF(Undirviðmið!$B158="","",IF(Undirviðmið!$B158=Viðmið!$C$10,IFERROR(INDEX($C$38:$C$52,11),""),IF(11&lt;=COUNTIF($B$6:$B$37,Undirviðmið!$B158),IFERROR(INDEX($C$6:$C$37,MATCH(Undirviðmið!$B158,$B$6:$B$37,0)+11-1),""),"")))</f>
        <v/>
      </c>
      <c r="FM16" s="1" t="str">
        <f aca="false">IF(Undirviðmið!$B159="","",IF(Undirviðmið!$B159=Viðmið!$C$10,IFERROR(INDEX($C$38:$C$52,11),""),IF(11&lt;=COUNTIF($B$6:$B$37,Undirviðmið!$B159),IFERROR(INDEX($C$6:$C$37,MATCH(Undirviðmið!$B159,$B$6:$B$37,0)+11-1),""),"")))</f>
        <v/>
      </c>
      <c r="FN16" s="1" t="str">
        <f aca="false">IF(Undirviðmið!$B160="","",IF(Undirviðmið!$B160=Viðmið!$C$10,IFERROR(INDEX($C$38:$C$52,11),""),IF(11&lt;=COUNTIF($B$6:$B$37,Undirviðmið!$B160),IFERROR(INDEX($C$6:$C$37,MATCH(Undirviðmið!$B160,$B$6:$B$37,0)+11-1),""),"")))</f>
        <v/>
      </c>
      <c r="FO16" s="1" t="str">
        <f aca="false">IF(Undirviðmið!$B161="","",IF(Undirviðmið!$B161=Viðmið!$C$10,IFERROR(INDEX($C$38:$C$52,11),""),IF(11&lt;=COUNTIF($B$6:$B$37,Undirviðmið!$B161),IFERROR(INDEX($C$6:$C$37,MATCH(Undirviðmið!$B161,$B$6:$B$37,0)+11-1),""),"")))</f>
        <v/>
      </c>
      <c r="FP16" s="1" t="str">
        <f aca="false">IF(Undirviðmið!$B162="","",IF(Undirviðmið!$B162=Viðmið!$C$10,IFERROR(INDEX($C$38:$C$52,11),""),IF(11&lt;=COUNTIF($B$6:$B$37,Undirviðmið!$B162),IFERROR(INDEX($C$6:$C$37,MATCH(Undirviðmið!$B162,$B$6:$B$37,0)+11-1),""),"")))</f>
        <v/>
      </c>
      <c r="FQ16" s="1" t="str">
        <f aca="false">IF(Undirviðmið!$B163="","",IF(Undirviðmið!$B163=Viðmið!$C$10,IFERROR(INDEX($C$38:$C$52,11),""),IF(11&lt;=COUNTIF($B$6:$B$37,Undirviðmið!$B163),IFERROR(INDEX($C$6:$C$37,MATCH(Undirviðmið!$B163,$B$6:$B$37,0)+11-1),""),"")))</f>
        <v/>
      </c>
      <c r="FR16" s="1" t="str">
        <f aca="false">IF(Undirviðmið!$B164="","",IF(Undirviðmið!$B164=Viðmið!$C$10,IFERROR(INDEX($C$38:$C$52,11),""),IF(11&lt;=COUNTIF($B$6:$B$37,Undirviðmið!$B164),IFERROR(INDEX($C$6:$C$37,MATCH(Undirviðmið!$B164,$B$6:$B$37,0)+11-1),""),"")))</f>
        <v/>
      </c>
      <c r="FS16" s="1" t="str">
        <f aca="false">IF(Undirviðmið!$B165="","",IF(Undirviðmið!$B165=Viðmið!$C$10,IFERROR(INDEX($C$38:$C$52,11),""),IF(11&lt;=COUNTIF($B$6:$B$37,Undirviðmið!$B165),IFERROR(INDEX($C$6:$C$37,MATCH(Undirviðmið!$B165,$B$6:$B$37,0)+11-1),""),"")))</f>
        <v/>
      </c>
      <c r="FT16" s="1" t="str">
        <f aca="false">IF(Undirviðmið!$B166="","",IF(Undirviðmið!$B166=Viðmið!$C$10,IFERROR(INDEX($C$38:$C$52,11),""),IF(11&lt;=COUNTIF($B$6:$B$37,Undirviðmið!$B166),IFERROR(INDEX($C$6:$C$37,MATCH(Undirviðmið!$B166,$B$6:$B$37,0)+11-1),""),"")))</f>
        <v/>
      </c>
      <c r="FU16" s="1" t="str">
        <f aca="false">IF(Undirviðmið!$B167="","",IF(Undirviðmið!$B167=Viðmið!$C$10,IFERROR(INDEX($C$38:$C$52,11),""),IF(11&lt;=COUNTIF($B$6:$B$37,Undirviðmið!$B167),IFERROR(INDEX($C$6:$C$37,MATCH(Undirviðmið!$B167,$B$6:$B$37,0)+11-1),""),"")))</f>
        <v/>
      </c>
      <c r="FV16" s="1" t="str">
        <f aca="false">IF(Undirviðmið!$B168="","",IF(Undirviðmið!$B168=Viðmið!$C$10,IFERROR(INDEX($C$38:$C$52,11),""),IF(11&lt;=COUNTIF($B$6:$B$37,Undirviðmið!$B168),IFERROR(INDEX($C$6:$C$37,MATCH(Undirviðmið!$B168,$B$6:$B$37,0)+11-1),""),"")))</f>
        <v/>
      </c>
      <c r="FW16" s="1" t="str">
        <f aca="false">IF(Undirviðmið!$B169="","",IF(Undirviðmið!$B169=Viðmið!$C$10,IFERROR(INDEX($C$38:$C$52,11),""),IF(11&lt;=COUNTIF($B$6:$B$37,Undirviðmið!$B169),IFERROR(INDEX($C$6:$C$37,MATCH(Undirviðmið!$B169,$B$6:$B$37,0)+11-1),""),"")))</f>
        <v/>
      </c>
      <c r="FX16" s="1" t="str">
        <f aca="false">IF(Undirviðmið!$B170="","",IF(Undirviðmið!$B170=Viðmið!$C$10,IFERROR(INDEX($C$38:$C$52,11),""),IF(11&lt;=COUNTIF($B$6:$B$37,Undirviðmið!$B170),IFERROR(INDEX($C$6:$C$37,MATCH(Undirviðmið!$B170,$B$6:$B$37,0)+11-1),""),"")))</f>
        <v/>
      </c>
      <c r="FY16" s="1" t="str">
        <f aca="false">IF(Undirviðmið!$B171="","",IF(Undirviðmið!$B171=Viðmið!$C$10,IFERROR(INDEX($C$38:$C$52,11),""),IF(11&lt;=COUNTIF($B$6:$B$37,Undirviðmið!$B171),IFERROR(INDEX($C$6:$C$37,MATCH(Undirviðmið!$B171,$B$6:$B$37,0)+11-1),""),"")))</f>
        <v/>
      </c>
      <c r="FZ16" s="1" t="str">
        <f aca="false">IF(Undirviðmið!$B172="","",IF(Undirviðmið!$B172=Viðmið!$C$10,IFERROR(INDEX($C$38:$C$52,11),""),IF(11&lt;=COUNTIF($B$6:$B$37,Undirviðmið!$B172),IFERROR(INDEX($C$6:$C$37,MATCH(Undirviðmið!$B172,$B$6:$B$37,0)+11-1),""),"")))</f>
        <v/>
      </c>
      <c r="GA16" s="1" t="str">
        <f aca="false">IF(Undirviðmið!$B173="","",IF(Undirviðmið!$B173=Viðmið!$C$10,IFERROR(INDEX($C$38:$C$52,11),""),IF(11&lt;=COUNTIF($B$6:$B$37,Undirviðmið!$B173),IFERROR(INDEX($C$6:$C$37,MATCH(Undirviðmið!$B173,$B$6:$B$37,0)+11-1),""),"")))</f>
        <v/>
      </c>
      <c r="GB16" s="1" t="str">
        <f aca="false">IF(Undirviðmið!$B174="","",IF(Undirviðmið!$B174=Viðmið!$C$10,IFERROR(INDEX($C$38:$C$52,11),""),IF(11&lt;=COUNTIF($B$6:$B$37,Undirviðmið!$B174),IFERROR(INDEX($C$6:$C$37,MATCH(Undirviðmið!$B174,$B$6:$B$37,0)+11-1),""),"")))</f>
        <v/>
      </c>
      <c r="GC16" s="1" t="str">
        <f aca="false">IF(Undirviðmið!$B175="","",IF(Undirviðmið!$B175=Viðmið!$C$10,IFERROR(INDEX($C$38:$C$52,11),""),IF(11&lt;=COUNTIF($B$6:$B$37,Undirviðmið!$B175),IFERROR(INDEX($C$6:$C$37,MATCH(Undirviðmið!$B175,$B$6:$B$37,0)+11-1),""),"")))</f>
        <v/>
      </c>
      <c r="GD16" s="1" t="str">
        <f aca="false">IF(Undirviðmið!$B176="","",IF(Undirviðmið!$B176=Viðmið!$C$10,IFERROR(INDEX($C$38:$C$52,11),""),IF(11&lt;=COUNTIF($B$6:$B$37,Undirviðmið!$B176),IFERROR(INDEX($C$6:$C$37,MATCH(Undirviðmið!$B176,$B$6:$B$37,0)+11-1),""),"")))</f>
        <v/>
      </c>
      <c r="GE16" s="1" t="str">
        <f aca="false">IF(Undirviðmið!$B177="","",IF(Undirviðmið!$B177=Viðmið!$C$10,IFERROR(INDEX($C$38:$C$52,11),""),IF(11&lt;=COUNTIF($B$6:$B$37,Undirviðmið!$B177),IFERROR(INDEX($C$6:$C$37,MATCH(Undirviðmið!$B177,$B$6:$B$37,0)+11-1),""),"")))</f>
        <v/>
      </c>
      <c r="GF16" s="1" t="str">
        <f aca="false">IF(Undirviðmið!$B178="","",IF(Undirviðmið!$B178=Viðmið!$C$10,IFERROR(INDEX($C$38:$C$52,11),""),IF(11&lt;=COUNTIF($B$6:$B$37,Undirviðmið!$B178),IFERROR(INDEX($C$6:$C$37,MATCH(Undirviðmið!$B178,$B$6:$B$37,0)+11-1),""),"")))</f>
        <v/>
      </c>
      <c r="GG16" s="1" t="str">
        <f aca="false">IF(Undirviðmið!$B179="","",IF(Undirviðmið!$B179=Viðmið!$C$10,IFERROR(INDEX($C$38:$C$52,11),""),IF(11&lt;=COUNTIF($B$6:$B$37,Undirviðmið!$B179),IFERROR(INDEX($C$6:$C$37,MATCH(Undirviðmið!$B179,$B$6:$B$37,0)+11-1),""),"")))</f>
        <v/>
      </c>
      <c r="GH16" s="1" t="str">
        <f aca="false">IF(Undirviðmið!$B180="","",IF(Undirviðmið!$B180=Viðmið!$C$10,IFERROR(INDEX($C$38:$C$52,11),""),IF(11&lt;=COUNTIF($B$6:$B$37,Undirviðmið!$B180),IFERROR(INDEX($C$6:$C$37,MATCH(Undirviðmið!$B180,$B$6:$B$37,0)+11-1),""),"")))</f>
        <v/>
      </c>
      <c r="GI16" s="1" t="str">
        <f aca="false">IF(Undirviðmið!$B181="","",IF(Undirviðmið!$B181=Viðmið!$C$10,IFERROR(INDEX($C$38:$C$52,11),""),IF(11&lt;=COUNTIF($B$6:$B$37,Undirviðmið!$B181),IFERROR(INDEX($C$6:$C$37,MATCH(Undirviðmið!$B181,$B$6:$B$37,0)+11-1),""),"")))</f>
        <v/>
      </c>
      <c r="GJ16" s="1" t="str">
        <f aca="false">IF(Undirviðmið!$B182="","",IF(Undirviðmið!$B182=Viðmið!$C$10,IFERROR(INDEX($C$38:$C$52,11),""),IF(11&lt;=COUNTIF($B$6:$B$37,Undirviðmið!$B182),IFERROR(INDEX($C$6:$C$37,MATCH(Undirviðmið!$B182,$B$6:$B$37,0)+11-1),""),"")))</f>
        <v/>
      </c>
      <c r="GK16" s="1" t="str">
        <f aca="false">IF(Undirviðmið!$B183="","",IF(Undirviðmið!$B183=Viðmið!$C$10,IFERROR(INDEX($C$38:$C$52,11),""),IF(11&lt;=COUNTIF($B$6:$B$37,Undirviðmið!$B183),IFERROR(INDEX($C$6:$C$37,MATCH(Undirviðmið!$B183,$B$6:$B$37,0)+11-1),""),"")))</f>
        <v/>
      </c>
      <c r="GL16" s="1" t="str">
        <f aca="false">IF(Undirviðmið!$B184="","",IF(Undirviðmið!$B184=Viðmið!$C$10,IFERROR(INDEX($C$38:$C$52,11),""),IF(11&lt;=COUNTIF($B$6:$B$37,Undirviðmið!$B184),IFERROR(INDEX($C$6:$C$37,MATCH(Undirviðmið!$B184,$B$6:$B$37,0)+11-1),""),"")))</f>
        <v/>
      </c>
      <c r="GM16" s="1" t="str">
        <f aca="false">IF(Undirviðmið!$B185="","",IF(Undirviðmið!$B185=Viðmið!$C$10,IFERROR(INDEX($C$38:$C$52,11),""),IF(11&lt;=COUNTIF($B$6:$B$37,Undirviðmið!$B185),IFERROR(INDEX($C$6:$C$37,MATCH(Undirviðmið!$B185,$B$6:$B$37,0)+11-1),""),"")))</f>
        <v/>
      </c>
      <c r="GN16" s="1" t="str">
        <f aca="false">IF(Undirviðmið!$B186="","",IF(Undirviðmið!$B186=Viðmið!$C$10,IFERROR(INDEX($C$38:$C$52,11),""),IF(11&lt;=COUNTIF($B$6:$B$37,Undirviðmið!$B186),IFERROR(INDEX($C$6:$C$37,MATCH(Undirviðmið!$B186,$B$6:$B$37,0)+11-1),""),"")))</f>
        <v/>
      </c>
      <c r="GO16" s="1" t="str">
        <f aca="false">IF(Undirviðmið!$B187="","",IF(Undirviðmið!$B187=Viðmið!$C$10,IFERROR(INDEX($C$38:$C$52,11),""),IF(11&lt;=COUNTIF($B$6:$B$37,Undirviðmið!$B187),IFERROR(INDEX($C$6:$C$37,MATCH(Undirviðmið!$B187,$B$6:$B$37,0)+11-1),""),"")))</f>
        <v/>
      </c>
      <c r="GP16" s="1" t="str">
        <f aca="false">IF(Undirviðmið!$B188="","",IF(Undirviðmið!$B188=Viðmið!$C$10,IFERROR(INDEX($C$38:$C$52,11),""),IF(11&lt;=COUNTIF($B$6:$B$37,Undirviðmið!$B188),IFERROR(INDEX($C$6:$C$37,MATCH(Undirviðmið!$B188,$B$6:$B$37,0)+11-1),""),"")))</f>
        <v/>
      </c>
      <c r="GQ16" s="1" t="str">
        <f aca="false">IF(Undirviðmið!$B189="","",IF(Undirviðmið!$B189=Viðmið!$C$10,IFERROR(INDEX($C$38:$C$52,11),""),IF(11&lt;=COUNTIF($B$6:$B$37,Undirviðmið!$B189),IFERROR(INDEX($C$6:$C$37,MATCH(Undirviðmið!$B189,$B$6:$B$37,0)+11-1),""),"")))</f>
        <v/>
      </c>
      <c r="GR16" s="1" t="str">
        <f aca="false">IF(Undirviðmið!$B190="","",IF(Undirviðmið!$B190=Viðmið!$C$10,IFERROR(INDEX($C$38:$C$52,11),""),IF(11&lt;=COUNTIF($B$6:$B$37,Undirviðmið!$B190),IFERROR(INDEX($C$6:$C$37,MATCH(Undirviðmið!$B190,$B$6:$B$37,0)+11-1),""),"")))</f>
        <v/>
      </c>
      <c r="GS16" s="1" t="str">
        <f aca="false">IF(Undirviðmið!$B191="","",IF(Undirviðmið!$B191=Viðmið!$C$10,IFERROR(INDEX($C$38:$C$52,11),""),IF(11&lt;=COUNTIF($B$6:$B$37,Undirviðmið!$B191),IFERROR(INDEX($C$6:$C$37,MATCH(Undirviðmið!$B191,$B$6:$B$37,0)+11-1),""),"")))</f>
        <v/>
      </c>
      <c r="GT16" s="1" t="str">
        <f aca="false">IF(Undirviðmið!$B192="","",IF(Undirviðmið!$B192=Viðmið!$C$10,IFERROR(INDEX($C$38:$C$52,11),""),IF(11&lt;=COUNTIF($B$6:$B$37,Undirviðmið!$B192),IFERROR(INDEX($C$6:$C$37,MATCH(Undirviðmið!$B192,$B$6:$B$37,0)+11-1),""),"")))</f>
        <v/>
      </c>
      <c r="GU16" s="1" t="str">
        <f aca="false">IF(Undirviðmið!$B193="","",IF(Undirviðmið!$B193=Viðmið!$C$10,IFERROR(INDEX($C$38:$C$52,11),""),IF(11&lt;=COUNTIF($B$6:$B$37,Undirviðmið!$B193),IFERROR(INDEX($C$6:$C$37,MATCH(Undirviðmið!$B193,$B$6:$B$37,0)+11-1),""),"")))</f>
        <v/>
      </c>
      <c r="GV16" s="1" t="str">
        <f aca="false">IF(Undirviðmið!$B194="","",IF(Undirviðmið!$B194=Viðmið!$C$10,IFERROR(INDEX($C$38:$C$52,11),""),IF(11&lt;=COUNTIF($B$6:$B$37,Undirviðmið!$B194),IFERROR(INDEX($C$6:$C$37,MATCH(Undirviðmið!$B194,$B$6:$B$37,0)+11-1),""),"")))</f>
        <v/>
      </c>
      <c r="GW16" s="1" t="str">
        <f aca="false">IF(Undirviðmið!$B195="","",IF(Undirviðmið!$B195=Viðmið!$C$10,IFERROR(INDEX($C$38:$C$52,11),""),IF(11&lt;=COUNTIF($B$6:$B$37,Undirviðmið!$B195),IFERROR(INDEX($C$6:$C$37,MATCH(Undirviðmið!$B195,$B$6:$B$37,0)+11-1),""),"")))</f>
        <v/>
      </c>
      <c r="GX16" s="1" t="str">
        <f aca="false">IF(Undirviðmið!$B196="","",IF(Undirviðmið!$B196=Viðmið!$C$10,IFERROR(INDEX($C$38:$C$52,11),""),IF(11&lt;=COUNTIF($B$6:$B$37,Undirviðmið!$B196),IFERROR(INDEX($C$6:$C$37,MATCH(Undirviðmið!$B196,$B$6:$B$37,0)+11-1),""),"")))</f>
        <v/>
      </c>
      <c r="GY16" s="1" t="str">
        <f aca="false">IF(Undirviðmið!$B197="","",IF(Undirviðmið!$B197=Viðmið!$C$10,IFERROR(INDEX($C$38:$C$52,11),""),IF(11&lt;=COUNTIF($B$6:$B$37,Undirviðmið!$B197),IFERROR(INDEX($C$6:$C$37,MATCH(Undirviðmið!$B197,$B$6:$B$37,0)+11-1),""),"")))</f>
        <v/>
      </c>
      <c r="GZ16" s="1" t="str">
        <f aca="false">IF(Undirviðmið!$B198="","",IF(Undirviðmið!$B198=Viðmið!$C$10,IFERROR(INDEX($C$38:$C$52,11),""),IF(11&lt;=COUNTIF($B$6:$B$37,Undirviðmið!$B198),IFERROR(INDEX($C$6:$C$37,MATCH(Undirviðmið!$B198,$B$6:$B$37,0)+11-1),""),"")))</f>
        <v/>
      </c>
      <c r="HA16" s="1" t="str">
        <f aca="false">IF(Undirviðmið!$B199="","",IF(Undirviðmið!$B199=Viðmið!$C$10,IFERROR(INDEX($C$38:$C$52,11),""),IF(11&lt;=COUNTIF($B$6:$B$37,Undirviðmið!$B199),IFERROR(INDEX($C$6:$C$37,MATCH(Undirviðmið!$B199,$B$6:$B$37,0)+11-1),""),"")))</f>
        <v/>
      </c>
      <c r="HB16" s="1" t="str">
        <f aca="false">IF(Undirviðmið!$B200="","",IF(Undirviðmið!$B200=Viðmið!$C$10,IFERROR(INDEX($C$38:$C$52,11),""),IF(11&lt;=COUNTIF($B$6:$B$37,Undirviðmið!$B200),IFERROR(INDEX($C$6:$C$37,MATCH(Undirviðmið!$B200,$B$6:$B$37,0)+11-1),""),"")))</f>
        <v/>
      </c>
      <c r="HC16" s="1" t="str">
        <f aca="false">IF(Undirviðmið!$B201="","",IF(Undirviðmið!$B201=Viðmið!$C$10,IFERROR(INDEX($C$38:$C$52,11),""),IF(11&lt;=COUNTIF($B$6:$B$37,Undirviðmið!$B201),IFERROR(INDEX($C$6:$C$37,MATCH(Undirviðmið!$B201,$B$6:$B$37,0)+11-1),""),"")))</f>
        <v/>
      </c>
      <c r="HD16" s="1" t="str">
        <f aca="false">IF(Undirviðmið!$B202="","",IF(Undirviðmið!$B202=Viðmið!$C$10,IFERROR(INDEX($C$38:$C$52,11),""),IF(11&lt;=COUNTIF($B$6:$B$37,Undirviðmið!$B202),IFERROR(INDEX($C$6:$C$37,MATCH(Undirviðmið!$B202,$B$6:$B$37,0)+11-1),""),"")))</f>
        <v/>
      </c>
      <c r="HE16" s="1" t="str">
        <f aca="false">IF(Undirviðmið!$B203="","",IF(Undirviðmið!$B203=Viðmið!$C$10,IFERROR(INDEX($C$38:$C$52,11),""),IF(11&lt;=COUNTIF($B$6:$B$37,Undirviðmið!$B203),IFERROR(INDEX($C$6:$C$37,MATCH(Undirviðmið!$B203,$B$6:$B$37,0)+11-1),""),"")))</f>
        <v/>
      </c>
      <c r="HF16" s="1" t="str">
        <f aca="false">IF(Undirviðmið!$B204="","",IF(Undirviðmið!$B204=Viðmið!$C$10,IFERROR(INDEX($C$38:$C$52,11),""),IF(11&lt;=COUNTIF($B$6:$B$37,Undirviðmið!$B204),IFERROR(INDEX($C$6:$C$37,MATCH(Undirviðmið!$B204,$B$6:$B$37,0)+11-1),""),"")))</f>
        <v/>
      </c>
      <c r="HG16" s="1" t="str">
        <f aca="false">IF(Undirviðmið!$B205="","",IF(Undirviðmið!$B205=Viðmið!$C$10,IFERROR(INDEX($C$38:$C$52,11),""),IF(11&lt;=COUNTIF($B$6:$B$37,Undirviðmið!$B205),IFERROR(INDEX($C$6:$C$37,MATCH(Undirviðmið!$B205,$B$6:$B$37,0)+11-1),""),"")))</f>
        <v/>
      </c>
    </row>
    <row r="17" customFormat="false" ht="15" hidden="false" customHeight="true" outlineLevel="0" collapsed="false">
      <c r="B17" s="1" t="s">
        <v>96</v>
      </c>
      <c r="C17" s="1" t="s">
        <v>250</v>
      </c>
      <c r="D17" s="1" t="s">
        <v>251</v>
      </c>
      <c r="E17" s="1" t="n">
        <v>5</v>
      </c>
      <c r="F17" s="1" t="s">
        <v>252</v>
      </c>
      <c r="G17" s="1" t="s">
        <v>253</v>
      </c>
      <c r="H17" s="1" t="s">
        <v>254</v>
      </c>
      <c r="I17" s="1" t="s">
        <v>255</v>
      </c>
      <c r="J17" s="1" t="s">
        <v>256</v>
      </c>
      <c r="P17" s="1" t="str">
        <f aca="false">IF(Undirviðmið!$B6="","",IF(Undirviðmið!$B6=Viðmið!$C$10,IFERROR(INDEX($C$38:$C$52,12),""),IF(12&lt;=COUNTIF($B$6:$B$37,Undirviðmið!$B6),IFERROR(INDEX($C$6:$C$37,MATCH(Undirviðmið!$B6,$B$6:$B$37,0)+12-1),""),"")))</f>
        <v/>
      </c>
      <c r="Q17" s="1" t="str">
        <f aca="false">IF(Undirviðmið!$B7="","",IF(Undirviðmið!$B7=Viðmið!$C$10,IFERROR(INDEX($C$38:$C$52,12),""),IF(12&lt;=COUNTIF($B$6:$B$37,Undirviðmið!$B7),IFERROR(INDEX($C$6:$C$37,MATCH(Undirviðmið!$B7,$B$6:$B$37,0)+12-1),""),"")))</f>
        <v/>
      </c>
      <c r="R17" s="1" t="str">
        <f aca="false">IF(Undirviðmið!$B8="","",IF(Undirviðmið!$B8=Viðmið!$C$10,IFERROR(INDEX($C$38:$C$52,12),""),IF(12&lt;=COUNTIF($B$6:$B$37,Undirviðmið!$B8),IFERROR(INDEX($C$6:$C$37,MATCH(Undirviðmið!$B8,$B$6:$B$37,0)+12-1),""),"")))</f>
        <v/>
      </c>
      <c r="S17" s="1" t="str">
        <f aca="false">IF(Undirviðmið!$B9="","",IF(Undirviðmið!$B9=Viðmið!$C$10,IFERROR(INDEX($C$38:$C$52,12),""),IF(12&lt;=COUNTIF($B$6:$B$37,Undirviðmið!$B9),IFERROR(INDEX($C$6:$C$37,MATCH(Undirviðmið!$B9,$B$6:$B$37,0)+12-1),""),"")))</f>
        <v/>
      </c>
      <c r="T17" s="1" t="str">
        <f aca="false">IF(Undirviðmið!$B10="","",IF(Undirviðmið!$B10=Viðmið!$C$10,IFERROR(INDEX($C$38:$C$52,12),""),IF(12&lt;=COUNTIF($B$6:$B$37,Undirviðmið!$B10),IFERROR(INDEX($C$6:$C$37,MATCH(Undirviðmið!$B10,$B$6:$B$37,0)+12-1),""),"")))</f>
        <v/>
      </c>
      <c r="U17" s="1" t="str">
        <f aca="false">IF(Undirviðmið!$B11="","",IF(Undirviðmið!$B11=Viðmið!$C$10,IFERROR(INDEX($C$38:$C$52,12),""),IF(12&lt;=COUNTIF($B$6:$B$37,Undirviðmið!$B11),IFERROR(INDEX($C$6:$C$37,MATCH(Undirviðmið!$B11,$B$6:$B$37,0)+12-1),""),"")))</f>
        <v/>
      </c>
      <c r="V17" s="1" t="str">
        <f aca="false">IF(Undirviðmið!$B12="","",IF(Undirviðmið!$B12=Viðmið!$C$10,IFERROR(INDEX($C$38:$C$52,12),""),IF(12&lt;=COUNTIF($B$6:$B$37,Undirviðmið!$B12),IFERROR(INDEX($C$6:$C$37,MATCH(Undirviðmið!$B12,$B$6:$B$37,0)+12-1),""),"")))</f>
        <v/>
      </c>
      <c r="W17" s="1" t="str">
        <f aca="false">IF(Undirviðmið!$B13="","",IF(Undirviðmið!$B13=Viðmið!$C$10,IFERROR(INDEX($C$38:$C$52,12),""),IF(12&lt;=COUNTIF($B$6:$B$37,Undirviðmið!$B13),IFERROR(INDEX($C$6:$C$37,MATCH(Undirviðmið!$B13,$B$6:$B$37,0)+12-1),""),"")))</f>
        <v/>
      </c>
      <c r="X17" s="1" t="str">
        <f aca="false">IF(Undirviðmið!$B14="","",IF(Undirviðmið!$B14=Viðmið!$C$10,IFERROR(INDEX($C$38:$C$52,12),""),IF(12&lt;=COUNTIF($B$6:$B$37,Undirviðmið!$B14),IFERROR(INDEX($C$6:$C$37,MATCH(Undirviðmið!$B14,$B$6:$B$37,0)+12-1),""),"")))</f>
        <v/>
      </c>
      <c r="Y17" s="1" t="str">
        <f aca="false">IF(Undirviðmið!$B15="","",IF(Undirviðmið!$B15=Viðmið!$C$10,IFERROR(INDEX($C$38:$C$52,12),""),IF(12&lt;=COUNTIF($B$6:$B$37,Undirviðmið!$B15),IFERROR(INDEX($C$6:$C$37,MATCH(Undirviðmið!$B15,$B$6:$B$37,0)+12-1),""),"")))</f>
        <v/>
      </c>
      <c r="Z17" s="1" t="str">
        <f aca="false">IF(Undirviðmið!$B16="","",IF(Undirviðmið!$B16=Viðmið!$C$10,IFERROR(INDEX($C$38:$C$52,12),""),IF(12&lt;=COUNTIF($B$6:$B$37,Undirviðmið!$B16),IFERROR(INDEX($C$6:$C$37,MATCH(Undirviðmið!$B16,$B$6:$B$37,0)+12-1),""),"")))</f>
        <v/>
      </c>
      <c r="AA17" s="1" t="str">
        <f aca="false">IF(Undirviðmið!$B17="","",IF(Undirviðmið!$B17=Viðmið!$C$10,IFERROR(INDEX($C$38:$C$52,12),""),IF(12&lt;=COUNTIF($B$6:$B$37,Undirviðmið!$B17),IFERROR(INDEX($C$6:$C$37,MATCH(Undirviðmið!$B17,$B$6:$B$37,0)+12-1),""),"")))</f>
        <v/>
      </c>
      <c r="AB17" s="1" t="str">
        <f aca="false">IF(Undirviðmið!$B18="","",IF(Undirviðmið!$B18=Viðmið!$C$10,IFERROR(INDEX($C$38:$C$52,12),""),IF(12&lt;=COUNTIF($B$6:$B$37,Undirviðmið!$B18),IFERROR(INDEX($C$6:$C$37,MATCH(Undirviðmið!$B18,$B$6:$B$37,0)+12-1),""),"")))</f>
        <v/>
      </c>
      <c r="AC17" s="1" t="str">
        <f aca="false">IF(Undirviðmið!$B19="","",IF(Undirviðmið!$B19=Viðmið!$C$10,IFERROR(INDEX($C$38:$C$52,12),""),IF(12&lt;=COUNTIF($B$6:$B$37,Undirviðmið!$B19),IFERROR(INDEX($C$6:$C$37,MATCH(Undirviðmið!$B19,$B$6:$B$37,0)+12-1),""),"")))</f>
        <v/>
      </c>
      <c r="AD17" s="1" t="str">
        <f aca="false">IF(Undirviðmið!$B20="","",IF(Undirviðmið!$B20=Viðmið!$C$10,IFERROR(INDEX($C$38:$C$52,12),""),IF(12&lt;=COUNTIF($B$6:$B$37,Undirviðmið!$B20),IFERROR(INDEX($C$6:$C$37,MATCH(Undirviðmið!$B20,$B$6:$B$37,0)+12-1),""),"")))</f>
        <v/>
      </c>
      <c r="AE17" s="1" t="str">
        <f aca="false">IF(Undirviðmið!$B21="","",IF(Undirviðmið!$B21=Viðmið!$C$10,IFERROR(INDEX($C$38:$C$52,12),""),IF(12&lt;=COUNTIF($B$6:$B$37,Undirviðmið!$B21),IFERROR(INDEX($C$6:$C$37,MATCH(Undirviðmið!$B21,$B$6:$B$37,0)+12-1),""),"")))</f>
        <v/>
      </c>
      <c r="AF17" s="1" t="str">
        <f aca="false">IF(Undirviðmið!$B22="","",IF(Undirviðmið!$B22=Viðmið!$C$10,IFERROR(INDEX($C$38:$C$52,12),""),IF(12&lt;=COUNTIF($B$6:$B$37,Undirviðmið!$B22),IFERROR(INDEX($C$6:$C$37,MATCH(Undirviðmið!$B22,$B$6:$B$37,0)+12-1),""),"")))</f>
        <v/>
      </c>
      <c r="AG17" s="1" t="str">
        <f aca="false">IF(Undirviðmið!$B23="","",IF(Undirviðmið!$B23=Viðmið!$C$10,IFERROR(INDEX($C$38:$C$52,12),""),IF(12&lt;=COUNTIF($B$6:$B$37,Undirviðmið!$B23),IFERROR(INDEX($C$6:$C$37,MATCH(Undirviðmið!$B23,$B$6:$B$37,0)+12-1),""),"")))</f>
        <v/>
      </c>
      <c r="AH17" s="1" t="str">
        <f aca="false">IF(Undirviðmið!$B24="","",IF(Undirviðmið!$B24=Viðmið!$C$10,IFERROR(INDEX($C$38:$C$52,12),""),IF(12&lt;=COUNTIF($B$6:$B$37,Undirviðmið!$B24),IFERROR(INDEX($C$6:$C$37,MATCH(Undirviðmið!$B24,$B$6:$B$37,0)+12-1),""),"")))</f>
        <v/>
      </c>
      <c r="AI17" s="1" t="str">
        <f aca="false">IF(Undirviðmið!$B25="","",IF(Undirviðmið!$B25=Viðmið!$C$10,IFERROR(INDEX($C$38:$C$52,12),""),IF(12&lt;=COUNTIF($B$6:$B$37,Undirviðmið!$B25),IFERROR(INDEX($C$6:$C$37,MATCH(Undirviðmið!$B25,$B$6:$B$37,0)+12-1),""),"")))</f>
        <v/>
      </c>
      <c r="AJ17" s="1" t="str">
        <f aca="false">IF(Undirviðmið!$B26="","",IF(Undirviðmið!$B26=Viðmið!$C$10,IFERROR(INDEX($C$38:$C$52,12),""),IF(12&lt;=COUNTIF($B$6:$B$37,Undirviðmið!$B26),IFERROR(INDEX($C$6:$C$37,MATCH(Undirviðmið!$B26,$B$6:$B$37,0)+12-1),""),"")))</f>
        <v/>
      </c>
      <c r="AK17" s="1" t="str">
        <f aca="false">IF(Undirviðmið!$B27="","",IF(Undirviðmið!$B27=Viðmið!$C$10,IFERROR(INDEX($C$38:$C$52,12),""),IF(12&lt;=COUNTIF($B$6:$B$37,Undirviðmið!$B27),IFERROR(INDEX($C$6:$C$37,MATCH(Undirviðmið!$B27,$B$6:$B$37,0)+12-1),""),"")))</f>
        <v/>
      </c>
      <c r="AL17" s="1" t="str">
        <f aca="false">IF(Undirviðmið!$B28="","",IF(Undirviðmið!$B28=Viðmið!$C$10,IFERROR(INDEX($C$38:$C$52,12),""),IF(12&lt;=COUNTIF($B$6:$B$37,Undirviðmið!$B28),IFERROR(INDEX($C$6:$C$37,MATCH(Undirviðmið!$B28,$B$6:$B$37,0)+12-1),""),"")))</f>
        <v/>
      </c>
      <c r="AM17" s="1" t="str">
        <f aca="false">IF(Undirviðmið!$B29="","",IF(Undirviðmið!$B29=Viðmið!$C$10,IFERROR(INDEX($C$38:$C$52,12),""),IF(12&lt;=COUNTIF($B$6:$B$37,Undirviðmið!$B29),IFERROR(INDEX($C$6:$C$37,MATCH(Undirviðmið!$B29,$B$6:$B$37,0)+12-1),""),"")))</f>
        <v/>
      </c>
      <c r="AN17" s="1" t="str">
        <f aca="false">IF(Undirviðmið!$B30="","",IF(Undirviðmið!$B30=Viðmið!$C$10,IFERROR(INDEX($C$38:$C$52,12),""),IF(12&lt;=COUNTIF($B$6:$B$37,Undirviðmið!$B30),IFERROR(INDEX($C$6:$C$37,MATCH(Undirviðmið!$B30,$B$6:$B$37,0)+12-1),""),"")))</f>
        <v/>
      </c>
      <c r="AO17" s="1" t="str">
        <f aca="false">IF(Undirviðmið!$B31="","",IF(Undirviðmið!$B31=Viðmið!$C$10,IFERROR(INDEX($C$38:$C$52,12),""),IF(12&lt;=COUNTIF($B$6:$B$37,Undirviðmið!$B31),IFERROR(INDEX($C$6:$C$37,MATCH(Undirviðmið!$B31,$B$6:$B$37,0)+12-1),""),"")))</f>
        <v/>
      </c>
      <c r="AP17" s="1" t="str">
        <f aca="false">IF(Undirviðmið!$B32="","",IF(Undirviðmið!$B32=Viðmið!$C$10,IFERROR(INDEX($C$38:$C$52,12),""),IF(12&lt;=COUNTIF($B$6:$B$37,Undirviðmið!$B32),IFERROR(INDEX($C$6:$C$37,MATCH(Undirviðmið!$B32,$B$6:$B$37,0)+12-1),""),"")))</f>
        <v/>
      </c>
      <c r="AQ17" s="1" t="str">
        <f aca="false">IF(Undirviðmið!$B33="","",IF(Undirviðmið!$B33=Viðmið!$C$10,IFERROR(INDEX($C$38:$C$52,12),""),IF(12&lt;=COUNTIF($B$6:$B$37,Undirviðmið!$B33),IFERROR(INDEX($C$6:$C$37,MATCH(Undirviðmið!$B33,$B$6:$B$37,0)+12-1),""),"")))</f>
        <v/>
      </c>
      <c r="AR17" s="1" t="str">
        <f aca="false">IF(Undirviðmið!$B34="","",IF(Undirviðmið!$B34=Viðmið!$C$10,IFERROR(INDEX($C$38:$C$52,12),""),IF(12&lt;=COUNTIF($B$6:$B$37,Undirviðmið!$B34),IFERROR(INDEX($C$6:$C$37,MATCH(Undirviðmið!$B34,$B$6:$B$37,0)+12-1),""),"")))</f>
        <v/>
      </c>
      <c r="AS17" s="1" t="str">
        <f aca="false">IF(Undirviðmið!$B35="","",IF(Undirviðmið!$B35=Viðmið!$C$10,IFERROR(INDEX($C$38:$C$52,12),""),IF(12&lt;=COUNTIF($B$6:$B$37,Undirviðmið!$B35),IFERROR(INDEX($C$6:$C$37,MATCH(Undirviðmið!$B35,$B$6:$B$37,0)+12-1),""),"")))</f>
        <v/>
      </c>
      <c r="AT17" s="1" t="str">
        <f aca="false">IF(Undirviðmið!$B36="","",IF(Undirviðmið!$B36=Viðmið!$C$10,IFERROR(INDEX($C$38:$C$52,12),""),IF(12&lt;=COUNTIF($B$6:$B$37,Undirviðmið!$B36),IFERROR(INDEX($C$6:$C$37,MATCH(Undirviðmið!$B36,$B$6:$B$37,0)+12-1),""),"")))</f>
        <v/>
      </c>
      <c r="AU17" s="1" t="str">
        <f aca="false">IF(Undirviðmið!$B37="","",IF(Undirviðmið!$B37=Viðmið!$C$10,IFERROR(INDEX($C$38:$C$52,12),""),IF(12&lt;=COUNTIF($B$6:$B$37,Undirviðmið!$B37),IFERROR(INDEX($C$6:$C$37,MATCH(Undirviðmið!$B37,$B$6:$B$37,0)+12-1),""),"")))</f>
        <v/>
      </c>
      <c r="AV17" s="1" t="str">
        <f aca="false">IF(Undirviðmið!$B38="","",IF(Undirviðmið!$B38=Viðmið!$C$10,IFERROR(INDEX($C$38:$C$52,12),""),IF(12&lt;=COUNTIF($B$6:$B$37,Undirviðmið!$B38),IFERROR(INDEX($C$6:$C$37,MATCH(Undirviðmið!$B38,$B$6:$B$37,0)+12-1),""),"")))</f>
        <v/>
      </c>
      <c r="AW17" s="1" t="str">
        <f aca="false">IF(Undirviðmið!$B39="","",IF(Undirviðmið!$B39=Viðmið!$C$10,IFERROR(INDEX($C$38:$C$52,12),""),IF(12&lt;=COUNTIF($B$6:$B$37,Undirviðmið!$B39),IFERROR(INDEX($C$6:$C$37,MATCH(Undirviðmið!$B39,$B$6:$B$37,0)+12-1),""),"")))</f>
        <v/>
      </c>
      <c r="AX17" s="1" t="str">
        <f aca="false">IF(Undirviðmið!$B40="","",IF(Undirviðmið!$B40=Viðmið!$C$10,IFERROR(INDEX($C$38:$C$52,12),""),IF(12&lt;=COUNTIF($B$6:$B$37,Undirviðmið!$B40),IFERROR(INDEX($C$6:$C$37,MATCH(Undirviðmið!$B40,$B$6:$B$37,0)+12-1),""),"")))</f>
        <v/>
      </c>
      <c r="AY17" s="1" t="str">
        <f aca="false">IF(Undirviðmið!$B41="","",IF(Undirviðmið!$B41=Viðmið!$C$10,IFERROR(INDEX($C$38:$C$52,12),""),IF(12&lt;=COUNTIF($B$6:$B$37,Undirviðmið!$B41),IFERROR(INDEX($C$6:$C$37,MATCH(Undirviðmið!$B41,$B$6:$B$37,0)+12-1),""),"")))</f>
        <v/>
      </c>
      <c r="AZ17" s="1" t="str">
        <f aca="false">IF(Undirviðmið!$B42="","",IF(Undirviðmið!$B42=Viðmið!$C$10,IFERROR(INDEX($C$38:$C$52,12),""),IF(12&lt;=COUNTIF($B$6:$B$37,Undirviðmið!$B42),IFERROR(INDEX($C$6:$C$37,MATCH(Undirviðmið!$B42,$B$6:$B$37,0)+12-1),""),"")))</f>
        <v/>
      </c>
      <c r="BA17" s="1" t="str">
        <f aca="false">IF(Undirviðmið!$B43="","",IF(Undirviðmið!$B43=Viðmið!$C$10,IFERROR(INDEX($C$38:$C$52,12),""),IF(12&lt;=COUNTIF($B$6:$B$37,Undirviðmið!$B43),IFERROR(INDEX($C$6:$C$37,MATCH(Undirviðmið!$B43,$B$6:$B$37,0)+12-1),""),"")))</f>
        <v/>
      </c>
      <c r="BB17" s="1" t="str">
        <f aca="false">IF(Undirviðmið!$B44="","",IF(Undirviðmið!$B44=Viðmið!$C$10,IFERROR(INDEX($C$38:$C$52,12),""),IF(12&lt;=COUNTIF($B$6:$B$37,Undirviðmið!$B44),IFERROR(INDEX($C$6:$C$37,MATCH(Undirviðmið!$B44,$B$6:$B$37,0)+12-1),""),"")))</f>
        <v/>
      </c>
      <c r="BC17" s="1" t="str">
        <f aca="false">IF(Undirviðmið!$B45="","",IF(Undirviðmið!$B45=Viðmið!$C$10,IFERROR(INDEX($C$38:$C$52,12),""),IF(12&lt;=COUNTIF($B$6:$B$37,Undirviðmið!$B45),IFERROR(INDEX($C$6:$C$37,MATCH(Undirviðmið!$B45,$B$6:$B$37,0)+12-1),""),"")))</f>
        <v/>
      </c>
      <c r="BD17" s="1" t="str">
        <f aca="false">IF(Undirviðmið!$B46="","",IF(Undirviðmið!$B46=Viðmið!$C$10,IFERROR(INDEX($C$38:$C$52,12),""),IF(12&lt;=COUNTIF($B$6:$B$37,Undirviðmið!$B46),IFERROR(INDEX($C$6:$C$37,MATCH(Undirviðmið!$B46,$B$6:$B$37,0)+12-1),""),"")))</f>
        <v/>
      </c>
      <c r="BE17" s="1" t="str">
        <f aca="false">IF(Undirviðmið!$B47="","",IF(Undirviðmið!$B47=Viðmið!$C$10,IFERROR(INDEX($C$38:$C$52,12),""),IF(12&lt;=COUNTIF($B$6:$B$37,Undirviðmið!$B47),IFERROR(INDEX($C$6:$C$37,MATCH(Undirviðmið!$B47,$B$6:$B$37,0)+12-1),""),"")))</f>
        <v/>
      </c>
      <c r="BF17" s="1" t="str">
        <f aca="false">IF(Undirviðmið!$B48="","",IF(Undirviðmið!$B48=Viðmið!$C$10,IFERROR(INDEX($C$38:$C$52,12),""),IF(12&lt;=COUNTIF($B$6:$B$37,Undirviðmið!$B48),IFERROR(INDEX($C$6:$C$37,MATCH(Undirviðmið!$B48,$B$6:$B$37,0)+12-1),""),"")))</f>
        <v/>
      </c>
      <c r="BG17" s="1" t="str">
        <f aca="false">IF(Undirviðmið!$B49="","",IF(Undirviðmið!$B49=Viðmið!$C$10,IFERROR(INDEX($C$38:$C$52,12),""),IF(12&lt;=COUNTIF($B$6:$B$37,Undirviðmið!$B49),IFERROR(INDEX($C$6:$C$37,MATCH(Undirviðmið!$B49,$B$6:$B$37,0)+12-1),""),"")))</f>
        <v/>
      </c>
      <c r="BH17" s="1" t="str">
        <f aca="false">IF(Undirviðmið!$B50="","",IF(Undirviðmið!$B50=Viðmið!$C$10,IFERROR(INDEX($C$38:$C$52,12),""),IF(12&lt;=COUNTIF($B$6:$B$37,Undirviðmið!$B50),IFERROR(INDEX($C$6:$C$37,MATCH(Undirviðmið!$B50,$B$6:$B$37,0)+12-1),""),"")))</f>
        <v/>
      </c>
      <c r="BI17" s="1" t="str">
        <f aca="false">IF(Undirviðmið!$B51="","",IF(Undirviðmið!$B51=Viðmið!$C$10,IFERROR(INDEX($C$38:$C$52,12),""),IF(12&lt;=COUNTIF($B$6:$B$37,Undirviðmið!$B51),IFERROR(INDEX($C$6:$C$37,MATCH(Undirviðmið!$B51,$B$6:$B$37,0)+12-1),""),"")))</f>
        <v/>
      </c>
      <c r="BJ17" s="1" t="str">
        <f aca="false">IF(Undirviðmið!$B52="","",IF(Undirviðmið!$B52=Viðmið!$C$10,IFERROR(INDEX($C$38:$C$52,12),""),IF(12&lt;=COUNTIF($B$6:$B$37,Undirviðmið!$B52),IFERROR(INDEX($C$6:$C$37,MATCH(Undirviðmið!$B52,$B$6:$B$37,0)+12-1),""),"")))</f>
        <v/>
      </c>
      <c r="BK17" s="1" t="str">
        <f aca="false">IF(Undirviðmið!$B53="","",IF(Undirviðmið!$B53=Viðmið!$C$10,IFERROR(INDEX($C$38:$C$52,12),""),IF(12&lt;=COUNTIF($B$6:$B$37,Undirviðmið!$B53),IFERROR(INDEX($C$6:$C$37,MATCH(Undirviðmið!$B53,$B$6:$B$37,0)+12-1),""),"")))</f>
        <v/>
      </c>
      <c r="BL17" s="1" t="str">
        <f aca="false">IF(Undirviðmið!$B54="","",IF(Undirviðmið!$B54=Viðmið!$C$10,IFERROR(INDEX($C$38:$C$52,12),""),IF(12&lt;=COUNTIF($B$6:$B$37,Undirviðmið!$B54),IFERROR(INDEX($C$6:$C$37,MATCH(Undirviðmið!$B54,$B$6:$B$37,0)+12-1),""),"")))</f>
        <v/>
      </c>
      <c r="BM17" s="1" t="str">
        <f aca="false">IF(Undirviðmið!$B55="","",IF(Undirviðmið!$B55=Viðmið!$C$10,IFERROR(INDEX($C$38:$C$52,12),""),IF(12&lt;=COUNTIF($B$6:$B$37,Undirviðmið!$B55),IFERROR(INDEX($C$6:$C$37,MATCH(Undirviðmið!$B55,$B$6:$B$37,0)+12-1),""),"")))</f>
        <v/>
      </c>
      <c r="BN17" s="1" t="str">
        <f aca="false">IF(Undirviðmið!$B56="","",IF(Undirviðmið!$B56=Viðmið!$C$10,IFERROR(INDEX($C$38:$C$52,12),""),IF(12&lt;=COUNTIF($B$6:$B$37,Undirviðmið!$B56),IFERROR(INDEX($C$6:$C$37,MATCH(Undirviðmið!$B56,$B$6:$B$37,0)+12-1),""),"")))</f>
        <v/>
      </c>
      <c r="BO17" s="1" t="str">
        <f aca="false">IF(Undirviðmið!$B57="","",IF(Undirviðmið!$B57=Viðmið!$C$10,IFERROR(INDEX($C$38:$C$52,12),""),IF(12&lt;=COUNTIF($B$6:$B$37,Undirviðmið!$B57),IFERROR(INDEX($C$6:$C$37,MATCH(Undirviðmið!$B57,$B$6:$B$37,0)+12-1),""),"")))</f>
        <v/>
      </c>
      <c r="BP17" s="1" t="str">
        <f aca="false">IF(Undirviðmið!$B58="","",IF(Undirviðmið!$B58=Viðmið!$C$10,IFERROR(INDEX($C$38:$C$52,12),""),IF(12&lt;=COUNTIF($B$6:$B$37,Undirviðmið!$B58),IFERROR(INDEX($C$6:$C$37,MATCH(Undirviðmið!$B58,$B$6:$B$37,0)+12-1),""),"")))</f>
        <v/>
      </c>
      <c r="BQ17" s="1" t="str">
        <f aca="false">IF(Undirviðmið!$B59="","",IF(Undirviðmið!$B59=Viðmið!$C$10,IFERROR(INDEX($C$38:$C$52,12),""),IF(12&lt;=COUNTIF($B$6:$B$37,Undirviðmið!$B59),IFERROR(INDEX($C$6:$C$37,MATCH(Undirviðmið!$B59,$B$6:$B$37,0)+12-1),""),"")))</f>
        <v/>
      </c>
      <c r="BR17" s="1" t="str">
        <f aca="false">IF(Undirviðmið!$B60="","",IF(Undirviðmið!$B60=Viðmið!$C$10,IFERROR(INDEX($C$38:$C$52,12),""),IF(12&lt;=COUNTIF($B$6:$B$37,Undirviðmið!$B60),IFERROR(INDEX($C$6:$C$37,MATCH(Undirviðmið!$B60,$B$6:$B$37,0)+12-1),""),"")))</f>
        <v/>
      </c>
      <c r="BS17" s="1" t="str">
        <f aca="false">IF(Undirviðmið!$B61="","",IF(Undirviðmið!$B61=Viðmið!$C$10,IFERROR(INDEX($C$38:$C$52,12),""),IF(12&lt;=COUNTIF($B$6:$B$37,Undirviðmið!$B61),IFERROR(INDEX($C$6:$C$37,MATCH(Undirviðmið!$B61,$B$6:$B$37,0)+12-1),""),"")))</f>
        <v/>
      </c>
      <c r="BT17" s="1" t="str">
        <f aca="false">IF(Undirviðmið!$B62="","",IF(Undirviðmið!$B62=Viðmið!$C$10,IFERROR(INDEX($C$38:$C$52,12),""),IF(12&lt;=COUNTIF($B$6:$B$37,Undirviðmið!$B62),IFERROR(INDEX($C$6:$C$37,MATCH(Undirviðmið!$B62,$B$6:$B$37,0)+12-1),""),"")))</f>
        <v/>
      </c>
      <c r="BU17" s="1" t="str">
        <f aca="false">IF(Undirviðmið!$B63="","",IF(Undirviðmið!$B63=Viðmið!$C$10,IFERROR(INDEX($C$38:$C$52,12),""),IF(12&lt;=COUNTIF($B$6:$B$37,Undirviðmið!$B63),IFERROR(INDEX($C$6:$C$37,MATCH(Undirviðmið!$B63,$B$6:$B$37,0)+12-1),""),"")))</f>
        <v/>
      </c>
      <c r="BV17" s="1" t="str">
        <f aca="false">IF(Undirviðmið!$B64="","",IF(Undirviðmið!$B64=Viðmið!$C$10,IFERROR(INDEX($C$38:$C$52,12),""),IF(12&lt;=COUNTIF($B$6:$B$37,Undirviðmið!$B64),IFERROR(INDEX($C$6:$C$37,MATCH(Undirviðmið!$B64,$B$6:$B$37,0)+12-1),""),"")))</f>
        <v/>
      </c>
      <c r="BW17" s="1" t="str">
        <f aca="false">IF(Undirviðmið!$B65="","",IF(Undirviðmið!$B65=Viðmið!$C$10,IFERROR(INDEX($C$38:$C$52,12),""),IF(12&lt;=COUNTIF($B$6:$B$37,Undirviðmið!$B65),IFERROR(INDEX($C$6:$C$37,MATCH(Undirviðmið!$B65,$B$6:$B$37,0)+12-1),""),"")))</f>
        <v/>
      </c>
      <c r="BX17" s="1" t="str">
        <f aca="false">IF(Undirviðmið!$B66="","",IF(Undirviðmið!$B66=Viðmið!$C$10,IFERROR(INDEX($C$38:$C$52,12),""),IF(12&lt;=COUNTIF($B$6:$B$37,Undirviðmið!$B66),IFERROR(INDEX($C$6:$C$37,MATCH(Undirviðmið!$B66,$B$6:$B$37,0)+12-1),""),"")))</f>
        <v/>
      </c>
      <c r="BY17" s="1" t="str">
        <f aca="false">IF(Undirviðmið!$B67="","",IF(Undirviðmið!$B67=Viðmið!$C$10,IFERROR(INDEX($C$38:$C$52,12),""),IF(12&lt;=COUNTIF($B$6:$B$37,Undirviðmið!$B67),IFERROR(INDEX($C$6:$C$37,MATCH(Undirviðmið!$B67,$B$6:$B$37,0)+12-1),""),"")))</f>
        <v/>
      </c>
      <c r="BZ17" s="1" t="str">
        <f aca="false">IF(Undirviðmið!$B68="","",IF(Undirviðmið!$B68=Viðmið!$C$10,IFERROR(INDEX($C$38:$C$52,12),""),IF(12&lt;=COUNTIF($B$6:$B$37,Undirviðmið!$B68),IFERROR(INDEX($C$6:$C$37,MATCH(Undirviðmið!$B68,$B$6:$B$37,0)+12-1),""),"")))</f>
        <v/>
      </c>
      <c r="CA17" s="1" t="str">
        <f aca="false">IF(Undirviðmið!$B69="","",IF(Undirviðmið!$B69=Viðmið!$C$10,IFERROR(INDEX($C$38:$C$52,12),""),IF(12&lt;=COUNTIF($B$6:$B$37,Undirviðmið!$B69),IFERROR(INDEX($C$6:$C$37,MATCH(Undirviðmið!$B69,$B$6:$B$37,0)+12-1),""),"")))</f>
        <v/>
      </c>
      <c r="CB17" s="1" t="str">
        <f aca="false">IF(Undirviðmið!$B70="","",IF(Undirviðmið!$B70=Viðmið!$C$10,IFERROR(INDEX($C$38:$C$52,12),""),IF(12&lt;=COUNTIF($B$6:$B$37,Undirviðmið!$B70),IFERROR(INDEX($C$6:$C$37,MATCH(Undirviðmið!$B70,$B$6:$B$37,0)+12-1),""),"")))</f>
        <v/>
      </c>
      <c r="CC17" s="1" t="str">
        <f aca="false">IF(Undirviðmið!$B71="","",IF(Undirviðmið!$B71=Viðmið!$C$10,IFERROR(INDEX($C$38:$C$52,12),""),IF(12&lt;=COUNTIF($B$6:$B$37,Undirviðmið!$B71),IFERROR(INDEX($C$6:$C$37,MATCH(Undirviðmið!$B71,$B$6:$B$37,0)+12-1),""),"")))</f>
        <v/>
      </c>
      <c r="CD17" s="1" t="str">
        <f aca="false">IF(Undirviðmið!$B72="","",IF(Undirviðmið!$B72=Viðmið!$C$10,IFERROR(INDEX($C$38:$C$52,12),""),IF(12&lt;=COUNTIF($B$6:$B$37,Undirviðmið!$B72),IFERROR(INDEX($C$6:$C$37,MATCH(Undirviðmið!$B72,$B$6:$B$37,0)+12-1),""),"")))</f>
        <v/>
      </c>
      <c r="CE17" s="1" t="str">
        <f aca="false">IF(Undirviðmið!$B73="","",IF(Undirviðmið!$B73=Viðmið!$C$10,IFERROR(INDEX($C$38:$C$52,12),""),IF(12&lt;=COUNTIF($B$6:$B$37,Undirviðmið!$B73),IFERROR(INDEX($C$6:$C$37,MATCH(Undirviðmið!$B73,$B$6:$B$37,0)+12-1),""),"")))</f>
        <v/>
      </c>
      <c r="CF17" s="1" t="str">
        <f aca="false">IF(Undirviðmið!$B74="","",IF(Undirviðmið!$B74=Viðmið!$C$10,IFERROR(INDEX($C$38:$C$52,12),""),IF(12&lt;=COUNTIF($B$6:$B$37,Undirviðmið!$B74),IFERROR(INDEX($C$6:$C$37,MATCH(Undirviðmið!$B74,$B$6:$B$37,0)+12-1),""),"")))</f>
        <v/>
      </c>
      <c r="CG17" s="1" t="str">
        <f aca="false">IF(Undirviðmið!$B75="","",IF(Undirviðmið!$B75=Viðmið!$C$10,IFERROR(INDEX($C$38:$C$52,12),""),IF(12&lt;=COUNTIF($B$6:$B$37,Undirviðmið!$B75),IFERROR(INDEX($C$6:$C$37,MATCH(Undirviðmið!$B75,$B$6:$B$37,0)+12-1),""),"")))</f>
        <v/>
      </c>
      <c r="CH17" s="1" t="str">
        <f aca="false">IF(Undirviðmið!$B76="","",IF(Undirviðmið!$B76=Viðmið!$C$10,IFERROR(INDEX($C$38:$C$52,12),""),IF(12&lt;=COUNTIF($B$6:$B$37,Undirviðmið!$B76),IFERROR(INDEX($C$6:$C$37,MATCH(Undirviðmið!$B76,$B$6:$B$37,0)+12-1),""),"")))</f>
        <v/>
      </c>
      <c r="CI17" s="1" t="str">
        <f aca="false">IF(Undirviðmið!$B77="","",IF(Undirviðmið!$B77=Viðmið!$C$10,IFERROR(INDEX($C$38:$C$52,12),""),IF(12&lt;=COUNTIF($B$6:$B$37,Undirviðmið!$B77),IFERROR(INDEX($C$6:$C$37,MATCH(Undirviðmið!$B77,$B$6:$B$37,0)+12-1),""),"")))</f>
        <v/>
      </c>
      <c r="CJ17" s="1" t="str">
        <f aca="false">IF(Undirviðmið!$B78="","",IF(Undirviðmið!$B78=Viðmið!$C$10,IFERROR(INDEX($C$38:$C$52,12),""),IF(12&lt;=COUNTIF($B$6:$B$37,Undirviðmið!$B78),IFERROR(INDEX($C$6:$C$37,MATCH(Undirviðmið!$B78,$B$6:$B$37,0)+12-1),""),"")))</f>
        <v/>
      </c>
      <c r="CK17" s="1" t="str">
        <f aca="false">IF(Undirviðmið!$B79="","",IF(Undirviðmið!$B79=Viðmið!$C$10,IFERROR(INDEX($C$38:$C$52,12),""),IF(12&lt;=COUNTIF($B$6:$B$37,Undirviðmið!$B79),IFERROR(INDEX($C$6:$C$37,MATCH(Undirviðmið!$B79,$B$6:$B$37,0)+12-1),""),"")))</f>
        <v/>
      </c>
      <c r="CL17" s="1" t="str">
        <f aca="false">IF(Undirviðmið!$B80="","",IF(Undirviðmið!$B80=Viðmið!$C$10,IFERROR(INDEX($C$38:$C$52,12),""),IF(12&lt;=COUNTIF($B$6:$B$37,Undirviðmið!$B80),IFERROR(INDEX($C$6:$C$37,MATCH(Undirviðmið!$B80,$B$6:$B$37,0)+12-1),""),"")))</f>
        <v/>
      </c>
      <c r="CM17" s="1" t="str">
        <f aca="false">IF(Undirviðmið!$B81="","",IF(Undirviðmið!$B81=Viðmið!$C$10,IFERROR(INDEX($C$38:$C$52,12),""),IF(12&lt;=COUNTIF($B$6:$B$37,Undirviðmið!$B81),IFERROR(INDEX($C$6:$C$37,MATCH(Undirviðmið!$B81,$B$6:$B$37,0)+12-1),""),"")))</f>
        <v/>
      </c>
      <c r="CN17" s="1" t="str">
        <f aca="false">IF(Undirviðmið!$B82="","",IF(Undirviðmið!$B82=Viðmið!$C$10,IFERROR(INDEX($C$38:$C$52,12),""),IF(12&lt;=COUNTIF($B$6:$B$37,Undirviðmið!$B82),IFERROR(INDEX($C$6:$C$37,MATCH(Undirviðmið!$B82,$B$6:$B$37,0)+12-1),""),"")))</f>
        <v/>
      </c>
      <c r="CO17" s="1" t="str">
        <f aca="false">IF(Undirviðmið!$B83="","",IF(Undirviðmið!$B83=Viðmið!$C$10,IFERROR(INDEX($C$38:$C$52,12),""),IF(12&lt;=COUNTIF($B$6:$B$37,Undirviðmið!$B83),IFERROR(INDEX($C$6:$C$37,MATCH(Undirviðmið!$B83,$B$6:$B$37,0)+12-1),""),"")))</f>
        <v/>
      </c>
      <c r="CP17" s="1" t="str">
        <f aca="false">IF(Undirviðmið!$B84="","",IF(Undirviðmið!$B84=Viðmið!$C$10,IFERROR(INDEX($C$38:$C$52,12),""),IF(12&lt;=COUNTIF($B$6:$B$37,Undirviðmið!$B84),IFERROR(INDEX($C$6:$C$37,MATCH(Undirviðmið!$B84,$B$6:$B$37,0)+12-1),""),"")))</f>
        <v/>
      </c>
      <c r="CQ17" s="1" t="str">
        <f aca="false">IF(Undirviðmið!$B85="","",IF(Undirviðmið!$B85=Viðmið!$C$10,IFERROR(INDEX($C$38:$C$52,12),""),IF(12&lt;=COUNTIF($B$6:$B$37,Undirviðmið!$B85),IFERROR(INDEX($C$6:$C$37,MATCH(Undirviðmið!$B85,$B$6:$B$37,0)+12-1),""),"")))</f>
        <v/>
      </c>
      <c r="CR17" s="1" t="str">
        <f aca="false">IF(Undirviðmið!$B86="","",IF(Undirviðmið!$B86=Viðmið!$C$10,IFERROR(INDEX($C$38:$C$52,12),""),IF(12&lt;=COUNTIF($B$6:$B$37,Undirviðmið!$B86),IFERROR(INDEX($C$6:$C$37,MATCH(Undirviðmið!$B86,$B$6:$B$37,0)+12-1),""),"")))</f>
        <v/>
      </c>
      <c r="CS17" s="1" t="str">
        <f aca="false">IF(Undirviðmið!$B87="","",IF(Undirviðmið!$B87=Viðmið!$C$10,IFERROR(INDEX($C$38:$C$52,12),""),IF(12&lt;=COUNTIF($B$6:$B$37,Undirviðmið!$B87),IFERROR(INDEX($C$6:$C$37,MATCH(Undirviðmið!$B87,$B$6:$B$37,0)+12-1),""),"")))</f>
        <v/>
      </c>
      <c r="CT17" s="1" t="str">
        <f aca="false">IF(Undirviðmið!$B88="","",IF(Undirviðmið!$B88=Viðmið!$C$10,IFERROR(INDEX($C$38:$C$52,12),""),IF(12&lt;=COUNTIF($B$6:$B$37,Undirviðmið!$B88),IFERROR(INDEX($C$6:$C$37,MATCH(Undirviðmið!$B88,$B$6:$B$37,0)+12-1),""),"")))</f>
        <v/>
      </c>
      <c r="CU17" s="1" t="str">
        <f aca="false">IF(Undirviðmið!$B89="","",IF(Undirviðmið!$B89=Viðmið!$C$10,IFERROR(INDEX($C$38:$C$52,12),""),IF(12&lt;=COUNTIF($B$6:$B$37,Undirviðmið!$B89),IFERROR(INDEX($C$6:$C$37,MATCH(Undirviðmið!$B89,$B$6:$B$37,0)+12-1),""),"")))</f>
        <v/>
      </c>
      <c r="CV17" s="1" t="str">
        <f aca="false">IF(Undirviðmið!$B90="","",IF(Undirviðmið!$B90=Viðmið!$C$10,IFERROR(INDEX($C$38:$C$52,12),""),IF(12&lt;=COUNTIF($B$6:$B$37,Undirviðmið!$B90),IFERROR(INDEX($C$6:$C$37,MATCH(Undirviðmið!$B90,$B$6:$B$37,0)+12-1),""),"")))</f>
        <v/>
      </c>
      <c r="CW17" s="1" t="str">
        <f aca="false">IF(Undirviðmið!$B91="","",IF(Undirviðmið!$B91=Viðmið!$C$10,IFERROR(INDEX($C$38:$C$52,12),""),IF(12&lt;=COUNTIF($B$6:$B$37,Undirviðmið!$B91),IFERROR(INDEX($C$6:$C$37,MATCH(Undirviðmið!$B91,$B$6:$B$37,0)+12-1),""),"")))</f>
        <v/>
      </c>
      <c r="CX17" s="1" t="str">
        <f aca="false">IF(Undirviðmið!$B92="","",IF(Undirviðmið!$B92=Viðmið!$C$10,IFERROR(INDEX($C$38:$C$52,12),""),IF(12&lt;=COUNTIF($B$6:$B$37,Undirviðmið!$B92),IFERROR(INDEX($C$6:$C$37,MATCH(Undirviðmið!$B92,$B$6:$B$37,0)+12-1),""),"")))</f>
        <v/>
      </c>
      <c r="CY17" s="1" t="str">
        <f aca="false">IF(Undirviðmið!$B93="","",IF(Undirviðmið!$B93=Viðmið!$C$10,IFERROR(INDEX($C$38:$C$52,12),""),IF(12&lt;=COUNTIF($B$6:$B$37,Undirviðmið!$B93),IFERROR(INDEX($C$6:$C$37,MATCH(Undirviðmið!$B93,$B$6:$B$37,0)+12-1),""),"")))</f>
        <v/>
      </c>
      <c r="CZ17" s="1" t="str">
        <f aca="false">IF(Undirviðmið!$B94="","",IF(Undirviðmið!$B94=Viðmið!$C$10,IFERROR(INDEX($C$38:$C$52,12),""),IF(12&lt;=COUNTIF($B$6:$B$37,Undirviðmið!$B94),IFERROR(INDEX($C$6:$C$37,MATCH(Undirviðmið!$B94,$B$6:$B$37,0)+12-1),""),"")))</f>
        <v/>
      </c>
      <c r="DA17" s="1" t="str">
        <f aca="false">IF(Undirviðmið!$B95="","",IF(Undirviðmið!$B95=Viðmið!$C$10,IFERROR(INDEX($C$38:$C$52,12),""),IF(12&lt;=COUNTIF($B$6:$B$37,Undirviðmið!$B95),IFERROR(INDEX($C$6:$C$37,MATCH(Undirviðmið!$B95,$B$6:$B$37,0)+12-1),""),"")))</f>
        <v/>
      </c>
      <c r="DB17" s="1" t="str">
        <f aca="false">IF(Undirviðmið!$B96="","",IF(Undirviðmið!$B96=Viðmið!$C$10,IFERROR(INDEX($C$38:$C$52,12),""),IF(12&lt;=COUNTIF($B$6:$B$37,Undirviðmið!$B96),IFERROR(INDEX($C$6:$C$37,MATCH(Undirviðmið!$B96,$B$6:$B$37,0)+12-1),""),"")))</f>
        <v/>
      </c>
      <c r="DC17" s="1" t="str">
        <f aca="false">IF(Undirviðmið!$B97="","",IF(Undirviðmið!$B97=Viðmið!$C$10,IFERROR(INDEX($C$38:$C$52,12),""),IF(12&lt;=COUNTIF($B$6:$B$37,Undirviðmið!$B97),IFERROR(INDEX($C$6:$C$37,MATCH(Undirviðmið!$B97,$B$6:$B$37,0)+12-1),""),"")))</f>
        <v/>
      </c>
      <c r="DD17" s="1" t="str">
        <f aca="false">IF(Undirviðmið!$B98="","",IF(Undirviðmið!$B98=Viðmið!$C$10,IFERROR(INDEX($C$38:$C$52,12),""),IF(12&lt;=COUNTIF($B$6:$B$37,Undirviðmið!$B98),IFERROR(INDEX($C$6:$C$37,MATCH(Undirviðmið!$B98,$B$6:$B$37,0)+12-1),""),"")))</f>
        <v/>
      </c>
      <c r="DE17" s="1" t="str">
        <f aca="false">IF(Undirviðmið!$B99="","",IF(Undirviðmið!$B99=Viðmið!$C$10,IFERROR(INDEX($C$38:$C$52,12),""),IF(12&lt;=COUNTIF($B$6:$B$37,Undirviðmið!$B99),IFERROR(INDEX($C$6:$C$37,MATCH(Undirviðmið!$B99,$B$6:$B$37,0)+12-1),""),"")))</f>
        <v/>
      </c>
      <c r="DF17" s="1" t="str">
        <f aca="false">IF(Undirviðmið!$B100="","",IF(Undirviðmið!$B100=Viðmið!$C$10,IFERROR(INDEX($C$38:$C$52,12),""),IF(12&lt;=COUNTIF($B$6:$B$37,Undirviðmið!$B100),IFERROR(INDEX($C$6:$C$37,MATCH(Undirviðmið!$B100,$B$6:$B$37,0)+12-1),""),"")))</f>
        <v/>
      </c>
      <c r="DG17" s="1" t="str">
        <f aca="false">IF(Undirviðmið!$B101="","",IF(Undirviðmið!$B101=Viðmið!$C$10,IFERROR(INDEX($C$38:$C$52,12),""),IF(12&lt;=COUNTIF($B$6:$B$37,Undirviðmið!$B101),IFERROR(INDEX($C$6:$C$37,MATCH(Undirviðmið!$B101,$B$6:$B$37,0)+12-1),""),"")))</f>
        <v/>
      </c>
      <c r="DH17" s="1" t="str">
        <f aca="false">IF(Undirviðmið!$B102="","",IF(Undirviðmið!$B102=Viðmið!$C$10,IFERROR(INDEX($C$38:$C$52,12),""),IF(12&lt;=COUNTIF($B$6:$B$37,Undirviðmið!$B102),IFERROR(INDEX($C$6:$C$37,MATCH(Undirviðmið!$B102,$B$6:$B$37,0)+12-1),""),"")))</f>
        <v/>
      </c>
      <c r="DI17" s="1" t="str">
        <f aca="false">IF(Undirviðmið!$B103="","",IF(Undirviðmið!$B103=Viðmið!$C$10,IFERROR(INDEX($C$38:$C$52,12),""),IF(12&lt;=COUNTIF($B$6:$B$37,Undirviðmið!$B103),IFERROR(INDEX($C$6:$C$37,MATCH(Undirviðmið!$B103,$B$6:$B$37,0)+12-1),""),"")))</f>
        <v/>
      </c>
      <c r="DJ17" s="1" t="str">
        <f aca="false">IF(Undirviðmið!$B104="","",IF(Undirviðmið!$B104=Viðmið!$C$10,IFERROR(INDEX($C$38:$C$52,12),""),IF(12&lt;=COUNTIF($B$6:$B$37,Undirviðmið!$B104),IFERROR(INDEX($C$6:$C$37,MATCH(Undirviðmið!$B104,$B$6:$B$37,0)+12-1),""),"")))</f>
        <v/>
      </c>
      <c r="DK17" s="1" t="str">
        <f aca="false">IF(Undirviðmið!$B105="","",IF(Undirviðmið!$B105=Viðmið!$C$10,IFERROR(INDEX($C$38:$C$52,12),""),IF(12&lt;=COUNTIF($B$6:$B$37,Undirviðmið!$B105),IFERROR(INDEX($C$6:$C$37,MATCH(Undirviðmið!$B105,$B$6:$B$37,0)+12-1),""),"")))</f>
        <v/>
      </c>
      <c r="DL17" s="1" t="str">
        <f aca="false">IF(Undirviðmið!$B106="","",IF(Undirviðmið!$B106=Viðmið!$C$10,IFERROR(INDEX($C$38:$C$52,12),""),IF(12&lt;=COUNTIF($B$6:$B$37,Undirviðmið!$B106),IFERROR(INDEX($C$6:$C$37,MATCH(Undirviðmið!$B106,$B$6:$B$37,0)+12-1),""),"")))</f>
        <v/>
      </c>
      <c r="DM17" s="1" t="str">
        <f aca="false">IF(Undirviðmið!$B107="","",IF(Undirviðmið!$B107=Viðmið!$C$10,IFERROR(INDEX($C$38:$C$52,12),""),IF(12&lt;=COUNTIF($B$6:$B$37,Undirviðmið!$B107),IFERROR(INDEX($C$6:$C$37,MATCH(Undirviðmið!$B107,$B$6:$B$37,0)+12-1),""),"")))</f>
        <v/>
      </c>
      <c r="DN17" s="1" t="str">
        <f aca="false">IF(Undirviðmið!$B108="","",IF(Undirviðmið!$B108=Viðmið!$C$10,IFERROR(INDEX($C$38:$C$52,12),""),IF(12&lt;=COUNTIF($B$6:$B$37,Undirviðmið!$B108),IFERROR(INDEX($C$6:$C$37,MATCH(Undirviðmið!$B108,$B$6:$B$37,0)+12-1),""),"")))</f>
        <v/>
      </c>
      <c r="DO17" s="1" t="str">
        <f aca="false">IF(Undirviðmið!$B109="","",IF(Undirviðmið!$B109=Viðmið!$C$10,IFERROR(INDEX($C$38:$C$52,12),""),IF(12&lt;=COUNTIF($B$6:$B$37,Undirviðmið!$B109),IFERROR(INDEX($C$6:$C$37,MATCH(Undirviðmið!$B109,$B$6:$B$37,0)+12-1),""),"")))</f>
        <v/>
      </c>
      <c r="DP17" s="1" t="str">
        <f aca="false">IF(Undirviðmið!$B110="","",IF(Undirviðmið!$B110=Viðmið!$C$10,IFERROR(INDEX($C$38:$C$52,12),""),IF(12&lt;=COUNTIF($B$6:$B$37,Undirviðmið!$B110),IFERROR(INDEX($C$6:$C$37,MATCH(Undirviðmið!$B110,$B$6:$B$37,0)+12-1),""),"")))</f>
        <v/>
      </c>
      <c r="DQ17" s="1" t="str">
        <f aca="false">IF(Undirviðmið!$B111="","",IF(Undirviðmið!$B111=Viðmið!$C$10,IFERROR(INDEX($C$38:$C$52,12),""),IF(12&lt;=COUNTIF($B$6:$B$37,Undirviðmið!$B111),IFERROR(INDEX($C$6:$C$37,MATCH(Undirviðmið!$B111,$B$6:$B$37,0)+12-1),""),"")))</f>
        <v/>
      </c>
      <c r="DR17" s="1" t="str">
        <f aca="false">IF(Undirviðmið!$B112="","",IF(Undirviðmið!$B112=Viðmið!$C$10,IFERROR(INDEX($C$38:$C$52,12),""),IF(12&lt;=COUNTIF($B$6:$B$37,Undirviðmið!$B112),IFERROR(INDEX($C$6:$C$37,MATCH(Undirviðmið!$B112,$B$6:$B$37,0)+12-1),""),"")))</f>
        <v/>
      </c>
      <c r="DS17" s="1" t="str">
        <f aca="false">IF(Undirviðmið!$B113="","",IF(Undirviðmið!$B113=Viðmið!$C$10,IFERROR(INDEX($C$38:$C$52,12),""),IF(12&lt;=COUNTIF($B$6:$B$37,Undirviðmið!$B113),IFERROR(INDEX($C$6:$C$37,MATCH(Undirviðmið!$B113,$B$6:$B$37,0)+12-1),""),"")))</f>
        <v/>
      </c>
      <c r="DT17" s="1" t="str">
        <f aca="false">IF(Undirviðmið!$B114="","",IF(Undirviðmið!$B114=Viðmið!$C$10,IFERROR(INDEX($C$38:$C$52,12),""),IF(12&lt;=COUNTIF($B$6:$B$37,Undirviðmið!$B114),IFERROR(INDEX($C$6:$C$37,MATCH(Undirviðmið!$B114,$B$6:$B$37,0)+12-1),""),"")))</f>
        <v/>
      </c>
      <c r="DU17" s="1" t="str">
        <f aca="false">IF(Undirviðmið!$B115="","",IF(Undirviðmið!$B115=Viðmið!$C$10,IFERROR(INDEX($C$38:$C$52,12),""),IF(12&lt;=COUNTIF($B$6:$B$37,Undirviðmið!$B115),IFERROR(INDEX($C$6:$C$37,MATCH(Undirviðmið!$B115,$B$6:$B$37,0)+12-1),""),"")))</f>
        <v/>
      </c>
      <c r="DV17" s="1" t="str">
        <f aca="false">IF(Undirviðmið!$B116="","",IF(Undirviðmið!$B116=Viðmið!$C$10,IFERROR(INDEX($C$38:$C$52,12),""),IF(12&lt;=COUNTIF($B$6:$B$37,Undirviðmið!$B116),IFERROR(INDEX($C$6:$C$37,MATCH(Undirviðmið!$B116,$B$6:$B$37,0)+12-1),""),"")))</f>
        <v/>
      </c>
      <c r="DW17" s="1" t="str">
        <f aca="false">IF(Undirviðmið!$B117="","",IF(Undirviðmið!$B117=Viðmið!$C$10,IFERROR(INDEX($C$38:$C$52,12),""),IF(12&lt;=COUNTIF($B$6:$B$37,Undirviðmið!$B117),IFERROR(INDEX($C$6:$C$37,MATCH(Undirviðmið!$B117,$B$6:$B$37,0)+12-1),""),"")))</f>
        <v/>
      </c>
      <c r="DX17" s="1" t="str">
        <f aca="false">IF(Undirviðmið!$B118="","",IF(Undirviðmið!$B118=Viðmið!$C$10,IFERROR(INDEX($C$38:$C$52,12),""),IF(12&lt;=COUNTIF($B$6:$B$37,Undirviðmið!$B118),IFERROR(INDEX($C$6:$C$37,MATCH(Undirviðmið!$B118,$B$6:$B$37,0)+12-1),""),"")))</f>
        <v/>
      </c>
      <c r="DY17" s="1" t="str">
        <f aca="false">IF(Undirviðmið!$B119="","",IF(Undirviðmið!$B119=Viðmið!$C$10,IFERROR(INDEX($C$38:$C$52,12),""),IF(12&lt;=COUNTIF($B$6:$B$37,Undirviðmið!$B119),IFERROR(INDEX($C$6:$C$37,MATCH(Undirviðmið!$B119,$B$6:$B$37,0)+12-1),""),"")))</f>
        <v/>
      </c>
      <c r="DZ17" s="1" t="str">
        <f aca="false">IF(Undirviðmið!$B120="","",IF(Undirviðmið!$B120=Viðmið!$C$10,IFERROR(INDEX($C$38:$C$52,12),""),IF(12&lt;=COUNTIF($B$6:$B$37,Undirviðmið!$B120),IFERROR(INDEX($C$6:$C$37,MATCH(Undirviðmið!$B120,$B$6:$B$37,0)+12-1),""),"")))</f>
        <v/>
      </c>
      <c r="EA17" s="1" t="str">
        <f aca="false">IF(Undirviðmið!$B121="","",IF(Undirviðmið!$B121=Viðmið!$C$10,IFERROR(INDEX($C$38:$C$52,12),""),IF(12&lt;=COUNTIF($B$6:$B$37,Undirviðmið!$B121),IFERROR(INDEX($C$6:$C$37,MATCH(Undirviðmið!$B121,$B$6:$B$37,0)+12-1),""),"")))</f>
        <v/>
      </c>
      <c r="EB17" s="1" t="str">
        <f aca="false">IF(Undirviðmið!$B122="","",IF(Undirviðmið!$B122=Viðmið!$C$10,IFERROR(INDEX($C$38:$C$52,12),""),IF(12&lt;=COUNTIF($B$6:$B$37,Undirviðmið!$B122),IFERROR(INDEX($C$6:$C$37,MATCH(Undirviðmið!$B122,$B$6:$B$37,0)+12-1),""),"")))</f>
        <v/>
      </c>
      <c r="EC17" s="1" t="str">
        <f aca="false">IF(Undirviðmið!$B123="","",IF(Undirviðmið!$B123=Viðmið!$C$10,IFERROR(INDEX($C$38:$C$52,12),""),IF(12&lt;=COUNTIF($B$6:$B$37,Undirviðmið!$B123),IFERROR(INDEX($C$6:$C$37,MATCH(Undirviðmið!$B123,$B$6:$B$37,0)+12-1),""),"")))</f>
        <v/>
      </c>
      <c r="ED17" s="1" t="str">
        <f aca="false">IF(Undirviðmið!$B124="","",IF(Undirviðmið!$B124=Viðmið!$C$10,IFERROR(INDEX($C$38:$C$52,12),""),IF(12&lt;=COUNTIF($B$6:$B$37,Undirviðmið!$B124),IFERROR(INDEX($C$6:$C$37,MATCH(Undirviðmið!$B124,$B$6:$B$37,0)+12-1),""),"")))</f>
        <v/>
      </c>
      <c r="EE17" s="1" t="str">
        <f aca="false">IF(Undirviðmið!$B125="","",IF(Undirviðmið!$B125=Viðmið!$C$10,IFERROR(INDEX($C$38:$C$52,12),""),IF(12&lt;=COUNTIF($B$6:$B$37,Undirviðmið!$B125),IFERROR(INDEX($C$6:$C$37,MATCH(Undirviðmið!$B125,$B$6:$B$37,0)+12-1),""),"")))</f>
        <v/>
      </c>
      <c r="EF17" s="1" t="str">
        <f aca="false">IF(Undirviðmið!$B126="","",IF(Undirviðmið!$B126=Viðmið!$C$10,IFERROR(INDEX($C$38:$C$52,12),""),IF(12&lt;=COUNTIF($B$6:$B$37,Undirviðmið!$B126),IFERROR(INDEX($C$6:$C$37,MATCH(Undirviðmið!$B126,$B$6:$B$37,0)+12-1),""),"")))</f>
        <v/>
      </c>
      <c r="EG17" s="1" t="str">
        <f aca="false">IF(Undirviðmið!$B127="","",IF(Undirviðmið!$B127=Viðmið!$C$10,IFERROR(INDEX($C$38:$C$52,12),""),IF(12&lt;=COUNTIF($B$6:$B$37,Undirviðmið!$B127),IFERROR(INDEX($C$6:$C$37,MATCH(Undirviðmið!$B127,$B$6:$B$37,0)+12-1),""),"")))</f>
        <v/>
      </c>
      <c r="EH17" s="1" t="str">
        <f aca="false">IF(Undirviðmið!$B128="","",IF(Undirviðmið!$B128=Viðmið!$C$10,IFERROR(INDEX($C$38:$C$52,12),""),IF(12&lt;=COUNTIF($B$6:$B$37,Undirviðmið!$B128),IFERROR(INDEX($C$6:$C$37,MATCH(Undirviðmið!$B128,$B$6:$B$37,0)+12-1),""),"")))</f>
        <v/>
      </c>
      <c r="EI17" s="1" t="str">
        <f aca="false">IF(Undirviðmið!$B129="","",IF(Undirviðmið!$B129=Viðmið!$C$10,IFERROR(INDEX($C$38:$C$52,12),""),IF(12&lt;=COUNTIF($B$6:$B$37,Undirviðmið!$B129),IFERROR(INDEX($C$6:$C$37,MATCH(Undirviðmið!$B129,$B$6:$B$37,0)+12-1),""),"")))</f>
        <v/>
      </c>
      <c r="EJ17" s="1" t="str">
        <f aca="false">IF(Undirviðmið!$B130="","",IF(Undirviðmið!$B130=Viðmið!$C$10,IFERROR(INDEX($C$38:$C$52,12),""),IF(12&lt;=COUNTIF($B$6:$B$37,Undirviðmið!$B130),IFERROR(INDEX($C$6:$C$37,MATCH(Undirviðmið!$B130,$B$6:$B$37,0)+12-1),""),"")))</f>
        <v/>
      </c>
      <c r="EK17" s="1" t="str">
        <f aca="false">IF(Undirviðmið!$B131="","",IF(Undirviðmið!$B131=Viðmið!$C$10,IFERROR(INDEX($C$38:$C$52,12),""),IF(12&lt;=COUNTIF($B$6:$B$37,Undirviðmið!$B131),IFERROR(INDEX($C$6:$C$37,MATCH(Undirviðmið!$B131,$B$6:$B$37,0)+12-1),""),"")))</f>
        <v/>
      </c>
      <c r="EL17" s="1" t="str">
        <f aca="false">IF(Undirviðmið!$B132="","",IF(Undirviðmið!$B132=Viðmið!$C$10,IFERROR(INDEX($C$38:$C$52,12),""),IF(12&lt;=COUNTIF($B$6:$B$37,Undirviðmið!$B132),IFERROR(INDEX($C$6:$C$37,MATCH(Undirviðmið!$B132,$B$6:$B$37,0)+12-1),""),"")))</f>
        <v/>
      </c>
      <c r="EM17" s="1" t="str">
        <f aca="false">IF(Undirviðmið!$B133="","",IF(Undirviðmið!$B133=Viðmið!$C$10,IFERROR(INDEX($C$38:$C$52,12),""),IF(12&lt;=COUNTIF($B$6:$B$37,Undirviðmið!$B133),IFERROR(INDEX($C$6:$C$37,MATCH(Undirviðmið!$B133,$B$6:$B$37,0)+12-1),""),"")))</f>
        <v/>
      </c>
      <c r="EN17" s="1" t="str">
        <f aca="false">IF(Undirviðmið!$B134="","",IF(Undirviðmið!$B134=Viðmið!$C$10,IFERROR(INDEX($C$38:$C$52,12),""),IF(12&lt;=COUNTIF($B$6:$B$37,Undirviðmið!$B134),IFERROR(INDEX($C$6:$C$37,MATCH(Undirviðmið!$B134,$B$6:$B$37,0)+12-1),""),"")))</f>
        <v/>
      </c>
      <c r="EO17" s="1" t="str">
        <f aca="false">IF(Undirviðmið!$B135="","",IF(Undirviðmið!$B135=Viðmið!$C$10,IFERROR(INDEX($C$38:$C$52,12),""),IF(12&lt;=COUNTIF($B$6:$B$37,Undirviðmið!$B135),IFERROR(INDEX($C$6:$C$37,MATCH(Undirviðmið!$B135,$B$6:$B$37,0)+12-1),""),"")))</f>
        <v/>
      </c>
      <c r="EP17" s="1" t="str">
        <f aca="false">IF(Undirviðmið!$B136="","",IF(Undirviðmið!$B136=Viðmið!$C$10,IFERROR(INDEX($C$38:$C$52,12),""),IF(12&lt;=COUNTIF($B$6:$B$37,Undirviðmið!$B136),IFERROR(INDEX($C$6:$C$37,MATCH(Undirviðmið!$B136,$B$6:$B$37,0)+12-1),""),"")))</f>
        <v/>
      </c>
      <c r="EQ17" s="1" t="str">
        <f aca="false">IF(Undirviðmið!$B137="","",IF(Undirviðmið!$B137=Viðmið!$C$10,IFERROR(INDEX($C$38:$C$52,12),""),IF(12&lt;=COUNTIF($B$6:$B$37,Undirviðmið!$B137),IFERROR(INDEX($C$6:$C$37,MATCH(Undirviðmið!$B137,$B$6:$B$37,0)+12-1),""),"")))</f>
        <v/>
      </c>
      <c r="ER17" s="1" t="str">
        <f aca="false">IF(Undirviðmið!$B138="","",IF(Undirviðmið!$B138=Viðmið!$C$10,IFERROR(INDEX($C$38:$C$52,12),""),IF(12&lt;=COUNTIF($B$6:$B$37,Undirviðmið!$B138),IFERROR(INDEX($C$6:$C$37,MATCH(Undirviðmið!$B138,$B$6:$B$37,0)+12-1),""),"")))</f>
        <v/>
      </c>
      <c r="ES17" s="1" t="str">
        <f aca="false">IF(Undirviðmið!$B139="","",IF(Undirviðmið!$B139=Viðmið!$C$10,IFERROR(INDEX($C$38:$C$52,12),""),IF(12&lt;=COUNTIF($B$6:$B$37,Undirviðmið!$B139),IFERROR(INDEX($C$6:$C$37,MATCH(Undirviðmið!$B139,$B$6:$B$37,0)+12-1),""),"")))</f>
        <v/>
      </c>
      <c r="ET17" s="1" t="str">
        <f aca="false">IF(Undirviðmið!$B140="","",IF(Undirviðmið!$B140=Viðmið!$C$10,IFERROR(INDEX($C$38:$C$52,12),""),IF(12&lt;=COUNTIF($B$6:$B$37,Undirviðmið!$B140),IFERROR(INDEX($C$6:$C$37,MATCH(Undirviðmið!$B140,$B$6:$B$37,0)+12-1),""),"")))</f>
        <v/>
      </c>
      <c r="EU17" s="1" t="str">
        <f aca="false">IF(Undirviðmið!$B141="","",IF(Undirviðmið!$B141=Viðmið!$C$10,IFERROR(INDEX($C$38:$C$52,12),""),IF(12&lt;=COUNTIF($B$6:$B$37,Undirviðmið!$B141),IFERROR(INDEX($C$6:$C$37,MATCH(Undirviðmið!$B141,$B$6:$B$37,0)+12-1),""),"")))</f>
        <v/>
      </c>
      <c r="EV17" s="1" t="str">
        <f aca="false">IF(Undirviðmið!$B142="","",IF(Undirviðmið!$B142=Viðmið!$C$10,IFERROR(INDEX($C$38:$C$52,12),""),IF(12&lt;=COUNTIF($B$6:$B$37,Undirviðmið!$B142),IFERROR(INDEX($C$6:$C$37,MATCH(Undirviðmið!$B142,$B$6:$B$37,0)+12-1),""),"")))</f>
        <v/>
      </c>
      <c r="EW17" s="1" t="str">
        <f aca="false">IF(Undirviðmið!$B143="","",IF(Undirviðmið!$B143=Viðmið!$C$10,IFERROR(INDEX($C$38:$C$52,12),""),IF(12&lt;=COUNTIF($B$6:$B$37,Undirviðmið!$B143),IFERROR(INDEX($C$6:$C$37,MATCH(Undirviðmið!$B143,$B$6:$B$37,0)+12-1),""),"")))</f>
        <v/>
      </c>
      <c r="EX17" s="1" t="str">
        <f aca="false">IF(Undirviðmið!$B144="","",IF(Undirviðmið!$B144=Viðmið!$C$10,IFERROR(INDEX($C$38:$C$52,12),""),IF(12&lt;=COUNTIF($B$6:$B$37,Undirviðmið!$B144),IFERROR(INDEX($C$6:$C$37,MATCH(Undirviðmið!$B144,$B$6:$B$37,0)+12-1),""),"")))</f>
        <v/>
      </c>
      <c r="EY17" s="1" t="str">
        <f aca="false">IF(Undirviðmið!$B145="","",IF(Undirviðmið!$B145=Viðmið!$C$10,IFERROR(INDEX($C$38:$C$52,12),""),IF(12&lt;=COUNTIF($B$6:$B$37,Undirviðmið!$B145),IFERROR(INDEX($C$6:$C$37,MATCH(Undirviðmið!$B145,$B$6:$B$37,0)+12-1),""),"")))</f>
        <v/>
      </c>
      <c r="EZ17" s="1" t="str">
        <f aca="false">IF(Undirviðmið!$B146="","",IF(Undirviðmið!$B146=Viðmið!$C$10,IFERROR(INDEX($C$38:$C$52,12),""),IF(12&lt;=COUNTIF($B$6:$B$37,Undirviðmið!$B146),IFERROR(INDEX($C$6:$C$37,MATCH(Undirviðmið!$B146,$B$6:$B$37,0)+12-1),""),"")))</f>
        <v/>
      </c>
      <c r="FA17" s="1" t="str">
        <f aca="false">IF(Undirviðmið!$B147="","",IF(Undirviðmið!$B147=Viðmið!$C$10,IFERROR(INDEX($C$38:$C$52,12),""),IF(12&lt;=COUNTIF($B$6:$B$37,Undirviðmið!$B147),IFERROR(INDEX($C$6:$C$37,MATCH(Undirviðmið!$B147,$B$6:$B$37,0)+12-1),""),"")))</f>
        <v/>
      </c>
      <c r="FB17" s="1" t="str">
        <f aca="false">IF(Undirviðmið!$B148="","",IF(Undirviðmið!$B148=Viðmið!$C$10,IFERROR(INDEX($C$38:$C$52,12),""),IF(12&lt;=COUNTIF($B$6:$B$37,Undirviðmið!$B148),IFERROR(INDEX($C$6:$C$37,MATCH(Undirviðmið!$B148,$B$6:$B$37,0)+12-1),""),"")))</f>
        <v/>
      </c>
      <c r="FC17" s="1" t="str">
        <f aca="false">IF(Undirviðmið!$B149="","",IF(Undirviðmið!$B149=Viðmið!$C$10,IFERROR(INDEX($C$38:$C$52,12),""),IF(12&lt;=COUNTIF($B$6:$B$37,Undirviðmið!$B149),IFERROR(INDEX($C$6:$C$37,MATCH(Undirviðmið!$B149,$B$6:$B$37,0)+12-1),""),"")))</f>
        <v/>
      </c>
      <c r="FD17" s="1" t="str">
        <f aca="false">IF(Undirviðmið!$B150="","",IF(Undirviðmið!$B150=Viðmið!$C$10,IFERROR(INDEX($C$38:$C$52,12),""),IF(12&lt;=COUNTIF($B$6:$B$37,Undirviðmið!$B150),IFERROR(INDEX($C$6:$C$37,MATCH(Undirviðmið!$B150,$B$6:$B$37,0)+12-1),""),"")))</f>
        <v/>
      </c>
      <c r="FE17" s="1" t="str">
        <f aca="false">IF(Undirviðmið!$B151="","",IF(Undirviðmið!$B151=Viðmið!$C$10,IFERROR(INDEX($C$38:$C$52,12),""),IF(12&lt;=COUNTIF($B$6:$B$37,Undirviðmið!$B151),IFERROR(INDEX($C$6:$C$37,MATCH(Undirviðmið!$B151,$B$6:$B$37,0)+12-1),""),"")))</f>
        <v/>
      </c>
      <c r="FF17" s="1" t="str">
        <f aca="false">IF(Undirviðmið!$B152="","",IF(Undirviðmið!$B152=Viðmið!$C$10,IFERROR(INDEX($C$38:$C$52,12),""),IF(12&lt;=COUNTIF($B$6:$B$37,Undirviðmið!$B152),IFERROR(INDEX($C$6:$C$37,MATCH(Undirviðmið!$B152,$B$6:$B$37,0)+12-1),""),"")))</f>
        <v/>
      </c>
      <c r="FG17" s="1" t="str">
        <f aca="false">IF(Undirviðmið!$B153="","",IF(Undirviðmið!$B153=Viðmið!$C$10,IFERROR(INDEX($C$38:$C$52,12),""),IF(12&lt;=COUNTIF($B$6:$B$37,Undirviðmið!$B153),IFERROR(INDEX($C$6:$C$37,MATCH(Undirviðmið!$B153,$B$6:$B$37,0)+12-1),""),"")))</f>
        <v/>
      </c>
      <c r="FH17" s="1" t="str">
        <f aca="false">IF(Undirviðmið!$B154="","",IF(Undirviðmið!$B154=Viðmið!$C$10,IFERROR(INDEX($C$38:$C$52,12),""),IF(12&lt;=COUNTIF($B$6:$B$37,Undirviðmið!$B154),IFERROR(INDEX($C$6:$C$37,MATCH(Undirviðmið!$B154,$B$6:$B$37,0)+12-1),""),"")))</f>
        <v/>
      </c>
      <c r="FI17" s="1" t="str">
        <f aca="false">IF(Undirviðmið!$B155="","",IF(Undirviðmið!$B155=Viðmið!$C$10,IFERROR(INDEX($C$38:$C$52,12),""),IF(12&lt;=COUNTIF($B$6:$B$37,Undirviðmið!$B155),IFERROR(INDEX($C$6:$C$37,MATCH(Undirviðmið!$B155,$B$6:$B$37,0)+12-1),""),"")))</f>
        <v/>
      </c>
      <c r="FJ17" s="1" t="str">
        <f aca="false">IF(Undirviðmið!$B156="","",IF(Undirviðmið!$B156=Viðmið!$C$10,IFERROR(INDEX($C$38:$C$52,12),""),IF(12&lt;=COUNTIF($B$6:$B$37,Undirviðmið!$B156),IFERROR(INDEX($C$6:$C$37,MATCH(Undirviðmið!$B156,$B$6:$B$37,0)+12-1),""),"")))</f>
        <v/>
      </c>
      <c r="FK17" s="1" t="str">
        <f aca="false">IF(Undirviðmið!$B157="","",IF(Undirviðmið!$B157=Viðmið!$C$10,IFERROR(INDEX($C$38:$C$52,12),""),IF(12&lt;=COUNTIF($B$6:$B$37,Undirviðmið!$B157),IFERROR(INDEX($C$6:$C$37,MATCH(Undirviðmið!$B157,$B$6:$B$37,0)+12-1),""),"")))</f>
        <v/>
      </c>
      <c r="FL17" s="1" t="str">
        <f aca="false">IF(Undirviðmið!$B158="","",IF(Undirviðmið!$B158=Viðmið!$C$10,IFERROR(INDEX($C$38:$C$52,12),""),IF(12&lt;=COUNTIF($B$6:$B$37,Undirviðmið!$B158),IFERROR(INDEX($C$6:$C$37,MATCH(Undirviðmið!$B158,$B$6:$B$37,0)+12-1),""),"")))</f>
        <v/>
      </c>
      <c r="FM17" s="1" t="str">
        <f aca="false">IF(Undirviðmið!$B159="","",IF(Undirviðmið!$B159=Viðmið!$C$10,IFERROR(INDEX($C$38:$C$52,12),""),IF(12&lt;=COUNTIF($B$6:$B$37,Undirviðmið!$B159),IFERROR(INDEX($C$6:$C$37,MATCH(Undirviðmið!$B159,$B$6:$B$37,0)+12-1),""),"")))</f>
        <v/>
      </c>
      <c r="FN17" s="1" t="str">
        <f aca="false">IF(Undirviðmið!$B160="","",IF(Undirviðmið!$B160=Viðmið!$C$10,IFERROR(INDEX($C$38:$C$52,12),""),IF(12&lt;=COUNTIF($B$6:$B$37,Undirviðmið!$B160),IFERROR(INDEX($C$6:$C$37,MATCH(Undirviðmið!$B160,$B$6:$B$37,0)+12-1),""),"")))</f>
        <v/>
      </c>
      <c r="FO17" s="1" t="str">
        <f aca="false">IF(Undirviðmið!$B161="","",IF(Undirviðmið!$B161=Viðmið!$C$10,IFERROR(INDEX($C$38:$C$52,12),""),IF(12&lt;=COUNTIF($B$6:$B$37,Undirviðmið!$B161),IFERROR(INDEX($C$6:$C$37,MATCH(Undirviðmið!$B161,$B$6:$B$37,0)+12-1),""),"")))</f>
        <v/>
      </c>
      <c r="FP17" s="1" t="str">
        <f aca="false">IF(Undirviðmið!$B162="","",IF(Undirviðmið!$B162=Viðmið!$C$10,IFERROR(INDEX($C$38:$C$52,12),""),IF(12&lt;=COUNTIF($B$6:$B$37,Undirviðmið!$B162),IFERROR(INDEX($C$6:$C$37,MATCH(Undirviðmið!$B162,$B$6:$B$37,0)+12-1),""),"")))</f>
        <v/>
      </c>
      <c r="FQ17" s="1" t="str">
        <f aca="false">IF(Undirviðmið!$B163="","",IF(Undirviðmið!$B163=Viðmið!$C$10,IFERROR(INDEX($C$38:$C$52,12),""),IF(12&lt;=COUNTIF($B$6:$B$37,Undirviðmið!$B163),IFERROR(INDEX($C$6:$C$37,MATCH(Undirviðmið!$B163,$B$6:$B$37,0)+12-1),""),"")))</f>
        <v/>
      </c>
      <c r="FR17" s="1" t="str">
        <f aca="false">IF(Undirviðmið!$B164="","",IF(Undirviðmið!$B164=Viðmið!$C$10,IFERROR(INDEX($C$38:$C$52,12),""),IF(12&lt;=COUNTIF($B$6:$B$37,Undirviðmið!$B164),IFERROR(INDEX($C$6:$C$37,MATCH(Undirviðmið!$B164,$B$6:$B$37,0)+12-1),""),"")))</f>
        <v/>
      </c>
      <c r="FS17" s="1" t="str">
        <f aca="false">IF(Undirviðmið!$B165="","",IF(Undirviðmið!$B165=Viðmið!$C$10,IFERROR(INDEX($C$38:$C$52,12),""),IF(12&lt;=COUNTIF($B$6:$B$37,Undirviðmið!$B165),IFERROR(INDEX($C$6:$C$37,MATCH(Undirviðmið!$B165,$B$6:$B$37,0)+12-1),""),"")))</f>
        <v/>
      </c>
      <c r="FT17" s="1" t="str">
        <f aca="false">IF(Undirviðmið!$B166="","",IF(Undirviðmið!$B166=Viðmið!$C$10,IFERROR(INDEX($C$38:$C$52,12),""),IF(12&lt;=COUNTIF($B$6:$B$37,Undirviðmið!$B166),IFERROR(INDEX($C$6:$C$37,MATCH(Undirviðmið!$B166,$B$6:$B$37,0)+12-1),""),"")))</f>
        <v/>
      </c>
      <c r="FU17" s="1" t="str">
        <f aca="false">IF(Undirviðmið!$B167="","",IF(Undirviðmið!$B167=Viðmið!$C$10,IFERROR(INDEX($C$38:$C$52,12),""),IF(12&lt;=COUNTIF($B$6:$B$37,Undirviðmið!$B167),IFERROR(INDEX($C$6:$C$37,MATCH(Undirviðmið!$B167,$B$6:$B$37,0)+12-1),""),"")))</f>
        <v/>
      </c>
      <c r="FV17" s="1" t="str">
        <f aca="false">IF(Undirviðmið!$B168="","",IF(Undirviðmið!$B168=Viðmið!$C$10,IFERROR(INDEX($C$38:$C$52,12),""),IF(12&lt;=COUNTIF($B$6:$B$37,Undirviðmið!$B168),IFERROR(INDEX($C$6:$C$37,MATCH(Undirviðmið!$B168,$B$6:$B$37,0)+12-1),""),"")))</f>
        <v/>
      </c>
      <c r="FW17" s="1" t="str">
        <f aca="false">IF(Undirviðmið!$B169="","",IF(Undirviðmið!$B169=Viðmið!$C$10,IFERROR(INDEX($C$38:$C$52,12),""),IF(12&lt;=COUNTIF($B$6:$B$37,Undirviðmið!$B169),IFERROR(INDEX($C$6:$C$37,MATCH(Undirviðmið!$B169,$B$6:$B$37,0)+12-1),""),"")))</f>
        <v/>
      </c>
      <c r="FX17" s="1" t="str">
        <f aca="false">IF(Undirviðmið!$B170="","",IF(Undirviðmið!$B170=Viðmið!$C$10,IFERROR(INDEX($C$38:$C$52,12),""),IF(12&lt;=COUNTIF($B$6:$B$37,Undirviðmið!$B170),IFERROR(INDEX($C$6:$C$37,MATCH(Undirviðmið!$B170,$B$6:$B$37,0)+12-1),""),"")))</f>
        <v/>
      </c>
      <c r="FY17" s="1" t="str">
        <f aca="false">IF(Undirviðmið!$B171="","",IF(Undirviðmið!$B171=Viðmið!$C$10,IFERROR(INDEX($C$38:$C$52,12),""),IF(12&lt;=COUNTIF($B$6:$B$37,Undirviðmið!$B171),IFERROR(INDEX($C$6:$C$37,MATCH(Undirviðmið!$B171,$B$6:$B$37,0)+12-1),""),"")))</f>
        <v/>
      </c>
      <c r="FZ17" s="1" t="str">
        <f aca="false">IF(Undirviðmið!$B172="","",IF(Undirviðmið!$B172=Viðmið!$C$10,IFERROR(INDEX($C$38:$C$52,12),""),IF(12&lt;=COUNTIF($B$6:$B$37,Undirviðmið!$B172),IFERROR(INDEX($C$6:$C$37,MATCH(Undirviðmið!$B172,$B$6:$B$37,0)+12-1),""),"")))</f>
        <v/>
      </c>
      <c r="GA17" s="1" t="str">
        <f aca="false">IF(Undirviðmið!$B173="","",IF(Undirviðmið!$B173=Viðmið!$C$10,IFERROR(INDEX($C$38:$C$52,12),""),IF(12&lt;=COUNTIF($B$6:$B$37,Undirviðmið!$B173),IFERROR(INDEX($C$6:$C$37,MATCH(Undirviðmið!$B173,$B$6:$B$37,0)+12-1),""),"")))</f>
        <v/>
      </c>
      <c r="GB17" s="1" t="str">
        <f aca="false">IF(Undirviðmið!$B174="","",IF(Undirviðmið!$B174=Viðmið!$C$10,IFERROR(INDEX($C$38:$C$52,12),""),IF(12&lt;=COUNTIF($B$6:$B$37,Undirviðmið!$B174),IFERROR(INDEX($C$6:$C$37,MATCH(Undirviðmið!$B174,$B$6:$B$37,0)+12-1),""),"")))</f>
        <v/>
      </c>
      <c r="GC17" s="1" t="str">
        <f aca="false">IF(Undirviðmið!$B175="","",IF(Undirviðmið!$B175=Viðmið!$C$10,IFERROR(INDEX($C$38:$C$52,12),""),IF(12&lt;=COUNTIF($B$6:$B$37,Undirviðmið!$B175),IFERROR(INDEX($C$6:$C$37,MATCH(Undirviðmið!$B175,$B$6:$B$37,0)+12-1),""),"")))</f>
        <v/>
      </c>
      <c r="GD17" s="1" t="str">
        <f aca="false">IF(Undirviðmið!$B176="","",IF(Undirviðmið!$B176=Viðmið!$C$10,IFERROR(INDEX($C$38:$C$52,12),""),IF(12&lt;=COUNTIF($B$6:$B$37,Undirviðmið!$B176),IFERROR(INDEX($C$6:$C$37,MATCH(Undirviðmið!$B176,$B$6:$B$37,0)+12-1),""),"")))</f>
        <v/>
      </c>
      <c r="GE17" s="1" t="str">
        <f aca="false">IF(Undirviðmið!$B177="","",IF(Undirviðmið!$B177=Viðmið!$C$10,IFERROR(INDEX($C$38:$C$52,12),""),IF(12&lt;=COUNTIF($B$6:$B$37,Undirviðmið!$B177),IFERROR(INDEX($C$6:$C$37,MATCH(Undirviðmið!$B177,$B$6:$B$37,0)+12-1),""),"")))</f>
        <v/>
      </c>
      <c r="GF17" s="1" t="str">
        <f aca="false">IF(Undirviðmið!$B178="","",IF(Undirviðmið!$B178=Viðmið!$C$10,IFERROR(INDEX($C$38:$C$52,12),""),IF(12&lt;=COUNTIF($B$6:$B$37,Undirviðmið!$B178),IFERROR(INDEX($C$6:$C$37,MATCH(Undirviðmið!$B178,$B$6:$B$37,0)+12-1),""),"")))</f>
        <v/>
      </c>
      <c r="GG17" s="1" t="str">
        <f aca="false">IF(Undirviðmið!$B179="","",IF(Undirviðmið!$B179=Viðmið!$C$10,IFERROR(INDEX($C$38:$C$52,12),""),IF(12&lt;=COUNTIF($B$6:$B$37,Undirviðmið!$B179),IFERROR(INDEX($C$6:$C$37,MATCH(Undirviðmið!$B179,$B$6:$B$37,0)+12-1),""),"")))</f>
        <v/>
      </c>
      <c r="GH17" s="1" t="str">
        <f aca="false">IF(Undirviðmið!$B180="","",IF(Undirviðmið!$B180=Viðmið!$C$10,IFERROR(INDEX($C$38:$C$52,12),""),IF(12&lt;=COUNTIF($B$6:$B$37,Undirviðmið!$B180),IFERROR(INDEX($C$6:$C$37,MATCH(Undirviðmið!$B180,$B$6:$B$37,0)+12-1),""),"")))</f>
        <v/>
      </c>
      <c r="GI17" s="1" t="str">
        <f aca="false">IF(Undirviðmið!$B181="","",IF(Undirviðmið!$B181=Viðmið!$C$10,IFERROR(INDEX($C$38:$C$52,12),""),IF(12&lt;=COUNTIF($B$6:$B$37,Undirviðmið!$B181),IFERROR(INDEX($C$6:$C$37,MATCH(Undirviðmið!$B181,$B$6:$B$37,0)+12-1),""),"")))</f>
        <v/>
      </c>
      <c r="GJ17" s="1" t="str">
        <f aca="false">IF(Undirviðmið!$B182="","",IF(Undirviðmið!$B182=Viðmið!$C$10,IFERROR(INDEX($C$38:$C$52,12),""),IF(12&lt;=COUNTIF($B$6:$B$37,Undirviðmið!$B182),IFERROR(INDEX($C$6:$C$37,MATCH(Undirviðmið!$B182,$B$6:$B$37,0)+12-1),""),"")))</f>
        <v/>
      </c>
      <c r="GK17" s="1" t="str">
        <f aca="false">IF(Undirviðmið!$B183="","",IF(Undirviðmið!$B183=Viðmið!$C$10,IFERROR(INDEX($C$38:$C$52,12),""),IF(12&lt;=COUNTIF($B$6:$B$37,Undirviðmið!$B183),IFERROR(INDEX($C$6:$C$37,MATCH(Undirviðmið!$B183,$B$6:$B$37,0)+12-1),""),"")))</f>
        <v/>
      </c>
      <c r="GL17" s="1" t="str">
        <f aca="false">IF(Undirviðmið!$B184="","",IF(Undirviðmið!$B184=Viðmið!$C$10,IFERROR(INDEX($C$38:$C$52,12),""),IF(12&lt;=COUNTIF($B$6:$B$37,Undirviðmið!$B184),IFERROR(INDEX($C$6:$C$37,MATCH(Undirviðmið!$B184,$B$6:$B$37,0)+12-1),""),"")))</f>
        <v/>
      </c>
      <c r="GM17" s="1" t="str">
        <f aca="false">IF(Undirviðmið!$B185="","",IF(Undirviðmið!$B185=Viðmið!$C$10,IFERROR(INDEX($C$38:$C$52,12),""),IF(12&lt;=COUNTIF($B$6:$B$37,Undirviðmið!$B185),IFERROR(INDEX($C$6:$C$37,MATCH(Undirviðmið!$B185,$B$6:$B$37,0)+12-1),""),"")))</f>
        <v/>
      </c>
      <c r="GN17" s="1" t="str">
        <f aca="false">IF(Undirviðmið!$B186="","",IF(Undirviðmið!$B186=Viðmið!$C$10,IFERROR(INDEX($C$38:$C$52,12),""),IF(12&lt;=COUNTIF($B$6:$B$37,Undirviðmið!$B186),IFERROR(INDEX($C$6:$C$37,MATCH(Undirviðmið!$B186,$B$6:$B$37,0)+12-1),""),"")))</f>
        <v/>
      </c>
      <c r="GO17" s="1" t="str">
        <f aca="false">IF(Undirviðmið!$B187="","",IF(Undirviðmið!$B187=Viðmið!$C$10,IFERROR(INDEX($C$38:$C$52,12),""),IF(12&lt;=COUNTIF($B$6:$B$37,Undirviðmið!$B187),IFERROR(INDEX($C$6:$C$37,MATCH(Undirviðmið!$B187,$B$6:$B$37,0)+12-1),""),"")))</f>
        <v/>
      </c>
      <c r="GP17" s="1" t="str">
        <f aca="false">IF(Undirviðmið!$B188="","",IF(Undirviðmið!$B188=Viðmið!$C$10,IFERROR(INDEX($C$38:$C$52,12),""),IF(12&lt;=COUNTIF($B$6:$B$37,Undirviðmið!$B188),IFERROR(INDEX($C$6:$C$37,MATCH(Undirviðmið!$B188,$B$6:$B$37,0)+12-1),""),"")))</f>
        <v/>
      </c>
      <c r="GQ17" s="1" t="str">
        <f aca="false">IF(Undirviðmið!$B189="","",IF(Undirviðmið!$B189=Viðmið!$C$10,IFERROR(INDEX($C$38:$C$52,12),""),IF(12&lt;=COUNTIF($B$6:$B$37,Undirviðmið!$B189),IFERROR(INDEX($C$6:$C$37,MATCH(Undirviðmið!$B189,$B$6:$B$37,0)+12-1),""),"")))</f>
        <v/>
      </c>
      <c r="GR17" s="1" t="str">
        <f aca="false">IF(Undirviðmið!$B190="","",IF(Undirviðmið!$B190=Viðmið!$C$10,IFERROR(INDEX($C$38:$C$52,12),""),IF(12&lt;=COUNTIF($B$6:$B$37,Undirviðmið!$B190),IFERROR(INDEX($C$6:$C$37,MATCH(Undirviðmið!$B190,$B$6:$B$37,0)+12-1),""),"")))</f>
        <v/>
      </c>
      <c r="GS17" s="1" t="str">
        <f aca="false">IF(Undirviðmið!$B191="","",IF(Undirviðmið!$B191=Viðmið!$C$10,IFERROR(INDEX($C$38:$C$52,12),""),IF(12&lt;=COUNTIF($B$6:$B$37,Undirviðmið!$B191),IFERROR(INDEX($C$6:$C$37,MATCH(Undirviðmið!$B191,$B$6:$B$37,0)+12-1),""),"")))</f>
        <v/>
      </c>
      <c r="GT17" s="1" t="str">
        <f aca="false">IF(Undirviðmið!$B192="","",IF(Undirviðmið!$B192=Viðmið!$C$10,IFERROR(INDEX($C$38:$C$52,12),""),IF(12&lt;=COUNTIF($B$6:$B$37,Undirviðmið!$B192),IFERROR(INDEX($C$6:$C$37,MATCH(Undirviðmið!$B192,$B$6:$B$37,0)+12-1),""),"")))</f>
        <v/>
      </c>
      <c r="GU17" s="1" t="str">
        <f aca="false">IF(Undirviðmið!$B193="","",IF(Undirviðmið!$B193=Viðmið!$C$10,IFERROR(INDEX($C$38:$C$52,12),""),IF(12&lt;=COUNTIF($B$6:$B$37,Undirviðmið!$B193),IFERROR(INDEX($C$6:$C$37,MATCH(Undirviðmið!$B193,$B$6:$B$37,0)+12-1),""),"")))</f>
        <v/>
      </c>
      <c r="GV17" s="1" t="str">
        <f aca="false">IF(Undirviðmið!$B194="","",IF(Undirviðmið!$B194=Viðmið!$C$10,IFERROR(INDEX($C$38:$C$52,12),""),IF(12&lt;=COUNTIF($B$6:$B$37,Undirviðmið!$B194),IFERROR(INDEX($C$6:$C$37,MATCH(Undirviðmið!$B194,$B$6:$B$37,0)+12-1),""),"")))</f>
        <v/>
      </c>
      <c r="GW17" s="1" t="str">
        <f aca="false">IF(Undirviðmið!$B195="","",IF(Undirviðmið!$B195=Viðmið!$C$10,IFERROR(INDEX($C$38:$C$52,12),""),IF(12&lt;=COUNTIF($B$6:$B$37,Undirviðmið!$B195),IFERROR(INDEX($C$6:$C$37,MATCH(Undirviðmið!$B195,$B$6:$B$37,0)+12-1),""),"")))</f>
        <v/>
      </c>
      <c r="GX17" s="1" t="str">
        <f aca="false">IF(Undirviðmið!$B196="","",IF(Undirviðmið!$B196=Viðmið!$C$10,IFERROR(INDEX($C$38:$C$52,12),""),IF(12&lt;=COUNTIF($B$6:$B$37,Undirviðmið!$B196),IFERROR(INDEX($C$6:$C$37,MATCH(Undirviðmið!$B196,$B$6:$B$37,0)+12-1),""),"")))</f>
        <v/>
      </c>
      <c r="GY17" s="1" t="str">
        <f aca="false">IF(Undirviðmið!$B197="","",IF(Undirviðmið!$B197=Viðmið!$C$10,IFERROR(INDEX($C$38:$C$52,12),""),IF(12&lt;=COUNTIF($B$6:$B$37,Undirviðmið!$B197),IFERROR(INDEX($C$6:$C$37,MATCH(Undirviðmið!$B197,$B$6:$B$37,0)+12-1),""),"")))</f>
        <v/>
      </c>
      <c r="GZ17" s="1" t="str">
        <f aca="false">IF(Undirviðmið!$B198="","",IF(Undirviðmið!$B198=Viðmið!$C$10,IFERROR(INDEX($C$38:$C$52,12),""),IF(12&lt;=COUNTIF($B$6:$B$37,Undirviðmið!$B198),IFERROR(INDEX($C$6:$C$37,MATCH(Undirviðmið!$B198,$B$6:$B$37,0)+12-1),""),"")))</f>
        <v/>
      </c>
      <c r="HA17" s="1" t="str">
        <f aca="false">IF(Undirviðmið!$B199="","",IF(Undirviðmið!$B199=Viðmið!$C$10,IFERROR(INDEX($C$38:$C$52,12),""),IF(12&lt;=COUNTIF($B$6:$B$37,Undirviðmið!$B199),IFERROR(INDEX($C$6:$C$37,MATCH(Undirviðmið!$B199,$B$6:$B$37,0)+12-1),""),"")))</f>
        <v/>
      </c>
      <c r="HB17" s="1" t="str">
        <f aca="false">IF(Undirviðmið!$B200="","",IF(Undirviðmið!$B200=Viðmið!$C$10,IFERROR(INDEX($C$38:$C$52,12),""),IF(12&lt;=COUNTIF($B$6:$B$37,Undirviðmið!$B200),IFERROR(INDEX($C$6:$C$37,MATCH(Undirviðmið!$B200,$B$6:$B$37,0)+12-1),""),"")))</f>
        <v/>
      </c>
      <c r="HC17" s="1" t="str">
        <f aca="false">IF(Undirviðmið!$B201="","",IF(Undirviðmið!$B201=Viðmið!$C$10,IFERROR(INDEX($C$38:$C$52,12),""),IF(12&lt;=COUNTIF($B$6:$B$37,Undirviðmið!$B201),IFERROR(INDEX($C$6:$C$37,MATCH(Undirviðmið!$B201,$B$6:$B$37,0)+12-1),""),"")))</f>
        <v/>
      </c>
      <c r="HD17" s="1" t="str">
        <f aca="false">IF(Undirviðmið!$B202="","",IF(Undirviðmið!$B202=Viðmið!$C$10,IFERROR(INDEX($C$38:$C$52,12),""),IF(12&lt;=COUNTIF($B$6:$B$37,Undirviðmið!$B202),IFERROR(INDEX($C$6:$C$37,MATCH(Undirviðmið!$B202,$B$6:$B$37,0)+12-1),""),"")))</f>
        <v/>
      </c>
      <c r="HE17" s="1" t="str">
        <f aca="false">IF(Undirviðmið!$B203="","",IF(Undirviðmið!$B203=Viðmið!$C$10,IFERROR(INDEX($C$38:$C$52,12),""),IF(12&lt;=COUNTIF($B$6:$B$37,Undirviðmið!$B203),IFERROR(INDEX($C$6:$C$37,MATCH(Undirviðmið!$B203,$B$6:$B$37,0)+12-1),""),"")))</f>
        <v/>
      </c>
      <c r="HF17" s="1" t="str">
        <f aca="false">IF(Undirviðmið!$B204="","",IF(Undirviðmið!$B204=Viðmið!$C$10,IFERROR(INDEX($C$38:$C$52,12),""),IF(12&lt;=COUNTIF($B$6:$B$37,Undirviðmið!$B204),IFERROR(INDEX($C$6:$C$37,MATCH(Undirviðmið!$B204,$B$6:$B$37,0)+12-1),""),"")))</f>
        <v/>
      </c>
      <c r="HG17" s="1" t="str">
        <f aca="false">IF(Undirviðmið!$B205="","",IF(Undirviðmið!$B205=Viðmið!$C$10,IFERROR(INDEX($C$38:$C$52,12),""),IF(12&lt;=COUNTIF($B$6:$B$37,Undirviðmið!$B205),IFERROR(INDEX($C$6:$C$37,MATCH(Undirviðmið!$B205,$B$6:$B$37,0)+12-1),""),"")))</f>
        <v/>
      </c>
    </row>
    <row r="18" customFormat="false" ht="15" hidden="false" customHeight="true" outlineLevel="0" collapsed="false">
      <c r="B18" s="1" t="s">
        <v>96</v>
      </c>
      <c r="C18" s="1" t="s">
        <v>257</v>
      </c>
      <c r="D18" s="1" t="s">
        <v>258</v>
      </c>
      <c r="E18" s="1" t="n">
        <v>5</v>
      </c>
      <c r="F18" s="1" t="s">
        <v>259</v>
      </c>
      <c r="G18" s="1" t="s">
        <v>260</v>
      </c>
      <c r="H18" s="1" t="s">
        <v>261</v>
      </c>
      <c r="I18" s="1" t="s">
        <v>262</v>
      </c>
      <c r="J18" s="1" t="s">
        <v>263</v>
      </c>
      <c r="P18" s="1" t="str">
        <f aca="false">IF(Undirviðmið!$B6="","",IF(Undirviðmið!$B6=Viðmið!$C$10,IFERROR(INDEX($C$38:$C$52,13),""),IF(13&lt;=COUNTIF($B$6:$B$37,Undirviðmið!$B6),IFERROR(INDEX($C$6:$C$37,MATCH(Undirviðmið!$B6,$B$6:$B$37,0)+13-1),""),"")))</f>
        <v/>
      </c>
      <c r="Q18" s="1" t="str">
        <f aca="false">IF(Undirviðmið!$B7="","",IF(Undirviðmið!$B7=Viðmið!$C$10,IFERROR(INDEX($C$38:$C$52,13),""),IF(13&lt;=COUNTIF($B$6:$B$37,Undirviðmið!$B7),IFERROR(INDEX($C$6:$C$37,MATCH(Undirviðmið!$B7,$B$6:$B$37,0)+13-1),""),"")))</f>
        <v/>
      </c>
      <c r="R18" s="1" t="str">
        <f aca="false">IF(Undirviðmið!$B8="","",IF(Undirviðmið!$B8=Viðmið!$C$10,IFERROR(INDEX($C$38:$C$52,13),""),IF(13&lt;=COUNTIF($B$6:$B$37,Undirviðmið!$B8),IFERROR(INDEX($C$6:$C$37,MATCH(Undirviðmið!$B8,$B$6:$B$37,0)+13-1),""),"")))</f>
        <v/>
      </c>
      <c r="S18" s="1" t="str">
        <f aca="false">IF(Undirviðmið!$B9="","",IF(Undirviðmið!$B9=Viðmið!$C$10,IFERROR(INDEX($C$38:$C$52,13),""),IF(13&lt;=COUNTIF($B$6:$B$37,Undirviðmið!$B9),IFERROR(INDEX($C$6:$C$37,MATCH(Undirviðmið!$B9,$B$6:$B$37,0)+13-1),""),"")))</f>
        <v/>
      </c>
      <c r="T18" s="1" t="str">
        <f aca="false">IF(Undirviðmið!$B10="","",IF(Undirviðmið!$B10=Viðmið!$C$10,IFERROR(INDEX($C$38:$C$52,13),""),IF(13&lt;=COUNTIF($B$6:$B$37,Undirviðmið!$B10),IFERROR(INDEX($C$6:$C$37,MATCH(Undirviðmið!$B10,$B$6:$B$37,0)+13-1),""),"")))</f>
        <v/>
      </c>
      <c r="U18" s="1" t="str">
        <f aca="false">IF(Undirviðmið!$B11="","",IF(Undirviðmið!$B11=Viðmið!$C$10,IFERROR(INDEX($C$38:$C$52,13),""),IF(13&lt;=COUNTIF($B$6:$B$37,Undirviðmið!$B11),IFERROR(INDEX($C$6:$C$37,MATCH(Undirviðmið!$B11,$B$6:$B$37,0)+13-1),""),"")))</f>
        <v/>
      </c>
      <c r="V18" s="1" t="str">
        <f aca="false">IF(Undirviðmið!$B12="","",IF(Undirviðmið!$B12=Viðmið!$C$10,IFERROR(INDEX($C$38:$C$52,13),""),IF(13&lt;=COUNTIF($B$6:$B$37,Undirviðmið!$B12),IFERROR(INDEX($C$6:$C$37,MATCH(Undirviðmið!$B12,$B$6:$B$37,0)+13-1),""),"")))</f>
        <v/>
      </c>
      <c r="W18" s="1" t="str">
        <f aca="false">IF(Undirviðmið!$B13="","",IF(Undirviðmið!$B13=Viðmið!$C$10,IFERROR(INDEX($C$38:$C$52,13),""),IF(13&lt;=COUNTIF($B$6:$B$37,Undirviðmið!$B13),IFERROR(INDEX($C$6:$C$37,MATCH(Undirviðmið!$B13,$B$6:$B$37,0)+13-1),""),"")))</f>
        <v/>
      </c>
      <c r="X18" s="1" t="str">
        <f aca="false">IF(Undirviðmið!$B14="","",IF(Undirviðmið!$B14=Viðmið!$C$10,IFERROR(INDEX($C$38:$C$52,13),""),IF(13&lt;=COUNTIF($B$6:$B$37,Undirviðmið!$B14),IFERROR(INDEX($C$6:$C$37,MATCH(Undirviðmið!$B14,$B$6:$B$37,0)+13-1),""),"")))</f>
        <v/>
      </c>
      <c r="Y18" s="1" t="str">
        <f aca="false">IF(Undirviðmið!$B15="","",IF(Undirviðmið!$B15=Viðmið!$C$10,IFERROR(INDEX($C$38:$C$52,13),""),IF(13&lt;=COUNTIF($B$6:$B$37,Undirviðmið!$B15),IFERROR(INDEX($C$6:$C$37,MATCH(Undirviðmið!$B15,$B$6:$B$37,0)+13-1),""),"")))</f>
        <v/>
      </c>
      <c r="Z18" s="1" t="str">
        <f aca="false">IF(Undirviðmið!$B16="","",IF(Undirviðmið!$B16=Viðmið!$C$10,IFERROR(INDEX($C$38:$C$52,13),""),IF(13&lt;=COUNTIF($B$6:$B$37,Undirviðmið!$B16),IFERROR(INDEX($C$6:$C$37,MATCH(Undirviðmið!$B16,$B$6:$B$37,0)+13-1),""),"")))</f>
        <v/>
      </c>
      <c r="AA18" s="1" t="str">
        <f aca="false">IF(Undirviðmið!$B17="","",IF(Undirviðmið!$B17=Viðmið!$C$10,IFERROR(INDEX($C$38:$C$52,13),""),IF(13&lt;=COUNTIF($B$6:$B$37,Undirviðmið!$B17),IFERROR(INDEX($C$6:$C$37,MATCH(Undirviðmið!$B17,$B$6:$B$37,0)+13-1),""),"")))</f>
        <v/>
      </c>
      <c r="AB18" s="1" t="str">
        <f aca="false">IF(Undirviðmið!$B18="","",IF(Undirviðmið!$B18=Viðmið!$C$10,IFERROR(INDEX($C$38:$C$52,13),""),IF(13&lt;=COUNTIF($B$6:$B$37,Undirviðmið!$B18),IFERROR(INDEX($C$6:$C$37,MATCH(Undirviðmið!$B18,$B$6:$B$37,0)+13-1),""),"")))</f>
        <v/>
      </c>
      <c r="AC18" s="1" t="str">
        <f aca="false">IF(Undirviðmið!$B19="","",IF(Undirviðmið!$B19=Viðmið!$C$10,IFERROR(INDEX($C$38:$C$52,13),""),IF(13&lt;=COUNTIF($B$6:$B$37,Undirviðmið!$B19),IFERROR(INDEX($C$6:$C$37,MATCH(Undirviðmið!$B19,$B$6:$B$37,0)+13-1),""),"")))</f>
        <v/>
      </c>
      <c r="AD18" s="1" t="str">
        <f aca="false">IF(Undirviðmið!$B20="","",IF(Undirviðmið!$B20=Viðmið!$C$10,IFERROR(INDEX($C$38:$C$52,13),""),IF(13&lt;=COUNTIF($B$6:$B$37,Undirviðmið!$B20),IFERROR(INDEX($C$6:$C$37,MATCH(Undirviðmið!$B20,$B$6:$B$37,0)+13-1),""),"")))</f>
        <v/>
      </c>
      <c r="AE18" s="1" t="str">
        <f aca="false">IF(Undirviðmið!$B21="","",IF(Undirviðmið!$B21=Viðmið!$C$10,IFERROR(INDEX($C$38:$C$52,13),""),IF(13&lt;=COUNTIF($B$6:$B$37,Undirviðmið!$B21),IFERROR(INDEX($C$6:$C$37,MATCH(Undirviðmið!$B21,$B$6:$B$37,0)+13-1),""),"")))</f>
        <v/>
      </c>
      <c r="AF18" s="1" t="str">
        <f aca="false">IF(Undirviðmið!$B22="","",IF(Undirviðmið!$B22=Viðmið!$C$10,IFERROR(INDEX($C$38:$C$52,13),""),IF(13&lt;=COUNTIF($B$6:$B$37,Undirviðmið!$B22),IFERROR(INDEX($C$6:$C$37,MATCH(Undirviðmið!$B22,$B$6:$B$37,0)+13-1),""),"")))</f>
        <v/>
      </c>
      <c r="AG18" s="1" t="str">
        <f aca="false">IF(Undirviðmið!$B23="","",IF(Undirviðmið!$B23=Viðmið!$C$10,IFERROR(INDEX($C$38:$C$52,13),""),IF(13&lt;=COUNTIF($B$6:$B$37,Undirviðmið!$B23),IFERROR(INDEX($C$6:$C$37,MATCH(Undirviðmið!$B23,$B$6:$B$37,0)+13-1),""),"")))</f>
        <v/>
      </c>
      <c r="AH18" s="1" t="str">
        <f aca="false">IF(Undirviðmið!$B24="","",IF(Undirviðmið!$B24=Viðmið!$C$10,IFERROR(INDEX($C$38:$C$52,13),""),IF(13&lt;=COUNTIF($B$6:$B$37,Undirviðmið!$B24),IFERROR(INDEX($C$6:$C$37,MATCH(Undirviðmið!$B24,$B$6:$B$37,0)+13-1),""),"")))</f>
        <v/>
      </c>
      <c r="AI18" s="1" t="str">
        <f aca="false">IF(Undirviðmið!$B25="","",IF(Undirviðmið!$B25=Viðmið!$C$10,IFERROR(INDEX($C$38:$C$52,13),""),IF(13&lt;=COUNTIF($B$6:$B$37,Undirviðmið!$B25),IFERROR(INDEX($C$6:$C$37,MATCH(Undirviðmið!$B25,$B$6:$B$37,0)+13-1),""),"")))</f>
        <v/>
      </c>
      <c r="AJ18" s="1" t="str">
        <f aca="false">IF(Undirviðmið!$B26="","",IF(Undirviðmið!$B26=Viðmið!$C$10,IFERROR(INDEX($C$38:$C$52,13),""),IF(13&lt;=COUNTIF($B$6:$B$37,Undirviðmið!$B26),IFERROR(INDEX($C$6:$C$37,MATCH(Undirviðmið!$B26,$B$6:$B$37,0)+13-1),""),"")))</f>
        <v/>
      </c>
      <c r="AK18" s="1" t="str">
        <f aca="false">IF(Undirviðmið!$B27="","",IF(Undirviðmið!$B27=Viðmið!$C$10,IFERROR(INDEX($C$38:$C$52,13),""),IF(13&lt;=COUNTIF($B$6:$B$37,Undirviðmið!$B27),IFERROR(INDEX($C$6:$C$37,MATCH(Undirviðmið!$B27,$B$6:$B$37,0)+13-1),""),"")))</f>
        <v/>
      </c>
      <c r="AL18" s="1" t="str">
        <f aca="false">IF(Undirviðmið!$B28="","",IF(Undirviðmið!$B28=Viðmið!$C$10,IFERROR(INDEX($C$38:$C$52,13),""),IF(13&lt;=COUNTIF($B$6:$B$37,Undirviðmið!$B28),IFERROR(INDEX($C$6:$C$37,MATCH(Undirviðmið!$B28,$B$6:$B$37,0)+13-1),""),"")))</f>
        <v/>
      </c>
      <c r="AM18" s="1" t="str">
        <f aca="false">IF(Undirviðmið!$B29="","",IF(Undirviðmið!$B29=Viðmið!$C$10,IFERROR(INDEX($C$38:$C$52,13),""),IF(13&lt;=COUNTIF($B$6:$B$37,Undirviðmið!$B29),IFERROR(INDEX($C$6:$C$37,MATCH(Undirviðmið!$B29,$B$6:$B$37,0)+13-1),""),"")))</f>
        <v/>
      </c>
      <c r="AN18" s="1" t="str">
        <f aca="false">IF(Undirviðmið!$B30="","",IF(Undirviðmið!$B30=Viðmið!$C$10,IFERROR(INDEX($C$38:$C$52,13),""),IF(13&lt;=COUNTIF($B$6:$B$37,Undirviðmið!$B30),IFERROR(INDEX($C$6:$C$37,MATCH(Undirviðmið!$B30,$B$6:$B$37,0)+13-1),""),"")))</f>
        <v/>
      </c>
      <c r="AO18" s="1" t="str">
        <f aca="false">IF(Undirviðmið!$B31="","",IF(Undirviðmið!$B31=Viðmið!$C$10,IFERROR(INDEX($C$38:$C$52,13),""),IF(13&lt;=COUNTIF($B$6:$B$37,Undirviðmið!$B31),IFERROR(INDEX($C$6:$C$37,MATCH(Undirviðmið!$B31,$B$6:$B$37,0)+13-1),""),"")))</f>
        <v/>
      </c>
      <c r="AP18" s="1" t="str">
        <f aca="false">IF(Undirviðmið!$B32="","",IF(Undirviðmið!$B32=Viðmið!$C$10,IFERROR(INDEX($C$38:$C$52,13),""),IF(13&lt;=COUNTIF($B$6:$B$37,Undirviðmið!$B32),IFERROR(INDEX($C$6:$C$37,MATCH(Undirviðmið!$B32,$B$6:$B$37,0)+13-1),""),"")))</f>
        <v/>
      </c>
      <c r="AQ18" s="1" t="str">
        <f aca="false">IF(Undirviðmið!$B33="","",IF(Undirviðmið!$B33=Viðmið!$C$10,IFERROR(INDEX($C$38:$C$52,13),""),IF(13&lt;=COUNTIF($B$6:$B$37,Undirviðmið!$B33),IFERROR(INDEX($C$6:$C$37,MATCH(Undirviðmið!$B33,$B$6:$B$37,0)+13-1),""),"")))</f>
        <v/>
      </c>
      <c r="AR18" s="1" t="str">
        <f aca="false">IF(Undirviðmið!$B34="","",IF(Undirviðmið!$B34=Viðmið!$C$10,IFERROR(INDEX($C$38:$C$52,13),""),IF(13&lt;=COUNTIF($B$6:$B$37,Undirviðmið!$B34),IFERROR(INDEX($C$6:$C$37,MATCH(Undirviðmið!$B34,$B$6:$B$37,0)+13-1),""),"")))</f>
        <v/>
      </c>
      <c r="AS18" s="1" t="str">
        <f aca="false">IF(Undirviðmið!$B35="","",IF(Undirviðmið!$B35=Viðmið!$C$10,IFERROR(INDEX($C$38:$C$52,13),""),IF(13&lt;=COUNTIF($B$6:$B$37,Undirviðmið!$B35),IFERROR(INDEX($C$6:$C$37,MATCH(Undirviðmið!$B35,$B$6:$B$37,0)+13-1),""),"")))</f>
        <v/>
      </c>
      <c r="AT18" s="1" t="str">
        <f aca="false">IF(Undirviðmið!$B36="","",IF(Undirviðmið!$B36=Viðmið!$C$10,IFERROR(INDEX($C$38:$C$52,13),""),IF(13&lt;=COUNTIF($B$6:$B$37,Undirviðmið!$B36),IFERROR(INDEX($C$6:$C$37,MATCH(Undirviðmið!$B36,$B$6:$B$37,0)+13-1),""),"")))</f>
        <v/>
      </c>
      <c r="AU18" s="1" t="str">
        <f aca="false">IF(Undirviðmið!$B37="","",IF(Undirviðmið!$B37=Viðmið!$C$10,IFERROR(INDEX($C$38:$C$52,13),""),IF(13&lt;=COUNTIF($B$6:$B$37,Undirviðmið!$B37),IFERROR(INDEX($C$6:$C$37,MATCH(Undirviðmið!$B37,$B$6:$B$37,0)+13-1),""),"")))</f>
        <v/>
      </c>
      <c r="AV18" s="1" t="str">
        <f aca="false">IF(Undirviðmið!$B38="","",IF(Undirviðmið!$B38=Viðmið!$C$10,IFERROR(INDEX($C$38:$C$52,13),""),IF(13&lt;=COUNTIF($B$6:$B$37,Undirviðmið!$B38),IFERROR(INDEX($C$6:$C$37,MATCH(Undirviðmið!$B38,$B$6:$B$37,0)+13-1),""),"")))</f>
        <v/>
      </c>
      <c r="AW18" s="1" t="str">
        <f aca="false">IF(Undirviðmið!$B39="","",IF(Undirviðmið!$B39=Viðmið!$C$10,IFERROR(INDEX($C$38:$C$52,13),""),IF(13&lt;=COUNTIF($B$6:$B$37,Undirviðmið!$B39),IFERROR(INDEX($C$6:$C$37,MATCH(Undirviðmið!$B39,$B$6:$B$37,0)+13-1),""),"")))</f>
        <v/>
      </c>
      <c r="AX18" s="1" t="str">
        <f aca="false">IF(Undirviðmið!$B40="","",IF(Undirviðmið!$B40=Viðmið!$C$10,IFERROR(INDEX($C$38:$C$52,13),""),IF(13&lt;=COUNTIF($B$6:$B$37,Undirviðmið!$B40),IFERROR(INDEX($C$6:$C$37,MATCH(Undirviðmið!$B40,$B$6:$B$37,0)+13-1),""),"")))</f>
        <v/>
      </c>
      <c r="AY18" s="1" t="str">
        <f aca="false">IF(Undirviðmið!$B41="","",IF(Undirviðmið!$B41=Viðmið!$C$10,IFERROR(INDEX($C$38:$C$52,13),""),IF(13&lt;=COUNTIF($B$6:$B$37,Undirviðmið!$B41),IFERROR(INDEX($C$6:$C$37,MATCH(Undirviðmið!$B41,$B$6:$B$37,0)+13-1),""),"")))</f>
        <v/>
      </c>
      <c r="AZ18" s="1" t="str">
        <f aca="false">IF(Undirviðmið!$B42="","",IF(Undirviðmið!$B42=Viðmið!$C$10,IFERROR(INDEX($C$38:$C$52,13),""),IF(13&lt;=COUNTIF($B$6:$B$37,Undirviðmið!$B42),IFERROR(INDEX($C$6:$C$37,MATCH(Undirviðmið!$B42,$B$6:$B$37,0)+13-1),""),"")))</f>
        <v/>
      </c>
      <c r="BA18" s="1" t="str">
        <f aca="false">IF(Undirviðmið!$B43="","",IF(Undirviðmið!$B43=Viðmið!$C$10,IFERROR(INDEX($C$38:$C$52,13),""),IF(13&lt;=COUNTIF($B$6:$B$37,Undirviðmið!$B43),IFERROR(INDEX($C$6:$C$37,MATCH(Undirviðmið!$B43,$B$6:$B$37,0)+13-1),""),"")))</f>
        <v/>
      </c>
      <c r="BB18" s="1" t="str">
        <f aca="false">IF(Undirviðmið!$B44="","",IF(Undirviðmið!$B44=Viðmið!$C$10,IFERROR(INDEX($C$38:$C$52,13),""),IF(13&lt;=COUNTIF($B$6:$B$37,Undirviðmið!$B44),IFERROR(INDEX($C$6:$C$37,MATCH(Undirviðmið!$B44,$B$6:$B$37,0)+13-1),""),"")))</f>
        <v/>
      </c>
      <c r="BC18" s="1" t="str">
        <f aca="false">IF(Undirviðmið!$B45="","",IF(Undirviðmið!$B45=Viðmið!$C$10,IFERROR(INDEX($C$38:$C$52,13),""),IF(13&lt;=COUNTIF($B$6:$B$37,Undirviðmið!$B45),IFERROR(INDEX($C$6:$C$37,MATCH(Undirviðmið!$B45,$B$6:$B$37,0)+13-1),""),"")))</f>
        <v/>
      </c>
      <c r="BD18" s="1" t="str">
        <f aca="false">IF(Undirviðmið!$B46="","",IF(Undirviðmið!$B46=Viðmið!$C$10,IFERROR(INDEX($C$38:$C$52,13),""),IF(13&lt;=COUNTIF($B$6:$B$37,Undirviðmið!$B46),IFERROR(INDEX($C$6:$C$37,MATCH(Undirviðmið!$B46,$B$6:$B$37,0)+13-1),""),"")))</f>
        <v/>
      </c>
      <c r="BE18" s="1" t="str">
        <f aca="false">IF(Undirviðmið!$B47="","",IF(Undirviðmið!$B47=Viðmið!$C$10,IFERROR(INDEX($C$38:$C$52,13),""),IF(13&lt;=COUNTIF($B$6:$B$37,Undirviðmið!$B47),IFERROR(INDEX($C$6:$C$37,MATCH(Undirviðmið!$B47,$B$6:$B$37,0)+13-1),""),"")))</f>
        <v/>
      </c>
      <c r="BF18" s="1" t="str">
        <f aca="false">IF(Undirviðmið!$B48="","",IF(Undirviðmið!$B48=Viðmið!$C$10,IFERROR(INDEX($C$38:$C$52,13),""),IF(13&lt;=COUNTIF($B$6:$B$37,Undirviðmið!$B48),IFERROR(INDEX($C$6:$C$37,MATCH(Undirviðmið!$B48,$B$6:$B$37,0)+13-1),""),"")))</f>
        <v/>
      </c>
      <c r="BG18" s="1" t="str">
        <f aca="false">IF(Undirviðmið!$B49="","",IF(Undirviðmið!$B49=Viðmið!$C$10,IFERROR(INDEX($C$38:$C$52,13),""),IF(13&lt;=COUNTIF($B$6:$B$37,Undirviðmið!$B49),IFERROR(INDEX($C$6:$C$37,MATCH(Undirviðmið!$B49,$B$6:$B$37,0)+13-1),""),"")))</f>
        <v/>
      </c>
      <c r="BH18" s="1" t="str">
        <f aca="false">IF(Undirviðmið!$B50="","",IF(Undirviðmið!$B50=Viðmið!$C$10,IFERROR(INDEX($C$38:$C$52,13),""),IF(13&lt;=COUNTIF($B$6:$B$37,Undirviðmið!$B50),IFERROR(INDEX($C$6:$C$37,MATCH(Undirviðmið!$B50,$B$6:$B$37,0)+13-1),""),"")))</f>
        <v/>
      </c>
      <c r="BI18" s="1" t="str">
        <f aca="false">IF(Undirviðmið!$B51="","",IF(Undirviðmið!$B51=Viðmið!$C$10,IFERROR(INDEX($C$38:$C$52,13),""),IF(13&lt;=COUNTIF($B$6:$B$37,Undirviðmið!$B51),IFERROR(INDEX($C$6:$C$37,MATCH(Undirviðmið!$B51,$B$6:$B$37,0)+13-1),""),"")))</f>
        <v/>
      </c>
      <c r="BJ18" s="1" t="str">
        <f aca="false">IF(Undirviðmið!$B52="","",IF(Undirviðmið!$B52=Viðmið!$C$10,IFERROR(INDEX($C$38:$C$52,13),""),IF(13&lt;=COUNTIF($B$6:$B$37,Undirviðmið!$B52),IFERROR(INDEX($C$6:$C$37,MATCH(Undirviðmið!$B52,$B$6:$B$37,0)+13-1),""),"")))</f>
        <v/>
      </c>
      <c r="BK18" s="1" t="str">
        <f aca="false">IF(Undirviðmið!$B53="","",IF(Undirviðmið!$B53=Viðmið!$C$10,IFERROR(INDEX($C$38:$C$52,13),""),IF(13&lt;=COUNTIF($B$6:$B$37,Undirviðmið!$B53),IFERROR(INDEX($C$6:$C$37,MATCH(Undirviðmið!$B53,$B$6:$B$37,0)+13-1),""),"")))</f>
        <v/>
      </c>
      <c r="BL18" s="1" t="str">
        <f aca="false">IF(Undirviðmið!$B54="","",IF(Undirviðmið!$B54=Viðmið!$C$10,IFERROR(INDEX($C$38:$C$52,13),""),IF(13&lt;=COUNTIF($B$6:$B$37,Undirviðmið!$B54),IFERROR(INDEX($C$6:$C$37,MATCH(Undirviðmið!$B54,$B$6:$B$37,0)+13-1),""),"")))</f>
        <v/>
      </c>
      <c r="BM18" s="1" t="str">
        <f aca="false">IF(Undirviðmið!$B55="","",IF(Undirviðmið!$B55=Viðmið!$C$10,IFERROR(INDEX($C$38:$C$52,13),""),IF(13&lt;=COUNTIF($B$6:$B$37,Undirviðmið!$B55),IFERROR(INDEX($C$6:$C$37,MATCH(Undirviðmið!$B55,$B$6:$B$37,0)+13-1),""),"")))</f>
        <v/>
      </c>
      <c r="BN18" s="1" t="str">
        <f aca="false">IF(Undirviðmið!$B56="","",IF(Undirviðmið!$B56=Viðmið!$C$10,IFERROR(INDEX($C$38:$C$52,13),""),IF(13&lt;=COUNTIF($B$6:$B$37,Undirviðmið!$B56),IFERROR(INDEX($C$6:$C$37,MATCH(Undirviðmið!$B56,$B$6:$B$37,0)+13-1),""),"")))</f>
        <v/>
      </c>
      <c r="BO18" s="1" t="str">
        <f aca="false">IF(Undirviðmið!$B57="","",IF(Undirviðmið!$B57=Viðmið!$C$10,IFERROR(INDEX($C$38:$C$52,13),""),IF(13&lt;=COUNTIF($B$6:$B$37,Undirviðmið!$B57),IFERROR(INDEX($C$6:$C$37,MATCH(Undirviðmið!$B57,$B$6:$B$37,0)+13-1),""),"")))</f>
        <v/>
      </c>
      <c r="BP18" s="1" t="str">
        <f aca="false">IF(Undirviðmið!$B58="","",IF(Undirviðmið!$B58=Viðmið!$C$10,IFERROR(INDEX($C$38:$C$52,13),""),IF(13&lt;=COUNTIF($B$6:$B$37,Undirviðmið!$B58),IFERROR(INDEX($C$6:$C$37,MATCH(Undirviðmið!$B58,$B$6:$B$37,0)+13-1),""),"")))</f>
        <v/>
      </c>
      <c r="BQ18" s="1" t="str">
        <f aca="false">IF(Undirviðmið!$B59="","",IF(Undirviðmið!$B59=Viðmið!$C$10,IFERROR(INDEX($C$38:$C$52,13),""),IF(13&lt;=COUNTIF($B$6:$B$37,Undirviðmið!$B59),IFERROR(INDEX($C$6:$C$37,MATCH(Undirviðmið!$B59,$B$6:$B$37,0)+13-1),""),"")))</f>
        <v/>
      </c>
      <c r="BR18" s="1" t="str">
        <f aca="false">IF(Undirviðmið!$B60="","",IF(Undirviðmið!$B60=Viðmið!$C$10,IFERROR(INDEX($C$38:$C$52,13),""),IF(13&lt;=COUNTIF($B$6:$B$37,Undirviðmið!$B60),IFERROR(INDEX($C$6:$C$37,MATCH(Undirviðmið!$B60,$B$6:$B$37,0)+13-1),""),"")))</f>
        <v/>
      </c>
      <c r="BS18" s="1" t="str">
        <f aca="false">IF(Undirviðmið!$B61="","",IF(Undirviðmið!$B61=Viðmið!$C$10,IFERROR(INDEX($C$38:$C$52,13),""),IF(13&lt;=COUNTIF($B$6:$B$37,Undirviðmið!$B61),IFERROR(INDEX($C$6:$C$37,MATCH(Undirviðmið!$B61,$B$6:$B$37,0)+13-1),""),"")))</f>
        <v/>
      </c>
      <c r="BT18" s="1" t="str">
        <f aca="false">IF(Undirviðmið!$B62="","",IF(Undirviðmið!$B62=Viðmið!$C$10,IFERROR(INDEX($C$38:$C$52,13),""),IF(13&lt;=COUNTIF($B$6:$B$37,Undirviðmið!$B62),IFERROR(INDEX($C$6:$C$37,MATCH(Undirviðmið!$B62,$B$6:$B$37,0)+13-1),""),"")))</f>
        <v/>
      </c>
      <c r="BU18" s="1" t="str">
        <f aca="false">IF(Undirviðmið!$B63="","",IF(Undirviðmið!$B63=Viðmið!$C$10,IFERROR(INDEX($C$38:$C$52,13),""),IF(13&lt;=COUNTIF($B$6:$B$37,Undirviðmið!$B63),IFERROR(INDEX($C$6:$C$37,MATCH(Undirviðmið!$B63,$B$6:$B$37,0)+13-1),""),"")))</f>
        <v/>
      </c>
      <c r="BV18" s="1" t="str">
        <f aca="false">IF(Undirviðmið!$B64="","",IF(Undirviðmið!$B64=Viðmið!$C$10,IFERROR(INDEX($C$38:$C$52,13),""),IF(13&lt;=COUNTIF($B$6:$B$37,Undirviðmið!$B64),IFERROR(INDEX($C$6:$C$37,MATCH(Undirviðmið!$B64,$B$6:$B$37,0)+13-1),""),"")))</f>
        <v/>
      </c>
      <c r="BW18" s="1" t="str">
        <f aca="false">IF(Undirviðmið!$B65="","",IF(Undirviðmið!$B65=Viðmið!$C$10,IFERROR(INDEX($C$38:$C$52,13),""),IF(13&lt;=COUNTIF($B$6:$B$37,Undirviðmið!$B65),IFERROR(INDEX($C$6:$C$37,MATCH(Undirviðmið!$B65,$B$6:$B$37,0)+13-1),""),"")))</f>
        <v/>
      </c>
      <c r="BX18" s="1" t="str">
        <f aca="false">IF(Undirviðmið!$B66="","",IF(Undirviðmið!$B66=Viðmið!$C$10,IFERROR(INDEX($C$38:$C$52,13),""),IF(13&lt;=COUNTIF($B$6:$B$37,Undirviðmið!$B66),IFERROR(INDEX($C$6:$C$37,MATCH(Undirviðmið!$B66,$B$6:$B$37,0)+13-1),""),"")))</f>
        <v/>
      </c>
      <c r="BY18" s="1" t="str">
        <f aca="false">IF(Undirviðmið!$B67="","",IF(Undirviðmið!$B67=Viðmið!$C$10,IFERROR(INDEX($C$38:$C$52,13),""),IF(13&lt;=COUNTIF($B$6:$B$37,Undirviðmið!$B67),IFERROR(INDEX($C$6:$C$37,MATCH(Undirviðmið!$B67,$B$6:$B$37,0)+13-1),""),"")))</f>
        <v/>
      </c>
      <c r="BZ18" s="1" t="str">
        <f aca="false">IF(Undirviðmið!$B68="","",IF(Undirviðmið!$B68=Viðmið!$C$10,IFERROR(INDEX($C$38:$C$52,13),""),IF(13&lt;=COUNTIF($B$6:$B$37,Undirviðmið!$B68),IFERROR(INDEX($C$6:$C$37,MATCH(Undirviðmið!$B68,$B$6:$B$37,0)+13-1),""),"")))</f>
        <v/>
      </c>
      <c r="CA18" s="1" t="str">
        <f aca="false">IF(Undirviðmið!$B69="","",IF(Undirviðmið!$B69=Viðmið!$C$10,IFERROR(INDEX($C$38:$C$52,13),""),IF(13&lt;=COUNTIF($B$6:$B$37,Undirviðmið!$B69),IFERROR(INDEX($C$6:$C$37,MATCH(Undirviðmið!$B69,$B$6:$B$37,0)+13-1),""),"")))</f>
        <v/>
      </c>
      <c r="CB18" s="1" t="str">
        <f aca="false">IF(Undirviðmið!$B70="","",IF(Undirviðmið!$B70=Viðmið!$C$10,IFERROR(INDEX($C$38:$C$52,13),""),IF(13&lt;=COUNTIF($B$6:$B$37,Undirviðmið!$B70),IFERROR(INDEX($C$6:$C$37,MATCH(Undirviðmið!$B70,$B$6:$B$37,0)+13-1),""),"")))</f>
        <v/>
      </c>
      <c r="CC18" s="1" t="str">
        <f aca="false">IF(Undirviðmið!$B71="","",IF(Undirviðmið!$B71=Viðmið!$C$10,IFERROR(INDEX($C$38:$C$52,13),""),IF(13&lt;=COUNTIF($B$6:$B$37,Undirviðmið!$B71),IFERROR(INDEX($C$6:$C$37,MATCH(Undirviðmið!$B71,$B$6:$B$37,0)+13-1),""),"")))</f>
        <v/>
      </c>
      <c r="CD18" s="1" t="str">
        <f aca="false">IF(Undirviðmið!$B72="","",IF(Undirviðmið!$B72=Viðmið!$C$10,IFERROR(INDEX($C$38:$C$52,13),""),IF(13&lt;=COUNTIF($B$6:$B$37,Undirviðmið!$B72),IFERROR(INDEX($C$6:$C$37,MATCH(Undirviðmið!$B72,$B$6:$B$37,0)+13-1),""),"")))</f>
        <v/>
      </c>
      <c r="CE18" s="1" t="str">
        <f aca="false">IF(Undirviðmið!$B73="","",IF(Undirviðmið!$B73=Viðmið!$C$10,IFERROR(INDEX($C$38:$C$52,13),""),IF(13&lt;=COUNTIF($B$6:$B$37,Undirviðmið!$B73),IFERROR(INDEX($C$6:$C$37,MATCH(Undirviðmið!$B73,$B$6:$B$37,0)+13-1),""),"")))</f>
        <v/>
      </c>
      <c r="CF18" s="1" t="str">
        <f aca="false">IF(Undirviðmið!$B74="","",IF(Undirviðmið!$B74=Viðmið!$C$10,IFERROR(INDEX($C$38:$C$52,13),""),IF(13&lt;=COUNTIF($B$6:$B$37,Undirviðmið!$B74),IFERROR(INDEX($C$6:$C$37,MATCH(Undirviðmið!$B74,$B$6:$B$37,0)+13-1),""),"")))</f>
        <v/>
      </c>
      <c r="CG18" s="1" t="str">
        <f aca="false">IF(Undirviðmið!$B75="","",IF(Undirviðmið!$B75=Viðmið!$C$10,IFERROR(INDEX($C$38:$C$52,13),""),IF(13&lt;=COUNTIF($B$6:$B$37,Undirviðmið!$B75),IFERROR(INDEX($C$6:$C$37,MATCH(Undirviðmið!$B75,$B$6:$B$37,0)+13-1),""),"")))</f>
        <v/>
      </c>
      <c r="CH18" s="1" t="str">
        <f aca="false">IF(Undirviðmið!$B76="","",IF(Undirviðmið!$B76=Viðmið!$C$10,IFERROR(INDEX($C$38:$C$52,13),""),IF(13&lt;=COUNTIF($B$6:$B$37,Undirviðmið!$B76),IFERROR(INDEX($C$6:$C$37,MATCH(Undirviðmið!$B76,$B$6:$B$37,0)+13-1),""),"")))</f>
        <v/>
      </c>
      <c r="CI18" s="1" t="str">
        <f aca="false">IF(Undirviðmið!$B77="","",IF(Undirviðmið!$B77=Viðmið!$C$10,IFERROR(INDEX($C$38:$C$52,13),""),IF(13&lt;=COUNTIF($B$6:$B$37,Undirviðmið!$B77),IFERROR(INDEX($C$6:$C$37,MATCH(Undirviðmið!$B77,$B$6:$B$37,0)+13-1),""),"")))</f>
        <v/>
      </c>
      <c r="CJ18" s="1" t="str">
        <f aca="false">IF(Undirviðmið!$B78="","",IF(Undirviðmið!$B78=Viðmið!$C$10,IFERROR(INDEX($C$38:$C$52,13),""),IF(13&lt;=COUNTIF($B$6:$B$37,Undirviðmið!$B78),IFERROR(INDEX($C$6:$C$37,MATCH(Undirviðmið!$B78,$B$6:$B$37,0)+13-1),""),"")))</f>
        <v/>
      </c>
      <c r="CK18" s="1" t="str">
        <f aca="false">IF(Undirviðmið!$B79="","",IF(Undirviðmið!$B79=Viðmið!$C$10,IFERROR(INDEX($C$38:$C$52,13),""),IF(13&lt;=COUNTIF($B$6:$B$37,Undirviðmið!$B79),IFERROR(INDEX($C$6:$C$37,MATCH(Undirviðmið!$B79,$B$6:$B$37,0)+13-1),""),"")))</f>
        <v/>
      </c>
      <c r="CL18" s="1" t="str">
        <f aca="false">IF(Undirviðmið!$B80="","",IF(Undirviðmið!$B80=Viðmið!$C$10,IFERROR(INDEX($C$38:$C$52,13),""),IF(13&lt;=COUNTIF($B$6:$B$37,Undirviðmið!$B80),IFERROR(INDEX($C$6:$C$37,MATCH(Undirviðmið!$B80,$B$6:$B$37,0)+13-1),""),"")))</f>
        <v/>
      </c>
      <c r="CM18" s="1" t="str">
        <f aca="false">IF(Undirviðmið!$B81="","",IF(Undirviðmið!$B81=Viðmið!$C$10,IFERROR(INDEX($C$38:$C$52,13),""),IF(13&lt;=COUNTIF($B$6:$B$37,Undirviðmið!$B81),IFERROR(INDEX($C$6:$C$37,MATCH(Undirviðmið!$B81,$B$6:$B$37,0)+13-1),""),"")))</f>
        <v/>
      </c>
      <c r="CN18" s="1" t="str">
        <f aca="false">IF(Undirviðmið!$B82="","",IF(Undirviðmið!$B82=Viðmið!$C$10,IFERROR(INDEX($C$38:$C$52,13),""),IF(13&lt;=COUNTIF($B$6:$B$37,Undirviðmið!$B82),IFERROR(INDEX($C$6:$C$37,MATCH(Undirviðmið!$B82,$B$6:$B$37,0)+13-1),""),"")))</f>
        <v/>
      </c>
      <c r="CO18" s="1" t="str">
        <f aca="false">IF(Undirviðmið!$B83="","",IF(Undirviðmið!$B83=Viðmið!$C$10,IFERROR(INDEX($C$38:$C$52,13),""),IF(13&lt;=COUNTIF($B$6:$B$37,Undirviðmið!$B83),IFERROR(INDEX($C$6:$C$37,MATCH(Undirviðmið!$B83,$B$6:$B$37,0)+13-1),""),"")))</f>
        <v/>
      </c>
      <c r="CP18" s="1" t="str">
        <f aca="false">IF(Undirviðmið!$B84="","",IF(Undirviðmið!$B84=Viðmið!$C$10,IFERROR(INDEX($C$38:$C$52,13),""),IF(13&lt;=COUNTIF($B$6:$B$37,Undirviðmið!$B84),IFERROR(INDEX($C$6:$C$37,MATCH(Undirviðmið!$B84,$B$6:$B$37,0)+13-1),""),"")))</f>
        <v/>
      </c>
      <c r="CQ18" s="1" t="str">
        <f aca="false">IF(Undirviðmið!$B85="","",IF(Undirviðmið!$B85=Viðmið!$C$10,IFERROR(INDEX($C$38:$C$52,13),""),IF(13&lt;=COUNTIF($B$6:$B$37,Undirviðmið!$B85),IFERROR(INDEX($C$6:$C$37,MATCH(Undirviðmið!$B85,$B$6:$B$37,0)+13-1),""),"")))</f>
        <v/>
      </c>
      <c r="CR18" s="1" t="str">
        <f aca="false">IF(Undirviðmið!$B86="","",IF(Undirviðmið!$B86=Viðmið!$C$10,IFERROR(INDEX($C$38:$C$52,13),""),IF(13&lt;=COUNTIF($B$6:$B$37,Undirviðmið!$B86),IFERROR(INDEX($C$6:$C$37,MATCH(Undirviðmið!$B86,$B$6:$B$37,0)+13-1),""),"")))</f>
        <v/>
      </c>
      <c r="CS18" s="1" t="str">
        <f aca="false">IF(Undirviðmið!$B87="","",IF(Undirviðmið!$B87=Viðmið!$C$10,IFERROR(INDEX($C$38:$C$52,13),""),IF(13&lt;=COUNTIF($B$6:$B$37,Undirviðmið!$B87),IFERROR(INDEX($C$6:$C$37,MATCH(Undirviðmið!$B87,$B$6:$B$37,0)+13-1),""),"")))</f>
        <v/>
      </c>
      <c r="CT18" s="1" t="str">
        <f aca="false">IF(Undirviðmið!$B88="","",IF(Undirviðmið!$B88=Viðmið!$C$10,IFERROR(INDEX($C$38:$C$52,13),""),IF(13&lt;=COUNTIF($B$6:$B$37,Undirviðmið!$B88),IFERROR(INDEX($C$6:$C$37,MATCH(Undirviðmið!$B88,$B$6:$B$37,0)+13-1),""),"")))</f>
        <v/>
      </c>
      <c r="CU18" s="1" t="str">
        <f aca="false">IF(Undirviðmið!$B89="","",IF(Undirviðmið!$B89=Viðmið!$C$10,IFERROR(INDEX($C$38:$C$52,13),""),IF(13&lt;=COUNTIF($B$6:$B$37,Undirviðmið!$B89),IFERROR(INDEX($C$6:$C$37,MATCH(Undirviðmið!$B89,$B$6:$B$37,0)+13-1),""),"")))</f>
        <v/>
      </c>
      <c r="CV18" s="1" t="str">
        <f aca="false">IF(Undirviðmið!$B90="","",IF(Undirviðmið!$B90=Viðmið!$C$10,IFERROR(INDEX($C$38:$C$52,13),""),IF(13&lt;=COUNTIF($B$6:$B$37,Undirviðmið!$B90),IFERROR(INDEX($C$6:$C$37,MATCH(Undirviðmið!$B90,$B$6:$B$37,0)+13-1),""),"")))</f>
        <v/>
      </c>
      <c r="CW18" s="1" t="str">
        <f aca="false">IF(Undirviðmið!$B91="","",IF(Undirviðmið!$B91=Viðmið!$C$10,IFERROR(INDEX($C$38:$C$52,13),""),IF(13&lt;=COUNTIF($B$6:$B$37,Undirviðmið!$B91),IFERROR(INDEX($C$6:$C$37,MATCH(Undirviðmið!$B91,$B$6:$B$37,0)+13-1),""),"")))</f>
        <v/>
      </c>
      <c r="CX18" s="1" t="str">
        <f aca="false">IF(Undirviðmið!$B92="","",IF(Undirviðmið!$B92=Viðmið!$C$10,IFERROR(INDEX($C$38:$C$52,13),""),IF(13&lt;=COUNTIF($B$6:$B$37,Undirviðmið!$B92),IFERROR(INDEX($C$6:$C$37,MATCH(Undirviðmið!$B92,$B$6:$B$37,0)+13-1),""),"")))</f>
        <v/>
      </c>
      <c r="CY18" s="1" t="str">
        <f aca="false">IF(Undirviðmið!$B93="","",IF(Undirviðmið!$B93=Viðmið!$C$10,IFERROR(INDEX($C$38:$C$52,13),""),IF(13&lt;=COUNTIF($B$6:$B$37,Undirviðmið!$B93),IFERROR(INDEX($C$6:$C$37,MATCH(Undirviðmið!$B93,$B$6:$B$37,0)+13-1),""),"")))</f>
        <v/>
      </c>
      <c r="CZ18" s="1" t="str">
        <f aca="false">IF(Undirviðmið!$B94="","",IF(Undirviðmið!$B94=Viðmið!$C$10,IFERROR(INDEX($C$38:$C$52,13),""),IF(13&lt;=COUNTIF($B$6:$B$37,Undirviðmið!$B94),IFERROR(INDEX($C$6:$C$37,MATCH(Undirviðmið!$B94,$B$6:$B$37,0)+13-1),""),"")))</f>
        <v/>
      </c>
      <c r="DA18" s="1" t="str">
        <f aca="false">IF(Undirviðmið!$B95="","",IF(Undirviðmið!$B95=Viðmið!$C$10,IFERROR(INDEX($C$38:$C$52,13),""),IF(13&lt;=COUNTIF($B$6:$B$37,Undirviðmið!$B95),IFERROR(INDEX($C$6:$C$37,MATCH(Undirviðmið!$B95,$B$6:$B$37,0)+13-1),""),"")))</f>
        <v/>
      </c>
      <c r="DB18" s="1" t="str">
        <f aca="false">IF(Undirviðmið!$B96="","",IF(Undirviðmið!$B96=Viðmið!$C$10,IFERROR(INDEX($C$38:$C$52,13),""),IF(13&lt;=COUNTIF($B$6:$B$37,Undirviðmið!$B96),IFERROR(INDEX($C$6:$C$37,MATCH(Undirviðmið!$B96,$B$6:$B$37,0)+13-1),""),"")))</f>
        <v/>
      </c>
      <c r="DC18" s="1" t="str">
        <f aca="false">IF(Undirviðmið!$B97="","",IF(Undirviðmið!$B97=Viðmið!$C$10,IFERROR(INDEX($C$38:$C$52,13),""),IF(13&lt;=COUNTIF($B$6:$B$37,Undirviðmið!$B97),IFERROR(INDEX($C$6:$C$37,MATCH(Undirviðmið!$B97,$B$6:$B$37,0)+13-1),""),"")))</f>
        <v/>
      </c>
      <c r="DD18" s="1" t="str">
        <f aca="false">IF(Undirviðmið!$B98="","",IF(Undirviðmið!$B98=Viðmið!$C$10,IFERROR(INDEX($C$38:$C$52,13),""),IF(13&lt;=COUNTIF($B$6:$B$37,Undirviðmið!$B98),IFERROR(INDEX($C$6:$C$37,MATCH(Undirviðmið!$B98,$B$6:$B$37,0)+13-1),""),"")))</f>
        <v/>
      </c>
      <c r="DE18" s="1" t="str">
        <f aca="false">IF(Undirviðmið!$B99="","",IF(Undirviðmið!$B99=Viðmið!$C$10,IFERROR(INDEX($C$38:$C$52,13),""),IF(13&lt;=COUNTIF($B$6:$B$37,Undirviðmið!$B99),IFERROR(INDEX($C$6:$C$37,MATCH(Undirviðmið!$B99,$B$6:$B$37,0)+13-1),""),"")))</f>
        <v/>
      </c>
      <c r="DF18" s="1" t="str">
        <f aca="false">IF(Undirviðmið!$B100="","",IF(Undirviðmið!$B100=Viðmið!$C$10,IFERROR(INDEX($C$38:$C$52,13),""),IF(13&lt;=COUNTIF($B$6:$B$37,Undirviðmið!$B100),IFERROR(INDEX($C$6:$C$37,MATCH(Undirviðmið!$B100,$B$6:$B$37,0)+13-1),""),"")))</f>
        <v/>
      </c>
      <c r="DG18" s="1" t="str">
        <f aca="false">IF(Undirviðmið!$B101="","",IF(Undirviðmið!$B101=Viðmið!$C$10,IFERROR(INDEX($C$38:$C$52,13),""),IF(13&lt;=COUNTIF($B$6:$B$37,Undirviðmið!$B101),IFERROR(INDEX($C$6:$C$37,MATCH(Undirviðmið!$B101,$B$6:$B$37,0)+13-1),""),"")))</f>
        <v/>
      </c>
      <c r="DH18" s="1" t="str">
        <f aca="false">IF(Undirviðmið!$B102="","",IF(Undirviðmið!$B102=Viðmið!$C$10,IFERROR(INDEX($C$38:$C$52,13),""),IF(13&lt;=COUNTIF($B$6:$B$37,Undirviðmið!$B102),IFERROR(INDEX($C$6:$C$37,MATCH(Undirviðmið!$B102,$B$6:$B$37,0)+13-1),""),"")))</f>
        <v/>
      </c>
      <c r="DI18" s="1" t="str">
        <f aca="false">IF(Undirviðmið!$B103="","",IF(Undirviðmið!$B103=Viðmið!$C$10,IFERROR(INDEX($C$38:$C$52,13),""),IF(13&lt;=COUNTIF($B$6:$B$37,Undirviðmið!$B103),IFERROR(INDEX($C$6:$C$37,MATCH(Undirviðmið!$B103,$B$6:$B$37,0)+13-1),""),"")))</f>
        <v/>
      </c>
      <c r="DJ18" s="1" t="str">
        <f aca="false">IF(Undirviðmið!$B104="","",IF(Undirviðmið!$B104=Viðmið!$C$10,IFERROR(INDEX($C$38:$C$52,13),""),IF(13&lt;=COUNTIF($B$6:$B$37,Undirviðmið!$B104),IFERROR(INDEX($C$6:$C$37,MATCH(Undirviðmið!$B104,$B$6:$B$37,0)+13-1),""),"")))</f>
        <v/>
      </c>
      <c r="DK18" s="1" t="str">
        <f aca="false">IF(Undirviðmið!$B105="","",IF(Undirviðmið!$B105=Viðmið!$C$10,IFERROR(INDEX($C$38:$C$52,13),""),IF(13&lt;=COUNTIF($B$6:$B$37,Undirviðmið!$B105),IFERROR(INDEX($C$6:$C$37,MATCH(Undirviðmið!$B105,$B$6:$B$37,0)+13-1),""),"")))</f>
        <v/>
      </c>
      <c r="DL18" s="1" t="str">
        <f aca="false">IF(Undirviðmið!$B106="","",IF(Undirviðmið!$B106=Viðmið!$C$10,IFERROR(INDEX($C$38:$C$52,13),""),IF(13&lt;=COUNTIF($B$6:$B$37,Undirviðmið!$B106),IFERROR(INDEX($C$6:$C$37,MATCH(Undirviðmið!$B106,$B$6:$B$37,0)+13-1),""),"")))</f>
        <v/>
      </c>
      <c r="DM18" s="1" t="str">
        <f aca="false">IF(Undirviðmið!$B107="","",IF(Undirviðmið!$B107=Viðmið!$C$10,IFERROR(INDEX($C$38:$C$52,13),""),IF(13&lt;=COUNTIF($B$6:$B$37,Undirviðmið!$B107),IFERROR(INDEX($C$6:$C$37,MATCH(Undirviðmið!$B107,$B$6:$B$37,0)+13-1),""),"")))</f>
        <v/>
      </c>
      <c r="DN18" s="1" t="str">
        <f aca="false">IF(Undirviðmið!$B108="","",IF(Undirviðmið!$B108=Viðmið!$C$10,IFERROR(INDEX($C$38:$C$52,13),""),IF(13&lt;=COUNTIF($B$6:$B$37,Undirviðmið!$B108),IFERROR(INDEX($C$6:$C$37,MATCH(Undirviðmið!$B108,$B$6:$B$37,0)+13-1),""),"")))</f>
        <v/>
      </c>
      <c r="DO18" s="1" t="str">
        <f aca="false">IF(Undirviðmið!$B109="","",IF(Undirviðmið!$B109=Viðmið!$C$10,IFERROR(INDEX($C$38:$C$52,13),""),IF(13&lt;=COUNTIF($B$6:$B$37,Undirviðmið!$B109),IFERROR(INDEX($C$6:$C$37,MATCH(Undirviðmið!$B109,$B$6:$B$37,0)+13-1),""),"")))</f>
        <v/>
      </c>
      <c r="DP18" s="1" t="str">
        <f aca="false">IF(Undirviðmið!$B110="","",IF(Undirviðmið!$B110=Viðmið!$C$10,IFERROR(INDEX($C$38:$C$52,13),""),IF(13&lt;=COUNTIF($B$6:$B$37,Undirviðmið!$B110),IFERROR(INDEX($C$6:$C$37,MATCH(Undirviðmið!$B110,$B$6:$B$37,0)+13-1),""),"")))</f>
        <v/>
      </c>
      <c r="DQ18" s="1" t="str">
        <f aca="false">IF(Undirviðmið!$B111="","",IF(Undirviðmið!$B111=Viðmið!$C$10,IFERROR(INDEX($C$38:$C$52,13),""),IF(13&lt;=COUNTIF($B$6:$B$37,Undirviðmið!$B111),IFERROR(INDEX($C$6:$C$37,MATCH(Undirviðmið!$B111,$B$6:$B$37,0)+13-1),""),"")))</f>
        <v/>
      </c>
      <c r="DR18" s="1" t="str">
        <f aca="false">IF(Undirviðmið!$B112="","",IF(Undirviðmið!$B112=Viðmið!$C$10,IFERROR(INDEX($C$38:$C$52,13),""),IF(13&lt;=COUNTIF($B$6:$B$37,Undirviðmið!$B112),IFERROR(INDEX($C$6:$C$37,MATCH(Undirviðmið!$B112,$B$6:$B$37,0)+13-1),""),"")))</f>
        <v/>
      </c>
      <c r="DS18" s="1" t="str">
        <f aca="false">IF(Undirviðmið!$B113="","",IF(Undirviðmið!$B113=Viðmið!$C$10,IFERROR(INDEX($C$38:$C$52,13),""),IF(13&lt;=COUNTIF($B$6:$B$37,Undirviðmið!$B113),IFERROR(INDEX($C$6:$C$37,MATCH(Undirviðmið!$B113,$B$6:$B$37,0)+13-1),""),"")))</f>
        <v/>
      </c>
      <c r="DT18" s="1" t="str">
        <f aca="false">IF(Undirviðmið!$B114="","",IF(Undirviðmið!$B114=Viðmið!$C$10,IFERROR(INDEX($C$38:$C$52,13),""),IF(13&lt;=COUNTIF($B$6:$B$37,Undirviðmið!$B114),IFERROR(INDEX($C$6:$C$37,MATCH(Undirviðmið!$B114,$B$6:$B$37,0)+13-1),""),"")))</f>
        <v/>
      </c>
      <c r="DU18" s="1" t="str">
        <f aca="false">IF(Undirviðmið!$B115="","",IF(Undirviðmið!$B115=Viðmið!$C$10,IFERROR(INDEX($C$38:$C$52,13),""),IF(13&lt;=COUNTIF($B$6:$B$37,Undirviðmið!$B115),IFERROR(INDEX($C$6:$C$37,MATCH(Undirviðmið!$B115,$B$6:$B$37,0)+13-1),""),"")))</f>
        <v/>
      </c>
      <c r="DV18" s="1" t="str">
        <f aca="false">IF(Undirviðmið!$B116="","",IF(Undirviðmið!$B116=Viðmið!$C$10,IFERROR(INDEX($C$38:$C$52,13),""),IF(13&lt;=COUNTIF($B$6:$B$37,Undirviðmið!$B116),IFERROR(INDEX($C$6:$C$37,MATCH(Undirviðmið!$B116,$B$6:$B$37,0)+13-1),""),"")))</f>
        <v/>
      </c>
      <c r="DW18" s="1" t="str">
        <f aca="false">IF(Undirviðmið!$B117="","",IF(Undirviðmið!$B117=Viðmið!$C$10,IFERROR(INDEX($C$38:$C$52,13),""),IF(13&lt;=COUNTIF($B$6:$B$37,Undirviðmið!$B117),IFERROR(INDEX($C$6:$C$37,MATCH(Undirviðmið!$B117,$B$6:$B$37,0)+13-1),""),"")))</f>
        <v/>
      </c>
      <c r="DX18" s="1" t="str">
        <f aca="false">IF(Undirviðmið!$B118="","",IF(Undirviðmið!$B118=Viðmið!$C$10,IFERROR(INDEX($C$38:$C$52,13),""),IF(13&lt;=COUNTIF($B$6:$B$37,Undirviðmið!$B118),IFERROR(INDEX($C$6:$C$37,MATCH(Undirviðmið!$B118,$B$6:$B$37,0)+13-1),""),"")))</f>
        <v/>
      </c>
      <c r="DY18" s="1" t="str">
        <f aca="false">IF(Undirviðmið!$B119="","",IF(Undirviðmið!$B119=Viðmið!$C$10,IFERROR(INDEX($C$38:$C$52,13),""),IF(13&lt;=COUNTIF($B$6:$B$37,Undirviðmið!$B119),IFERROR(INDEX($C$6:$C$37,MATCH(Undirviðmið!$B119,$B$6:$B$37,0)+13-1),""),"")))</f>
        <v/>
      </c>
      <c r="DZ18" s="1" t="str">
        <f aca="false">IF(Undirviðmið!$B120="","",IF(Undirviðmið!$B120=Viðmið!$C$10,IFERROR(INDEX($C$38:$C$52,13),""),IF(13&lt;=COUNTIF($B$6:$B$37,Undirviðmið!$B120),IFERROR(INDEX($C$6:$C$37,MATCH(Undirviðmið!$B120,$B$6:$B$37,0)+13-1),""),"")))</f>
        <v/>
      </c>
      <c r="EA18" s="1" t="str">
        <f aca="false">IF(Undirviðmið!$B121="","",IF(Undirviðmið!$B121=Viðmið!$C$10,IFERROR(INDEX($C$38:$C$52,13),""),IF(13&lt;=COUNTIF($B$6:$B$37,Undirviðmið!$B121),IFERROR(INDEX($C$6:$C$37,MATCH(Undirviðmið!$B121,$B$6:$B$37,0)+13-1),""),"")))</f>
        <v/>
      </c>
      <c r="EB18" s="1" t="str">
        <f aca="false">IF(Undirviðmið!$B122="","",IF(Undirviðmið!$B122=Viðmið!$C$10,IFERROR(INDEX($C$38:$C$52,13),""),IF(13&lt;=COUNTIF($B$6:$B$37,Undirviðmið!$B122),IFERROR(INDEX($C$6:$C$37,MATCH(Undirviðmið!$B122,$B$6:$B$37,0)+13-1),""),"")))</f>
        <v/>
      </c>
      <c r="EC18" s="1" t="str">
        <f aca="false">IF(Undirviðmið!$B123="","",IF(Undirviðmið!$B123=Viðmið!$C$10,IFERROR(INDEX($C$38:$C$52,13),""),IF(13&lt;=COUNTIF($B$6:$B$37,Undirviðmið!$B123),IFERROR(INDEX($C$6:$C$37,MATCH(Undirviðmið!$B123,$B$6:$B$37,0)+13-1),""),"")))</f>
        <v/>
      </c>
      <c r="ED18" s="1" t="str">
        <f aca="false">IF(Undirviðmið!$B124="","",IF(Undirviðmið!$B124=Viðmið!$C$10,IFERROR(INDEX($C$38:$C$52,13),""),IF(13&lt;=COUNTIF($B$6:$B$37,Undirviðmið!$B124),IFERROR(INDEX($C$6:$C$37,MATCH(Undirviðmið!$B124,$B$6:$B$37,0)+13-1),""),"")))</f>
        <v/>
      </c>
      <c r="EE18" s="1" t="str">
        <f aca="false">IF(Undirviðmið!$B125="","",IF(Undirviðmið!$B125=Viðmið!$C$10,IFERROR(INDEX($C$38:$C$52,13),""),IF(13&lt;=COUNTIF($B$6:$B$37,Undirviðmið!$B125),IFERROR(INDEX($C$6:$C$37,MATCH(Undirviðmið!$B125,$B$6:$B$37,0)+13-1),""),"")))</f>
        <v/>
      </c>
      <c r="EF18" s="1" t="str">
        <f aca="false">IF(Undirviðmið!$B126="","",IF(Undirviðmið!$B126=Viðmið!$C$10,IFERROR(INDEX($C$38:$C$52,13),""),IF(13&lt;=COUNTIF($B$6:$B$37,Undirviðmið!$B126),IFERROR(INDEX($C$6:$C$37,MATCH(Undirviðmið!$B126,$B$6:$B$37,0)+13-1),""),"")))</f>
        <v/>
      </c>
      <c r="EG18" s="1" t="str">
        <f aca="false">IF(Undirviðmið!$B127="","",IF(Undirviðmið!$B127=Viðmið!$C$10,IFERROR(INDEX($C$38:$C$52,13),""),IF(13&lt;=COUNTIF($B$6:$B$37,Undirviðmið!$B127),IFERROR(INDEX($C$6:$C$37,MATCH(Undirviðmið!$B127,$B$6:$B$37,0)+13-1),""),"")))</f>
        <v/>
      </c>
      <c r="EH18" s="1" t="str">
        <f aca="false">IF(Undirviðmið!$B128="","",IF(Undirviðmið!$B128=Viðmið!$C$10,IFERROR(INDEX($C$38:$C$52,13),""),IF(13&lt;=COUNTIF($B$6:$B$37,Undirviðmið!$B128),IFERROR(INDEX($C$6:$C$37,MATCH(Undirviðmið!$B128,$B$6:$B$37,0)+13-1),""),"")))</f>
        <v/>
      </c>
      <c r="EI18" s="1" t="str">
        <f aca="false">IF(Undirviðmið!$B129="","",IF(Undirviðmið!$B129=Viðmið!$C$10,IFERROR(INDEX($C$38:$C$52,13),""),IF(13&lt;=COUNTIF($B$6:$B$37,Undirviðmið!$B129),IFERROR(INDEX($C$6:$C$37,MATCH(Undirviðmið!$B129,$B$6:$B$37,0)+13-1),""),"")))</f>
        <v/>
      </c>
      <c r="EJ18" s="1" t="str">
        <f aca="false">IF(Undirviðmið!$B130="","",IF(Undirviðmið!$B130=Viðmið!$C$10,IFERROR(INDEX($C$38:$C$52,13),""),IF(13&lt;=COUNTIF($B$6:$B$37,Undirviðmið!$B130),IFERROR(INDEX($C$6:$C$37,MATCH(Undirviðmið!$B130,$B$6:$B$37,0)+13-1),""),"")))</f>
        <v/>
      </c>
      <c r="EK18" s="1" t="str">
        <f aca="false">IF(Undirviðmið!$B131="","",IF(Undirviðmið!$B131=Viðmið!$C$10,IFERROR(INDEX($C$38:$C$52,13),""),IF(13&lt;=COUNTIF($B$6:$B$37,Undirviðmið!$B131),IFERROR(INDEX($C$6:$C$37,MATCH(Undirviðmið!$B131,$B$6:$B$37,0)+13-1),""),"")))</f>
        <v/>
      </c>
      <c r="EL18" s="1" t="str">
        <f aca="false">IF(Undirviðmið!$B132="","",IF(Undirviðmið!$B132=Viðmið!$C$10,IFERROR(INDEX($C$38:$C$52,13),""),IF(13&lt;=COUNTIF($B$6:$B$37,Undirviðmið!$B132),IFERROR(INDEX($C$6:$C$37,MATCH(Undirviðmið!$B132,$B$6:$B$37,0)+13-1),""),"")))</f>
        <v/>
      </c>
      <c r="EM18" s="1" t="str">
        <f aca="false">IF(Undirviðmið!$B133="","",IF(Undirviðmið!$B133=Viðmið!$C$10,IFERROR(INDEX($C$38:$C$52,13),""),IF(13&lt;=COUNTIF($B$6:$B$37,Undirviðmið!$B133),IFERROR(INDEX($C$6:$C$37,MATCH(Undirviðmið!$B133,$B$6:$B$37,0)+13-1),""),"")))</f>
        <v/>
      </c>
      <c r="EN18" s="1" t="str">
        <f aca="false">IF(Undirviðmið!$B134="","",IF(Undirviðmið!$B134=Viðmið!$C$10,IFERROR(INDEX($C$38:$C$52,13),""),IF(13&lt;=COUNTIF($B$6:$B$37,Undirviðmið!$B134),IFERROR(INDEX($C$6:$C$37,MATCH(Undirviðmið!$B134,$B$6:$B$37,0)+13-1),""),"")))</f>
        <v/>
      </c>
      <c r="EO18" s="1" t="str">
        <f aca="false">IF(Undirviðmið!$B135="","",IF(Undirviðmið!$B135=Viðmið!$C$10,IFERROR(INDEX($C$38:$C$52,13),""),IF(13&lt;=COUNTIF($B$6:$B$37,Undirviðmið!$B135),IFERROR(INDEX($C$6:$C$37,MATCH(Undirviðmið!$B135,$B$6:$B$37,0)+13-1),""),"")))</f>
        <v/>
      </c>
      <c r="EP18" s="1" t="str">
        <f aca="false">IF(Undirviðmið!$B136="","",IF(Undirviðmið!$B136=Viðmið!$C$10,IFERROR(INDEX($C$38:$C$52,13),""),IF(13&lt;=COUNTIF($B$6:$B$37,Undirviðmið!$B136),IFERROR(INDEX($C$6:$C$37,MATCH(Undirviðmið!$B136,$B$6:$B$37,0)+13-1),""),"")))</f>
        <v/>
      </c>
      <c r="EQ18" s="1" t="str">
        <f aca="false">IF(Undirviðmið!$B137="","",IF(Undirviðmið!$B137=Viðmið!$C$10,IFERROR(INDEX($C$38:$C$52,13),""),IF(13&lt;=COUNTIF($B$6:$B$37,Undirviðmið!$B137),IFERROR(INDEX($C$6:$C$37,MATCH(Undirviðmið!$B137,$B$6:$B$37,0)+13-1),""),"")))</f>
        <v/>
      </c>
      <c r="ER18" s="1" t="str">
        <f aca="false">IF(Undirviðmið!$B138="","",IF(Undirviðmið!$B138=Viðmið!$C$10,IFERROR(INDEX($C$38:$C$52,13),""),IF(13&lt;=COUNTIF($B$6:$B$37,Undirviðmið!$B138),IFERROR(INDEX($C$6:$C$37,MATCH(Undirviðmið!$B138,$B$6:$B$37,0)+13-1),""),"")))</f>
        <v/>
      </c>
      <c r="ES18" s="1" t="str">
        <f aca="false">IF(Undirviðmið!$B139="","",IF(Undirviðmið!$B139=Viðmið!$C$10,IFERROR(INDEX($C$38:$C$52,13),""),IF(13&lt;=COUNTIF($B$6:$B$37,Undirviðmið!$B139),IFERROR(INDEX($C$6:$C$37,MATCH(Undirviðmið!$B139,$B$6:$B$37,0)+13-1),""),"")))</f>
        <v/>
      </c>
      <c r="ET18" s="1" t="str">
        <f aca="false">IF(Undirviðmið!$B140="","",IF(Undirviðmið!$B140=Viðmið!$C$10,IFERROR(INDEX($C$38:$C$52,13),""),IF(13&lt;=COUNTIF($B$6:$B$37,Undirviðmið!$B140),IFERROR(INDEX($C$6:$C$37,MATCH(Undirviðmið!$B140,$B$6:$B$37,0)+13-1),""),"")))</f>
        <v/>
      </c>
      <c r="EU18" s="1" t="str">
        <f aca="false">IF(Undirviðmið!$B141="","",IF(Undirviðmið!$B141=Viðmið!$C$10,IFERROR(INDEX($C$38:$C$52,13),""),IF(13&lt;=COUNTIF($B$6:$B$37,Undirviðmið!$B141),IFERROR(INDEX($C$6:$C$37,MATCH(Undirviðmið!$B141,$B$6:$B$37,0)+13-1),""),"")))</f>
        <v/>
      </c>
      <c r="EV18" s="1" t="str">
        <f aca="false">IF(Undirviðmið!$B142="","",IF(Undirviðmið!$B142=Viðmið!$C$10,IFERROR(INDEX($C$38:$C$52,13),""),IF(13&lt;=COUNTIF($B$6:$B$37,Undirviðmið!$B142),IFERROR(INDEX($C$6:$C$37,MATCH(Undirviðmið!$B142,$B$6:$B$37,0)+13-1),""),"")))</f>
        <v/>
      </c>
      <c r="EW18" s="1" t="str">
        <f aca="false">IF(Undirviðmið!$B143="","",IF(Undirviðmið!$B143=Viðmið!$C$10,IFERROR(INDEX($C$38:$C$52,13),""),IF(13&lt;=COUNTIF($B$6:$B$37,Undirviðmið!$B143),IFERROR(INDEX($C$6:$C$37,MATCH(Undirviðmið!$B143,$B$6:$B$37,0)+13-1),""),"")))</f>
        <v/>
      </c>
      <c r="EX18" s="1" t="str">
        <f aca="false">IF(Undirviðmið!$B144="","",IF(Undirviðmið!$B144=Viðmið!$C$10,IFERROR(INDEX($C$38:$C$52,13),""),IF(13&lt;=COUNTIF($B$6:$B$37,Undirviðmið!$B144),IFERROR(INDEX($C$6:$C$37,MATCH(Undirviðmið!$B144,$B$6:$B$37,0)+13-1),""),"")))</f>
        <v/>
      </c>
      <c r="EY18" s="1" t="str">
        <f aca="false">IF(Undirviðmið!$B145="","",IF(Undirviðmið!$B145=Viðmið!$C$10,IFERROR(INDEX($C$38:$C$52,13),""),IF(13&lt;=COUNTIF($B$6:$B$37,Undirviðmið!$B145),IFERROR(INDEX($C$6:$C$37,MATCH(Undirviðmið!$B145,$B$6:$B$37,0)+13-1),""),"")))</f>
        <v/>
      </c>
      <c r="EZ18" s="1" t="str">
        <f aca="false">IF(Undirviðmið!$B146="","",IF(Undirviðmið!$B146=Viðmið!$C$10,IFERROR(INDEX($C$38:$C$52,13),""),IF(13&lt;=COUNTIF($B$6:$B$37,Undirviðmið!$B146),IFERROR(INDEX($C$6:$C$37,MATCH(Undirviðmið!$B146,$B$6:$B$37,0)+13-1),""),"")))</f>
        <v/>
      </c>
      <c r="FA18" s="1" t="str">
        <f aca="false">IF(Undirviðmið!$B147="","",IF(Undirviðmið!$B147=Viðmið!$C$10,IFERROR(INDEX($C$38:$C$52,13),""),IF(13&lt;=COUNTIF($B$6:$B$37,Undirviðmið!$B147),IFERROR(INDEX($C$6:$C$37,MATCH(Undirviðmið!$B147,$B$6:$B$37,0)+13-1),""),"")))</f>
        <v/>
      </c>
      <c r="FB18" s="1" t="str">
        <f aca="false">IF(Undirviðmið!$B148="","",IF(Undirviðmið!$B148=Viðmið!$C$10,IFERROR(INDEX($C$38:$C$52,13),""),IF(13&lt;=COUNTIF($B$6:$B$37,Undirviðmið!$B148),IFERROR(INDEX($C$6:$C$37,MATCH(Undirviðmið!$B148,$B$6:$B$37,0)+13-1),""),"")))</f>
        <v/>
      </c>
      <c r="FC18" s="1" t="str">
        <f aca="false">IF(Undirviðmið!$B149="","",IF(Undirviðmið!$B149=Viðmið!$C$10,IFERROR(INDEX($C$38:$C$52,13),""),IF(13&lt;=COUNTIF($B$6:$B$37,Undirviðmið!$B149),IFERROR(INDEX($C$6:$C$37,MATCH(Undirviðmið!$B149,$B$6:$B$37,0)+13-1),""),"")))</f>
        <v/>
      </c>
      <c r="FD18" s="1" t="str">
        <f aca="false">IF(Undirviðmið!$B150="","",IF(Undirviðmið!$B150=Viðmið!$C$10,IFERROR(INDEX($C$38:$C$52,13),""),IF(13&lt;=COUNTIF($B$6:$B$37,Undirviðmið!$B150),IFERROR(INDEX($C$6:$C$37,MATCH(Undirviðmið!$B150,$B$6:$B$37,0)+13-1),""),"")))</f>
        <v/>
      </c>
      <c r="FE18" s="1" t="str">
        <f aca="false">IF(Undirviðmið!$B151="","",IF(Undirviðmið!$B151=Viðmið!$C$10,IFERROR(INDEX($C$38:$C$52,13),""),IF(13&lt;=COUNTIF($B$6:$B$37,Undirviðmið!$B151),IFERROR(INDEX($C$6:$C$37,MATCH(Undirviðmið!$B151,$B$6:$B$37,0)+13-1),""),"")))</f>
        <v/>
      </c>
      <c r="FF18" s="1" t="str">
        <f aca="false">IF(Undirviðmið!$B152="","",IF(Undirviðmið!$B152=Viðmið!$C$10,IFERROR(INDEX($C$38:$C$52,13),""),IF(13&lt;=COUNTIF($B$6:$B$37,Undirviðmið!$B152),IFERROR(INDEX($C$6:$C$37,MATCH(Undirviðmið!$B152,$B$6:$B$37,0)+13-1),""),"")))</f>
        <v/>
      </c>
      <c r="FG18" s="1" t="str">
        <f aca="false">IF(Undirviðmið!$B153="","",IF(Undirviðmið!$B153=Viðmið!$C$10,IFERROR(INDEX($C$38:$C$52,13),""),IF(13&lt;=COUNTIF($B$6:$B$37,Undirviðmið!$B153),IFERROR(INDEX($C$6:$C$37,MATCH(Undirviðmið!$B153,$B$6:$B$37,0)+13-1),""),"")))</f>
        <v/>
      </c>
      <c r="FH18" s="1" t="str">
        <f aca="false">IF(Undirviðmið!$B154="","",IF(Undirviðmið!$B154=Viðmið!$C$10,IFERROR(INDEX($C$38:$C$52,13),""),IF(13&lt;=COUNTIF($B$6:$B$37,Undirviðmið!$B154),IFERROR(INDEX($C$6:$C$37,MATCH(Undirviðmið!$B154,$B$6:$B$37,0)+13-1),""),"")))</f>
        <v/>
      </c>
      <c r="FI18" s="1" t="str">
        <f aca="false">IF(Undirviðmið!$B155="","",IF(Undirviðmið!$B155=Viðmið!$C$10,IFERROR(INDEX($C$38:$C$52,13),""),IF(13&lt;=COUNTIF($B$6:$B$37,Undirviðmið!$B155),IFERROR(INDEX($C$6:$C$37,MATCH(Undirviðmið!$B155,$B$6:$B$37,0)+13-1),""),"")))</f>
        <v/>
      </c>
      <c r="FJ18" s="1" t="str">
        <f aca="false">IF(Undirviðmið!$B156="","",IF(Undirviðmið!$B156=Viðmið!$C$10,IFERROR(INDEX($C$38:$C$52,13),""),IF(13&lt;=COUNTIF($B$6:$B$37,Undirviðmið!$B156),IFERROR(INDEX($C$6:$C$37,MATCH(Undirviðmið!$B156,$B$6:$B$37,0)+13-1),""),"")))</f>
        <v/>
      </c>
      <c r="FK18" s="1" t="str">
        <f aca="false">IF(Undirviðmið!$B157="","",IF(Undirviðmið!$B157=Viðmið!$C$10,IFERROR(INDEX($C$38:$C$52,13),""),IF(13&lt;=COUNTIF($B$6:$B$37,Undirviðmið!$B157),IFERROR(INDEX($C$6:$C$37,MATCH(Undirviðmið!$B157,$B$6:$B$37,0)+13-1),""),"")))</f>
        <v/>
      </c>
      <c r="FL18" s="1" t="str">
        <f aca="false">IF(Undirviðmið!$B158="","",IF(Undirviðmið!$B158=Viðmið!$C$10,IFERROR(INDEX($C$38:$C$52,13),""),IF(13&lt;=COUNTIF($B$6:$B$37,Undirviðmið!$B158),IFERROR(INDEX($C$6:$C$37,MATCH(Undirviðmið!$B158,$B$6:$B$37,0)+13-1),""),"")))</f>
        <v/>
      </c>
      <c r="FM18" s="1" t="str">
        <f aca="false">IF(Undirviðmið!$B159="","",IF(Undirviðmið!$B159=Viðmið!$C$10,IFERROR(INDEX($C$38:$C$52,13),""),IF(13&lt;=COUNTIF($B$6:$B$37,Undirviðmið!$B159),IFERROR(INDEX($C$6:$C$37,MATCH(Undirviðmið!$B159,$B$6:$B$37,0)+13-1),""),"")))</f>
        <v/>
      </c>
      <c r="FN18" s="1" t="str">
        <f aca="false">IF(Undirviðmið!$B160="","",IF(Undirviðmið!$B160=Viðmið!$C$10,IFERROR(INDEX($C$38:$C$52,13),""),IF(13&lt;=COUNTIF($B$6:$B$37,Undirviðmið!$B160),IFERROR(INDEX($C$6:$C$37,MATCH(Undirviðmið!$B160,$B$6:$B$37,0)+13-1),""),"")))</f>
        <v/>
      </c>
      <c r="FO18" s="1" t="str">
        <f aca="false">IF(Undirviðmið!$B161="","",IF(Undirviðmið!$B161=Viðmið!$C$10,IFERROR(INDEX($C$38:$C$52,13),""),IF(13&lt;=COUNTIF($B$6:$B$37,Undirviðmið!$B161),IFERROR(INDEX($C$6:$C$37,MATCH(Undirviðmið!$B161,$B$6:$B$37,0)+13-1),""),"")))</f>
        <v/>
      </c>
      <c r="FP18" s="1" t="str">
        <f aca="false">IF(Undirviðmið!$B162="","",IF(Undirviðmið!$B162=Viðmið!$C$10,IFERROR(INDEX($C$38:$C$52,13),""),IF(13&lt;=COUNTIF($B$6:$B$37,Undirviðmið!$B162),IFERROR(INDEX($C$6:$C$37,MATCH(Undirviðmið!$B162,$B$6:$B$37,0)+13-1),""),"")))</f>
        <v/>
      </c>
      <c r="FQ18" s="1" t="str">
        <f aca="false">IF(Undirviðmið!$B163="","",IF(Undirviðmið!$B163=Viðmið!$C$10,IFERROR(INDEX($C$38:$C$52,13),""),IF(13&lt;=COUNTIF($B$6:$B$37,Undirviðmið!$B163),IFERROR(INDEX($C$6:$C$37,MATCH(Undirviðmið!$B163,$B$6:$B$37,0)+13-1),""),"")))</f>
        <v/>
      </c>
      <c r="FR18" s="1" t="str">
        <f aca="false">IF(Undirviðmið!$B164="","",IF(Undirviðmið!$B164=Viðmið!$C$10,IFERROR(INDEX($C$38:$C$52,13),""),IF(13&lt;=COUNTIF($B$6:$B$37,Undirviðmið!$B164),IFERROR(INDEX($C$6:$C$37,MATCH(Undirviðmið!$B164,$B$6:$B$37,0)+13-1),""),"")))</f>
        <v/>
      </c>
      <c r="FS18" s="1" t="str">
        <f aca="false">IF(Undirviðmið!$B165="","",IF(Undirviðmið!$B165=Viðmið!$C$10,IFERROR(INDEX($C$38:$C$52,13),""),IF(13&lt;=COUNTIF($B$6:$B$37,Undirviðmið!$B165),IFERROR(INDEX($C$6:$C$37,MATCH(Undirviðmið!$B165,$B$6:$B$37,0)+13-1),""),"")))</f>
        <v/>
      </c>
      <c r="FT18" s="1" t="str">
        <f aca="false">IF(Undirviðmið!$B166="","",IF(Undirviðmið!$B166=Viðmið!$C$10,IFERROR(INDEX($C$38:$C$52,13),""),IF(13&lt;=COUNTIF($B$6:$B$37,Undirviðmið!$B166),IFERROR(INDEX($C$6:$C$37,MATCH(Undirviðmið!$B166,$B$6:$B$37,0)+13-1),""),"")))</f>
        <v/>
      </c>
      <c r="FU18" s="1" t="str">
        <f aca="false">IF(Undirviðmið!$B167="","",IF(Undirviðmið!$B167=Viðmið!$C$10,IFERROR(INDEX($C$38:$C$52,13),""),IF(13&lt;=COUNTIF($B$6:$B$37,Undirviðmið!$B167),IFERROR(INDEX($C$6:$C$37,MATCH(Undirviðmið!$B167,$B$6:$B$37,0)+13-1),""),"")))</f>
        <v/>
      </c>
      <c r="FV18" s="1" t="str">
        <f aca="false">IF(Undirviðmið!$B168="","",IF(Undirviðmið!$B168=Viðmið!$C$10,IFERROR(INDEX($C$38:$C$52,13),""),IF(13&lt;=COUNTIF($B$6:$B$37,Undirviðmið!$B168),IFERROR(INDEX($C$6:$C$37,MATCH(Undirviðmið!$B168,$B$6:$B$37,0)+13-1),""),"")))</f>
        <v/>
      </c>
      <c r="FW18" s="1" t="str">
        <f aca="false">IF(Undirviðmið!$B169="","",IF(Undirviðmið!$B169=Viðmið!$C$10,IFERROR(INDEX($C$38:$C$52,13),""),IF(13&lt;=COUNTIF($B$6:$B$37,Undirviðmið!$B169),IFERROR(INDEX($C$6:$C$37,MATCH(Undirviðmið!$B169,$B$6:$B$37,0)+13-1),""),"")))</f>
        <v/>
      </c>
      <c r="FX18" s="1" t="str">
        <f aca="false">IF(Undirviðmið!$B170="","",IF(Undirviðmið!$B170=Viðmið!$C$10,IFERROR(INDEX($C$38:$C$52,13),""),IF(13&lt;=COUNTIF($B$6:$B$37,Undirviðmið!$B170),IFERROR(INDEX($C$6:$C$37,MATCH(Undirviðmið!$B170,$B$6:$B$37,0)+13-1),""),"")))</f>
        <v/>
      </c>
      <c r="FY18" s="1" t="str">
        <f aca="false">IF(Undirviðmið!$B171="","",IF(Undirviðmið!$B171=Viðmið!$C$10,IFERROR(INDEX($C$38:$C$52,13),""),IF(13&lt;=COUNTIF($B$6:$B$37,Undirviðmið!$B171),IFERROR(INDEX($C$6:$C$37,MATCH(Undirviðmið!$B171,$B$6:$B$37,0)+13-1),""),"")))</f>
        <v/>
      </c>
      <c r="FZ18" s="1" t="str">
        <f aca="false">IF(Undirviðmið!$B172="","",IF(Undirviðmið!$B172=Viðmið!$C$10,IFERROR(INDEX($C$38:$C$52,13),""),IF(13&lt;=COUNTIF($B$6:$B$37,Undirviðmið!$B172),IFERROR(INDEX($C$6:$C$37,MATCH(Undirviðmið!$B172,$B$6:$B$37,0)+13-1),""),"")))</f>
        <v/>
      </c>
      <c r="GA18" s="1" t="str">
        <f aca="false">IF(Undirviðmið!$B173="","",IF(Undirviðmið!$B173=Viðmið!$C$10,IFERROR(INDEX($C$38:$C$52,13),""),IF(13&lt;=COUNTIF($B$6:$B$37,Undirviðmið!$B173),IFERROR(INDEX($C$6:$C$37,MATCH(Undirviðmið!$B173,$B$6:$B$37,0)+13-1),""),"")))</f>
        <v/>
      </c>
      <c r="GB18" s="1" t="str">
        <f aca="false">IF(Undirviðmið!$B174="","",IF(Undirviðmið!$B174=Viðmið!$C$10,IFERROR(INDEX($C$38:$C$52,13),""),IF(13&lt;=COUNTIF($B$6:$B$37,Undirviðmið!$B174),IFERROR(INDEX($C$6:$C$37,MATCH(Undirviðmið!$B174,$B$6:$B$37,0)+13-1),""),"")))</f>
        <v/>
      </c>
      <c r="GC18" s="1" t="str">
        <f aca="false">IF(Undirviðmið!$B175="","",IF(Undirviðmið!$B175=Viðmið!$C$10,IFERROR(INDEX($C$38:$C$52,13),""),IF(13&lt;=COUNTIF($B$6:$B$37,Undirviðmið!$B175),IFERROR(INDEX($C$6:$C$37,MATCH(Undirviðmið!$B175,$B$6:$B$37,0)+13-1),""),"")))</f>
        <v/>
      </c>
      <c r="GD18" s="1" t="str">
        <f aca="false">IF(Undirviðmið!$B176="","",IF(Undirviðmið!$B176=Viðmið!$C$10,IFERROR(INDEX($C$38:$C$52,13),""),IF(13&lt;=COUNTIF($B$6:$B$37,Undirviðmið!$B176),IFERROR(INDEX($C$6:$C$37,MATCH(Undirviðmið!$B176,$B$6:$B$37,0)+13-1),""),"")))</f>
        <v/>
      </c>
      <c r="GE18" s="1" t="str">
        <f aca="false">IF(Undirviðmið!$B177="","",IF(Undirviðmið!$B177=Viðmið!$C$10,IFERROR(INDEX($C$38:$C$52,13),""),IF(13&lt;=COUNTIF($B$6:$B$37,Undirviðmið!$B177),IFERROR(INDEX($C$6:$C$37,MATCH(Undirviðmið!$B177,$B$6:$B$37,0)+13-1),""),"")))</f>
        <v/>
      </c>
      <c r="GF18" s="1" t="str">
        <f aca="false">IF(Undirviðmið!$B178="","",IF(Undirviðmið!$B178=Viðmið!$C$10,IFERROR(INDEX($C$38:$C$52,13),""),IF(13&lt;=COUNTIF($B$6:$B$37,Undirviðmið!$B178),IFERROR(INDEX($C$6:$C$37,MATCH(Undirviðmið!$B178,$B$6:$B$37,0)+13-1),""),"")))</f>
        <v/>
      </c>
      <c r="GG18" s="1" t="str">
        <f aca="false">IF(Undirviðmið!$B179="","",IF(Undirviðmið!$B179=Viðmið!$C$10,IFERROR(INDEX($C$38:$C$52,13),""),IF(13&lt;=COUNTIF($B$6:$B$37,Undirviðmið!$B179),IFERROR(INDEX($C$6:$C$37,MATCH(Undirviðmið!$B179,$B$6:$B$37,0)+13-1),""),"")))</f>
        <v/>
      </c>
      <c r="GH18" s="1" t="str">
        <f aca="false">IF(Undirviðmið!$B180="","",IF(Undirviðmið!$B180=Viðmið!$C$10,IFERROR(INDEX($C$38:$C$52,13),""),IF(13&lt;=COUNTIF($B$6:$B$37,Undirviðmið!$B180),IFERROR(INDEX($C$6:$C$37,MATCH(Undirviðmið!$B180,$B$6:$B$37,0)+13-1),""),"")))</f>
        <v/>
      </c>
      <c r="GI18" s="1" t="str">
        <f aca="false">IF(Undirviðmið!$B181="","",IF(Undirviðmið!$B181=Viðmið!$C$10,IFERROR(INDEX($C$38:$C$52,13),""),IF(13&lt;=COUNTIF($B$6:$B$37,Undirviðmið!$B181),IFERROR(INDEX($C$6:$C$37,MATCH(Undirviðmið!$B181,$B$6:$B$37,0)+13-1),""),"")))</f>
        <v/>
      </c>
      <c r="GJ18" s="1" t="str">
        <f aca="false">IF(Undirviðmið!$B182="","",IF(Undirviðmið!$B182=Viðmið!$C$10,IFERROR(INDEX($C$38:$C$52,13),""),IF(13&lt;=COUNTIF($B$6:$B$37,Undirviðmið!$B182),IFERROR(INDEX($C$6:$C$37,MATCH(Undirviðmið!$B182,$B$6:$B$37,0)+13-1),""),"")))</f>
        <v/>
      </c>
      <c r="GK18" s="1" t="str">
        <f aca="false">IF(Undirviðmið!$B183="","",IF(Undirviðmið!$B183=Viðmið!$C$10,IFERROR(INDEX($C$38:$C$52,13),""),IF(13&lt;=COUNTIF($B$6:$B$37,Undirviðmið!$B183),IFERROR(INDEX($C$6:$C$37,MATCH(Undirviðmið!$B183,$B$6:$B$37,0)+13-1),""),"")))</f>
        <v/>
      </c>
      <c r="GL18" s="1" t="str">
        <f aca="false">IF(Undirviðmið!$B184="","",IF(Undirviðmið!$B184=Viðmið!$C$10,IFERROR(INDEX($C$38:$C$52,13),""),IF(13&lt;=COUNTIF($B$6:$B$37,Undirviðmið!$B184),IFERROR(INDEX($C$6:$C$37,MATCH(Undirviðmið!$B184,$B$6:$B$37,0)+13-1),""),"")))</f>
        <v/>
      </c>
      <c r="GM18" s="1" t="str">
        <f aca="false">IF(Undirviðmið!$B185="","",IF(Undirviðmið!$B185=Viðmið!$C$10,IFERROR(INDEX($C$38:$C$52,13),""),IF(13&lt;=COUNTIF($B$6:$B$37,Undirviðmið!$B185),IFERROR(INDEX($C$6:$C$37,MATCH(Undirviðmið!$B185,$B$6:$B$37,0)+13-1),""),"")))</f>
        <v/>
      </c>
      <c r="GN18" s="1" t="str">
        <f aca="false">IF(Undirviðmið!$B186="","",IF(Undirviðmið!$B186=Viðmið!$C$10,IFERROR(INDEX($C$38:$C$52,13),""),IF(13&lt;=COUNTIF($B$6:$B$37,Undirviðmið!$B186),IFERROR(INDEX($C$6:$C$37,MATCH(Undirviðmið!$B186,$B$6:$B$37,0)+13-1),""),"")))</f>
        <v/>
      </c>
      <c r="GO18" s="1" t="str">
        <f aca="false">IF(Undirviðmið!$B187="","",IF(Undirviðmið!$B187=Viðmið!$C$10,IFERROR(INDEX($C$38:$C$52,13),""),IF(13&lt;=COUNTIF($B$6:$B$37,Undirviðmið!$B187),IFERROR(INDEX($C$6:$C$37,MATCH(Undirviðmið!$B187,$B$6:$B$37,0)+13-1),""),"")))</f>
        <v/>
      </c>
      <c r="GP18" s="1" t="str">
        <f aca="false">IF(Undirviðmið!$B188="","",IF(Undirviðmið!$B188=Viðmið!$C$10,IFERROR(INDEX($C$38:$C$52,13),""),IF(13&lt;=COUNTIF($B$6:$B$37,Undirviðmið!$B188),IFERROR(INDEX($C$6:$C$37,MATCH(Undirviðmið!$B188,$B$6:$B$37,0)+13-1),""),"")))</f>
        <v/>
      </c>
      <c r="GQ18" s="1" t="str">
        <f aca="false">IF(Undirviðmið!$B189="","",IF(Undirviðmið!$B189=Viðmið!$C$10,IFERROR(INDEX($C$38:$C$52,13),""),IF(13&lt;=COUNTIF($B$6:$B$37,Undirviðmið!$B189),IFERROR(INDEX($C$6:$C$37,MATCH(Undirviðmið!$B189,$B$6:$B$37,0)+13-1),""),"")))</f>
        <v/>
      </c>
      <c r="GR18" s="1" t="str">
        <f aca="false">IF(Undirviðmið!$B190="","",IF(Undirviðmið!$B190=Viðmið!$C$10,IFERROR(INDEX($C$38:$C$52,13),""),IF(13&lt;=COUNTIF($B$6:$B$37,Undirviðmið!$B190),IFERROR(INDEX($C$6:$C$37,MATCH(Undirviðmið!$B190,$B$6:$B$37,0)+13-1),""),"")))</f>
        <v/>
      </c>
      <c r="GS18" s="1" t="str">
        <f aca="false">IF(Undirviðmið!$B191="","",IF(Undirviðmið!$B191=Viðmið!$C$10,IFERROR(INDEX($C$38:$C$52,13),""),IF(13&lt;=COUNTIF($B$6:$B$37,Undirviðmið!$B191),IFERROR(INDEX($C$6:$C$37,MATCH(Undirviðmið!$B191,$B$6:$B$37,0)+13-1),""),"")))</f>
        <v/>
      </c>
      <c r="GT18" s="1" t="str">
        <f aca="false">IF(Undirviðmið!$B192="","",IF(Undirviðmið!$B192=Viðmið!$C$10,IFERROR(INDEX($C$38:$C$52,13),""),IF(13&lt;=COUNTIF($B$6:$B$37,Undirviðmið!$B192),IFERROR(INDEX($C$6:$C$37,MATCH(Undirviðmið!$B192,$B$6:$B$37,0)+13-1),""),"")))</f>
        <v/>
      </c>
      <c r="GU18" s="1" t="str">
        <f aca="false">IF(Undirviðmið!$B193="","",IF(Undirviðmið!$B193=Viðmið!$C$10,IFERROR(INDEX($C$38:$C$52,13),""),IF(13&lt;=COUNTIF($B$6:$B$37,Undirviðmið!$B193),IFERROR(INDEX($C$6:$C$37,MATCH(Undirviðmið!$B193,$B$6:$B$37,0)+13-1),""),"")))</f>
        <v/>
      </c>
      <c r="GV18" s="1" t="str">
        <f aca="false">IF(Undirviðmið!$B194="","",IF(Undirviðmið!$B194=Viðmið!$C$10,IFERROR(INDEX($C$38:$C$52,13),""),IF(13&lt;=COUNTIF($B$6:$B$37,Undirviðmið!$B194),IFERROR(INDEX($C$6:$C$37,MATCH(Undirviðmið!$B194,$B$6:$B$37,0)+13-1),""),"")))</f>
        <v/>
      </c>
      <c r="GW18" s="1" t="str">
        <f aca="false">IF(Undirviðmið!$B195="","",IF(Undirviðmið!$B195=Viðmið!$C$10,IFERROR(INDEX($C$38:$C$52,13),""),IF(13&lt;=COUNTIF($B$6:$B$37,Undirviðmið!$B195),IFERROR(INDEX($C$6:$C$37,MATCH(Undirviðmið!$B195,$B$6:$B$37,0)+13-1),""),"")))</f>
        <v/>
      </c>
      <c r="GX18" s="1" t="str">
        <f aca="false">IF(Undirviðmið!$B196="","",IF(Undirviðmið!$B196=Viðmið!$C$10,IFERROR(INDEX($C$38:$C$52,13),""),IF(13&lt;=COUNTIF($B$6:$B$37,Undirviðmið!$B196),IFERROR(INDEX($C$6:$C$37,MATCH(Undirviðmið!$B196,$B$6:$B$37,0)+13-1),""),"")))</f>
        <v/>
      </c>
      <c r="GY18" s="1" t="str">
        <f aca="false">IF(Undirviðmið!$B197="","",IF(Undirviðmið!$B197=Viðmið!$C$10,IFERROR(INDEX($C$38:$C$52,13),""),IF(13&lt;=COUNTIF($B$6:$B$37,Undirviðmið!$B197),IFERROR(INDEX($C$6:$C$37,MATCH(Undirviðmið!$B197,$B$6:$B$37,0)+13-1),""),"")))</f>
        <v/>
      </c>
      <c r="GZ18" s="1" t="str">
        <f aca="false">IF(Undirviðmið!$B198="","",IF(Undirviðmið!$B198=Viðmið!$C$10,IFERROR(INDEX($C$38:$C$52,13),""),IF(13&lt;=COUNTIF($B$6:$B$37,Undirviðmið!$B198),IFERROR(INDEX($C$6:$C$37,MATCH(Undirviðmið!$B198,$B$6:$B$37,0)+13-1),""),"")))</f>
        <v/>
      </c>
      <c r="HA18" s="1" t="str">
        <f aca="false">IF(Undirviðmið!$B199="","",IF(Undirviðmið!$B199=Viðmið!$C$10,IFERROR(INDEX($C$38:$C$52,13),""),IF(13&lt;=COUNTIF($B$6:$B$37,Undirviðmið!$B199),IFERROR(INDEX($C$6:$C$37,MATCH(Undirviðmið!$B199,$B$6:$B$37,0)+13-1),""),"")))</f>
        <v/>
      </c>
      <c r="HB18" s="1" t="str">
        <f aca="false">IF(Undirviðmið!$B200="","",IF(Undirviðmið!$B200=Viðmið!$C$10,IFERROR(INDEX($C$38:$C$52,13),""),IF(13&lt;=COUNTIF($B$6:$B$37,Undirviðmið!$B200),IFERROR(INDEX($C$6:$C$37,MATCH(Undirviðmið!$B200,$B$6:$B$37,0)+13-1),""),"")))</f>
        <v/>
      </c>
      <c r="HC18" s="1" t="str">
        <f aca="false">IF(Undirviðmið!$B201="","",IF(Undirviðmið!$B201=Viðmið!$C$10,IFERROR(INDEX($C$38:$C$52,13),""),IF(13&lt;=COUNTIF($B$6:$B$37,Undirviðmið!$B201),IFERROR(INDEX($C$6:$C$37,MATCH(Undirviðmið!$B201,$B$6:$B$37,0)+13-1),""),"")))</f>
        <v/>
      </c>
      <c r="HD18" s="1" t="str">
        <f aca="false">IF(Undirviðmið!$B202="","",IF(Undirviðmið!$B202=Viðmið!$C$10,IFERROR(INDEX($C$38:$C$52,13),""),IF(13&lt;=COUNTIF($B$6:$B$37,Undirviðmið!$B202),IFERROR(INDEX($C$6:$C$37,MATCH(Undirviðmið!$B202,$B$6:$B$37,0)+13-1),""),"")))</f>
        <v/>
      </c>
      <c r="HE18" s="1" t="str">
        <f aca="false">IF(Undirviðmið!$B203="","",IF(Undirviðmið!$B203=Viðmið!$C$10,IFERROR(INDEX($C$38:$C$52,13),""),IF(13&lt;=COUNTIF($B$6:$B$37,Undirviðmið!$B203),IFERROR(INDEX($C$6:$C$37,MATCH(Undirviðmið!$B203,$B$6:$B$37,0)+13-1),""),"")))</f>
        <v/>
      </c>
      <c r="HF18" s="1" t="str">
        <f aca="false">IF(Undirviðmið!$B204="","",IF(Undirviðmið!$B204=Viðmið!$C$10,IFERROR(INDEX($C$38:$C$52,13),""),IF(13&lt;=COUNTIF($B$6:$B$37,Undirviðmið!$B204),IFERROR(INDEX($C$6:$C$37,MATCH(Undirviðmið!$B204,$B$6:$B$37,0)+13-1),""),"")))</f>
        <v/>
      </c>
      <c r="HG18" s="1" t="str">
        <f aca="false">IF(Undirviðmið!$B205="","",IF(Undirviðmið!$B205=Viðmið!$C$10,IFERROR(INDEX($C$38:$C$52,13),""),IF(13&lt;=COUNTIF($B$6:$B$37,Undirviðmið!$B205),IFERROR(INDEX($C$6:$C$37,MATCH(Undirviðmið!$B205,$B$6:$B$37,0)+13-1),""),"")))</f>
        <v/>
      </c>
    </row>
    <row r="19" customFormat="false" ht="15" hidden="false" customHeight="true" outlineLevel="0" collapsed="false">
      <c r="B19" s="1" t="s">
        <v>89</v>
      </c>
      <c r="C19" s="1" t="s">
        <v>264</v>
      </c>
      <c r="D19" s="1" t="s">
        <v>265</v>
      </c>
      <c r="E19" s="1" t="n">
        <v>5</v>
      </c>
      <c r="F19" s="1" t="s">
        <v>266</v>
      </c>
      <c r="G19" s="1" t="s">
        <v>267</v>
      </c>
      <c r="H19" s="1" t="s">
        <v>268</v>
      </c>
      <c r="I19" s="1" t="s">
        <v>269</v>
      </c>
      <c r="J19" s="1" t="s">
        <v>270</v>
      </c>
      <c r="P19" s="1" t="str">
        <f aca="false">IF(Undirviðmið!$B6="","",IF(Undirviðmið!$B6=Viðmið!$C$10,IFERROR(INDEX($C$38:$C$52,14),""),IF(14&lt;=COUNTIF($B$6:$B$37,Undirviðmið!$B6),IFERROR(INDEX($C$6:$C$37,MATCH(Undirviðmið!$B6,$B$6:$B$37,0)+14-1),""),"")))</f>
        <v/>
      </c>
      <c r="Q19" s="1" t="str">
        <f aca="false">IF(Undirviðmið!$B7="","",IF(Undirviðmið!$B7=Viðmið!$C$10,IFERROR(INDEX($C$38:$C$52,14),""),IF(14&lt;=COUNTIF($B$6:$B$37,Undirviðmið!$B7),IFERROR(INDEX($C$6:$C$37,MATCH(Undirviðmið!$B7,$B$6:$B$37,0)+14-1),""),"")))</f>
        <v/>
      </c>
      <c r="R19" s="1" t="str">
        <f aca="false">IF(Undirviðmið!$B8="","",IF(Undirviðmið!$B8=Viðmið!$C$10,IFERROR(INDEX($C$38:$C$52,14),""),IF(14&lt;=COUNTIF($B$6:$B$37,Undirviðmið!$B8),IFERROR(INDEX($C$6:$C$37,MATCH(Undirviðmið!$B8,$B$6:$B$37,0)+14-1),""),"")))</f>
        <v/>
      </c>
      <c r="S19" s="1" t="str">
        <f aca="false">IF(Undirviðmið!$B9="","",IF(Undirviðmið!$B9=Viðmið!$C$10,IFERROR(INDEX($C$38:$C$52,14),""),IF(14&lt;=COUNTIF($B$6:$B$37,Undirviðmið!$B9),IFERROR(INDEX($C$6:$C$37,MATCH(Undirviðmið!$B9,$B$6:$B$37,0)+14-1),""),"")))</f>
        <v/>
      </c>
      <c r="T19" s="1" t="str">
        <f aca="false">IF(Undirviðmið!$B10="","",IF(Undirviðmið!$B10=Viðmið!$C$10,IFERROR(INDEX($C$38:$C$52,14),""),IF(14&lt;=COUNTIF($B$6:$B$37,Undirviðmið!$B10),IFERROR(INDEX($C$6:$C$37,MATCH(Undirviðmið!$B10,$B$6:$B$37,0)+14-1),""),"")))</f>
        <v/>
      </c>
      <c r="U19" s="1" t="str">
        <f aca="false">IF(Undirviðmið!$B11="","",IF(Undirviðmið!$B11=Viðmið!$C$10,IFERROR(INDEX($C$38:$C$52,14),""),IF(14&lt;=COUNTIF($B$6:$B$37,Undirviðmið!$B11),IFERROR(INDEX($C$6:$C$37,MATCH(Undirviðmið!$B11,$B$6:$B$37,0)+14-1),""),"")))</f>
        <v/>
      </c>
      <c r="V19" s="1" t="str">
        <f aca="false">IF(Undirviðmið!$B12="","",IF(Undirviðmið!$B12=Viðmið!$C$10,IFERROR(INDEX($C$38:$C$52,14),""),IF(14&lt;=COUNTIF($B$6:$B$37,Undirviðmið!$B12),IFERROR(INDEX($C$6:$C$37,MATCH(Undirviðmið!$B12,$B$6:$B$37,0)+14-1),""),"")))</f>
        <v/>
      </c>
      <c r="W19" s="1" t="str">
        <f aca="false">IF(Undirviðmið!$B13="","",IF(Undirviðmið!$B13=Viðmið!$C$10,IFERROR(INDEX($C$38:$C$52,14),""),IF(14&lt;=COUNTIF($B$6:$B$37,Undirviðmið!$B13),IFERROR(INDEX($C$6:$C$37,MATCH(Undirviðmið!$B13,$B$6:$B$37,0)+14-1),""),"")))</f>
        <v/>
      </c>
      <c r="X19" s="1" t="str">
        <f aca="false">IF(Undirviðmið!$B14="","",IF(Undirviðmið!$B14=Viðmið!$C$10,IFERROR(INDEX($C$38:$C$52,14),""),IF(14&lt;=COUNTIF($B$6:$B$37,Undirviðmið!$B14),IFERROR(INDEX($C$6:$C$37,MATCH(Undirviðmið!$B14,$B$6:$B$37,0)+14-1),""),"")))</f>
        <v/>
      </c>
      <c r="Y19" s="1" t="str">
        <f aca="false">IF(Undirviðmið!$B15="","",IF(Undirviðmið!$B15=Viðmið!$C$10,IFERROR(INDEX($C$38:$C$52,14),""),IF(14&lt;=COUNTIF($B$6:$B$37,Undirviðmið!$B15),IFERROR(INDEX($C$6:$C$37,MATCH(Undirviðmið!$B15,$B$6:$B$37,0)+14-1),""),"")))</f>
        <v/>
      </c>
      <c r="Z19" s="1" t="str">
        <f aca="false">IF(Undirviðmið!$B16="","",IF(Undirviðmið!$B16=Viðmið!$C$10,IFERROR(INDEX($C$38:$C$52,14),""),IF(14&lt;=COUNTIF($B$6:$B$37,Undirviðmið!$B16),IFERROR(INDEX($C$6:$C$37,MATCH(Undirviðmið!$B16,$B$6:$B$37,0)+14-1),""),"")))</f>
        <v/>
      </c>
      <c r="AA19" s="1" t="str">
        <f aca="false">IF(Undirviðmið!$B17="","",IF(Undirviðmið!$B17=Viðmið!$C$10,IFERROR(INDEX($C$38:$C$52,14),""),IF(14&lt;=COUNTIF($B$6:$B$37,Undirviðmið!$B17),IFERROR(INDEX($C$6:$C$37,MATCH(Undirviðmið!$B17,$B$6:$B$37,0)+14-1),""),"")))</f>
        <v/>
      </c>
      <c r="AB19" s="1" t="str">
        <f aca="false">IF(Undirviðmið!$B18="","",IF(Undirviðmið!$B18=Viðmið!$C$10,IFERROR(INDEX($C$38:$C$52,14),""),IF(14&lt;=COUNTIF($B$6:$B$37,Undirviðmið!$B18),IFERROR(INDEX($C$6:$C$37,MATCH(Undirviðmið!$B18,$B$6:$B$37,0)+14-1),""),"")))</f>
        <v/>
      </c>
      <c r="AC19" s="1" t="str">
        <f aca="false">IF(Undirviðmið!$B19="","",IF(Undirviðmið!$B19=Viðmið!$C$10,IFERROR(INDEX($C$38:$C$52,14),""),IF(14&lt;=COUNTIF($B$6:$B$37,Undirviðmið!$B19),IFERROR(INDEX($C$6:$C$37,MATCH(Undirviðmið!$B19,$B$6:$B$37,0)+14-1),""),"")))</f>
        <v/>
      </c>
      <c r="AD19" s="1" t="str">
        <f aca="false">IF(Undirviðmið!$B20="","",IF(Undirviðmið!$B20=Viðmið!$C$10,IFERROR(INDEX($C$38:$C$52,14),""),IF(14&lt;=COUNTIF($B$6:$B$37,Undirviðmið!$B20),IFERROR(INDEX($C$6:$C$37,MATCH(Undirviðmið!$B20,$B$6:$B$37,0)+14-1),""),"")))</f>
        <v/>
      </c>
      <c r="AE19" s="1" t="str">
        <f aca="false">IF(Undirviðmið!$B21="","",IF(Undirviðmið!$B21=Viðmið!$C$10,IFERROR(INDEX($C$38:$C$52,14),""),IF(14&lt;=COUNTIF($B$6:$B$37,Undirviðmið!$B21),IFERROR(INDEX($C$6:$C$37,MATCH(Undirviðmið!$B21,$B$6:$B$37,0)+14-1),""),"")))</f>
        <v/>
      </c>
      <c r="AF19" s="1" t="str">
        <f aca="false">IF(Undirviðmið!$B22="","",IF(Undirviðmið!$B22=Viðmið!$C$10,IFERROR(INDEX($C$38:$C$52,14),""),IF(14&lt;=COUNTIF($B$6:$B$37,Undirviðmið!$B22),IFERROR(INDEX($C$6:$C$37,MATCH(Undirviðmið!$B22,$B$6:$B$37,0)+14-1),""),"")))</f>
        <v/>
      </c>
      <c r="AG19" s="1" t="str">
        <f aca="false">IF(Undirviðmið!$B23="","",IF(Undirviðmið!$B23=Viðmið!$C$10,IFERROR(INDEX($C$38:$C$52,14),""),IF(14&lt;=COUNTIF($B$6:$B$37,Undirviðmið!$B23),IFERROR(INDEX($C$6:$C$37,MATCH(Undirviðmið!$B23,$B$6:$B$37,0)+14-1),""),"")))</f>
        <v/>
      </c>
      <c r="AH19" s="1" t="str">
        <f aca="false">IF(Undirviðmið!$B24="","",IF(Undirviðmið!$B24=Viðmið!$C$10,IFERROR(INDEX($C$38:$C$52,14),""),IF(14&lt;=COUNTIF($B$6:$B$37,Undirviðmið!$B24),IFERROR(INDEX($C$6:$C$37,MATCH(Undirviðmið!$B24,$B$6:$B$37,0)+14-1),""),"")))</f>
        <v/>
      </c>
      <c r="AI19" s="1" t="str">
        <f aca="false">IF(Undirviðmið!$B25="","",IF(Undirviðmið!$B25=Viðmið!$C$10,IFERROR(INDEX($C$38:$C$52,14),""),IF(14&lt;=COUNTIF($B$6:$B$37,Undirviðmið!$B25),IFERROR(INDEX($C$6:$C$37,MATCH(Undirviðmið!$B25,$B$6:$B$37,0)+14-1),""),"")))</f>
        <v/>
      </c>
      <c r="AJ19" s="1" t="str">
        <f aca="false">IF(Undirviðmið!$B26="","",IF(Undirviðmið!$B26=Viðmið!$C$10,IFERROR(INDEX($C$38:$C$52,14),""),IF(14&lt;=COUNTIF($B$6:$B$37,Undirviðmið!$B26),IFERROR(INDEX($C$6:$C$37,MATCH(Undirviðmið!$B26,$B$6:$B$37,0)+14-1),""),"")))</f>
        <v/>
      </c>
      <c r="AK19" s="1" t="str">
        <f aca="false">IF(Undirviðmið!$B27="","",IF(Undirviðmið!$B27=Viðmið!$C$10,IFERROR(INDEX($C$38:$C$52,14),""),IF(14&lt;=COUNTIF($B$6:$B$37,Undirviðmið!$B27),IFERROR(INDEX($C$6:$C$37,MATCH(Undirviðmið!$B27,$B$6:$B$37,0)+14-1),""),"")))</f>
        <v/>
      </c>
      <c r="AL19" s="1" t="str">
        <f aca="false">IF(Undirviðmið!$B28="","",IF(Undirviðmið!$B28=Viðmið!$C$10,IFERROR(INDEX($C$38:$C$52,14),""),IF(14&lt;=COUNTIF($B$6:$B$37,Undirviðmið!$B28),IFERROR(INDEX($C$6:$C$37,MATCH(Undirviðmið!$B28,$B$6:$B$37,0)+14-1),""),"")))</f>
        <v/>
      </c>
      <c r="AM19" s="1" t="str">
        <f aca="false">IF(Undirviðmið!$B29="","",IF(Undirviðmið!$B29=Viðmið!$C$10,IFERROR(INDEX($C$38:$C$52,14),""),IF(14&lt;=COUNTIF($B$6:$B$37,Undirviðmið!$B29),IFERROR(INDEX($C$6:$C$37,MATCH(Undirviðmið!$B29,$B$6:$B$37,0)+14-1),""),"")))</f>
        <v/>
      </c>
      <c r="AN19" s="1" t="str">
        <f aca="false">IF(Undirviðmið!$B30="","",IF(Undirviðmið!$B30=Viðmið!$C$10,IFERROR(INDEX($C$38:$C$52,14),""),IF(14&lt;=COUNTIF($B$6:$B$37,Undirviðmið!$B30),IFERROR(INDEX($C$6:$C$37,MATCH(Undirviðmið!$B30,$B$6:$B$37,0)+14-1),""),"")))</f>
        <v/>
      </c>
      <c r="AO19" s="1" t="str">
        <f aca="false">IF(Undirviðmið!$B31="","",IF(Undirviðmið!$B31=Viðmið!$C$10,IFERROR(INDEX($C$38:$C$52,14),""),IF(14&lt;=COUNTIF($B$6:$B$37,Undirviðmið!$B31),IFERROR(INDEX($C$6:$C$37,MATCH(Undirviðmið!$B31,$B$6:$B$37,0)+14-1),""),"")))</f>
        <v/>
      </c>
      <c r="AP19" s="1" t="str">
        <f aca="false">IF(Undirviðmið!$B32="","",IF(Undirviðmið!$B32=Viðmið!$C$10,IFERROR(INDEX($C$38:$C$52,14),""),IF(14&lt;=COUNTIF($B$6:$B$37,Undirviðmið!$B32),IFERROR(INDEX($C$6:$C$37,MATCH(Undirviðmið!$B32,$B$6:$B$37,0)+14-1),""),"")))</f>
        <v/>
      </c>
      <c r="AQ19" s="1" t="str">
        <f aca="false">IF(Undirviðmið!$B33="","",IF(Undirviðmið!$B33=Viðmið!$C$10,IFERROR(INDEX($C$38:$C$52,14),""),IF(14&lt;=COUNTIF($B$6:$B$37,Undirviðmið!$B33),IFERROR(INDEX($C$6:$C$37,MATCH(Undirviðmið!$B33,$B$6:$B$37,0)+14-1),""),"")))</f>
        <v/>
      </c>
      <c r="AR19" s="1" t="str">
        <f aca="false">IF(Undirviðmið!$B34="","",IF(Undirviðmið!$B34=Viðmið!$C$10,IFERROR(INDEX($C$38:$C$52,14),""),IF(14&lt;=COUNTIF($B$6:$B$37,Undirviðmið!$B34),IFERROR(INDEX($C$6:$C$37,MATCH(Undirviðmið!$B34,$B$6:$B$37,0)+14-1),""),"")))</f>
        <v/>
      </c>
      <c r="AS19" s="1" t="str">
        <f aca="false">IF(Undirviðmið!$B35="","",IF(Undirviðmið!$B35=Viðmið!$C$10,IFERROR(INDEX($C$38:$C$52,14),""),IF(14&lt;=COUNTIF($B$6:$B$37,Undirviðmið!$B35),IFERROR(INDEX($C$6:$C$37,MATCH(Undirviðmið!$B35,$B$6:$B$37,0)+14-1),""),"")))</f>
        <v/>
      </c>
      <c r="AT19" s="1" t="str">
        <f aca="false">IF(Undirviðmið!$B36="","",IF(Undirviðmið!$B36=Viðmið!$C$10,IFERROR(INDEX($C$38:$C$52,14),""),IF(14&lt;=COUNTIF($B$6:$B$37,Undirviðmið!$B36),IFERROR(INDEX($C$6:$C$37,MATCH(Undirviðmið!$B36,$B$6:$B$37,0)+14-1),""),"")))</f>
        <v/>
      </c>
      <c r="AU19" s="1" t="str">
        <f aca="false">IF(Undirviðmið!$B37="","",IF(Undirviðmið!$B37=Viðmið!$C$10,IFERROR(INDEX($C$38:$C$52,14),""),IF(14&lt;=COUNTIF($B$6:$B$37,Undirviðmið!$B37),IFERROR(INDEX($C$6:$C$37,MATCH(Undirviðmið!$B37,$B$6:$B$37,0)+14-1),""),"")))</f>
        <v/>
      </c>
      <c r="AV19" s="1" t="str">
        <f aca="false">IF(Undirviðmið!$B38="","",IF(Undirviðmið!$B38=Viðmið!$C$10,IFERROR(INDEX($C$38:$C$52,14),""),IF(14&lt;=COUNTIF($B$6:$B$37,Undirviðmið!$B38),IFERROR(INDEX($C$6:$C$37,MATCH(Undirviðmið!$B38,$B$6:$B$37,0)+14-1),""),"")))</f>
        <v/>
      </c>
      <c r="AW19" s="1" t="str">
        <f aca="false">IF(Undirviðmið!$B39="","",IF(Undirviðmið!$B39=Viðmið!$C$10,IFERROR(INDEX($C$38:$C$52,14),""),IF(14&lt;=COUNTIF($B$6:$B$37,Undirviðmið!$B39),IFERROR(INDEX($C$6:$C$37,MATCH(Undirviðmið!$B39,$B$6:$B$37,0)+14-1),""),"")))</f>
        <v/>
      </c>
      <c r="AX19" s="1" t="str">
        <f aca="false">IF(Undirviðmið!$B40="","",IF(Undirviðmið!$B40=Viðmið!$C$10,IFERROR(INDEX($C$38:$C$52,14),""),IF(14&lt;=COUNTIF($B$6:$B$37,Undirviðmið!$B40),IFERROR(INDEX($C$6:$C$37,MATCH(Undirviðmið!$B40,$B$6:$B$37,0)+14-1),""),"")))</f>
        <v/>
      </c>
      <c r="AY19" s="1" t="str">
        <f aca="false">IF(Undirviðmið!$B41="","",IF(Undirviðmið!$B41=Viðmið!$C$10,IFERROR(INDEX($C$38:$C$52,14),""),IF(14&lt;=COUNTIF($B$6:$B$37,Undirviðmið!$B41),IFERROR(INDEX($C$6:$C$37,MATCH(Undirviðmið!$B41,$B$6:$B$37,0)+14-1),""),"")))</f>
        <v/>
      </c>
      <c r="AZ19" s="1" t="str">
        <f aca="false">IF(Undirviðmið!$B42="","",IF(Undirviðmið!$B42=Viðmið!$C$10,IFERROR(INDEX($C$38:$C$52,14),""),IF(14&lt;=COUNTIF($B$6:$B$37,Undirviðmið!$B42),IFERROR(INDEX($C$6:$C$37,MATCH(Undirviðmið!$B42,$B$6:$B$37,0)+14-1),""),"")))</f>
        <v/>
      </c>
      <c r="BA19" s="1" t="str">
        <f aca="false">IF(Undirviðmið!$B43="","",IF(Undirviðmið!$B43=Viðmið!$C$10,IFERROR(INDEX($C$38:$C$52,14),""),IF(14&lt;=COUNTIF($B$6:$B$37,Undirviðmið!$B43),IFERROR(INDEX($C$6:$C$37,MATCH(Undirviðmið!$B43,$B$6:$B$37,0)+14-1),""),"")))</f>
        <v/>
      </c>
      <c r="BB19" s="1" t="str">
        <f aca="false">IF(Undirviðmið!$B44="","",IF(Undirviðmið!$B44=Viðmið!$C$10,IFERROR(INDEX($C$38:$C$52,14),""),IF(14&lt;=COUNTIF($B$6:$B$37,Undirviðmið!$B44),IFERROR(INDEX($C$6:$C$37,MATCH(Undirviðmið!$B44,$B$6:$B$37,0)+14-1),""),"")))</f>
        <v/>
      </c>
      <c r="BC19" s="1" t="str">
        <f aca="false">IF(Undirviðmið!$B45="","",IF(Undirviðmið!$B45=Viðmið!$C$10,IFERROR(INDEX($C$38:$C$52,14),""),IF(14&lt;=COUNTIF($B$6:$B$37,Undirviðmið!$B45),IFERROR(INDEX($C$6:$C$37,MATCH(Undirviðmið!$B45,$B$6:$B$37,0)+14-1),""),"")))</f>
        <v/>
      </c>
      <c r="BD19" s="1" t="str">
        <f aca="false">IF(Undirviðmið!$B46="","",IF(Undirviðmið!$B46=Viðmið!$C$10,IFERROR(INDEX($C$38:$C$52,14),""),IF(14&lt;=COUNTIF($B$6:$B$37,Undirviðmið!$B46),IFERROR(INDEX($C$6:$C$37,MATCH(Undirviðmið!$B46,$B$6:$B$37,0)+14-1),""),"")))</f>
        <v/>
      </c>
      <c r="BE19" s="1" t="str">
        <f aca="false">IF(Undirviðmið!$B47="","",IF(Undirviðmið!$B47=Viðmið!$C$10,IFERROR(INDEX($C$38:$C$52,14),""),IF(14&lt;=COUNTIF($B$6:$B$37,Undirviðmið!$B47),IFERROR(INDEX($C$6:$C$37,MATCH(Undirviðmið!$B47,$B$6:$B$37,0)+14-1),""),"")))</f>
        <v/>
      </c>
      <c r="BF19" s="1" t="str">
        <f aca="false">IF(Undirviðmið!$B48="","",IF(Undirviðmið!$B48=Viðmið!$C$10,IFERROR(INDEX($C$38:$C$52,14),""),IF(14&lt;=COUNTIF($B$6:$B$37,Undirviðmið!$B48),IFERROR(INDEX($C$6:$C$37,MATCH(Undirviðmið!$B48,$B$6:$B$37,0)+14-1),""),"")))</f>
        <v/>
      </c>
      <c r="BG19" s="1" t="str">
        <f aca="false">IF(Undirviðmið!$B49="","",IF(Undirviðmið!$B49=Viðmið!$C$10,IFERROR(INDEX($C$38:$C$52,14),""),IF(14&lt;=COUNTIF($B$6:$B$37,Undirviðmið!$B49),IFERROR(INDEX($C$6:$C$37,MATCH(Undirviðmið!$B49,$B$6:$B$37,0)+14-1),""),"")))</f>
        <v/>
      </c>
      <c r="BH19" s="1" t="str">
        <f aca="false">IF(Undirviðmið!$B50="","",IF(Undirviðmið!$B50=Viðmið!$C$10,IFERROR(INDEX($C$38:$C$52,14),""),IF(14&lt;=COUNTIF($B$6:$B$37,Undirviðmið!$B50),IFERROR(INDEX($C$6:$C$37,MATCH(Undirviðmið!$B50,$B$6:$B$37,0)+14-1),""),"")))</f>
        <v/>
      </c>
      <c r="BI19" s="1" t="str">
        <f aca="false">IF(Undirviðmið!$B51="","",IF(Undirviðmið!$B51=Viðmið!$C$10,IFERROR(INDEX($C$38:$C$52,14),""),IF(14&lt;=COUNTIF($B$6:$B$37,Undirviðmið!$B51),IFERROR(INDEX($C$6:$C$37,MATCH(Undirviðmið!$B51,$B$6:$B$37,0)+14-1),""),"")))</f>
        <v/>
      </c>
      <c r="BJ19" s="1" t="str">
        <f aca="false">IF(Undirviðmið!$B52="","",IF(Undirviðmið!$B52=Viðmið!$C$10,IFERROR(INDEX($C$38:$C$52,14),""),IF(14&lt;=COUNTIF($B$6:$B$37,Undirviðmið!$B52),IFERROR(INDEX($C$6:$C$37,MATCH(Undirviðmið!$B52,$B$6:$B$37,0)+14-1),""),"")))</f>
        <v/>
      </c>
      <c r="BK19" s="1" t="str">
        <f aca="false">IF(Undirviðmið!$B53="","",IF(Undirviðmið!$B53=Viðmið!$C$10,IFERROR(INDEX($C$38:$C$52,14),""),IF(14&lt;=COUNTIF($B$6:$B$37,Undirviðmið!$B53),IFERROR(INDEX($C$6:$C$37,MATCH(Undirviðmið!$B53,$B$6:$B$37,0)+14-1),""),"")))</f>
        <v/>
      </c>
      <c r="BL19" s="1" t="str">
        <f aca="false">IF(Undirviðmið!$B54="","",IF(Undirviðmið!$B54=Viðmið!$C$10,IFERROR(INDEX($C$38:$C$52,14),""),IF(14&lt;=COUNTIF($B$6:$B$37,Undirviðmið!$B54),IFERROR(INDEX($C$6:$C$37,MATCH(Undirviðmið!$B54,$B$6:$B$37,0)+14-1),""),"")))</f>
        <v/>
      </c>
      <c r="BM19" s="1" t="str">
        <f aca="false">IF(Undirviðmið!$B55="","",IF(Undirviðmið!$B55=Viðmið!$C$10,IFERROR(INDEX($C$38:$C$52,14),""),IF(14&lt;=COUNTIF($B$6:$B$37,Undirviðmið!$B55),IFERROR(INDEX($C$6:$C$37,MATCH(Undirviðmið!$B55,$B$6:$B$37,0)+14-1),""),"")))</f>
        <v/>
      </c>
      <c r="BN19" s="1" t="str">
        <f aca="false">IF(Undirviðmið!$B56="","",IF(Undirviðmið!$B56=Viðmið!$C$10,IFERROR(INDEX($C$38:$C$52,14),""),IF(14&lt;=COUNTIF($B$6:$B$37,Undirviðmið!$B56),IFERROR(INDEX($C$6:$C$37,MATCH(Undirviðmið!$B56,$B$6:$B$37,0)+14-1),""),"")))</f>
        <v/>
      </c>
      <c r="BO19" s="1" t="str">
        <f aca="false">IF(Undirviðmið!$B57="","",IF(Undirviðmið!$B57=Viðmið!$C$10,IFERROR(INDEX($C$38:$C$52,14),""),IF(14&lt;=COUNTIF($B$6:$B$37,Undirviðmið!$B57),IFERROR(INDEX($C$6:$C$37,MATCH(Undirviðmið!$B57,$B$6:$B$37,0)+14-1),""),"")))</f>
        <v/>
      </c>
      <c r="BP19" s="1" t="str">
        <f aca="false">IF(Undirviðmið!$B58="","",IF(Undirviðmið!$B58=Viðmið!$C$10,IFERROR(INDEX($C$38:$C$52,14),""),IF(14&lt;=COUNTIF($B$6:$B$37,Undirviðmið!$B58),IFERROR(INDEX($C$6:$C$37,MATCH(Undirviðmið!$B58,$B$6:$B$37,0)+14-1),""),"")))</f>
        <v/>
      </c>
      <c r="BQ19" s="1" t="str">
        <f aca="false">IF(Undirviðmið!$B59="","",IF(Undirviðmið!$B59=Viðmið!$C$10,IFERROR(INDEX($C$38:$C$52,14),""),IF(14&lt;=COUNTIF($B$6:$B$37,Undirviðmið!$B59),IFERROR(INDEX($C$6:$C$37,MATCH(Undirviðmið!$B59,$B$6:$B$37,0)+14-1),""),"")))</f>
        <v/>
      </c>
      <c r="BR19" s="1" t="str">
        <f aca="false">IF(Undirviðmið!$B60="","",IF(Undirviðmið!$B60=Viðmið!$C$10,IFERROR(INDEX($C$38:$C$52,14),""),IF(14&lt;=COUNTIF($B$6:$B$37,Undirviðmið!$B60),IFERROR(INDEX($C$6:$C$37,MATCH(Undirviðmið!$B60,$B$6:$B$37,0)+14-1),""),"")))</f>
        <v/>
      </c>
      <c r="BS19" s="1" t="str">
        <f aca="false">IF(Undirviðmið!$B61="","",IF(Undirviðmið!$B61=Viðmið!$C$10,IFERROR(INDEX($C$38:$C$52,14),""),IF(14&lt;=COUNTIF($B$6:$B$37,Undirviðmið!$B61),IFERROR(INDEX($C$6:$C$37,MATCH(Undirviðmið!$B61,$B$6:$B$37,0)+14-1),""),"")))</f>
        <v/>
      </c>
      <c r="BT19" s="1" t="str">
        <f aca="false">IF(Undirviðmið!$B62="","",IF(Undirviðmið!$B62=Viðmið!$C$10,IFERROR(INDEX($C$38:$C$52,14),""),IF(14&lt;=COUNTIF($B$6:$B$37,Undirviðmið!$B62),IFERROR(INDEX($C$6:$C$37,MATCH(Undirviðmið!$B62,$B$6:$B$37,0)+14-1),""),"")))</f>
        <v/>
      </c>
      <c r="BU19" s="1" t="str">
        <f aca="false">IF(Undirviðmið!$B63="","",IF(Undirviðmið!$B63=Viðmið!$C$10,IFERROR(INDEX($C$38:$C$52,14),""),IF(14&lt;=COUNTIF($B$6:$B$37,Undirviðmið!$B63),IFERROR(INDEX($C$6:$C$37,MATCH(Undirviðmið!$B63,$B$6:$B$37,0)+14-1),""),"")))</f>
        <v/>
      </c>
      <c r="BV19" s="1" t="str">
        <f aca="false">IF(Undirviðmið!$B64="","",IF(Undirviðmið!$B64=Viðmið!$C$10,IFERROR(INDEX($C$38:$C$52,14),""),IF(14&lt;=COUNTIF($B$6:$B$37,Undirviðmið!$B64),IFERROR(INDEX($C$6:$C$37,MATCH(Undirviðmið!$B64,$B$6:$B$37,0)+14-1),""),"")))</f>
        <v/>
      </c>
      <c r="BW19" s="1" t="str">
        <f aca="false">IF(Undirviðmið!$B65="","",IF(Undirviðmið!$B65=Viðmið!$C$10,IFERROR(INDEX($C$38:$C$52,14),""),IF(14&lt;=COUNTIF($B$6:$B$37,Undirviðmið!$B65),IFERROR(INDEX($C$6:$C$37,MATCH(Undirviðmið!$B65,$B$6:$B$37,0)+14-1),""),"")))</f>
        <v/>
      </c>
      <c r="BX19" s="1" t="str">
        <f aca="false">IF(Undirviðmið!$B66="","",IF(Undirviðmið!$B66=Viðmið!$C$10,IFERROR(INDEX($C$38:$C$52,14),""),IF(14&lt;=COUNTIF($B$6:$B$37,Undirviðmið!$B66),IFERROR(INDEX($C$6:$C$37,MATCH(Undirviðmið!$B66,$B$6:$B$37,0)+14-1),""),"")))</f>
        <v/>
      </c>
      <c r="BY19" s="1" t="str">
        <f aca="false">IF(Undirviðmið!$B67="","",IF(Undirviðmið!$B67=Viðmið!$C$10,IFERROR(INDEX($C$38:$C$52,14),""),IF(14&lt;=COUNTIF($B$6:$B$37,Undirviðmið!$B67),IFERROR(INDEX($C$6:$C$37,MATCH(Undirviðmið!$B67,$B$6:$B$37,0)+14-1),""),"")))</f>
        <v/>
      </c>
      <c r="BZ19" s="1" t="str">
        <f aca="false">IF(Undirviðmið!$B68="","",IF(Undirviðmið!$B68=Viðmið!$C$10,IFERROR(INDEX($C$38:$C$52,14),""),IF(14&lt;=COUNTIF($B$6:$B$37,Undirviðmið!$B68),IFERROR(INDEX($C$6:$C$37,MATCH(Undirviðmið!$B68,$B$6:$B$37,0)+14-1),""),"")))</f>
        <v/>
      </c>
      <c r="CA19" s="1" t="str">
        <f aca="false">IF(Undirviðmið!$B69="","",IF(Undirviðmið!$B69=Viðmið!$C$10,IFERROR(INDEX($C$38:$C$52,14),""),IF(14&lt;=COUNTIF($B$6:$B$37,Undirviðmið!$B69),IFERROR(INDEX($C$6:$C$37,MATCH(Undirviðmið!$B69,$B$6:$B$37,0)+14-1),""),"")))</f>
        <v/>
      </c>
      <c r="CB19" s="1" t="str">
        <f aca="false">IF(Undirviðmið!$B70="","",IF(Undirviðmið!$B70=Viðmið!$C$10,IFERROR(INDEX($C$38:$C$52,14),""),IF(14&lt;=COUNTIF($B$6:$B$37,Undirviðmið!$B70),IFERROR(INDEX($C$6:$C$37,MATCH(Undirviðmið!$B70,$B$6:$B$37,0)+14-1),""),"")))</f>
        <v/>
      </c>
      <c r="CC19" s="1" t="str">
        <f aca="false">IF(Undirviðmið!$B71="","",IF(Undirviðmið!$B71=Viðmið!$C$10,IFERROR(INDEX($C$38:$C$52,14),""),IF(14&lt;=COUNTIF($B$6:$B$37,Undirviðmið!$B71),IFERROR(INDEX($C$6:$C$37,MATCH(Undirviðmið!$B71,$B$6:$B$37,0)+14-1),""),"")))</f>
        <v/>
      </c>
      <c r="CD19" s="1" t="str">
        <f aca="false">IF(Undirviðmið!$B72="","",IF(Undirviðmið!$B72=Viðmið!$C$10,IFERROR(INDEX($C$38:$C$52,14),""),IF(14&lt;=COUNTIF($B$6:$B$37,Undirviðmið!$B72),IFERROR(INDEX($C$6:$C$37,MATCH(Undirviðmið!$B72,$B$6:$B$37,0)+14-1),""),"")))</f>
        <v/>
      </c>
      <c r="CE19" s="1" t="str">
        <f aca="false">IF(Undirviðmið!$B73="","",IF(Undirviðmið!$B73=Viðmið!$C$10,IFERROR(INDEX($C$38:$C$52,14),""),IF(14&lt;=COUNTIF($B$6:$B$37,Undirviðmið!$B73),IFERROR(INDEX($C$6:$C$37,MATCH(Undirviðmið!$B73,$B$6:$B$37,0)+14-1),""),"")))</f>
        <v/>
      </c>
      <c r="CF19" s="1" t="str">
        <f aca="false">IF(Undirviðmið!$B74="","",IF(Undirviðmið!$B74=Viðmið!$C$10,IFERROR(INDEX($C$38:$C$52,14),""),IF(14&lt;=COUNTIF($B$6:$B$37,Undirviðmið!$B74),IFERROR(INDEX($C$6:$C$37,MATCH(Undirviðmið!$B74,$B$6:$B$37,0)+14-1),""),"")))</f>
        <v/>
      </c>
      <c r="CG19" s="1" t="str">
        <f aca="false">IF(Undirviðmið!$B75="","",IF(Undirviðmið!$B75=Viðmið!$C$10,IFERROR(INDEX($C$38:$C$52,14),""),IF(14&lt;=COUNTIF($B$6:$B$37,Undirviðmið!$B75),IFERROR(INDEX($C$6:$C$37,MATCH(Undirviðmið!$B75,$B$6:$B$37,0)+14-1),""),"")))</f>
        <v/>
      </c>
      <c r="CH19" s="1" t="str">
        <f aca="false">IF(Undirviðmið!$B76="","",IF(Undirviðmið!$B76=Viðmið!$C$10,IFERROR(INDEX($C$38:$C$52,14),""),IF(14&lt;=COUNTIF($B$6:$B$37,Undirviðmið!$B76),IFERROR(INDEX($C$6:$C$37,MATCH(Undirviðmið!$B76,$B$6:$B$37,0)+14-1),""),"")))</f>
        <v/>
      </c>
      <c r="CI19" s="1" t="str">
        <f aca="false">IF(Undirviðmið!$B77="","",IF(Undirviðmið!$B77=Viðmið!$C$10,IFERROR(INDEX($C$38:$C$52,14),""),IF(14&lt;=COUNTIF($B$6:$B$37,Undirviðmið!$B77),IFERROR(INDEX($C$6:$C$37,MATCH(Undirviðmið!$B77,$B$6:$B$37,0)+14-1),""),"")))</f>
        <v/>
      </c>
      <c r="CJ19" s="1" t="str">
        <f aca="false">IF(Undirviðmið!$B78="","",IF(Undirviðmið!$B78=Viðmið!$C$10,IFERROR(INDEX($C$38:$C$52,14),""),IF(14&lt;=COUNTIF($B$6:$B$37,Undirviðmið!$B78),IFERROR(INDEX($C$6:$C$37,MATCH(Undirviðmið!$B78,$B$6:$B$37,0)+14-1),""),"")))</f>
        <v/>
      </c>
      <c r="CK19" s="1" t="str">
        <f aca="false">IF(Undirviðmið!$B79="","",IF(Undirviðmið!$B79=Viðmið!$C$10,IFERROR(INDEX($C$38:$C$52,14),""),IF(14&lt;=COUNTIF($B$6:$B$37,Undirviðmið!$B79),IFERROR(INDEX($C$6:$C$37,MATCH(Undirviðmið!$B79,$B$6:$B$37,0)+14-1),""),"")))</f>
        <v/>
      </c>
      <c r="CL19" s="1" t="str">
        <f aca="false">IF(Undirviðmið!$B80="","",IF(Undirviðmið!$B80=Viðmið!$C$10,IFERROR(INDEX($C$38:$C$52,14),""),IF(14&lt;=COUNTIF($B$6:$B$37,Undirviðmið!$B80),IFERROR(INDEX($C$6:$C$37,MATCH(Undirviðmið!$B80,$B$6:$B$37,0)+14-1),""),"")))</f>
        <v/>
      </c>
      <c r="CM19" s="1" t="str">
        <f aca="false">IF(Undirviðmið!$B81="","",IF(Undirviðmið!$B81=Viðmið!$C$10,IFERROR(INDEX($C$38:$C$52,14),""),IF(14&lt;=COUNTIF($B$6:$B$37,Undirviðmið!$B81),IFERROR(INDEX($C$6:$C$37,MATCH(Undirviðmið!$B81,$B$6:$B$37,0)+14-1),""),"")))</f>
        <v/>
      </c>
      <c r="CN19" s="1" t="str">
        <f aca="false">IF(Undirviðmið!$B82="","",IF(Undirviðmið!$B82=Viðmið!$C$10,IFERROR(INDEX($C$38:$C$52,14),""),IF(14&lt;=COUNTIF($B$6:$B$37,Undirviðmið!$B82),IFERROR(INDEX($C$6:$C$37,MATCH(Undirviðmið!$B82,$B$6:$B$37,0)+14-1),""),"")))</f>
        <v/>
      </c>
      <c r="CO19" s="1" t="str">
        <f aca="false">IF(Undirviðmið!$B83="","",IF(Undirviðmið!$B83=Viðmið!$C$10,IFERROR(INDEX($C$38:$C$52,14),""),IF(14&lt;=COUNTIF($B$6:$B$37,Undirviðmið!$B83),IFERROR(INDEX($C$6:$C$37,MATCH(Undirviðmið!$B83,$B$6:$B$37,0)+14-1),""),"")))</f>
        <v/>
      </c>
      <c r="CP19" s="1" t="str">
        <f aca="false">IF(Undirviðmið!$B84="","",IF(Undirviðmið!$B84=Viðmið!$C$10,IFERROR(INDEX($C$38:$C$52,14),""),IF(14&lt;=COUNTIF($B$6:$B$37,Undirviðmið!$B84),IFERROR(INDEX($C$6:$C$37,MATCH(Undirviðmið!$B84,$B$6:$B$37,0)+14-1),""),"")))</f>
        <v/>
      </c>
      <c r="CQ19" s="1" t="str">
        <f aca="false">IF(Undirviðmið!$B85="","",IF(Undirviðmið!$B85=Viðmið!$C$10,IFERROR(INDEX($C$38:$C$52,14),""),IF(14&lt;=COUNTIF($B$6:$B$37,Undirviðmið!$B85),IFERROR(INDEX($C$6:$C$37,MATCH(Undirviðmið!$B85,$B$6:$B$37,0)+14-1),""),"")))</f>
        <v/>
      </c>
      <c r="CR19" s="1" t="str">
        <f aca="false">IF(Undirviðmið!$B86="","",IF(Undirviðmið!$B86=Viðmið!$C$10,IFERROR(INDEX($C$38:$C$52,14),""),IF(14&lt;=COUNTIF($B$6:$B$37,Undirviðmið!$B86),IFERROR(INDEX($C$6:$C$37,MATCH(Undirviðmið!$B86,$B$6:$B$37,0)+14-1),""),"")))</f>
        <v/>
      </c>
      <c r="CS19" s="1" t="str">
        <f aca="false">IF(Undirviðmið!$B87="","",IF(Undirviðmið!$B87=Viðmið!$C$10,IFERROR(INDEX($C$38:$C$52,14),""),IF(14&lt;=COUNTIF($B$6:$B$37,Undirviðmið!$B87),IFERROR(INDEX($C$6:$C$37,MATCH(Undirviðmið!$B87,$B$6:$B$37,0)+14-1),""),"")))</f>
        <v/>
      </c>
      <c r="CT19" s="1" t="str">
        <f aca="false">IF(Undirviðmið!$B88="","",IF(Undirviðmið!$B88=Viðmið!$C$10,IFERROR(INDEX($C$38:$C$52,14),""),IF(14&lt;=COUNTIF($B$6:$B$37,Undirviðmið!$B88),IFERROR(INDEX($C$6:$C$37,MATCH(Undirviðmið!$B88,$B$6:$B$37,0)+14-1),""),"")))</f>
        <v/>
      </c>
      <c r="CU19" s="1" t="str">
        <f aca="false">IF(Undirviðmið!$B89="","",IF(Undirviðmið!$B89=Viðmið!$C$10,IFERROR(INDEX($C$38:$C$52,14),""),IF(14&lt;=COUNTIF($B$6:$B$37,Undirviðmið!$B89),IFERROR(INDEX($C$6:$C$37,MATCH(Undirviðmið!$B89,$B$6:$B$37,0)+14-1),""),"")))</f>
        <v/>
      </c>
      <c r="CV19" s="1" t="str">
        <f aca="false">IF(Undirviðmið!$B90="","",IF(Undirviðmið!$B90=Viðmið!$C$10,IFERROR(INDEX($C$38:$C$52,14),""),IF(14&lt;=COUNTIF($B$6:$B$37,Undirviðmið!$B90),IFERROR(INDEX($C$6:$C$37,MATCH(Undirviðmið!$B90,$B$6:$B$37,0)+14-1),""),"")))</f>
        <v/>
      </c>
      <c r="CW19" s="1" t="str">
        <f aca="false">IF(Undirviðmið!$B91="","",IF(Undirviðmið!$B91=Viðmið!$C$10,IFERROR(INDEX($C$38:$C$52,14),""),IF(14&lt;=COUNTIF($B$6:$B$37,Undirviðmið!$B91),IFERROR(INDEX($C$6:$C$37,MATCH(Undirviðmið!$B91,$B$6:$B$37,0)+14-1),""),"")))</f>
        <v/>
      </c>
      <c r="CX19" s="1" t="str">
        <f aca="false">IF(Undirviðmið!$B92="","",IF(Undirviðmið!$B92=Viðmið!$C$10,IFERROR(INDEX($C$38:$C$52,14),""),IF(14&lt;=COUNTIF($B$6:$B$37,Undirviðmið!$B92),IFERROR(INDEX($C$6:$C$37,MATCH(Undirviðmið!$B92,$B$6:$B$37,0)+14-1),""),"")))</f>
        <v/>
      </c>
      <c r="CY19" s="1" t="str">
        <f aca="false">IF(Undirviðmið!$B93="","",IF(Undirviðmið!$B93=Viðmið!$C$10,IFERROR(INDEX($C$38:$C$52,14),""),IF(14&lt;=COUNTIF($B$6:$B$37,Undirviðmið!$B93),IFERROR(INDEX($C$6:$C$37,MATCH(Undirviðmið!$B93,$B$6:$B$37,0)+14-1),""),"")))</f>
        <v/>
      </c>
      <c r="CZ19" s="1" t="str">
        <f aca="false">IF(Undirviðmið!$B94="","",IF(Undirviðmið!$B94=Viðmið!$C$10,IFERROR(INDEX($C$38:$C$52,14),""),IF(14&lt;=COUNTIF($B$6:$B$37,Undirviðmið!$B94),IFERROR(INDEX($C$6:$C$37,MATCH(Undirviðmið!$B94,$B$6:$B$37,0)+14-1),""),"")))</f>
        <v/>
      </c>
      <c r="DA19" s="1" t="str">
        <f aca="false">IF(Undirviðmið!$B95="","",IF(Undirviðmið!$B95=Viðmið!$C$10,IFERROR(INDEX($C$38:$C$52,14),""),IF(14&lt;=COUNTIF($B$6:$B$37,Undirviðmið!$B95),IFERROR(INDEX($C$6:$C$37,MATCH(Undirviðmið!$B95,$B$6:$B$37,0)+14-1),""),"")))</f>
        <v/>
      </c>
      <c r="DB19" s="1" t="str">
        <f aca="false">IF(Undirviðmið!$B96="","",IF(Undirviðmið!$B96=Viðmið!$C$10,IFERROR(INDEX($C$38:$C$52,14),""),IF(14&lt;=COUNTIF($B$6:$B$37,Undirviðmið!$B96),IFERROR(INDEX($C$6:$C$37,MATCH(Undirviðmið!$B96,$B$6:$B$37,0)+14-1),""),"")))</f>
        <v/>
      </c>
      <c r="DC19" s="1" t="str">
        <f aca="false">IF(Undirviðmið!$B97="","",IF(Undirviðmið!$B97=Viðmið!$C$10,IFERROR(INDEX($C$38:$C$52,14),""),IF(14&lt;=COUNTIF($B$6:$B$37,Undirviðmið!$B97),IFERROR(INDEX($C$6:$C$37,MATCH(Undirviðmið!$B97,$B$6:$B$37,0)+14-1),""),"")))</f>
        <v/>
      </c>
      <c r="DD19" s="1" t="str">
        <f aca="false">IF(Undirviðmið!$B98="","",IF(Undirviðmið!$B98=Viðmið!$C$10,IFERROR(INDEX($C$38:$C$52,14),""),IF(14&lt;=COUNTIF($B$6:$B$37,Undirviðmið!$B98),IFERROR(INDEX($C$6:$C$37,MATCH(Undirviðmið!$B98,$B$6:$B$37,0)+14-1),""),"")))</f>
        <v/>
      </c>
      <c r="DE19" s="1" t="str">
        <f aca="false">IF(Undirviðmið!$B99="","",IF(Undirviðmið!$B99=Viðmið!$C$10,IFERROR(INDEX($C$38:$C$52,14),""),IF(14&lt;=COUNTIF($B$6:$B$37,Undirviðmið!$B99),IFERROR(INDEX($C$6:$C$37,MATCH(Undirviðmið!$B99,$B$6:$B$37,0)+14-1),""),"")))</f>
        <v/>
      </c>
      <c r="DF19" s="1" t="str">
        <f aca="false">IF(Undirviðmið!$B100="","",IF(Undirviðmið!$B100=Viðmið!$C$10,IFERROR(INDEX($C$38:$C$52,14),""),IF(14&lt;=COUNTIF($B$6:$B$37,Undirviðmið!$B100),IFERROR(INDEX($C$6:$C$37,MATCH(Undirviðmið!$B100,$B$6:$B$37,0)+14-1),""),"")))</f>
        <v/>
      </c>
      <c r="DG19" s="1" t="str">
        <f aca="false">IF(Undirviðmið!$B101="","",IF(Undirviðmið!$B101=Viðmið!$C$10,IFERROR(INDEX($C$38:$C$52,14),""),IF(14&lt;=COUNTIF($B$6:$B$37,Undirviðmið!$B101),IFERROR(INDEX($C$6:$C$37,MATCH(Undirviðmið!$B101,$B$6:$B$37,0)+14-1),""),"")))</f>
        <v/>
      </c>
      <c r="DH19" s="1" t="str">
        <f aca="false">IF(Undirviðmið!$B102="","",IF(Undirviðmið!$B102=Viðmið!$C$10,IFERROR(INDEX($C$38:$C$52,14),""),IF(14&lt;=COUNTIF($B$6:$B$37,Undirviðmið!$B102),IFERROR(INDEX($C$6:$C$37,MATCH(Undirviðmið!$B102,$B$6:$B$37,0)+14-1),""),"")))</f>
        <v/>
      </c>
      <c r="DI19" s="1" t="str">
        <f aca="false">IF(Undirviðmið!$B103="","",IF(Undirviðmið!$B103=Viðmið!$C$10,IFERROR(INDEX($C$38:$C$52,14),""),IF(14&lt;=COUNTIF($B$6:$B$37,Undirviðmið!$B103),IFERROR(INDEX($C$6:$C$37,MATCH(Undirviðmið!$B103,$B$6:$B$37,0)+14-1),""),"")))</f>
        <v/>
      </c>
      <c r="DJ19" s="1" t="str">
        <f aca="false">IF(Undirviðmið!$B104="","",IF(Undirviðmið!$B104=Viðmið!$C$10,IFERROR(INDEX($C$38:$C$52,14),""),IF(14&lt;=COUNTIF($B$6:$B$37,Undirviðmið!$B104),IFERROR(INDEX($C$6:$C$37,MATCH(Undirviðmið!$B104,$B$6:$B$37,0)+14-1),""),"")))</f>
        <v/>
      </c>
      <c r="DK19" s="1" t="str">
        <f aca="false">IF(Undirviðmið!$B105="","",IF(Undirviðmið!$B105=Viðmið!$C$10,IFERROR(INDEX($C$38:$C$52,14),""),IF(14&lt;=COUNTIF($B$6:$B$37,Undirviðmið!$B105),IFERROR(INDEX($C$6:$C$37,MATCH(Undirviðmið!$B105,$B$6:$B$37,0)+14-1),""),"")))</f>
        <v/>
      </c>
      <c r="DL19" s="1" t="str">
        <f aca="false">IF(Undirviðmið!$B106="","",IF(Undirviðmið!$B106=Viðmið!$C$10,IFERROR(INDEX($C$38:$C$52,14),""),IF(14&lt;=COUNTIF($B$6:$B$37,Undirviðmið!$B106),IFERROR(INDEX($C$6:$C$37,MATCH(Undirviðmið!$B106,$B$6:$B$37,0)+14-1),""),"")))</f>
        <v/>
      </c>
      <c r="DM19" s="1" t="str">
        <f aca="false">IF(Undirviðmið!$B107="","",IF(Undirviðmið!$B107=Viðmið!$C$10,IFERROR(INDEX($C$38:$C$52,14),""),IF(14&lt;=COUNTIF($B$6:$B$37,Undirviðmið!$B107),IFERROR(INDEX($C$6:$C$37,MATCH(Undirviðmið!$B107,$B$6:$B$37,0)+14-1),""),"")))</f>
        <v/>
      </c>
      <c r="DN19" s="1" t="str">
        <f aca="false">IF(Undirviðmið!$B108="","",IF(Undirviðmið!$B108=Viðmið!$C$10,IFERROR(INDEX($C$38:$C$52,14),""),IF(14&lt;=COUNTIF($B$6:$B$37,Undirviðmið!$B108),IFERROR(INDEX($C$6:$C$37,MATCH(Undirviðmið!$B108,$B$6:$B$37,0)+14-1),""),"")))</f>
        <v/>
      </c>
      <c r="DO19" s="1" t="str">
        <f aca="false">IF(Undirviðmið!$B109="","",IF(Undirviðmið!$B109=Viðmið!$C$10,IFERROR(INDEX($C$38:$C$52,14),""),IF(14&lt;=COUNTIF($B$6:$B$37,Undirviðmið!$B109),IFERROR(INDEX($C$6:$C$37,MATCH(Undirviðmið!$B109,$B$6:$B$37,0)+14-1),""),"")))</f>
        <v/>
      </c>
      <c r="DP19" s="1" t="str">
        <f aca="false">IF(Undirviðmið!$B110="","",IF(Undirviðmið!$B110=Viðmið!$C$10,IFERROR(INDEX($C$38:$C$52,14),""),IF(14&lt;=COUNTIF($B$6:$B$37,Undirviðmið!$B110),IFERROR(INDEX($C$6:$C$37,MATCH(Undirviðmið!$B110,$B$6:$B$37,0)+14-1),""),"")))</f>
        <v/>
      </c>
      <c r="DQ19" s="1" t="str">
        <f aca="false">IF(Undirviðmið!$B111="","",IF(Undirviðmið!$B111=Viðmið!$C$10,IFERROR(INDEX($C$38:$C$52,14),""),IF(14&lt;=COUNTIF($B$6:$B$37,Undirviðmið!$B111),IFERROR(INDEX($C$6:$C$37,MATCH(Undirviðmið!$B111,$B$6:$B$37,0)+14-1),""),"")))</f>
        <v/>
      </c>
      <c r="DR19" s="1" t="str">
        <f aca="false">IF(Undirviðmið!$B112="","",IF(Undirviðmið!$B112=Viðmið!$C$10,IFERROR(INDEX($C$38:$C$52,14),""),IF(14&lt;=COUNTIF($B$6:$B$37,Undirviðmið!$B112),IFERROR(INDEX($C$6:$C$37,MATCH(Undirviðmið!$B112,$B$6:$B$37,0)+14-1),""),"")))</f>
        <v/>
      </c>
      <c r="DS19" s="1" t="str">
        <f aca="false">IF(Undirviðmið!$B113="","",IF(Undirviðmið!$B113=Viðmið!$C$10,IFERROR(INDEX($C$38:$C$52,14),""),IF(14&lt;=COUNTIF($B$6:$B$37,Undirviðmið!$B113),IFERROR(INDEX($C$6:$C$37,MATCH(Undirviðmið!$B113,$B$6:$B$37,0)+14-1),""),"")))</f>
        <v/>
      </c>
      <c r="DT19" s="1" t="str">
        <f aca="false">IF(Undirviðmið!$B114="","",IF(Undirviðmið!$B114=Viðmið!$C$10,IFERROR(INDEX($C$38:$C$52,14),""),IF(14&lt;=COUNTIF($B$6:$B$37,Undirviðmið!$B114),IFERROR(INDEX($C$6:$C$37,MATCH(Undirviðmið!$B114,$B$6:$B$37,0)+14-1),""),"")))</f>
        <v/>
      </c>
      <c r="DU19" s="1" t="str">
        <f aca="false">IF(Undirviðmið!$B115="","",IF(Undirviðmið!$B115=Viðmið!$C$10,IFERROR(INDEX($C$38:$C$52,14),""),IF(14&lt;=COUNTIF($B$6:$B$37,Undirviðmið!$B115),IFERROR(INDEX($C$6:$C$37,MATCH(Undirviðmið!$B115,$B$6:$B$37,0)+14-1),""),"")))</f>
        <v/>
      </c>
      <c r="DV19" s="1" t="str">
        <f aca="false">IF(Undirviðmið!$B116="","",IF(Undirviðmið!$B116=Viðmið!$C$10,IFERROR(INDEX($C$38:$C$52,14),""),IF(14&lt;=COUNTIF($B$6:$B$37,Undirviðmið!$B116),IFERROR(INDEX($C$6:$C$37,MATCH(Undirviðmið!$B116,$B$6:$B$37,0)+14-1),""),"")))</f>
        <v/>
      </c>
      <c r="DW19" s="1" t="str">
        <f aca="false">IF(Undirviðmið!$B117="","",IF(Undirviðmið!$B117=Viðmið!$C$10,IFERROR(INDEX($C$38:$C$52,14),""),IF(14&lt;=COUNTIF($B$6:$B$37,Undirviðmið!$B117),IFERROR(INDEX($C$6:$C$37,MATCH(Undirviðmið!$B117,$B$6:$B$37,0)+14-1),""),"")))</f>
        <v/>
      </c>
      <c r="DX19" s="1" t="str">
        <f aca="false">IF(Undirviðmið!$B118="","",IF(Undirviðmið!$B118=Viðmið!$C$10,IFERROR(INDEX($C$38:$C$52,14),""),IF(14&lt;=COUNTIF($B$6:$B$37,Undirviðmið!$B118),IFERROR(INDEX($C$6:$C$37,MATCH(Undirviðmið!$B118,$B$6:$B$37,0)+14-1),""),"")))</f>
        <v/>
      </c>
      <c r="DY19" s="1" t="str">
        <f aca="false">IF(Undirviðmið!$B119="","",IF(Undirviðmið!$B119=Viðmið!$C$10,IFERROR(INDEX($C$38:$C$52,14),""),IF(14&lt;=COUNTIF($B$6:$B$37,Undirviðmið!$B119),IFERROR(INDEX($C$6:$C$37,MATCH(Undirviðmið!$B119,$B$6:$B$37,0)+14-1),""),"")))</f>
        <v/>
      </c>
      <c r="DZ19" s="1" t="str">
        <f aca="false">IF(Undirviðmið!$B120="","",IF(Undirviðmið!$B120=Viðmið!$C$10,IFERROR(INDEX($C$38:$C$52,14),""),IF(14&lt;=COUNTIF($B$6:$B$37,Undirviðmið!$B120),IFERROR(INDEX($C$6:$C$37,MATCH(Undirviðmið!$B120,$B$6:$B$37,0)+14-1),""),"")))</f>
        <v/>
      </c>
      <c r="EA19" s="1" t="str">
        <f aca="false">IF(Undirviðmið!$B121="","",IF(Undirviðmið!$B121=Viðmið!$C$10,IFERROR(INDEX($C$38:$C$52,14),""),IF(14&lt;=COUNTIF($B$6:$B$37,Undirviðmið!$B121),IFERROR(INDEX($C$6:$C$37,MATCH(Undirviðmið!$B121,$B$6:$B$37,0)+14-1),""),"")))</f>
        <v/>
      </c>
      <c r="EB19" s="1" t="str">
        <f aca="false">IF(Undirviðmið!$B122="","",IF(Undirviðmið!$B122=Viðmið!$C$10,IFERROR(INDEX($C$38:$C$52,14),""),IF(14&lt;=COUNTIF($B$6:$B$37,Undirviðmið!$B122),IFERROR(INDEX($C$6:$C$37,MATCH(Undirviðmið!$B122,$B$6:$B$37,0)+14-1),""),"")))</f>
        <v/>
      </c>
      <c r="EC19" s="1" t="str">
        <f aca="false">IF(Undirviðmið!$B123="","",IF(Undirviðmið!$B123=Viðmið!$C$10,IFERROR(INDEX($C$38:$C$52,14),""),IF(14&lt;=COUNTIF($B$6:$B$37,Undirviðmið!$B123),IFERROR(INDEX($C$6:$C$37,MATCH(Undirviðmið!$B123,$B$6:$B$37,0)+14-1),""),"")))</f>
        <v/>
      </c>
      <c r="ED19" s="1" t="str">
        <f aca="false">IF(Undirviðmið!$B124="","",IF(Undirviðmið!$B124=Viðmið!$C$10,IFERROR(INDEX($C$38:$C$52,14),""),IF(14&lt;=COUNTIF($B$6:$B$37,Undirviðmið!$B124),IFERROR(INDEX($C$6:$C$37,MATCH(Undirviðmið!$B124,$B$6:$B$37,0)+14-1),""),"")))</f>
        <v/>
      </c>
      <c r="EE19" s="1" t="str">
        <f aca="false">IF(Undirviðmið!$B125="","",IF(Undirviðmið!$B125=Viðmið!$C$10,IFERROR(INDEX($C$38:$C$52,14),""),IF(14&lt;=COUNTIF($B$6:$B$37,Undirviðmið!$B125),IFERROR(INDEX($C$6:$C$37,MATCH(Undirviðmið!$B125,$B$6:$B$37,0)+14-1),""),"")))</f>
        <v/>
      </c>
      <c r="EF19" s="1" t="str">
        <f aca="false">IF(Undirviðmið!$B126="","",IF(Undirviðmið!$B126=Viðmið!$C$10,IFERROR(INDEX($C$38:$C$52,14),""),IF(14&lt;=COUNTIF($B$6:$B$37,Undirviðmið!$B126),IFERROR(INDEX($C$6:$C$37,MATCH(Undirviðmið!$B126,$B$6:$B$37,0)+14-1),""),"")))</f>
        <v/>
      </c>
      <c r="EG19" s="1" t="str">
        <f aca="false">IF(Undirviðmið!$B127="","",IF(Undirviðmið!$B127=Viðmið!$C$10,IFERROR(INDEX($C$38:$C$52,14),""),IF(14&lt;=COUNTIF($B$6:$B$37,Undirviðmið!$B127),IFERROR(INDEX($C$6:$C$37,MATCH(Undirviðmið!$B127,$B$6:$B$37,0)+14-1),""),"")))</f>
        <v/>
      </c>
      <c r="EH19" s="1" t="str">
        <f aca="false">IF(Undirviðmið!$B128="","",IF(Undirviðmið!$B128=Viðmið!$C$10,IFERROR(INDEX($C$38:$C$52,14),""),IF(14&lt;=COUNTIF($B$6:$B$37,Undirviðmið!$B128),IFERROR(INDEX($C$6:$C$37,MATCH(Undirviðmið!$B128,$B$6:$B$37,0)+14-1),""),"")))</f>
        <v/>
      </c>
      <c r="EI19" s="1" t="str">
        <f aca="false">IF(Undirviðmið!$B129="","",IF(Undirviðmið!$B129=Viðmið!$C$10,IFERROR(INDEX($C$38:$C$52,14),""),IF(14&lt;=COUNTIF($B$6:$B$37,Undirviðmið!$B129),IFERROR(INDEX($C$6:$C$37,MATCH(Undirviðmið!$B129,$B$6:$B$37,0)+14-1),""),"")))</f>
        <v/>
      </c>
      <c r="EJ19" s="1" t="str">
        <f aca="false">IF(Undirviðmið!$B130="","",IF(Undirviðmið!$B130=Viðmið!$C$10,IFERROR(INDEX($C$38:$C$52,14),""),IF(14&lt;=COUNTIF($B$6:$B$37,Undirviðmið!$B130),IFERROR(INDEX($C$6:$C$37,MATCH(Undirviðmið!$B130,$B$6:$B$37,0)+14-1),""),"")))</f>
        <v/>
      </c>
      <c r="EK19" s="1" t="str">
        <f aca="false">IF(Undirviðmið!$B131="","",IF(Undirviðmið!$B131=Viðmið!$C$10,IFERROR(INDEX($C$38:$C$52,14),""),IF(14&lt;=COUNTIF($B$6:$B$37,Undirviðmið!$B131),IFERROR(INDEX($C$6:$C$37,MATCH(Undirviðmið!$B131,$B$6:$B$37,0)+14-1),""),"")))</f>
        <v/>
      </c>
      <c r="EL19" s="1" t="str">
        <f aca="false">IF(Undirviðmið!$B132="","",IF(Undirviðmið!$B132=Viðmið!$C$10,IFERROR(INDEX($C$38:$C$52,14),""),IF(14&lt;=COUNTIF($B$6:$B$37,Undirviðmið!$B132),IFERROR(INDEX($C$6:$C$37,MATCH(Undirviðmið!$B132,$B$6:$B$37,0)+14-1),""),"")))</f>
        <v/>
      </c>
      <c r="EM19" s="1" t="str">
        <f aca="false">IF(Undirviðmið!$B133="","",IF(Undirviðmið!$B133=Viðmið!$C$10,IFERROR(INDEX($C$38:$C$52,14),""),IF(14&lt;=COUNTIF($B$6:$B$37,Undirviðmið!$B133),IFERROR(INDEX($C$6:$C$37,MATCH(Undirviðmið!$B133,$B$6:$B$37,0)+14-1),""),"")))</f>
        <v/>
      </c>
      <c r="EN19" s="1" t="str">
        <f aca="false">IF(Undirviðmið!$B134="","",IF(Undirviðmið!$B134=Viðmið!$C$10,IFERROR(INDEX($C$38:$C$52,14),""),IF(14&lt;=COUNTIF($B$6:$B$37,Undirviðmið!$B134),IFERROR(INDEX($C$6:$C$37,MATCH(Undirviðmið!$B134,$B$6:$B$37,0)+14-1),""),"")))</f>
        <v/>
      </c>
      <c r="EO19" s="1" t="str">
        <f aca="false">IF(Undirviðmið!$B135="","",IF(Undirviðmið!$B135=Viðmið!$C$10,IFERROR(INDEX($C$38:$C$52,14),""),IF(14&lt;=COUNTIF($B$6:$B$37,Undirviðmið!$B135),IFERROR(INDEX($C$6:$C$37,MATCH(Undirviðmið!$B135,$B$6:$B$37,0)+14-1),""),"")))</f>
        <v/>
      </c>
      <c r="EP19" s="1" t="str">
        <f aca="false">IF(Undirviðmið!$B136="","",IF(Undirviðmið!$B136=Viðmið!$C$10,IFERROR(INDEX($C$38:$C$52,14),""),IF(14&lt;=COUNTIF($B$6:$B$37,Undirviðmið!$B136),IFERROR(INDEX($C$6:$C$37,MATCH(Undirviðmið!$B136,$B$6:$B$37,0)+14-1),""),"")))</f>
        <v/>
      </c>
      <c r="EQ19" s="1" t="str">
        <f aca="false">IF(Undirviðmið!$B137="","",IF(Undirviðmið!$B137=Viðmið!$C$10,IFERROR(INDEX($C$38:$C$52,14),""),IF(14&lt;=COUNTIF($B$6:$B$37,Undirviðmið!$B137),IFERROR(INDEX($C$6:$C$37,MATCH(Undirviðmið!$B137,$B$6:$B$37,0)+14-1),""),"")))</f>
        <v/>
      </c>
      <c r="ER19" s="1" t="str">
        <f aca="false">IF(Undirviðmið!$B138="","",IF(Undirviðmið!$B138=Viðmið!$C$10,IFERROR(INDEX($C$38:$C$52,14),""),IF(14&lt;=COUNTIF($B$6:$B$37,Undirviðmið!$B138),IFERROR(INDEX($C$6:$C$37,MATCH(Undirviðmið!$B138,$B$6:$B$37,0)+14-1),""),"")))</f>
        <v/>
      </c>
      <c r="ES19" s="1" t="str">
        <f aca="false">IF(Undirviðmið!$B139="","",IF(Undirviðmið!$B139=Viðmið!$C$10,IFERROR(INDEX($C$38:$C$52,14),""),IF(14&lt;=COUNTIF($B$6:$B$37,Undirviðmið!$B139),IFERROR(INDEX($C$6:$C$37,MATCH(Undirviðmið!$B139,$B$6:$B$37,0)+14-1),""),"")))</f>
        <v/>
      </c>
      <c r="ET19" s="1" t="str">
        <f aca="false">IF(Undirviðmið!$B140="","",IF(Undirviðmið!$B140=Viðmið!$C$10,IFERROR(INDEX($C$38:$C$52,14),""),IF(14&lt;=COUNTIF($B$6:$B$37,Undirviðmið!$B140),IFERROR(INDEX($C$6:$C$37,MATCH(Undirviðmið!$B140,$B$6:$B$37,0)+14-1),""),"")))</f>
        <v/>
      </c>
      <c r="EU19" s="1" t="str">
        <f aca="false">IF(Undirviðmið!$B141="","",IF(Undirviðmið!$B141=Viðmið!$C$10,IFERROR(INDEX($C$38:$C$52,14),""),IF(14&lt;=COUNTIF($B$6:$B$37,Undirviðmið!$B141),IFERROR(INDEX($C$6:$C$37,MATCH(Undirviðmið!$B141,$B$6:$B$37,0)+14-1),""),"")))</f>
        <v/>
      </c>
      <c r="EV19" s="1" t="str">
        <f aca="false">IF(Undirviðmið!$B142="","",IF(Undirviðmið!$B142=Viðmið!$C$10,IFERROR(INDEX($C$38:$C$52,14),""),IF(14&lt;=COUNTIF($B$6:$B$37,Undirviðmið!$B142),IFERROR(INDEX($C$6:$C$37,MATCH(Undirviðmið!$B142,$B$6:$B$37,0)+14-1),""),"")))</f>
        <v/>
      </c>
      <c r="EW19" s="1" t="str">
        <f aca="false">IF(Undirviðmið!$B143="","",IF(Undirviðmið!$B143=Viðmið!$C$10,IFERROR(INDEX($C$38:$C$52,14),""),IF(14&lt;=COUNTIF($B$6:$B$37,Undirviðmið!$B143),IFERROR(INDEX($C$6:$C$37,MATCH(Undirviðmið!$B143,$B$6:$B$37,0)+14-1),""),"")))</f>
        <v/>
      </c>
      <c r="EX19" s="1" t="str">
        <f aca="false">IF(Undirviðmið!$B144="","",IF(Undirviðmið!$B144=Viðmið!$C$10,IFERROR(INDEX($C$38:$C$52,14),""),IF(14&lt;=COUNTIF($B$6:$B$37,Undirviðmið!$B144),IFERROR(INDEX($C$6:$C$37,MATCH(Undirviðmið!$B144,$B$6:$B$37,0)+14-1),""),"")))</f>
        <v/>
      </c>
      <c r="EY19" s="1" t="str">
        <f aca="false">IF(Undirviðmið!$B145="","",IF(Undirviðmið!$B145=Viðmið!$C$10,IFERROR(INDEX($C$38:$C$52,14),""),IF(14&lt;=COUNTIF($B$6:$B$37,Undirviðmið!$B145),IFERROR(INDEX($C$6:$C$37,MATCH(Undirviðmið!$B145,$B$6:$B$37,0)+14-1),""),"")))</f>
        <v/>
      </c>
      <c r="EZ19" s="1" t="str">
        <f aca="false">IF(Undirviðmið!$B146="","",IF(Undirviðmið!$B146=Viðmið!$C$10,IFERROR(INDEX($C$38:$C$52,14),""),IF(14&lt;=COUNTIF($B$6:$B$37,Undirviðmið!$B146),IFERROR(INDEX($C$6:$C$37,MATCH(Undirviðmið!$B146,$B$6:$B$37,0)+14-1),""),"")))</f>
        <v/>
      </c>
      <c r="FA19" s="1" t="str">
        <f aca="false">IF(Undirviðmið!$B147="","",IF(Undirviðmið!$B147=Viðmið!$C$10,IFERROR(INDEX($C$38:$C$52,14),""),IF(14&lt;=COUNTIF($B$6:$B$37,Undirviðmið!$B147),IFERROR(INDEX($C$6:$C$37,MATCH(Undirviðmið!$B147,$B$6:$B$37,0)+14-1),""),"")))</f>
        <v/>
      </c>
      <c r="FB19" s="1" t="str">
        <f aca="false">IF(Undirviðmið!$B148="","",IF(Undirviðmið!$B148=Viðmið!$C$10,IFERROR(INDEX($C$38:$C$52,14),""),IF(14&lt;=COUNTIF($B$6:$B$37,Undirviðmið!$B148),IFERROR(INDEX($C$6:$C$37,MATCH(Undirviðmið!$B148,$B$6:$B$37,0)+14-1),""),"")))</f>
        <v/>
      </c>
      <c r="FC19" s="1" t="str">
        <f aca="false">IF(Undirviðmið!$B149="","",IF(Undirviðmið!$B149=Viðmið!$C$10,IFERROR(INDEX($C$38:$C$52,14),""),IF(14&lt;=COUNTIF($B$6:$B$37,Undirviðmið!$B149),IFERROR(INDEX($C$6:$C$37,MATCH(Undirviðmið!$B149,$B$6:$B$37,0)+14-1),""),"")))</f>
        <v/>
      </c>
      <c r="FD19" s="1" t="str">
        <f aca="false">IF(Undirviðmið!$B150="","",IF(Undirviðmið!$B150=Viðmið!$C$10,IFERROR(INDEX($C$38:$C$52,14),""),IF(14&lt;=COUNTIF($B$6:$B$37,Undirviðmið!$B150),IFERROR(INDEX($C$6:$C$37,MATCH(Undirviðmið!$B150,$B$6:$B$37,0)+14-1),""),"")))</f>
        <v/>
      </c>
      <c r="FE19" s="1" t="str">
        <f aca="false">IF(Undirviðmið!$B151="","",IF(Undirviðmið!$B151=Viðmið!$C$10,IFERROR(INDEX($C$38:$C$52,14),""),IF(14&lt;=COUNTIF($B$6:$B$37,Undirviðmið!$B151),IFERROR(INDEX($C$6:$C$37,MATCH(Undirviðmið!$B151,$B$6:$B$37,0)+14-1),""),"")))</f>
        <v/>
      </c>
      <c r="FF19" s="1" t="str">
        <f aca="false">IF(Undirviðmið!$B152="","",IF(Undirviðmið!$B152=Viðmið!$C$10,IFERROR(INDEX($C$38:$C$52,14),""),IF(14&lt;=COUNTIF($B$6:$B$37,Undirviðmið!$B152),IFERROR(INDEX($C$6:$C$37,MATCH(Undirviðmið!$B152,$B$6:$B$37,0)+14-1),""),"")))</f>
        <v/>
      </c>
      <c r="FG19" s="1" t="str">
        <f aca="false">IF(Undirviðmið!$B153="","",IF(Undirviðmið!$B153=Viðmið!$C$10,IFERROR(INDEX($C$38:$C$52,14),""),IF(14&lt;=COUNTIF($B$6:$B$37,Undirviðmið!$B153),IFERROR(INDEX($C$6:$C$37,MATCH(Undirviðmið!$B153,$B$6:$B$37,0)+14-1),""),"")))</f>
        <v/>
      </c>
      <c r="FH19" s="1" t="str">
        <f aca="false">IF(Undirviðmið!$B154="","",IF(Undirviðmið!$B154=Viðmið!$C$10,IFERROR(INDEX($C$38:$C$52,14),""),IF(14&lt;=COUNTIF($B$6:$B$37,Undirviðmið!$B154),IFERROR(INDEX($C$6:$C$37,MATCH(Undirviðmið!$B154,$B$6:$B$37,0)+14-1),""),"")))</f>
        <v/>
      </c>
      <c r="FI19" s="1" t="str">
        <f aca="false">IF(Undirviðmið!$B155="","",IF(Undirviðmið!$B155=Viðmið!$C$10,IFERROR(INDEX($C$38:$C$52,14),""),IF(14&lt;=COUNTIF($B$6:$B$37,Undirviðmið!$B155),IFERROR(INDEX($C$6:$C$37,MATCH(Undirviðmið!$B155,$B$6:$B$37,0)+14-1),""),"")))</f>
        <v/>
      </c>
      <c r="FJ19" s="1" t="str">
        <f aca="false">IF(Undirviðmið!$B156="","",IF(Undirviðmið!$B156=Viðmið!$C$10,IFERROR(INDEX($C$38:$C$52,14),""),IF(14&lt;=COUNTIF($B$6:$B$37,Undirviðmið!$B156),IFERROR(INDEX($C$6:$C$37,MATCH(Undirviðmið!$B156,$B$6:$B$37,0)+14-1),""),"")))</f>
        <v/>
      </c>
      <c r="FK19" s="1" t="str">
        <f aca="false">IF(Undirviðmið!$B157="","",IF(Undirviðmið!$B157=Viðmið!$C$10,IFERROR(INDEX($C$38:$C$52,14),""),IF(14&lt;=COUNTIF($B$6:$B$37,Undirviðmið!$B157),IFERROR(INDEX($C$6:$C$37,MATCH(Undirviðmið!$B157,$B$6:$B$37,0)+14-1),""),"")))</f>
        <v/>
      </c>
      <c r="FL19" s="1" t="str">
        <f aca="false">IF(Undirviðmið!$B158="","",IF(Undirviðmið!$B158=Viðmið!$C$10,IFERROR(INDEX($C$38:$C$52,14),""),IF(14&lt;=COUNTIF($B$6:$B$37,Undirviðmið!$B158),IFERROR(INDEX($C$6:$C$37,MATCH(Undirviðmið!$B158,$B$6:$B$37,0)+14-1),""),"")))</f>
        <v/>
      </c>
      <c r="FM19" s="1" t="str">
        <f aca="false">IF(Undirviðmið!$B159="","",IF(Undirviðmið!$B159=Viðmið!$C$10,IFERROR(INDEX($C$38:$C$52,14),""),IF(14&lt;=COUNTIF($B$6:$B$37,Undirviðmið!$B159),IFERROR(INDEX($C$6:$C$37,MATCH(Undirviðmið!$B159,$B$6:$B$37,0)+14-1),""),"")))</f>
        <v/>
      </c>
      <c r="FN19" s="1" t="str">
        <f aca="false">IF(Undirviðmið!$B160="","",IF(Undirviðmið!$B160=Viðmið!$C$10,IFERROR(INDEX($C$38:$C$52,14),""),IF(14&lt;=COUNTIF($B$6:$B$37,Undirviðmið!$B160),IFERROR(INDEX($C$6:$C$37,MATCH(Undirviðmið!$B160,$B$6:$B$37,0)+14-1),""),"")))</f>
        <v/>
      </c>
      <c r="FO19" s="1" t="str">
        <f aca="false">IF(Undirviðmið!$B161="","",IF(Undirviðmið!$B161=Viðmið!$C$10,IFERROR(INDEX($C$38:$C$52,14),""),IF(14&lt;=COUNTIF($B$6:$B$37,Undirviðmið!$B161),IFERROR(INDEX($C$6:$C$37,MATCH(Undirviðmið!$B161,$B$6:$B$37,0)+14-1),""),"")))</f>
        <v/>
      </c>
      <c r="FP19" s="1" t="str">
        <f aca="false">IF(Undirviðmið!$B162="","",IF(Undirviðmið!$B162=Viðmið!$C$10,IFERROR(INDEX($C$38:$C$52,14),""),IF(14&lt;=COUNTIF($B$6:$B$37,Undirviðmið!$B162),IFERROR(INDEX($C$6:$C$37,MATCH(Undirviðmið!$B162,$B$6:$B$37,0)+14-1),""),"")))</f>
        <v/>
      </c>
      <c r="FQ19" s="1" t="str">
        <f aca="false">IF(Undirviðmið!$B163="","",IF(Undirviðmið!$B163=Viðmið!$C$10,IFERROR(INDEX($C$38:$C$52,14),""),IF(14&lt;=COUNTIF($B$6:$B$37,Undirviðmið!$B163),IFERROR(INDEX($C$6:$C$37,MATCH(Undirviðmið!$B163,$B$6:$B$37,0)+14-1),""),"")))</f>
        <v/>
      </c>
      <c r="FR19" s="1" t="str">
        <f aca="false">IF(Undirviðmið!$B164="","",IF(Undirviðmið!$B164=Viðmið!$C$10,IFERROR(INDEX($C$38:$C$52,14),""),IF(14&lt;=COUNTIF($B$6:$B$37,Undirviðmið!$B164),IFERROR(INDEX($C$6:$C$37,MATCH(Undirviðmið!$B164,$B$6:$B$37,0)+14-1),""),"")))</f>
        <v/>
      </c>
      <c r="FS19" s="1" t="str">
        <f aca="false">IF(Undirviðmið!$B165="","",IF(Undirviðmið!$B165=Viðmið!$C$10,IFERROR(INDEX($C$38:$C$52,14),""),IF(14&lt;=COUNTIF($B$6:$B$37,Undirviðmið!$B165),IFERROR(INDEX($C$6:$C$37,MATCH(Undirviðmið!$B165,$B$6:$B$37,0)+14-1),""),"")))</f>
        <v/>
      </c>
      <c r="FT19" s="1" t="str">
        <f aca="false">IF(Undirviðmið!$B166="","",IF(Undirviðmið!$B166=Viðmið!$C$10,IFERROR(INDEX($C$38:$C$52,14),""),IF(14&lt;=COUNTIF($B$6:$B$37,Undirviðmið!$B166),IFERROR(INDEX($C$6:$C$37,MATCH(Undirviðmið!$B166,$B$6:$B$37,0)+14-1),""),"")))</f>
        <v/>
      </c>
      <c r="FU19" s="1" t="str">
        <f aca="false">IF(Undirviðmið!$B167="","",IF(Undirviðmið!$B167=Viðmið!$C$10,IFERROR(INDEX($C$38:$C$52,14),""),IF(14&lt;=COUNTIF($B$6:$B$37,Undirviðmið!$B167),IFERROR(INDEX($C$6:$C$37,MATCH(Undirviðmið!$B167,$B$6:$B$37,0)+14-1),""),"")))</f>
        <v/>
      </c>
      <c r="FV19" s="1" t="str">
        <f aca="false">IF(Undirviðmið!$B168="","",IF(Undirviðmið!$B168=Viðmið!$C$10,IFERROR(INDEX($C$38:$C$52,14),""),IF(14&lt;=COUNTIF($B$6:$B$37,Undirviðmið!$B168),IFERROR(INDEX($C$6:$C$37,MATCH(Undirviðmið!$B168,$B$6:$B$37,0)+14-1),""),"")))</f>
        <v/>
      </c>
      <c r="FW19" s="1" t="str">
        <f aca="false">IF(Undirviðmið!$B169="","",IF(Undirviðmið!$B169=Viðmið!$C$10,IFERROR(INDEX($C$38:$C$52,14),""),IF(14&lt;=COUNTIF($B$6:$B$37,Undirviðmið!$B169),IFERROR(INDEX($C$6:$C$37,MATCH(Undirviðmið!$B169,$B$6:$B$37,0)+14-1),""),"")))</f>
        <v/>
      </c>
      <c r="FX19" s="1" t="str">
        <f aca="false">IF(Undirviðmið!$B170="","",IF(Undirviðmið!$B170=Viðmið!$C$10,IFERROR(INDEX($C$38:$C$52,14),""),IF(14&lt;=COUNTIF($B$6:$B$37,Undirviðmið!$B170),IFERROR(INDEX($C$6:$C$37,MATCH(Undirviðmið!$B170,$B$6:$B$37,0)+14-1),""),"")))</f>
        <v/>
      </c>
      <c r="FY19" s="1" t="str">
        <f aca="false">IF(Undirviðmið!$B171="","",IF(Undirviðmið!$B171=Viðmið!$C$10,IFERROR(INDEX($C$38:$C$52,14),""),IF(14&lt;=COUNTIF($B$6:$B$37,Undirviðmið!$B171),IFERROR(INDEX($C$6:$C$37,MATCH(Undirviðmið!$B171,$B$6:$B$37,0)+14-1),""),"")))</f>
        <v/>
      </c>
      <c r="FZ19" s="1" t="str">
        <f aca="false">IF(Undirviðmið!$B172="","",IF(Undirviðmið!$B172=Viðmið!$C$10,IFERROR(INDEX($C$38:$C$52,14),""),IF(14&lt;=COUNTIF($B$6:$B$37,Undirviðmið!$B172),IFERROR(INDEX($C$6:$C$37,MATCH(Undirviðmið!$B172,$B$6:$B$37,0)+14-1),""),"")))</f>
        <v/>
      </c>
      <c r="GA19" s="1" t="str">
        <f aca="false">IF(Undirviðmið!$B173="","",IF(Undirviðmið!$B173=Viðmið!$C$10,IFERROR(INDEX($C$38:$C$52,14),""),IF(14&lt;=COUNTIF($B$6:$B$37,Undirviðmið!$B173),IFERROR(INDEX($C$6:$C$37,MATCH(Undirviðmið!$B173,$B$6:$B$37,0)+14-1),""),"")))</f>
        <v/>
      </c>
      <c r="GB19" s="1" t="str">
        <f aca="false">IF(Undirviðmið!$B174="","",IF(Undirviðmið!$B174=Viðmið!$C$10,IFERROR(INDEX($C$38:$C$52,14),""),IF(14&lt;=COUNTIF($B$6:$B$37,Undirviðmið!$B174),IFERROR(INDEX($C$6:$C$37,MATCH(Undirviðmið!$B174,$B$6:$B$37,0)+14-1),""),"")))</f>
        <v/>
      </c>
      <c r="GC19" s="1" t="str">
        <f aca="false">IF(Undirviðmið!$B175="","",IF(Undirviðmið!$B175=Viðmið!$C$10,IFERROR(INDEX($C$38:$C$52,14),""),IF(14&lt;=COUNTIF($B$6:$B$37,Undirviðmið!$B175),IFERROR(INDEX($C$6:$C$37,MATCH(Undirviðmið!$B175,$B$6:$B$37,0)+14-1),""),"")))</f>
        <v/>
      </c>
      <c r="GD19" s="1" t="str">
        <f aca="false">IF(Undirviðmið!$B176="","",IF(Undirviðmið!$B176=Viðmið!$C$10,IFERROR(INDEX($C$38:$C$52,14),""),IF(14&lt;=COUNTIF($B$6:$B$37,Undirviðmið!$B176),IFERROR(INDEX($C$6:$C$37,MATCH(Undirviðmið!$B176,$B$6:$B$37,0)+14-1),""),"")))</f>
        <v/>
      </c>
      <c r="GE19" s="1" t="str">
        <f aca="false">IF(Undirviðmið!$B177="","",IF(Undirviðmið!$B177=Viðmið!$C$10,IFERROR(INDEX($C$38:$C$52,14),""),IF(14&lt;=COUNTIF($B$6:$B$37,Undirviðmið!$B177),IFERROR(INDEX($C$6:$C$37,MATCH(Undirviðmið!$B177,$B$6:$B$37,0)+14-1),""),"")))</f>
        <v/>
      </c>
      <c r="GF19" s="1" t="str">
        <f aca="false">IF(Undirviðmið!$B178="","",IF(Undirviðmið!$B178=Viðmið!$C$10,IFERROR(INDEX($C$38:$C$52,14),""),IF(14&lt;=COUNTIF($B$6:$B$37,Undirviðmið!$B178),IFERROR(INDEX($C$6:$C$37,MATCH(Undirviðmið!$B178,$B$6:$B$37,0)+14-1),""),"")))</f>
        <v/>
      </c>
      <c r="GG19" s="1" t="str">
        <f aca="false">IF(Undirviðmið!$B179="","",IF(Undirviðmið!$B179=Viðmið!$C$10,IFERROR(INDEX($C$38:$C$52,14),""),IF(14&lt;=COUNTIF($B$6:$B$37,Undirviðmið!$B179),IFERROR(INDEX($C$6:$C$37,MATCH(Undirviðmið!$B179,$B$6:$B$37,0)+14-1),""),"")))</f>
        <v/>
      </c>
      <c r="GH19" s="1" t="str">
        <f aca="false">IF(Undirviðmið!$B180="","",IF(Undirviðmið!$B180=Viðmið!$C$10,IFERROR(INDEX($C$38:$C$52,14),""),IF(14&lt;=COUNTIF($B$6:$B$37,Undirviðmið!$B180),IFERROR(INDEX($C$6:$C$37,MATCH(Undirviðmið!$B180,$B$6:$B$37,0)+14-1),""),"")))</f>
        <v/>
      </c>
      <c r="GI19" s="1" t="str">
        <f aca="false">IF(Undirviðmið!$B181="","",IF(Undirviðmið!$B181=Viðmið!$C$10,IFERROR(INDEX($C$38:$C$52,14),""),IF(14&lt;=COUNTIF($B$6:$B$37,Undirviðmið!$B181),IFERROR(INDEX($C$6:$C$37,MATCH(Undirviðmið!$B181,$B$6:$B$37,0)+14-1),""),"")))</f>
        <v/>
      </c>
      <c r="GJ19" s="1" t="str">
        <f aca="false">IF(Undirviðmið!$B182="","",IF(Undirviðmið!$B182=Viðmið!$C$10,IFERROR(INDEX($C$38:$C$52,14),""),IF(14&lt;=COUNTIF($B$6:$B$37,Undirviðmið!$B182),IFERROR(INDEX($C$6:$C$37,MATCH(Undirviðmið!$B182,$B$6:$B$37,0)+14-1),""),"")))</f>
        <v/>
      </c>
      <c r="GK19" s="1" t="str">
        <f aca="false">IF(Undirviðmið!$B183="","",IF(Undirviðmið!$B183=Viðmið!$C$10,IFERROR(INDEX($C$38:$C$52,14),""),IF(14&lt;=COUNTIF($B$6:$B$37,Undirviðmið!$B183),IFERROR(INDEX($C$6:$C$37,MATCH(Undirviðmið!$B183,$B$6:$B$37,0)+14-1),""),"")))</f>
        <v/>
      </c>
      <c r="GL19" s="1" t="str">
        <f aca="false">IF(Undirviðmið!$B184="","",IF(Undirviðmið!$B184=Viðmið!$C$10,IFERROR(INDEX($C$38:$C$52,14),""),IF(14&lt;=COUNTIF($B$6:$B$37,Undirviðmið!$B184),IFERROR(INDEX($C$6:$C$37,MATCH(Undirviðmið!$B184,$B$6:$B$37,0)+14-1),""),"")))</f>
        <v/>
      </c>
      <c r="GM19" s="1" t="str">
        <f aca="false">IF(Undirviðmið!$B185="","",IF(Undirviðmið!$B185=Viðmið!$C$10,IFERROR(INDEX($C$38:$C$52,14),""),IF(14&lt;=COUNTIF($B$6:$B$37,Undirviðmið!$B185),IFERROR(INDEX($C$6:$C$37,MATCH(Undirviðmið!$B185,$B$6:$B$37,0)+14-1),""),"")))</f>
        <v/>
      </c>
      <c r="GN19" s="1" t="str">
        <f aca="false">IF(Undirviðmið!$B186="","",IF(Undirviðmið!$B186=Viðmið!$C$10,IFERROR(INDEX($C$38:$C$52,14),""),IF(14&lt;=COUNTIF($B$6:$B$37,Undirviðmið!$B186),IFERROR(INDEX($C$6:$C$37,MATCH(Undirviðmið!$B186,$B$6:$B$37,0)+14-1),""),"")))</f>
        <v/>
      </c>
      <c r="GO19" s="1" t="str">
        <f aca="false">IF(Undirviðmið!$B187="","",IF(Undirviðmið!$B187=Viðmið!$C$10,IFERROR(INDEX($C$38:$C$52,14),""),IF(14&lt;=COUNTIF($B$6:$B$37,Undirviðmið!$B187),IFERROR(INDEX($C$6:$C$37,MATCH(Undirviðmið!$B187,$B$6:$B$37,0)+14-1),""),"")))</f>
        <v/>
      </c>
      <c r="GP19" s="1" t="str">
        <f aca="false">IF(Undirviðmið!$B188="","",IF(Undirviðmið!$B188=Viðmið!$C$10,IFERROR(INDEX($C$38:$C$52,14),""),IF(14&lt;=COUNTIF($B$6:$B$37,Undirviðmið!$B188),IFERROR(INDEX($C$6:$C$37,MATCH(Undirviðmið!$B188,$B$6:$B$37,0)+14-1),""),"")))</f>
        <v/>
      </c>
      <c r="GQ19" s="1" t="str">
        <f aca="false">IF(Undirviðmið!$B189="","",IF(Undirviðmið!$B189=Viðmið!$C$10,IFERROR(INDEX($C$38:$C$52,14),""),IF(14&lt;=COUNTIF($B$6:$B$37,Undirviðmið!$B189),IFERROR(INDEX($C$6:$C$37,MATCH(Undirviðmið!$B189,$B$6:$B$37,0)+14-1),""),"")))</f>
        <v/>
      </c>
      <c r="GR19" s="1" t="str">
        <f aca="false">IF(Undirviðmið!$B190="","",IF(Undirviðmið!$B190=Viðmið!$C$10,IFERROR(INDEX($C$38:$C$52,14),""),IF(14&lt;=COUNTIF($B$6:$B$37,Undirviðmið!$B190),IFERROR(INDEX($C$6:$C$37,MATCH(Undirviðmið!$B190,$B$6:$B$37,0)+14-1),""),"")))</f>
        <v/>
      </c>
      <c r="GS19" s="1" t="str">
        <f aca="false">IF(Undirviðmið!$B191="","",IF(Undirviðmið!$B191=Viðmið!$C$10,IFERROR(INDEX($C$38:$C$52,14),""),IF(14&lt;=COUNTIF($B$6:$B$37,Undirviðmið!$B191),IFERROR(INDEX($C$6:$C$37,MATCH(Undirviðmið!$B191,$B$6:$B$37,0)+14-1),""),"")))</f>
        <v/>
      </c>
      <c r="GT19" s="1" t="str">
        <f aca="false">IF(Undirviðmið!$B192="","",IF(Undirviðmið!$B192=Viðmið!$C$10,IFERROR(INDEX($C$38:$C$52,14),""),IF(14&lt;=COUNTIF($B$6:$B$37,Undirviðmið!$B192),IFERROR(INDEX($C$6:$C$37,MATCH(Undirviðmið!$B192,$B$6:$B$37,0)+14-1),""),"")))</f>
        <v/>
      </c>
      <c r="GU19" s="1" t="str">
        <f aca="false">IF(Undirviðmið!$B193="","",IF(Undirviðmið!$B193=Viðmið!$C$10,IFERROR(INDEX($C$38:$C$52,14),""),IF(14&lt;=COUNTIF($B$6:$B$37,Undirviðmið!$B193),IFERROR(INDEX($C$6:$C$37,MATCH(Undirviðmið!$B193,$B$6:$B$37,0)+14-1),""),"")))</f>
        <v/>
      </c>
      <c r="GV19" s="1" t="str">
        <f aca="false">IF(Undirviðmið!$B194="","",IF(Undirviðmið!$B194=Viðmið!$C$10,IFERROR(INDEX($C$38:$C$52,14),""),IF(14&lt;=COUNTIF($B$6:$B$37,Undirviðmið!$B194),IFERROR(INDEX($C$6:$C$37,MATCH(Undirviðmið!$B194,$B$6:$B$37,0)+14-1),""),"")))</f>
        <v/>
      </c>
      <c r="GW19" s="1" t="str">
        <f aca="false">IF(Undirviðmið!$B195="","",IF(Undirviðmið!$B195=Viðmið!$C$10,IFERROR(INDEX($C$38:$C$52,14),""),IF(14&lt;=COUNTIF($B$6:$B$37,Undirviðmið!$B195),IFERROR(INDEX($C$6:$C$37,MATCH(Undirviðmið!$B195,$B$6:$B$37,0)+14-1),""),"")))</f>
        <v/>
      </c>
      <c r="GX19" s="1" t="str">
        <f aca="false">IF(Undirviðmið!$B196="","",IF(Undirviðmið!$B196=Viðmið!$C$10,IFERROR(INDEX($C$38:$C$52,14),""),IF(14&lt;=COUNTIF($B$6:$B$37,Undirviðmið!$B196),IFERROR(INDEX($C$6:$C$37,MATCH(Undirviðmið!$B196,$B$6:$B$37,0)+14-1),""),"")))</f>
        <v/>
      </c>
      <c r="GY19" s="1" t="str">
        <f aca="false">IF(Undirviðmið!$B197="","",IF(Undirviðmið!$B197=Viðmið!$C$10,IFERROR(INDEX($C$38:$C$52,14),""),IF(14&lt;=COUNTIF($B$6:$B$37,Undirviðmið!$B197),IFERROR(INDEX($C$6:$C$37,MATCH(Undirviðmið!$B197,$B$6:$B$37,0)+14-1),""),"")))</f>
        <v/>
      </c>
      <c r="GZ19" s="1" t="str">
        <f aca="false">IF(Undirviðmið!$B198="","",IF(Undirviðmið!$B198=Viðmið!$C$10,IFERROR(INDEX($C$38:$C$52,14),""),IF(14&lt;=COUNTIF($B$6:$B$37,Undirviðmið!$B198),IFERROR(INDEX($C$6:$C$37,MATCH(Undirviðmið!$B198,$B$6:$B$37,0)+14-1),""),"")))</f>
        <v/>
      </c>
      <c r="HA19" s="1" t="str">
        <f aca="false">IF(Undirviðmið!$B199="","",IF(Undirviðmið!$B199=Viðmið!$C$10,IFERROR(INDEX($C$38:$C$52,14),""),IF(14&lt;=COUNTIF($B$6:$B$37,Undirviðmið!$B199),IFERROR(INDEX($C$6:$C$37,MATCH(Undirviðmið!$B199,$B$6:$B$37,0)+14-1),""),"")))</f>
        <v/>
      </c>
      <c r="HB19" s="1" t="str">
        <f aca="false">IF(Undirviðmið!$B200="","",IF(Undirviðmið!$B200=Viðmið!$C$10,IFERROR(INDEX($C$38:$C$52,14),""),IF(14&lt;=COUNTIF($B$6:$B$37,Undirviðmið!$B200),IFERROR(INDEX($C$6:$C$37,MATCH(Undirviðmið!$B200,$B$6:$B$37,0)+14-1),""),"")))</f>
        <v/>
      </c>
      <c r="HC19" s="1" t="str">
        <f aca="false">IF(Undirviðmið!$B201="","",IF(Undirviðmið!$B201=Viðmið!$C$10,IFERROR(INDEX($C$38:$C$52,14),""),IF(14&lt;=COUNTIF($B$6:$B$37,Undirviðmið!$B201),IFERROR(INDEX($C$6:$C$37,MATCH(Undirviðmið!$B201,$B$6:$B$37,0)+14-1),""),"")))</f>
        <v/>
      </c>
      <c r="HD19" s="1" t="str">
        <f aca="false">IF(Undirviðmið!$B202="","",IF(Undirviðmið!$B202=Viðmið!$C$10,IFERROR(INDEX($C$38:$C$52,14),""),IF(14&lt;=COUNTIF($B$6:$B$37,Undirviðmið!$B202),IFERROR(INDEX($C$6:$C$37,MATCH(Undirviðmið!$B202,$B$6:$B$37,0)+14-1),""),"")))</f>
        <v/>
      </c>
      <c r="HE19" s="1" t="str">
        <f aca="false">IF(Undirviðmið!$B203="","",IF(Undirviðmið!$B203=Viðmið!$C$10,IFERROR(INDEX($C$38:$C$52,14),""),IF(14&lt;=COUNTIF($B$6:$B$37,Undirviðmið!$B203),IFERROR(INDEX($C$6:$C$37,MATCH(Undirviðmið!$B203,$B$6:$B$37,0)+14-1),""),"")))</f>
        <v/>
      </c>
      <c r="HF19" s="1" t="str">
        <f aca="false">IF(Undirviðmið!$B204="","",IF(Undirviðmið!$B204=Viðmið!$C$10,IFERROR(INDEX($C$38:$C$52,14),""),IF(14&lt;=COUNTIF($B$6:$B$37,Undirviðmið!$B204),IFERROR(INDEX($C$6:$C$37,MATCH(Undirviðmið!$B204,$B$6:$B$37,0)+14-1),""),"")))</f>
        <v/>
      </c>
      <c r="HG19" s="1" t="str">
        <f aca="false">IF(Undirviðmið!$B205="","",IF(Undirviðmið!$B205=Viðmið!$C$10,IFERROR(INDEX($C$38:$C$52,14),""),IF(14&lt;=COUNTIF($B$6:$B$37,Undirviðmið!$B205),IFERROR(INDEX($C$6:$C$37,MATCH(Undirviðmið!$B205,$B$6:$B$37,0)+14-1),""),"")))</f>
        <v/>
      </c>
    </row>
    <row r="20" customFormat="false" ht="15" hidden="false" customHeight="true" outlineLevel="0" collapsed="false">
      <c r="B20" s="1" t="s">
        <v>89</v>
      </c>
      <c r="C20" s="1" t="s">
        <v>271</v>
      </c>
      <c r="D20" s="1" t="s">
        <v>272</v>
      </c>
      <c r="E20" s="1" t="n">
        <v>5</v>
      </c>
      <c r="F20" s="1" t="s">
        <v>273</v>
      </c>
      <c r="G20" s="1" t="s">
        <v>274</v>
      </c>
      <c r="H20" s="1" t="s">
        <v>275</v>
      </c>
      <c r="I20" s="1" t="s">
        <v>276</v>
      </c>
      <c r="J20" s="1" t="s">
        <v>277</v>
      </c>
      <c r="P20" s="1" t="str">
        <f aca="false">IF(Undirviðmið!$B6="","",IF(Undirviðmið!$B6=Viðmið!$C$10,IFERROR(INDEX($C$38:$C$52,15),""),IF(15&lt;=COUNTIF($B$6:$B$37,Undirviðmið!$B6),IFERROR(INDEX($C$6:$C$37,MATCH(Undirviðmið!$B6,$B$6:$B$37,0)+15-1),""),"")))</f>
        <v/>
      </c>
      <c r="Q20" s="1" t="str">
        <f aca="false">IF(Undirviðmið!$B7="","",IF(Undirviðmið!$B7=Viðmið!$C$10,IFERROR(INDEX($C$38:$C$52,15),""),IF(15&lt;=COUNTIF($B$6:$B$37,Undirviðmið!$B7),IFERROR(INDEX($C$6:$C$37,MATCH(Undirviðmið!$B7,$B$6:$B$37,0)+15-1),""),"")))</f>
        <v/>
      </c>
      <c r="R20" s="1" t="str">
        <f aca="false">IF(Undirviðmið!$B8="","",IF(Undirviðmið!$B8=Viðmið!$C$10,IFERROR(INDEX($C$38:$C$52,15),""),IF(15&lt;=COUNTIF($B$6:$B$37,Undirviðmið!$B8),IFERROR(INDEX($C$6:$C$37,MATCH(Undirviðmið!$B8,$B$6:$B$37,0)+15-1),""),"")))</f>
        <v/>
      </c>
      <c r="S20" s="1" t="str">
        <f aca="false">IF(Undirviðmið!$B9="","",IF(Undirviðmið!$B9=Viðmið!$C$10,IFERROR(INDEX($C$38:$C$52,15),""),IF(15&lt;=COUNTIF($B$6:$B$37,Undirviðmið!$B9),IFERROR(INDEX($C$6:$C$37,MATCH(Undirviðmið!$B9,$B$6:$B$37,0)+15-1),""),"")))</f>
        <v/>
      </c>
      <c r="T20" s="1" t="str">
        <f aca="false">IF(Undirviðmið!$B10="","",IF(Undirviðmið!$B10=Viðmið!$C$10,IFERROR(INDEX($C$38:$C$52,15),""),IF(15&lt;=COUNTIF($B$6:$B$37,Undirviðmið!$B10),IFERROR(INDEX($C$6:$C$37,MATCH(Undirviðmið!$B10,$B$6:$B$37,0)+15-1),""),"")))</f>
        <v/>
      </c>
      <c r="U20" s="1" t="str">
        <f aca="false">IF(Undirviðmið!$B11="","",IF(Undirviðmið!$B11=Viðmið!$C$10,IFERROR(INDEX($C$38:$C$52,15),""),IF(15&lt;=COUNTIF($B$6:$B$37,Undirviðmið!$B11),IFERROR(INDEX($C$6:$C$37,MATCH(Undirviðmið!$B11,$B$6:$B$37,0)+15-1),""),"")))</f>
        <v/>
      </c>
      <c r="V20" s="1" t="str">
        <f aca="false">IF(Undirviðmið!$B12="","",IF(Undirviðmið!$B12=Viðmið!$C$10,IFERROR(INDEX($C$38:$C$52,15),""),IF(15&lt;=COUNTIF($B$6:$B$37,Undirviðmið!$B12),IFERROR(INDEX($C$6:$C$37,MATCH(Undirviðmið!$B12,$B$6:$B$37,0)+15-1),""),"")))</f>
        <v/>
      </c>
      <c r="W20" s="1" t="str">
        <f aca="false">IF(Undirviðmið!$B13="","",IF(Undirviðmið!$B13=Viðmið!$C$10,IFERROR(INDEX($C$38:$C$52,15),""),IF(15&lt;=COUNTIF($B$6:$B$37,Undirviðmið!$B13),IFERROR(INDEX($C$6:$C$37,MATCH(Undirviðmið!$B13,$B$6:$B$37,0)+15-1),""),"")))</f>
        <v/>
      </c>
      <c r="X20" s="1" t="str">
        <f aca="false">IF(Undirviðmið!$B14="","",IF(Undirviðmið!$B14=Viðmið!$C$10,IFERROR(INDEX($C$38:$C$52,15),""),IF(15&lt;=COUNTIF($B$6:$B$37,Undirviðmið!$B14),IFERROR(INDEX($C$6:$C$37,MATCH(Undirviðmið!$B14,$B$6:$B$37,0)+15-1),""),"")))</f>
        <v/>
      </c>
      <c r="Y20" s="1" t="str">
        <f aca="false">IF(Undirviðmið!$B15="","",IF(Undirviðmið!$B15=Viðmið!$C$10,IFERROR(INDEX($C$38:$C$52,15),""),IF(15&lt;=COUNTIF($B$6:$B$37,Undirviðmið!$B15),IFERROR(INDEX($C$6:$C$37,MATCH(Undirviðmið!$B15,$B$6:$B$37,0)+15-1),""),"")))</f>
        <v/>
      </c>
      <c r="Z20" s="1" t="str">
        <f aca="false">IF(Undirviðmið!$B16="","",IF(Undirviðmið!$B16=Viðmið!$C$10,IFERROR(INDEX($C$38:$C$52,15),""),IF(15&lt;=COUNTIF($B$6:$B$37,Undirviðmið!$B16),IFERROR(INDEX($C$6:$C$37,MATCH(Undirviðmið!$B16,$B$6:$B$37,0)+15-1),""),"")))</f>
        <v/>
      </c>
      <c r="AA20" s="1" t="str">
        <f aca="false">IF(Undirviðmið!$B17="","",IF(Undirviðmið!$B17=Viðmið!$C$10,IFERROR(INDEX($C$38:$C$52,15),""),IF(15&lt;=COUNTIF($B$6:$B$37,Undirviðmið!$B17),IFERROR(INDEX($C$6:$C$37,MATCH(Undirviðmið!$B17,$B$6:$B$37,0)+15-1),""),"")))</f>
        <v/>
      </c>
      <c r="AB20" s="1" t="str">
        <f aca="false">IF(Undirviðmið!$B18="","",IF(Undirviðmið!$B18=Viðmið!$C$10,IFERROR(INDEX($C$38:$C$52,15),""),IF(15&lt;=COUNTIF($B$6:$B$37,Undirviðmið!$B18),IFERROR(INDEX($C$6:$C$37,MATCH(Undirviðmið!$B18,$B$6:$B$37,0)+15-1),""),"")))</f>
        <v/>
      </c>
      <c r="AC20" s="1" t="str">
        <f aca="false">IF(Undirviðmið!$B19="","",IF(Undirviðmið!$B19=Viðmið!$C$10,IFERROR(INDEX($C$38:$C$52,15),""),IF(15&lt;=COUNTIF($B$6:$B$37,Undirviðmið!$B19),IFERROR(INDEX($C$6:$C$37,MATCH(Undirviðmið!$B19,$B$6:$B$37,0)+15-1),""),"")))</f>
        <v/>
      </c>
      <c r="AD20" s="1" t="str">
        <f aca="false">IF(Undirviðmið!$B20="","",IF(Undirviðmið!$B20=Viðmið!$C$10,IFERROR(INDEX($C$38:$C$52,15),""),IF(15&lt;=COUNTIF($B$6:$B$37,Undirviðmið!$B20),IFERROR(INDEX($C$6:$C$37,MATCH(Undirviðmið!$B20,$B$6:$B$37,0)+15-1),""),"")))</f>
        <v/>
      </c>
      <c r="AE20" s="1" t="str">
        <f aca="false">IF(Undirviðmið!$B21="","",IF(Undirviðmið!$B21=Viðmið!$C$10,IFERROR(INDEX($C$38:$C$52,15),""),IF(15&lt;=COUNTIF($B$6:$B$37,Undirviðmið!$B21),IFERROR(INDEX($C$6:$C$37,MATCH(Undirviðmið!$B21,$B$6:$B$37,0)+15-1),""),"")))</f>
        <v/>
      </c>
      <c r="AF20" s="1" t="str">
        <f aca="false">IF(Undirviðmið!$B22="","",IF(Undirviðmið!$B22=Viðmið!$C$10,IFERROR(INDEX($C$38:$C$52,15),""),IF(15&lt;=COUNTIF($B$6:$B$37,Undirviðmið!$B22),IFERROR(INDEX($C$6:$C$37,MATCH(Undirviðmið!$B22,$B$6:$B$37,0)+15-1),""),"")))</f>
        <v/>
      </c>
      <c r="AG20" s="1" t="str">
        <f aca="false">IF(Undirviðmið!$B23="","",IF(Undirviðmið!$B23=Viðmið!$C$10,IFERROR(INDEX($C$38:$C$52,15),""),IF(15&lt;=COUNTIF($B$6:$B$37,Undirviðmið!$B23),IFERROR(INDEX($C$6:$C$37,MATCH(Undirviðmið!$B23,$B$6:$B$37,0)+15-1),""),"")))</f>
        <v/>
      </c>
      <c r="AH20" s="1" t="str">
        <f aca="false">IF(Undirviðmið!$B24="","",IF(Undirviðmið!$B24=Viðmið!$C$10,IFERROR(INDEX($C$38:$C$52,15),""),IF(15&lt;=COUNTIF($B$6:$B$37,Undirviðmið!$B24),IFERROR(INDEX($C$6:$C$37,MATCH(Undirviðmið!$B24,$B$6:$B$37,0)+15-1),""),"")))</f>
        <v/>
      </c>
      <c r="AI20" s="1" t="str">
        <f aca="false">IF(Undirviðmið!$B25="","",IF(Undirviðmið!$B25=Viðmið!$C$10,IFERROR(INDEX($C$38:$C$52,15),""),IF(15&lt;=COUNTIF($B$6:$B$37,Undirviðmið!$B25),IFERROR(INDEX($C$6:$C$37,MATCH(Undirviðmið!$B25,$B$6:$B$37,0)+15-1),""),"")))</f>
        <v/>
      </c>
      <c r="AJ20" s="1" t="str">
        <f aca="false">IF(Undirviðmið!$B26="","",IF(Undirviðmið!$B26=Viðmið!$C$10,IFERROR(INDEX($C$38:$C$52,15),""),IF(15&lt;=COUNTIF($B$6:$B$37,Undirviðmið!$B26),IFERROR(INDEX($C$6:$C$37,MATCH(Undirviðmið!$B26,$B$6:$B$37,0)+15-1),""),"")))</f>
        <v/>
      </c>
      <c r="AK20" s="1" t="str">
        <f aca="false">IF(Undirviðmið!$B27="","",IF(Undirviðmið!$B27=Viðmið!$C$10,IFERROR(INDEX($C$38:$C$52,15),""),IF(15&lt;=COUNTIF($B$6:$B$37,Undirviðmið!$B27),IFERROR(INDEX($C$6:$C$37,MATCH(Undirviðmið!$B27,$B$6:$B$37,0)+15-1),""),"")))</f>
        <v/>
      </c>
      <c r="AL20" s="1" t="str">
        <f aca="false">IF(Undirviðmið!$B28="","",IF(Undirviðmið!$B28=Viðmið!$C$10,IFERROR(INDEX($C$38:$C$52,15),""),IF(15&lt;=COUNTIF($B$6:$B$37,Undirviðmið!$B28),IFERROR(INDEX($C$6:$C$37,MATCH(Undirviðmið!$B28,$B$6:$B$37,0)+15-1),""),"")))</f>
        <v/>
      </c>
      <c r="AM20" s="1" t="str">
        <f aca="false">IF(Undirviðmið!$B29="","",IF(Undirviðmið!$B29=Viðmið!$C$10,IFERROR(INDEX($C$38:$C$52,15),""),IF(15&lt;=COUNTIF($B$6:$B$37,Undirviðmið!$B29),IFERROR(INDEX($C$6:$C$37,MATCH(Undirviðmið!$B29,$B$6:$B$37,0)+15-1),""),"")))</f>
        <v/>
      </c>
      <c r="AN20" s="1" t="str">
        <f aca="false">IF(Undirviðmið!$B30="","",IF(Undirviðmið!$B30=Viðmið!$C$10,IFERROR(INDEX($C$38:$C$52,15),""),IF(15&lt;=COUNTIF($B$6:$B$37,Undirviðmið!$B30),IFERROR(INDEX($C$6:$C$37,MATCH(Undirviðmið!$B30,$B$6:$B$37,0)+15-1),""),"")))</f>
        <v/>
      </c>
      <c r="AO20" s="1" t="str">
        <f aca="false">IF(Undirviðmið!$B31="","",IF(Undirviðmið!$B31=Viðmið!$C$10,IFERROR(INDEX($C$38:$C$52,15),""),IF(15&lt;=COUNTIF($B$6:$B$37,Undirviðmið!$B31),IFERROR(INDEX($C$6:$C$37,MATCH(Undirviðmið!$B31,$B$6:$B$37,0)+15-1),""),"")))</f>
        <v/>
      </c>
      <c r="AP20" s="1" t="str">
        <f aca="false">IF(Undirviðmið!$B32="","",IF(Undirviðmið!$B32=Viðmið!$C$10,IFERROR(INDEX($C$38:$C$52,15),""),IF(15&lt;=COUNTIF($B$6:$B$37,Undirviðmið!$B32),IFERROR(INDEX($C$6:$C$37,MATCH(Undirviðmið!$B32,$B$6:$B$37,0)+15-1),""),"")))</f>
        <v/>
      </c>
      <c r="AQ20" s="1" t="str">
        <f aca="false">IF(Undirviðmið!$B33="","",IF(Undirviðmið!$B33=Viðmið!$C$10,IFERROR(INDEX($C$38:$C$52,15),""),IF(15&lt;=COUNTIF($B$6:$B$37,Undirviðmið!$B33),IFERROR(INDEX($C$6:$C$37,MATCH(Undirviðmið!$B33,$B$6:$B$37,0)+15-1),""),"")))</f>
        <v/>
      </c>
      <c r="AR20" s="1" t="str">
        <f aca="false">IF(Undirviðmið!$B34="","",IF(Undirviðmið!$B34=Viðmið!$C$10,IFERROR(INDEX($C$38:$C$52,15),""),IF(15&lt;=COUNTIF($B$6:$B$37,Undirviðmið!$B34),IFERROR(INDEX($C$6:$C$37,MATCH(Undirviðmið!$B34,$B$6:$B$37,0)+15-1),""),"")))</f>
        <v/>
      </c>
      <c r="AS20" s="1" t="str">
        <f aca="false">IF(Undirviðmið!$B35="","",IF(Undirviðmið!$B35=Viðmið!$C$10,IFERROR(INDEX($C$38:$C$52,15),""),IF(15&lt;=COUNTIF($B$6:$B$37,Undirviðmið!$B35),IFERROR(INDEX($C$6:$C$37,MATCH(Undirviðmið!$B35,$B$6:$B$37,0)+15-1),""),"")))</f>
        <v/>
      </c>
      <c r="AT20" s="1" t="str">
        <f aca="false">IF(Undirviðmið!$B36="","",IF(Undirviðmið!$B36=Viðmið!$C$10,IFERROR(INDEX($C$38:$C$52,15),""),IF(15&lt;=COUNTIF($B$6:$B$37,Undirviðmið!$B36),IFERROR(INDEX($C$6:$C$37,MATCH(Undirviðmið!$B36,$B$6:$B$37,0)+15-1),""),"")))</f>
        <v/>
      </c>
      <c r="AU20" s="1" t="str">
        <f aca="false">IF(Undirviðmið!$B37="","",IF(Undirviðmið!$B37=Viðmið!$C$10,IFERROR(INDEX($C$38:$C$52,15),""),IF(15&lt;=COUNTIF($B$6:$B$37,Undirviðmið!$B37),IFERROR(INDEX($C$6:$C$37,MATCH(Undirviðmið!$B37,$B$6:$B$37,0)+15-1),""),"")))</f>
        <v/>
      </c>
      <c r="AV20" s="1" t="str">
        <f aca="false">IF(Undirviðmið!$B38="","",IF(Undirviðmið!$B38=Viðmið!$C$10,IFERROR(INDEX($C$38:$C$52,15),""),IF(15&lt;=COUNTIF($B$6:$B$37,Undirviðmið!$B38),IFERROR(INDEX($C$6:$C$37,MATCH(Undirviðmið!$B38,$B$6:$B$37,0)+15-1),""),"")))</f>
        <v/>
      </c>
      <c r="AW20" s="1" t="str">
        <f aca="false">IF(Undirviðmið!$B39="","",IF(Undirviðmið!$B39=Viðmið!$C$10,IFERROR(INDEX($C$38:$C$52,15),""),IF(15&lt;=COUNTIF($B$6:$B$37,Undirviðmið!$B39),IFERROR(INDEX($C$6:$C$37,MATCH(Undirviðmið!$B39,$B$6:$B$37,0)+15-1),""),"")))</f>
        <v/>
      </c>
      <c r="AX20" s="1" t="str">
        <f aca="false">IF(Undirviðmið!$B40="","",IF(Undirviðmið!$B40=Viðmið!$C$10,IFERROR(INDEX($C$38:$C$52,15),""),IF(15&lt;=COUNTIF($B$6:$B$37,Undirviðmið!$B40),IFERROR(INDEX($C$6:$C$37,MATCH(Undirviðmið!$B40,$B$6:$B$37,0)+15-1),""),"")))</f>
        <v/>
      </c>
      <c r="AY20" s="1" t="str">
        <f aca="false">IF(Undirviðmið!$B41="","",IF(Undirviðmið!$B41=Viðmið!$C$10,IFERROR(INDEX($C$38:$C$52,15),""),IF(15&lt;=COUNTIF($B$6:$B$37,Undirviðmið!$B41),IFERROR(INDEX($C$6:$C$37,MATCH(Undirviðmið!$B41,$B$6:$B$37,0)+15-1),""),"")))</f>
        <v/>
      </c>
      <c r="AZ20" s="1" t="str">
        <f aca="false">IF(Undirviðmið!$B42="","",IF(Undirviðmið!$B42=Viðmið!$C$10,IFERROR(INDEX($C$38:$C$52,15),""),IF(15&lt;=COUNTIF($B$6:$B$37,Undirviðmið!$B42),IFERROR(INDEX($C$6:$C$37,MATCH(Undirviðmið!$B42,$B$6:$B$37,0)+15-1),""),"")))</f>
        <v/>
      </c>
      <c r="BA20" s="1" t="str">
        <f aca="false">IF(Undirviðmið!$B43="","",IF(Undirviðmið!$B43=Viðmið!$C$10,IFERROR(INDEX($C$38:$C$52,15),""),IF(15&lt;=COUNTIF($B$6:$B$37,Undirviðmið!$B43),IFERROR(INDEX($C$6:$C$37,MATCH(Undirviðmið!$B43,$B$6:$B$37,0)+15-1),""),"")))</f>
        <v/>
      </c>
      <c r="BB20" s="1" t="str">
        <f aca="false">IF(Undirviðmið!$B44="","",IF(Undirviðmið!$B44=Viðmið!$C$10,IFERROR(INDEX($C$38:$C$52,15),""),IF(15&lt;=COUNTIF($B$6:$B$37,Undirviðmið!$B44),IFERROR(INDEX($C$6:$C$37,MATCH(Undirviðmið!$B44,$B$6:$B$37,0)+15-1),""),"")))</f>
        <v/>
      </c>
      <c r="BC20" s="1" t="str">
        <f aca="false">IF(Undirviðmið!$B45="","",IF(Undirviðmið!$B45=Viðmið!$C$10,IFERROR(INDEX($C$38:$C$52,15),""),IF(15&lt;=COUNTIF($B$6:$B$37,Undirviðmið!$B45),IFERROR(INDEX($C$6:$C$37,MATCH(Undirviðmið!$B45,$B$6:$B$37,0)+15-1),""),"")))</f>
        <v/>
      </c>
      <c r="BD20" s="1" t="str">
        <f aca="false">IF(Undirviðmið!$B46="","",IF(Undirviðmið!$B46=Viðmið!$C$10,IFERROR(INDEX($C$38:$C$52,15),""),IF(15&lt;=COUNTIF($B$6:$B$37,Undirviðmið!$B46),IFERROR(INDEX($C$6:$C$37,MATCH(Undirviðmið!$B46,$B$6:$B$37,0)+15-1),""),"")))</f>
        <v/>
      </c>
      <c r="BE20" s="1" t="str">
        <f aca="false">IF(Undirviðmið!$B47="","",IF(Undirviðmið!$B47=Viðmið!$C$10,IFERROR(INDEX($C$38:$C$52,15),""),IF(15&lt;=COUNTIF($B$6:$B$37,Undirviðmið!$B47),IFERROR(INDEX($C$6:$C$37,MATCH(Undirviðmið!$B47,$B$6:$B$37,0)+15-1),""),"")))</f>
        <v/>
      </c>
      <c r="BF20" s="1" t="str">
        <f aca="false">IF(Undirviðmið!$B48="","",IF(Undirviðmið!$B48=Viðmið!$C$10,IFERROR(INDEX($C$38:$C$52,15),""),IF(15&lt;=COUNTIF($B$6:$B$37,Undirviðmið!$B48),IFERROR(INDEX($C$6:$C$37,MATCH(Undirviðmið!$B48,$B$6:$B$37,0)+15-1),""),"")))</f>
        <v/>
      </c>
      <c r="BG20" s="1" t="str">
        <f aca="false">IF(Undirviðmið!$B49="","",IF(Undirviðmið!$B49=Viðmið!$C$10,IFERROR(INDEX($C$38:$C$52,15),""),IF(15&lt;=COUNTIF($B$6:$B$37,Undirviðmið!$B49),IFERROR(INDEX($C$6:$C$37,MATCH(Undirviðmið!$B49,$B$6:$B$37,0)+15-1),""),"")))</f>
        <v/>
      </c>
      <c r="BH20" s="1" t="str">
        <f aca="false">IF(Undirviðmið!$B50="","",IF(Undirviðmið!$B50=Viðmið!$C$10,IFERROR(INDEX($C$38:$C$52,15),""),IF(15&lt;=COUNTIF($B$6:$B$37,Undirviðmið!$B50),IFERROR(INDEX($C$6:$C$37,MATCH(Undirviðmið!$B50,$B$6:$B$37,0)+15-1),""),"")))</f>
        <v/>
      </c>
      <c r="BI20" s="1" t="str">
        <f aca="false">IF(Undirviðmið!$B51="","",IF(Undirviðmið!$B51=Viðmið!$C$10,IFERROR(INDEX($C$38:$C$52,15),""),IF(15&lt;=COUNTIF($B$6:$B$37,Undirviðmið!$B51),IFERROR(INDEX($C$6:$C$37,MATCH(Undirviðmið!$B51,$B$6:$B$37,0)+15-1),""),"")))</f>
        <v/>
      </c>
      <c r="BJ20" s="1" t="str">
        <f aca="false">IF(Undirviðmið!$B52="","",IF(Undirviðmið!$B52=Viðmið!$C$10,IFERROR(INDEX($C$38:$C$52,15),""),IF(15&lt;=COUNTIF($B$6:$B$37,Undirviðmið!$B52),IFERROR(INDEX($C$6:$C$37,MATCH(Undirviðmið!$B52,$B$6:$B$37,0)+15-1),""),"")))</f>
        <v/>
      </c>
      <c r="BK20" s="1" t="str">
        <f aca="false">IF(Undirviðmið!$B53="","",IF(Undirviðmið!$B53=Viðmið!$C$10,IFERROR(INDEX($C$38:$C$52,15),""),IF(15&lt;=COUNTIF($B$6:$B$37,Undirviðmið!$B53),IFERROR(INDEX($C$6:$C$37,MATCH(Undirviðmið!$B53,$B$6:$B$37,0)+15-1),""),"")))</f>
        <v/>
      </c>
      <c r="BL20" s="1" t="str">
        <f aca="false">IF(Undirviðmið!$B54="","",IF(Undirviðmið!$B54=Viðmið!$C$10,IFERROR(INDEX($C$38:$C$52,15),""),IF(15&lt;=COUNTIF($B$6:$B$37,Undirviðmið!$B54),IFERROR(INDEX($C$6:$C$37,MATCH(Undirviðmið!$B54,$B$6:$B$37,0)+15-1),""),"")))</f>
        <v/>
      </c>
      <c r="BM20" s="1" t="str">
        <f aca="false">IF(Undirviðmið!$B55="","",IF(Undirviðmið!$B55=Viðmið!$C$10,IFERROR(INDEX($C$38:$C$52,15),""),IF(15&lt;=COUNTIF($B$6:$B$37,Undirviðmið!$B55),IFERROR(INDEX($C$6:$C$37,MATCH(Undirviðmið!$B55,$B$6:$B$37,0)+15-1),""),"")))</f>
        <v/>
      </c>
      <c r="BN20" s="1" t="str">
        <f aca="false">IF(Undirviðmið!$B56="","",IF(Undirviðmið!$B56=Viðmið!$C$10,IFERROR(INDEX($C$38:$C$52,15),""),IF(15&lt;=COUNTIF($B$6:$B$37,Undirviðmið!$B56),IFERROR(INDEX($C$6:$C$37,MATCH(Undirviðmið!$B56,$B$6:$B$37,0)+15-1),""),"")))</f>
        <v/>
      </c>
      <c r="BO20" s="1" t="str">
        <f aca="false">IF(Undirviðmið!$B57="","",IF(Undirviðmið!$B57=Viðmið!$C$10,IFERROR(INDEX($C$38:$C$52,15),""),IF(15&lt;=COUNTIF($B$6:$B$37,Undirviðmið!$B57),IFERROR(INDEX($C$6:$C$37,MATCH(Undirviðmið!$B57,$B$6:$B$37,0)+15-1),""),"")))</f>
        <v/>
      </c>
      <c r="BP20" s="1" t="str">
        <f aca="false">IF(Undirviðmið!$B58="","",IF(Undirviðmið!$B58=Viðmið!$C$10,IFERROR(INDEX($C$38:$C$52,15),""),IF(15&lt;=COUNTIF($B$6:$B$37,Undirviðmið!$B58),IFERROR(INDEX($C$6:$C$37,MATCH(Undirviðmið!$B58,$B$6:$B$37,0)+15-1),""),"")))</f>
        <v/>
      </c>
      <c r="BQ20" s="1" t="str">
        <f aca="false">IF(Undirviðmið!$B59="","",IF(Undirviðmið!$B59=Viðmið!$C$10,IFERROR(INDEX($C$38:$C$52,15),""),IF(15&lt;=COUNTIF($B$6:$B$37,Undirviðmið!$B59),IFERROR(INDEX($C$6:$C$37,MATCH(Undirviðmið!$B59,$B$6:$B$37,0)+15-1),""),"")))</f>
        <v/>
      </c>
      <c r="BR20" s="1" t="str">
        <f aca="false">IF(Undirviðmið!$B60="","",IF(Undirviðmið!$B60=Viðmið!$C$10,IFERROR(INDEX($C$38:$C$52,15),""),IF(15&lt;=COUNTIF($B$6:$B$37,Undirviðmið!$B60),IFERROR(INDEX($C$6:$C$37,MATCH(Undirviðmið!$B60,$B$6:$B$37,0)+15-1),""),"")))</f>
        <v/>
      </c>
      <c r="BS20" s="1" t="str">
        <f aca="false">IF(Undirviðmið!$B61="","",IF(Undirviðmið!$B61=Viðmið!$C$10,IFERROR(INDEX($C$38:$C$52,15),""),IF(15&lt;=COUNTIF($B$6:$B$37,Undirviðmið!$B61),IFERROR(INDEX($C$6:$C$37,MATCH(Undirviðmið!$B61,$B$6:$B$37,0)+15-1),""),"")))</f>
        <v/>
      </c>
      <c r="BT20" s="1" t="str">
        <f aca="false">IF(Undirviðmið!$B62="","",IF(Undirviðmið!$B62=Viðmið!$C$10,IFERROR(INDEX($C$38:$C$52,15),""),IF(15&lt;=COUNTIF($B$6:$B$37,Undirviðmið!$B62),IFERROR(INDEX($C$6:$C$37,MATCH(Undirviðmið!$B62,$B$6:$B$37,0)+15-1),""),"")))</f>
        <v/>
      </c>
      <c r="BU20" s="1" t="str">
        <f aca="false">IF(Undirviðmið!$B63="","",IF(Undirviðmið!$B63=Viðmið!$C$10,IFERROR(INDEX($C$38:$C$52,15),""),IF(15&lt;=COUNTIF($B$6:$B$37,Undirviðmið!$B63),IFERROR(INDEX($C$6:$C$37,MATCH(Undirviðmið!$B63,$B$6:$B$37,0)+15-1),""),"")))</f>
        <v/>
      </c>
      <c r="BV20" s="1" t="str">
        <f aca="false">IF(Undirviðmið!$B64="","",IF(Undirviðmið!$B64=Viðmið!$C$10,IFERROR(INDEX($C$38:$C$52,15),""),IF(15&lt;=COUNTIF($B$6:$B$37,Undirviðmið!$B64),IFERROR(INDEX($C$6:$C$37,MATCH(Undirviðmið!$B64,$B$6:$B$37,0)+15-1),""),"")))</f>
        <v/>
      </c>
      <c r="BW20" s="1" t="str">
        <f aca="false">IF(Undirviðmið!$B65="","",IF(Undirviðmið!$B65=Viðmið!$C$10,IFERROR(INDEX($C$38:$C$52,15),""),IF(15&lt;=COUNTIF($B$6:$B$37,Undirviðmið!$B65),IFERROR(INDEX($C$6:$C$37,MATCH(Undirviðmið!$B65,$B$6:$B$37,0)+15-1),""),"")))</f>
        <v/>
      </c>
      <c r="BX20" s="1" t="str">
        <f aca="false">IF(Undirviðmið!$B66="","",IF(Undirviðmið!$B66=Viðmið!$C$10,IFERROR(INDEX($C$38:$C$52,15),""),IF(15&lt;=COUNTIF($B$6:$B$37,Undirviðmið!$B66),IFERROR(INDEX($C$6:$C$37,MATCH(Undirviðmið!$B66,$B$6:$B$37,0)+15-1),""),"")))</f>
        <v/>
      </c>
      <c r="BY20" s="1" t="str">
        <f aca="false">IF(Undirviðmið!$B67="","",IF(Undirviðmið!$B67=Viðmið!$C$10,IFERROR(INDEX($C$38:$C$52,15),""),IF(15&lt;=COUNTIF($B$6:$B$37,Undirviðmið!$B67),IFERROR(INDEX($C$6:$C$37,MATCH(Undirviðmið!$B67,$B$6:$B$37,0)+15-1),""),"")))</f>
        <v/>
      </c>
      <c r="BZ20" s="1" t="str">
        <f aca="false">IF(Undirviðmið!$B68="","",IF(Undirviðmið!$B68=Viðmið!$C$10,IFERROR(INDEX($C$38:$C$52,15),""),IF(15&lt;=COUNTIF($B$6:$B$37,Undirviðmið!$B68),IFERROR(INDEX($C$6:$C$37,MATCH(Undirviðmið!$B68,$B$6:$B$37,0)+15-1),""),"")))</f>
        <v/>
      </c>
      <c r="CA20" s="1" t="str">
        <f aca="false">IF(Undirviðmið!$B69="","",IF(Undirviðmið!$B69=Viðmið!$C$10,IFERROR(INDEX($C$38:$C$52,15),""),IF(15&lt;=COUNTIF($B$6:$B$37,Undirviðmið!$B69),IFERROR(INDEX($C$6:$C$37,MATCH(Undirviðmið!$B69,$B$6:$B$37,0)+15-1),""),"")))</f>
        <v/>
      </c>
      <c r="CB20" s="1" t="str">
        <f aca="false">IF(Undirviðmið!$B70="","",IF(Undirviðmið!$B70=Viðmið!$C$10,IFERROR(INDEX($C$38:$C$52,15),""),IF(15&lt;=COUNTIF($B$6:$B$37,Undirviðmið!$B70),IFERROR(INDEX($C$6:$C$37,MATCH(Undirviðmið!$B70,$B$6:$B$37,0)+15-1),""),"")))</f>
        <v/>
      </c>
      <c r="CC20" s="1" t="str">
        <f aca="false">IF(Undirviðmið!$B71="","",IF(Undirviðmið!$B71=Viðmið!$C$10,IFERROR(INDEX($C$38:$C$52,15),""),IF(15&lt;=COUNTIF($B$6:$B$37,Undirviðmið!$B71),IFERROR(INDEX($C$6:$C$37,MATCH(Undirviðmið!$B71,$B$6:$B$37,0)+15-1),""),"")))</f>
        <v/>
      </c>
      <c r="CD20" s="1" t="str">
        <f aca="false">IF(Undirviðmið!$B72="","",IF(Undirviðmið!$B72=Viðmið!$C$10,IFERROR(INDEX($C$38:$C$52,15),""),IF(15&lt;=COUNTIF($B$6:$B$37,Undirviðmið!$B72),IFERROR(INDEX($C$6:$C$37,MATCH(Undirviðmið!$B72,$B$6:$B$37,0)+15-1),""),"")))</f>
        <v/>
      </c>
      <c r="CE20" s="1" t="str">
        <f aca="false">IF(Undirviðmið!$B73="","",IF(Undirviðmið!$B73=Viðmið!$C$10,IFERROR(INDEX($C$38:$C$52,15),""),IF(15&lt;=COUNTIF($B$6:$B$37,Undirviðmið!$B73),IFERROR(INDEX($C$6:$C$37,MATCH(Undirviðmið!$B73,$B$6:$B$37,0)+15-1),""),"")))</f>
        <v/>
      </c>
      <c r="CF20" s="1" t="str">
        <f aca="false">IF(Undirviðmið!$B74="","",IF(Undirviðmið!$B74=Viðmið!$C$10,IFERROR(INDEX($C$38:$C$52,15),""),IF(15&lt;=COUNTIF($B$6:$B$37,Undirviðmið!$B74),IFERROR(INDEX($C$6:$C$37,MATCH(Undirviðmið!$B74,$B$6:$B$37,0)+15-1),""),"")))</f>
        <v/>
      </c>
      <c r="CG20" s="1" t="str">
        <f aca="false">IF(Undirviðmið!$B75="","",IF(Undirviðmið!$B75=Viðmið!$C$10,IFERROR(INDEX($C$38:$C$52,15),""),IF(15&lt;=COUNTIF($B$6:$B$37,Undirviðmið!$B75),IFERROR(INDEX($C$6:$C$37,MATCH(Undirviðmið!$B75,$B$6:$B$37,0)+15-1),""),"")))</f>
        <v/>
      </c>
      <c r="CH20" s="1" t="str">
        <f aca="false">IF(Undirviðmið!$B76="","",IF(Undirviðmið!$B76=Viðmið!$C$10,IFERROR(INDEX($C$38:$C$52,15),""),IF(15&lt;=COUNTIF($B$6:$B$37,Undirviðmið!$B76),IFERROR(INDEX($C$6:$C$37,MATCH(Undirviðmið!$B76,$B$6:$B$37,0)+15-1),""),"")))</f>
        <v/>
      </c>
      <c r="CI20" s="1" t="str">
        <f aca="false">IF(Undirviðmið!$B77="","",IF(Undirviðmið!$B77=Viðmið!$C$10,IFERROR(INDEX($C$38:$C$52,15),""),IF(15&lt;=COUNTIF($B$6:$B$37,Undirviðmið!$B77),IFERROR(INDEX($C$6:$C$37,MATCH(Undirviðmið!$B77,$B$6:$B$37,0)+15-1),""),"")))</f>
        <v/>
      </c>
      <c r="CJ20" s="1" t="str">
        <f aca="false">IF(Undirviðmið!$B78="","",IF(Undirviðmið!$B78=Viðmið!$C$10,IFERROR(INDEX($C$38:$C$52,15),""),IF(15&lt;=COUNTIF($B$6:$B$37,Undirviðmið!$B78),IFERROR(INDEX($C$6:$C$37,MATCH(Undirviðmið!$B78,$B$6:$B$37,0)+15-1),""),"")))</f>
        <v/>
      </c>
      <c r="CK20" s="1" t="str">
        <f aca="false">IF(Undirviðmið!$B79="","",IF(Undirviðmið!$B79=Viðmið!$C$10,IFERROR(INDEX($C$38:$C$52,15),""),IF(15&lt;=COUNTIF($B$6:$B$37,Undirviðmið!$B79),IFERROR(INDEX($C$6:$C$37,MATCH(Undirviðmið!$B79,$B$6:$B$37,0)+15-1),""),"")))</f>
        <v/>
      </c>
      <c r="CL20" s="1" t="str">
        <f aca="false">IF(Undirviðmið!$B80="","",IF(Undirviðmið!$B80=Viðmið!$C$10,IFERROR(INDEX($C$38:$C$52,15),""),IF(15&lt;=COUNTIF($B$6:$B$37,Undirviðmið!$B80),IFERROR(INDEX($C$6:$C$37,MATCH(Undirviðmið!$B80,$B$6:$B$37,0)+15-1),""),"")))</f>
        <v/>
      </c>
      <c r="CM20" s="1" t="str">
        <f aca="false">IF(Undirviðmið!$B81="","",IF(Undirviðmið!$B81=Viðmið!$C$10,IFERROR(INDEX($C$38:$C$52,15),""),IF(15&lt;=COUNTIF($B$6:$B$37,Undirviðmið!$B81),IFERROR(INDEX($C$6:$C$37,MATCH(Undirviðmið!$B81,$B$6:$B$37,0)+15-1),""),"")))</f>
        <v/>
      </c>
      <c r="CN20" s="1" t="str">
        <f aca="false">IF(Undirviðmið!$B82="","",IF(Undirviðmið!$B82=Viðmið!$C$10,IFERROR(INDEX($C$38:$C$52,15),""),IF(15&lt;=COUNTIF($B$6:$B$37,Undirviðmið!$B82),IFERROR(INDEX($C$6:$C$37,MATCH(Undirviðmið!$B82,$B$6:$B$37,0)+15-1),""),"")))</f>
        <v/>
      </c>
      <c r="CO20" s="1" t="str">
        <f aca="false">IF(Undirviðmið!$B83="","",IF(Undirviðmið!$B83=Viðmið!$C$10,IFERROR(INDEX($C$38:$C$52,15),""),IF(15&lt;=COUNTIF($B$6:$B$37,Undirviðmið!$B83),IFERROR(INDEX($C$6:$C$37,MATCH(Undirviðmið!$B83,$B$6:$B$37,0)+15-1),""),"")))</f>
        <v/>
      </c>
      <c r="CP20" s="1" t="str">
        <f aca="false">IF(Undirviðmið!$B84="","",IF(Undirviðmið!$B84=Viðmið!$C$10,IFERROR(INDEX($C$38:$C$52,15),""),IF(15&lt;=COUNTIF($B$6:$B$37,Undirviðmið!$B84),IFERROR(INDEX($C$6:$C$37,MATCH(Undirviðmið!$B84,$B$6:$B$37,0)+15-1),""),"")))</f>
        <v/>
      </c>
      <c r="CQ20" s="1" t="str">
        <f aca="false">IF(Undirviðmið!$B85="","",IF(Undirviðmið!$B85=Viðmið!$C$10,IFERROR(INDEX($C$38:$C$52,15),""),IF(15&lt;=COUNTIF($B$6:$B$37,Undirviðmið!$B85),IFERROR(INDEX($C$6:$C$37,MATCH(Undirviðmið!$B85,$B$6:$B$37,0)+15-1),""),"")))</f>
        <v/>
      </c>
      <c r="CR20" s="1" t="str">
        <f aca="false">IF(Undirviðmið!$B86="","",IF(Undirviðmið!$B86=Viðmið!$C$10,IFERROR(INDEX($C$38:$C$52,15),""),IF(15&lt;=COUNTIF($B$6:$B$37,Undirviðmið!$B86),IFERROR(INDEX($C$6:$C$37,MATCH(Undirviðmið!$B86,$B$6:$B$37,0)+15-1),""),"")))</f>
        <v/>
      </c>
      <c r="CS20" s="1" t="str">
        <f aca="false">IF(Undirviðmið!$B87="","",IF(Undirviðmið!$B87=Viðmið!$C$10,IFERROR(INDEX($C$38:$C$52,15),""),IF(15&lt;=COUNTIF($B$6:$B$37,Undirviðmið!$B87),IFERROR(INDEX($C$6:$C$37,MATCH(Undirviðmið!$B87,$B$6:$B$37,0)+15-1),""),"")))</f>
        <v/>
      </c>
      <c r="CT20" s="1" t="str">
        <f aca="false">IF(Undirviðmið!$B88="","",IF(Undirviðmið!$B88=Viðmið!$C$10,IFERROR(INDEX($C$38:$C$52,15),""),IF(15&lt;=COUNTIF($B$6:$B$37,Undirviðmið!$B88),IFERROR(INDEX($C$6:$C$37,MATCH(Undirviðmið!$B88,$B$6:$B$37,0)+15-1),""),"")))</f>
        <v/>
      </c>
      <c r="CU20" s="1" t="str">
        <f aca="false">IF(Undirviðmið!$B89="","",IF(Undirviðmið!$B89=Viðmið!$C$10,IFERROR(INDEX($C$38:$C$52,15),""),IF(15&lt;=COUNTIF($B$6:$B$37,Undirviðmið!$B89),IFERROR(INDEX($C$6:$C$37,MATCH(Undirviðmið!$B89,$B$6:$B$37,0)+15-1),""),"")))</f>
        <v/>
      </c>
      <c r="CV20" s="1" t="str">
        <f aca="false">IF(Undirviðmið!$B90="","",IF(Undirviðmið!$B90=Viðmið!$C$10,IFERROR(INDEX($C$38:$C$52,15),""),IF(15&lt;=COUNTIF($B$6:$B$37,Undirviðmið!$B90),IFERROR(INDEX($C$6:$C$37,MATCH(Undirviðmið!$B90,$B$6:$B$37,0)+15-1),""),"")))</f>
        <v/>
      </c>
      <c r="CW20" s="1" t="str">
        <f aca="false">IF(Undirviðmið!$B91="","",IF(Undirviðmið!$B91=Viðmið!$C$10,IFERROR(INDEX($C$38:$C$52,15),""),IF(15&lt;=COUNTIF($B$6:$B$37,Undirviðmið!$B91),IFERROR(INDEX($C$6:$C$37,MATCH(Undirviðmið!$B91,$B$6:$B$37,0)+15-1),""),"")))</f>
        <v/>
      </c>
      <c r="CX20" s="1" t="str">
        <f aca="false">IF(Undirviðmið!$B92="","",IF(Undirviðmið!$B92=Viðmið!$C$10,IFERROR(INDEX($C$38:$C$52,15),""),IF(15&lt;=COUNTIF($B$6:$B$37,Undirviðmið!$B92),IFERROR(INDEX($C$6:$C$37,MATCH(Undirviðmið!$B92,$B$6:$B$37,0)+15-1),""),"")))</f>
        <v/>
      </c>
      <c r="CY20" s="1" t="str">
        <f aca="false">IF(Undirviðmið!$B93="","",IF(Undirviðmið!$B93=Viðmið!$C$10,IFERROR(INDEX($C$38:$C$52,15),""),IF(15&lt;=COUNTIF($B$6:$B$37,Undirviðmið!$B93),IFERROR(INDEX($C$6:$C$37,MATCH(Undirviðmið!$B93,$B$6:$B$37,0)+15-1),""),"")))</f>
        <v/>
      </c>
      <c r="CZ20" s="1" t="str">
        <f aca="false">IF(Undirviðmið!$B94="","",IF(Undirviðmið!$B94=Viðmið!$C$10,IFERROR(INDEX($C$38:$C$52,15),""),IF(15&lt;=COUNTIF($B$6:$B$37,Undirviðmið!$B94),IFERROR(INDEX($C$6:$C$37,MATCH(Undirviðmið!$B94,$B$6:$B$37,0)+15-1),""),"")))</f>
        <v/>
      </c>
      <c r="DA20" s="1" t="str">
        <f aca="false">IF(Undirviðmið!$B95="","",IF(Undirviðmið!$B95=Viðmið!$C$10,IFERROR(INDEX($C$38:$C$52,15),""),IF(15&lt;=COUNTIF($B$6:$B$37,Undirviðmið!$B95),IFERROR(INDEX($C$6:$C$37,MATCH(Undirviðmið!$B95,$B$6:$B$37,0)+15-1),""),"")))</f>
        <v/>
      </c>
      <c r="DB20" s="1" t="str">
        <f aca="false">IF(Undirviðmið!$B96="","",IF(Undirviðmið!$B96=Viðmið!$C$10,IFERROR(INDEX($C$38:$C$52,15),""),IF(15&lt;=COUNTIF($B$6:$B$37,Undirviðmið!$B96),IFERROR(INDEX($C$6:$C$37,MATCH(Undirviðmið!$B96,$B$6:$B$37,0)+15-1),""),"")))</f>
        <v/>
      </c>
      <c r="DC20" s="1" t="str">
        <f aca="false">IF(Undirviðmið!$B97="","",IF(Undirviðmið!$B97=Viðmið!$C$10,IFERROR(INDEX($C$38:$C$52,15),""),IF(15&lt;=COUNTIF($B$6:$B$37,Undirviðmið!$B97),IFERROR(INDEX($C$6:$C$37,MATCH(Undirviðmið!$B97,$B$6:$B$37,0)+15-1),""),"")))</f>
        <v/>
      </c>
      <c r="DD20" s="1" t="str">
        <f aca="false">IF(Undirviðmið!$B98="","",IF(Undirviðmið!$B98=Viðmið!$C$10,IFERROR(INDEX($C$38:$C$52,15),""),IF(15&lt;=COUNTIF($B$6:$B$37,Undirviðmið!$B98),IFERROR(INDEX($C$6:$C$37,MATCH(Undirviðmið!$B98,$B$6:$B$37,0)+15-1),""),"")))</f>
        <v/>
      </c>
      <c r="DE20" s="1" t="str">
        <f aca="false">IF(Undirviðmið!$B99="","",IF(Undirviðmið!$B99=Viðmið!$C$10,IFERROR(INDEX($C$38:$C$52,15),""),IF(15&lt;=COUNTIF($B$6:$B$37,Undirviðmið!$B99),IFERROR(INDEX($C$6:$C$37,MATCH(Undirviðmið!$B99,$B$6:$B$37,0)+15-1),""),"")))</f>
        <v/>
      </c>
      <c r="DF20" s="1" t="str">
        <f aca="false">IF(Undirviðmið!$B100="","",IF(Undirviðmið!$B100=Viðmið!$C$10,IFERROR(INDEX($C$38:$C$52,15),""),IF(15&lt;=COUNTIF($B$6:$B$37,Undirviðmið!$B100),IFERROR(INDEX($C$6:$C$37,MATCH(Undirviðmið!$B100,$B$6:$B$37,0)+15-1),""),"")))</f>
        <v/>
      </c>
      <c r="DG20" s="1" t="str">
        <f aca="false">IF(Undirviðmið!$B101="","",IF(Undirviðmið!$B101=Viðmið!$C$10,IFERROR(INDEX($C$38:$C$52,15),""),IF(15&lt;=COUNTIF($B$6:$B$37,Undirviðmið!$B101),IFERROR(INDEX($C$6:$C$37,MATCH(Undirviðmið!$B101,$B$6:$B$37,0)+15-1),""),"")))</f>
        <v/>
      </c>
      <c r="DH20" s="1" t="str">
        <f aca="false">IF(Undirviðmið!$B102="","",IF(Undirviðmið!$B102=Viðmið!$C$10,IFERROR(INDEX($C$38:$C$52,15),""),IF(15&lt;=COUNTIF($B$6:$B$37,Undirviðmið!$B102),IFERROR(INDEX($C$6:$C$37,MATCH(Undirviðmið!$B102,$B$6:$B$37,0)+15-1),""),"")))</f>
        <v/>
      </c>
      <c r="DI20" s="1" t="str">
        <f aca="false">IF(Undirviðmið!$B103="","",IF(Undirviðmið!$B103=Viðmið!$C$10,IFERROR(INDEX($C$38:$C$52,15),""),IF(15&lt;=COUNTIF($B$6:$B$37,Undirviðmið!$B103),IFERROR(INDEX($C$6:$C$37,MATCH(Undirviðmið!$B103,$B$6:$B$37,0)+15-1),""),"")))</f>
        <v/>
      </c>
      <c r="DJ20" s="1" t="str">
        <f aca="false">IF(Undirviðmið!$B104="","",IF(Undirviðmið!$B104=Viðmið!$C$10,IFERROR(INDEX($C$38:$C$52,15),""),IF(15&lt;=COUNTIF($B$6:$B$37,Undirviðmið!$B104),IFERROR(INDEX($C$6:$C$37,MATCH(Undirviðmið!$B104,$B$6:$B$37,0)+15-1),""),"")))</f>
        <v/>
      </c>
      <c r="DK20" s="1" t="str">
        <f aca="false">IF(Undirviðmið!$B105="","",IF(Undirviðmið!$B105=Viðmið!$C$10,IFERROR(INDEX($C$38:$C$52,15),""),IF(15&lt;=COUNTIF($B$6:$B$37,Undirviðmið!$B105),IFERROR(INDEX($C$6:$C$37,MATCH(Undirviðmið!$B105,$B$6:$B$37,0)+15-1),""),"")))</f>
        <v/>
      </c>
      <c r="DL20" s="1" t="str">
        <f aca="false">IF(Undirviðmið!$B106="","",IF(Undirviðmið!$B106=Viðmið!$C$10,IFERROR(INDEX($C$38:$C$52,15),""),IF(15&lt;=COUNTIF($B$6:$B$37,Undirviðmið!$B106),IFERROR(INDEX($C$6:$C$37,MATCH(Undirviðmið!$B106,$B$6:$B$37,0)+15-1),""),"")))</f>
        <v/>
      </c>
      <c r="DM20" s="1" t="str">
        <f aca="false">IF(Undirviðmið!$B107="","",IF(Undirviðmið!$B107=Viðmið!$C$10,IFERROR(INDEX($C$38:$C$52,15),""),IF(15&lt;=COUNTIF($B$6:$B$37,Undirviðmið!$B107),IFERROR(INDEX($C$6:$C$37,MATCH(Undirviðmið!$B107,$B$6:$B$37,0)+15-1),""),"")))</f>
        <v/>
      </c>
      <c r="DN20" s="1" t="str">
        <f aca="false">IF(Undirviðmið!$B108="","",IF(Undirviðmið!$B108=Viðmið!$C$10,IFERROR(INDEX($C$38:$C$52,15),""),IF(15&lt;=COUNTIF($B$6:$B$37,Undirviðmið!$B108),IFERROR(INDEX($C$6:$C$37,MATCH(Undirviðmið!$B108,$B$6:$B$37,0)+15-1),""),"")))</f>
        <v/>
      </c>
      <c r="DO20" s="1" t="str">
        <f aca="false">IF(Undirviðmið!$B109="","",IF(Undirviðmið!$B109=Viðmið!$C$10,IFERROR(INDEX($C$38:$C$52,15),""),IF(15&lt;=COUNTIF($B$6:$B$37,Undirviðmið!$B109),IFERROR(INDEX($C$6:$C$37,MATCH(Undirviðmið!$B109,$B$6:$B$37,0)+15-1),""),"")))</f>
        <v/>
      </c>
      <c r="DP20" s="1" t="str">
        <f aca="false">IF(Undirviðmið!$B110="","",IF(Undirviðmið!$B110=Viðmið!$C$10,IFERROR(INDEX($C$38:$C$52,15),""),IF(15&lt;=COUNTIF($B$6:$B$37,Undirviðmið!$B110),IFERROR(INDEX($C$6:$C$37,MATCH(Undirviðmið!$B110,$B$6:$B$37,0)+15-1),""),"")))</f>
        <v/>
      </c>
      <c r="DQ20" s="1" t="str">
        <f aca="false">IF(Undirviðmið!$B111="","",IF(Undirviðmið!$B111=Viðmið!$C$10,IFERROR(INDEX($C$38:$C$52,15),""),IF(15&lt;=COUNTIF($B$6:$B$37,Undirviðmið!$B111),IFERROR(INDEX($C$6:$C$37,MATCH(Undirviðmið!$B111,$B$6:$B$37,0)+15-1),""),"")))</f>
        <v/>
      </c>
      <c r="DR20" s="1" t="str">
        <f aca="false">IF(Undirviðmið!$B112="","",IF(Undirviðmið!$B112=Viðmið!$C$10,IFERROR(INDEX($C$38:$C$52,15),""),IF(15&lt;=COUNTIF($B$6:$B$37,Undirviðmið!$B112),IFERROR(INDEX($C$6:$C$37,MATCH(Undirviðmið!$B112,$B$6:$B$37,0)+15-1),""),"")))</f>
        <v/>
      </c>
      <c r="DS20" s="1" t="str">
        <f aca="false">IF(Undirviðmið!$B113="","",IF(Undirviðmið!$B113=Viðmið!$C$10,IFERROR(INDEX($C$38:$C$52,15),""),IF(15&lt;=COUNTIF($B$6:$B$37,Undirviðmið!$B113),IFERROR(INDEX($C$6:$C$37,MATCH(Undirviðmið!$B113,$B$6:$B$37,0)+15-1),""),"")))</f>
        <v/>
      </c>
      <c r="DT20" s="1" t="str">
        <f aca="false">IF(Undirviðmið!$B114="","",IF(Undirviðmið!$B114=Viðmið!$C$10,IFERROR(INDEX($C$38:$C$52,15),""),IF(15&lt;=COUNTIF($B$6:$B$37,Undirviðmið!$B114),IFERROR(INDEX($C$6:$C$37,MATCH(Undirviðmið!$B114,$B$6:$B$37,0)+15-1),""),"")))</f>
        <v/>
      </c>
      <c r="DU20" s="1" t="str">
        <f aca="false">IF(Undirviðmið!$B115="","",IF(Undirviðmið!$B115=Viðmið!$C$10,IFERROR(INDEX($C$38:$C$52,15),""),IF(15&lt;=COUNTIF($B$6:$B$37,Undirviðmið!$B115),IFERROR(INDEX($C$6:$C$37,MATCH(Undirviðmið!$B115,$B$6:$B$37,0)+15-1),""),"")))</f>
        <v/>
      </c>
      <c r="DV20" s="1" t="str">
        <f aca="false">IF(Undirviðmið!$B116="","",IF(Undirviðmið!$B116=Viðmið!$C$10,IFERROR(INDEX($C$38:$C$52,15),""),IF(15&lt;=COUNTIF($B$6:$B$37,Undirviðmið!$B116),IFERROR(INDEX($C$6:$C$37,MATCH(Undirviðmið!$B116,$B$6:$B$37,0)+15-1),""),"")))</f>
        <v/>
      </c>
      <c r="DW20" s="1" t="str">
        <f aca="false">IF(Undirviðmið!$B117="","",IF(Undirviðmið!$B117=Viðmið!$C$10,IFERROR(INDEX($C$38:$C$52,15),""),IF(15&lt;=COUNTIF($B$6:$B$37,Undirviðmið!$B117),IFERROR(INDEX($C$6:$C$37,MATCH(Undirviðmið!$B117,$B$6:$B$37,0)+15-1),""),"")))</f>
        <v/>
      </c>
      <c r="DX20" s="1" t="str">
        <f aca="false">IF(Undirviðmið!$B118="","",IF(Undirviðmið!$B118=Viðmið!$C$10,IFERROR(INDEX($C$38:$C$52,15),""),IF(15&lt;=COUNTIF($B$6:$B$37,Undirviðmið!$B118),IFERROR(INDEX($C$6:$C$37,MATCH(Undirviðmið!$B118,$B$6:$B$37,0)+15-1),""),"")))</f>
        <v/>
      </c>
      <c r="DY20" s="1" t="str">
        <f aca="false">IF(Undirviðmið!$B119="","",IF(Undirviðmið!$B119=Viðmið!$C$10,IFERROR(INDEX($C$38:$C$52,15),""),IF(15&lt;=COUNTIF($B$6:$B$37,Undirviðmið!$B119),IFERROR(INDEX($C$6:$C$37,MATCH(Undirviðmið!$B119,$B$6:$B$37,0)+15-1),""),"")))</f>
        <v/>
      </c>
      <c r="DZ20" s="1" t="str">
        <f aca="false">IF(Undirviðmið!$B120="","",IF(Undirviðmið!$B120=Viðmið!$C$10,IFERROR(INDEX($C$38:$C$52,15),""),IF(15&lt;=COUNTIF($B$6:$B$37,Undirviðmið!$B120),IFERROR(INDEX($C$6:$C$37,MATCH(Undirviðmið!$B120,$B$6:$B$37,0)+15-1),""),"")))</f>
        <v/>
      </c>
      <c r="EA20" s="1" t="str">
        <f aca="false">IF(Undirviðmið!$B121="","",IF(Undirviðmið!$B121=Viðmið!$C$10,IFERROR(INDEX($C$38:$C$52,15),""),IF(15&lt;=COUNTIF($B$6:$B$37,Undirviðmið!$B121),IFERROR(INDEX($C$6:$C$37,MATCH(Undirviðmið!$B121,$B$6:$B$37,0)+15-1),""),"")))</f>
        <v/>
      </c>
      <c r="EB20" s="1" t="str">
        <f aca="false">IF(Undirviðmið!$B122="","",IF(Undirviðmið!$B122=Viðmið!$C$10,IFERROR(INDEX($C$38:$C$52,15),""),IF(15&lt;=COUNTIF($B$6:$B$37,Undirviðmið!$B122),IFERROR(INDEX($C$6:$C$37,MATCH(Undirviðmið!$B122,$B$6:$B$37,0)+15-1),""),"")))</f>
        <v/>
      </c>
      <c r="EC20" s="1" t="str">
        <f aca="false">IF(Undirviðmið!$B123="","",IF(Undirviðmið!$B123=Viðmið!$C$10,IFERROR(INDEX($C$38:$C$52,15),""),IF(15&lt;=COUNTIF($B$6:$B$37,Undirviðmið!$B123),IFERROR(INDEX($C$6:$C$37,MATCH(Undirviðmið!$B123,$B$6:$B$37,0)+15-1),""),"")))</f>
        <v/>
      </c>
      <c r="ED20" s="1" t="str">
        <f aca="false">IF(Undirviðmið!$B124="","",IF(Undirviðmið!$B124=Viðmið!$C$10,IFERROR(INDEX($C$38:$C$52,15),""),IF(15&lt;=COUNTIF($B$6:$B$37,Undirviðmið!$B124),IFERROR(INDEX($C$6:$C$37,MATCH(Undirviðmið!$B124,$B$6:$B$37,0)+15-1),""),"")))</f>
        <v/>
      </c>
      <c r="EE20" s="1" t="str">
        <f aca="false">IF(Undirviðmið!$B125="","",IF(Undirviðmið!$B125=Viðmið!$C$10,IFERROR(INDEX($C$38:$C$52,15),""),IF(15&lt;=COUNTIF($B$6:$B$37,Undirviðmið!$B125),IFERROR(INDEX($C$6:$C$37,MATCH(Undirviðmið!$B125,$B$6:$B$37,0)+15-1),""),"")))</f>
        <v/>
      </c>
      <c r="EF20" s="1" t="str">
        <f aca="false">IF(Undirviðmið!$B126="","",IF(Undirviðmið!$B126=Viðmið!$C$10,IFERROR(INDEX($C$38:$C$52,15),""),IF(15&lt;=COUNTIF($B$6:$B$37,Undirviðmið!$B126),IFERROR(INDEX($C$6:$C$37,MATCH(Undirviðmið!$B126,$B$6:$B$37,0)+15-1),""),"")))</f>
        <v/>
      </c>
      <c r="EG20" s="1" t="str">
        <f aca="false">IF(Undirviðmið!$B127="","",IF(Undirviðmið!$B127=Viðmið!$C$10,IFERROR(INDEX($C$38:$C$52,15),""),IF(15&lt;=COUNTIF($B$6:$B$37,Undirviðmið!$B127),IFERROR(INDEX($C$6:$C$37,MATCH(Undirviðmið!$B127,$B$6:$B$37,0)+15-1),""),"")))</f>
        <v/>
      </c>
      <c r="EH20" s="1" t="str">
        <f aca="false">IF(Undirviðmið!$B128="","",IF(Undirviðmið!$B128=Viðmið!$C$10,IFERROR(INDEX($C$38:$C$52,15),""),IF(15&lt;=COUNTIF($B$6:$B$37,Undirviðmið!$B128),IFERROR(INDEX($C$6:$C$37,MATCH(Undirviðmið!$B128,$B$6:$B$37,0)+15-1),""),"")))</f>
        <v/>
      </c>
      <c r="EI20" s="1" t="str">
        <f aca="false">IF(Undirviðmið!$B129="","",IF(Undirviðmið!$B129=Viðmið!$C$10,IFERROR(INDEX($C$38:$C$52,15),""),IF(15&lt;=COUNTIF($B$6:$B$37,Undirviðmið!$B129),IFERROR(INDEX($C$6:$C$37,MATCH(Undirviðmið!$B129,$B$6:$B$37,0)+15-1),""),"")))</f>
        <v/>
      </c>
      <c r="EJ20" s="1" t="str">
        <f aca="false">IF(Undirviðmið!$B130="","",IF(Undirviðmið!$B130=Viðmið!$C$10,IFERROR(INDEX($C$38:$C$52,15),""),IF(15&lt;=COUNTIF($B$6:$B$37,Undirviðmið!$B130),IFERROR(INDEX($C$6:$C$37,MATCH(Undirviðmið!$B130,$B$6:$B$37,0)+15-1),""),"")))</f>
        <v/>
      </c>
      <c r="EK20" s="1" t="str">
        <f aca="false">IF(Undirviðmið!$B131="","",IF(Undirviðmið!$B131=Viðmið!$C$10,IFERROR(INDEX($C$38:$C$52,15),""),IF(15&lt;=COUNTIF($B$6:$B$37,Undirviðmið!$B131),IFERROR(INDEX($C$6:$C$37,MATCH(Undirviðmið!$B131,$B$6:$B$37,0)+15-1),""),"")))</f>
        <v/>
      </c>
      <c r="EL20" s="1" t="str">
        <f aca="false">IF(Undirviðmið!$B132="","",IF(Undirviðmið!$B132=Viðmið!$C$10,IFERROR(INDEX($C$38:$C$52,15),""),IF(15&lt;=COUNTIF($B$6:$B$37,Undirviðmið!$B132),IFERROR(INDEX($C$6:$C$37,MATCH(Undirviðmið!$B132,$B$6:$B$37,0)+15-1),""),"")))</f>
        <v/>
      </c>
      <c r="EM20" s="1" t="str">
        <f aca="false">IF(Undirviðmið!$B133="","",IF(Undirviðmið!$B133=Viðmið!$C$10,IFERROR(INDEX($C$38:$C$52,15),""),IF(15&lt;=COUNTIF($B$6:$B$37,Undirviðmið!$B133),IFERROR(INDEX($C$6:$C$37,MATCH(Undirviðmið!$B133,$B$6:$B$37,0)+15-1),""),"")))</f>
        <v/>
      </c>
      <c r="EN20" s="1" t="str">
        <f aca="false">IF(Undirviðmið!$B134="","",IF(Undirviðmið!$B134=Viðmið!$C$10,IFERROR(INDEX($C$38:$C$52,15),""),IF(15&lt;=COUNTIF($B$6:$B$37,Undirviðmið!$B134),IFERROR(INDEX($C$6:$C$37,MATCH(Undirviðmið!$B134,$B$6:$B$37,0)+15-1),""),"")))</f>
        <v/>
      </c>
      <c r="EO20" s="1" t="str">
        <f aca="false">IF(Undirviðmið!$B135="","",IF(Undirviðmið!$B135=Viðmið!$C$10,IFERROR(INDEX($C$38:$C$52,15),""),IF(15&lt;=COUNTIF($B$6:$B$37,Undirviðmið!$B135),IFERROR(INDEX($C$6:$C$37,MATCH(Undirviðmið!$B135,$B$6:$B$37,0)+15-1),""),"")))</f>
        <v/>
      </c>
      <c r="EP20" s="1" t="str">
        <f aca="false">IF(Undirviðmið!$B136="","",IF(Undirviðmið!$B136=Viðmið!$C$10,IFERROR(INDEX($C$38:$C$52,15),""),IF(15&lt;=COUNTIF($B$6:$B$37,Undirviðmið!$B136),IFERROR(INDEX($C$6:$C$37,MATCH(Undirviðmið!$B136,$B$6:$B$37,0)+15-1),""),"")))</f>
        <v/>
      </c>
      <c r="EQ20" s="1" t="str">
        <f aca="false">IF(Undirviðmið!$B137="","",IF(Undirviðmið!$B137=Viðmið!$C$10,IFERROR(INDEX($C$38:$C$52,15),""),IF(15&lt;=COUNTIF($B$6:$B$37,Undirviðmið!$B137),IFERROR(INDEX($C$6:$C$37,MATCH(Undirviðmið!$B137,$B$6:$B$37,0)+15-1),""),"")))</f>
        <v/>
      </c>
      <c r="ER20" s="1" t="str">
        <f aca="false">IF(Undirviðmið!$B138="","",IF(Undirviðmið!$B138=Viðmið!$C$10,IFERROR(INDEX($C$38:$C$52,15),""),IF(15&lt;=COUNTIF($B$6:$B$37,Undirviðmið!$B138),IFERROR(INDEX($C$6:$C$37,MATCH(Undirviðmið!$B138,$B$6:$B$37,0)+15-1),""),"")))</f>
        <v/>
      </c>
      <c r="ES20" s="1" t="str">
        <f aca="false">IF(Undirviðmið!$B139="","",IF(Undirviðmið!$B139=Viðmið!$C$10,IFERROR(INDEX($C$38:$C$52,15),""),IF(15&lt;=COUNTIF($B$6:$B$37,Undirviðmið!$B139),IFERROR(INDEX($C$6:$C$37,MATCH(Undirviðmið!$B139,$B$6:$B$37,0)+15-1),""),"")))</f>
        <v/>
      </c>
      <c r="ET20" s="1" t="str">
        <f aca="false">IF(Undirviðmið!$B140="","",IF(Undirviðmið!$B140=Viðmið!$C$10,IFERROR(INDEX($C$38:$C$52,15),""),IF(15&lt;=COUNTIF($B$6:$B$37,Undirviðmið!$B140),IFERROR(INDEX($C$6:$C$37,MATCH(Undirviðmið!$B140,$B$6:$B$37,0)+15-1),""),"")))</f>
        <v/>
      </c>
      <c r="EU20" s="1" t="str">
        <f aca="false">IF(Undirviðmið!$B141="","",IF(Undirviðmið!$B141=Viðmið!$C$10,IFERROR(INDEX($C$38:$C$52,15),""),IF(15&lt;=COUNTIF($B$6:$B$37,Undirviðmið!$B141),IFERROR(INDEX($C$6:$C$37,MATCH(Undirviðmið!$B141,$B$6:$B$37,0)+15-1),""),"")))</f>
        <v/>
      </c>
      <c r="EV20" s="1" t="str">
        <f aca="false">IF(Undirviðmið!$B142="","",IF(Undirviðmið!$B142=Viðmið!$C$10,IFERROR(INDEX($C$38:$C$52,15),""),IF(15&lt;=COUNTIF($B$6:$B$37,Undirviðmið!$B142),IFERROR(INDEX($C$6:$C$37,MATCH(Undirviðmið!$B142,$B$6:$B$37,0)+15-1),""),"")))</f>
        <v/>
      </c>
      <c r="EW20" s="1" t="str">
        <f aca="false">IF(Undirviðmið!$B143="","",IF(Undirviðmið!$B143=Viðmið!$C$10,IFERROR(INDEX($C$38:$C$52,15),""),IF(15&lt;=COUNTIF($B$6:$B$37,Undirviðmið!$B143),IFERROR(INDEX($C$6:$C$37,MATCH(Undirviðmið!$B143,$B$6:$B$37,0)+15-1),""),"")))</f>
        <v/>
      </c>
      <c r="EX20" s="1" t="str">
        <f aca="false">IF(Undirviðmið!$B144="","",IF(Undirviðmið!$B144=Viðmið!$C$10,IFERROR(INDEX($C$38:$C$52,15),""),IF(15&lt;=COUNTIF($B$6:$B$37,Undirviðmið!$B144),IFERROR(INDEX($C$6:$C$37,MATCH(Undirviðmið!$B144,$B$6:$B$37,0)+15-1),""),"")))</f>
        <v/>
      </c>
      <c r="EY20" s="1" t="str">
        <f aca="false">IF(Undirviðmið!$B145="","",IF(Undirviðmið!$B145=Viðmið!$C$10,IFERROR(INDEX($C$38:$C$52,15),""),IF(15&lt;=COUNTIF($B$6:$B$37,Undirviðmið!$B145),IFERROR(INDEX($C$6:$C$37,MATCH(Undirviðmið!$B145,$B$6:$B$37,0)+15-1),""),"")))</f>
        <v/>
      </c>
      <c r="EZ20" s="1" t="str">
        <f aca="false">IF(Undirviðmið!$B146="","",IF(Undirviðmið!$B146=Viðmið!$C$10,IFERROR(INDEX($C$38:$C$52,15),""),IF(15&lt;=COUNTIF($B$6:$B$37,Undirviðmið!$B146),IFERROR(INDEX($C$6:$C$37,MATCH(Undirviðmið!$B146,$B$6:$B$37,0)+15-1),""),"")))</f>
        <v/>
      </c>
      <c r="FA20" s="1" t="str">
        <f aca="false">IF(Undirviðmið!$B147="","",IF(Undirviðmið!$B147=Viðmið!$C$10,IFERROR(INDEX($C$38:$C$52,15),""),IF(15&lt;=COUNTIF($B$6:$B$37,Undirviðmið!$B147),IFERROR(INDEX($C$6:$C$37,MATCH(Undirviðmið!$B147,$B$6:$B$37,0)+15-1),""),"")))</f>
        <v/>
      </c>
      <c r="FB20" s="1" t="str">
        <f aca="false">IF(Undirviðmið!$B148="","",IF(Undirviðmið!$B148=Viðmið!$C$10,IFERROR(INDEX($C$38:$C$52,15),""),IF(15&lt;=COUNTIF($B$6:$B$37,Undirviðmið!$B148),IFERROR(INDEX($C$6:$C$37,MATCH(Undirviðmið!$B148,$B$6:$B$37,0)+15-1),""),"")))</f>
        <v/>
      </c>
      <c r="FC20" s="1" t="str">
        <f aca="false">IF(Undirviðmið!$B149="","",IF(Undirviðmið!$B149=Viðmið!$C$10,IFERROR(INDEX($C$38:$C$52,15),""),IF(15&lt;=COUNTIF($B$6:$B$37,Undirviðmið!$B149),IFERROR(INDEX($C$6:$C$37,MATCH(Undirviðmið!$B149,$B$6:$B$37,0)+15-1),""),"")))</f>
        <v/>
      </c>
      <c r="FD20" s="1" t="str">
        <f aca="false">IF(Undirviðmið!$B150="","",IF(Undirviðmið!$B150=Viðmið!$C$10,IFERROR(INDEX($C$38:$C$52,15),""),IF(15&lt;=COUNTIF($B$6:$B$37,Undirviðmið!$B150),IFERROR(INDEX($C$6:$C$37,MATCH(Undirviðmið!$B150,$B$6:$B$37,0)+15-1),""),"")))</f>
        <v/>
      </c>
      <c r="FE20" s="1" t="str">
        <f aca="false">IF(Undirviðmið!$B151="","",IF(Undirviðmið!$B151=Viðmið!$C$10,IFERROR(INDEX($C$38:$C$52,15),""),IF(15&lt;=COUNTIF($B$6:$B$37,Undirviðmið!$B151),IFERROR(INDEX($C$6:$C$37,MATCH(Undirviðmið!$B151,$B$6:$B$37,0)+15-1),""),"")))</f>
        <v/>
      </c>
      <c r="FF20" s="1" t="str">
        <f aca="false">IF(Undirviðmið!$B152="","",IF(Undirviðmið!$B152=Viðmið!$C$10,IFERROR(INDEX($C$38:$C$52,15),""),IF(15&lt;=COUNTIF($B$6:$B$37,Undirviðmið!$B152),IFERROR(INDEX($C$6:$C$37,MATCH(Undirviðmið!$B152,$B$6:$B$37,0)+15-1),""),"")))</f>
        <v/>
      </c>
      <c r="FG20" s="1" t="str">
        <f aca="false">IF(Undirviðmið!$B153="","",IF(Undirviðmið!$B153=Viðmið!$C$10,IFERROR(INDEX($C$38:$C$52,15),""),IF(15&lt;=COUNTIF($B$6:$B$37,Undirviðmið!$B153),IFERROR(INDEX($C$6:$C$37,MATCH(Undirviðmið!$B153,$B$6:$B$37,0)+15-1),""),"")))</f>
        <v/>
      </c>
      <c r="FH20" s="1" t="str">
        <f aca="false">IF(Undirviðmið!$B154="","",IF(Undirviðmið!$B154=Viðmið!$C$10,IFERROR(INDEX($C$38:$C$52,15),""),IF(15&lt;=COUNTIF($B$6:$B$37,Undirviðmið!$B154),IFERROR(INDEX($C$6:$C$37,MATCH(Undirviðmið!$B154,$B$6:$B$37,0)+15-1),""),"")))</f>
        <v/>
      </c>
      <c r="FI20" s="1" t="str">
        <f aca="false">IF(Undirviðmið!$B155="","",IF(Undirviðmið!$B155=Viðmið!$C$10,IFERROR(INDEX($C$38:$C$52,15),""),IF(15&lt;=COUNTIF($B$6:$B$37,Undirviðmið!$B155),IFERROR(INDEX($C$6:$C$37,MATCH(Undirviðmið!$B155,$B$6:$B$37,0)+15-1),""),"")))</f>
        <v/>
      </c>
      <c r="FJ20" s="1" t="str">
        <f aca="false">IF(Undirviðmið!$B156="","",IF(Undirviðmið!$B156=Viðmið!$C$10,IFERROR(INDEX($C$38:$C$52,15),""),IF(15&lt;=COUNTIF($B$6:$B$37,Undirviðmið!$B156),IFERROR(INDEX($C$6:$C$37,MATCH(Undirviðmið!$B156,$B$6:$B$37,0)+15-1),""),"")))</f>
        <v/>
      </c>
      <c r="FK20" s="1" t="str">
        <f aca="false">IF(Undirviðmið!$B157="","",IF(Undirviðmið!$B157=Viðmið!$C$10,IFERROR(INDEX($C$38:$C$52,15),""),IF(15&lt;=COUNTIF($B$6:$B$37,Undirviðmið!$B157),IFERROR(INDEX($C$6:$C$37,MATCH(Undirviðmið!$B157,$B$6:$B$37,0)+15-1),""),"")))</f>
        <v/>
      </c>
      <c r="FL20" s="1" t="str">
        <f aca="false">IF(Undirviðmið!$B158="","",IF(Undirviðmið!$B158=Viðmið!$C$10,IFERROR(INDEX($C$38:$C$52,15),""),IF(15&lt;=COUNTIF($B$6:$B$37,Undirviðmið!$B158),IFERROR(INDEX($C$6:$C$37,MATCH(Undirviðmið!$B158,$B$6:$B$37,0)+15-1),""),"")))</f>
        <v/>
      </c>
      <c r="FM20" s="1" t="str">
        <f aca="false">IF(Undirviðmið!$B159="","",IF(Undirviðmið!$B159=Viðmið!$C$10,IFERROR(INDEX($C$38:$C$52,15),""),IF(15&lt;=COUNTIF($B$6:$B$37,Undirviðmið!$B159),IFERROR(INDEX($C$6:$C$37,MATCH(Undirviðmið!$B159,$B$6:$B$37,0)+15-1),""),"")))</f>
        <v/>
      </c>
      <c r="FN20" s="1" t="str">
        <f aca="false">IF(Undirviðmið!$B160="","",IF(Undirviðmið!$B160=Viðmið!$C$10,IFERROR(INDEX($C$38:$C$52,15),""),IF(15&lt;=COUNTIF($B$6:$B$37,Undirviðmið!$B160),IFERROR(INDEX($C$6:$C$37,MATCH(Undirviðmið!$B160,$B$6:$B$37,0)+15-1),""),"")))</f>
        <v/>
      </c>
      <c r="FO20" s="1" t="str">
        <f aca="false">IF(Undirviðmið!$B161="","",IF(Undirviðmið!$B161=Viðmið!$C$10,IFERROR(INDEX($C$38:$C$52,15),""),IF(15&lt;=COUNTIF($B$6:$B$37,Undirviðmið!$B161),IFERROR(INDEX($C$6:$C$37,MATCH(Undirviðmið!$B161,$B$6:$B$37,0)+15-1),""),"")))</f>
        <v/>
      </c>
      <c r="FP20" s="1" t="str">
        <f aca="false">IF(Undirviðmið!$B162="","",IF(Undirviðmið!$B162=Viðmið!$C$10,IFERROR(INDEX($C$38:$C$52,15),""),IF(15&lt;=COUNTIF($B$6:$B$37,Undirviðmið!$B162),IFERROR(INDEX($C$6:$C$37,MATCH(Undirviðmið!$B162,$B$6:$B$37,0)+15-1),""),"")))</f>
        <v/>
      </c>
      <c r="FQ20" s="1" t="str">
        <f aca="false">IF(Undirviðmið!$B163="","",IF(Undirviðmið!$B163=Viðmið!$C$10,IFERROR(INDEX($C$38:$C$52,15),""),IF(15&lt;=COUNTIF($B$6:$B$37,Undirviðmið!$B163),IFERROR(INDEX($C$6:$C$37,MATCH(Undirviðmið!$B163,$B$6:$B$37,0)+15-1),""),"")))</f>
        <v/>
      </c>
      <c r="FR20" s="1" t="str">
        <f aca="false">IF(Undirviðmið!$B164="","",IF(Undirviðmið!$B164=Viðmið!$C$10,IFERROR(INDEX($C$38:$C$52,15),""),IF(15&lt;=COUNTIF($B$6:$B$37,Undirviðmið!$B164),IFERROR(INDEX($C$6:$C$37,MATCH(Undirviðmið!$B164,$B$6:$B$37,0)+15-1),""),"")))</f>
        <v/>
      </c>
      <c r="FS20" s="1" t="str">
        <f aca="false">IF(Undirviðmið!$B165="","",IF(Undirviðmið!$B165=Viðmið!$C$10,IFERROR(INDEX($C$38:$C$52,15),""),IF(15&lt;=COUNTIF($B$6:$B$37,Undirviðmið!$B165),IFERROR(INDEX($C$6:$C$37,MATCH(Undirviðmið!$B165,$B$6:$B$37,0)+15-1),""),"")))</f>
        <v/>
      </c>
      <c r="FT20" s="1" t="str">
        <f aca="false">IF(Undirviðmið!$B166="","",IF(Undirviðmið!$B166=Viðmið!$C$10,IFERROR(INDEX($C$38:$C$52,15),""),IF(15&lt;=COUNTIF($B$6:$B$37,Undirviðmið!$B166),IFERROR(INDEX($C$6:$C$37,MATCH(Undirviðmið!$B166,$B$6:$B$37,0)+15-1),""),"")))</f>
        <v/>
      </c>
      <c r="FU20" s="1" t="str">
        <f aca="false">IF(Undirviðmið!$B167="","",IF(Undirviðmið!$B167=Viðmið!$C$10,IFERROR(INDEX($C$38:$C$52,15),""),IF(15&lt;=COUNTIF($B$6:$B$37,Undirviðmið!$B167),IFERROR(INDEX($C$6:$C$37,MATCH(Undirviðmið!$B167,$B$6:$B$37,0)+15-1),""),"")))</f>
        <v/>
      </c>
      <c r="FV20" s="1" t="str">
        <f aca="false">IF(Undirviðmið!$B168="","",IF(Undirviðmið!$B168=Viðmið!$C$10,IFERROR(INDEX($C$38:$C$52,15),""),IF(15&lt;=COUNTIF($B$6:$B$37,Undirviðmið!$B168),IFERROR(INDEX($C$6:$C$37,MATCH(Undirviðmið!$B168,$B$6:$B$37,0)+15-1),""),"")))</f>
        <v/>
      </c>
      <c r="FW20" s="1" t="str">
        <f aca="false">IF(Undirviðmið!$B169="","",IF(Undirviðmið!$B169=Viðmið!$C$10,IFERROR(INDEX($C$38:$C$52,15),""),IF(15&lt;=COUNTIF($B$6:$B$37,Undirviðmið!$B169),IFERROR(INDEX($C$6:$C$37,MATCH(Undirviðmið!$B169,$B$6:$B$37,0)+15-1),""),"")))</f>
        <v/>
      </c>
      <c r="FX20" s="1" t="str">
        <f aca="false">IF(Undirviðmið!$B170="","",IF(Undirviðmið!$B170=Viðmið!$C$10,IFERROR(INDEX($C$38:$C$52,15),""),IF(15&lt;=COUNTIF($B$6:$B$37,Undirviðmið!$B170),IFERROR(INDEX($C$6:$C$37,MATCH(Undirviðmið!$B170,$B$6:$B$37,0)+15-1),""),"")))</f>
        <v/>
      </c>
      <c r="FY20" s="1" t="str">
        <f aca="false">IF(Undirviðmið!$B171="","",IF(Undirviðmið!$B171=Viðmið!$C$10,IFERROR(INDEX($C$38:$C$52,15),""),IF(15&lt;=COUNTIF($B$6:$B$37,Undirviðmið!$B171),IFERROR(INDEX($C$6:$C$37,MATCH(Undirviðmið!$B171,$B$6:$B$37,0)+15-1),""),"")))</f>
        <v/>
      </c>
      <c r="FZ20" s="1" t="str">
        <f aca="false">IF(Undirviðmið!$B172="","",IF(Undirviðmið!$B172=Viðmið!$C$10,IFERROR(INDEX($C$38:$C$52,15),""),IF(15&lt;=COUNTIF($B$6:$B$37,Undirviðmið!$B172),IFERROR(INDEX($C$6:$C$37,MATCH(Undirviðmið!$B172,$B$6:$B$37,0)+15-1),""),"")))</f>
        <v/>
      </c>
      <c r="GA20" s="1" t="str">
        <f aca="false">IF(Undirviðmið!$B173="","",IF(Undirviðmið!$B173=Viðmið!$C$10,IFERROR(INDEX($C$38:$C$52,15),""),IF(15&lt;=COUNTIF($B$6:$B$37,Undirviðmið!$B173),IFERROR(INDEX($C$6:$C$37,MATCH(Undirviðmið!$B173,$B$6:$B$37,0)+15-1),""),"")))</f>
        <v/>
      </c>
      <c r="GB20" s="1" t="str">
        <f aca="false">IF(Undirviðmið!$B174="","",IF(Undirviðmið!$B174=Viðmið!$C$10,IFERROR(INDEX($C$38:$C$52,15),""),IF(15&lt;=COUNTIF($B$6:$B$37,Undirviðmið!$B174),IFERROR(INDEX($C$6:$C$37,MATCH(Undirviðmið!$B174,$B$6:$B$37,0)+15-1),""),"")))</f>
        <v/>
      </c>
      <c r="GC20" s="1" t="str">
        <f aca="false">IF(Undirviðmið!$B175="","",IF(Undirviðmið!$B175=Viðmið!$C$10,IFERROR(INDEX($C$38:$C$52,15),""),IF(15&lt;=COUNTIF($B$6:$B$37,Undirviðmið!$B175),IFERROR(INDEX($C$6:$C$37,MATCH(Undirviðmið!$B175,$B$6:$B$37,0)+15-1),""),"")))</f>
        <v/>
      </c>
      <c r="GD20" s="1" t="str">
        <f aca="false">IF(Undirviðmið!$B176="","",IF(Undirviðmið!$B176=Viðmið!$C$10,IFERROR(INDEX($C$38:$C$52,15),""),IF(15&lt;=COUNTIF($B$6:$B$37,Undirviðmið!$B176),IFERROR(INDEX($C$6:$C$37,MATCH(Undirviðmið!$B176,$B$6:$B$37,0)+15-1),""),"")))</f>
        <v/>
      </c>
      <c r="GE20" s="1" t="str">
        <f aca="false">IF(Undirviðmið!$B177="","",IF(Undirviðmið!$B177=Viðmið!$C$10,IFERROR(INDEX($C$38:$C$52,15),""),IF(15&lt;=COUNTIF($B$6:$B$37,Undirviðmið!$B177),IFERROR(INDEX($C$6:$C$37,MATCH(Undirviðmið!$B177,$B$6:$B$37,0)+15-1),""),"")))</f>
        <v/>
      </c>
      <c r="GF20" s="1" t="str">
        <f aca="false">IF(Undirviðmið!$B178="","",IF(Undirviðmið!$B178=Viðmið!$C$10,IFERROR(INDEX($C$38:$C$52,15),""),IF(15&lt;=COUNTIF($B$6:$B$37,Undirviðmið!$B178),IFERROR(INDEX($C$6:$C$37,MATCH(Undirviðmið!$B178,$B$6:$B$37,0)+15-1),""),"")))</f>
        <v/>
      </c>
      <c r="GG20" s="1" t="str">
        <f aca="false">IF(Undirviðmið!$B179="","",IF(Undirviðmið!$B179=Viðmið!$C$10,IFERROR(INDEX($C$38:$C$52,15),""),IF(15&lt;=COUNTIF($B$6:$B$37,Undirviðmið!$B179),IFERROR(INDEX($C$6:$C$37,MATCH(Undirviðmið!$B179,$B$6:$B$37,0)+15-1),""),"")))</f>
        <v/>
      </c>
      <c r="GH20" s="1" t="str">
        <f aca="false">IF(Undirviðmið!$B180="","",IF(Undirviðmið!$B180=Viðmið!$C$10,IFERROR(INDEX($C$38:$C$52,15),""),IF(15&lt;=COUNTIF($B$6:$B$37,Undirviðmið!$B180),IFERROR(INDEX($C$6:$C$37,MATCH(Undirviðmið!$B180,$B$6:$B$37,0)+15-1),""),"")))</f>
        <v/>
      </c>
      <c r="GI20" s="1" t="str">
        <f aca="false">IF(Undirviðmið!$B181="","",IF(Undirviðmið!$B181=Viðmið!$C$10,IFERROR(INDEX($C$38:$C$52,15),""),IF(15&lt;=COUNTIF($B$6:$B$37,Undirviðmið!$B181),IFERROR(INDEX($C$6:$C$37,MATCH(Undirviðmið!$B181,$B$6:$B$37,0)+15-1),""),"")))</f>
        <v/>
      </c>
      <c r="GJ20" s="1" t="str">
        <f aca="false">IF(Undirviðmið!$B182="","",IF(Undirviðmið!$B182=Viðmið!$C$10,IFERROR(INDEX($C$38:$C$52,15),""),IF(15&lt;=COUNTIF($B$6:$B$37,Undirviðmið!$B182),IFERROR(INDEX($C$6:$C$37,MATCH(Undirviðmið!$B182,$B$6:$B$37,0)+15-1),""),"")))</f>
        <v/>
      </c>
      <c r="GK20" s="1" t="str">
        <f aca="false">IF(Undirviðmið!$B183="","",IF(Undirviðmið!$B183=Viðmið!$C$10,IFERROR(INDEX($C$38:$C$52,15),""),IF(15&lt;=COUNTIF($B$6:$B$37,Undirviðmið!$B183),IFERROR(INDEX($C$6:$C$37,MATCH(Undirviðmið!$B183,$B$6:$B$37,0)+15-1),""),"")))</f>
        <v/>
      </c>
      <c r="GL20" s="1" t="str">
        <f aca="false">IF(Undirviðmið!$B184="","",IF(Undirviðmið!$B184=Viðmið!$C$10,IFERROR(INDEX($C$38:$C$52,15),""),IF(15&lt;=COUNTIF($B$6:$B$37,Undirviðmið!$B184),IFERROR(INDEX($C$6:$C$37,MATCH(Undirviðmið!$B184,$B$6:$B$37,0)+15-1),""),"")))</f>
        <v/>
      </c>
      <c r="GM20" s="1" t="str">
        <f aca="false">IF(Undirviðmið!$B185="","",IF(Undirviðmið!$B185=Viðmið!$C$10,IFERROR(INDEX($C$38:$C$52,15),""),IF(15&lt;=COUNTIF($B$6:$B$37,Undirviðmið!$B185),IFERROR(INDEX($C$6:$C$37,MATCH(Undirviðmið!$B185,$B$6:$B$37,0)+15-1),""),"")))</f>
        <v/>
      </c>
      <c r="GN20" s="1" t="str">
        <f aca="false">IF(Undirviðmið!$B186="","",IF(Undirviðmið!$B186=Viðmið!$C$10,IFERROR(INDEX($C$38:$C$52,15),""),IF(15&lt;=COUNTIF($B$6:$B$37,Undirviðmið!$B186),IFERROR(INDEX($C$6:$C$37,MATCH(Undirviðmið!$B186,$B$6:$B$37,0)+15-1),""),"")))</f>
        <v/>
      </c>
      <c r="GO20" s="1" t="str">
        <f aca="false">IF(Undirviðmið!$B187="","",IF(Undirviðmið!$B187=Viðmið!$C$10,IFERROR(INDEX($C$38:$C$52,15),""),IF(15&lt;=COUNTIF($B$6:$B$37,Undirviðmið!$B187),IFERROR(INDEX($C$6:$C$37,MATCH(Undirviðmið!$B187,$B$6:$B$37,0)+15-1),""),"")))</f>
        <v/>
      </c>
      <c r="GP20" s="1" t="str">
        <f aca="false">IF(Undirviðmið!$B188="","",IF(Undirviðmið!$B188=Viðmið!$C$10,IFERROR(INDEX($C$38:$C$52,15),""),IF(15&lt;=COUNTIF($B$6:$B$37,Undirviðmið!$B188),IFERROR(INDEX($C$6:$C$37,MATCH(Undirviðmið!$B188,$B$6:$B$37,0)+15-1),""),"")))</f>
        <v/>
      </c>
      <c r="GQ20" s="1" t="str">
        <f aca="false">IF(Undirviðmið!$B189="","",IF(Undirviðmið!$B189=Viðmið!$C$10,IFERROR(INDEX($C$38:$C$52,15),""),IF(15&lt;=COUNTIF($B$6:$B$37,Undirviðmið!$B189),IFERROR(INDEX($C$6:$C$37,MATCH(Undirviðmið!$B189,$B$6:$B$37,0)+15-1),""),"")))</f>
        <v/>
      </c>
      <c r="GR20" s="1" t="str">
        <f aca="false">IF(Undirviðmið!$B190="","",IF(Undirviðmið!$B190=Viðmið!$C$10,IFERROR(INDEX($C$38:$C$52,15),""),IF(15&lt;=COUNTIF($B$6:$B$37,Undirviðmið!$B190),IFERROR(INDEX($C$6:$C$37,MATCH(Undirviðmið!$B190,$B$6:$B$37,0)+15-1),""),"")))</f>
        <v/>
      </c>
      <c r="GS20" s="1" t="str">
        <f aca="false">IF(Undirviðmið!$B191="","",IF(Undirviðmið!$B191=Viðmið!$C$10,IFERROR(INDEX($C$38:$C$52,15),""),IF(15&lt;=COUNTIF($B$6:$B$37,Undirviðmið!$B191),IFERROR(INDEX($C$6:$C$37,MATCH(Undirviðmið!$B191,$B$6:$B$37,0)+15-1),""),"")))</f>
        <v/>
      </c>
      <c r="GT20" s="1" t="str">
        <f aca="false">IF(Undirviðmið!$B192="","",IF(Undirviðmið!$B192=Viðmið!$C$10,IFERROR(INDEX($C$38:$C$52,15),""),IF(15&lt;=COUNTIF($B$6:$B$37,Undirviðmið!$B192),IFERROR(INDEX($C$6:$C$37,MATCH(Undirviðmið!$B192,$B$6:$B$37,0)+15-1),""),"")))</f>
        <v/>
      </c>
      <c r="GU20" s="1" t="str">
        <f aca="false">IF(Undirviðmið!$B193="","",IF(Undirviðmið!$B193=Viðmið!$C$10,IFERROR(INDEX($C$38:$C$52,15),""),IF(15&lt;=COUNTIF($B$6:$B$37,Undirviðmið!$B193),IFERROR(INDEX($C$6:$C$37,MATCH(Undirviðmið!$B193,$B$6:$B$37,0)+15-1),""),"")))</f>
        <v/>
      </c>
      <c r="GV20" s="1" t="str">
        <f aca="false">IF(Undirviðmið!$B194="","",IF(Undirviðmið!$B194=Viðmið!$C$10,IFERROR(INDEX($C$38:$C$52,15),""),IF(15&lt;=COUNTIF($B$6:$B$37,Undirviðmið!$B194),IFERROR(INDEX($C$6:$C$37,MATCH(Undirviðmið!$B194,$B$6:$B$37,0)+15-1),""),"")))</f>
        <v/>
      </c>
      <c r="GW20" s="1" t="str">
        <f aca="false">IF(Undirviðmið!$B195="","",IF(Undirviðmið!$B195=Viðmið!$C$10,IFERROR(INDEX($C$38:$C$52,15),""),IF(15&lt;=COUNTIF($B$6:$B$37,Undirviðmið!$B195),IFERROR(INDEX($C$6:$C$37,MATCH(Undirviðmið!$B195,$B$6:$B$37,0)+15-1),""),"")))</f>
        <v/>
      </c>
      <c r="GX20" s="1" t="str">
        <f aca="false">IF(Undirviðmið!$B196="","",IF(Undirviðmið!$B196=Viðmið!$C$10,IFERROR(INDEX($C$38:$C$52,15),""),IF(15&lt;=COUNTIF($B$6:$B$37,Undirviðmið!$B196),IFERROR(INDEX($C$6:$C$37,MATCH(Undirviðmið!$B196,$B$6:$B$37,0)+15-1),""),"")))</f>
        <v/>
      </c>
      <c r="GY20" s="1" t="str">
        <f aca="false">IF(Undirviðmið!$B197="","",IF(Undirviðmið!$B197=Viðmið!$C$10,IFERROR(INDEX($C$38:$C$52,15),""),IF(15&lt;=COUNTIF($B$6:$B$37,Undirviðmið!$B197),IFERROR(INDEX($C$6:$C$37,MATCH(Undirviðmið!$B197,$B$6:$B$37,0)+15-1),""),"")))</f>
        <v/>
      </c>
      <c r="GZ20" s="1" t="str">
        <f aca="false">IF(Undirviðmið!$B198="","",IF(Undirviðmið!$B198=Viðmið!$C$10,IFERROR(INDEX($C$38:$C$52,15),""),IF(15&lt;=COUNTIF($B$6:$B$37,Undirviðmið!$B198),IFERROR(INDEX($C$6:$C$37,MATCH(Undirviðmið!$B198,$B$6:$B$37,0)+15-1),""),"")))</f>
        <v/>
      </c>
      <c r="HA20" s="1" t="str">
        <f aca="false">IF(Undirviðmið!$B199="","",IF(Undirviðmið!$B199=Viðmið!$C$10,IFERROR(INDEX($C$38:$C$52,15),""),IF(15&lt;=COUNTIF($B$6:$B$37,Undirviðmið!$B199),IFERROR(INDEX($C$6:$C$37,MATCH(Undirviðmið!$B199,$B$6:$B$37,0)+15-1),""),"")))</f>
        <v/>
      </c>
      <c r="HB20" s="1" t="str">
        <f aca="false">IF(Undirviðmið!$B200="","",IF(Undirviðmið!$B200=Viðmið!$C$10,IFERROR(INDEX($C$38:$C$52,15),""),IF(15&lt;=COUNTIF($B$6:$B$37,Undirviðmið!$B200),IFERROR(INDEX($C$6:$C$37,MATCH(Undirviðmið!$B200,$B$6:$B$37,0)+15-1),""),"")))</f>
        <v/>
      </c>
      <c r="HC20" s="1" t="str">
        <f aca="false">IF(Undirviðmið!$B201="","",IF(Undirviðmið!$B201=Viðmið!$C$10,IFERROR(INDEX($C$38:$C$52,15),""),IF(15&lt;=COUNTIF($B$6:$B$37,Undirviðmið!$B201),IFERROR(INDEX($C$6:$C$37,MATCH(Undirviðmið!$B201,$B$6:$B$37,0)+15-1),""),"")))</f>
        <v/>
      </c>
      <c r="HD20" s="1" t="str">
        <f aca="false">IF(Undirviðmið!$B202="","",IF(Undirviðmið!$B202=Viðmið!$C$10,IFERROR(INDEX($C$38:$C$52,15),""),IF(15&lt;=COUNTIF($B$6:$B$37,Undirviðmið!$B202),IFERROR(INDEX($C$6:$C$37,MATCH(Undirviðmið!$B202,$B$6:$B$37,0)+15-1),""),"")))</f>
        <v/>
      </c>
      <c r="HE20" s="1" t="str">
        <f aca="false">IF(Undirviðmið!$B203="","",IF(Undirviðmið!$B203=Viðmið!$C$10,IFERROR(INDEX($C$38:$C$52,15),""),IF(15&lt;=COUNTIF($B$6:$B$37,Undirviðmið!$B203),IFERROR(INDEX($C$6:$C$37,MATCH(Undirviðmið!$B203,$B$6:$B$37,0)+15-1),""),"")))</f>
        <v/>
      </c>
      <c r="HF20" s="1" t="str">
        <f aca="false">IF(Undirviðmið!$B204="","",IF(Undirviðmið!$B204=Viðmið!$C$10,IFERROR(INDEX($C$38:$C$52,15),""),IF(15&lt;=COUNTIF($B$6:$B$37,Undirviðmið!$B204),IFERROR(INDEX($C$6:$C$37,MATCH(Undirviðmið!$B204,$B$6:$B$37,0)+15-1),""),"")))</f>
        <v/>
      </c>
      <c r="HG20" s="1" t="str">
        <f aca="false">IF(Undirviðmið!$B205="","",IF(Undirviðmið!$B205=Viðmið!$C$10,IFERROR(INDEX($C$38:$C$52,15),""),IF(15&lt;=COUNTIF($B$6:$B$37,Undirviðmið!$B205),IFERROR(INDEX($C$6:$C$37,MATCH(Undirviðmið!$B205,$B$6:$B$37,0)+15-1),""),"")))</f>
        <v/>
      </c>
    </row>
    <row r="21" customFormat="false" ht="15" hidden="false" customHeight="true" outlineLevel="0" collapsed="false">
      <c r="B21" s="1" t="s">
        <v>89</v>
      </c>
      <c r="C21" s="1" t="s">
        <v>278</v>
      </c>
      <c r="D21" s="1" t="s">
        <v>279</v>
      </c>
      <c r="E21" s="1" t="n">
        <v>5</v>
      </c>
      <c r="F21" s="1" t="s">
        <v>280</v>
      </c>
      <c r="G21" s="1" t="s">
        <v>281</v>
      </c>
      <c r="H21" s="1" t="s">
        <v>282</v>
      </c>
      <c r="I21" s="1" t="s">
        <v>283</v>
      </c>
      <c r="J21" s="1" t="s">
        <v>284</v>
      </c>
      <c r="P21" s="1" t="str">
        <f aca="false">IF(Undirviðmið!$C6="","",IF(COUNTIF($P$6:$P$20,Undirviðmið!$C6)&gt;0,"",Undirviðmið!$C6))</f>
        <v/>
      </c>
      <c r="Q21" s="1" t="str">
        <f aca="false">IF(Undirviðmið!$C7="","",IF(COUNTIF($Q$6:$Q$20,Undirviðmið!$C7)&gt;0,"",Undirviðmið!$C7))</f>
        <v/>
      </c>
      <c r="R21" s="1" t="str">
        <f aca="false">IF(Undirviðmið!$C8="","",IF(COUNTIF($R$6:$R$20,Undirviðmið!$C8)&gt;0,"",Undirviðmið!$C8))</f>
        <v/>
      </c>
      <c r="S21" s="1" t="str">
        <f aca="false">IF(Undirviðmið!$C9="","",IF(COUNTIF($S$6:$S$20,Undirviðmið!$C9)&gt;0,"",Undirviðmið!$C9))</f>
        <v/>
      </c>
      <c r="T21" s="1" t="str">
        <f aca="false">IF(Undirviðmið!$C10="","",IF(COUNTIF($T$6:$T$20,Undirviðmið!$C10)&gt;0,"",Undirviðmið!$C10))</f>
        <v/>
      </c>
      <c r="U21" s="1" t="str">
        <f aca="false">IF(Undirviðmið!$C11="","",IF(COUNTIF($U$6:$U$20,Undirviðmið!$C11)&gt;0,"",Undirviðmið!$C11))</f>
        <v/>
      </c>
      <c r="V21" s="1" t="str">
        <f aca="false">IF(Undirviðmið!$C12="","",IF(COUNTIF($V$6:$V$20,Undirviðmið!$C12)&gt;0,"",Undirviðmið!$C12))</f>
        <v/>
      </c>
      <c r="W21" s="1" t="str">
        <f aca="false">IF(Undirviðmið!$C13="","",IF(COUNTIF($W$6:$W$20,Undirviðmið!$C13)&gt;0,"",Undirviðmið!$C13))</f>
        <v/>
      </c>
      <c r="X21" s="1" t="str">
        <f aca="false">IF(Undirviðmið!$C14="","",IF(COUNTIF($X$6:$X$20,Undirviðmið!$C14)&gt;0,"",Undirviðmið!$C14))</f>
        <v/>
      </c>
      <c r="Y21" s="1" t="str">
        <f aca="false">IF(Undirviðmið!$C15="","",IF(COUNTIF($Y$6:$Y$20,Undirviðmið!$C15)&gt;0,"",Undirviðmið!$C15))</f>
        <v/>
      </c>
      <c r="Z21" s="1" t="str">
        <f aca="false">IF(Undirviðmið!$C16="","",IF(COUNTIF($Z$6:$Z$20,Undirviðmið!$C16)&gt;0,"",Undirviðmið!$C16))</f>
        <v/>
      </c>
      <c r="AA21" s="1" t="str">
        <f aca="false">IF(Undirviðmið!$C17="","",IF(COUNTIF($AA$6:$AA$20,Undirviðmið!$C17)&gt;0,"",Undirviðmið!$C17))</f>
        <v/>
      </c>
      <c r="AB21" s="1" t="str">
        <f aca="false">IF(Undirviðmið!$C18="","",IF(COUNTIF($AB$6:$AB$20,Undirviðmið!$C18)&gt;0,"",Undirviðmið!$C18))</f>
        <v/>
      </c>
      <c r="AC21" s="1" t="str">
        <f aca="false">IF(Undirviðmið!$C19="","",IF(COUNTIF($AC$6:$AC$20,Undirviðmið!$C19)&gt;0,"",Undirviðmið!$C19))</f>
        <v/>
      </c>
      <c r="AD21" s="1" t="str">
        <f aca="false">IF(Undirviðmið!$C20="","",IF(COUNTIF($AD$6:$AD$20,Undirviðmið!$C20)&gt;0,"",Undirviðmið!$C20))</f>
        <v/>
      </c>
      <c r="AE21" s="1" t="str">
        <f aca="false">IF(Undirviðmið!$C21="","",IF(COUNTIF($AE$6:$AE$20,Undirviðmið!$C21)&gt;0,"",Undirviðmið!$C21))</f>
        <v/>
      </c>
      <c r="AF21" s="1" t="str">
        <f aca="false">IF(Undirviðmið!$C22="","",IF(COUNTIF($AF$6:$AF$20,Undirviðmið!$C22)&gt;0,"",Undirviðmið!$C22))</f>
        <v/>
      </c>
      <c r="AG21" s="1" t="str">
        <f aca="false">IF(Undirviðmið!$C23="","",IF(COUNTIF($AG$6:$AG$20,Undirviðmið!$C23)&gt;0,"",Undirviðmið!$C23))</f>
        <v/>
      </c>
      <c r="AH21" s="1" t="str">
        <f aca="false">IF(Undirviðmið!$C24="","",IF(COUNTIF($AH$6:$AH$20,Undirviðmið!$C24)&gt;0,"",Undirviðmið!$C24))</f>
        <v/>
      </c>
      <c r="AI21" s="1" t="str">
        <f aca="false">IF(Undirviðmið!$C25="","",IF(COUNTIF($AI$6:$AI$20,Undirviðmið!$C25)&gt;0,"",Undirviðmið!$C25))</f>
        <v/>
      </c>
      <c r="AJ21" s="1" t="str">
        <f aca="false">IF(Undirviðmið!$C26="","",IF(COUNTIF($AJ$6:$AJ$20,Undirviðmið!$C26)&gt;0,"",Undirviðmið!$C26))</f>
        <v/>
      </c>
      <c r="AK21" s="1" t="str">
        <f aca="false">IF(Undirviðmið!$C27="","",IF(COUNTIF($AK$6:$AK$20,Undirviðmið!$C27)&gt;0,"",Undirviðmið!$C27))</f>
        <v/>
      </c>
      <c r="AL21" s="1" t="str">
        <f aca="false">IF(Undirviðmið!$C28="","",IF(COUNTIF($AL$6:$AL$20,Undirviðmið!$C28)&gt;0,"",Undirviðmið!$C28))</f>
        <v/>
      </c>
      <c r="AM21" s="1" t="str">
        <f aca="false">IF(Undirviðmið!$C29="","",IF(COUNTIF($AM$6:$AM$20,Undirviðmið!$C29)&gt;0,"",Undirviðmið!$C29))</f>
        <v/>
      </c>
      <c r="AN21" s="1" t="str">
        <f aca="false">IF(Undirviðmið!$C30="","",IF(COUNTIF($AN$6:$AN$20,Undirviðmið!$C30)&gt;0,"",Undirviðmið!$C30))</f>
        <v/>
      </c>
      <c r="AO21" s="1" t="str">
        <f aca="false">IF(Undirviðmið!$C31="","",IF(COUNTIF($AO$6:$AO$20,Undirviðmið!$C31)&gt;0,"",Undirviðmið!$C31))</f>
        <v/>
      </c>
      <c r="AP21" s="1" t="str">
        <f aca="false">IF(Undirviðmið!$C32="","",IF(COUNTIF($AP$6:$AP$20,Undirviðmið!$C32)&gt;0,"",Undirviðmið!$C32))</f>
        <v/>
      </c>
      <c r="AQ21" s="1" t="str">
        <f aca="false">IF(Undirviðmið!$C33="","",IF(COUNTIF($AQ$6:$AQ$20,Undirviðmið!$C33)&gt;0,"",Undirviðmið!$C33))</f>
        <v/>
      </c>
      <c r="AR21" s="1" t="str">
        <f aca="false">IF(Undirviðmið!$C34="","",IF(COUNTIF($AR$6:$AR$20,Undirviðmið!$C34)&gt;0,"",Undirviðmið!$C34))</f>
        <v/>
      </c>
      <c r="AS21" s="1" t="str">
        <f aca="false">IF(Undirviðmið!$C35="","",IF(COUNTIF($AS$6:$AS$20,Undirviðmið!$C35)&gt;0,"",Undirviðmið!$C35))</f>
        <v/>
      </c>
      <c r="AT21" s="1" t="str">
        <f aca="false">IF(Undirviðmið!$C36="","",IF(COUNTIF($AT$6:$AT$20,Undirviðmið!$C36)&gt;0,"",Undirviðmið!$C36))</f>
        <v/>
      </c>
      <c r="AU21" s="1" t="str">
        <f aca="false">IF(Undirviðmið!$C37="","",IF(COUNTIF($AU$6:$AU$20,Undirviðmið!$C37)&gt;0,"",Undirviðmið!$C37))</f>
        <v/>
      </c>
      <c r="AV21" s="1" t="str">
        <f aca="false">IF(Undirviðmið!$C38="","",IF(COUNTIF($AV$6:$AV$20,Undirviðmið!$C38)&gt;0,"",Undirviðmið!$C38))</f>
        <v/>
      </c>
      <c r="AW21" s="1" t="str">
        <f aca="false">IF(Undirviðmið!$C39="","",IF(COUNTIF($AW$6:$AW$20,Undirviðmið!$C39)&gt;0,"",Undirviðmið!$C39))</f>
        <v/>
      </c>
      <c r="AX21" s="1" t="str">
        <f aca="false">IF(Undirviðmið!$C40="","",IF(COUNTIF($AX$6:$AX$20,Undirviðmið!$C40)&gt;0,"",Undirviðmið!$C40))</f>
        <v/>
      </c>
      <c r="AY21" s="1" t="str">
        <f aca="false">IF(Undirviðmið!$C41="","",IF(COUNTIF($AY$6:$AY$20,Undirviðmið!$C41)&gt;0,"",Undirviðmið!$C41))</f>
        <v/>
      </c>
      <c r="AZ21" s="1" t="str">
        <f aca="false">IF(Undirviðmið!$C42="","",IF(COUNTIF($AZ$6:$AZ$20,Undirviðmið!$C42)&gt;0,"",Undirviðmið!$C42))</f>
        <v/>
      </c>
      <c r="BA21" s="1" t="str">
        <f aca="false">IF(Undirviðmið!$C43="","",IF(COUNTIF($BA$6:$BA$20,Undirviðmið!$C43)&gt;0,"",Undirviðmið!$C43))</f>
        <v/>
      </c>
      <c r="BB21" s="1" t="str">
        <f aca="false">IF(Undirviðmið!$C44="","",IF(COUNTIF($BB$6:$BB$20,Undirviðmið!$C44)&gt;0,"",Undirviðmið!$C44))</f>
        <v/>
      </c>
      <c r="BC21" s="1" t="str">
        <f aca="false">IF(Undirviðmið!$C45="","",IF(COUNTIF($BC$6:$BC$20,Undirviðmið!$C45)&gt;0,"",Undirviðmið!$C45))</f>
        <v/>
      </c>
      <c r="BD21" s="1" t="str">
        <f aca="false">IF(Undirviðmið!$C46="","",IF(COUNTIF($BD$6:$BD$20,Undirviðmið!$C46)&gt;0,"",Undirviðmið!$C46))</f>
        <v/>
      </c>
      <c r="BE21" s="1" t="str">
        <f aca="false">IF(Undirviðmið!$C47="","",IF(COUNTIF($BE$6:$BE$20,Undirviðmið!$C47)&gt;0,"",Undirviðmið!$C47))</f>
        <v/>
      </c>
      <c r="BF21" s="1" t="str">
        <f aca="false">IF(Undirviðmið!$C48="","",IF(COUNTIF($BF$6:$BF$20,Undirviðmið!$C48)&gt;0,"",Undirviðmið!$C48))</f>
        <v/>
      </c>
      <c r="BG21" s="1" t="str">
        <f aca="false">IF(Undirviðmið!$C49="","",IF(COUNTIF($BG$6:$BG$20,Undirviðmið!$C49)&gt;0,"",Undirviðmið!$C49))</f>
        <v/>
      </c>
      <c r="BH21" s="1" t="str">
        <f aca="false">IF(Undirviðmið!$C50="","",IF(COUNTIF($BH$6:$BH$20,Undirviðmið!$C50)&gt;0,"",Undirviðmið!$C50))</f>
        <v/>
      </c>
      <c r="BI21" s="1" t="str">
        <f aca="false">IF(Undirviðmið!$C51="","",IF(COUNTIF($BI$6:$BI$20,Undirviðmið!$C51)&gt;0,"",Undirviðmið!$C51))</f>
        <v/>
      </c>
      <c r="BJ21" s="1" t="str">
        <f aca="false">IF(Undirviðmið!$C52="","",IF(COUNTIF($BJ$6:$BJ$20,Undirviðmið!$C52)&gt;0,"",Undirviðmið!$C52))</f>
        <v/>
      </c>
      <c r="BK21" s="1" t="str">
        <f aca="false">IF(Undirviðmið!$C53="","",IF(COUNTIF($BK$6:$BK$20,Undirviðmið!$C53)&gt;0,"",Undirviðmið!$C53))</f>
        <v/>
      </c>
      <c r="BL21" s="1" t="str">
        <f aca="false">IF(Undirviðmið!$C54="","",IF(COUNTIF($BL$6:$BL$20,Undirviðmið!$C54)&gt;0,"",Undirviðmið!$C54))</f>
        <v/>
      </c>
      <c r="BM21" s="1" t="str">
        <f aca="false">IF(Undirviðmið!$C55="","",IF(COUNTIF($BM$6:$BM$20,Undirviðmið!$C55)&gt;0,"",Undirviðmið!$C55))</f>
        <v/>
      </c>
      <c r="BN21" s="1" t="str">
        <f aca="false">IF(Undirviðmið!$C56="","",IF(COUNTIF($BN$6:$BN$20,Undirviðmið!$C56)&gt;0,"",Undirviðmið!$C56))</f>
        <v/>
      </c>
      <c r="BO21" s="1" t="str">
        <f aca="false">IF(Undirviðmið!$C57="","",IF(COUNTIF($BO$6:$BO$20,Undirviðmið!$C57)&gt;0,"",Undirviðmið!$C57))</f>
        <v/>
      </c>
      <c r="BP21" s="1" t="str">
        <f aca="false">IF(Undirviðmið!$C58="","",IF(COUNTIF($BP$6:$BP$20,Undirviðmið!$C58)&gt;0,"",Undirviðmið!$C58))</f>
        <v/>
      </c>
      <c r="BQ21" s="1" t="str">
        <f aca="false">IF(Undirviðmið!$C59="","",IF(COUNTIF($BQ$6:$BQ$20,Undirviðmið!$C59)&gt;0,"",Undirviðmið!$C59))</f>
        <v/>
      </c>
      <c r="BR21" s="1" t="str">
        <f aca="false">IF(Undirviðmið!$C60="","",IF(COUNTIF($BR$6:$BR$20,Undirviðmið!$C60)&gt;0,"",Undirviðmið!$C60))</f>
        <v/>
      </c>
      <c r="BS21" s="1" t="str">
        <f aca="false">IF(Undirviðmið!$C61="","",IF(COUNTIF($BS$6:$BS$20,Undirviðmið!$C61)&gt;0,"",Undirviðmið!$C61))</f>
        <v/>
      </c>
      <c r="BT21" s="1" t="str">
        <f aca="false">IF(Undirviðmið!$C62="","",IF(COUNTIF($BT$6:$BT$20,Undirviðmið!$C62)&gt;0,"",Undirviðmið!$C62))</f>
        <v/>
      </c>
      <c r="BU21" s="1" t="str">
        <f aca="false">IF(Undirviðmið!$C63="","",IF(COUNTIF($BU$6:$BU$20,Undirviðmið!$C63)&gt;0,"",Undirviðmið!$C63))</f>
        <v/>
      </c>
      <c r="BV21" s="1" t="str">
        <f aca="false">IF(Undirviðmið!$C64="","",IF(COUNTIF($BV$6:$BV$20,Undirviðmið!$C64)&gt;0,"",Undirviðmið!$C64))</f>
        <v/>
      </c>
      <c r="BW21" s="1" t="str">
        <f aca="false">IF(Undirviðmið!$C65="","",IF(COUNTIF($BW$6:$BW$20,Undirviðmið!$C65)&gt;0,"",Undirviðmið!$C65))</f>
        <v/>
      </c>
      <c r="BX21" s="1" t="str">
        <f aca="false">IF(Undirviðmið!$C66="","",IF(COUNTIF($BX$6:$BX$20,Undirviðmið!$C66)&gt;0,"",Undirviðmið!$C66))</f>
        <v/>
      </c>
      <c r="BY21" s="1" t="str">
        <f aca="false">IF(Undirviðmið!$C67="","",IF(COUNTIF($BY$6:$BY$20,Undirviðmið!$C67)&gt;0,"",Undirviðmið!$C67))</f>
        <v/>
      </c>
      <c r="BZ21" s="1" t="str">
        <f aca="false">IF(Undirviðmið!$C68="","",IF(COUNTIF($BZ$6:$BZ$20,Undirviðmið!$C68)&gt;0,"",Undirviðmið!$C68))</f>
        <v/>
      </c>
      <c r="CA21" s="1" t="str">
        <f aca="false">IF(Undirviðmið!$C69="","",IF(COUNTIF($CA$6:$CA$20,Undirviðmið!$C69)&gt;0,"",Undirviðmið!$C69))</f>
        <v/>
      </c>
      <c r="CB21" s="1" t="str">
        <f aca="false">IF(Undirviðmið!$C70="","",IF(COUNTIF($CB$6:$CB$20,Undirviðmið!$C70)&gt;0,"",Undirviðmið!$C70))</f>
        <v/>
      </c>
      <c r="CC21" s="1" t="str">
        <f aca="false">IF(Undirviðmið!$C71="","",IF(COUNTIF($CC$6:$CC$20,Undirviðmið!$C71)&gt;0,"",Undirviðmið!$C71))</f>
        <v/>
      </c>
      <c r="CD21" s="1" t="str">
        <f aca="false">IF(Undirviðmið!$C72="","",IF(COUNTIF($CD$6:$CD$20,Undirviðmið!$C72)&gt;0,"",Undirviðmið!$C72))</f>
        <v/>
      </c>
      <c r="CE21" s="1" t="str">
        <f aca="false">IF(Undirviðmið!$C73="","",IF(COUNTIF($CE$6:$CE$20,Undirviðmið!$C73)&gt;0,"",Undirviðmið!$C73))</f>
        <v/>
      </c>
      <c r="CF21" s="1" t="str">
        <f aca="false">IF(Undirviðmið!$C74="","",IF(COUNTIF($CF$6:$CF$20,Undirviðmið!$C74)&gt;0,"",Undirviðmið!$C74))</f>
        <v/>
      </c>
      <c r="CG21" s="1" t="str">
        <f aca="false">IF(Undirviðmið!$C75="","",IF(COUNTIF($CG$6:$CG$20,Undirviðmið!$C75)&gt;0,"",Undirviðmið!$C75))</f>
        <v/>
      </c>
      <c r="CH21" s="1" t="str">
        <f aca="false">IF(Undirviðmið!$C76="","",IF(COUNTIF($CH$6:$CH$20,Undirviðmið!$C76)&gt;0,"",Undirviðmið!$C76))</f>
        <v/>
      </c>
      <c r="CI21" s="1" t="str">
        <f aca="false">IF(Undirviðmið!$C77="","",IF(COUNTIF($CI$6:$CI$20,Undirviðmið!$C77)&gt;0,"",Undirviðmið!$C77))</f>
        <v/>
      </c>
      <c r="CJ21" s="1" t="str">
        <f aca="false">IF(Undirviðmið!$C78="","",IF(COUNTIF($CJ$6:$CJ$20,Undirviðmið!$C78)&gt;0,"",Undirviðmið!$C78))</f>
        <v/>
      </c>
      <c r="CK21" s="1" t="str">
        <f aca="false">IF(Undirviðmið!$C79="","",IF(COUNTIF($CK$6:$CK$20,Undirviðmið!$C79)&gt;0,"",Undirviðmið!$C79))</f>
        <v/>
      </c>
      <c r="CL21" s="1" t="str">
        <f aca="false">IF(Undirviðmið!$C80="","",IF(COUNTIF($CL$6:$CL$20,Undirviðmið!$C80)&gt;0,"",Undirviðmið!$C80))</f>
        <v/>
      </c>
      <c r="CM21" s="1" t="str">
        <f aca="false">IF(Undirviðmið!$C81="","",IF(COUNTIF($CM$6:$CM$20,Undirviðmið!$C81)&gt;0,"",Undirviðmið!$C81))</f>
        <v/>
      </c>
      <c r="CN21" s="1" t="str">
        <f aca="false">IF(Undirviðmið!$C82="","",IF(COUNTIF($CN$6:$CN$20,Undirviðmið!$C82)&gt;0,"",Undirviðmið!$C82))</f>
        <v/>
      </c>
      <c r="CO21" s="1" t="str">
        <f aca="false">IF(Undirviðmið!$C83="","",IF(COUNTIF($CO$6:$CO$20,Undirviðmið!$C83)&gt;0,"",Undirviðmið!$C83))</f>
        <v/>
      </c>
      <c r="CP21" s="1" t="str">
        <f aca="false">IF(Undirviðmið!$C84="","",IF(COUNTIF($CP$6:$CP$20,Undirviðmið!$C84)&gt;0,"",Undirviðmið!$C84))</f>
        <v/>
      </c>
      <c r="CQ21" s="1" t="str">
        <f aca="false">IF(Undirviðmið!$C85="","",IF(COUNTIF($CQ$6:$CQ$20,Undirviðmið!$C85)&gt;0,"",Undirviðmið!$C85))</f>
        <v/>
      </c>
      <c r="CR21" s="1" t="str">
        <f aca="false">IF(Undirviðmið!$C86="","",IF(COUNTIF($CR$6:$CR$20,Undirviðmið!$C86)&gt;0,"",Undirviðmið!$C86))</f>
        <v/>
      </c>
      <c r="CS21" s="1" t="str">
        <f aca="false">IF(Undirviðmið!$C87="","",IF(COUNTIF($CS$6:$CS$20,Undirviðmið!$C87)&gt;0,"",Undirviðmið!$C87))</f>
        <v/>
      </c>
      <c r="CT21" s="1" t="str">
        <f aca="false">IF(Undirviðmið!$C88="","",IF(COUNTIF($CT$6:$CT$20,Undirviðmið!$C88)&gt;0,"",Undirviðmið!$C88))</f>
        <v/>
      </c>
      <c r="CU21" s="1" t="str">
        <f aca="false">IF(Undirviðmið!$C89="","",IF(COUNTIF($CU$6:$CU$20,Undirviðmið!$C89)&gt;0,"",Undirviðmið!$C89))</f>
        <v/>
      </c>
      <c r="CV21" s="1" t="str">
        <f aca="false">IF(Undirviðmið!$C90="","",IF(COUNTIF($CV$6:$CV$20,Undirviðmið!$C90)&gt;0,"",Undirviðmið!$C90))</f>
        <v/>
      </c>
      <c r="CW21" s="1" t="str">
        <f aca="false">IF(Undirviðmið!$C91="","",IF(COUNTIF($CW$6:$CW$20,Undirviðmið!$C91)&gt;0,"",Undirviðmið!$C91))</f>
        <v/>
      </c>
      <c r="CX21" s="1" t="str">
        <f aca="false">IF(Undirviðmið!$C92="","",IF(COUNTIF($CX$6:$CX$20,Undirviðmið!$C92)&gt;0,"",Undirviðmið!$C92))</f>
        <v/>
      </c>
      <c r="CY21" s="1" t="str">
        <f aca="false">IF(Undirviðmið!$C93="","",IF(COUNTIF($CY$6:$CY$20,Undirviðmið!$C93)&gt;0,"",Undirviðmið!$C93))</f>
        <v/>
      </c>
      <c r="CZ21" s="1" t="str">
        <f aca="false">IF(Undirviðmið!$C94="","",IF(COUNTIF($CZ$6:$CZ$20,Undirviðmið!$C94)&gt;0,"",Undirviðmið!$C94))</f>
        <v/>
      </c>
      <c r="DA21" s="1" t="str">
        <f aca="false">IF(Undirviðmið!$C95="","",IF(COUNTIF($DA$6:$DA$20,Undirviðmið!$C95)&gt;0,"",Undirviðmið!$C95))</f>
        <v/>
      </c>
      <c r="DB21" s="1" t="str">
        <f aca="false">IF(Undirviðmið!$C96="","",IF(COUNTIF($DB$6:$DB$20,Undirviðmið!$C96)&gt;0,"",Undirviðmið!$C96))</f>
        <v/>
      </c>
      <c r="DC21" s="1" t="str">
        <f aca="false">IF(Undirviðmið!$C97="","",IF(COUNTIF($DC$6:$DC$20,Undirviðmið!$C97)&gt;0,"",Undirviðmið!$C97))</f>
        <v/>
      </c>
      <c r="DD21" s="1" t="str">
        <f aca="false">IF(Undirviðmið!$C98="","",IF(COUNTIF($DD$6:$DD$20,Undirviðmið!$C98)&gt;0,"",Undirviðmið!$C98))</f>
        <v/>
      </c>
      <c r="DE21" s="1" t="str">
        <f aca="false">IF(Undirviðmið!$C99="","",IF(COUNTIF($DE$6:$DE$20,Undirviðmið!$C99)&gt;0,"",Undirviðmið!$C99))</f>
        <v/>
      </c>
      <c r="DF21" s="1" t="str">
        <f aca="false">IF(Undirviðmið!$C100="","",IF(COUNTIF($DF$6:$DF$20,Undirviðmið!$C100)&gt;0,"",Undirviðmið!$C100))</f>
        <v/>
      </c>
      <c r="DG21" s="1" t="str">
        <f aca="false">IF(Undirviðmið!$C101="","",IF(COUNTIF($DG$6:$DG$20,Undirviðmið!$C101)&gt;0,"",Undirviðmið!$C101))</f>
        <v/>
      </c>
      <c r="DH21" s="1" t="str">
        <f aca="false">IF(Undirviðmið!$C102="","",IF(COUNTIF($DH$6:$DH$20,Undirviðmið!$C102)&gt;0,"",Undirviðmið!$C102))</f>
        <v/>
      </c>
      <c r="DI21" s="1" t="str">
        <f aca="false">IF(Undirviðmið!$C103="","",IF(COUNTIF($DI$6:$DI$20,Undirviðmið!$C103)&gt;0,"",Undirviðmið!$C103))</f>
        <v/>
      </c>
      <c r="DJ21" s="1" t="str">
        <f aca="false">IF(Undirviðmið!$C104="","",IF(COUNTIF($DJ$6:$DJ$20,Undirviðmið!$C104)&gt;0,"",Undirviðmið!$C104))</f>
        <v/>
      </c>
      <c r="DK21" s="1" t="str">
        <f aca="false">IF(Undirviðmið!$C105="","",IF(COUNTIF($DK$6:$DK$20,Undirviðmið!$C105)&gt;0,"",Undirviðmið!$C105))</f>
        <v/>
      </c>
      <c r="DL21" s="1" t="str">
        <f aca="false">IF(Undirviðmið!$C106="","",IF(COUNTIF($DL$6:$DL$20,Undirviðmið!$C106)&gt;0,"",Undirviðmið!$C106))</f>
        <v/>
      </c>
      <c r="DM21" s="1" t="str">
        <f aca="false">IF(Undirviðmið!$C107="","",IF(COUNTIF($DM$6:$DM$20,Undirviðmið!$C107)&gt;0,"",Undirviðmið!$C107))</f>
        <v/>
      </c>
      <c r="DN21" s="1" t="str">
        <f aca="false">IF(Undirviðmið!$C108="","",IF(COUNTIF($DN$6:$DN$20,Undirviðmið!$C108)&gt;0,"",Undirviðmið!$C108))</f>
        <v/>
      </c>
      <c r="DO21" s="1" t="str">
        <f aca="false">IF(Undirviðmið!$C109="","",IF(COUNTIF($DO$6:$DO$20,Undirviðmið!$C109)&gt;0,"",Undirviðmið!$C109))</f>
        <v/>
      </c>
      <c r="DP21" s="1" t="str">
        <f aca="false">IF(Undirviðmið!$C110="","",IF(COUNTIF($DP$6:$DP$20,Undirviðmið!$C110)&gt;0,"",Undirviðmið!$C110))</f>
        <v/>
      </c>
      <c r="DQ21" s="1" t="str">
        <f aca="false">IF(Undirviðmið!$C111="","",IF(COUNTIF($DQ$6:$DQ$20,Undirviðmið!$C111)&gt;0,"",Undirviðmið!$C111))</f>
        <v/>
      </c>
      <c r="DR21" s="1" t="str">
        <f aca="false">IF(Undirviðmið!$C112="","",IF(COUNTIF($DR$6:$DR$20,Undirviðmið!$C112)&gt;0,"",Undirviðmið!$C112))</f>
        <v/>
      </c>
      <c r="DS21" s="1" t="str">
        <f aca="false">IF(Undirviðmið!$C113="","",IF(COUNTIF($DS$6:$DS$20,Undirviðmið!$C113)&gt;0,"",Undirviðmið!$C113))</f>
        <v/>
      </c>
      <c r="DT21" s="1" t="str">
        <f aca="false">IF(Undirviðmið!$C114="","",IF(COUNTIF($DT$6:$DT$20,Undirviðmið!$C114)&gt;0,"",Undirviðmið!$C114))</f>
        <v/>
      </c>
      <c r="DU21" s="1" t="str">
        <f aca="false">IF(Undirviðmið!$C115="","",IF(COUNTIF($DU$6:$DU$20,Undirviðmið!$C115)&gt;0,"",Undirviðmið!$C115))</f>
        <v/>
      </c>
      <c r="DV21" s="1" t="str">
        <f aca="false">IF(Undirviðmið!$C116="","",IF(COUNTIF($DV$6:$DV$20,Undirviðmið!$C116)&gt;0,"",Undirviðmið!$C116))</f>
        <v/>
      </c>
      <c r="DW21" s="1" t="str">
        <f aca="false">IF(Undirviðmið!$C117="","",IF(COUNTIF($DW$6:$DW$20,Undirviðmið!$C117)&gt;0,"",Undirviðmið!$C117))</f>
        <v/>
      </c>
      <c r="DX21" s="1" t="str">
        <f aca="false">IF(Undirviðmið!$C118="","",IF(COUNTIF($DX$6:$DX$20,Undirviðmið!$C118)&gt;0,"",Undirviðmið!$C118))</f>
        <v/>
      </c>
      <c r="DY21" s="1" t="str">
        <f aca="false">IF(Undirviðmið!$C119="","",IF(COUNTIF($DY$6:$DY$20,Undirviðmið!$C119)&gt;0,"",Undirviðmið!$C119))</f>
        <v/>
      </c>
      <c r="DZ21" s="1" t="str">
        <f aca="false">IF(Undirviðmið!$C120="","",IF(COUNTIF($DZ$6:$DZ$20,Undirviðmið!$C120)&gt;0,"",Undirviðmið!$C120))</f>
        <v/>
      </c>
      <c r="EA21" s="1" t="str">
        <f aca="false">IF(Undirviðmið!$C121="","",IF(COUNTIF($EA$6:$EA$20,Undirviðmið!$C121)&gt;0,"",Undirviðmið!$C121))</f>
        <v/>
      </c>
      <c r="EB21" s="1" t="str">
        <f aca="false">IF(Undirviðmið!$C122="","",IF(COUNTIF($EB$6:$EB$20,Undirviðmið!$C122)&gt;0,"",Undirviðmið!$C122))</f>
        <v/>
      </c>
      <c r="EC21" s="1" t="str">
        <f aca="false">IF(Undirviðmið!$C123="","",IF(COUNTIF($EC$6:$EC$20,Undirviðmið!$C123)&gt;0,"",Undirviðmið!$C123))</f>
        <v/>
      </c>
      <c r="ED21" s="1" t="str">
        <f aca="false">IF(Undirviðmið!$C124="","",IF(COUNTIF($ED$6:$ED$20,Undirviðmið!$C124)&gt;0,"",Undirviðmið!$C124))</f>
        <v/>
      </c>
      <c r="EE21" s="1" t="str">
        <f aca="false">IF(Undirviðmið!$C125="","",IF(COUNTIF($EE$6:$EE$20,Undirviðmið!$C125)&gt;0,"",Undirviðmið!$C125))</f>
        <v/>
      </c>
      <c r="EF21" s="1" t="str">
        <f aca="false">IF(Undirviðmið!$C126="","",IF(COUNTIF($EF$6:$EF$20,Undirviðmið!$C126)&gt;0,"",Undirviðmið!$C126))</f>
        <v/>
      </c>
      <c r="EG21" s="1" t="str">
        <f aca="false">IF(Undirviðmið!$C127="","",IF(COUNTIF($EG$6:$EG$20,Undirviðmið!$C127)&gt;0,"",Undirviðmið!$C127))</f>
        <v/>
      </c>
      <c r="EH21" s="1" t="str">
        <f aca="false">IF(Undirviðmið!$C128="","",IF(COUNTIF($EH$6:$EH$20,Undirviðmið!$C128)&gt;0,"",Undirviðmið!$C128))</f>
        <v/>
      </c>
      <c r="EI21" s="1" t="str">
        <f aca="false">IF(Undirviðmið!$C129="","",IF(COUNTIF($EI$6:$EI$20,Undirviðmið!$C129)&gt;0,"",Undirviðmið!$C129))</f>
        <v/>
      </c>
      <c r="EJ21" s="1" t="str">
        <f aca="false">IF(Undirviðmið!$C130="","",IF(COUNTIF($EJ$6:$EJ$20,Undirviðmið!$C130)&gt;0,"",Undirviðmið!$C130))</f>
        <v/>
      </c>
      <c r="EK21" s="1" t="str">
        <f aca="false">IF(Undirviðmið!$C131="","",IF(COUNTIF($EK$6:$EK$20,Undirviðmið!$C131)&gt;0,"",Undirviðmið!$C131))</f>
        <v/>
      </c>
      <c r="EL21" s="1" t="str">
        <f aca="false">IF(Undirviðmið!$C132="","",IF(COUNTIF($EL$6:$EL$20,Undirviðmið!$C132)&gt;0,"",Undirviðmið!$C132))</f>
        <v/>
      </c>
      <c r="EM21" s="1" t="str">
        <f aca="false">IF(Undirviðmið!$C133="","",IF(COUNTIF($EM$6:$EM$20,Undirviðmið!$C133)&gt;0,"",Undirviðmið!$C133))</f>
        <v/>
      </c>
      <c r="EN21" s="1" t="str">
        <f aca="false">IF(Undirviðmið!$C134="","",IF(COUNTIF($EN$6:$EN$20,Undirviðmið!$C134)&gt;0,"",Undirviðmið!$C134))</f>
        <v/>
      </c>
      <c r="EO21" s="1" t="str">
        <f aca="false">IF(Undirviðmið!$C135="","",IF(COUNTIF($EO$6:$EO$20,Undirviðmið!$C135)&gt;0,"",Undirviðmið!$C135))</f>
        <v/>
      </c>
      <c r="EP21" s="1" t="str">
        <f aca="false">IF(Undirviðmið!$C136="","",IF(COUNTIF($EP$6:$EP$20,Undirviðmið!$C136)&gt;0,"",Undirviðmið!$C136))</f>
        <v/>
      </c>
      <c r="EQ21" s="1" t="str">
        <f aca="false">IF(Undirviðmið!$C137="","",IF(COUNTIF($EQ$6:$EQ$20,Undirviðmið!$C137)&gt;0,"",Undirviðmið!$C137))</f>
        <v/>
      </c>
      <c r="ER21" s="1" t="str">
        <f aca="false">IF(Undirviðmið!$C138="","",IF(COUNTIF($ER$6:$ER$20,Undirviðmið!$C138)&gt;0,"",Undirviðmið!$C138))</f>
        <v/>
      </c>
      <c r="ES21" s="1" t="str">
        <f aca="false">IF(Undirviðmið!$C139="","",IF(COUNTIF($ES$6:$ES$20,Undirviðmið!$C139)&gt;0,"",Undirviðmið!$C139))</f>
        <v/>
      </c>
      <c r="ET21" s="1" t="str">
        <f aca="false">IF(Undirviðmið!$C140="","",IF(COUNTIF($ET$6:$ET$20,Undirviðmið!$C140)&gt;0,"",Undirviðmið!$C140))</f>
        <v/>
      </c>
      <c r="EU21" s="1" t="str">
        <f aca="false">IF(Undirviðmið!$C141="","",IF(COUNTIF($EU$6:$EU$20,Undirviðmið!$C141)&gt;0,"",Undirviðmið!$C141))</f>
        <v/>
      </c>
      <c r="EV21" s="1" t="str">
        <f aca="false">IF(Undirviðmið!$C142="","",IF(COUNTIF($EV$6:$EV$20,Undirviðmið!$C142)&gt;0,"",Undirviðmið!$C142))</f>
        <v/>
      </c>
      <c r="EW21" s="1" t="str">
        <f aca="false">IF(Undirviðmið!$C143="","",IF(COUNTIF($EW$6:$EW$20,Undirviðmið!$C143)&gt;0,"",Undirviðmið!$C143))</f>
        <v/>
      </c>
      <c r="EX21" s="1" t="str">
        <f aca="false">IF(Undirviðmið!$C144="","",IF(COUNTIF($EX$6:$EX$20,Undirviðmið!$C144)&gt;0,"",Undirviðmið!$C144))</f>
        <v/>
      </c>
      <c r="EY21" s="1" t="str">
        <f aca="false">IF(Undirviðmið!$C145="","",IF(COUNTIF($EY$6:$EY$20,Undirviðmið!$C145)&gt;0,"",Undirviðmið!$C145))</f>
        <v/>
      </c>
      <c r="EZ21" s="1" t="str">
        <f aca="false">IF(Undirviðmið!$C146="","",IF(COUNTIF($EZ$6:$EZ$20,Undirviðmið!$C146)&gt;0,"",Undirviðmið!$C146))</f>
        <v/>
      </c>
      <c r="FA21" s="1" t="str">
        <f aca="false">IF(Undirviðmið!$C147="","",IF(COUNTIF($FA$6:$FA$20,Undirviðmið!$C147)&gt;0,"",Undirviðmið!$C147))</f>
        <v/>
      </c>
      <c r="FB21" s="1" t="str">
        <f aca="false">IF(Undirviðmið!$C148="","",IF(COUNTIF($FB$6:$FB$20,Undirviðmið!$C148)&gt;0,"",Undirviðmið!$C148))</f>
        <v/>
      </c>
      <c r="FC21" s="1" t="str">
        <f aca="false">IF(Undirviðmið!$C149="","",IF(COUNTIF($FC$6:$FC$20,Undirviðmið!$C149)&gt;0,"",Undirviðmið!$C149))</f>
        <v/>
      </c>
      <c r="FD21" s="1" t="str">
        <f aca="false">IF(Undirviðmið!$C150="","",IF(COUNTIF($FD$6:$FD$20,Undirviðmið!$C150)&gt;0,"",Undirviðmið!$C150))</f>
        <v/>
      </c>
      <c r="FE21" s="1" t="str">
        <f aca="false">IF(Undirviðmið!$C151="","",IF(COUNTIF($FE$6:$FE$20,Undirviðmið!$C151)&gt;0,"",Undirviðmið!$C151))</f>
        <v/>
      </c>
      <c r="FF21" s="1" t="str">
        <f aca="false">IF(Undirviðmið!$C152="","",IF(COUNTIF($FF$6:$FF$20,Undirviðmið!$C152)&gt;0,"",Undirviðmið!$C152))</f>
        <v/>
      </c>
      <c r="FG21" s="1" t="str">
        <f aca="false">IF(Undirviðmið!$C153="","",IF(COUNTIF($FG$6:$FG$20,Undirviðmið!$C153)&gt;0,"",Undirviðmið!$C153))</f>
        <v/>
      </c>
      <c r="FH21" s="1" t="str">
        <f aca="false">IF(Undirviðmið!$C154="","",IF(COUNTIF($FH$6:$FH$20,Undirviðmið!$C154)&gt;0,"",Undirviðmið!$C154))</f>
        <v/>
      </c>
      <c r="FI21" s="1" t="str">
        <f aca="false">IF(Undirviðmið!$C155="","",IF(COUNTIF($FI$6:$FI$20,Undirviðmið!$C155)&gt;0,"",Undirviðmið!$C155))</f>
        <v/>
      </c>
      <c r="FJ21" s="1" t="str">
        <f aca="false">IF(Undirviðmið!$C156="","",IF(COUNTIF($FJ$6:$FJ$20,Undirviðmið!$C156)&gt;0,"",Undirviðmið!$C156))</f>
        <v/>
      </c>
      <c r="FK21" s="1" t="str">
        <f aca="false">IF(Undirviðmið!$C157="","",IF(COUNTIF($FK$6:$FK$20,Undirviðmið!$C157)&gt;0,"",Undirviðmið!$C157))</f>
        <v/>
      </c>
      <c r="FL21" s="1" t="str">
        <f aca="false">IF(Undirviðmið!$C158="","",IF(COUNTIF($FL$6:$FL$20,Undirviðmið!$C158)&gt;0,"",Undirviðmið!$C158))</f>
        <v/>
      </c>
      <c r="FM21" s="1" t="str">
        <f aca="false">IF(Undirviðmið!$C159="","",IF(COUNTIF($FM$6:$FM$20,Undirviðmið!$C159)&gt;0,"",Undirviðmið!$C159))</f>
        <v/>
      </c>
      <c r="FN21" s="1" t="str">
        <f aca="false">IF(Undirviðmið!$C160="","",IF(COUNTIF($FN$6:$FN$20,Undirviðmið!$C160)&gt;0,"",Undirviðmið!$C160))</f>
        <v/>
      </c>
      <c r="FO21" s="1" t="str">
        <f aca="false">IF(Undirviðmið!$C161="","",IF(COUNTIF($FO$6:$FO$20,Undirviðmið!$C161)&gt;0,"",Undirviðmið!$C161))</f>
        <v/>
      </c>
      <c r="FP21" s="1" t="str">
        <f aca="false">IF(Undirviðmið!$C162="","",IF(COUNTIF($FP$6:$FP$20,Undirviðmið!$C162)&gt;0,"",Undirviðmið!$C162))</f>
        <v/>
      </c>
      <c r="FQ21" s="1" t="str">
        <f aca="false">IF(Undirviðmið!$C163="","",IF(COUNTIF($FQ$6:$FQ$20,Undirviðmið!$C163)&gt;0,"",Undirviðmið!$C163))</f>
        <v/>
      </c>
      <c r="FR21" s="1" t="str">
        <f aca="false">IF(Undirviðmið!$C164="","",IF(COUNTIF($FR$6:$FR$20,Undirviðmið!$C164)&gt;0,"",Undirviðmið!$C164))</f>
        <v/>
      </c>
      <c r="FS21" s="1" t="str">
        <f aca="false">IF(Undirviðmið!$C165="","",IF(COUNTIF($FS$6:$FS$20,Undirviðmið!$C165)&gt;0,"",Undirviðmið!$C165))</f>
        <v/>
      </c>
      <c r="FT21" s="1" t="str">
        <f aca="false">IF(Undirviðmið!$C166="","",IF(COUNTIF($FT$6:$FT$20,Undirviðmið!$C166)&gt;0,"",Undirviðmið!$C166))</f>
        <v/>
      </c>
      <c r="FU21" s="1" t="str">
        <f aca="false">IF(Undirviðmið!$C167="","",IF(COUNTIF($FU$6:$FU$20,Undirviðmið!$C167)&gt;0,"",Undirviðmið!$C167))</f>
        <v/>
      </c>
      <c r="FV21" s="1" t="str">
        <f aca="false">IF(Undirviðmið!$C168="","",IF(COUNTIF($FV$6:$FV$20,Undirviðmið!$C168)&gt;0,"",Undirviðmið!$C168))</f>
        <v/>
      </c>
      <c r="FW21" s="1" t="str">
        <f aca="false">IF(Undirviðmið!$C169="","",IF(COUNTIF($FW$6:$FW$20,Undirviðmið!$C169)&gt;0,"",Undirviðmið!$C169))</f>
        <v/>
      </c>
      <c r="FX21" s="1" t="str">
        <f aca="false">IF(Undirviðmið!$C170="","",IF(COUNTIF($FX$6:$FX$20,Undirviðmið!$C170)&gt;0,"",Undirviðmið!$C170))</f>
        <v/>
      </c>
      <c r="FY21" s="1" t="str">
        <f aca="false">IF(Undirviðmið!$C171="","",IF(COUNTIF($FY$6:$FY$20,Undirviðmið!$C171)&gt;0,"",Undirviðmið!$C171))</f>
        <v/>
      </c>
      <c r="FZ21" s="1" t="str">
        <f aca="false">IF(Undirviðmið!$C172="","",IF(COUNTIF($FZ$6:$FZ$20,Undirviðmið!$C172)&gt;0,"",Undirviðmið!$C172))</f>
        <v/>
      </c>
      <c r="GA21" s="1" t="str">
        <f aca="false">IF(Undirviðmið!$C173="","",IF(COUNTIF($GA$6:$GA$20,Undirviðmið!$C173)&gt;0,"",Undirviðmið!$C173))</f>
        <v/>
      </c>
      <c r="GB21" s="1" t="str">
        <f aca="false">IF(Undirviðmið!$C174="","",IF(COUNTIF($GB$6:$GB$20,Undirviðmið!$C174)&gt;0,"",Undirviðmið!$C174))</f>
        <v/>
      </c>
      <c r="GC21" s="1" t="str">
        <f aca="false">IF(Undirviðmið!$C175="","",IF(COUNTIF($GC$6:$GC$20,Undirviðmið!$C175)&gt;0,"",Undirviðmið!$C175))</f>
        <v/>
      </c>
      <c r="GD21" s="1" t="str">
        <f aca="false">IF(Undirviðmið!$C176="","",IF(COUNTIF($GD$6:$GD$20,Undirviðmið!$C176)&gt;0,"",Undirviðmið!$C176))</f>
        <v/>
      </c>
      <c r="GE21" s="1" t="str">
        <f aca="false">IF(Undirviðmið!$C177="","",IF(COUNTIF($GE$6:$GE$20,Undirviðmið!$C177)&gt;0,"",Undirviðmið!$C177))</f>
        <v/>
      </c>
      <c r="GF21" s="1" t="str">
        <f aca="false">IF(Undirviðmið!$C178="","",IF(COUNTIF($GF$6:$GF$20,Undirviðmið!$C178)&gt;0,"",Undirviðmið!$C178))</f>
        <v/>
      </c>
      <c r="GG21" s="1" t="str">
        <f aca="false">IF(Undirviðmið!$C179="","",IF(COUNTIF($GG$6:$GG$20,Undirviðmið!$C179)&gt;0,"",Undirviðmið!$C179))</f>
        <v/>
      </c>
      <c r="GH21" s="1" t="str">
        <f aca="false">IF(Undirviðmið!$C180="","",IF(COUNTIF($GH$6:$GH$20,Undirviðmið!$C180)&gt;0,"",Undirviðmið!$C180))</f>
        <v/>
      </c>
      <c r="GI21" s="1" t="str">
        <f aca="false">IF(Undirviðmið!$C181="","",IF(COUNTIF($GI$6:$GI$20,Undirviðmið!$C181)&gt;0,"",Undirviðmið!$C181))</f>
        <v/>
      </c>
      <c r="GJ21" s="1" t="str">
        <f aca="false">IF(Undirviðmið!$C182="","",IF(COUNTIF($GJ$6:$GJ$20,Undirviðmið!$C182)&gt;0,"",Undirviðmið!$C182))</f>
        <v/>
      </c>
      <c r="GK21" s="1" t="str">
        <f aca="false">IF(Undirviðmið!$C183="","",IF(COUNTIF($GK$6:$GK$20,Undirviðmið!$C183)&gt;0,"",Undirviðmið!$C183))</f>
        <v/>
      </c>
      <c r="GL21" s="1" t="str">
        <f aca="false">IF(Undirviðmið!$C184="","",IF(COUNTIF($GL$6:$GL$20,Undirviðmið!$C184)&gt;0,"",Undirviðmið!$C184))</f>
        <v/>
      </c>
      <c r="GM21" s="1" t="str">
        <f aca="false">IF(Undirviðmið!$C185="","",IF(COUNTIF($GM$6:$GM$20,Undirviðmið!$C185)&gt;0,"",Undirviðmið!$C185))</f>
        <v/>
      </c>
      <c r="GN21" s="1" t="str">
        <f aca="false">IF(Undirviðmið!$C186="","",IF(COUNTIF($GN$6:$GN$20,Undirviðmið!$C186)&gt;0,"",Undirviðmið!$C186))</f>
        <v/>
      </c>
      <c r="GO21" s="1" t="str">
        <f aca="false">IF(Undirviðmið!$C187="","",IF(COUNTIF($GO$6:$GO$20,Undirviðmið!$C187)&gt;0,"",Undirviðmið!$C187))</f>
        <v/>
      </c>
      <c r="GP21" s="1" t="str">
        <f aca="false">IF(Undirviðmið!$C188="","",IF(COUNTIF($GP$6:$GP$20,Undirviðmið!$C188)&gt;0,"",Undirviðmið!$C188))</f>
        <v/>
      </c>
      <c r="GQ21" s="1" t="str">
        <f aca="false">IF(Undirviðmið!$C189="","",IF(COUNTIF($GQ$6:$GQ$20,Undirviðmið!$C189)&gt;0,"",Undirviðmið!$C189))</f>
        <v/>
      </c>
      <c r="GR21" s="1" t="str">
        <f aca="false">IF(Undirviðmið!$C190="","",IF(COUNTIF($GR$6:$GR$20,Undirviðmið!$C190)&gt;0,"",Undirviðmið!$C190))</f>
        <v/>
      </c>
      <c r="GS21" s="1" t="str">
        <f aca="false">IF(Undirviðmið!$C191="","",IF(COUNTIF($GS$6:$GS$20,Undirviðmið!$C191)&gt;0,"",Undirviðmið!$C191))</f>
        <v/>
      </c>
      <c r="GT21" s="1" t="str">
        <f aca="false">IF(Undirviðmið!$C192="","",IF(COUNTIF($GT$6:$GT$20,Undirviðmið!$C192)&gt;0,"",Undirviðmið!$C192))</f>
        <v/>
      </c>
      <c r="GU21" s="1" t="str">
        <f aca="false">IF(Undirviðmið!$C193="","",IF(COUNTIF($GU$6:$GU$20,Undirviðmið!$C193)&gt;0,"",Undirviðmið!$C193))</f>
        <v/>
      </c>
      <c r="GV21" s="1" t="str">
        <f aca="false">IF(Undirviðmið!$C194="","",IF(COUNTIF($GV$6:$GV$20,Undirviðmið!$C194)&gt;0,"",Undirviðmið!$C194))</f>
        <v/>
      </c>
      <c r="GW21" s="1" t="str">
        <f aca="false">IF(Undirviðmið!$C195="","",IF(COUNTIF($GW$6:$GW$20,Undirviðmið!$C195)&gt;0,"",Undirviðmið!$C195))</f>
        <v/>
      </c>
      <c r="GX21" s="1" t="str">
        <f aca="false">IF(Undirviðmið!$C196="","",IF(COUNTIF($GX$6:$GX$20,Undirviðmið!$C196)&gt;0,"",Undirviðmið!$C196))</f>
        <v/>
      </c>
      <c r="GY21" s="1" t="str">
        <f aca="false">IF(Undirviðmið!$C197="","",IF(COUNTIF($GY$6:$GY$20,Undirviðmið!$C197)&gt;0,"",Undirviðmið!$C197))</f>
        <v/>
      </c>
      <c r="GZ21" s="1" t="str">
        <f aca="false">IF(Undirviðmið!$C198="","",IF(COUNTIF($GZ$6:$GZ$20,Undirviðmið!$C198)&gt;0,"",Undirviðmið!$C198))</f>
        <v/>
      </c>
      <c r="HA21" s="1" t="str">
        <f aca="false">IF(Undirviðmið!$C199="","",IF(COUNTIF($HA$6:$HA$20,Undirviðmið!$C199)&gt;0,"",Undirviðmið!$C199))</f>
        <v/>
      </c>
      <c r="HB21" s="1" t="str">
        <f aca="false">IF(Undirviðmið!$C200="","",IF(COUNTIF($HB$6:$HB$20,Undirviðmið!$C200)&gt;0,"",Undirviðmið!$C200))</f>
        <v/>
      </c>
      <c r="HC21" s="1" t="str">
        <f aca="false">IF(Undirviðmið!$C201="","",IF(COUNTIF($HC$6:$HC$20,Undirviðmið!$C201)&gt;0,"",Undirviðmið!$C201))</f>
        <v/>
      </c>
      <c r="HD21" s="1" t="str">
        <f aca="false">IF(Undirviðmið!$C202="","",IF(COUNTIF($HD$6:$HD$20,Undirviðmið!$C202)&gt;0,"",Undirviðmið!$C202))</f>
        <v/>
      </c>
      <c r="HE21" s="1" t="str">
        <f aca="false">IF(Undirviðmið!$C203="","",IF(COUNTIF($HE$6:$HE$20,Undirviðmið!$C203)&gt;0,"",Undirviðmið!$C203))</f>
        <v/>
      </c>
      <c r="HF21" s="1" t="str">
        <f aca="false">IF(Undirviðmið!$C204="","",IF(COUNTIF($HF$6:$HF$20,Undirviðmið!$C204)&gt;0,"",Undirviðmið!$C204))</f>
        <v/>
      </c>
      <c r="HG21" s="1" t="str">
        <f aca="false">IF(Undirviðmið!$C205="","",IF(COUNTIF($HG$6:$HG$20,Undirviðmið!$C205)&gt;0,"",Undirviðmið!$C205))</f>
        <v/>
      </c>
    </row>
    <row r="22" customFormat="false" ht="15" hidden="false" customHeight="true" outlineLevel="0" collapsed="false">
      <c r="B22" s="1" t="s">
        <v>89</v>
      </c>
      <c r="C22" s="1" t="s">
        <v>285</v>
      </c>
      <c r="D22" s="1" t="s">
        <v>286</v>
      </c>
      <c r="E22" s="1" t="n">
        <v>5</v>
      </c>
      <c r="F22" s="1" t="s">
        <v>287</v>
      </c>
      <c r="G22" s="1" t="s">
        <v>288</v>
      </c>
      <c r="H22" s="1" t="s">
        <v>289</v>
      </c>
      <c r="I22" s="1" t="s">
        <v>290</v>
      </c>
      <c r="J22" s="1" t="s">
        <v>291</v>
      </c>
    </row>
    <row r="23" customFormat="false" ht="15" hidden="false" customHeight="true" outlineLevel="0" collapsed="false">
      <c r="B23" s="1" t="s">
        <v>89</v>
      </c>
      <c r="C23" s="1" t="s">
        <v>292</v>
      </c>
      <c r="D23" s="1" t="s">
        <v>293</v>
      </c>
      <c r="E23" s="1" t="n">
        <v>5</v>
      </c>
      <c r="F23" s="1" t="s">
        <v>294</v>
      </c>
      <c r="G23" s="1" t="s">
        <v>295</v>
      </c>
      <c r="H23" s="1" t="s">
        <v>296</v>
      </c>
      <c r="I23" s="1" t="s">
        <v>297</v>
      </c>
      <c r="J23" s="1" t="s">
        <v>298</v>
      </c>
    </row>
    <row r="24" customFormat="false" ht="15" hidden="false" customHeight="true" outlineLevel="0" collapsed="false">
      <c r="B24" s="1" t="s">
        <v>89</v>
      </c>
      <c r="C24" s="1" t="s">
        <v>299</v>
      </c>
      <c r="D24" s="1" t="s">
        <v>300</v>
      </c>
      <c r="E24" s="1" t="n">
        <v>5</v>
      </c>
      <c r="F24" s="1" t="s">
        <v>301</v>
      </c>
      <c r="G24" s="1" t="s">
        <v>302</v>
      </c>
      <c r="H24" s="1" t="s">
        <v>303</v>
      </c>
      <c r="I24" s="1" t="s">
        <v>304</v>
      </c>
      <c r="J24" s="1" t="s">
        <v>305</v>
      </c>
    </row>
    <row r="25" customFormat="false" ht="15" hidden="false" customHeight="true" outlineLevel="0" collapsed="false">
      <c r="B25" s="1" t="s">
        <v>89</v>
      </c>
      <c r="C25" s="1" t="s">
        <v>306</v>
      </c>
      <c r="D25" s="1" t="s">
        <v>307</v>
      </c>
      <c r="E25" s="1" t="n">
        <v>5</v>
      </c>
      <c r="F25" s="1" t="s">
        <v>308</v>
      </c>
      <c r="G25" s="1" t="s">
        <v>309</v>
      </c>
      <c r="H25" s="1" t="s">
        <v>310</v>
      </c>
      <c r="I25" s="1" t="s">
        <v>311</v>
      </c>
      <c r="J25" s="1" t="s">
        <v>312</v>
      </c>
    </row>
    <row r="26" customFormat="false" ht="15" hidden="false" customHeight="true" outlineLevel="0" collapsed="false">
      <c r="B26" s="1" t="s">
        <v>89</v>
      </c>
      <c r="C26" s="1" t="s">
        <v>313</v>
      </c>
      <c r="D26" s="1" t="s">
        <v>314</v>
      </c>
      <c r="E26" s="1" t="n">
        <v>5</v>
      </c>
      <c r="F26" s="1" t="s">
        <v>315</v>
      </c>
      <c r="G26" s="1" t="s">
        <v>316</v>
      </c>
      <c r="H26" s="1" t="s">
        <v>317</v>
      </c>
      <c r="I26" s="1" t="s">
        <v>318</v>
      </c>
      <c r="J26" s="1" t="s">
        <v>319</v>
      </c>
    </row>
    <row r="27" customFormat="false" ht="15" hidden="false" customHeight="true" outlineLevel="0" collapsed="false">
      <c r="B27" s="1" t="s">
        <v>89</v>
      </c>
      <c r="C27" s="1" t="s">
        <v>320</v>
      </c>
      <c r="D27" s="1" t="s">
        <v>321</v>
      </c>
      <c r="E27" s="1" t="n">
        <v>5</v>
      </c>
      <c r="F27" s="1" t="s">
        <v>322</v>
      </c>
      <c r="G27" s="1" t="s">
        <v>323</v>
      </c>
      <c r="H27" s="1" t="s">
        <v>324</v>
      </c>
      <c r="I27" s="1" t="s">
        <v>325</v>
      </c>
      <c r="J27" s="1" t="s">
        <v>326</v>
      </c>
    </row>
    <row r="28" customFormat="false" ht="15" hidden="false" customHeight="true" outlineLevel="0" collapsed="false">
      <c r="B28" s="1" t="s">
        <v>89</v>
      </c>
      <c r="C28" s="1" t="s">
        <v>327</v>
      </c>
      <c r="D28" s="1" t="s">
        <v>328</v>
      </c>
      <c r="E28" s="1" t="n">
        <v>5</v>
      </c>
      <c r="F28" s="1" t="s">
        <v>329</v>
      </c>
      <c r="G28" s="1" t="s">
        <v>330</v>
      </c>
      <c r="H28" s="1" t="s">
        <v>331</v>
      </c>
      <c r="I28" s="1" t="s">
        <v>332</v>
      </c>
      <c r="J28" s="1" t="s">
        <v>333</v>
      </c>
    </row>
    <row r="29" customFormat="false" ht="15" hidden="false" customHeight="true" outlineLevel="0" collapsed="false">
      <c r="B29" s="1" t="s">
        <v>92</v>
      </c>
      <c r="C29" s="1" t="s">
        <v>334</v>
      </c>
      <c r="D29" s="1" t="s">
        <v>335</v>
      </c>
      <c r="E29" s="1" t="n">
        <v>5</v>
      </c>
      <c r="F29" s="1" t="s">
        <v>336</v>
      </c>
      <c r="G29" s="1" t="s">
        <v>337</v>
      </c>
      <c r="H29" s="64" t="s">
        <v>338</v>
      </c>
      <c r="I29" s="1" t="s">
        <v>339</v>
      </c>
      <c r="J29" s="1" t="s">
        <v>340</v>
      </c>
    </row>
    <row r="30" customFormat="false" ht="15" hidden="false" customHeight="true" outlineLevel="0" collapsed="false">
      <c r="B30" s="1" t="s">
        <v>92</v>
      </c>
      <c r="C30" s="1" t="s">
        <v>341</v>
      </c>
      <c r="D30" s="1" t="s">
        <v>342</v>
      </c>
      <c r="E30" s="1" t="n">
        <v>5</v>
      </c>
      <c r="F30" s="1" t="s">
        <v>343</v>
      </c>
      <c r="G30" s="1" t="s">
        <v>344</v>
      </c>
      <c r="H30" s="1" t="s">
        <v>345</v>
      </c>
      <c r="I30" s="1" t="s">
        <v>346</v>
      </c>
      <c r="J30" s="1" t="s">
        <v>347</v>
      </c>
    </row>
    <row r="31" customFormat="false" ht="15" hidden="false" customHeight="true" outlineLevel="0" collapsed="false">
      <c r="B31" s="1" t="s">
        <v>92</v>
      </c>
      <c r="C31" s="1" t="s">
        <v>348</v>
      </c>
      <c r="D31" s="1" t="s">
        <v>349</v>
      </c>
      <c r="E31" s="1" t="n">
        <v>5</v>
      </c>
      <c r="F31" s="1" t="s">
        <v>350</v>
      </c>
      <c r="G31" s="1" t="s">
        <v>351</v>
      </c>
      <c r="H31" s="1" t="s">
        <v>352</v>
      </c>
      <c r="I31" s="1" t="s">
        <v>353</v>
      </c>
      <c r="J31" s="1" t="s">
        <v>354</v>
      </c>
    </row>
    <row r="32" customFormat="false" ht="15" hidden="false" customHeight="true" outlineLevel="0" collapsed="false">
      <c r="B32" s="1" t="s">
        <v>94</v>
      </c>
      <c r="C32" s="1" t="s">
        <v>355</v>
      </c>
      <c r="D32" s="1" t="s">
        <v>356</v>
      </c>
      <c r="E32" s="1" t="n">
        <v>5</v>
      </c>
      <c r="F32" s="1" t="s">
        <v>357</v>
      </c>
      <c r="G32" s="1" t="s">
        <v>358</v>
      </c>
      <c r="H32" s="1" t="s">
        <v>359</v>
      </c>
      <c r="I32" s="1" t="s">
        <v>360</v>
      </c>
      <c r="J32" s="1" t="s">
        <v>361</v>
      </c>
    </row>
    <row r="33" customFormat="false" ht="15" hidden="false" customHeight="true" outlineLevel="0" collapsed="false">
      <c r="B33" s="1" t="s">
        <v>94</v>
      </c>
      <c r="C33" s="1" t="s">
        <v>362</v>
      </c>
      <c r="D33" s="1" t="s">
        <v>363</v>
      </c>
      <c r="E33" s="1" t="n">
        <v>5</v>
      </c>
      <c r="F33" s="1" t="s">
        <v>364</v>
      </c>
      <c r="G33" s="1" t="s">
        <v>365</v>
      </c>
      <c r="H33" s="1" t="s">
        <v>366</v>
      </c>
      <c r="I33" s="1" t="s">
        <v>367</v>
      </c>
      <c r="J33" s="1" t="s">
        <v>368</v>
      </c>
    </row>
    <row r="34" customFormat="false" ht="15" hidden="false" customHeight="true" outlineLevel="0" collapsed="false">
      <c r="B34" s="1" t="s">
        <v>94</v>
      </c>
      <c r="C34" s="1" t="s">
        <v>85</v>
      </c>
      <c r="D34" s="1" t="s">
        <v>369</v>
      </c>
      <c r="E34" s="1" t="n">
        <v>5</v>
      </c>
      <c r="F34" s="1" t="s">
        <v>370</v>
      </c>
      <c r="G34" s="1" t="s">
        <v>371</v>
      </c>
      <c r="H34" s="1" t="s">
        <v>372</v>
      </c>
      <c r="I34" s="1" t="s">
        <v>373</v>
      </c>
      <c r="J34" s="1" t="s">
        <v>374</v>
      </c>
    </row>
    <row r="35" customFormat="false" ht="15" hidden="false" customHeight="true" outlineLevel="0" collapsed="false">
      <c r="B35" s="1" t="s">
        <v>94</v>
      </c>
      <c r="C35" s="1" t="s">
        <v>375</v>
      </c>
      <c r="D35" s="1" t="s">
        <v>376</v>
      </c>
      <c r="E35" s="1" t="n">
        <v>5</v>
      </c>
      <c r="F35" s="1" t="s">
        <v>377</v>
      </c>
      <c r="G35" s="1" t="s">
        <v>378</v>
      </c>
      <c r="H35" s="1" t="s">
        <v>379</v>
      </c>
      <c r="I35" s="1" t="s">
        <v>380</v>
      </c>
      <c r="J35" s="1" t="s">
        <v>381</v>
      </c>
    </row>
    <row r="36" customFormat="false" ht="15" hidden="false" customHeight="true" outlineLevel="0" collapsed="false">
      <c r="B36" s="1" t="s">
        <v>94</v>
      </c>
      <c r="C36" s="1" t="s">
        <v>382</v>
      </c>
      <c r="D36" s="1" t="s">
        <v>383</v>
      </c>
      <c r="E36" s="1" t="n">
        <v>5</v>
      </c>
      <c r="F36" s="1" t="s">
        <v>384</v>
      </c>
      <c r="G36" s="1" t="s">
        <v>385</v>
      </c>
      <c r="H36" s="1" t="s">
        <v>386</v>
      </c>
      <c r="I36" s="1" t="s">
        <v>387</v>
      </c>
      <c r="J36" s="1" t="s">
        <v>388</v>
      </c>
    </row>
    <row r="37" customFormat="false" ht="15" hidden="false" customHeight="true" outlineLevel="0" collapsed="false">
      <c r="B37" s="1" t="s">
        <v>94</v>
      </c>
      <c r="C37" s="1" t="s">
        <v>389</v>
      </c>
      <c r="D37" s="64" t="s">
        <v>390</v>
      </c>
      <c r="E37" s="1" t="n">
        <v>5</v>
      </c>
      <c r="F37" s="1" t="s">
        <v>391</v>
      </c>
      <c r="G37" s="1" t="s">
        <v>392</v>
      </c>
      <c r="H37" s="1" t="s">
        <v>393</v>
      </c>
      <c r="I37" s="1" t="s">
        <v>394</v>
      </c>
      <c r="J37" s="1" t="s">
        <v>395</v>
      </c>
    </row>
    <row r="38" customFormat="false" ht="15" hidden="false" customHeight="true" outlineLevel="0" collapsed="false">
      <c r="B38" s="65" t="s">
        <v>396</v>
      </c>
      <c r="C38" s="1" t="s">
        <v>397</v>
      </c>
      <c r="D38" s="1" t="s">
        <v>398</v>
      </c>
      <c r="E38" s="1" t="n">
        <v>5</v>
      </c>
      <c r="F38" s="1" t="s">
        <v>399</v>
      </c>
      <c r="G38" s="1" t="s">
        <v>400</v>
      </c>
      <c r="H38" s="1" t="s">
        <v>401</v>
      </c>
      <c r="I38" s="1" t="s">
        <v>402</v>
      </c>
      <c r="J38" s="1" t="s">
        <v>403</v>
      </c>
    </row>
    <row r="39" customFormat="false" ht="15" hidden="false" customHeight="true" outlineLevel="0" collapsed="false">
      <c r="B39" s="65" t="s">
        <v>170</v>
      </c>
      <c r="C39" s="1" t="s">
        <v>404</v>
      </c>
      <c r="D39" s="1" t="s">
        <v>405</v>
      </c>
      <c r="E39" s="1" t="n">
        <v>5</v>
      </c>
      <c r="F39" s="1" t="s">
        <v>406</v>
      </c>
      <c r="G39" s="1" t="s">
        <v>407</v>
      </c>
      <c r="H39" s="1" t="s">
        <v>408</v>
      </c>
      <c r="I39" s="1" t="s">
        <v>409</v>
      </c>
      <c r="J39" s="1" t="s">
        <v>410</v>
      </c>
    </row>
    <row r="40" customFormat="false" ht="15" hidden="false" customHeight="true" outlineLevel="0" collapsed="false">
      <c r="B40" s="65" t="s">
        <v>170</v>
      </c>
      <c r="C40" s="1" t="s">
        <v>411</v>
      </c>
      <c r="D40" s="1" t="s">
        <v>412</v>
      </c>
      <c r="E40" s="1" t="n">
        <v>5</v>
      </c>
      <c r="F40" s="1" t="s">
        <v>413</v>
      </c>
      <c r="G40" s="1" t="s">
        <v>414</v>
      </c>
      <c r="H40" s="1" t="s">
        <v>415</v>
      </c>
      <c r="I40" s="1" t="s">
        <v>416</v>
      </c>
      <c r="J40" s="1" t="s">
        <v>417</v>
      </c>
    </row>
    <row r="41" customFormat="false" ht="15" hidden="false" customHeight="true" outlineLevel="0" collapsed="false">
      <c r="B41" s="65" t="s">
        <v>170</v>
      </c>
      <c r="C41" s="1" t="s">
        <v>418</v>
      </c>
      <c r="D41" s="1" t="s">
        <v>419</v>
      </c>
      <c r="E41" s="1" t="n">
        <v>5</v>
      </c>
      <c r="F41" s="1" t="s">
        <v>420</v>
      </c>
      <c r="G41" s="1" t="s">
        <v>421</v>
      </c>
      <c r="H41" s="1" t="s">
        <v>422</v>
      </c>
      <c r="I41" s="1" t="s">
        <v>423</v>
      </c>
      <c r="J41" s="1" t="s">
        <v>424</v>
      </c>
    </row>
    <row r="42" customFormat="false" ht="15" hidden="false" customHeight="true" outlineLevel="0" collapsed="false">
      <c r="B42" s="65" t="s">
        <v>425</v>
      </c>
      <c r="C42" s="1" t="s">
        <v>180</v>
      </c>
      <c r="D42" s="1" t="s">
        <v>426</v>
      </c>
      <c r="E42" s="1" t="n">
        <v>5</v>
      </c>
      <c r="F42" s="1" t="s">
        <v>427</v>
      </c>
      <c r="G42" s="1" t="s">
        <v>428</v>
      </c>
      <c r="H42" s="1" t="s">
        <v>429</v>
      </c>
      <c r="I42" s="1" t="s">
        <v>430</v>
      </c>
      <c r="J42" s="1" t="s">
        <v>431</v>
      </c>
    </row>
    <row r="43" customFormat="false" ht="15" hidden="false" customHeight="true" outlineLevel="0" collapsed="false">
      <c r="B43" s="65" t="s">
        <v>425</v>
      </c>
      <c r="C43" s="1" t="s">
        <v>187</v>
      </c>
      <c r="D43" s="1" t="s">
        <v>432</v>
      </c>
      <c r="E43" s="1" t="n">
        <v>5</v>
      </c>
      <c r="F43" s="1" t="s">
        <v>433</v>
      </c>
      <c r="G43" s="1" t="s">
        <v>434</v>
      </c>
      <c r="H43" s="1" t="s">
        <v>435</v>
      </c>
      <c r="I43" s="1" t="s">
        <v>436</v>
      </c>
      <c r="J43" s="1" t="s">
        <v>437</v>
      </c>
    </row>
    <row r="44" customFormat="false" ht="15" hidden="false" customHeight="true" outlineLevel="0" collapsed="false">
      <c r="B44" s="65" t="s">
        <v>425</v>
      </c>
      <c r="C44" s="1" t="s">
        <v>194</v>
      </c>
      <c r="D44" s="1" t="s">
        <v>438</v>
      </c>
      <c r="E44" s="1" t="n">
        <v>5</v>
      </c>
      <c r="F44" s="1" t="s">
        <v>439</v>
      </c>
      <c r="G44" s="1" t="s">
        <v>440</v>
      </c>
      <c r="H44" s="1" t="s">
        <v>441</v>
      </c>
      <c r="I44" s="1" t="s">
        <v>442</v>
      </c>
      <c r="J44" s="1" t="s">
        <v>443</v>
      </c>
    </row>
    <row r="45" customFormat="false" ht="15" hidden="false" customHeight="true" outlineLevel="0" collapsed="false">
      <c r="B45" s="65" t="s">
        <v>425</v>
      </c>
      <c r="C45" s="1" t="s">
        <v>201</v>
      </c>
      <c r="D45" s="1" t="s">
        <v>444</v>
      </c>
      <c r="E45" s="1" t="n">
        <v>5</v>
      </c>
      <c r="F45" s="1" t="s">
        <v>445</v>
      </c>
      <c r="G45" s="1" t="s">
        <v>446</v>
      </c>
      <c r="H45" s="1" t="s">
        <v>447</v>
      </c>
      <c r="I45" s="1" t="s">
        <v>448</v>
      </c>
      <c r="J45" s="1" t="s">
        <v>449</v>
      </c>
    </row>
    <row r="46" customFormat="false" ht="15" hidden="false" customHeight="true" outlineLevel="0" collapsed="false">
      <c r="B46" s="65" t="s">
        <v>425</v>
      </c>
      <c r="C46" s="1" t="s">
        <v>208</v>
      </c>
      <c r="D46" s="1" t="s">
        <v>450</v>
      </c>
      <c r="E46" s="1" t="n">
        <v>5</v>
      </c>
      <c r="F46" s="1" t="s">
        <v>451</v>
      </c>
      <c r="G46" s="1" t="s">
        <v>452</v>
      </c>
      <c r="H46" s="1" t="s">
        <v>453</v>
      </c>
      <c r="I46" s="1" t="s">
        <v>454</v>
      </c>
      <c r="J46" s="1" t="s">
        <v>455</v>
      </c>
    </row>
    <row r="47" customFormat="false" ht="15" hidden="false" customHeight="true" outlineLevel="0" collapsed="false">
      <c r="B47" s="65" t="s">
        <v>170</v>
      </c>
      <c r="C47" s="1" t="s">
        <v>215</v>
      </c>
      <c r="D47" s="1" t="s">
        <v>456</v>
      </c>
      <c r="E47" s="1" t="n">
        <v>5</v>
      </c>
      <c r="F47" s="1" t="s">
        <v>457</v>
      </c>
      <c r="G47" s="1" t="s">
        <v>458</v>
      </c>
      <c r="H47" s="1" t="s">
        <v>459</v>
      </c>
      <c r="I47" s="1" t="s">
        <v>460</v>
      </c>
      <c r="J47" s="1" t="s">
        <v>461</v>
      </c>
    </row>
    <row r="48" customFormat="false" ht="15" hidden="false" customHeight="true" outlineLevel="0" collapsed="false">
      <c r="B48" s="65" t="s">
        <v>170</v>
      </c>
      <c r="C48" s="1" t="s">
        <v>222</v>
      </c>
      <c r="D48" s="1" t="s">
        <v>462</v>
      </c>
      <c r="E48" s="1" t="n">
        <v>5</v>
      </c>
      <c r="F48" s="1" t="s">
        <v>463</v>
      </c>
      <c r="G48" s="1" t="s">
        <v>464</v>
      </c>
      <c r="H48" s="1" t="s">
        <v>465</v>
      </c>
      <c r="I48" s="1" t="s">
        <v>466</v>
      </c>
      <c r="J48" s="1" t="s">
        <v>467</v>
      </c>
    </row>
    <row r="49" customFormat="false" ht="15" hidden="false" customHeight="true" outlineLevel="0" collapsed="false">
      <c r="B49" s="65" t="s">
        <v>468</v>
      </c>
      <c r="C49" s="1" t="s">
        <v>236</v>
      </c>
      <c r="D49" s="1" t="s">
        <v>469</v>
      </c>
      <c r="E49" s="1" t="n">
        <v>5</v>
      </c>
      <c r="F49" s="1" t="s">
        <v>470</v>
      </c>
      <c r="G49" s="1" t="s">
        <v>471</v>
      </c>
      <c r="H49" s="1" t="s">
        <v>472</v>
      </c>
      <c r="I49" s="1" t="s">
        <v>473</v>
      </c>
      <c r="J49" s="1" t="s">
        <v>474</v>
      </c>
    </row>
    <row r="50" customFormat="false" ht="15" hidden="false" customHeight="true" outlineLevel="0" collapsed="false">
      <c r="B50" s="65" t="s">
        <v>468</v>
      </c>
      <c r="C50" s="1" t="s">
        <v>243</v>
      </c>
      <c r="D50" s="1" t="s">
        <v>475</v>
      </c>
      <c r="E50" s="1" t="n">
        <v>5</v>
      </c>
      <c r="F50" s="1" t="s">
        <v>476</v>
      </c>
      <c r="G50" s="1" t="s">
        <v>477</v>
      </c>
      <c r="H50" s="1" t="s">
        <v>478</v>
      </c>
      <c r="I50" s="1" t="s">
        <v>479</v>
      </c>
      <c r="J50" s="1" t="s">
        <v>480</v>
      </c>
    </row>
    <row r="51" customFormat="false" ht="15" hidden="false" customHeight="true" outlineLevel="0" collapsed="false">
      <c r="B51" s="65" t="s">
        <v>468</v>
      </c>
      <c r="C51" s="1" t="s">
        <v>250</v>
      </c>
      <c r="D51" s="1" t="s">
        <v>481</v>
      </c>
      <c r="E51" s="1" t="n">
        <v>5</v>
      </c>
      <c r="F51" s="1" t="s">
        <v>482</v>
      </c>
      <c r="G51" s="1" t="s">
        <v>483</v>
      </c>
      <c r="H51" s="1" t="s">
        <v>484</v>
      </c>
      <c r="I51" s="1" t="s">
        <v>485</v>
      </c>
      <c r="J51" s="1" t="s">
        <v>486</v>
      </c>
    </row>
    <row r="52" customFormat="false" ht="15" hidden="false" customHeight="true" outlineLevel="0" collapsed="false">
      <c r="B52" s="65" t="s">
        <v>396</v>
      </c>
      <c r="C52" s="1" t="s">
        <v>487</v>
      </c>
      <c r="D52" s="1" t="s">
        <v>488</v>
      </c>
      <c r="E52" s="1" t="n">
        <v>5</v>
      </c>
      <c r="F52" s="1" t="s">
        <v>489</v>
      </c>
      <c r="G52" s="1" t="s">
        <v>490</v>
      </c>
      <c r="H52" s="1" t="s">
        <v>491</v>
      </c>
      <c r="I52" s="1" t="s">
        <v>492</v>
      </c>
      <c r="J52" s="1" t="s">
        <v>493</v>
      </c>
    </row>
    <row r="53" customFormat="false" ht="15" hidden="false" customHeight="true" outlineLevel="0" collapsed="false"/>
    <row r="54" customFormat="false" ht="15" hidden="false" customHeight="true" outlineLevel="0" collapsed="false"/>
    <row r="55" customFormat="false" ht="15" hidden="false" customHeight="true" outlineLevel="0" collapsed="false"/>
    <row r="56" customFormat="false" ht="15" hidden="false" customHeight="true" outlineLevel="0" collapsed="false"/>
    <row r="57" customFormat="false" ht="15" hidden="false" customHeight="true" outlineLevel="0" collapsed="false"/>
    <row r="58" customFormat="false" ht="15" hidden="false" customHeight="true" outlineLevel="0" collapsed="false"/>
    <row r="59" customFormat="false" ht="15" hidden="false" customHeight="true" outlineLevel="0" collapsed="false"/>
    <row r="60" customFormat="false" ht="15" hidden="false" customHeight="true" outlineLevel="0" collapsed="false"/>
    <row r="61" customFormat="false" ht="15" hidden="false" customHeight="true" outlineLevel="0" collapsed="false"/>
    <row r="62" customFormat="false" ht="15" hidden="false" customHeight="true" outlineLevel="0" collapsed="false"/>
    <row r="63" customFormat="false" ht="15" hidden="false" customHeight="true" outlineLevel="0" collapsed="false"/>
    <row r="64" customFormat="false" ht="15" hidden="false" customHeight="true" outlineLevel="0" collapsed="false"/>
    <row r="65" customFormat="false" ht="15" hidden="false" customHeight="true" outlineLevel="0" collapsed="false"/>
    <row r="66" customFormat="false" ht="15" hidden="false" customHeight="true" outlineLevel="0" collapsed="false"/>
    <row r="67" customFormat="false" ht="15" hidden="false" customHeight="true" outlineLevel="0" collapsed="false"/>
  </sheetData>
  <mergeCells count="2">
    <mergeCell ref="B2:E2"/>
    <mergeCell ref="B3:M3"/>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C1BD52C1530684BA03074B615F6A17E" ma:contentTypeVersion="13" ma:contentTypeDescription="Create a new document." ma:contentTypeScope="" ma:versionID="fa53e3ecbeea6e4a8b696fa836d56a12">
  <xsd:schema xmlns:xsd="http://www.w3.org/2001/XMLSchema" xmlns:xs="http://www.w3.org/2001/XMLSchema" xmlns:p="http://schemas.microsoft.com/office/2006/metadata/properties" xmlns:ns2="e11b33da-a4b3-4dc8-a4c6-64d6a452ec59" xmlns:ns3="2b5da871-948a-4b81-b418-72973c6062f9" targetNamespace="http://schemas.microsoft.com/office/2006/metadata/properties" ma:root="true" ma:fieldsID="3bc78e22fbd2ef9ef0ce89701be66270" ns2:_="" ns3:_="">
    <xsd:import namespace="e11b33da-a4b3-4dc8-a4c6-64d6a452ec59"/>
    <xsd:import namespace="2b5da871-948a-4b81-b418-72973c6062f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GenerationTime" minOccurs="0"/>
                <xsd:element ref="ns2:MediaServiceEventHashCode" minOccurs="0"/>
                <xsd:element ref="ns2:MediaLengthInSeconds" minOccurs="0"/>
                <xsd:element ref="ns2:MediaServiceDateTaken" minOccurs="0"/>
                <xsd:element ref="ns2:lcf76f155ced4ddcb4097134ff3c332f" minOccurs="0"/>
                <xsd:element ref="ns3:TaxCatchAll" minOccurs="0"/>
                <xsd:element ref="ns2:MediaServiceLocation" minOccurs="0"/>
                <xsd:element ref="ns2:MediaServiceBillingMetadata"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11b33da-a4b3-4dc8-a4c6-64d6a452ec5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e4970455-bdf1-4299-8c3c-b3ce243de74c" ma:termSetId="09814cd3-568e-fe90-9814-8d621ff8fb84" ma:anchorId="fba54fb3-c3e1-fe81-a776-ca4b69148c4d" ma:open="true" ma:isKeyword="false">
      <xsd:complexType>
        <xsd:sequence>
          <xsd:element ref="pc:Terms" minOccurs="0" maxOccurs="1"/>
        </xsd:sequence>
      </xsd:complexType>
    </xsd:element>
    <xsd:element name="MediaServiceLocation" ma:index="18" nillable="true" ma:displayName="Location" ma:description="" ma:indexed="true" ma:internalName="MediaServiceLocation" ma:readOnly="true">
      <xsd:simpleType>
        <xsd:restriction base="dms:Text"/>
      </xsd:simpleType>
    </xsd:element>
    <xsd:element name="MediaServiceBillingMetadata" ma:index="19" nillable="true" ma:displayName="MediaServiceBillingMetadata" ma:hidden="true" ma:internalName="MediaServiceBillingMetadata" ma:readOnly="true">
      <xsd:simpleType>
        <xsd:restriction base="dms:Note"/>
      </xsd:simpleType>
    </xsd:element>
    <xsd:element name="MediaServiceOCR" ma:index="20"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b5da871-948a-4b81-b418-72973c6062f9"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c3ffb9b2-e771-44d7-80d8-e36b1330bb8f}" ma:internalName="TaxCatchAll" ma:showField="CatchAllData" ma:web="2b5da871-948a-4b81-b418-72973c6062f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2b5da871-948a-4b81-b418-72973c6062f9" xsi:nil="true"/>
    <lcf76f155ced4ddcb4097134ff3c332f xmlns="e11b33da-a4b3-4dc8-a4c6-64d6a452ec59">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3D1EF016-8EA3-4716-98DD-8FD93F51777E}"/>
</file>

<file path=customXml/itemProps2.xml><?xml version="1.0" encoding="utf-8"?>
<ds:datastoreItem xmlns:ds="http://schemas.openxmlformats.org/officeDocument/2006/customXml" ds:itemID="{1E51F28D-8AE4-421C-A799-2EEB5B4A6F75}"/>
</file>

<file path=customXml/itemProps3.xml><?xml version="1.0" encoding="utf-8"?>
<ds:datastoreItem xmlns:ds="http://schemas.openxmlformats.org/officeDocument/2006/customXml" ds:itemID="{7CE4F315-E4B2-42F5-9457-79D8D69A81F7}"/>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Launagreiningar-sniðmát</dc:title>
  <dc:subject/>
  <dc:creator>openpyxl</dc:creator>
  <dc:description/>
  <cp:lastModifiedBy/>
  <cp:revision>0</cp:revision>
  <dcterms:created xsi:type="dcterms:W3CDTF">2026-04-22T21:25:05Z</dcterms:created>
  <dcterms:modified xsi:type="dcterms:W3CDTF">2026-09-08T14:12:51Z</dcterms:modified>
  <cp:category>jafnrettisstofa-launagreining</cp:category>
  <dc:language>is-IS</dc:language>
  <cp:version>2.0</cp:version>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emplateId">
    <vt:lpwstr>jafnrettisstofa-launagreining</vt:lpwstr>
  </property>
  <property fmtid="{D5CDD505-2E9C-101B-9397-08002B2CF9AE}" pid="3" name="TemplateReleased">
    <vt:lpwstr>2026-09-08</vt:lpwstr>
  </property>
  <property fmtid="{D5CDD505-2E9C-101B-9397-08002B2CF9AE}" pid="4" name="TemplateVersion">
    <vt:lpwstr>2.0</vt:lpwstr>
  </property>
  <property fmtid="{D5CDD505-2E9C-101B-9397-08002B2CF9AE}" pid="5" name="ContentTypeId">
    <vt:lpwstr>0x0101002C1BD52C1530684BA03074B615F6A17E</vt:lpwstr>
  </property>
</Properties>
</file>