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REKSTUR OG ÖRYGGI\Vefur\Vefur_2022\Sottvarnir\New folder\"/>
    </mc:Choice>
  </mc:AlternateContent>
  <xr:revisionPtr revIDLastSave="0" documentId="8_{654082BD-3227-41AA-8585-D76E07C3063D}" xr6:coauthVersionLast="47" xr6:coauthVersionMax="47" xr10:uidLastSave="{00000000-0000-0000-0000-000000000000}"/>
  <bookViews>
    <workbookView xWindow="28680" yWindow="-1065" windowWidth="25440" windowHeight="15390" xr2:uid="{00000000-000D-0000-FFFF-FFFF00000000}"/>
  </bookViews>
  <sheets>
    <sheet name="Greiningarmánuður" sheetId="4" r:id="rId1"/>
    <sheet name="Aldur" sheetId="2" r:id="rId2"/>
    <sheet name="Kyn" sheetId="3" r:id="rId3"/>
    <sheet name="Ríkisfang" sheetId="1" r:id="rId4"/>
    <sheet name="Smitleið" sheetId="5" r:id="rId5"/>
    <sheet name="Smitland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9" i="6" l="1"/>
  <c r="U6" i="6" s="1"/>
  <c r="R9" i="6"/>
  <c r="S6" i="6" s="1"/>
  <c r="V11" i="5"/>
  <c r="V10" i="5"/>
  <c r="V9" i="5"/>
  <c r="V8" i="5"/>
  <c r="U11" i="5"/>
  <c r="U10" i="5"/>
  <c r="U9" i="5"/>
  <c r="U8" i="5"/>
  <c r="S11" i="5"/>
  <c r="S9" i="5"/>
  <c r="S8" i="5"/>
  <c r="AY7" i="1"/>
  <c r="AY6" i="1"/>
  <c r="AW7" i="1"/>
  <c r="AW6" i="1"/>
  <c r="AZ7" i="4"/>
  <c r="AZ8" i="4"/>
  <c r="AZ9" i="4"/>
  <c r="AZ10" i="4"/>
  <c r="AZ11" i="4"/>
  <c r="AZ12" i="4"/>
  <c r="AZ13" i="4"/>
  <c r="AZ14" i="4"/>
  <c r="AZ15" i="4"/>
  <c r="AZ16" i="4"/>
  <c r="AZ17" i="4"/>
  <c r="AZ18" i="4"/>
  <c r="AZ6" i="4"/>
  <c r="P9" i="6"/>
  <c r="Q8" i="6" s="1"/>
  <c r="V6" i="5"/>
  <c r="V7" i="5"/>
  <c r="P12" i="5"/>
  <c r="Q9" i="5" s="1"/>
  <c r="U8" i="6" l="1"/>
  <c r="U7" i="6"/>
  <c r="S7" i="6"/>
  <c r="S8" i="6"/>
  <c r="Q11" i="5"/>
  <c r="Q10" i="5"/>
  <c r="Q7" i="5"/>
  <c r="Q8" i="5"/>
  <c r="Q6" i="6"/>
  <c r="Q7" i="6"/>
  <c r="AU7" i="1"/>
  <c r="AU6" i="1"/>
  <c r="C7" i="6" l="1"/>
  <c r="C6" i="6"/>
  <c r="N9" i="6"/>
  <c r="O6" i="6" s="1"/>
  <c r="L9" i="6"/>
  <c r="M7" i="6" s="1"/>
  <c r="J9" i="6"/>
  <c r="K8" i="6" s="1"/>
  <c r="H9" i="6"/>
  <c r="I6" i="6" s="1"/>
  <c r="F9" i="6"/>
  <c r="G7" i="6" s="1"/>
  <c r="D9" i="6"/>
  <c r="E7" i="6" s="1"/>
  <c r="B9" i="6"/>
  <c r="O8" i="6"/>
  <c r="O7" i="6"/>
  <c r="M8" i="6"/>
  <c r="I7" i="6"/>
  <c r="N12" i="5"/>
  <c r="O11" i="5" s="1"/>
  <c r="L12" i="5"/>
  <c r="M11" i="5" s="1"/>
  <c r="J12" i="5"/>
  <c r="K10" i="5" s="1"/>
  <c r="H12" i="5"/>
  <c r="I11" i="5" s="1"/>
  <c r="F12" i="5"/>
  <c r="G10" i="5" s="1"/>
  <c r="D12" i="5"/>
  <c r="E10" i="5" s="1"/>
  <c r="B12" i="5"/>
  <c r="K7" i="6" l="1"/>
  <c r="E6" i="6"/>
  <c r="G6" i="6"/>
  <c r="K6" i="6"/>
  <c r="M6" i="6"/>
  <c r="O8" i="5"/>
  <c r="V12" i="5"/>
  <c r="O6" i="5"/>
  <c r="O10" i="5"/>
  <c r="O9" i="5"/>
  <c r="O7" i="5"/>
  <c r="M8" i="5"/>
  <c r="M9" i="5"/>
  <c r="M10" i="5"/>
  <c r="I8" i="5"/>
  <c r="I9" i="5"/>
  <c r="I10" i="5"/>
  <c r="K9" i="5"/>
  <c r="K8" i="5"/>
  <c r="G8" i="5"/>
  <c r="G9" i="5"/>
  <c r="E6" i="5"/>
  <c r="E8" i="5"/>
  <c r="E9" i="5"/>
  <c r="W7" i="5" l="1"/>
  <c r="W10" i="5"/>
  <c r="W6" i="5"/>
  <c r="W8" i="5"/>
  <c r="W9" i="5"/>
  <c r="W11" i="5"/>
</calcChain>
</file>

<file path=xl/sharedStrings.xml><?xml version="1.0" encoding="utf-8"?>
<sst xmlns="http://schemas.openxmlformats.org/spreadsheetml/2006/main" count="1040" uniqueCount="63">
  <si>
    <t>Mánuður (Month)</t>
  </si>
  <si>
    <t>Fjöldi</t>
  </si>
  <si>
    <t>Fjöldi/100.000</t>
  </si>
  <si>
    <t>Number</t>
  </si>
  <si>
    <t>Number/100.000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</si>
  <si>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</si>
  <si>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</si>
  <si>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</si>
  <si>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</si>
  <si>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</si>
  <si>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</si>
  <si>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</si>
  <si>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</si>
  <si>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</si>
  <si>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</si>
  <si>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</si>
  <si>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</si>
  <si>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Alls (Total):</t>
  </si>
  <si>
    <t>Aldur (Age)</t>
  </si>
  <si>
    <t>&lt;1</t>
  </si>
  <si>
    <t>1-9</t>
  </si>
  <si>
    <t>10-14</t>
  </si>
  <si>
    <t>15-19</t>
  </si>
  <si>
    <t>20-24</t>
  </si>
  <si>
    <t>25-29</t>
  </si>
  <si>
    <t>30-44</t>
  </si>
  <si>
    <t>45+</t>
  </si>
  <si>
    <t>Kyn (Gender)</t>
  </si>
  <si>
    <t>%</t>
  </si>
  <si>
    <t>Ríkisfang (Citizenship)</t>
  </si>
  <si>
    <t>Fjöldi tilfella af HIV eftir greiningarmánuði</t>
  </si>
  <si>
    <t>Óskráð</t>
  </si>
  <si>
    <t>Fjöldi tilfella af HIV eftir aldri</t>
  </si>
  <si>
    <t>Fjöldi og hlutfall tilfella af HIV eftir kyni</t>
  </si>
  <si>
    <r>
      <t xml:space="preserve">Karlar - </t>
    </r>
    <r>
      <rPr>
        <i/>
        <sz val="10"/>
        <color rgb="FF000000"/>
        <rFont val="Arial Narrow"/>
        <family val="2"/>
      </rPr>
      <t>Men</t>
    </r>
  </si>
  <si>
    <r>
      <t xml:space="preserve">Konur - </t>
    </r>
    <r>
      <rPr>
        <i/>
        <sz val="10"/>
        <color rgb="FF000000"/>
        <rFont val="Arial Narrow"/>
        <family val="2"/>
      </rPr>
      <t>Women</t>
    </r>
  </si>
  <si>
    <r>
      <t xml:space="preserve">Óskráð - </t>
    </r>
    <r>
      <rPr>
        <i/>
        <sz val="10"/>
        <color rgb="FF000000"/>
        <rFont val="Arial Narrow"/>
        <family val="2"/>
      </rPr>
      <t>Not registered</t>
    </r>
  </si>
  <si>
    <t>Fjöldi og hlutfall tilfella af HIV eftir ríkisfangi</t>
  </si>
  <si>
    <r>
      <t xml:space="preserve">Íslenskt - </t>
    </r>
    <r>
      <rPr>
        <i/>
        <sz val="10"/>
        <color rgb="FF000000"/>
        <rFont val="Arial Narrow"/>
        <family val="2"/>
      </rPr>
      <t>Icelandic</t>
    </r>
  </si>
  <si>
    <r>
      <t xml:space="preserve">Erlent - </t>
    </r>
    <r>
      <rPr>
        <i/>
        <sz val="10"/>
        <color rgb="FF000000"/>
        <rFont val="Arial Narrow"/>
        <family val="2"/>
      </rPr>
      <t>Other</t>
    </r>
  </si>
  <si>
    <t>Alls (Total)</t>
  </si>
  <si>
    <t>-</t>
  </si>
  <si>
    <t>Fjöldi og hlutfall tilfella af HIV eftir smitleið</t>
  </si>
  <si>
    <r>
      <t xml:space="preserve">Ísland- </t>
    </r>
    <r>
      <rPr>
        <i/>
        <sz val="10"/>
        <color rgb="FF000000"/>
        <rFont val="Arial Narrow"/>
        <family val="2"/>
      </rPr>
      <t>Iceland</t>
    </r>
  </si>
  <si>
    <t>Fjöldi og hlutfall tilfella af HIV eftir smitlandi</t>
  </si>
  <si>
    <r>
      <t xml:space="preserve">Blóðþegar - </t>
    </r>
    <r>
      <rPr>
        <i/>
        <sz val="10"/>
        <color rgb="FF000000"/>
        <rFont val="Arial Narrow"/>
        <family val="2"/>
      </rPr>
      <t>Transfusion recipients</t>
    </r>
  </si>
  <si>
    <r>
      <t xml:space="preserve">Móðir til barns - </t>
    </r>
    <r>
      <rPr>
        <i/>
        <sz val="10"/>
        <color rgb="FF000000"/>
        <rFont val="Arial Narrow"/>
        <family val="2"/>
      </rPr>
      <t>Mother to child</t>
    </r>
  </si>
  <si>
    <r>
      <t xml:space="preserve">Gagnkynhneigðir (kynmök) - </t>
    </r>
    <r>
      <rPr>
        <i/>
        <sz val="10"/>
        <color rgb="FF000000"/>
        <rFont val="Arial Narrow"/>
        <family val="2"/>
      </rPr>
      <t>Heterosexual contacts</t>
    </r>
  </si>
  <si>
    <r>
      <t xml:space="preserve">Samkynhneigðir (kynmök) - </t>
    </r>
    <r>
      <rPr>
        <i/>
        <sz val="10"/>
        <color rgb="FF000000"/>
        <rFont val="Arial Narrow"/>
        <family val="2"/>
      </rPr>
      <t>Homosexual/bisexual males</t>
    </r>
  </si>
  <si>
    <r>
      <t xml:space="preserve">Fíkniefnaneytendur (í æð) - </t>
    </r>
    <r>
      <rPr>
        <i/>
        <sz val="10"/>
        <color rgb="FF000000"/>
        <rFont val="Arial Narrow"/>
        <family val="2"/>
      </rPr>
      <t>Injection drug users</t>
    </r>
  </si>
  <si>
    <r>
      <t xml:space="preserve">Annað/óþekkt - </t>
    </r>
    <r>
      <rPr>
        <i/>
        <sz val="10"/>
        <color rgb="FF000000"/>
        <rFont val="Arial Narrow"/>
        <family val="2"/>
      </rPr>
      <t>Other/undetermined</t>
    </r>
  </si>
  <si>
    <t>Smitleið (Transmission categories)</t>
  </si>
  <si>
    <t>Smitland (Country of infection)</t>
  </si>
  <si>
    <t>Total</t>
  </si>
  <si>
    <r>
      <t xml:space="preserve">Ekki vitað - </t>
    </r>
    <r>
      <rPr>
        <i/>
        <sz val="10"/>
        <color rgb="FF000000"/>
        <rFont val="Arial Narrow"/>
        <family val="2"/>
      </rPr>
      <t>Unknown</t>
    </r>
  </si>
  <si>
    <t>Fjöldi/100.000*</t>
  </si>
  <si>
    <t>*Upplýsingar koma síðar/Forthcoming</t>
  </si>
  <si>
    <t>Total number</t>
  </si>
  <si>
    <r>
      <t>Heildarfjöldi</t>
    </r>
    <r>
      <rPr>
        <b/>
        <vertAlign val="superscript"/>
        <sz val="10"/>
        <color rgb="FF333333"/>
        <rFont val="Calibri"/>
        <family val="2"/>
      </rPr>
      <t>€</t>
    </r>
  </si>
  <si>
    <r>
      <rPr>
        <vertAlign val="superscript"/>
        <sz val="9"/>
        <color theme="1"/>
        <rFont val="Calibri"/>
        <family val="2"/>
      </rPr>
      <t>€</t>
    </r>
    <r>
      <rPr>
        <sz val="9"/>
        <color theme="1"/>
        <rFont val="Arial Narrow"/>
        <family val="2"/>
      </rPr>
      <t>Heildarfjöldi tilfella árin 1983-1996 voru 104 /Total number of cases in 1983-1996 was 104</t>
    </r>
  </si>
  <si>
    <t>Fjöldi tilfella gæti uppfærst í ljósi nýrra upplýsinga</t>
  </si>
  <si>
    <t>Number of cases may change in light of new information</t>
  </si>
  <si>
    <t>Heildarfjöldi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</si>
</sst>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%;\-#,##0.%"/>
    <numFmt numFmtId="165" formatCode="0.0"/>
  </numFmts>
  <fonts count="17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333333"/>
      <name val="Arial Narrow"/>
      <family val="2"/>
    </font>
    <font>
      <b/>
      <sz val="10"/>
      <color rgb="FF333333"/>
      <name val="Arial Narrow"/>
      <family val="2"/>
    </font>
    <font>
      <i/>
      <sz val="10"/>
      <color rgb="FF000000"/>
      <name val="Arial Narrow"/>
      <family val="2"/>
    </font>
    <font>
      <i/>
      <sz val="10"/>
      <color rgb="FF333333"/>
      <name val="Arial Narrow"/>
      <family val="2"/>
    </font>
    <font>
      <b/>
      <i/>
      <sz val="10"/>
      <color rgb="FF333333"/>
      <name val="Arial Narrow"/>
      <family val="2"/>
    </font>
    <font>
      <b/>
      <u/>
      <sz val="12"/>
      <color rgb="FF333333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vertAlign val="superscript"/>
      <sz val="10"/>
      <color rgb="FF333333"/>
      <name val="Calibri"/>
      <family val="2"/>
    </font>
    <font>
      <vertAlign val="superscript"/>
      <sz val="9"/>
      <color theme="1"/>
      <name val="Calibri"/>
      <family val="2"/>
    </font>
    <font>
      <i/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1" fontId="9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2" fillId="4" borderId="0" xfId="0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2" fillId="4" borderId="0" xfId="0" applyNumberFormat="1" applyFont="1" applyFill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3" fillId="6" borderId="1" xfId="0" applyFont="1" applyFill="1" applyBorder="1"/>
    <xf numFmtId="0" fontId="3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6" borderId="0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3" fillId="4" borderId="4" xfId="0" applyFont="1" applyFill="1" applyBorder="1"/>
    <xf numFmtId="0" fontId="2" fillId="4" borderId="0" xfId="0" applyFont="1" applyFill="1" applyBorder="1" applyAlignment="1">
      <alignment horizontal="center"/>
    </xf>
    <xf numFmtId="0" fontId="3" fillId="4" borderId="6" xfId="0" applyFont="1" applyFill="1" applyBorder="1"/>
    <xf numFmtId="9" fontId="2" fillId="4" borderId="0" xfId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9" fontId="3" fillId="4" borderId="7" xfId="1" applyFont="1" applyFill="1" applyBorder="1" applyAlignment="1">
      <alignment horizontal="center"/>
    </xf>
    <xf numFmtId="9" fontId="2" fillId="4" borderId="5" xfId="1" applyFont="1" applyFill="1" applyBorder="1" applyAlignment="1">
      <alignment horizontal="center"/>
    </xf>
    <xf numFmtId="9" fontId="3" fillId="4" borderId="8" xfId="1" applyFont="1" applyFill="1" applyBorder="1" applyAlignment="1">
      <alignment horizontal="center"/>
    </xf>
    <xf numFmtId="0" fontId="3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5" xfId="0" applyFont="1" applyFill="1" applyBorder="1"/>
    <xf numFmtId="0" fontId="3" fillId="6" borderId="2" xfId="0" applyFont="1" applyFill="1" applyBorder="1"/>
    <xf numFmtId="49" fontId="3" fillId="2" borderId="1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/>
    </xf>
    <xf numFmtId="49" fontId="3" fillId="7" borderId="6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" fontId="12" fillId="4" borderId="0" xfId="0" applyNumberFormat="1" applyFont="1" applyFill="1" applyAlignment="1">
      <alignment horizontal="left"/>
    </xf>
    <xf numFmtId="1" fontId="4" fillId="3" borderId="0" xfId="0" applyNumberFormat="1" applyFont="1" applyFill="1" applyAlignment="1">
      <alignment horizontal="center"/>
    </xf>
    <xf numFmtId="165" fontId="4" fillId="3" borderId="7" xfId="0" applyNumberFormat="1" applyFont="1" applyFill="1" applyBorder="1" applyAlignment="1">
      <alignment horizontal="center"/>
    </xf>
    <xf numFmtId="165" fontId="4" fillId="3" borderId="7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9" fontId="2" fillId="3" borderId="0" xfId="1" applyFont="1" applyFill="1" applyBorder="1" applyAlignment="1">
      <alignment horizontal="center"/>
    </xf>
    <xf numFmtId="9" fontId="2" fillId="3" borderId="5" xfId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0" fontId="11" fillId="4" borderId="0" xfId="0" applyFont="1" applyFill="1" applyBorder="1" applyAlignment="1">
      <alignment horizontal="left"/>
    </xf>
    <xf numFmtId="1" fontId="2" fillId="4" borderId="0" xfId="0" applyNumberFormat="1" applyFont="1" applyFill="1" applyAlignment="1">
      <alignment horizontal="left"/>
    </xf>
    <xf numFmtId="0" fontId="3" fillId="7" borderId="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center" wrapText="1"/>
    </xf>
    <xf numFmtId="1" fontId="4" fillId="3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165" fontId="4" fillId="3" borderId="0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center" wrapText="1"/>
    </xf>
    <xf numFmtId="1" fontId="5" fillId="2" borderId="4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left"/>
    </xf>
    <xf numFmtId="1" fontId="5" fillId="3" borderId="6" xfId="0" applyNumberFormat="1" applyFont="1" applyFill="1" applyBorder="1" applyAlignment="1">
      <alignment horizontal="left"/>
    </xf>
    <xf numFmtId="0" fontId="13" fillId="7" borderId="7" xfId="0" applyFont="1" applyFill="1" applyBorder="1" applyAlignment="1">
      <alignment horizontal="center" vertical="center"/>
    </xf>
    <xf numFmtId="165" fontId="13" fillId="7" borderId="7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9" fontId="4" fillId="3" borderId="0" xfId="1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left"/>
    </xf>
    <xf numFmtId="165" fontId="4" fillId="3" borderId="5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/>
    </xf>
    <xf numFmtId="9" fontId="6" fillId="2" borderId="0" xfId="1" applyFont="1" applyFill="1" applyBorder="1" applyAlignment="1">
      <alignment horizontal="center" vertical="center"/>
    </xf>
    <xf numFmtId="9" fontId="4" fillId="3" borderId="5" xfId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9" fontId="5" fillId="3" borderId="7" xfId="1" applyFont="1" applyFill="1" applyBorder="1" applyAlignment="1">
      <alignment horizontal="center"/>
    </xf>
    <xf numFmtId="9" fontId="5" fillId="3" borderId="8" xfId="1" applyFont="1" applyFill="1" applyBorder="1" applyAlignment="1">
      <alignment horizontal="center"/>
    </xf>
    <xf numFmtId="1" fontId="2" fillId="4" borderId="0" xfId="1" applyNumberFormat="1" applyFont="1" applyFill="1" applyBorder="1" applyAlignment="1">
      <alignment horizontal="center"/>
    </xf>
    <xf numFmtId="1" fontId="3" fillId="4" borderId="7" xfId="1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Z22"/>
  <sheetViews>
    <sheetView tabSelected="1" workbookViewId="0"/>
  </sheetViews>
  <sheetFormatPr defaultColWidth="9.140625" defaultRowHeight="12.75" x14ac:dyDescent="0.2"/>
  <cols>
    <col min="1" max="1" width="39.42578125" style="58" bestFit="1" customWidth="1"/>
    <col min="2" max="2" width="7.140625" style="55" bestFit="1" customWidth="1"/>
    <col min="3" max="3" width="13.140625" style="55" bestFit="1" customWidth="1"/>
    <col min="4" max="4" width="7.140625" style="55" bestFit="1" customWidth="1"/>
    <col min="5" max="5" width="13.140625" style="55" bestFit="1" customWidth="1"/>
    <col min="6" max="6" width="7.140625" style="55" bestFit="1" customWidth="1"/>
    <col min="7" max="7" width="13.140625" style="55" bestFit="1" customWidth="1"/>
    <col min="8" max="8" width="7.140625" style="55" bestFit="1" customWidth="1"/>
    <col min="9" max="9" width="13.140625" style="55" bestFit="1" customWidth="1"/>
    <col min="10" max="10" width="7.140625" style="55" bestFit="1" customWidth="1"/>
    <col min="11" max="11" width="13.140625" style="55" bestFit="1" customWidth="1"/>
    <col min="12" max="12" width="7.140625" style="55" bestFit="1" customWidth="1"/>
    <col min="13" max="13" width="13.140625" style="55" bestFit="1" customWidth="1"/>
    <col min="14" max="14" width="7.140625" style="55" bestFit="1" customWidth="1"/>
    <col min="15" max="15" width="13.140625" style="55" bestFit="1" customWidth="1"/>
    <col min="16" max="16" width="7.140625" style="55" bestFit="1" customWidth="1"/>
    <col min="17" max="17" width="13.140625" style="55" bestFit="1" customWidth="1"/>
    <col min="18" max="18" width="7.140625" style="55" bestFit="1" customWidth="1"/>
    <col min="19" max="19" width="13.140625" style="55" bestFit="1" customWidth="1"/>
    <col min="20" max="20" width="7.140625" style="55" bestFit="1" customWidth="1"/>
    <col min="21" max="21" width="13.140625" style="55" bestFit="1" customWidth="1"/>
    <col min="22" max="22" width="7.140625" style="55" bestFit="1" customWidth="1"/>
    <col min="23" max="23" width="13.140625" style="55" bestFit="1" customWidth="1"/>
    <col min="24" max="24" width="7.140625" style="55" bestFit="1" customWidth="1"/>
    <col min="25" max="25" width="13.140625" style="55" bestFit="1" customWidth="1"/>
    <col min="26" max="26" width="7.140625" style="55" bestFit="1" customWidth="1"/>
    <col min="27" max="27" width="13.140625" style="55" bestFit="1" customWidth="1"/>
    <col min="28" max="28" width="7.140625" style="55" bestFit="1" customWidth="1"/>
    <col min="29" max="29" width="13.140625" style="55" bestFit="1" customWidth="1"/>
    <col min="30" max="30" width="7.140625" style="55" bestFit="1" customWidth="1"/>
    <col min="31" max="31" width="13.140625" style="55" bestFit="1" customWidth="1"/>
    <col min="32" max="32" width="7.140625" style="55" bestFit="1" customWidth="1"/>
    <col min="33" max="33" width="13.140625" style="55" bestFit="1" customWidth="1"/>
    <col min="34" max="34" width="7.140625" style="55" bestFit="1" customWidth="1"/>
    <col min="35" max="35" width="13.140625" style="55" bestFit="1" customWidth="1"/>
    <col min="36" max="36" width="7.140625" style="55" bestFit="1" customWidth="1"/>
    <col min="37" max="37" width="13.140625" style="55" bestFit="1" customWidth="1"/>
    <col min="38" max="38" width="7.140625" style="55" bestFit="1" customWidth="1"/>
    <col min="39" max="39" width="13.140625" style="55" bestFit="1" customWidth="1"/>
    <col min="40" max="40" width="7.140625" style="55" bestFit="1" customWidth="1"/>
    <col min="41" max="41" width="13.140625" style="55" bestFit="1" customWidth="1"/>
    <col min="42" max="42" width="7.140625" style="55" bestFit="1" customWidth="1"/>
    <col min="43" max="43" width="13.140625" style="55" bestFit="1" customWidth="1"/>
    <col min="44" max="44" width="7.140625" style="55" bestFit="1" customWidth="1"/>
    <col min="45" max="45" width="13.140625" style="55" bestFit="1" customWidth="1"/>
    <col min="46" max="51" width="13.140625" style="55" customWidth="1"/>
    <col min="52" max="52" width="11.140625" style="55" bestFit="1" customWidth="1"/>
    <col min="53" max="16384" width="9.140625" style="55"/>
  </cols>
  <sheetData>
    <row r="2" spans="1:52" s="39" customFormat="1" ht="15.75" x14ac:dyDescent="0.25">
      <c r="A2" s="1" t="s">
        <v>30</v>
      </c>
    </row>
    <row r="3" spans="1:52" s="39" customFormat="1" x14ac:dyDescent="0.2">
      <c r="A3" s="65" t="s">
        <v>0</v>
      </c>
      <c r="B3" s="50">
        <v>1997</v>
      </c>
      <c r="C3" s="66"/>
      <c r="D3" s="50">
        <v>1998</v>
      </c>
      <c r="E3" s="66"/>
      <c r="F3" s="50">
        <v>1999</v>
      </c>
      <c r="G3" s="66"/>
      <c r="H3" s="50">
        <v>2000</v>
      </c>
      <c r="I3" s="66"/>
      <c r="J3" s="50">
        <v>2001</v>
      </c>
      <c r="K3" s="66"/>
      <c r="L3" s="50">
        <v>2002</v>
      </c>
      <c r="M3" s="66"/>
      <c r="N3" s="50">
        <v>2003</v>
      </c>
      <c r="O3" s="66"/>
      <c r="P3" s="50">
        <v>2004</v>
      </c>
      <c r="Q3" s="66"/>
      <c r="R3" s="50">
        <v>2005</v>
      </c>
      <c r="S3" s="66"/>
      <c r="T3" s="50">
        <v>2006</v>
      </c>
      <c r="U3" s="66"/>
      <c r="V3" s="50">
        <v>2007</v>
      </c>
      <c r="W3" s="66"/>
      <c r="X3" s="50">
        <v>2008</v>
      </c>
      <c r="Y3" s="66"/>
      <c r="Z3" s="50">
        <v>2009</v>
      </c>
      <c r="AA3" s="66"/>
      <c r="AB3" s="50">
        <v>2010</v>
      </c>
      <c r="AC3" s="66"/>
      <c r="AD3" s="50">
        <v>2011</v>
      </c>
      <c r="AE3" s="66"/>
      <c r="AF3" s="50">
        <v>2012</v>
      </c>
      <c r="AG3" s="66"/>
      <c r="AH3" s="50">
        <v>2013</v>
      </c>
      <c r="AI3" s="66"/>
      <c r="AJ3" s="50">
        <v>2014</v>
      </c>
      <c r="AK3" s="66"/>
      <c r="AL3" s="50">
        <v>2015</v>
      </c>
      <c r="AM3" s="66"/>
      <c r="AN3" s="50">
        <v>2016</v>
      </c>
      <c r="AO3" s="66"/>
      <c r="AP3" s="50">
        <v>2017</v>
      </c>
      <c r="AQ3" s="66"/>
      <c r="AR3" s="50">
        <v>2018</v>
      </c>
      <c r="AS3" s="66"/>
      <c r="AT3" s="50">
        <v>2019</v>
      </c>
      <c r="AU3" s="66"/>
      <c r="AV3" s="50">
        <v>2020</v>
      </c>
      <c r="AW3" s="66"/>
      <c r="AX3" s="50">
        <v>2021</v>
      </c>
      <c r="AY3" s="66"/>
      <c r="AZ3" s="76"/>
    </row>
    <row r="4" spans="1:52" s="39" customFormat="1" ht="12.75" customHeight="1" x14ac:dyDescent="0.2">
      <c r="A4" s="67"/>
      <c r="B4" s="68" t="s">
        <v>1</v>
      </c>
      <c r="C4" s="61" t="s">
        <v>55</v>
      </c>
      <c r="D4" s="68" t="s">
        <v>1</v>
      </c>
      <c r="E4" s="61" t="s">
        <v>2</v>
      </c>
      <c r="F4" s="68" t="s">
        <v>1</v>
      </c>
      <c r="G4" s="61" t="s">
        <v>2</v>
      </c>
      <c r="H4" s="68" t="s">
        <v>1</v>
      </c>
      <c r="I4" s="61" t="s">
        <v>2</v>
      </c>
      <c r="J4" s="68" t="s">
        <v>1</v>
      </c>
      <c r="K4" s="61" t="s">
        <v>2</v>
      </c>
      <c r="L4" s="68" t="s">
        <v>1</v>
      </c>
      <c r="M4" s="61" t="s">
        <v>2</v>
      </c>
      <c r="N4" s="68" t="s">
        <v>1</v>
      </c>
      <c r="O4" s="61" t="s">
        <v>2</v>
      </c>
      <c r="P4" s="68" t="s">
        <v>1</v>
      </c>
      <c r="Q4" s="61" t="s">
        <v>2</v>
      </c>
      <c r="R4" s="68" t="s">
        <v>1</v>
      </c>
      <c r="S4" s="61" t="s">
        <v>2</v>
      </c>
      <c r="T4" s="68" t="s">
        <v>1</v>
      </c>
      <c r="U4" s="61" t="s">
        <v>2</v>
      </c>
      <c r="V4" s="68" t="s">
        <v>1</v>
      </c>
      <c r="W4" s="61" t="s">
        <v>2</v>
      </c>
      <c r="X4" s="68" t="s">
        <v>1</v>
      </c>
      <c r="Y4" s="61" t="s">
        <v>2</v>
      </c>
      <c r="Z4" s="68" t="s">
        <v>1</v>
      </c>
      <c r="AA4" s="61" t="s">
        <v>2</v>
      </c>
      <c r="AB4" s="68" t="s">
        <v>1</v>
      </c>
      <c r="AC4" s="61" t="s">
        <v>2</v>
      </c>
      <c r="AD4" s="68" t="s">
        <v>1</v>
      </c>
      <c r="AE4" s="61" t="s">
        <v>2</v>
      </c>
      <c r="AF4" s="68" t="s">
        <v>1</v>
      </c>
      <c r="AG4" s="61" t="s">
        <v>2</v>
      </c>
      <c r="AH4" s="68" t="s">
        <v>1</v>
      </c>
      <c r="AI4" s="61" t="s">
        <v>2</v>
      </c>
      <c r="AJ4" s="68" t="s">
        <v>1</v>
      </c>
      <c r="AK4" s="61" t="s">
        <v>2</v>
      </c>
      <c r="AL4" s="68" t="s">
        <v>1</v>
      </c>
      <c r="AM4" s="61" t="s">
        <v>2</v>
      </c>
      <c r="AN4" s="68" t="s">
        <v>1</v>
      </c>
      <c r="AO4" s="61" t="s">
        <v>2</v>
      </c>
      <c r="AP4" s="68" t="s">
        <v>1</v>
      </c>
      <c r="AQ4" s="61" t="s">
        <v>2</v>
      </c>
      <c r="AR4" s="68" t="s">
        <v>1</v>
      </c>
      <c r="AS4" s="61" t="s">
        <v>2</v>
      </c>
      <c r="AT4" s="68" t="s">
        <v>1</v>
      </c>
      <c r="AU4" s="61" t="s">
        <v>2</v>
      </c>
      <c r="AV4" s="68" t="s">
        <v>1</v>
      </c>
      <c r="AW4" s="61" t="s">
        <v>2</v>
      </c>
      <c r="AX4" s="68" t="s">
        <v>1</v>
      </c>
      <c r="AY4" s="61" t="s">
        <v>2</v>
      </c>
      <c r="AZ4" s="77" t="s">
        <v>58</v>
      </c>
    </row>
    <row r="5" spans="1:52" s="54" customFormat="1" ht="12.75" customHeight="1" x14ac:dyDescent="0.2">
      <c r="A5" s="70"/>
      <c r="B5" s="71" t="s">
        <v>3</v>
      </c>
      <c r="C5" s="63" t="s">
        <v>4</v>
      </c>
      <c r="D5" s="71" t="s">
        <v>3</v>
      </c>
      <c r="E5" s="63" t="s">
        <v>4</v>
      </c>
      <c r="F5" s="71" t="s">
        <v>3</v>
      </c>
      <c r="G5" s="63" t="s">
        <v>4</v>
      </c>
      <c r="H5" s="71" t="s">
        <v>3</v>
      </c>
      <c r="I5" s="63" t="s">
        <v>4</v>
      </c>
      <c r="J5" s="71" t="s">
        <v>3</v>
      </c>
      <c r="K5" s="63" t="s">
        <v>4</v>
      </c>
      <c r="L5" s="71" t="s">
        <v>3</v>
      </c>
      <c r="M5" s="63" t="s">
        <v>4</v>
      </c>
      <c r="N5" s="71" t="s">
        <v>3</v>
      </c>
      <c r="O5" s="63" t="s">
        <v>4</v>
      </c>
      <c r="P5" s="71" t="s">
        <v>3</v>
      </c>
      <c r="Q5" s="63" t="s">
        <v>4</v>
      </c>
      <c r="R5" s="71" t="s">
        <v>3</v>
      </c>
      <c r="S5" s="63" t="s">
        <v>4</v>
      </c>
      <c r="T5" s="71" t="s">
        <v>3</v>
      </c>
      <c r="U5" s="63" t="s">
        <v>4</v>
      </c>
      <c r="V5" s="71" t="s">
        <v>3</v>
      </c>
      <c r="W5" s="63" t="s">
        <v>4</v>
      </c>
      <c r="X5" s="71" t="s">
        <v>3</v>
      </c>
      <c r="Y5" s="63" t="s">
        <v>4</v>
      </c>
      <c r="Z5" s="71" t="s">
        <v>3</v>
      </c>
      <c r="AA5" s="63" t="s">
        <v>4</v>
      </c>
      <c r="AB5" s="71" t="s">
        <v>3</v>
      </c>
      <c r="AC5" s="63" t="s">
        <v>4</v>
      </c>
      <c r="AD5" s="71" t="s">
        <v>3</v>
      </c>
      <c r="AE5" s="63" t="s">
        <v>4</v>
      </c>
      <c r="AF5" s="71" t="s">
        <v>3</v>
      </c>
      <c r="AG5" s="63" t="s">
        <v>4</v>
      </c>
      <c r="AH5" s="71" t="s">
        <v>3</v>
      </c>
      <c r="AI5" s="63" t="s">
        <v>4</v>
      </c>
      <c r="AJ5" s="71" t="s">
        <v>3</v>
      </c>
      <c r="AK5" s="63" t="s">
        <v>4</v>
      </c>
      <c r="AL5" s="71" t="s">
        <v>3</v>
      </c>
      <c r="AM5" s="63" t="s">
        <v>4</v>
      </c>
      <c r="AN5" s="71" t="s">
        <v>3</v>
      </c>
      <c r="AO5" s="63" t="s">
        <v>4</v>
      </c>
      <c r="AP5" s="71" t="s">
        <v>3</v>
      </c>
      <c r="AQ5" s="63" t="s">
        <v>4</v>
      </c>
      <c r="AR5" s="71" t="s">
        <v>3</v>
      </c>
      <c r="AS5" s="63" t="s">
        <v>4</v>
      </c>
      <c r="AT5" s="71" t="s">
        <v>3</v>
      </c>
      <c r="AU5" s="63" t="s">
        <v>4</v>
      </c>
      <c r="AV5" s="71" t="s">
        <v>3</v>
      </c>
      <c r="AW5" s="63" t="s">
        <v>4</v>
      </c>
      <c r="AX5" s="71" t="s">
        <v>3</v>
      </c>
      <c r="AY5" s="63" t="s">
        <v>4</v>
      </c>
      <c r="AZ5" s="78" t="s">
        <v>57</v>
      </c>
    </row>
    <row r="6" spans="1:52" s="39" customFormat="1" x14ac:dyDescent="0.2">
      <c r="A6" s="72" t="s">
        <v>5</v>
      </c>
      <c r="B6" s="62">
        <v>3</v>
      </c>
      <c r="C6" s="64" t="s">
        <v>41</v>
      </c>
      <c r="D6" s="62">
        <v>2</v>
      </c>
      <c r="E6" s="64">
        <v>0.72980315384432903</v>
      </c>
      <c r="F6" s="62" t="s">
        <v>41</v>
      </c>
      <c r="G6" s="64" t="s">
        <v>41</v>
      </c>
      <c r="H6" s="62">
        <v>1</v>
      </c>
      <c r="I6" s="64">
        <v>0.35561245354812299</v>
      </c>
      <c r="J6" s="62">
        <v>3</v>
      </c>
      <c r="K6" s="64">
        <v>1.05274978243171</v>
      </c>
      <c r="L6" s="62">
        <v>1</v>
      </c>
      <c r="M6" s="64">
        <v>0.34779826309547401</v>
      </c>
      <c r="N6" s="62">
        <v>1</v>
      </c>
      <c r="O6" s="64">
        <v>0.345398685067206</v>
      </c>
      <c r="P6" s="62" t="s">
        <v>41</v>
      </c>
      <c r="Q6" s="64" t="s">
        <v>41</v>
      </c>
      <c r="R6" s="62">
        <v>1</v>
      </c>
      <c r="S6" s="64">
        <v>0.33700216355389001</v>
      </c>
      <c r="T6" s="62">
        <v>1</v>
      </c>
      <c r="U6" s="64">
        <v>0.32918396939905797</v>
      </c>
      <c r="V6" s="62">
        <v>1</v>
      </c>
      <c r="W6" s="64">
        <v>0.32095979818047898</v>
      </c>
      <c r="X6" s="62">
        <v>2</v>
      </c>
      <c r="Y6" s="64">
        <v>0.63009292295381303</v>
      </c>
      <c r="Z6" s="62">
        <v>3</v>
      </c>
      <c r="AA6" s="64">
        <v>0.94191818498645197</v>
      </c>
      <c r="AB6" s="62">
        <v>4</v>
      </c>
      <c r="AC6" s="64">
        <v>1.2576994789979901</v>
      </c>
      <c r="AD6" s="62">
        <v>1</v>
      </c>
      <c r="AE6" s="64">
        <v>0.31346635800679301</v>
      </c>
      <c r="AF6" s="62" t="s">
        <v>41</v>
      </c>
      <c r="AG6" s="64" t="s">
        <v>41</v>
      </c>
      <c r="AH6" s="62">
        <v>1</v>
      </c>
      <c r="AI6" s="64">
        <v>0.30886695247155299</v>
      </c>
      <c r="AJ6" s="62" t="s">
        <v>41</v>
      </c>
      <c r="AK6" s="64" t="s">
        <v>41</v>
      </c>
      <c r="AL6" s="62">
        <v>1</v>
      </c>
      <c r="AM6" s="64">
        <v>0.30228421063768401</v>
      </c>
      <c r="AN6" s="62">
        <v>1</v>
      </c>
      <c r="AO6" s="64">
        <v>0.29811679619841502</v>
      </c>
      <c r="AP6" s="62">
        <v>1</v>
      </c>
      <c r="AQ6" s="64">
        <v>0.291206015151449</v>
      </c>
      <c r="AR6" s="62">
        <v>4</v>
      </c>
      <c r="AS6" s="64">
        <v>1.1340423933397701</v>
      </c>
      <c r="AT6" s="62">
        <v>1</v>
      </c>
      <c r="AU6" s="64">
        <v>0.27734442711041801</v>
      </c>
      <c r="AV6" s="62">
        <v>5</v>
      </c>
      <c r="AW6" s="64">
        <v>1.3643942226090999</v>
      </c>
      <c r="AX6" s="62">
        <v>3</v>
      </c>
      <c r="AY6" s="64">
        <v>0.80532588854289699</v>
      </c>
      <c r="AZ6" s="69">
        <f>SUM(AX6,AV6,AT6,AR6,AP6,AN6,AL6,AJ6,AH6,AF6,AD6,AB6,Z6,X6,V6,T6,R6,P6,N6,L6,J6,H6,F6,D6,B6)</f>
        <v>41</v>
      </c>
    </row>
    <row r="7" spans="1:52" s="39" customFormat="1" x14ac:dyDescent="0.2">
      <c r="A7" s="72" t="s">
        <v>6</v>
      </c>
      <c r="B7" s="62" t="s">
        <v>41</v>
      </c>
      <c r="C7" s="64" t="s">
        <v>41</v>
      </c>
      <c r="D7" s="62" t="s">
        <v>41</v>
      </c>
      <c r="E7" s="64" t="s">
        <v>41</v>
      </c>
      <c r="F7" s="62" t="s">
        <v>41</v>
      </c>
      <c r="G7" s="64" t="s">
        <v>41</v>
      </c>
      <c r="H7" s="62">
        <v>1</v>
      </c>
      <c r="I7" s="64">
        <v>0.35561245354812299</v>
      </c>
      <c r="J7" s="62">
        <v>1</v>
      </c>
      <c r="K7" s="64">
        <v>0.35091659414390403</v>
      </c>
      <c r="L7" s="62">
        <v>1</v>
      </c>
      <c r="M7" s="64">
        <v>0.34779826309547401</v>
      </c>
      <c r="N7" s="62" t="s">
        <v>41</v>
      </c>
      <c r="O7" s="64" t="s">
        <v>41</v>
      </c>
      <c r="P7" s="62" t="s">
        <v>41</v>
      </c>
      <c r="Q7" s="64" t="s">
        <v>41</v>
      </c>
      <c r="R7" s="62" t="s">
        <v>41</v>
      </c>
      <c r="S7" s="64" t="s">
        <v>41</v>
      </c>
      <c r="T7" s="62">
        <v>1</v>
      </c>
      <c r="U7" s="64">
        <v>0.32918396939905797</v>
      </c>
      <c r="V7" s="62">
        <v>1</v>
      </c>
      <c r="W7" s="64">
        <v>0.32095979818047898</v>
      </c>
      <c r="X7" s="62">
        <v>1</v>
      </c>
      <c r="Y7" s="64">
        <v>0.31504646147690601</v>
      </c>
      <c r="Z7" s="62">
        <v>1</v>
      </c>
      <c r="AA7" s="64">
        <v>0.31397272832881701</v>
      </c>
      <c r="AB7" s="62">
        <v>1</v>
      </c>
      <c r="AC7" s="64">
        <v>0.31442486974949801</v>
      </c>
      <c r="AD7" s="62">
        <v>1</v>
      </c>
      <c r="AE7" s="64">
        <v>0.31346635800679301</v>
      </c>
      <c r="AF7" s="62">
        <v>3</v>
      </c>
      <c r="AG7" s="64">
        <v>0.93540702677758503</v>
      </c>
      <c r="AH7" s="62" t="s">
        <v>41</v>
      </c>
      <c r="AI7" s="64" t="s">
        <v>41</v>
      </c>
      <c r="AJ7" s="62" t="s">
        <v>41</v>
      </c>
      <c r="AK7" s="64" t="s">
        <v>41</v>
      </c>
      <c r="AL7" s="62" t="s">
        <v>41</v>
      </c>
      <c r="AM7" s="64" t="s">
        <v>41</v>
      </c>
      <c r="AN7" s="62">
        <v>2</v>
      </c>
      <c r="AO7" s="64">
        <v>0.59623359239682905</v>
      </c>
      <c r="AP7" s="62">
        <v>1</v>
      </c>
      <c r="AQ7" s="64">
        <v>0.291206015151449</v>
      </c>
      <c r="AR7" s="62">
        <v>2</v>
      </c>
      <c r="AS7" s="64">
        <v>0.56702119666988504</v>
      </c>
      <c r="AT7" s="62">
        <v>2</v>
      </c>
      <c r="AU7" s="64">
        <v>0.55468885422083503</v>
      </c>
      <c r="AV7" s="62"/>
      <c r="AW7" s="64"/>
      <c r="AX7" s="62"/>
      <c r="AY7" s="64"/>
      <c r="AZ7" s="69">
        <f t="shared" ref="AZ7:AZ18" si="0">SUM(AX7,AV7,AT7,AR7,AP7,AN7,AL7,AJ7,AH7,AF7,AD7,AB7,Z7,X7,V7,T7,R7,P7,N7,L7,J7,H7,F7,D7,B7)</f>
        <v>19</v>
      </c>
    </row>
    <row r="8" spans="1:52" s="39" customFormat="1" x14ac:dyDescent="0.2">
      <c r="A8" s="72" t="s">
        <v>7</v>
      </c>
      <c r="B8" s="62" t="s">
        <v>41</v>
      </c>
      <c r="C8" s="64" t="s">
        <v>41</v>
      </c>
      <c r="D8" s="62">
        <v>1</v>
      </c>
      <c r="E8" s="64">
        <v>0.36490157692216502</v>
      </c>
      <c r="F8" s="62">
        <v>2</v>
      </c>
      <c r="G8" s="64">
        <v>0.72103121884919796</v>
      </c>
      <c r="H8" s="62" t="s">
        <v>41</v>
      </c>
      <c r="I8" s="64" t="s">
        <v>41</v>
      </c>
      <c r="J8" s="62" t="s">
        <v>41</v>
      </c>
      <c r="K8" s="64" t="s">
        <v>41</v>
      </c>
      <c r="L8" s="62" t="s">
        <v>41</v>
      </c>
      <c r="M8" s="64" t="s">
        <v>41</v>
      </c>
      <c r="N8" s="62" t="s">
        <v>41</v>
      </c>
      <c r="O8" s="64" t="s">
        <v>41</v>
      </c>
      <c r="P8" s="62">
        <v>1</v>
      </c>
      <c r="Q8" s="64">
        <v>0.34237957226519999</v>
      </c>
      <c r="R8" s="62">
        <v>1</v>
      </c>
      <c r="S8" s="64">
        <v>0.33700216355389001</v>
      </c>
      <c r="T8" s="62">
        <v>1</v>
      </c>
      <c r="U8" s="64">
        <v>0.32918396939905797</v>
      </c>
      <c r="V8" s="62">
        <v>1</v>
      </c>
      <c r="W8" s="64">
        <v>0.32095979818047898</v>
      </c>
      <c r="X8" s="62" t="s">
        <v>41</v>
      </c>
      <c r="Y8" s="64" t="s">
        <v>41</v>
      </c>
      <c r="Z8" s="62">
        <v>1</v>
      </c>
      <c r="AA8" s="64">
        <v>0.31397272832881701</v>
      </c>
      <c r="AB8" s="62" t="s">
        <v>41</v>
      </c>
      <c r="AC8" s="64" t="s">
        <v>41</v>
      </c>
      <c r="AD8" s="62">
        <v>2</v>
      </c>
      <c r="AE8" s="64">
        <v>0.62693271601358602</v>
      </c>
      <c r="AF8" s="62">
        <v>1</v>
      </c>
      <c r="AG8" s="64">
        <v>0.31180234225919501</v>
      </c>
      <c r="AH8" s="62" t="s">
        <v>41</v>
      </c>
      <c r="AI8" s="64" t="s">
        <v>41</v>
      </c>
      <c r="AJ8" s="62">
        <v>1</v>
      </c>
      <c r="AK8" s="64">
        <v>0.30545030247216198</v>
      </c>
      <c r="AL8" s="62">
        <v>3</v>
      </c>
      <c r="AM8" s="64">
        <v>0.90685263191305099</v>
      </c>
      <c r="AN8" s="62">
        <v>2</v>
      </c>
      <c r="AO8" s="64">
        <v>0.59623359239682905</v>
      </c>
      <c r="AP8" s="62">
        <v>2</v>
      </c>
      <c r="AQ8" s="64">
        <v>0.58241203030289801</v>
      </c>
      <c r="AR8" s="62">
        <v>4</v>
      </c>
      <c r="AS8" s="64">
        <v>1.1340423933397701</v>
      </c>
      <c r="AT8" s="62">
        <v>3</v>
      </c>
      <c r="AU8" s="64">
        <v>0.83203328133125298</v>
      </c>
      <c r="AV8" s="62"/>
      <c r="AW8" s="64"/>
      <c r="AX8" s="62">
        <v>4</v>
      </c>
      <c r="AY8" s="64">
        <v>1.07376785139053</v>
      </c>
      <c r="AZ8" s="69">
        <f t="shared" si="0"/>
        <v>30</v>
      </c>
    </row>
    <row r="9" spans="1:52" s="39" customFormat="1" x14ac:dyDescent="0.2">
      <c r="A9" s="72" t="s">
        <v>8</v>
      </c>
      <c r="B9" s="62">
        <v>1</v>
      </c>
      <c r="C9" s="64" t="s">
        <v>41</v>
      </c>
      <c r="D9" s="62" t="s">
        <v>41</v>
      </c>
      <c r="E9" s="64" t="s">
        <v>41</v>
      </c>
      <c r="F9" s="62">
        <v>3</v>
      </c>
      <c r="G9" s="64">
        <v>1.0815468282738001</v>
      </c>
      <c r="H9" s="62">
        <v>1</v>
      </c>
      <c r="I9" s="64">
        <v>0.35561245354812299</v>
      </c>
      <c r="J9" s="62">
        <v>1</v>
      </c>
      <c r="K9" s="64">
        <v>0.35091659414390403</v>
      </c>
      <c r="L9" s="62" t="s">
        <v>41</v>
      </c>
      <c r="M9" s="64" t="s">
        <v>41</v>
      </c>
      <c r="N9" s="62" t="s">
        <v>41</v>
      </c>
      <c r="O9" s="64" t="s">
        <v>41</v>
      </c>
      <c r="P9" s="62" t="s">
        <v>41</v>
      </c>
      <c r="Q9" s="64" t="s">
        <v>41</v>
      </c>
      <c r="R9" s="62">
        <v>3</v>
      </c>
      <c r="S9" s="64">
        <v>1.01100649066167</v>
      </c>
      <c r="T9" s="62">
        <v>1</v>
      </c>
      <c r="U9" s="64">
        <v>0.32918396939905797</v>
      </c>
      <c r="V9" s="62" t="s">
        <v>41</v>
      </c>
      <c r="W9" s="64" t="s">
        <v>41</v>
      </c>
      <c r="X9" s="62" t="s">
        <v>41</v>
      </c>
      <c r="Y9" s="64" t="s">
        <v>41</v>
      </c>
      <c r="Z9" s="62" t="s">
        <v>41</v>
      </c>
      <c r="AA9" s="64" t="s">
        <v>41</v>
      </c>
      <c r="AB9" s="62" t="s">
        <v>41</v>
      </c>
      <c r="AC9" s="64" t="s">
        <v>41</v>
      </c>
      <c r="AD9" s="62">
        <v>2</v>
      </c>
      <c r="AE9" s="64">
        <v>0.62693271601358602</v>
      </c>
      <c r="AF9" s="62">
        <v>1</v>
      </c>
      <c r="AG9" s="64">
        <v>0.31180234225919501</v>
      </c>
      <c r="AH9" s="62" t="s">
        <v>41</v>
      </c>
      <c r="AI9" s="64" t="s">
        <v>41</v>
      </c>
      <c r="AJ9" s="62">
        <v>2</v>
      </c>
      <c r="AK9" s="64">
        <v>0.61090060494432397</v>
      </c>
      <c r="AL9" s="62" t="s">
        <v>41</v>
      </c>
      <c r="AM9" s="64" t="s">
        <v>41</v>
      </c>
      <c r="AN9" s="62">
        <v>8</v>
      </c>
      <c r="AO9" s="64">
        <v>2.3849343695873202</v>
      </c>
      <c r="AP9" s="62" t="s">
        <v>41</v>
      </c>
      <c r="AQ9" s="64" t="s">
        <v>41</v>
      </c>
      <c r="AR9" s="62">
        <v>3</v>
      </c>
      <c r="AS9" s="64">
        <v>0.85053179500482701</v>
      </c>
      <c r="AT9" s="62">
        <v>2</v>
      </c>
      <c r="AU9" s="64">
        <v>0.55468885422083503</v>
      </c>
      <c r="AV9" s="62">
        <v>9</v>
      </c>
      <c r="AW9" s="64">
        <v>2.4559096006963901</v>
      </c>
      <c r="AX9" s="62">
        <v>4</v>
      </c>
      <c r="AY9" s="64">
        <v>1.07376785139053</v>
      </c>
      <c r="AZ9" s="69">
        <f t="shared" si="0"/>
        <v>41</v>
      </c>
    </row>
    <row r="10" spans="1:52" s="39" customFormat="1" x14ac:dyDescent="0.2">
      <c r="A10" s="72" t="s">
        <v>9</v>
      </c>
      <c r="B10" s="62">
        <v>2</v>
      </c>
      <c r="C10" s="64" t="s">
        <v>41</v>
      </c>
      <c r="D10" s="62" t="s">
        <v>41</v>
      </c>
      <c r="E10" s="64" t="s">
        <v>41</v>
      </c>
      <c r="F10" s="62" t="s">
        <v>41</v>
      </c>
      <c r="G10" s="64" t="s">
        <v>41</v>
      </c>
      <c r="H10" s="62" t="s">
        <v>41</v>
      </c>
      <c r="I10" s="64" t="s">
        <v>41</v>
      </c>
      <c r="J10" s="62">
        <v>1</v>
      </c>
      <c r="K10" s="64">
        <v>0.35091659414390403</v>
      </c>
      <c r="L10" s="62" t="s">
        <v>41</v>
      </c>
      <c r="M10" s="64" t="s">
        <v>41</v>
      </c>
      <c r="N10" s="62" t="s">
        <v>41</v>
      </c>
      <c r="O10" s="64" t="s">
        <v>41</v>
      </c>
      <c r="P10" s="62" t="s">
        <v>41</v>
      </c>
      <c r="Q10" s="64" t="s">
        <v>41</v>
      </c>
      <c r="R10" s="62" t="s">
        <v>41</v>
      </c>
      <c r="S10" s="64" t="s">
        <v>41</v>
      </c>
      <c r="T10" s="62" t="s">
        <v>41</v>
      </c>
      <c r="U10" s="64" t="s">
        <v>41</v>
      </c>
      <c r="V10" s="62" t="s">
        <v>41</v>
      </c>
      <c r="W10" s="64" t="s">
        <v>41</v>
      </c>
      <c r="X10" s="62" t="s">
        <v>41</v>
      </c>
      <c r="Y10" s="64" t="s">
        <v>41</v>
      </c>
      <c r="Z10" s="62">
        <v>1</v>
      </c>
      <c r="AA10" s="64">
        <v>0.31397272832881701</v>
      </c>
      <c r="AB10" s="62" t="s">
        <v>41</v>
      </c>
      <c r="AC10" s="64" t="s">
        <v>41</v>
      </c>
      <c r="AD10" s="62">
        <v>5</v>
      </c>
      <c r="AE10" s="64">
        <v>1.5673317900339601</v>
      </c>
      <c r="AF10" s="62">
        <v>4</v>
      </c>
      <c r="AG10" s="64">
        <v>1.24720936903678</v>
      </c>
      <c r="AH10" s="62" t="s">
        <v>41</v>
      </c>
      <c r="AI10" s="64" t="s">
        <v>41</v>
      </c>
      <c r="AJ10" s="62">
        <v>2</v>
      </c>
      <c r="AK10" s="64">
        <v>0.61090060494432397</v>
      </c>
      <c r="AL10" s="62" t="s">
        <v>41</v>
      </c>
      <c r="AM10" s="64" t="s">
        <v>41</v>
      </c>
      <c r="AN10" s="62">
        <v>3</v>
      </c>
      <c r="AO10" s="64">
        <v>0.89435038859524396</v>
      </c>
      <c r="AP10" s="62">
        <v>1</v>
      </c>
      <c r="AQ10" s="64">
        <v>0.291206015151449</v>
      </c>
      <c r="AR10" s="62">
        <v>3</v>
      </c>
      <c r="AS10" s="64">
        <v>0.85053179500482701</v>
      </c>
      <c r="AT10" s="62">
        <v>1</v>
      </c>
      <c r="AU10" s="64">
        <v>0.27734442711041801</v>
      </c>
      <c r="AV10" s="62">
        <v>2</v>
      </c>
      <c r="AW10" s="64">
        <v>0.54575768904364197</v>
      </c>
      <c r="AX10" s="62"/>
      <c r="AY10" s="64"/>
      <c r="AZ10" s="69">
        <f t="shared" si="0"/>
        <v>25</v>
      </c>
    </row>
    <row r="11" spans="1:52" s="39" customFormat="1" x14ac:dyDescent="0.2">
      <c r="A11" s="72" t="s">
        <v>10</v>
      </c>
      <c r="B11" s="62">
        <v>2</v>
      </c>
      <c r="C11" s="64" t="s">
        <v>41</v>
      </c>
      <c r="D11" s="62">
        <v>1</v>
      </c>
      <c r="E11" s="64">
        <v>0.36490157692216502</v>
      </c>
      <c r="F11" s="62">
        <v>2</v>
      </c>
      <c r="G11" s="64">
        <v>0.72103121884919796</v>
      </c>
      <c r="H11" s="62" t="s">
        <v>41</v>
      </c>
      <c r="I11" s="64" t="s">
        <v>41</v>
      </c>
      <c r="J11" s="62" t="s">
        <v>41</v>
      </c>
      <c r="K11" s="64" t="s">
        <v>41</v>
      </c>
      <c r="L11" s="62" t="s">
        <v>41</v>
      </c>
      <c r="M11" s="64" t="s">
        <v>41</v>
      </c>
      <c r="N11" s="62">
        <v>2</v>
      </c>
      <c r="O11" s="64">
        <v>0.690797370134412</v>
      </c>
      <c r="P11" s="62" t="s">
        <v>41</v>
      </c>
      <c r="Q11" s="64" t="s">
        <v>41</v>
      </c>
      <c r="R11" s="62">
        <v>1</v>
      </c>
      <c r="S11" s="64">
        <v>0.33700216355389001</v>
      </c>
      <c r="T11" s="62" t="s">
        <v>41</v>
      </c>
      <c r="U11" s="64" t="s">
        <v>41</v>
      </c>
      <c r="V11" s="62" t="s">
        <v>41</v>
      </c>
      <c r="W11" s="64" t="s">
        <v>41</v>
      </c>
      <c r="X11" s="62" t="s">
        <v>41</v>
      </c>
      <c r="Y11" s="64" t="s">
        <v>41</v>
      </c>
      <c r="Z11" s="62" t="s">
        <v>41</v>
      </c>
      <c r="AA11" s="64" t="s">
        <v>41</v>
      </c>
      <c r="AB11" s="62">
        <v>5</v>
      </c>
      <c r="AC11" s="64">
        <v>1.5721243487474901</v>
      </c>
      <c r="AD11" s="62">
        <v>2</v>
      </c>
      <c r="AE11" s="64">
        <v>0.62693271601358602</v>
      </c>
      <c r="AF11" s="62">
        <v>3</v>
      </c>
      <c r="AG11" s="64">
        <v>0.93540702677758503</v>
      </c>
      <c r="AH11" s="62" t="s">
        <v>41</v>
      </c>
      <c r="AI11" s="64" t="s">
        <v>41</v>
      </c>
      <c r="AJ11" s="62">
        <v>3</v>
      </c>
      <c r="AK11" s="64">
        <v>0.91635090741648595</v>
      </c>
      <c r="AL11" s="62" t="s">
        <v>41</v>
      </c>
      <c r="AM11" s="64" t="s">
        <v>41</v>
      </c>
      <c r="AN11" s="62" t="s">
        <v>41</v>
      </c>
      <c r="AO11" s="64" t="s">
        <v>41</v>
      </c>
      <c r="AP11" s="62">
        <v>3</v>
      </c>
      <c r="AQ11" s="64">
        <v>0.87361804545434696</v>
      </c>
      <c r="AR11" s="62">
        <v>2</v>
      </c>
      <c r="AS11" s="64">
        <v>0.56702119666988504</v>
      </c>
      <c r="AT11" s="62">
        <v>5</v>
      </c>
      <c r="AU11" s="64">
        <v>1.38672213555209</v>
      </c>
      <c r="AV11" s="62">
        <v>3</v>
      </c>
      <c r="AW11" s="64">
        <v>0.81863653356546195</v>
      </c>
      <c r="AX11" s="62">
        <v>1</v>
      </c>
      <c r="AY11" s="64">
        <v>0.268441962847632</v>
      </c>
      <c r="AZ11" s="69">
        <f t="shared" si="0"/>
        <v>35</v>
      </c>
    </row>
    <row r="12" spans="1:52" s="39" customFormat="1" x14ac:dyDescent="0.2">
      <c r="A12" s="72" t="s">
        <v>11</v>
      </c>
      <c r="B12" s="62" t="s">
        <v>41</v>
      </c>
      <c r="C12" s="64" t="s">
        <v>41</v>
      </c>
      <c r="D12" s="62">
        <v>1</v>
      </c>
      <c r="E12" s="64">
        <v>0.36490157692216502</v>
      </c>
      <c r="F12" s="62" t="s">
        <v>41</v>
      </c>
      <c r="G12" s="64" t="s">
        <v>41</v>
      </c>
      <c r="H12" s="62">
        <v>2</v>
      </c>
      <c r="I12" s="64">
        <v>0.71122490709624697</v>
      </c>
      <c r="J12" s="62">
        <v>1</v>
      </c>
      <c r="K12" s="64">
        <v>0.35091659414390403</v>
      </c>
      <c r="L12" s="62" t="s">
        <v>41</v>
      </c>
      <c r="M12" s="64" t="s">
        <v>41</v>
      </c>
      <c r="N12" s="62">
        <v>2</v>
      </c>
      <c r="O12" s="64">
        <v>0.690797370134412</v>
      </c>
      <c r="P12" s="62" t="s">
        <v>41</v>
      </c>
      <c r="Q12" s="64" t="s">
        <v>41</v>
      </c>
      <c r="R12" s="62" t="s">
        <v>41</v>
      </c>
      <c r="S12" s="64" t="s">
        <v>41</v>
      </c>
      <c r="T12" s="62">
        <v>1</v>
      </c>
      <c r="U12" s="64">
        <v>0.32918396939905797</v>
      </c>
      <c r="V12" s="62">
        <v>2</v>
      </c>
      <c r="W12" s="64">
        <v>0.64191959636095797</v>
      </c>
      <c r="X12" s="62" t="s">
        <v>41</v>
      </c>
      <c r="Y12" s="64" t="s">
        <v>41</v>
      </c>
      <c r="Z12" s="62" t="s">
        <v>41</v>
      </c>
      <c r="AA12" s="64" t="s">
        <v>41</v>
      </c>
      <c r="AB12" s="62" t="s">
        <v>41</v>
      </c>
      <c r="AC12" s="64" t="s">
        <v>41</v>
      </c>
      <c r="AD12" s="62">
        <v>4</v>
      </c>
      <c r="AE12" s="64">
        <v>1.25386543202717</v>
      </c>
      <c r="AF12" s="62">
        <v>1</v>
      </c>
      <c r="AG12" s="64">
        <v>0.31180234225919501</v>
      </c>
      <c r="AH12" s="62">
        <v>1</v>
      </c>
      <c r="AI12" s="64">
        <v>0.30886695247155299</v>
      </c>
      <c r="AJ12" s="62" t="s">
        <v>41</v>
      </c>
      <c r="AK12" s="64" t="s">
        <v>41</v>
      </c>
      <c r="AL12" s="62">
        <v>3</v>
      </c>
      <c r="AM12" s="64">
        <v>0.90685263191305099</v>
      </c>
      <c r="AN12" s="62">
        <v>1</v>
      </c>
      <c r="AO12" s="64">
        <v>0.29811679619841502</v>
      </c>
      <c r="AP12" s="62">
        <v>5</v>
      </c>
      <c r="AQ12" s="64">
        <v>1.45603007575724</v>
      </c>
      <c r="AR12" s="62">
        <v>3</v>
      </c>
      <c r="AS12" s="64">
        <v>0.85053179500482701</v>
      </c>
      <c r="AT12" s="62">
        <v>3</v>
      </c>
      <c r="AU12" s="64">
        <v>0.83203328133125298</v>
      </c>
      <c r="AV12" s="62">
        <v>2</v>
      </c>
      <c r="AW12" s="64">
        <v>0.6</v>
      </c>
      <c r="AX12" s="62"/>
      <c r="AY12" s="64"/>
      <c r="AZ12" s="69">
        <f t="shared" si="0"/>
        <v>32</v>
      </c>
    </row>
    <row r="13" spans="1:52" s="39" customFormat="1" x14ac:dyDescent="0.2">
      <c r="A13" s="72" t="s">
        <v>12</v>
      </c>
      <c r="B13" s="62" t="s">
        <v>41</v>
      </c>
      <c r="C13" s="64" t="s">
        <v>41</v>
      </c>
      <c r="D13" s="62">
        <v>1</v>
      </c>
      <c r="E13" s="64">
        <v>0.36490157692216502</v>
      </c>
      <c r="F13" s="62">
        <v>4</v>
      </c>
      <c r="G13" s="64">
        <v>1.4420624376983999</v>
      </c>
      <c r="H13" s="62">
        <v>3</v>
      </c>
      <c r="I13" s="64">
        <v>1.06683736064437</v>
      </c>
      <c r="J13" s="62">
        <v>2</v>
      </c>
      <c r="K13" s="64">
        <v>0.70183318828780805</v>
      </c>
      <c r="L13" s="62">
        <v>1</v>
      </c>
      <c r="M13" s="64">
        <v>0.34779826309547401</v>
      </c>
      <c r="N13" s="62" t="s">
        <v>41</v>
      </c>
      <c r="O13" s="64" t="s">
        <v>41</v>
      </c>
      <c r="P13" s="62">
        <v>2</v>
      </c>
      <c r="Q13" s="64">
        <v>0.68475914453040099</v>
      </c>
      <c r="R13" s="62" t="s">
        <v>41</v>
      </c>
      <c r="S13" s="64" t="s">
        <v>41</v>
      </c>
      <c r="T13" s="62" t="s">
        <v>41</v>
      </c>
      <c r="U13" s="64" t="s">
        <v>41</v>
      </c>
      <c r="V13" s="62">
        <v>2</v>
      </c>
      <c r="W13" s="64">
        <v>0.64191959636095797</v>
      </c>
      <c r="X13" s="62">
        <v>1</v>
      </c>
      <c r="Y13" s="64">
        <v>0.31504646147690601</v>
      </c>
      <c r="Z13" s="62" t="s">
        <v>41</v>
      </c>
      <c r="AA13" s="64" t="s">
        <v>41</v>
      </c>
      <c r="AB13" s="62">
        <v>3</v>
      </c>
      <c r="AC13" s="64">
        <v>0.94327460924849305</v>
      </c>
      <c r="AD13" s="62">
        <v>1</v>
      </c>
      <c r="AE13" s="64">
        <v>0.31346635800679301</v>
      </c>
      <c r="AF13" s="62" t="s">
        <v>41</v>
      </c>
      <c r="AG13" s="64" t="s">
        <v>41</v>
      </c>
      <c r="AH13" s="62">
        <v>1</v>
      </c>
      <c r="AI13" s="64">
        <v>0.30886695247155299</v>
      </c>
      <c r="AJ13" s="62">
        <v>1</v>
      </c>
      <c r="AK13" s="64">
        <v>0.30545030247216198</v>
      </c>
      <c r="AL13" s="62">
        <v>2</v>
      </c>
      <c r="AM13" s="64">
        <v>0.60456842127536703</v>
      </c>
      <c r="AN13" s="62" t="s">
        <v>41</v>
      </c>
      <c r="AO13" s="64" t="s">
        <v>41</v>
      </c>
      <c r="AP13" s="62">
        <v>4</v>
      </c>
      <c r="AQ13" s="64">
        <v>1.1648240606058</v>
      </c>
      <c r="AR13" s="62">
        <v>3</v>
      </c>
      <c r="AS13" s="64">
        <v>0.85053179500482701</v>
      </c>
      <c r="AT13" s="62">
        <v>2</v>
      </c>
      <c r="AU13" s="64">
        <v>0.55468885422083503</v>
      </c>
      <c r="AV13" s="62">
        <v>1</v>
      </c>
      <c r="AW13" s="64">
        <v>0.27287884452182098</v>
      </c>
      <c r="AX13" s="62">
        <v>1</v>
      </c>
      <c r="AY13" s="64">
        <v>0.268441962847632</v>
      </c>
      <c r="AZ13" s="69">
        <f t="shared" si="0"/>
        <v>35</v>
      </c>
    </row>
    <row r="14" spans="1:52" s="39" customFormat="1" x14ac:dyDescent="0.2">
      <c r="A14" s="72" t="s">
        <v>13</v>
      </c>
      <c r="B14" s="62">
        <v>1</v>
      </c>
      <c r="C14" s="64" t="s">
        <v>41</v>
      </c>
      <c r="D14" s="62">
        <v>1</v>
      </c>
      <c r="E14" s="64">
        <v>0.36490157692216502</v>
      </c>
      <c r="F14" s="62" t="s">
        <v>41</v>
      </c>
      <c r="G14" s="64" t="s">
        <v>41</v>
      </c>
      <c r="H14" s="62" t="s">
        <v>41</v>
      </c>
      <c r="I14" s="64" t="s">
        <v>41</v>
      </c>
      <c r="J14" s="62">
        <v>1</v>
      </c>
      <c r="K14" s="64">
        <v>0.35091659414390403</v>
      </c>
      <c r="L14" s="62" t="s">
        <v>41</v>
      </c>
      <c r="M14" s="64" t="s">
        <v>41</v>
      </c>
      <c r="N14" s="62">
        <v>3</v>
      </c>
      <c r="O14" s="64">
        <v>1.0361960552016201</v>
      </c>
      <c r="P14" s="62">
        <v>1</v>
      </c>
      <c r="Q14" s="64">
        <v>0.34237957226519999</v>
      </c>
      <c r="R14" s="62">
        <v>1</v>
      </c>
      <c r="S14" s="64">
        <v>0.33700216355389001</v>
      </c>
      <c r="T14" s="62">
        <v>2</v>
      </c>
      <c r="U14" s="64">
        <v>0.65836793879811595</v>
      </c>
      <c r="V14" s="62">
        <v>1</v>
      </c>
      <c r="W14" s="64">
        <v>0.32095979818047898</v>
      </c>
      <c r="X14" s="62">
        <v>4</v>
      </c>
      <c r="Y14" s="64">
        <v>1.2601858459076301</v>
      </c>
      <c r="Z14" s="62">
        <v>1</v>
      </c>
      <c r="AA14" s="64">
        <v>0.31397272832881701</v>
      </c>
      <c r="AB14" s="62">
        <v>5</v>
      </c>
      <c r="AC14" s="64">
        <v>1.5721243487474901</v>
      </c>
      <c r="AD14" s="62">
        <v>1</v>
      </c>
      <c r="AE14" s="64">
        <v>0.31346635800679301</v>
      </c>
      <c r="AF14" s="62">
        <v>1</v>
      </c>
      <c r="AG14" s="64">
        <v>0.31180234225919501</v>
      </c>
      <c r="AH14" s="62">
        <v>1</v>
      </c>
      <c r="AI14" s="64">
        <v>0.30886695247155299</v>
      </c>
      <c r="AJ14" s="62">
        <v>1</v>
      </c>
      <c r="AK14" s="64">
        <v>0.30545030247216198</v>
      </c>
      <c r="AL14" s="62">
        <v>1</v>
      </c>
      <c r="AM14" s="64">
        <v>0.30228421063768401</v>
      </c>
      <c r="AN14" s="62">
        <v>1</v>
      </c>
      <c r="AO14" s="64">
        <v>0.29811679619841502</v>
      </c>
      <c r="AP14" s="62">
        <v>3</v>
      </c>
      <c r="AQ14" s="64">
        <v>0.87361804545434696</v>
      </c>
      <c r="AR14" s="62">
        <v>5</v>
      </c>
      <c r="AS14" s="64">
        <v>1.4175529916747101</v>
      </c>
      <c r="AT14" s="62">
        <v>6</v>
      </c>
      <c r="AU14" s="64">
        <v>1.66406656266251</v>
      </c>
      <c r="AV14" s="62">
        <v>1</v>
      </c>
      <c r="AW14" s="64">
        <v>0.27287884452182098</v>
      </c>
      <c r="AX14" s="62">
        <v>2</v>
      </c>
      <c r="AY14" s="64">
        <v>0.536883925695265</v>
      </c>
      <c r="AZ14" s="69">
        <f t="shared" si="0"/>
        <v>44</v>
      </c>
    </row>
    <row r="15" spans="1:52" s="39" customFormat="1" x14ac:dyDescent="0.2">
      <c r="A15" s="72" t="s">
        <v>14</v>
      </c>
      <c r="B15" s="62" t="s">
        <v>41</v>
      </c>
      <c r="C15" s="64" t="s">
        <v>41</v>
      </c>
      <c r="D15" s="62" t="s">
        <v>41</v>
      </c>
      <c r="E15" s="64" t="s">
        <v>41</v>
      </c>
      <c r="F15" s="62" t="s">
        <v>41</v>
      </c>
      <c r="G15" s="64" t="s">
        <v>41</v>
      </c>
      <c r="H15" s="62" t="s">
        <v>41</v>
      </c>
      <c r="I15" s="64" t="s">
        <v>41</v>
      </c>
      <c r="J15" s="62">
        <v>1</v>
      </c>
      <c r="K15" s="64">
        <v>0.35091659414390403</v>
      </c>
      <c r="L15" s="62">
        <v>3</v>
      </c>
      <c r="M15" s="64">
        <v>1.0433947892864199</v>
      </c>
      <c r="N15" s="62">
        <v>2</v>
      </c>
      <c r="O15" s="64">
        <v>0.690797370134412</v>
      </c>
      <c r="P15" s="62">
        <v>1</v>
      </c>
      <c r="Q15" s="64">
        <v>0.34237957226519999</v>
      </c>
      <c r="R15" s="62" t="s">
        <v>41</v>
      </c>
      <c r="S15" s="64" t="s">
        <v>41</v>
      </c>
      <c r="T15" s="62">
        <v>1</v>
      </c>
      <c r="U15" s="64">
        <v>0.32918396939905797</v>
      </c>
      <c r="V15" s="62">
        <v>4</v>
      </c>
      <c r="W15" s="64">
        <v>1.2838391927219199</v>
      </c>
      <c r="X15" s="62">
        <v>2</v>
      </c>
      <c r="Y15" s="64">
        <v>0.63009292295381303</v>
      </c>
      <c r="Z15" s="62" t="s">
        <v>41</v>
      </c>
      <c r="AA15" s="64" t="s">
        <v>41</v>
      </c>
      <c r="AB15" s="62">
        <v>5</v>
      </c>
      <c r="AC15" s="64">
        <v>1.5721243487474901</v>
      </c>
      <c r="AD15" s="62" t="s">
        <v>41</v>
      </c>
      <c r="AE15" s="64" t="s">
        <v>41</v>
      </c>
      <c r="AF15" s="62">
        <v>1</v>
      </c>
      <c r="AG15" s="64">
        <v>0.31180234225919501</v>
      </c>
      <c r="AH15" s="62">
        <v>2</v>
      </c>
      <c r="AI15" s="64">
        <v>0.61773390494310698</v>
      </c>
      <c r="AJ15" s="62" t="s">
        <v>41</v>
      </c>
      <c r="AK15" s="64" t="s">
        <v>41</v>
      </c>
      <c r="AL15" s="62">
        <v>1</v>
      </c>
      <c r="AM15" s="64">
        <v>0.30228421063768401</v>
      </c>
      <c r="AN15" s="62">
        <v>4</v>
      </c>
      <c r="AO15" s="64">
        <v>1.1924671847936601</v>
      </c>
      <c r="AP15" s="62">
        <v>3</v>
      </c>
      <c r="AQ15" s="64">
        <v>0.87361804545434696</v>
      </c>
      <c r="AR15" s="62">
        <v>7</v>
      </c>
      <c r="AS15" s="64">
        <v>1.9845741883446</v>
      </c>
      <c r="AT15" s="62">
        <v>1</v>
      </c>
      <c r="AU15" s="64">
        <v>0.27734442711041801</v>
      </c>
      <c r="AV15" s="62">
        <v>2</v>
      </c>
      <c r="AW15" s="64">
        <v>0.54575768904364197</v>
      </c>
      <c r="AX15" s="62">
        <v>2</v>
      </c>
      <c r="AY15" s="64">
        <v>0.536883925695265</v>
      </c>
      <c r="AZ15" s="69">
        <f t="shared" si="0"/>
        <v>42</v>
      </c>
    </row>
    <row r="16" spans="1:52" s="39" customFormat="1" x14ac:dyDescent="0.2">
      <c r="A16" s="72" t="s">
        <v>15</v>
      </c>
      <c r="B16" s="62" t="s">
        <v>41</v>
      </c>
      <c r="C16" s="64" t="s">
        <v>41</v>
      </c>
      <c r="D16" s="62" t="s">
        <v>41</v>
      </c>
      <c r="E16" s="64" t="s">
        <v>41</v>
      </c>
      <c r="F16" s="62" t="s">
        <v>41</v>
      </c>
      <c r="G16" s="64" t="s">
        <v>41</v>
      </c>
      <c r="H16" s="62" t="s">
        <v>41</v>
      </c>
      <c r="I16" s="64" t="s">
        <v>41</v>
      </c>
      <c r="J16" s="62" t="s">
        <v>41</v>
      </c>
      <c r="K16" s="64" t="s">
        <v>41</v>
      </c>
      <c r="L16" s="62">
        <v>1</v>
      </c>
      <c r="M16" s="64">
        <v>0.34779826309547401</v>
      </c>
      <c r="N16" s="62" t="s">
        <v>41</v>
      </c>
      <c r="O16" s="64" t="s">
        <v>41</v>
      </c>
      <c r="P16" s="62" t="s">
        <v>41</v>
      </c>
      <c r="Q16" s="64" t="s">
        <v>41</v>
      </c>
      <c r="R16" s="62" t="s">
        <v>41</v>
      </c>
      <c r="S16" s="64" t="s">
        <v>41</v>
      </c>
      <c r="T16" s="62" t="s">
        <v>41</v>
      </c>
      <c r="U16" s="64" t="s">
        <v>41</v>
      </c>
      <c r="V16" s="62">
        <v>1</v>
      </c>
      <c r="W16" s="64">
        <v>0.32095979818047898</v>
      </c>
      <c r="X16" s="62" t="s">
        <v>41</v>
      </c>
      <c r="Y16" s="64" t="s">
        <v>41</v>
      </c>
      <c r="Z16" s="62">
        <v>4</v>
      </c>
      <c r="AA16" s="64">
        <v>1.25589091331527</v>
      </c>
      <c r="AB16" s="62">
        <v>1</v>
      </c>
      <c r="AC16" s="64">
        <v>0.31442486974949801</v>
      </c>
      <c r="AD16" s="62">
        <v>2</v>
      </c>
      <c r="AE16" s="64">
        <v>0.62693271601358602</v>
      </c>
      <c r="AF16" s="62">
        <v>4</v>
      </c>
      <c r="AG16" s="64">
        <v>1.24720936903678</v>
      </c>
      <c r="AH16" s="62">
        <v>1</v>
      </c>
      <c r="AI16" s="64">
        <v>0.30886695247155299</v>
      </c>
      <c r="AJ16" s="62">
        <v>1</v>
      </c>
      <c r="AK16" s="64">
        <v>0.30545030247216198</v>
      </c>
      <c r="AL16" s="62" t="s">
        <v>41</v>
      </c>
      <c r="AM16" s="64" t="s">
        <v>41</v>
      </c>
      <c r="AN16" s="62">
        <v>3</v>
      </c>
      <c r="AO16" s="64">
        <v>0.89435038859524396</v>
      </c>
      <c r="AP16" s="62">
        <v>2</v>
      </c>
      <c r="AQ16" s="64">
        <v>0.58241203030289801</v>
      </c>
      <c r="AR16" s="62">
        <v>1</v>
      </c>
      <c r="AS16" s="64">
        <v>0.28351059833494202</v>
      </c>
      <c r="AT16" s="62" t="s">
        <v>41</v>
      </c>
      <c r="AU16" s="64" t="s">
        <v>41</v>
      </c>
      <c r="AV16" s="62">
        <v>3</v>
      </c>
      <c r="AW16" s="64">
        <v>0.81863653356546195</v>
      </c>
      <c r="AX16" s="62">
        <v>3</v>
      </c>
      <c r="AY16" s="64">
        <v>0.80532588854289699</v>
      </c>
      <c r="AZ16" s="69">
        <f t="shared" si="0"/>
        <v>27</v>
      </c>
    </row>
    <row r="17" spans="1:52" s="39" customFormat="1" x14ac:dyDescent="0.2">
      <c r="A17" s="72" t="s">
        <v>16</v>
      </c>
      <c r="B17" s="62" t="s">
        <v>41</v>
      </c>
      <c r="C17" s="64" t="s">
        <v>41</v>
      </c>
      <c r="D17" s="62">
        <v>1</v>
      </c>
      <c r="E17" s="64">
        <v>0.36490157692216502</v>
      </c>
      <c r="F17" s="62">
        <v>1</v>
      </c>
      <c r="G17" s="64">
        <v>0.36051560942459898</v>
      </c>
      <c r="H17" s="62">
        <v>2</v>
      </c>
      <c r="I17" s="64">
        <v>0.71122490709624697</v>
      </c>
      <c r="J17" s="62" t="s">
        <v>41</v>
      </c>
      <c r="K17" s="64" t="s">
        <v>41</v>
      </c>
      <c r="L17" s="62" t="s">
        <v>41</v>
      </c>
      <c r="M17" s="64" t="s">
        <v>41</v>
      </c>
      <c r="N17" s="62" t="s">
        <v>41</v>
      </c>
      <c r="O17" s="64" t="s">
        <v>41</v>
      </c>
      <c r="P17" s="62" t="s">
        <v>41</v>
      </c>
      <c r="Q17" s="64" t="s">
        <v>41</v>
      </c>
      <c r="R17" s="62">
        <v>1</v>
      </c>
      <c r="S17" s="64">
        <v>0.33700216355389001</v>
      </c>
      <c r="T17" s="62">
        <v>3</v>
      </c>
      <c r="U17" s="64">
        <v>0.98755190819717498</v>
      </c>
      <c r="V17" s="62" t="s">
        <v>41</v>
      </c>
      <c r="W17" s="64" t="s">
        <v>41</v>
      </c>
      <c r="X17" s="62" t="s">
        <v>41</v>
      </c>
      <c r="Y17" s="64" t="s">
        <v>41</v>
      </c>
      <c r="Z17" s="62">
        <v>4</v>
      </c>
      <c r="AA17" s="64">
        <v>1.25589091331527</v>
      </c>
      <c r="AB17" s="62">
        <v>3</v>
      </c>
      <c r="AC17" s="64">
        <v>0.94327460924849305</v>
      </c>
      <c r="AD17" s="62">
        <v>2</v>
      </c>
      <c r="AE17" s="64">
        <v>0.62693271601358602</v>
      </c>
      <c r="AF17" s="62" t="s">
        <v>41</v>
      </c>
      <c r="AG17" s="64" t="s">
        <v>41</v>
      </c>
      <c r="AH17" s="62">
        <v>4</v>
      </c>
      <c r="AI17" s="64">
        <v>1.23546780988621</v>
      </c>
      <c r="AJ17" s="62" t="s">
        <v>41</v>
      </c>
      <c r="AK17" s="64" t="s">
        <v>41</v>
      </c>
      <c r="AL17" s="62">
        <v>1</v>
      </c>
      <c r="AM17" s="64">
        <v>0.30228421063768401</v>
      </c>
      <c r="AN17" s="62">
        <v>3</v>
      </c>
      <c r="AO17" s="64">
        <v>0.89435038859524396</v>
      </c>
      <c r="AP17" s="62">
        <v>3</v>
      </c>
      <c r="AQ17" s="64">
        <v>0.87361804545434696</v>
      </c>
      <c r="AR17" s="62">
        <v>1</v>
      </c>
      <c r="AS17" s="64">
        <v>0.28351059833494202</v>
      </c>
      <c r="AT17" s="62">
        <v>5</v>
      </c>
      <c r="AU17" s="64">
        <v>1.38672213555209</v>
      </c>
      <c r="AV17" s="62">
        <v>3</v>
      </c>
      <c r="AW17" s="64">
        <v>0.81863653356546195</v>
      </c>
      <c r="AX17" s="62">
        <v>1</v>
      </c>
      <c r="AY17" s="64">
        <v>0.26800000000000002</v>
      </c>
      <c r="AZ17" s="69">
        <f t="shared" si="0"/>
        <v>38</v>
      </c>
    </row>
    <row r="18" spans="1:52" s="39" customFormat="1" ht="13.5" x14ac:dyDescent="0.2">
      <c r="A18" s="73" t="s">
        <v>17</v>
      </c>
      <c r="B18" s="74">
        <v>9</v>
      </c>
      <c r="C18" s="40" t="s">
        <v>41</v>
      </c>
      <c r="D18" s="74">
        <v>8</v>
      </c>
      <c r="E18" s="75">
        <v>2.9192126153773201</v>
      </c>
      <c r="F18" s="74">
        <v>12</v>
      </c>
      <c r="G18" s="75">
        <v>4.3261873130951898</v>
      </c>
      <c r="H18" s="74">
        <v>10</v>
      </c>
      <c r="I18" s="75">
        <v>3.5561245354812301</v>
      </c>
      <c r="J18" s="74">
        <v>11</v>
      </c>
      <c r="K18" s="75">
        <v>3.86008253558294</v>
      </c>
      <c r="L18" s="74">
        <v>7</v>
      </c>
      <c r="M18" s="75">
        <v>2.43458784166832</v>
      </c>
      <c r="N18" s="74">
        <v>10</v>
      </c>
      <c r="O18" s="75">
        <v>3.4539868506720599</v>
      </c>
      <c r="P18" s="74">
        <v>5</v>
      </c>
      <c r="Q18" s="75">
        <v>1.7</v>
      </c>
      <c r="R18" s="74">
        <v>8</v>
      </c>
      <c r="S18" s="75">
        <v>2.6960173084311201</v>
      </c>
      <c r="T18" s="74">
        <v>11</v>
      </c>
      <c r="U18" s="75">
        <v>3.6210236633896402</v>
      </c>
      <c r="V18" s="74">
        <v>13</v>
      </c>
      <c r="W18" s="75">
        <v>4.2</v>
      </c>
      <c r="X18" s="74">
        <v>10</v>
      </c>
      <c r="Y18" s="75">
        <v>3.15046461476906</v>
      </c>
      <c r="Z18" s="74">
        <v>15</v>
      </c>
      <c r="AA18" s="75">
        <v>4.7095909249322601</v>
      </c>
      <c r="AB18" s="74">
        <v>27</v>
      </c>
      <c r="AC18" s="75">
        <v>8.4894714832364393</v>
      </c>
      <c r="AD18" s="74">
        <v>23</v>
      </c>
      <c r="AE18" s="75">
        <v>7.20972623415624</v>
      </c>
      <c r="AF18" s="74">
        <v>19</v>
      </c>
      <c r="AG18" s="75">
        <v>5.9242445029247097</v>
      </c>
      <c r="AH18" s="74">
        <v>11</v>
      </c>
      <c r="AI18" s="75">
        <v>3.39753647718709</v>
      </c>
      <c r="AJ18" s="74">
        <v>11</v>
      </c>
      <c r="AK18" s="75">
        <v>3.35995332719378</v>
      </c>
      <c r="AL18" s="74">
        <v>12</v>
      </c>
      <c r="AM18" s="75">
        <v>3.6274105276522</v>
      </c>
      <c r="AN18" s="74">
        <v>28</v>
      </c>
      <c r="AO18" s="75">
        <v>8.34727029355561</v>
      </c>
      <c r="AP18" s="74">
        <v>28</v>
      </c>
      <c r="AQ18" s="75">
        <v>8.1537684242405692</v>
      </c>
      <c r="AR18" s="74">
        <v>38</v>
      </c>
      <c r="AS18" s="75">
        <v>10.7734027367278</v>
      </c>
      <c r="AT18" s="74">
        <v>31</v>
      </c>
      <c r="AU18" s="75">
        <v>8.59767724042295</v>
      </c>
      <c r="AV18" s="85">
        <v>31</v>
      </c>
      <c r="AW18" s="86">
        <v>8.5</v>
      </c>
      <c r="AX18" s="85">
        <v>21</v>
      </c>
      <c r="AY18" s="86">
        <v>5.6</v>
      </c>
      <c r="AZ18" s="87">
        <f t="shared" si="0"/>
        <v>409</v>
      </c>
    </row>
    <row r="19" spans="1:52" ht="13.5" x14ac:dyDescent="0.25">
      <c r="A19" s="57" t="s">
        <v>60</v>
      </c>
      <c r="AC19" s="56"/>
    </row>
    <row r="20" spans="1:52" ht="13.5" x14ac:dyDescent="0.25">
      <c r="A20" s="79" t="s">
        <v>61</v>
      </c>
      <c r="AC20" s="56"/>
    </row>
    <row r="21" spans="1:52" ht="13.5" x14ac:dyDescent="0.25">
      <c r="A21" s="38" t="s">
        <v>56</v>
      </c>
    </row>
    <row r="22" spans="1:52" ht="15" x14ac:dyDescent="0.25">
      <c r="A22" s="57" t="s">
        <v>59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Z18"/>
  <sheetViews>
    <sheetView topLeftCell="AM1" workbookViewId="0">
      <selection activeCell="BC6" sqref="BC6"/>
    </sheetView>
  </sheetViews>
  <sheetFormatPr defaultColWidth="9.140625" defaultRowHeight="12.75" x14ac:dyDescent="0.2"/>
  <cols>
    <col min="1" max="1" width="36.140625" style="4" bestFit="1" customWidth="1"/>
    <col min="2" max="2" width="7.140625" style="5" bestFit="1" customWidth="1"/>
    <col min="3" max="3" width="13.140625" style="5" bestFit="1" customWidth="1"/>
    <col min="4" max="4" width="7.140625" style="5" bestFit="1" customWidth="1"/>
    <col min="5" max="5" width="13.140625" style="5" bestFit="1" customWidth="1"/>
    <col min="6" max="6" width="7.140625" style="5" bestFit="1" customWidth="1"/>
    <col min="7" max="7" width="13.140625" style="5" bestFit="1" customWidth="1"/>
    <col min="8" max="8" width="7.140625" style="5" bestFit="1" customWidth="1"/>
    <col min="9" max="9" width="13.140625" style="5" bestFit="1" customWidth="1"/>
    <col min="10" max="10" width="7.140625" style="5" bestFit="1" customWidth="1"/>
    <col min="11" max="11" width="13.140625" style="5" bestFit="1" customWidth="1"/>
    <col min="12" max="12" width="7.140625" style="5" bestFit="1" customWidth="1"/>
    <col min="13" max="13" width="13.140625" style="5" bestFit="1" customWidth="1"/>
    <col min="14" max="14" width="7.140625" style="5" bestFit="1" customWidth="1"/>
    <col min="15" max="15" width="13.140625" style="5" bestFit="1" customWidth="1"/>
    <col min="16" max="16" width="7.140625" style="5" bestFit="1" customWidth="1"/>
    <col min="17" max="17" width="13.140625" style="5" bestFit="1" customWidth="1"/>
    <col min="18" max="18" width="7.140625" style="5" bestFit="1" customWidth="1"/>
    <col min="19" max="19" width="13.140625" style="5" bestFit="1" customWidth="1"/>
    <col min="20" max="20" width="7.140625" style="5" bestFit="1" customWidth="1"/>
    <col min="21" max="21" width="13.140625" style="5" bestFit="1" customWidth="1"/>
    <col min="22" max="22" width="7.140625" style="5" bestFit="1" customWidth="1"/>
    <col min="23" max="23" width="13.140625" style="5" bestFit="1" customWidth="1"/>
    <col min="24" max="24" width="7.140625" style="5" bestFit="1" customWidth="1"/>
    <col min="25" max="25" width="13.140625" style="5" bestFit="1" customWidth="1"/>
    <col min="26" max="26" width="7.140625" style="5" bestFit="1" customWidth="1"/>
    <col min="27" max="27" width="3.28515625" style="5" customWidth="1"/>
    <col min="28" max="28" width="13.140625" style="5" bestFit="1" customWidth="1"/>
    <col min="29" max="29" width="7.140625" style="5" bestFit="1" customWidth="1"/>
    <col min="30" max="30" width="13.140625" style="5" bestFit="1" customWidth="1"/>
    <col min="31" max="31" width="7.140625" style="5" bestFit="1" customWidth="1"/>
    <col min="32" max="32" width="13.140625" style="5" bestFit="1" customWidth="1"/>
    <col min="33" max="33" width="7.140625" style="5" bestFit="1" customWidth="1"/>
    <col min="34" max="34" width="13.140625" style="5" bestFit="1" customWidth="1"/>
    <col min="35" max="35" width="7.140625" style="5" bestFit="1" customWidth="1"/>
    <col min="36" max="36" width="13.140625" style="5" bestFit="1" customWidth="1"/>
    <col min="37" max="37" width="7.140625" style="5" bestFit="1" customWidth="1"/>
    <col min="38" max="38" width="13.140625" style="5" bestFit="1" customWidth="1"/>
    <col min="39" max="39" width="7.140625" style="5" bestFit="1" customWidth="1"/>
    <col min="40" max="40" width="13.140625" style="5" bestFit="1" customWidth="1"/>
    <col min="41" max="41" width="7.140625" style="5" bestFit="1" customWidth="1"/>
    <col min="42" max="42" width="13.140625" style="5" bestFit="1" customWidth="1"/>
    <col min="43" max="43" width="7.140625" style="5" bestFit="1" customWidth="1"/>
    <col min="44" max="44" width="13.140625" style="5" bestFit="1" customWidth="1"/>
    <col min="45" max="45" width="7.140625" style="5" bestFit="1" customWidth="1"/>
    <col min="46" max="46" width="13.140625" style="5" bestFit="1" customWidth="1"/>
    <col min="47" max="47" width="7.140625" style="5" bestFit="1" customWidth="1"/>
    <col min="48" max="48" width="13.140625" style="5" bestFit="1" customWidth="1"/>
    <col min="49" max="49" width="7.140625" style="5" bestFit="1" customWidth="1"/>
    <col min="50" max="50" width="13.140625" style="5" bestFit="1" customWidth="1"/>
    <col min="51" max="51" width="7.140625" style="5" bestFit="1" customWidth="1"/>
    <col min="52" max="52" width="13.140625" style="5" bestFit="1" customWidth="1"/>
    <col min="53" max="16384" width="9.140625" style="5"/>
  </cols>
  <sheetData>
    <row r="2" spans="1:52" ht="15.75" x14ac:dyDescent="0.25">
      <c r="A2" s="1" t="s">
        <v>32</v>
      </c>
    </row>
    <row r="3" spans="1:52" s="53" customFormat="1" x14ac:dyDescent="0.2">
      <c r="A3" s="89" t="s">
        <v>18</v>
      </c>
      <c r="B3" s="90">
        <v>1997</v>
      </c>
      <c r="C3" s="91"/>
      <c r="D3" s="90">
        <v>1998</v>
      </c>
      <c r="E3" s="91"/>
      <c r="F3" s="90">
        <v>1999</v>
      </c>
      <c r="G3" s="91"/>
      <c r="H3" s="90">
        <v>2000</v>
      </c>
      <c r="I3" s="91"/>
      <c r="J3" s="90">
        <v>2001</v>
      </c>
      <c r="K3" s="91"/>
      <c r="L3" s="90">
        <v>2002</v>
      </c>
      <c r="M3" s="91"/>
      <c r="N3" s="90">
        <v>2003</v>
      </c>
      <c r="O3" s="91"/>
      <c r="P3" s="90">
        <v>2004</v>
      </c>
      <c r="Q3" s="91"/>
      <c r="R3" s="90">
        <v>2005</v>
      </c>
      <c r="S3" s="91"/>
      <c r="T3" s="90">
        <v>2006</v>
      </c>
      <c r="U3" s="91"/>
      <c r="V3" s="90">
        <v>2007</v>
      </c>
      <c r="W3" s="91"/>
      <c r="X3" s="90">
        <v>2008</v>
      </c>
      <c r="Y3" s="91"/>
      <c r="Z3" s="90">
        <v>2009</v>
      </c>
      <c r="AA3" s="90"/>
      <c r="AB3" s="91"/>
      <c r="AC3" s="90">
        <v>2010</v>
      </c>
      <c r="AD3" s="91"/>
      <c r="AE3" s="90">
        <v>2011</v>
      </c>
      <c r="AF3" s="91"/>
      <c r="AG3" s="90">
        <v>2012</v>
      </c>
      <c r="AH3" s="91"/>
      <c r="AI3" s="90">
        <v>2013</v>
      </c>
      <c r="AJ3" s="91"/>
      <c r="AK3" s="90">
        <v>2014</v>
      </c>
      <c r="AL3" s="91"/>
      <c r="AM3" s="90">
        <v>2015</v>
      </c>
      <c r="AN3" s="91"/>
      <c r="AO3" s="90">
        <v>2016</v>
      </c>
      <c r="AP3" s="91"/>
      <c r="AQ3" s="90">
        <v>2017</v>
      </c>
      <c r="AR3" s="91"/>
      <c r="AS3" s="90">
        <v>2018</v>
      </c>
      <c r="AT3" s="91"/>
      <c r="AU3" s="90">
        <v>2019</v>
      </c>
      <c r="AV3" s="91"/>
      <c r="AW3" s="90">
        <v>2020</v>
      </c>
      <c r="AX3" s="91"/>
      <c r="AY3" s="90">
        <v>2021</v>
      </c>
      <c r="AZ3" s="92"/>
    </row>
    <row r="4" spans="1:52" s="53" customFormat="1" x14ac:dyDescent="0.2">
      <c r="A4" s="93"/>
      <c r="B4" s="80" t="s">
        <v>1</v>
      </c>
      <c r="C4" s="80" t="s">
        <v>55</v>
      </c>
      <c r="D4" s="80" t="s">
        <v>1</v>
      </c>
      <c r="E4" s="80" t="s">
        <v>2</v>
      </c>
      <c r="F4" s="80" t="s">
        <v>1</v>
      </c>
      <c r="G4" s="80" t="s">
        <v>2</v>
      </c>
      <c r="H4" s="80" t="s">
        <v>1</v>
      </c>
      <c r="I4" s="80" t="s">
        <v>2</v>
      </c>
      <c r="J4" s="80" t="s">
        <v>1</v>
      </c>
      <c r="K4" s="80" t="s">
        <v>2</v>
      </c>
      <c r="L4" s="80" t="s">
        <v>1</v>
      </c>
      <c r="M4" s="80" t="s">
        <v>2</v>
      </c>
      <c r="N4" s="80" t="s">
        <v>1</v>
      </c>
      <c r="O4" s="80" t="s">
        <v>2</v>
      </c>
      <c r="P4" s="80" t="s">
        <v>1</v>
      </c>
      <c r="Q4" s="80" t="s">
        <v>2</v>
      </c>
      <c r="R4" s="80" t="s">
        <v>1</v>
      </c>
      <c r="S4" s="80" t="s">
        <v>2</v>
      </c>
      <c r="T4" s="80" t="s">
        <v>1</v>
      </c>
      <c r="U4" s="80" t="s">
        <v>2</v>
      </c>
      <c r="V4" s="80" t="s">
        <v>1</v>
      </c>
      <c r="W4" s="80" t="s">
        <v>2</v>
      </c>
      <c r="X4" s="80" t="s">
        <v>1</v>
      </c>
      <c r="Y4" s="80" t="s">
        <v>2</v>
      </c>
      <c r="Z4" s="80" t="s">
        <v>1</v>
      </c>
      <c r="AA4" s="80"/>
      <c r="AB4" s="80" t="s">
        <v>2</v>
      </c>
      <c r="AC4" s="80" t="s">
        <v>1</v>
      </c>
      <c r="AD4" s="80" t="s">
        <v>2</v>
      </c>
      <c r="AE4" s="80" t="s">
        <v>1</v>
      </c>
      <c r="AF4" s="80" t="s">
        <v>2</v>
      </c>
      <c r="AG4" s="80" t="s">
        <v>1</v>
      </c>
      <c r="AH4" s="80" t="s">
        <v>2</v>
      </c>
      <c r="AI4" s="80" t="s">
        <v>1</v>
      </c>
      <c r="AJ4" s="80" t="s">
        <v>2</v>
      </c>
      <c r="AK4" s="80" t="s">
        <v>1</v>
      </c>
      <c r="AL4" s="80" t="s">
        <v>2</v>
      </c>
      <c r="AM4" s="80" t="s">
        <v>1</v>
      </c>
      <c r="AN4" s="80" t="s">
        <v>2</v>
      </c>
      <c r="AO4" s="80" t="s">
        <v>1</v>
      </c>
      <c r="AP4" s="80" t="s">
        <v>2</v>
      </c>
      <c r="AQ4" s="80" t="s">
        <v>1</v>
      </c>
      <c r="AR4" s="80" t="s">
        <v>2</v>
      </c>
      <c r="AS4" s="80" t="s">
        <v>1</v>
      </c>
      <c r="AT4" s="80" t="s">
        <v>2</v>
      </c>
      <c r="AU4" s="80" t="s">
        <v>1</v>
      </c>
      <c r="AV4" s="80" t="s">
        <v>2</v>
      </c>
      <c r="AW4" s="80" t="s">
        <v>1</v>
      </c>
      <c r="AX4" s="80" t="s">
        <v>2</v>
      </c>
      <c r="AY4" s="80" t="s">
        <v>1</v>
      </c>
      <c r="AZ4" s="94" t="s">
        <v>2</v>
      </c>
    </row>
    <row r="5" spans="1:52" s="53" customFormat="1" x14ac:dyDescent="0.2">
      <c r="A5" s="93"/>
      <c r="B5" s="81" t="s">
        <v>3</v>
      </c>
      <c r="C5" s="81" t="s">
        <v>4</v>
      </c>
      <c r="D5" s="81" t="s">
        <v>3</v>
      </c>
      <c r="E5" s="81" t="s">
        <v>4</v>
      </c>
      <c r="F5" s="81" t="s">
        <v>3</v>
      </c>
      <c r="G5" s="81" t="s">
        <v>4</v>
      </c>
      <c r="H5" s="81" t="s">
        <v>3</v>
      </c>
      <c r="I5" s="81" t="s">
        <v>4</v>
      </c>
      <c r="J5" s="81" t="s">
        <v>3</v>
      </c>
      <c r="K5" s="81" t="s">
        <v>4</v>
      </c>
      <c r="L5" s="81" t="s">
        <v>3</v>
      </c>
      <c r="M5" s="81" t="s">
        <v>4</v>
      </c>
      <c r="N5" s="81" t="s">
        <v>3</v>
      </c>
      <c r="O5" s="81" t="s">
        <v>4</v>
      </c>
      <c r="P5" s="81" t="s">
        <v>3</v>
      </c>
      <c r="Q5" s="81" t="s">
        <v>4</v>
      </c>
      <c r="R5" s="81" t="s">
        <v>3</v>
      </c>
      <c r="S5" s="81" t="s">
        <v>4</v>
      </c>
      <c r="T5" s="81" t="s">
        <v>3</v>
      </c>
      <c r="U5" s="81" t="s">
        <v>4</v>
      </c>
      <c r="V5" s="81" t="s">
        <v>3</v>
      </c>
      <c r="W5" s="81" t="s">
        <v>4</v>
      </c>
      <c r="X5" s="81" t="s">
        <v>3</v>
      </c>
      <c r="Y5" s="81" t="s">
        <v>4</v>
      </c>
      <c r="Z5" s="81" t="s">
        <v>3</v>
      </c>
      <c r="AA5" s="81"/>
      <c r="AB5" s="81" t="s">
        <v>4</v>
      </c>
      <c r="AC5" s="81" t="s">
        <v>3</v>
      </c>
      <c r="AD5" s="81" t="s">
        <v>4</v>
      </c>
      <c r="AE5" s="81" t="s">
        <v>3</v>
      </c>
      <c r="AF5" s="81" t="s">
        <v>4</v>
      </c>
      <c r="AG5" s="81" t="s">
        <v>3</v>
      </c>
      <c r="AH5" s="81" t="s">
        <v>4</v>
      </c>
      <c r="AI5" s="81" t="s">
        <v>3</v>
      </c>
      <c r="AJ5" s="81" t="s">
        <v>4</v>
      </c>
      <c r="AK5" s="81" t="s">
        <v>3</v>
      </c>
      <c r="AL5" s="81" t="s">
        <v>4</v>
      </c>
      <c r="AM5" s="81" t="s">
        <v>3</v>
      </c>
      <c r="AN5" s="81" t="s">
        <v>4</v>
      </c>
      <c r="AO5" s="81" t="s">
        <v>3</v>
      </c>
      <c r="AP5" s="81" t="s">
        <v>4</v>
      </c>
      <c r="AQ5" s="81" t="s">
        <v>3</v>
      </c>
      <c r="AR5" s="81" t="s">
        <v>4</v>
      </c>
      <c r="AS5" s="81" t="s">
        <v>3</v>
      </c>
      <c r="AT5" s="81" t="s">
        <v>4</v>
      </c>
      <c r="AU5" s="81" t="s">
        <v>3</v>
      </c>
      <c r="AV5" s="81" t="s">
        <v>4</v>
      </c>
      <c r="AW5" s="81" t="s">
        <v>3</v>
      </c>
      <c r="AX5" s="81" t="s">
        <v>4</v>
      </c>
      <c r="AY5" s="81" t="s">
        <v>3</v>
      </c>
      <c r="AZ5" s="95" t="s">
        <v>4</v>
      </c>
    </row>
    <row r="6" spans="1:52" s="53" customFormat="1" x14ac:dyDescent="0.2">
      <c r="A6" s="34" t="s">
        <v>19</v>
      </c>
      <c r="B6" s="82" t="s">
        <v>41</v>
      </c>
      <c r="C6" s="42" t="s">
        <v>41</v>
      </c>
      <c r="D6" s="82" t="s">
        <v>41</v>
      </c>
      <c r="E6" s="42" t="s">
        <v>41</v>
      </c>
      <c r="F6" s="82" t="s">
        <v>41</v>
      </c>
      <c r="G6" s="42" t="s">
        <v>41</v>
      </c>
      <c r="H6" s="82" t="s">
        <v>41</v>
      </c>
      <c r="I6" s="42" t="s">
        <v>41</v>
      </c>
      <c r="J6" s="82" t="s">
        <v>41</v>
      </c>
      <c r="K6" s="42" t="s">
        <v>41</v>
      </c>
      <c r="L6" s="82" t="s">
        <v>41</v>
      </c>
      <c r="M6" s="42" t="s">
        <v>41</v>
      </c>
      <c r="N6" s="82" t="s">
        <v>41</v>
      </c>
      <c r="O6" s="42" t="s">
        <v>41</v>
      </c>
      <c r="P6" s="82" t="s">
        <v>41</v>
      </c>
      <c r="Q6" s="42" t="s">
        <v>41</v>
      </c>
      <c r="R6" s="82" t="s">
        <v>41</v>
      </c>
      <c r="S6" s="42" t="s">
        <v>41</v>
      </c>
      <c r="T6" s="82" t="s">
        <v>41</v>
      </c>
      <c r="U6" s="42" t="s">
        <v>41</v>
      </c>
      <c r="V6" s="82" t="s">
        <v>41</v>
      </c>
      <c r="W6" s="42" t="s">
        <v>41</v>
      </c>
      <c r="X6" s="82" t="s">
        <v>41</v>
      </c>
      <c r="Y6" s="42" t="s">
        <v>41</v>
      </c>
      <c r="Z6" s="82" t="s">
        <v>41</v>
      </c>
      <c r="AA6" s="82"/>
      <c r="AB6" s="42" t="s">
        <v>41</v>
      </c>
      <c r="AC6" s="82" t="s">
        <v>41</v>
      </c>
      <c r="AD6" s="42" t="s">
        <v>41</v>
      </c>
      <c r="AE6" s="82" t="s">
        <v>41</v>
      </c>
      <c r="AF6" s="42" t="s">
        <v>41</v>
      </c>
      <c r="AG6" s="82" t="s">
        <v>41</v>
      </c>
      <c r="AH6" s="42" t="s">
        <v>41</v>
      </c>
      <c r="AI6" s="82" t="s">
        <v>41</v>
      </c>
      <c r="AJ6" s="42" t="s">
        <v>41</v>
      </c>
      <c r="AK6" s="82" t="s">
        <v>41</v>
      </c>
      <c r="AL6" s="42" t="s">
        <v>41</v>
      </c>
      <c r="AM6" s="82" t="s">
        <v>41</v>
      </c>
      <c r="AN6" s="42" t="s">
        <v>41</v>
      </c>
      <c r="AO6" s="82" t="s">
        <v>41</v>
      </c>
      <c r="AP6" s="42" t="s">
        <v>41</v>
      </c>
      <c r="AQ6" s="82" t="s">
        <v>41</v>
      </c>
      <c r="AR6" s="42" t="s">
        <v>41</v>
      </c>
      <c r="AS6" s="82" t="s">
        <v>41</v>
      </c>
      <c r="AT6" s="42" t="s">
        <v>41</v>
      </c>
      <c r="AU6" s="82" t="s">
        <v>41</v>
      </c>
      <c r="AV6" s="42" t="s">
        <v>41</v>
      </c>
      <c r="AW6" s="88" t="s">
        <v>41</v>
      </c>
      <c r="AX6" s="88" t="s">
        <v>41</v>
      </c>
      <c r="AY6" s="88" t="s">
        <v>41</v>
      </c>
      <c r="AZ6" s="96" t="s">
        <v>41</v>
      </c>
    </row>
    <row r="7" spans="1:52" s="53" customFormat="1" x14ac:dyDescent="0.2">
      <c r="A7" s="34" t="s">
        <v>20</v>
      </c>
      <c r="B7" s="82" t="s">
        <v>41</v>
      </c>
      <c r="C7" s="42" t="s">
        <v>41</v>
      </c>
      <c r="D7" s="82">
        <v>1</v>
      </c>
      <c r="E7" s="42">
        <v>2.4905049498785901</v>
      </c>
      <c r="F7" s="82" t="s">
        <v>41</v>
      </c>
      <c r="G7" s="42" t="s">
        <v>41</v>
      </c>
      <c r="H7" s="82" t="s">
        <v>41</v>
      </c>
      <c r="I7" s="42" t="s">
        <v>41</v>
      </c>
      <c r="J7" s="82" t="s">
        <v>41</v>
      </c>
      <c r="K7" s="42" t="s">
        <v>41</v>
      </c>
      <c r="L7" s="82" t="s">
        <v>41</v>
      </c>
      <c r="M7" s="42" t="s">
        <v>41</v>
      </c>
      <c r="N7" s="82" t="s">
        <v>41</v>
      </c>
      <c r="O7" s="42" t="s">
        <v>41</v>
      </c>
      <c r="P7" s="82" t="s">
        <v>41</v>
      </c>
      <c r="Q7" s="42" t="s">
        <v>41</v>
      </c>
      <c r="R7" s="82" t="s">
        <v>41</v>
      </c>
      <c r="S7" s="42" t="s">
        <v>41</v>
      </c>
      <c r="T7" s="82" t="s">
        <v>41</v>
      </c>
      <c r="U7" s="42" t="s">
        <v>41</v>
      </c>
      <c r="V7" s="82" t="s">
        <v>41</v>
      </c>
      <c r="W7" s="42" t="s">
        <v>41</v>
      </c>
      <c r="X7" s="82" t="s">
        <v>41</v>
      </c>
      <c r="Y7" s="42" t="s">
        <v>41</v>
      </c>
      <c r="Z7" s="82" t="s">
        <v>41</v>
      </c>
      <c r="AA7" s="82"/>
      <c r="AB7" s="42" t="s">
        <v>41</v>
      </c>
      <c r="AC7" s="82" t="s">
        <v>41</v>
      </c>
      <c r="AD7" s="42" t="s">
        <v>41</v>
      </c>
      <c r="AE7" s="82" t="s">
        <v>41</v>
      </c>
      <c r="AF7" s="42" t="s">
        <v>41</v>
      </c>
      <c r="AG7" s="82" t="s">
        <v>41</v>
      </c>
      <c r="AH7" s="42" t="s">
        <v>41</v>
      </c>
      <c r="AI7" s="82" t="s">
        <v>41</v>
      </c>
      <c r="AJ7" s="42" t="s">
        <v>41</v>
      </c>
      <c r="AK7" s="82" t="s">
        <v>41</v>
      </c>
      <c r="AL7" s="42" t="s">
        <v>41</v>
      </c>
      <c r="AM7" s="82" t="s">
        <v>41</v>
      </c>
      <c r="AN7" s="42" t="s">
        <v>41</v>
      </c>
      <c r="AO7" s="82" t="s">
        <v>41</v>
      </c>
      <c r="AP7" s="42" t="s">
        <v>41</v>
      </c>
      <c r="AQ7" s="82" t="s">
        <v>41</v>
      </c>
      <c r="AR7" s="42" t="s">
        <v>41</v>
      </c>
      <c r="AS7" s="82" t="s">
        <v>41</v>
      </c>
      <c r="AT7" s="42" t="s">
        <v>41</v>
      </c>
      <c r="AU7" s="82" t="s">
        <v>41</v>
      </c>
      <c r="AV7" s="42" t="s">
        <v>41</v>
      </c>
      <c r="AW7" s="88" t="s">
        <v>41</v>
      </c>
      <c r="AX7" s="88" t="s">
        <v>41</v>
      </c>
      <c r="AY7" s="88" t="s">
        <v>41</v>
      </c>
      <c r="AZ7" s="96" t="s">
        <v>41</v>
      </c>
    </row>
    <row r="8" spans="1:52" s="53" customFormat="1" x14ac:dyDescent="0.2">
      <c r="A8" s="34" t="s">
        <v>21</v>
      </c>
      <c r="B8" s="82" t="s">
        <v>41</v>
      </c>
      <c r="C8" s="42" t="s">
        <v>41</v>
      </c>
      <c r="D8" s="82" t="s">
        <v>41</v>
      </c>
      <c r="E8" s="42" t="s">
        <v>41</v>
      </c>
      <c r="F8" s="82" t="s">
        <v>41</v>
      </c>
      <c r="G8" s="42" t="s">
        <v>41</v>
      </c>
      <c r="H8" s="82" t="s">
        <v>41</v>
      </c>
      <c r="I8" s="42" t="s">
        <v>41</v>
      </c>
      <c r="J8" s="82" t="s">
        <v>41</v>
      </c>
      <c r="K8" s="42" t="s">
        <v>41</v>
      </c>
      <c r="L8" s="82" t="s">
        <v>41</v>
      </c>
      <c r="M8" s="42" t="s">
        <v>41</v>
      </c>
      <c r="N8" s="82" t="s">
        <v>41</v>
      </c>
      <c r="O8" s="42" t="s">
        <v>41</v>
      </c>
      <c r="P8" s="82" t="s">
        <v>41</v>
      </c>
      <c r="Q8" s="42" t="s">
        <v>41</v>
      </c>
      <c r="R8" s="82" t="s">
        <v>41</v>
      </c>
      <c r="S8" s="42" t="s">
        <v>41</v>
      </c>
      <c r="T8" s="82" t="s">
        <v>41</v>
      </c>
      <c r="U8" s="42" t="s">
        <v>41</v>
      </c>
      <c r="V8" s="82" t="s">
        <v>41</v>
      </c>
      <c r="W8" s="42" t="s">
        <v>41</v>
      </c>
      <c r="X8" s="82" t="s">
        <v>41</v>
      </c>
      <c r="Y8" s="42" t="s">
        <v>41</v>
      </c>
      <c r="Z8" s="82" t="s">
        <v>41</v>
      </c>
      <c r="AA8" s="82"/>
      <c r="AB8" s="42" t="s">
        <v>41</v>
      </c>
      <c r="AC8" s="82" t="s">
        <v>41</v>
      </c>
      <c r="AD8" s="42" t="s">
        <v>41</v>
      </c>
      <c r="AE8" s="82" t="s">
        <v>41</v>
      </c>
      <c r="AF8" s="42" t="s">
        <v>41</v>
      </c>
      <c r="AG8" s="82" t="s">
        <v>41</v>
      </c>
      <c r="AH8" s="42" t="s">
        <v>41</v>
      </c>
      <c r="AI8" s="82" t="s">
        <v>41</v>
      </c>
      <c r="AJ8" s="42" t="s">
        <v>41</v>
      </c>
      <c r="AK8" s="82" t="s">
        <v>41</v>
      </c>
      <c r="AL8" s="42" t="s">
        <v>41</v>
      </c>
      <c r="AM8" s="82" t="s">
        <v>41</v>
      </c>
      <c r="AN8" s="42" t="s">
        <v>41</v>
      </c>
      <c r="AO8" s="82" t="s">
        <v>41</v>
      </c>
      <c r="AP8" s="42" t="s">
        <v>41</v>
      </c>
      <c r="AQ8" s="82" t="s">
        <v>41</v>
      </c>
      <c r="AR8" s="42" t="s">
        <v>41</v>
      </c>
      <c r="AS8" s="82">
        <v>1</v>
      </c>
      <c r="AT8" s="42">
        <v>4.4180344164880996</v>
      </c>
      <c r="AU8" s="82">
        <v>1</v>
      </c>
      <c r="AV8" s="42">
        <v>4.2919375952273704</v>
      </c>
      <c r="AW8" s="88" t="s">
        <v>41</v>
      </c>
      <c r="AX8" s="88" t="s">
        <v>41</v>
      </c>
      <c r="AY8" s="88" t="s">
        <v>41</v>
      </c>
      <c r="AZ8" s="96" t="s">
        <v>41</v>
      </c>
    </row>
    <row r="9" spans="1:52" s="53" customFormat="1" x14ac:dyDescent="0.2">
      <c r="A9" s="34" t="s">
        <v>22</v>
      </c>
      <c r="B9" s="82" t="s">
        <v>41</v>
      </c>
      <c r="C9" s="42" t="s">
        <v>41</v>
      </c>
      <c r="D9" s="82">
        <v>1</v>
      </c>
      <c r="E9" s="42">
        <v>4.5626682483916596</v>
      </c>
      <c r="F9" s="82" t="s">
        <v>41</v>
      </c>
      <c r="G9" s="42" t="s">
        <v>41</v>
      </c>
      <c r="H9" s="82">
        <v>1</v>
      </c>
      <c r="I9" s="42">
        <v>4.6602665672476498</v>
      </c>
      <c r="J9" s="82" t="s">
        <v>41</v>
      </c>
      <c r="K9" s="42" t="s">
        <v>41</v>
      </c>
      <c r="L9" s="82">
        <v>1</v>
      </c>
      <c r="M9" s="42">
        <v>4.8555474629764497</v>
      </c>
      <c r="N9" s="82" t="s">
        <v>41</v>
      </c>
      <c r="O9" s="42" t="s">
        <v>41</v>
      </c>
      <c r="P9" s="82" t="s">
        <v>41</v>
      </c>
      <c r="Q9" s="42" t="s">
        <v>41</v>
      </c>
      <c r="R9" s="82" t="s">
        <v>41</v>
      </c>
      <c r="S9" s="42" t="s">
        <v>41</v>
      </c>
      <c r="T9" s="82" t="s">
        <v>41</v>
      </c>
      <c r="U9" s="42" t="s">
        <v>41</v>
      </c>
      <c r="V9" s="82" t="s">
        <v>41</v>
      </c>
      <c r="W9" s="42" t="s">
        <v>41</v>
      </c>
      <c r="X9" s="82" t="s">
        <v>41</v>
      </c>
      <c r="Y9" s="42" t="s">
        <v>41</v>
      </c>
      <c r="Z9" s="82">
        <v>1</v>
      </c>
      <c r="AA9" s="82"/>
      <c r="AB9" s="42">
        <v>4.1950707918196102</v>
      </c>
      <c r="AC9" s="82" t="s">
        <v>41</v>
      </c>
      <c r="AD9" s="42" t="s">
        <v>41</v>
      </c>
      <c r="AE9" s="82">
        <v>1</v>
      </c>
      <c r="AF9" s="42">
        <v>4.3068176924070798</v>
      </c>
      <c r="AG9" s="82">
        <v>1</v>
      </c>
      <c r="AH9" s="42">
        <v>4.3487714720591404</v>
      </c>
      <c r="AI9" s="82">
        <v>1</v>
      </c>
      <c r="AJ9" s="42">
        <v>4.4200848656294198</v>
      </c>
      <c r="AK9" s="82" t="s">
        <v>41</v>
      </c>
      <c r="AL9" s="42" t="s">
        <v>41</v>
      </c>
      <c r="AM9" s="82" t="s">
        <v>41</v>
      </c>
      <c r="AN9" s="42" t="s">
        <v>41</v>
      </c>
      <c r="AO9" s="82" t="s">
        <v>41</v>
      </c>
      <c r="AP9" s="42" t="s">
        <v>41</v>
      </c>
      <c r="AQ9" s="82">
        <v>2</v>
      </c>
      <c r="AR9" s="42">
        <v>9.1182638825567608</v>
      </c>
      <c r="AS9" s="82">
        <v>1</v>
      </c>
      <c r="AT9" s="42">
        <v>4.5589240939138396</v>
      </c>
      <c r="AU9" s="82" t="s">
        <v>41</v>
      </c>
      <c r="AV9" s="42" t="s">
        <v>41</v>
      </c>
      <c r="AW9" s="88" t="s">
        <v>41</v>
      </c>
      <c r="AX9" s="88" t="s">
        <v>41</v>
      </c>
      <c r="AY9" s="82">
        <v>1</v>
      </c>
      <c r="AZ9" s="98">
        <v>4.4279135671271703</v>
      </c>
    </row>
    <row r="10" spans="1:52" s="53" customFormat="1" x14ac:dyDescent="0.2">
      <c r="A10" s="34" t="s">
        <v>23</v>
      </c>
      <c r="B10" s="82" t="s">
        <v>41</v>
      </c>
      <c r="C10" s="42" t="s">
        <v>41</v>
      </c>
      <c r="D10" s="82" t="s">
        <v>41</v>
      </c>
      <c r="E10" s="42" t="s">
        <v>41</v>
      </c>
      <c r="F10" s="82">
        <v>1</v>
      </c>
      <c r="G10" s="42">
        <v>4.8161437137284198</v>
      </c>
      <c r="H10" s="82">
        <v>1</v>
      </c>
      <c r="I10" s="42">
        <v>4.6783625730994203</v>
      </c>
      <c r="J10" s="82">
        <v>2</v>
      </c>
      <c r="K10" s="42">
        <v>9.1499679751120908</v>
      </c>
      <c r="L10" s="82" t="s">
        <v>41</v>
      </c>
      <c r="M10" s="42" t="s">
        <v>41</v>
      </c>
      <c r="N10" s="82">
        <v>1</v>
      </c>
      <c r="O10" s="42">
        <v>4.5118209709438704</v>
      </c>
      <c r="P10" s="82">
        <v>1</v>
      </c>
      <c r="Q10" s="42">
        <v>4.5646468104530404</v>
      </c>
      <c r="R10" s="82" t="s">
        <v>41</v>
      </c>
      <c r="S10" s="42" t="s">
        <v>41</v>
      </c>
      <c r="T10" s="82" t="s">
        <v>41</v>
      </c>
      <c r="U10" s="42" t="s">
        <v>41</v>
      </c>
      <c r="V10" s="82">
        <v>1</v>
      </c>
      <c r="W10" s="42">
        <v>4.5212044488651797</v>
      </c>
      <c r="X10" s="82" t="s">
        <v>41</v>
      </c>
      <c r="Y10" s="42" t="s">
        <v>41</v>
      </c>
      <c r="Z10" s="82">
        <v>5</v>
      </c>
      <c r="AA10" s="82"/>
      <c r="AB10" s="42">
        <v>21.579163160052701</v>
      </c>
      <c r="AC10" s="82">
        <v>2</v>
      </c>
      <c r="AD10" s="42">
        <v>8.5884828445055206</v>
      </c>
      <c r="AE10" s="82">
        <v>1</v>
      </c>
      <c r="AF10" s="42">
        <v>4.2035351730805601</v>
      </c>
      <c r="AG10" s="82">
        <v>1</v>
      </c>
      <c r="AH10" s="42">
        <v>4.1351362527395299</v>
      </c>
      <c r="AI10" s="82">
        <v>1</v>
      </c>
      <c r="AJ10" s="42">
        <v>4.0715783473463496</v>
      </c>
      <c r="AK10" s="82" t="s">
        <v>41</v>
      </c>
      <c r="AL10" s="42" t="s">
        <v>41</v>
      </c>
      <c r="AM10" s="82">
        <v>3</v>
      </c>
      <c r="AN10" s="42">
        <v>12.018027040560799</v>
      </c>
      <c r="AO10" s="82">
        <v>1</v>
      </c>
      <c r="AP10" s="42">
        <v>3.9942482824732402</v>
      </c>
      <c r="AQ10" s="82" t="s">
        <v>41</v>
      </c>
      <c r="AR10" s="42" t="s">
        <v>41</v>
      </c>
      <c r="AS10" s="82">
        <v>2</v>
      </c>
      <c r="AT10" s="42">
        <v>7.7468334818143099</v>
      </c>
      <c r="AU10" s="82">
        <v>2</v>
      </c>
      <c r="AV10" s="42">
        <v>7.7394888067643102</v>
      </c>
      <c r="AW10" s="82">
        <v>1</v>
      </c>
      <c r="AX10" s="42">
        <v>3.90350534780233</v>
      </c>
      <c r="AY10" s="82">
        <v>1</v>
      </c>
      <c r="AZ10" s="98">
        <v>3.9051821767485499</v>
      </c>
    </row>
    <row r="11" spans="1:52" s="53" customFormat="1" x14ac:dyDescent="0.2">
      <c r="A11" s="34" t="s">
        <v>24</v>
      </c>
      <c r="B11" s="82">
        <v>2</v>
      </c>
      <c r="C11" s="42" t="s">
        <v>41</v>
      </c>
      <c r="D11" s="82">
        <v>2</v>
      </c>
      <c r="E11" s="42">
        <v>9.9623919703120691</v>
      </c>
      <c r="F11" s="82">
        <v>4</v>
      </c>
      <c r="G11" s="42">
        <v>19.489378288832601</v>
      </c>
      <c r="H11" s="82">
        <v>2</v>
      </c>
      <c r="I11" s="42">
        <v>9.5249434456482902</v>
      </c>
      <c r="J11" s="82">
        <v>2</v>
      </c>
      <c r="K11" s="42">
        <v>9.31619154089808</v>
      </c>
      <c r="L11" s="82" t="s">
        <v>41</v>
      </c>
      <c r="M11" s="42" t="s">
        <v>41</v>
      </c>
      <c r="N11" s="82">
        <v>1</v>
      </c>
      <c r="O11" s="42">
        <v>4.8097734596700503</v>
      </c>
      <c r="P11" s="82" t="s">
        <v>41</v>
      </c>
      <c r="Q11" s="42" t="s">
        <v>41</v>
      </c>
      <c r="R11" s="82">
        <v>3</v>
      </c>
      <c r="S11" s="42">
        <v>13.994495498437299</v>
      </c>
      <c r="T11" s="82">
        <v>1</v>
      </c>
      <c r="U11" s="42">
        <v>4.4540453867224903</v>
      </c>
      <c r="V11" s="82">
        <v>2</v>
      </c>
      <c r="W11" s="42">
        <v>8.3927822073017193</v>
      </c>
      <c r="X11" s="82">
        <v>1</v>
      </c>
      <c r="Y11" s="42">
        <v>4.0044048453298604</v>
      </c>
      <c r="Z11" s="82">
        <v>2</v>
      </c>
      <c r="AA11" s="82"/>
      <c r="AB11" s="42">
        <v>8.0999534252678007</v>
      </c>
      <c r="AC11" s="82">
        <v>5</v>
      </c>
      <c r="AD11" s="42">
        <v>21.139414438220101</v>
      </c>
      <c r="AE11" s="82">
        <v>2</v>
      </c>
      <c r="AF11" s="42">
        <v>8.7540761166918308</v>
      </c>
      <c r="AG11" s="82">
        <v>3</v>
      </c>
      <c r="AH11" s="42">
        <v>13.4069224409537</v>
      </c>
      <c r="AI11" s="82">
        <v>3</v>
      </c>
      <c r="AJ11" s="42">
        <v>13.3300748705872</v>
      </c>
      <c r="AK11" s="82">
        <v>2</v>
      </c>
      <c r="AL11" s="42">
        <v>8.6984886375992208</v>
      </c>
      <c r="AM11" s="82">
        <v>2</v>
      </c>
      <c r="AN11" s="42">
        <v>8.4026552390555391</v>
      </c>
      <c r="AO11" s="82">
        <v>7</v>
      </c>
      <c r="AP11" s="42">
        <v>27.960296379141599</v>
      </c>
      <c r="AQ11" s="82">
        <v>9</v>
      </c>
      <c r="AR11" s="42">
        <v>33.562052505966598</v>
      </c>
      <c r="AS11" s="82">
        <v>3</v>
      </c>
      <c r="AT11" s="42">
        <v>10.4344196723592</v>
      </c>
      <c r="AU11" s="82">
        <v>5</v>
      </c>
      <c r="AV11" s="42">
        <v>16.628421297681999</v>
      </c>
      <c r="AW11" s="82">
        <v>2</v>
      </c>
      <c r="AX11" s="42">
        <v>6.58024610120418</v>
      </c>
      <c r="AY11" s="82">
        <v>3</v>
      </c>
      <c r="AZ11" s="98">
        <v>9.8810974605579496</v>
      </c>
    </row>
    <row r="12" spans="1:52" s="53" customFormat="1" x14ac:dyDescent="0.2">
      <c r="A12" s="34" t="s">
        <v>25</v>
      </c>
      <c r="B12" s="82">
        <v>5</v>
      </c>
      <c r="C12" s="42" t="s">
        <v>41</v>
      </c>
      <c r="D12" s="82">
        <v>4</v>
      </c>
      <c r="E12" s="42">
        <v>6.4513007435124097</v>
      </c>
      <c r="F12" s="82">
        <v>5</v>
      </c>
      <c r="G12" s="42">
        <v>8.0207898873881103</v>
      </c>
      <c r="H12" s="82">
        <v>5</v>
      </c>
      <c r="I12" s="42">
        <v>7.9751812359935901</v>
      </c>
      <c r="J12" s="82">
        <v>6</v>
      </c>
      <c r="K12" s="42">
        <v>9.5331156605257501</v>
      </c>
      <c r="L12" s="82">
        <v>3</v>
      </c>
      <c r="M12" s="42">
        <v>4.7591474780484297</v>
      </c>
      <c r="N12" s="82">
        <v>7</v>
      </c>
      <c r="O12" s="42">
        <v>11.085421087638201</v>
      </c>
      <c r="P12" s="82">
        <v>2</v>
      </c>
      <c r="Q12" s="42">
        <v>3.1642315268208199</v>
      </c>
      <c r="R12" s="82">
        <v>3</v>
      </c>
      <c r="S12" s="42">
        <v>4.7028209087417601</v>
      </c>
      <c r="T12" s="82">
        <v>8</v>
      </c>
      <c r="U12" s="42">
        <v>12.2164448618396</v>
      </c>
      <c r="V12" s="82">
        <v>9</v>
      </c>
      <c r="W12" s="42">
        <v>13.410118679550299</v>
      </c>
      <c r="X12" s="82">
        <v>8</v>
      </c>
      <c r="Y12" s="42">
        <v>11.8536957600812</v>
      </c>
      <c r="Z12" s="82">
        <v>6</v>
      </c>
      <c r="AA12" s="82"/>
      <c r="AB12" s="42">
        <v>9.0296850897324994</v>
      </c>
      <c r="AC12" s="82">
        <v>12</v>
      </c>
      <c r="AD12" s="42">
        <v>18.366878395959301</v>
      </c>
      <c r="AE12" s="82">
        <v>13</v>
      </c>
      <c r="AF12" s="42">
        <v>20.0518262586377</v>
      </c>
      <c r="AG12" s="82">
        <v>10</v>
      </c>
      <c r="AH12" s="42">
        <v>15.457025604562901</v>
      </c>
      <c r="AI12" s="82">
        <v>3</v>
      </c>
      <c r="AJ12" s="42">
        <v>4.5955530365116699</v>
      </c>
      <c r="AK12" s="82">
        <v>5</v>
      </c>
      <c r="AL12" s="42">
        <v>7.56933510960397</v>
      </c>
      <c r="AM12" s="82">
        <v>6</v>
      </c>
      <c r="AN12" s="42">
        <v>8.9798178593610896</v>
      </c>
      <c r="AO12" s="82">
        <v>11</v>
      </c>
      <c r="AP12" s="42">
        <v>16.1673170337383</v>
      </c>
      <c r="AQ12" s="82">
        <v>12</v>
      </c>
      <c r="AR12" s="42">
        <v>17.070551165420799</v>
      </c>
      <c r="AS12" s="82">
        <v>21</v>
      </c>
      <c r="AT12" s="42">
        <v>28.6748139550761</v>
      </c>
      <c r="AU12" s="82">
        <v>17</v>
      </c>
      <c r="AV12" s="42">
        <v>22.3441658725725</v>
      </c>
      <c r="AW12" s="82">
        <v>18</v>
      </c>
      <c r="AX12" s="42">
        <v>22.94776832953</v>
      </c>
      <c r="AY12" s="82">
        <v>10</v>
      </c>
      <c r="AZ12" s="98">
        <v>12.4030238572164</v>
      </c>
    </row>
    <row r="13" spans="1:52" s="53" customFormat="1" x14ac:dyDescent="0.2">
      <c r="A13" s="34" t="s">
        <v>26</v>
      </c>
      <c r="B13" s="82">
        <v>2</v>
      </c>
      <c r="C13" s="42" t="s">
        <v>41</v>
      </c>
      <c r="D13" s="82" t="s">
        <v>41</v>
      </c>
      <c r="E13" s="42" t="s">
        <v>41</v>
      </c>
      <c r="F13" s="82">
        <v>2</v>
      </c>
      <c r="G13" s="42">
        <v>2.2991544859377999</v>
      </c>
      <c r="H13" s="82">
        <v>1</v>
      </c>
      <c r="I13" s="42">
        <v>1.1209694143495299</v>
      </c>
      <c r="J13" s="82">
        <v>1</v>
      </c>
      <c r="K13" s="42">
        <v>1.09038768734223</v>
      </c>
      <c r="L13" s="82">
        <v>3</v>
      </c>
      <c r="M13" s="42">
        <v>3.18244984989445</v>
      </c>
      <c r="N13" s="82">
        <v>1</v>
      </c>
      <c r="O13" s="42">
        <v>1.03344752928532</v>
      </c>
      <c r="P13" s="82">
        <v>2</v>
      </c>
      <c r="Q13" s="42">
        <v>2.0115159286917601</v>
      </c>
      <c r="R13" s="82">
        <v>2</v>
      </c>
      <c r="S13" s="42">
        <v>1.9494222399836301</v>
      </c>
      <c r="T13" s="82">
        <v>2</v>
      </c>
      <c r="U13" s="42">
        <v>1.8837979249965899</v>
      </c>
      <c r="V13" s="82">
        <v>1</v>
      </c>
      <c r="W13" s="42">
        <v>0.913826190258613</v>
      </c>
      <c r="X13" s="82">
        <v>1</v>
      </c>
      <c r="Y13" s="42">
        <v>0.89354325642904397</v>
      </c>
      <c r="Z13" s="82">
        <v>1</v>
      </c>
      <c r="AA13" s="82"/>
      <c r="AB13" s="42">
        <v>0.87863425092036895</v>
      </c>
      <c r="AC13" s="82">
        <v>6</v>
      </c>
      <c r="AD13" s="42">
        <v>5.1858926433791304</v>
      </c>
      <c r="AE13" s="82">
        <v>6</v>
      </c>
      <c r="AF13" s="42">
        <v>5.0895333746151099</v>
      </c>
      <c r="AG13" s="82">
        <v>4</v>
      </c>
      <c r="AH13" s="42">
        <v>3.3307936032108798</v>
      </c>
      <c r="AI13" s="82">
        <v>3</v>
      </c>
      <c r="AJ13" s="42">
        <v>2.4558760928648602</v>
      </c>
      <c r="AK13" s="82">
        <v>4</v>
      </c>
      <c r="AL13" s="42">
        <v>3.2191215821982602</v>
      </c>
      <c r="AM13" s="82">
        <v>1</v>
      </c>
      <c r="AN13" s="42">
        <v>0.79147110734722603</v>
      </c>
      <c r="AO13" s="82">
        <v>9</v>
      </c>
      <c r="AP13" s="42">
        <v>6.9974109579455597</v>
      </c>
      <c r="AQ13" s="82">
        <v>5</v>
      </c>
      <c r="AR13" s="42">
        <v>3.7939721370686299</v>
      </c>
      <c r="AS13" s="82">
        <v>10</v>
      </c>
      <c r="AT13" s="42">
        <v>7.3871338290100104</v>
      </c>
      <c r="AU13" s="82">
        <v>6</v>
      </c>
      <c r="AV13" s="42">
        <v>4.3334597259086696</v>
      </c>
      <c r="AW13" s="82">
        <v>9</v>
      </c>
      <c r="AX13" s="42">
        <v>6.3768732065044098</v>
      </c>
      <c r="AY13" s="82">
        <v>6</v>
      </c>
      <c r="AZ13" s="115">
        <v>4.2</v>
      </c>
    </row>
    <row r="14" spans="1:52" s="53" customFormat="1" x14ac:dyDescent="0.2">
      <c r="A14" s="34" t="s">
        <v>31</v>
      </c>
      <c r="B14" s="82" t="s">
        <v>41</v>
      </c>
      <c r="C14" s="42" t="s">
        <v>41</v>
      </c>
      <c r="D14" s="82" t="s">
        <v>41</v>
      </c>
      <c r="E14" s="42" t="s">
        <v>41</v>
      </c>
      <c r="F14" s="82" t="s">
        <v>41</v>
      </c>
      <c r="G14" s="42" t="s">
        <v>41</v>
      </c>
      <c r="H14" s="82" t="s">
        <v>41</v>
      </c>
      <c r="I14" s="42" t="s">
        <v>41</v>
      </c>
      <c r="J14" s="82" t="s">
        <v>41</v>
      </c>
      <c r="K14" s="42" t="s">
        <v>41</v>
      </c>
      <c r="L14" s="82" t="s">
        <v>41</v>
      </c>
      <c r="M14" s="42" t="s">
        <v>41</v>
      </c>
      <c r="N14" s="82" t="s">
        <v>41</v>
      </c>
      <c r="O14" s="42" t="s">
        <v>41</v>
      </c>
      <c r="P14" s="82" t="s">
        <v>41</v>
      </c>
      <c r="Q14" s="42" t="s">
        <v>41</v>
      </c>
      <c r="R14" s="82" t="s">
        <v>41</v>
      </c>
      <c r="S14" s="42" t="s">
        <v>41</v>
      </c>
      <c r="T14" s="82" t="s">
        <v>41</v>
      </c>
      <c r="U14" s="42" t="s">
        <v>41</v>
      </c>
      <c r="V14" s="82" t="s">
        <v>41</v>
      </c>
      <c r="W14" s="42" t="s">
        <v>41</v>
      </c>
      <c r="X14" s="82" t="s">
        <v>41</v>
      </c>
      <c r="Y14" s="42" t="s">
        <v>41</v>
      </c>
      <c r="Z14" s="82" t="s">
        <v>41</v>
      </c>
      <c r="AA14" s="82"/>
      <c r="AB14" s="42" t="s">
        <v>41</v>
      </c>
      <c r="AC14" s="82">
        <v>2</v>
      </c>
      <c r="AD14" s="42">
        <v>8.6</v>
      </c>
      <c r="AE14" s="82" t="s">
        <v>41</v>
      </c>
      <c r="AF14" s="42" t="s">
        <v>41</v>
      </c>
      <c r="AG14" s="82" t="s">
        <v>41</v>
      </c>
      <c r="AH14" s="42" t="s">
        <v>41</v>
      </c>
      <c r="AI14" s="82" t="s">
        <v>41</v>
      </c>
      <c r="AJ14" s="42" t="s">
        <v>41</v>
      </c>
      <c r="AK14" s="82" t="s">
        <v>41</v>
      </c>
      <c r="AL14" s="42" t="s">
        <v>41</v>
      </c>
      <c r="AM14" s="82" t="s">
        <v>41</v>
      </c>
      <c r="AN14" s="42" t="s">
        <v>41</v>
      </c>
      <c r="AO14" s="82" t="s">
        <v>41</v>
      </c>
      <c r="AP14" s="42" t="s">
        <v>41</v>
      </c>
      <c r="AQ14" s="82" t="s">
        <v>41</v>
      </c>
      <c r="AR14" s="42" t="s">
        <v>41</v>
      </c>
      <c r="AS14" s="82" t="s">
        <v>41</v>
      </c>
      <c r="AT14" s="42" t="s">
        <v>41</v>
      </c>
      <c r="AU14" s="82" t="s">
        <v>41</v>
      </c>
      <c r="AV14" s="42" t="s">
        <v>41</v>
      </c>
      <c r="AW14" s="82">
        <v>1</v>
      </c>
      <c r="AX14" s="42" t="s">
        <v>41</v>
      </c>
      <c r="AY14" s="82" t="s">
        <v>41</v>
      </c>
      <c r="AZ14" s="98" t="s">
        <v>41</v>
      </c>
    </row>
    <row r="15" spans="1:52" s="53" customFormat="1" ht="13.5" x14ac:dyDescent="0.2">
      <c r="A15" s="97" t="s">
        <v>17</v>
      </c>
      <c r="B15" s="74">
        <v>9</v>
      </c>
      <c r="C15" s="41" t="s">
        <v>41</v>
      </c>
      <c r="D15" s="74">
        <v>8</v>
      </c>
      <c r="E15" s="75">
        <v>2.9192126153773201</v>
      </c>
      <c r="F15" s="74">
        <v>12</v>
      </c>
      <c r="G15" s="75">
        <v>4.3261873130951898</v>
      </c>
      <c r="H15" s="74">
        <v>10</v>
      </c>
      <c r="I15" s="75">
        <v>3.5561245354812301</v>
      </c>
      <c r="J15" s="74">
        <v>11</v>
      </c>
      <c r="K15" s="75">
        <v>3.86008253558294</v>
      </c>
      <c r="L15" s="74">
        <v>7</v>
      </c>
      <c r="M15" s="75">
        <v>2.43458784166832</v>
      </c>
      <c r="N15" s="74">
        <v>10</v>
      </c>
      <c r="O15" s="75">
        <v>3.4539868506720599</v>
      </c>
      <c r="P15" s="74">
        <v>5</v>
      </c>
      <c r="Q15" s="75">
        <v>1.7118978613260001</v>
      </c>
      <c r="R15" s="74">
        <v>8</v>
      </c>
      <c r="S15" s="75">
        <v>2.6960173084311201</v>
      </c>
      <c r="T15" s="74">
        <v>11</v>
      </c>
      <c r="U15" s="75">
        <v>3.6210236633896402</v>
      </c>
      <c r="V15" s="74">
        <v>13</v>
      </c>
      <c r="W15" s="75">
        <v>4.1724773763462304</v>
      </c>
      <c r="X15" s="74">
        <v>10</v>
      </c>
      <c r="Y15" s="75">
        <v>3.15046461476906</v>
      </c>
      <c r="Z15" s="74">
        <v>15</v>
      </c>
      <c r="AA15" s="74"/>
      <c r="AB15" s="75">
        <v>4.7095909249322601</v>
      </c>
      <c r="AC15" s="74">
        <v>27</v>
      </c>
      <c r="AD15" s="75">
        <v>8.4894714832364393</v>
      </c>
      <c r="AE15" s="74">
        <v>23</v>
      </c>
      <c r="AF15" s="75">
        <v>7.20972623415624</v>
      </c>
      <c r="AG15" s="74">
        <v>19</v>
      </c>
      <c r="AH15" s="75">
        <v>5.9242445029247097</v>
      </c>
      <c r="AI15" s="74">
        <v>11</v>
      </c>
      <c r="AJ15" s="75">
        <v>3.39753647718709</v>
      </c>
      <c r="AK15" s="74">
        <v>11</v>
      </c>
      <c r="AL15" s="75">
        <v>3.35995332719378</v>
      </c>
      <c r="AM15" s="74">
        <v>12</v>
      </c>
      <c r="AN15" s="75">
        <v>3.6274105276522</v>
      </c>
      <c r="AO15" s="74">
        <v>28</v>
      </c>
      <c r="AP15" s="75">
        <v>8.34727029355561</v>
      </c>
      <c r="AQ15" s="74">
        <v>28</v>
      </c>
      <c r="AR15" s="75">
        <v>8.1537684242405692</v>
      </c>
      <c r="AS15" s="74">
        <v>38</v>
      </c>
      <c r="AT15" s="75">
        <v>10.7734027367278</v>
      </c>
      <c r="AU15" s="74">
        <v>31</v>
      </c>
      <c r="AV15" s="75">
        <v>8.59767724042295</v>
      </c>
      <c r="AW15" s="99">
        <v>31</v>
      </c>
      <c r="AX15" s="100">
        <v>8.4592441801764409</v>
      </c>
      <c r="AY15" s="99">
        <v>21</v>
      </c>
      <c r="AZ15" s="101">
        <v>5.6</v>
      </c>
    </row>
    <row r="16" spans="1:52" ht="13.5" x14ac:dyDescent="0.25">
      <c r="A16" s="57" t="s">
        <v>60</v>
      </c>
      <c r="AV16" s="17"/>
      <c r="AW16" s="17"/>
      <c r="AX16" s="17"/>
      <c r="AY16" s="17"/>
      <c r="AZ16" s="17"/>
    </row>
    <row r="17" spans="1:1" ht="13.5" x14ac:dyDescent="0.25">
      <c r="A17" s="79" t="s">
        <v>61</v>
      </c>
    </row>
    <row r="18" spans="1:1" ht="13.5" x14ac:dyDescent="0.25">
      <c r="A18" s="38" t="s">
        <v>56</v>
      </c>
    </row>
  </sheetData>
  <pageMargins left="0.7" right="0.7" top="0.75" bottom="0.75" header="0.3" footer="0.3"/>
  <pageSetup paperSize="9" orientation="portrait" r:id="rId1"/>
  <ignoredErrors>
    <ignoredError sqref="A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Y17"/>
  <sheetViews>
    <sheetView topLeftCell="AB1" workbookViewId="0">
      <selection activeCell="AX10" sqref="AX10"/>
    </sheetView>
  </sheetViews>
  <sheetFormatPr defaultColWidth="9.140625" defaultRowHeight="12.75" x14ac:dyDescent="0.2"/>
  <cols>
    <col min="1" max="1" width="36.140625" style="4" bestFit="1" customWidth="1"/>
    <col min="2" max="2" width="7.140625" style="5" bestFit="1" customWidth="1"/>
    <col min="3" max="3" width="4.28515625" style="5" bestFit="1" customWidth="1"/>
    <col min="4" max="4" width="7.140625" style="5" bestFit="1" customWidth="1"/>
    <col min="5" max="5" width="4.28515625" style="5" bestFit="1" customWidth="1"/>
    <col min="6" max="6" width="7.140625" style="5" bestFit="1" customWidth="1"/>
    <col min="7" max="7" width="4.28515625" style="5" bestFit="1" customWidth="1"/>
    <col min="8" max="8" width="7.140625" style="5" bestFit="1" customWidth="1"/>
    <col min="9" max="9" width="4.28515625" style="5" bestFit="1" customWidth="1"/>
    <col min="10" max="10" width="7.140625" style="5" bestFit="1" customWidth="1"/>
    <col min="11" max="11" width="4.28515625" style="5" bestFit="1" customWidth="1"/>
    <col min="12" max="12" width="7.140625" style="5" bestFit="1" customWidth="1"/>
    <col min="13" max="13" width="4.28515625" style="5" bestFit="1" customWidth="1"/>
    <col min="14" max="14" width="7.140625" style="5" bestFit="1" customWidth="1"/>
    <col min="15" max="15" width="4.28515625" style="5" bestFit="1" customWidth="1"/>
    <col min="16" max="16" width="7.140625" style="5" bestFit="1" customWidth="1"/>
    <col min="17" max="17" width="4.28515625" style="5" bestFit="1" customWidth="1"/>
    <col min="18" max="18" width="7.140625" style="5" bestFit="1" customWidth="1"/>
    <col min="19" max="19" width="4.28515625" style="5" bestFit="1" customWidth="1"/>
    <col min="20" max="20" width="7.140625" style="5" bestFit="1" customWidth="1"/>
    <col min="21" max="21" width="4.28515625" style="5" bestFit="1" customWidth="1"/>
    <col min="22" max="22" width="7.140625" style="5" bestFit="1" customWidth="1"/>
    <col min="23" max="23" width="4.28515625" style="5" bestFit="1" customWidth="1"/>
    <col min="24" max="24" width="7.140625" style="5" bestFit="1" customWidth="1"/>
    <col min="25" max="25" width="4.28515625" style="5" bestFit="1" customWidth="1"/>
    <col min="26" max="26" width="7.140625" style="5" bestFit="1" customWidth="1"/>
    <col min="27" max="27" width="4.28515625" style="5" bestFit="1" customWidth="1"/>
    <col min="28" max="28" width="7.140625" style="5" bestFit="1" customWidth="1"/>
    <col min="29" max="29" width="4.28515625" style="5" bestFit="1" customWidth="1"/>
    <col min="30" max="30" width="7.140625" style="5" bestFit="1" customWidth="1"/>
    <col min="31" max="31" width="4.28515625" style="5" bestFit="1" customWidth="1"/>
    <col min="32" max="32" width="7.140625" style="5" bestFit="1" customWidth="1"/>
    <col min="33" max="33" width="4.28515625" style="5" bestFit="1" customWidth="1"/>
    <col min="34" max="34" width="7.140625" style="5" bestFit="1" customWidth="1"/>
    <col min="35" max="35" width="4.28515625" style="5" bestFit="1" customWidth="1"/>
    <col min="36" max="36" width="7.140625" style="5" bestFit="1" customWidth="1"/>
    <col min="37" max="37" width="4.28515625" style="5" bestFit="1" customWidth="1"/>
    <col min="38" max="38" width="7.140625" style="5" bestFit="1" customWidth="1"/>
    <col min="39" max="39" width="4.28515625" style="5" bestFit="1" customWidth="1"/>
    <col min="40" max="40" width="7.140625" style="5" bestFit="1" customWidth="1"/>
    <col min="41" max="41" width="4.28515625" style="5" bestFit="1" customWidth="1"/>
    <col min="42" max="42" width="7.140625" style="5" bestFit="1" customWidth="1"/>
    <col min="43" max="43" width="4.28515625" style="5" bestFit="1" customWidth="1"/>
    <col min="44" max="44" width="7.140625" style="5" bestFit="1" customWidth="1"/>
    <col min="45" max="45" width="4.28515625" style="5" bestFit="1" customWidth="1"/>
    <col min="46" max="46" width="7.140625" style="5" bestFit="1" customWidth="1"/>
    <col min="47" max="47" width="4.28515625" style="5" bestFit="1" customWidth="1"/>
    <col min="48" max="48" width="7.140625" style="5" bestFit="1" customWidth="1"/>
    <col min="49" max="49" width="4.28515625" style="5" bestFit="1" customWidth="1"/>
    <col min="50" max="50" width="7.140625" style="5" bestFit="1" customWidth="1"/>
    <col min="51" max="51" width="4.28515625" style="5" bestFit="1" customWidth="1"/>
    <col min="52" max="52" width="4" style="5" customWidth="1"/>
    <col min="53" max="54" width="6.85546875" style="5" customWidth="1"/>
    <col min="55" max="55" width="5" style="5" customWidth="1"/>
    <col min="56" max="56" width="4" style="5" customWidth="1"/>
    <col min="57" max="57" width="6.85546875" style="5" customWidth="1"/>
    <col min="58" max="58" width="11.85546875" style="5" customWidth="1"/>
    <col min="59" max="59" width="4.5703125" style="5" customWidth="1"/>
    <col min="60" max="60" width="6.85546875" style="5" customWidth="1"/>
    <col min="61" max="61" width="12.5703125" style="5" customWidth="1"/>
    <col min="62" max="62" width="3.85546875" style="5" customWidth="1"/>
    <col min="63" max="63" width="6.85546875" style="5" customWidth="1"/>
    <col min="64" max="64" width="12.5703125" style="5" customWidth="1"/>
    <col min="65" max="65" width="3.85546875" style="5" customWidth="1"/>
    <col min="66" max="66" width="6.85546875" style="5" customWidth="1"/>
    <col min="67" max="67" width="12.5703125" style="5" customWidth="1"/>
    <col min="68" max="68" width="3.85546875" style="5" customWidth="1"/>
    <col min="69" max="69" width="6.85546875" style="5" customWidth="1"/>
    <col min="70" max="70" width="12.7109375" style="5" customWidth="1"/>
    <col min="71" max="71" width="3.85546875" style="5" customWidth="1"/>
    <col min="72" max="72" width="6.85546875" style="5" customWidth="1"/>
    <col min="73" max="73" width="12.7109375" style="5" customWidth="1"/>
    <col min="74" max="74" width="3.85546875" style="5" customWidth="1"/>
    <col min="75" max="75" width="4.7109375" style="5" customWidth="1"/>
    <col min="76" max="16384" width="9.140625" style="5"/>
  </cols>
  <sheetData>
    <row r="2" spans="1:51" s="53" customFormat="1" ht="15.75" x14ac:dyDescent="0.25">
      <c r="A2" s="1" t="s">
        <v>33</v>
      </c>
    </row>
    <row r="3" spans="1:51" s="53" customFormat="1" x14ac:dyDescent="0.2">
      <c r="A3" s="32" t="s">
        <v>27</v>
      </c>
      <c r="B3" s="50">
        <v>1997</v>
      </c>
      <c r="C3" s="51"/>
      <c r="D3" s="50">
        <v>1998</v>
      </c>
      <c r="E3" s="51"/>
      <c r="F3" s="50">
        <v>1999</v>
      </c>
      <c r="G3" s="51"/>
      <c r="H3" s="50">
        <v>2000</v>
      </c>
      <c r="I3" s="51"/>
      <c r="J3" s="50">
        <v>2001</v>
      </c>
      <c r="K3" s="51"/>
      <c r="L3" s="50">
        <v>2002</v>
      </c>
      <c r="M3" s="51"/>
      <c r="N3" s="50">
        <v>2003</v>
      </c>
      <c r="O3" s="51"/>
      <c r="P3" s="50">
        <v>2004</v>
      </c>
      <c r="Q3" s="51"/>
      <c r="R3" s="50">
        <v>2005</v>
      </c>
      <c r="S3" s="51"/>
      <c r="T3" s="50">
        <v>2006</v>
      </c>
      <c r="U3" s="51"/>
      <c r="V3" s="50">
        <v>2007</v>
      </c>
      <c r="W3" s="51"/>
      <c r="X3" s="50">
        <v>2008</v>
      </c>
      <c r="Y3" s="51"/>
      <c r="Z3" s="50">
        <v>2009</v>
      </c>
      <c r="AA3" s="51"/>
      <c r="AB3" s="50">
        <v>2010</v>
      </c>
      <c r="AC3" s="51"/>
      <c r="AD3" s="50">
        <v>2011</v>
      </c>
      <c r="AE3" s="51"/>
      <c r="AF3" s="50">
        <v>2012</v>
      </c>
      <c r="AG3" s="51"/>
      <c r="AH3" s="50">
        <v>2013</v>
      </c>
      <c r="AI3" s="51"/>
      <c r="AJ3" s="50">
        <v>2014</v>
      </c>
      <c r="AK3" s="51"/>
      <c r="AL3" s="50">
        <v>2015</v>
      </c>
      <c r="AM3" s="51"/>
      <c r="AN3" s="50">
        <v>2016</v>
      </c>
      <c r="AO3" s="51"/>
      <c r="AP3" s="50">
        <v>2017</v>
      </c>
      <c r="AQ3" s="51"/>
      <c r="AR3" s="50">
        <v>2018</v>
      </c>
      <c r="AS3" s="51"/>
      <c r="AT3" s="50">
        <v>2019</v>
      </c>
      <c r="AU3" s="51"/>
      <c r="AV3" s="50">
        <v>2020</v>
      </c>
      <c r="AW3" s="51"/>
      <c r="AX3" s="50">
        <v>2021</v>
      </c>
      <c r="AY3" s="102"/>
    </row>
    <row r="4" spans="1:51" s="53" customFormat="1" x14ac:dyDescent="0.2">
      <c r="A4" s="33"/>
      <c r="B4" s="47" t="s">
        <v>1</v>
      </c>
      <c r="C4" s="48"/>
      <c r="D4" s="47" t="s">
        <v>1</v>
      </c>
      <c r="E4" s="48"/>
      <c r="F4" s="47" t="s">
        <v>1</v>
      </c>
      <c r="G4" s="48"/>
      <c r="H4" s="47" t="s">
        <v>1</v>
      </c>
      <c r="I4" s="48"/>
      <c r="J4" s="47" t="s">
        <v>1</v>
      </c>
      <c r="K4" s="48"/>
      <c r="L4" s="47" t="s">
        <v>1</v>
      </c>
      <c r="M4" s="48"/>
      <c r="N4" s="47" t="s">
        <v>1</v>
      </c>
      <c r="O4" s="48"/>
      <c r="P4" s="47" t="s">
        <v>1</v>
      </c>
      <c r="Q4" s="48"/>
      <c r="R4" s="47" t="s">
        <v>1</v>
      </c>
      <c r="S4" s="48"/>
      <c r="T4" s="47" t="s">
        <v>1</v>
      </c>
      <c r="U4" s="48"/>
      <c r="V4" s="47" t="s">
        <v>1</v>
      </c>
      <c r="W4" s="48"/>
      <c r="X4" s="47" t="s">
        <v>1</v>
      </c>
      <c r="Y4" s="48"/>
      <c r="Z4" s="47" t="s">
        <v>1</v>
      </c>
      <c r="AA4" s="48"/>
      <c r="AB4" s="47" t="s">
        <v>1</v>
      </c>
      <c r="AC4" s="48"/>
      <c r="AD4" s="47" t="s">
        <v>1</v>
      </c>
      <c r="AE4" s="48"/>
      <c r="AF4" s="47" t="s">
        <v>1</v>
      </c>
      <c r="AG4" s="48"/>
      <c r="AH4" s="47" t="s">
        <v>1</v>
      </c>
      <c r="AI4" s="48"/>
      <c r="AJ4" s="47" t="s">
        <v>1</v>
      </c>
      <c r="AK4" s="48"/>
      <c r="AL4" s="47" t="s">
        <v>1</v>
      </c>
      <c r="AM4" s="48"/>
      <c r="AN4" s="47" t="s">
        <v>1</v>
      </c>
      <c r="AO4" s="48"/>
      <c r="AP4" s="47" t="s">
        <v>1</v>
      </c>
      <c r="AQ4" s="48"/>
      <c r="AR4" s="47" t="s">
        <v>1</v>
      </c>
      <c r="AS4" s="48"/>
      <c r="AT4" s="47" t="s">
        <v>1</v>
      </c>
      <c r="AU4" s="48"/>
      <c r="AV4" s="47" t="s">
        <v>1</v>
      </c>
      <c r="AW4" s="48"/>
      <c r="AX4" s="47" t="s">
        <v>1</v>
      </c>
      <c r="AY4" s="103"/>
    </row>
    <row r="5" spans="1:51" s="53" customFormat="1" x14ac:dyDescent="0.2">
      <c r="A5" s="33"/>
      <c r="B5" s="49" t="s">
        <v>3</v>
      </c>
      <c r="C5" s="49" t="s">
        <v>28</v>
      </c>
      <c r="D5" s="49" t="s">
        <v>3</v>
      </c>
      <c r="E5" s="49" t="s">
        <v>28</v>
      </c>
      <c r="F5" s="49" t="s">
        <v>3</v>
      </c>
      <c r="G5" s="49" t="s">
        <v>28</v>
      </c>
      <c r="H5" s="49" t="s">
        <v>3</v>
      </c>
      <c r="I5" s="49" t="s">
        <v>28</v>
      </c>
      <c r="J5" s="49" t="s">
        <v>3</v>
      </c>
      <c r="K5" s="49" t="s">
        <v>28</v>
      </c>
      <c r="L5" s="49" t="s">
        <v>3</v>
      </c>
      <c r="M5" s="49" t="s">
        <v>28</v>
      </c>
      <c r="N5" s="49" t="s">
        <v>3</v>
      </c>
      <c r="O5" s="49" t="s">
        <v>28</v>
      </c>
      <c r="P5" s="49" t="s">
        <v>3</v>
      </c>
      <c r="Q5" s="49" t="s">
        <v>28</v>
      </c>
      <c r="R5" s="49" t="s">
        <v>3</v>
      </c>
      <c r="S5" s="49" t="s">
        <v>28</v>
      </c>
      <c r="T5" s="49" t="s">
        <v>3</v>
      </c>
      <c r="U5" s="49" t="s">
        <v>28</v>
      </c>
      <c r="V5" s="49" t="s">
        <v>3</v>
      </c>
      <c r="W5" s="49" t="s">
        <v>28</v>
      </c>
      <c r="X5" s="49" t="s">
        <v>3</v>
      </c>
      <c r="Y5" s="49" t="s">
        <v>28</v>
      </c>
      <c r="Z5" s="49" t="s">
        <v>3</v>
      </c>
      <c r="AA5" s="49" t="s">
        <v>28</v>
      </c>
      <c r="AB5" s="49" t="s">
        <v>3</v>
      </c>
      <c r="AC5" s="49" t="s">
        <v>28</v>
      </c>
      <c r="AD5" s="49" t="s">
        <v>3</v>
      </c>
      <c r="AE5" s="49" t="s">
        <v>28</v>
      </c>
      <c r="AF5" s="49" t="s">
        <v>3</v>
      </c>
      <c r="AG5" s="49" t="s">
        <v>28</v>
      </c>
      <c r="AH5" s="49" t="s">
        <v>3</v>
      </c>
      <c r="AI5" s="49" t="s">
        <v>28</v>
      </c>
      <c r="AJ5" s="49" t="s">
        <v>3</v>
      </c>
      <c r="AK5" s="49" t="s">
        <v>28</v>
      </c>
      <c r="AL5" s="49" t="s">
        <v>3</v>
      </c>
      <c r="AM5" s="49" t="s">
        <v>28</v>
      </c>
      <c r="AN5" s="49" t="s">
        <v>3</v>
      </c>
      <c r="AO5" s="49" t="s">
        <v>28</v>
      </c>
      <c r="AP5" s="49" t="s">
        <v>3</v>
      </c>
      <c r="AQ5" s="49" t="s">
        <v>28</v>
      </c>
      <c r="AR5" s="49" t="s">
        <v>3</v>
      </c>
      <c r="AS5" s="49" t="s">
        <v>28</v>
      </c>
      <c r="AT5" s="49" t="s">
        <v>3</v>
      </c>
      <c r="AU5" s="49" t="s">
        <v>28</v>
      </c>
      <c r="AV5" s="49" t="s">
        <v>3</v>
      </c>
      <c r="AW5" s="49" t="s">
        <v>28</v>
      </c>
      <c r="AX5" s="49" t="s">
        <v>3</v>
      </c>
      <c r="AY5" s="104" t="s">
        <v>28</v>
      </c>
    </row>
    <row r="6" spans="1:51" s="53" customFormat="1" x14ac:dyDescent="0.2">
      <c r="A6" s="34" t="s">
        <v>34</v>
      </c>
      <c r="B6" s="43">
        <v>8</v>
      </c>
      <c r="C6" s="44">
        <v>0.88888888888888895</v>
      </c>
      <c r="D6" s="43">
        <v>5</v>
      </c>
      <c r="E6" s="44">
        <v>0.625</v>
      </c>
      <c r="F6" s="43">
        <v>8</v>
      </c>
      <c r="G6" s="44">
        <v>0.66666666666666696</v>
      </c>
      <c r="H6" s="43">
        <v>7</v>
      </c>
      <c r="I6" s="44">
        <v>0.7</v>
      </c>
      <c r="J6" s="43">
        <v>8</v>
      </c>
      <c r="K6" s="44">
        <v>0.72727272727272696</v>
      </c>
      <c r="L6" s="43">
        <v>5</v>
      </c>
      <c r="M6" s="44">
        <v>0.71428571428571397</v>
      </c>
      <c r="N6" s="43">
        <v>6</v>
      </c>
      <c r="O6" s="44">
        <v>0.6</v>
      </c>
      <c r="P6" s="43">
        <v>4</v>
      </c>
      <c r="Q6" s="44">
        <v>0.8</v>
      </c>
      <c r="R6" s="43">
        <v>5</v>
      </c>
      <c r="S6" s="44">
        <v>0.625</v>
      </c>
      <c r="T6" s="43">
        <v>9</v>
      </c>
      <c r="U6" s="44">
        <v>0.81818181818181801</v>
      </c>
      <c r="V6" s="43">
        <v>6</v>
      </c>
      <c r="W6" s="44">
        <v>0.46153846153846201</v>
      </c>
      <c r="X6" s="43">
        <v>7</v>
      </c>
      <c r="Y6" s="44">
        <v>0.7</v>
      </c>
      <c r="Z6" s="43">
        <v>6</v>
      </c>
      <c r="AA6" s="44">
        <v>0.4</v>
      </c>
      <c r="AB6" s="43">
        <v>18</v>
      </c>
      <c r="AC6" s="44">
        <v>0.66666666666666696</v>
      </c>
      <c r="AD6" s="43">
        <v>12</v>
      </c>
      <c r="AE6" s="44">
        <v>0.52173913043478304</v>
      </c>
      <c r="AF6" s="43">
        <v>13</v>
      </c>
      <c r="AG6" s="44">
        <v>0.68421052631579005</v>
      </c>
      <c r="AH6" s="43">
        <v>8</v>
      </c>
      <c r="AI6" s="44">
        <v>0.72727272727272696</v>
      </c>
      <c r="AJ6" s="43">
        <v>9</v>
      </c>
      <c r="AK6" s="44">
        <v>0.81818181818181801</v>
      </c>
      <c r="AL6" s="43">
        <v>10</v>
      </c>
      <c r="AM6" s="44">
        <v>0.83333333333333304</v>
      </c>
      <c r="AN6" s="43">
        <v>22</v>
      </c>
      <c r="AO6" s="44">
        <v>0.78571428571428603</v>
      </c>
      <c r="AP6" s="43">
        <v>25</v>
      </c>
      <c r="AQ6" s="44">
        <v>0.89285714285714302</v>
      </c>
      <c r="AR6" s="43">
        <v>25</v>
      </c>
      <c r="AS6" s="44">
        <v>0.65789473684210498</v>
      </c>
      <c r="AT6" s="43">
        <v>26</v>
      </c>
      <c r="AU6" s="44">
        <v>0.83870967741935498</v>
      </c>
      <c r="AV6" s="43">
        <v>24</v>
      </c>
      <c r="AW6" s="44">
        <v>0.77</v>
      </c>
      <c r="AX6" s="43">
        <v>15</v>
      </c>
      <c r="AY6" s="45">
        <v>0.71</v>
      </c>
    </row>
    <row r="7" spans="1:51" s="53" customFormat="1" x14ac:dyDescent="0.2">
      <c r="A7" s="34" t="s">
        <v>35</v>
      </c>
      <c r="B7" s="43">
        <v>1</v>
      </c>
      <c r="C7" s="44">
        <v>0.11111111111111099</v>
      </c>
      <c r="D7" s="43">
        <v>3</v>
      </c>
      <c r="E7" s="44">
        <v>0.375</v>
      </c>
      <c r="F7" s="43">
        <v>4</v>
      </c>
      <c r="G7" s="44">
        <v>0.33333333333333298</v>
      </c>
      <c r="H7" s="43">
        <v>3</v>
      </c>
      <c r="I7" s="44">
        <v>0.3</v>
      </c>
      <c r="J7" s="43">
        <v>3</v>
      </c>
      <c r="K7" s="44">
        <v>0.27272727272727298</v>
      </c>
      <c r="L7" s="43">
        <v>2</v>
      </c>
      <c r="M7" s="44">
        <v>0.28571428571428598</v>
      </c>
      <c r="N7" s="43">
        <v>4</v>
      </c>
      <c r="O7" s="44">
        <v>0.4</v>
      </c>
      <c r="P7" s="43">
        <v>1</v>
      </c>
      <c r="Q7" s="44">
        <v>0.2</v>
      </c>
      <c r="R7" s="43">
        <v>3</v>
      </c>
      <c r="S7" s="44">
        <v>0.375</v>
      </c>
      <c r="T7" s="43">
        <v>2</v>
      </c>
      <c r="U7" s="44">
        <v>0.18181818181818199</v>
      </c>
      <c r="V7" s="43">
        <v>7</v>
      </c>
      <c r="W7" s="44">
        <v>0.53846153846153799</v>
      </c>
      <c r="X7" s="43">
        <v>3</v>
      </c>
      <c r="Y7" s="44">
        <v>0.3</v>
      </c>
      <c r="Z7" s="43">
        <v>9</v>
      </c>
      <c r="AA7" s="44">
        <v>0.6</v>
      </c>
      <c r="AB7" s="43">
        <v>7</v>
      </c>
      <c r="AC7" s="44">
        <v>0.25925925925925902</v>
      </c>
      <c r="AD7" s="43">
        <v>11</v>
      </c>
      <c r="AE7" s="44">
        <v>0.47826086956521702</v>
      </c>
      <c r="AF7" s="43">
        <v>6</v>
      </c>
      <c r="AG7" s="44">
        <v>0.31578947368421101</v>
      </c>
      <c r="AH7" s="43">
        <v>3</v>
      </c>
      <c r="AI7" s="44">
        <v>0.27272727272727298</v>
      </c>
      <c r="AJ7" s="43">
        <v>2</v>
      </c>
      <c r="AK7" s="44">
        <v>0.18181818181818199</v>
      </c>
      <c r="AL7" s="43">
        <v>2</v>
      </c>
      <c r="AM7" s="44">
        <v>0.16666666666666699</v>
      </c>
      <c r="AN7" s="43">
        <v>6</v>
      </c>
      <c r="AO7" s="44">
        <v>0.214285714285714</v>
      </c>
      <c r="AP7" s="43">
        <v>3</v>
      </c>
      <c r="AQ7" s="44">
        <v>0.107142857142857</v>
      </c>
      <c r="AR7" s="43">
        <v>13</v>
      </c>
      <c r="AS7" s="44">
        <v>0.34210526315789502</v>
      </c>
      <c r="AT7" s="43">
        <v>5</v>
      </c>
      <c r="AU7" s="44">
        <v>0.16129032258064499</v>
      </c>
      <c r="AV7" s="43">
        <v>6</v>
      </c>
      <c r="AW7" s="44">
        <v>0.19</v>
      </c>
      <c r="AX7" s="43">
        <v>6</v>
      </c>
      <c r="AY7" s="45">
        <v>0.28999999999999998</v>
      </c>
    </row>
    <row r="8" spans="1:51" s="53" customFormat="1" x14ac:dyDescent="0.2">
      <c r="A8" s="34" t="s">
        <v>36</v>
      </c>
      <c r="B8" s="43" t="s">
        <v>41</v>
      </c>
      <c r="C8" s="44" t="s">
        <v>41</v>
      </c>
      <c r="D8" s="43" t="s">
        <v>41</v>
      </c>
      <c r="E8" s="44" t="s">
        <v>41</v>
      </c>
      <c r="F8" s="43" t="s">
        <v>41</v>
      </c>
      <c r="G8" s="44" t="s">
        <v>41</v>
      </c>
      <c r="H8" s="43" t="s">
        <v>41</v>
      </c>
      <c r="I8" s="44" t="s">
        <v>41</v>
      </c>
      <c r="J8" s="43" t="s">
        <v>41</v>
      </c>
      <c r="K8" s="44" t="s">
        <v>41</v>
      </c>
      <c r="L8" s="43" t="s">
        <v>41</v>
      </c>
      <c r="M8" s="44" t="s">
        <v>41</v>
      </c>
      <c r="N8" s="43" t="s">
        <v>41</v>
      </c>
      <c r="O8" s="44" t="s">
        <v>41</v>
      </c>
      <c r="P8" s="43" t="s">
        <v>41</v>
      </c>
      <c r="Q8" s="44" t="s">
        <v>41</v>
      </c>
      <c r="R8" s="43" t="s">
        <v>41</v>
      </c>
      <c r="S8" s="44" t="s">
        <v>41</v>
      </c>
      <c r="T8" s="43" t="s">
        <v>41</v>
      </c>
      <c r="U8" s="44" t="s">
        <v>41</v>
      </c>
      <c r="V8" s="43" t="s">
        <v>41</v>
      </c>
      <c r="W8" s="44" t="s">
        <v>41</v>
      </c>
      <c r="X8" s="43" t="s">
        <v>41</v>
      </c>
      <c r="Y8" s="44" t="s">
        <v>41</v>
      </c>
      <c r="Z8" s="43" t="s">
        <v>41</v>
      </c>
      <c r="AA8" s="44" t="s">
        <v>41</v>
      </c>
      <c r="AB8" s="43">
        <v>2</v>
      </c>
      <c r="AC8" s="44">
        <v>7.4074074074074098E-2</v>
      </c>
      <c r="AD8" s="43" t="s">
        <v>41</v>
      </c>
      <c r="AE8" s="44" t="s">
        <v>41</v>
      </c>
      <c r="AF8" s="43" t="s">
        <v>41</v>
      </c>
      <c r="AG8" s="44" t="s">
        <v>41</v>
      </c>
      <c r="AH8" s="43" t="s">
        <v>41</v>
      </c>
      <c r="AI8" s="46" t="s">
        <v>41</v>
      </c>
      <c r="AJ8" s="43" t="s">
        <v>41</v>
      </c>
      <c r="AK8" s="44" t="s">
        <v>41</v>
      </c>
      <c r="AL8" s="43" t="s">
        <v>41</v>
      </c>
      <c r="AM8" s="44" t="s">
        <v>41</v>
      </c>
      <c r="AN8" s="43" t="s">
        <v>41</v>
      </c>
      <c r="AO8" s="44" t="s">
        <v>41</v>
      </c>
      <c r="AP8" s="43" t="s">
        <v>41</v>
      </c>
      <c r="AQ8" s="44" t="s">
        <v>41</v>
      </c>
      <c r="AR8" s="43" t="s">
        <v>41</v>
      </c>
      <c r="AS8" s="44" t="s">
        <v>41</v>
      </c>
      <c r="AT8" s="43" t="s">
        <v>41</v>
      </c>
      <c r="AU8" s="44" t="s">
        <v>41</v>
      </c>
      <c r="AV8" s="43">
        <v>1</v>
      </c>
      <c r="AW8" s="44">
        <v>0.03</v>
      </c>
      <c r="AX8" s="43" t="s">
        <v>41</v>
      </c>
      <c r="AY8" s="45" t="s">
        <v>41</v>
      </c>
    </row>
    <row r="9" spans="1:51" s="53" customFormat="1" x14ac:dyDescent="0.2">
      <c r="A9" s="35" t="s">
        <v>40</v>
      </c>
      <c r="B9" s="52">
        <v>9</v>
      </c>
      <c r="C9" s="52"/>
      <c r="D9" s="52">
        <v>8</v>
      </c>
      <c r="E9" s="52"/>
      <c r="F9" s="52">
        <v>12</v>
      </c>
      <c r="G9" s="52"/>
      <c r="H9" s="52">
        <v>10</v>
      </c>
      <c r="I9" s="52"/>
      <c r="J9" s="52">
        <v>11</v>
      </c>
      <c r="K9" s="52"/>
      <c r="L9" s="52">
        <v>7</v>
      </c>
      <c r="M9" s="52"/>
      <c r="N9" s="52">
        <v>10</v>
      </c>
      <c r="O9" s="52"/>
      <c r="P9" s="52">
        <v>5</v>
      </c>
      <c r="Q9" s="52"/>
      <c r="R9" s="52">
        <v>8</v>
      </c>
      <c r="S9" s="52"/>
      <c r="T9" s="52">
        <v>11</v>
      </c>
      <c r="U9" s="52"/>
      <c r="V9" s="52">
        <v>13</v>
      </c>
      <c r="W9" s="52"/>
      <c r="X9" s="52">
        <v>10</v>
      </c>
      <c r="Y9" s="52"/>
      <c r="Z9" s="52">
        <v>15</v>
      </c>
      <c r="AA9" s="52"/>
      <c r="AB9" s="52">
        <v>27</v>
      </c>
      <c r="AC9" s="52"/>
      <c r="AD9" s="52">
        <v>23</v>
      </c>
      <c r="AE9" s="52"/>
      <c r="AF9" s="52">
        <v>19</v>
      </c>
      <c r="AG9" s="52"/>
      <c r="AH9" s="52">
        <v>11</v>
      </c>
      <c r="AI9" s="52"/>
      <c r="AJ9" s="52">
        <v>11</v>
      </c>
      <c r="AK9" s="52"/>
      <c r="AL9" s="52">
        <v>12</v>
      </c>
      <c r="AM9" s="52"/>
      <c r="AN9" s="52">
        <v>28</v>
      </c>
      <c r="AO9" s="52"/>
      <c r="AP9" s="52">
        <v>28</v>
      </c>
      <c r="AQ9" s="52"/>
      <c r="AR9" s="52">
        <v>38</v>
      </c>
      <c r="AS9" s="52"/>
      <c r="AT9" s="52">
        <v>31</v>
      </c>
      <c r="AU9" s="52"/>
      <c r="AV9" s="52">
        <v>31</v>
      </c>
      <c r="AW9" s="52"/>
      <c r="AX9" s="52">
        <v>21</v>
      </c>
      <c r="AY9" s="59"/>
    </row>
    <row r="10" spans="1:51" ht="13.5" x14ac:dyDescent="0.25">
      <c r="A10" s="57" t="s">
        <v>60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ht="13.5" x14ac:dyDescent="0.25">
      <c r="A11" s="79" t="s">
        <v>61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51" x14ac:dyDescent="0.2">
      <c r="A12" s="6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51" x14ac:dyDescent="0.2">
      <c r="A13" s="60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51" x14ac:dyDescent="0.2">
      <c r="A14" s="60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51" x14ac:dyDescent="0.2">
      <c r="A15" s="6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51" x14ac:dyDescent="0.2">
      <c r="A16" s="6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x14ac:dyDescent="0.2">
      <c r="A17" s="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Y10"/>
  <sheetViews>
    <sheetView topLeftCell="AA1" workbookViewId="0">
      <selection activeCell="AR18" sqref="AR18"/>
    </sheetView>
  </sheetViews>
  <sheetFormatPr defaultColWidth="9.140625" defaultRowHeight="12.75" x14ac:dyDescent="0.2"/>
  <cols>
    <col min="1" max="1" width="41.42578125" style="4" bestFit="1" customWidth="1"/>
    <col min="2" max="2" width="7.140625" style="5" bestFit="1" customWidth="1"/>
    <col min="3" max="3" width="4.28515625" style="5" bestFit="1" customWidth="1"/>
    <col min="4" max="4" width="7.140625" style="5" bestFit="1" customWidth="1"/>
    <col min="5" max="5" width="4.28515625" style="5" bestFit="1" customWidth="1"/>
    <col min="6" max="6" width="7.140625" style="5" bestFit="1" customWidth="1"/>
    <col min="7" max="7" width="4.28515625" style="5" bestFit="1" customWidth="1"/>
    <col min="8" max="8" width="7.140625" style="5" bestFit="1" customWidth="1"/>
    <col min="9" max="9" width="4.28515625" style="5" customWidth="1"/>
    <col min="10" max="10" width="7.140625" style="5" bestFit="1" customWidth="1"/>
    <col min="11" max="11" width="4.28515625" style="5" bestFit="1" customWidth="1"/>
    <col min="12" max="12" width="7.140625" style="5" bestFit="1" customWidth="1"/>
    <col min="13" max="13" width="4.28515625" style="5" bestFit="1" customWidth="1"/>
    <col min="14" max="14" width="7.140625" style="5" bestFit="1" customWidth="1"/>
    <col min="15" max="15" width="4.28515625" style="5" bestFit="1" customWidth="1"/>
    <col min="16" max="16" width="7.140625" style="5" bestFit="1" customWidth="1"/>
    <col min="17" max="17" width="4.28515625" style="5" bestFit="1" customWidth="1"/>
    <col min="18" max="18" width="7.140625" style="5" bestFit="1" customWidth="1"/>
    <col min="19" max="19" width="4.28515625" style="5" bestFit="1" customWidth="1"/>
    <col min="20" max="20" width="7.140625" style="5" bestFit="1" customWidth="1"/>
    <col min="21" max="21" width="4.28515625" style="5" bestFit="1" customWidth="1"/>
    <col min="22" max="22" width="7.140625" style="5" bestFit="1" customWidth="1"/>
    <col min="23" max="23" width="4.28515625" style="5" bestFit="1" customWidth="1"/>
    <col min="24" max="24" width="7.140625" style="5" bestFit="1" customWidth="1"/>
    <col min="25" max="25" width="4.28515625" style="5" bestFit="1" customWidth="1"/>
    <col min="26" max="26" width="7.140625" style="5" bestFit="1" customWidth="1"/>
    <col min="27" max="27" width="4.28515625" style="5" bestFit="1" customWidth="1"/>
    <col min="28" max="28" width="7.140625" style="5" bestFit="1" customWidth="1"/>
    <col min="29" max="29" width="4.28515625" style="5" bestFit="1" customWidth="1"/>
    <col min="30" max="30" width="7.140625" style="5" bestFit="1" customWidth="1"/>
    <col min="31" max="31" width="4.28515625" style="5" bestFit="1" customWidth="1"/>
    <col min="32" max="32" width="7.140625" style="5" bestFit="1" customWidth="1"/>
    <col min="33" max="33" width="4.28515625" style="5" bestFit="1" customWidth="1"/>
    <col min="34" max="34" width="7.140625" style="5" bestFit="1" customWidth="1"/>
    <col min="35" max="35" width="4.28515625" style="5" bestFit="1" customWidth="1"/>
    <col min="36" max="36" width="7.140625" style="5" bestFit="1" customWidth="1"/>
    <col min="37" max="37" width="4.28515625" style="5" bestFit="1" customWidth="1"/>
    <col min="38" max="38" width="7.140625" style="5" bestFit="1" customWidth="1"/>
    <col min="39" max="39" width="4.28515625" style="5" bestFit="1" customWidth="1"/>
    <col min="40" max="40" width="7.140625" style="5" bestFit="1" customWidth="1"/>
    <col min="41" max="41" width="4.28515625" style="5" bestFit="1" customWidth="1"/>
    <col min="42" max="42" width="7.140625" style="5" bestFit="1" customWidth="1"/>
    <col min="43" max="43" width="4.28515625" style="5" bestFit="1" customWidth="1"/>
    <col min="44" max="44" width="7.140625" style="5" bestFit="1" customWidth="1"/>
    <col min="45" max="45" width="4.28515625" style="5" bestFit="1" customWidth="1"/>
    <col min="46" max="46" width="7.140625" style="5" bestFit="1" customWidth="1"/>
    <col min="47" max="47" width="4.28515625" style="5" bestFit="1" customWidth="1"/>
    <col min="48" max="48" width="7.140625" style="5" bestFit="1" customWidth="1"/>
    <col min="49" max="49" width="4.28515625" style="5" bestFit="1" customWidth="1"/>
    <col min="50" max="50" width="7.140625" style="5" bestFit="1" customWidth="1"/>
    <col min="51" max="51" width="4.28515625" style="5" bestFit="1" customWidth="1"/>
    <col min="52" max="52" width="3.85546875" style="5" customWidth="1"/>
    <col min="53" max="53" width="6.85546875" style="5" customWidth="1"/>
    <col min="54" max="54" width="12.5703125" style="5" customWidth="1"/>
    <col min="55" max="55" width="3.85546875" style="5" customWidth="1"/>
    <col min="56" max="56" width="6.85546875" style="5" customWidth="1"/>
    <col min="57" max="57" width="12.7109375" style="5" customWidth="1"/>
    <col min="58" max="58" width="3.85546875" style="5" customWidth="1"/>
    <col min="59" max="59" width="6.85546875" style="5" customWidth="1"/>
    <col min="60" max="60" width="12.7109375" style="5" customWidth="1"/>
    <col min="61" max="61" width="3.85546875" style="5" customWidth="1"/>
    <col min="62" max="62" width="4.7109375" style="5" customWidth="1"/>
    <col min="63" max="16384" width="9.140625" style="5"/>
  </cols>
  <sheetData>
    <row r="2" spans="1:51" s="53" customFormat="1" ht="15.75" x14ac:dyDescent="0.25">
      <c r="A2" s="1" t="s">
        <v>37</v>
      </c>
    </row>
    <row r="3" spans="1:51" s="53" customFormat="1" x14ac:dyDescent="0.2">
      <c r="A3" s="105" t="s">
        <v>29</v>
      </c>
      <c r="B3" s="90">
        <v>1997</v>
      </c>
      <c r="C3" s="91"/>
      <c r="D3" s="90">
        <v>1998</v>
      </c>
      <c r="E3" s="91"/>
      <c r="F3" s="90">
        <v>1999</v>
      </c>
      <c r="G3" s="91"/>
      <c r="H3" s="90">
        <v>2000</v>
      </c>
      <c r="I3" s="91"/>
      <c r="J3" s="90">
        <v>2001</v>
      </c>
      <c r="K3" s="91"/>
      <c r="L3" s="90">
        <v>2002</v>
      </c>
      <c r="M3" s="91"/>
      <c r="N3" s="90">
        <v>2003</v>
      </c>
      <c r="O3" s="91"/>
      <c r="P3" s="90">
        <v>2004</v>
      </c>
      <c r="Q3" s="91"/>
      <c r="R3" s="90">
        <v>2005</v>
      </c>
      <c r="S3" s="91"/>
      <c r="T3" s="90">
        <v>2006</v>
      </c>
      <c r="U3" s="91"/>
      <c r="V3" s="90">
        <v>2007</v>
      </c>
      <c r="W3" s="91"/>
      <c r="X3" s="90">
        <v>2008</v>
      </c>
      <c r="Y3" s="91"/>
      <c r="Z3" s="90">
        <v>2009</v>
      </c>
      <c r="AA3" s="91"/>
      <c r="AB3" s="90">
        <v>2010</v>
      </c>
      <c r="AC3" s="91"/>
      <c r="AD3" s="90">
        <v>2011</v>
      </c>
      <c r="AE3" s="91"/>
      <c r="AF3" s="90">
        <v>2012</v>
      </c>
      <c r="AG3" s="91"/>
      <c r="AH3" s="90">
        <v>2013</v>
      </c>
      <c r="AI3" s="91"/>
      <c r="AJ3" s="90">
        <v>2014</v>
      </c>
      <c r="AK3" s="91"/>
      <c r="AL3" s="90">
        <v>2015</v>
      </c>
      <c r="AM3" s="91"/>
      <c r="AN3" s="90">
        <v>2016</v>
      </c>
      <c r="AO3" s="91"/>
      <c r="AP3" s="90">
        <v>2017</v>
      </c>
      <c r="AQ3" s="91"/>
      <c r="AR3" s="90">
        <v>2018</v>
      </c>
      <c r="AS3" s="91"/>
      <c r="AT3" s="90">
        <v>2019</v>
      </c>
      <c r="AU3" s="91"/>
      <c r="AV3" s="90">
        <v>2020</v>
      </c>
      <c r="AW3" s="91"/>
      <c r="AX3" s="90">
        <v>2021</v>
      </c>
      <c r="AY3" s="92"/>
    </row>
    <row r="4" spans="1:51" s="53" customFormat="1" x14ac:dyDescent="0.2">
      <c r="A4" s="106"/>
      <c r="B4" s="80" t="s">
        <v>1</v>
      </c>
      <c r="C4" s="83"/>
      <c r="D4" s="80" t="s">
        <v>1</v>
      </c>
      <c r="E4" s="83"/>
      <c r="F4" s="80" t="s">
        <v>1</v>
      </c>
      <c r="G4" s="83"/>
      <c r="H4" s="80" t="s">
        <v>1</v>
      </c>
      <c r="I4" s="83"/>
      <c r="J4" s="80" t="s">
        <v>1</v>
      </c>
      <c r="K4" s="83"/>
      <c r="L4" s="80" t="s">
        <v>1</v>
      </c>
      <c r="M4" s="83"/>
      <c r="N4" s="80" t="s">
        <v>1</v>
      </c>
      <c r="O4" s="83"/>
      <c r="P4" s="80" t="s">
        <v>1</v>
      </c>
      <c r="Q4" s="83"/>
      <c r="R4" s="80" t="s">
        <v>1</v>
      </c>
      <c r="S4" s="83"/>
      <c r="T4" s="80" t="s">
        <v>1</v>
      </c>
      <c r="U4" s="83"/>
      <c r="V4" s="80" t="s">
        <v>1</v>
      </c>
      <c r="W4" s="83"/>
      <c r="X4" s="80" t="s">
        <v>1</v>
      </c>
      <c r="Y4" s="83"/>
      <c r="Z4" s="80" t="s">
        <v>1</v>
      </c>
      <c r="AA4" s="83"/>
      <c r="AB4" s="80" t="s">
        <v>1</v>
      </c>
      <c r="AC4" s="83"/>
      <c r="AD4" s="80" t="s">
        <v>1</v>
      </c>
      <c r="AE4" s="83"/>
      <c r="AF4" s="80" t="s">
        <v>1</v>
      </c>
      <c r="AG4" s="83"/>
      <c r="AH4" s="80" t="s">
        <v>1</v>
      </c>
      <c r="AI4" s="83"/>
      <c r="AJ4" s="80" t="s">
        <v>1</v>
      </c>
      <c r="AK4" s="83"/>
      <c r="AL4" s="80" t="s">
        <v>1</v>
      </c>
      <c r="AM4" s="83"/>
      <c r="AN4" s="80" t="s">
        <v>1</v>
      </c>
      <c r="AO4" s="83"/>
      <c r="AP4" s="80" t="s">
        <v>1</v>
      </c>
      <c r="AQ4" s="83"/>
      <c r="AR4" s="80" t="s">
        <v>1</v>
      </c>
      <c r="AS4" s="83"/>
      <c r="AT4" s="80" t="s">
        <v>1</v>
      </c>
      <c r="AU4" s="83"/>
      <c r="AV4" s="80" t="s">
        <v>1</v>
      </c>
      <c r="AW4" s="83"/>
      <c r="AX4" s="80" t="s">
        <v>1</v>
      </c>
      <c r="AY4" s="107"/>
    </row>
    <row r="5" spans="1:51" s="53" customFormat="1" x14ac:dyDescent="0.2">
      <c r="A5" s="106"/>
      <c r="B5" s="81" t="s">
        <v>3</v>
      </c>
      <c r="C5" s="81" t="s">
        <v>28</v>
      </c>
      <c r="D5" s="81" t="s">
        <v>3</v>
      </c>
      <c r="E5" s="81" t="s">
        <v>28</v>
      </c>
      <c r="F5" s="81" t="s">
        <v>3</v>
      </c>
      <c r="G5" s="81" t="s">
        <v>28</v>
      </c>
      <c r="H5" s="81" t="s">
        <v>3</v>
      </c>
      <c r="I5" s="108" t="s">
        <v>28</v>
      </c>
      <c r="J5" s="81" t="s">
        <v>3</v>
      </c>
      <c r="K5" s="81" t="s">
        <v>28</v>
      </c>
      <c r="L5" s="81" t="s">
        <v>3</v>
      </c>
      <c r="M5" s="81" t="s">
        <v>28</v>
      </c>
      <c r="N5" s="81" t="s">
        <v>3</v>
      </c>
      <c r="O5" s="81" t="s">
        <v>28</v>
      </c>
      <c r="P5" s="81" t="s">
        <v>3</v>
      </c>
      <c r="Q5" s="81" t="s">
        <v>28</v>
      </c>
      <c r="R5" s="81" t="s">
        <v>3</v>
      </c>
      <c r="S5" s="81" t="s">
        <v>28</v>
      </c>
      <c r="T5" s="81" t="s">
        <v>3</v>
      </c>
      <c r="U5" s="81" t="s">
        <v>28</v>
      </c>
      <c r="V5" s="81" t="s">
        <v>3</v>
      </c>
      <c r="W5" s="81" t="s">
        <v>28</v>
      </c>
      <c r="X5" s="81" t="s">
        <v>3</v>
      </c>
      <c r="Y5" s="81" t="s">
        <v>28</v>
      </c>
      <c r="Z5" s="81" t="s">
        <v>3</v>
      </c>
      <c r="AA5" s="81" t="s">
        <v>28</v>
      </c>
      <c r="AB5" s="81" t="s">
        <v>3</v>
      </c>
      <c r="AC5" s="81" t="s">
        <v>28</v>
      </c>
      <c r="AD5" s="81" t="s">
        <v>3</v>
      </c>
      <c r="AE5" s="81" t="s">
        <v>28</v>
      </c>
      <c r="AF5" s="81" t="s">
        <v>3</v>
      </c>
      <c r="AG5" s="81" t="s">
        <v>28</v>
      </c>
      <c r="AH5" s="81" t="s">
        <v>3</v>
      </c>
      <c r="AI5" s="81" t="s">
        <v>28</v>
      </c>
      <c r="AJ5" s="81" t="s">
        <v>3</v>
      </c>
      <c r="AK5" s="81" t="s">
        <v>28</v>
      </c>
      <c r="AL5" s="81" t="s">
        <v>3</v>
      </c>
      <c r="AM5" s="81" t="s">
        <v>28</v>
      </c>
      <c r="AN5" s="81" t="s">
        <v>3</v>
      </c>
      <c r="AO5" s="81" t="s">
        <v>28</v>
      </c>
      <c r="AP5" s="81" t="s">
        <v>3</v>
      </c>
      <c r="AQ5" s="81" t="s">
        <v>28</v>
      </c>
      <c r="AR5" s="81" t="s">
        <v>3</v>
      </c>
      <c r="AS5" s="81" t="s">
        <v>28</v>
      </c>
      <c r="AT5" s="81" t="s">
        <v>3</v>
      </c>
      <c r="AU5" s="81" t="s">
        <v>28</v>
      </c>
      <c r="AV5" s="81" t="s">
        <v>3</v>
      </c>
      <c r="AW5" s="81" t="s">
        <v>28</v>
      </c>
      <c r="AX5" s="81" t="s">
        <v>3</v>
      </c>
      <c r="AY5" s="95" t="s">
        <v>28</v>
      </c>
    </row>
    <row r="6" spans="1:51" s="53" customFormat="1" x14ac:dyDescent="0.2">
      <c r="A6" s="34" t="s">
        <v>38</v>
      </c>
      <c r="B6" s="88">
        <v>8</v>
      </c>
      <c r="C6" s="84">
        <v>0.88888888888888895</v>
      </c>
      <c r="D6" s="88">
        <v>6</v>
      </c>
      <c r="E6" s="84">
        <v>0.75</v>
      </c>
      <c r="F6" s="88">
        <v>11</v>
      </c>
      <c r="G6" s="84">
        <v>0.91666666666666696</v>
      </c>
      <c r="H6" s="88">
        <v>6</v>
      </c>
      <c r="I6" s="84">
        <v>0.6</v>
      </c>
      <c r="J6" s="88">
        <v>8</v>
      </c>
      <c r="K6" s="84">
        <v>0.72727272727272696</v>
      </c>
      <c r="L6" s="88">
        <v>4</v>
      </c>
      <c r="M6" s="84">
        <v>0.57142857142857095</v>
      </c>
      <c r="N6" s="88">
        <v>6</v>
      </c>
      <c r="O6" s="84">
        <v>0.6</v>
      </c>
      <c r="P6" s="88">
        <v>3</v>
      </c>
      <c r="Q6" s="84">
        <v>0.6</v>
      </c>
      <c r="R6" s="88">
        <v>5</v>
      </c>
      <c r="S6" s="84">
        <v>0.625</v>
      </c>
      <c r="T6" s="88">
        <v>8</v>
      </c>
      <c r="U6" s="84">
        <v>0.72727272727272696</v>
      </c>
      <c r="V6" s="88">
        <v>10</v>
      </c>
      <c r="W6" s="84">
        <v>0.76923076923076905</v>
      </c>
      <c r="X6" s="88">
        <v>2</v>
      </c>
      <c r="Y6" s="84">
        <v>0.2</v>
      </c>
      <c r="Z6" s="88">
        <v>8</v>
      </c>
      <c r="AA6" s="84">
        <v>0.53333333333333299</v>
      </c>
      <c r="AB6" s="88">
        <v>18</v>
      </c>
      <c r="AC6" s="84">
        <v>0.66666666666666696</v>
      </c>
      <c r="AD6" s="88">
        <v>17</v>
      </c>
      <c r="AE6" s="84">
        <v>0.73913043478260898</v>
      </c>
      <c r="AF6" s="88">
        <v>13</v>
      </c>
      <c r="AG6" s="84">
        <v>0.68421052631579005</v>
      </c>
      <c r="AH6" s="88">
        <v>8</v>
      </c>
      <c r="AI6" s="84">
        <v>0.72727272727272696</v>
      </c>
      <c r="AJ6" s="88">
        <v>4</v>
      </c>
      <c r="AK6" s="84">
        <v>0.36363636363636398</v>
      </c>
      <c r="AL6" s="88">
        <v>3</v>
      </c>
      <c r="AM6" s="84">
        <v>0.25</v>
      </c>
      <c r="AN6" s="88">
        <v>15</v>
      </c>
      <c r="AO6" s="84">
        <v>0.53571428571428603</v>
      </c>
      <c r="AP6" s="88">
        <v>9</v>
      </c>
      <c r="AQ6" s="84">
        <v>0.32142857142857101</v>
      </c>
      <c r="AR6" s="88">
        <v>10</v>
      </c>
      <c r="AS6" s="84">
        <v>0.26315789473684198</v>
      </c>
      <c r="AT6" s="88">
        <v>5</v>
      </c>
      <c r="AU6" s="84">
        <f>AT6/AT8</f>
        <v>0.16129032258064516</v>
      </c>
      <c r="AV6" s="88">
        <v>6</v>
      </c>
      <c r="AW6" s="84">
        <f>AV6/AV8</f>
        <v>0.19354838709677419</v>
      </c>
      <c r="AX6" s="88">
        <v>5</v>
      </c>
      <c r="AY6" s="109">
        <f>AX6/AX8</f>
        <v>0.23809523809523808</v>
      </c>
    </row>
    <row r="7" spans="1:51" s="53" customFormat="1" x14ac:dyDescent="0.2">
      <c r="A7" s="34" t="s">
        <v>39</v>
      </c>
      <c r="B7" s="88">
        <v>1</v>
      </c>
      <c r="C7" s="84">
        <v>0.11111111111111099</v>
      </c>
      <c r="D7" s="88">
        <v>2</v>
      </c>
      <c r="E7" s="84">
        <v>0.25</v>
      </c>
      <c r="F7" s="88">
        <v>1</v>
      </c>
      <c r="G7" s="84">
        <v>8.3333333333333301E-2</v>
      </c>
      <c r="H7" s="88">
        <v>4</v>
      </c>
      <c r="I7" s="84">
        <v>0.4</v>
      </c>
      <c r="J7" s="88">
        <v>3</v>
      </c>
      <c r="K7" s="84">
        <v>0.27272727272727298</v>
      </c>
      <c r="L7" s="88">
        <v>3</v>
      </c>
      <c r="M7" s="84">
        <v>0.42857142857142899</v>
      </c>
      <c r="N7" s="88">
        <v>4</v>
      </c>
      <c r="O7" s="84">
        <v>0.4</v>
      </c>
      <c r="P7" s="88">
        <v>2</v>
      </c>
      <c r="Q7" s="84">
        <v>0.4</v>
      </c>
      <c r="R7" s="88">
        <v>3</v>
      </c>
      <c r="S7" s="84">
        <v>0.375</v>
      </c>
      <c r="T7" s="88">
        <v>3</v>
      </c>
      <c r="U7" s="84">
        <v>0.27272727272727298</v>
      </c>
      <c r="V7" s="88">
        <v>3</v>
      </c>
      <c r="W7" s="84">
        <v>0.230769230769231</v>
      </c>
      <c r="X7" s="88">
        <v>8</v>
      </c>
      <c r="Y7" s="84">
        <v>0.8</v>
      </c>
      <c r="Z7" s="88">
        <v>7</v>
      </c>
      <c r="AA7" s="84">
        <v>0.46666666666666701</v>
      </c>
      <c r="AB7" s="88">
        <v>9</v>
      </c>
      <c r="AC7" s="84">
        <v>0.33333333333333298</v>
      </c>
      <c r="AD7" s="88">
        <v>6</v>
      </c>
      <c r="AE7" s="84">
        <v>0.26086956521739102</v>
      </c>
      <c r="AF7" s="88">
        <v>6</v>
      </c>
      <c r="AG7" s="84">
        <v>0.31578947368421101</v>
      </c>
      <c r="AH7" s="88">
        <v>3</v>
      </c>
      <c r="AI7" s="84">
        <v>0.27272727272727298</v>
      </c>
      <c r="AJ7" s="88">
        <v>7</v>
      </c>
      <c r="AK7" s="84">
        <v>0.63636363636363602</v>
      </c>
      <c r="AL7" s="88">
        <v>9</v>
      </c>
      <c r="AM7" s="84">
        <v>0.75</v>
      </c>
      <c r="AN7" s="88">
        <v>13</v>
      </c>
      <c r="AO7" s="84">
        <v>0.46428571428571402</v>
      </c>
      <c r="AP7" s="88">
        <v>19</v>
      </c>
      <c r="AQ7" s="84">
        <v>0.67857142857142905</v>
      </c>
      <c r="AR7" s="88">
        <v>28</v>
      </c>
      <c r="AS7" s="84">
        <v>0.73684210526315796</v>
      </c>
      <c r="AT7" s="88">
        <v>26</v>
      </c>
      <c r="AU7" s="84">
        <f>AT7/AT8</f>
        <v>0.83870967741935487</v>
      </c>
      <c r="AV7" s="88">
        <v>26</v>
      </c>
      <c r="AW7" s="84">
        <f>AV7/AV8</f>
        <v>0.83870967741935487</v>
      </c>
      <c r="AX7" s="88">
        <v>16</v>
      </c>
      <c r="AY7" s="109">
        <f>AX7/AX8</f>
        <v>0.76190476190476186</v>
      </c>
    </row>
    <row r="8" spans="1:51" s="53" customFormat="1" x14ac:dyDescent="0.2">
      <c r="A8" s="97" t="s">
        <v>17</v>
      </c>
      <c r="B8" s="110">
        <v>9</v>
      </c>
      <c r="C8" s="111"/>
      <c r="D8" s="110">
        <v>8</v>
      </c>
      <c r="E8" s="111"/>
      <c r="F8" s="110">
        <v>12</v>
      </c>
      <c r="G8" s="111"/>
      <c r="H8" s="110">
        <v>10</v>
      </c>
      <c r="I8" s="111"/>
      <c r="J8" s="110">
        <v>11</v>
      </c>
      <c r="K8" s="111"/>
      <c r="L8" s="110">
        <v>7</v>
      </c>
      <c r="M8" s="111"/>
      <c r="N8" s="110">
        <v>10</v>
      </c>
      <c r="O8" s="111"/>
      <c r="P8" s="110">
        <v>5</v>
      </c>
      <c r="Q8" s="111"/>
      <c r="R8" s="110">
        <v>8</v>
      </c>
      <c r="S8" s="111"/>
      <c r="T8" s="110">
        <v>11</v>
      </c>
      <c r="U8" s="111"/>
      <c r="V8" s="110">
        <v>13</v>
      </c>
      <c r="W8" s="111"/>
      <c r="X8" s="110">
        <v>10</v>
      </c>
      <c r="Y8" s="111"/>
      <c r="Z8" s="110">
        <v>15</v>
      </c>
      <c r="AA8" s="111"/>
      <c r="AB8" s="110">
        <v>27</v>
      </c>
      <c r="AC8" s="111"/>
      <c r="AD8" s="110">
        <v>23</v>
      </c>
      <c r="AE8" s="111"/>
      <c r="AF8" s="110">
        <v>19</v>
      </c>
      <c r="AG8" s="111"/>
      <c r="AH8" s="110">
        <v>11</v>
      </c>
      <c r="AI8" s="111"/>
      <c r="AJ8" s="110">
        <v>11</v>
      </c>
      <c r="AK8" s="111"/>
      <c r="AL8" s="110">
        <v>12</v>
      </c>
      <c r="AM8" s="111"/>
      <c r="AN8" s="110">
        <v>28</v>
      </c>
      <c r="AO8" s="111"/>
      <c r="AP8" s="110">
        <v>28</v>
      </c>
      <c r="AQ8" s="111"/>
      <c r="AR8" s="110">
        <v>38</v>
      </c>
      <c r="AS8" s="111"/>
      <c r="AT8" s="110">
        <v>31</v>
      </c>
      <c r="AU8" s="111"/>
      <c r="AV8" s="110">
        <v>31</v>
      </c>
      <c r="AW8" s="111"/>
      <c r="AX8" s="110">
        <v>21</v>
      </c>
      <c r="AY8" s="112"/>
    </row>
    <row r="9" spans="1:51" s="53" customFormat="1" ht="13.5" x14ac:dyDescent="0.25">
      <c r="A9" s="57" t="s">
        <v>60</v>
      </c>
    </row>
    <row r="10" spans="1:51" ht="13.5" x14ac:dyDescent="0.25">
      <c r="A10" s="79" t="s">
        <v>61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W20"/>
  <sheetViews>
    <sheetView workbookViewId="0">
      <selection activeCell="E20" sqref="E20"/>
    </sheetView>
  </sheetViews>
  <sheetFormatPr defaultColWidth="9.140625" defaultRowHeight="12.75" x14ac:dyDescent="0.2"/>
  <cols>
    <col min="1" max="1" width="40.28515625" style="3" bestFit="1" customWidth="1"/>
    <col min="2" max="2" width="6.85546875" style="5" bestFit="1" customWidth="1"/>
    <col min="3" max="3" width="6.42578125" style="5" customWidth="1"/>
    <col min="4" max="4" width="6.85546875" style="5" bestFit="1" customWidth="1"/>
    <col min="5" max="5" width="6.42578125" style="5" customWidth="1"/>
    <col min="6" max="6" width="6.85546875" style="5" bestFit="1" customWidth="1"/>
    <col min="7" max="7" width="6.42578125" style="5" customWidth="1"/>
    <col min="8" max="8" width="6.85546875" style="5" bestFit="1" customWidth="1"/>
    <col min="9" max="9" width="6.42578125" style="5" customWidth="1"/>
    <col min="10" max="10" width="6.85546875" style="5" bestFit="1" customWidth="1"/>
    <col min="11" max="11" width="6.42578125" style="5" customWidth="1"/>
    <col min="12" max="12" width="6.85546875" style="5" bestFit="1" customWidth="1"/>
    <col min="13" max="13" width="6.42578125" style="5" customWidth="1"/>
    <col min="14" max="14" width="6.85546875" style="5" bestFit="1" customWidth="1"/>
    <col min="15" max="21" width="6.42578125" style="5" customWidth="1"/>
    <col min="22" max="23" width="9.28515625" style="3" customWidth="1"/>
    <col min="24" max="24" width="5.5703125" style="3" customWidth="1"/>
    <col min="25" max="25" width="6" style="3" customWidth="1"/>
    <col min="26" max="26" width="4.28515625" style="3" customWidth="1"/>
    <col min="27" max="27" width="5.85546875" style="3" customWidth="1"/>
    <col min="28" max="28" width="5.7109375" style="3" customWidth="1"/>
    <col min="29" max="29" width="6.85546875" style="3" customWidth="1"/>
    <col min="30" max="30" width="4.28515625" style="3" customWidth="1"/>
    <col min="31" max="31" width="6.85546875" style="3" customWidth="1"/>
    <col min="32" max="32" width="4.140625" style="3" customWidth="1"/>
    <col min="33" max="33" width="2.7109375" style="3" customWidth="1"/>
    <col min="34" max="34" width="3.42578125" style="3" customWidth="1"/>
    <col min="35" max="35" width="4" style="3" customWidth="1"/>
    <col min="36" max="36" width="5.7109375" style="3" customWidth="1"/>
    <col min="37" max="37" width="6" style="3" customWidth="1"/>
    <col min="38" max="38" width="6.85546875" style="3" customWidth="1"/>
    <col min="39" max="39" width="5.5703125" style="3" customWidth="1"/>
    <col min="40" max="41" width="3.140625" style="3" customWidth="1"/>
    <col min="42" max="42" width="3.28515625" style="3" customWidth="1"/>
    <col min="43" max="43" width="6.85546875" style="3" customWidth="1"/>
    <col min="44" max="44" width="5.7109375" style="3" customWidth="1"/>
    <col min="45" max="45" width="6" style="3" customWidth="1"/>
    <col min="46" max="46" width="4.140625" style="3" customWidth="1"/>
    <col min="47" max="47" width="3.28515625" style="3" customWidth="1"/>
    <col min="48" max="48" width="2.85546875" style="3" customWidth="1"/>
    <col min="49" max="49" width="4.5703125" style="3" customWidth="1"/>
    <col min="50" max="50" width="5.7109375" style="3" customWidth="1"/>
    <col min="51" max="51" width="5.42578125" style="3" customWidth="1"/>
    <col min="52" max="52" width="6.85546875" style="3" customWidth="1"/>
    <col min="53" max="53" width="5.5703125" style="3" customWidth="1"/>
    <col min="54" max="54" width="3.7109375" style="3" customWidth="1"/>
    <col min="55" max="55" width="2.5703125" style="3" customWidth="1"/>
    <col min="56" max="56" width="3.28515625" style="3" customWidth="1"/>
    <col min="57" max="57" width="6.85546875" style="3" customWidth="1"/>
    <col min="58" max="58" width="6.28515625" style="3" customWidth="1"/>
    <col min="59" max="59" width="5.42578125" style="3" customWidth="1"/>
    <col min="60" max="60" width="4" style="3" customWidth="1"/>
    <col min="61" max="61" width="3.85546875" style="3" customWidth="1"/>
    <col min="62" max="62" width="3.5703125" style="3" customWidth="1"/>
    <col min="63" max="63" width="10.7109375" style="3" customWidth="1"/>
    <col min="64" max="64" width="4.5703125" style="3" customWidth="1"/>
    <col min="65" max="65" width="6.85546875" style="3" customWidth="1"/>
    <col min="66" max="66" width="5.5703125" style="3" customWidth="1"/>
    <col min="67" max="67" width="6.28515625" style="3" customWidth="1"/>
    <col min="68" max="68" width="4" style="3" customWidth="1"/>
    <col min="69" max="70" width="6.85546875" style="3" customWidth="1"/>
    <col min="71" max="71" width="5" style="3" customWidth="1"/>
    <col min="72" max="72" width="4" style="3" customWidth="1"/>
    <col min="73" max="73" width="6.85546875" style="3" customWidth="1"/>
    <col min="74" max="74" width="11.85546875" style="3" customWidth="1"/>
    <col min="75" max="75" width="4.5703125" style="3" customWidth="1"/>
    <col min="76" max="76" width="6.85546875" style="3" customWidth="1"/>
    <col min="77" max="77" width="12.5703125" style="3" customWidth="1"/>
    <col min="78" max="78" width="3.85546875" style="3" customWidth="1"/>
    <col min="79" max="79" width="6.85546875" style="3" customWidth="1"/>
    <col min="80" max="80" width="12.5703125" style="3" customWidth="1"/>
    <col min="81" max="81" width="3.85546875" style="3" customWidth="1"/>
    <col min="82" max="82" width="6.85546875" style="3" customWidth="1"/>
    <col min="83" max="83" width="12.5703125" style="3" customWidth="1"/>
    <col min="84" max="84" width="3.85546875" style="3" customWidth="1"/>
    <col min="85" max="85" width="6.85546875" style="3" customWidth="1"/>
    <col min="86" max="86" width="12.7109375" style="3" customWidth="1"/>
    <col min="87" max="87" width="3.85546875" style="3" customWidth="1"/>
    <col min="88" max="88" width="6.85546875" style="3" customWidth="1"/>
    <col min="89" max="89" width="12.7109375" style="3" customWidth="1"/>
    <col min="90" max="90" width="3.85546875" style="3" customWidth="1"/>
    <col min="91" max="91" width="4.7109375" style="3" customWidth="1"/>
    <col min="92" max="16384" width="9.140625" style="3"/>
  </cols>
  <sheetData>
    <row r="2" spans="1:23" s="2" customFormat="1" ht="15.75" x14ac:dyDescent="0.25">
      <c r="A2" s="1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53"/>
      <c r="Q2" s="53"/>
      <c r="R2" s="53"/>
      <c r="S2" s="53"/>
      <c r="T2" s="53"/>
      <c r="U2" s="53"/>
    </row>
    <row r="3" spans="1:23" x14ac:dyDescent="0.2">
      <c r="A3" s="9" t="s">
        <v>51</v>
      </c>
      <c r="B3" s="10">
        <v>2012</v>
      </c>
      <c r="C3" s="10"/>
      <c r="D3" s="10">
        <v>2013</v>
      </c>
      <c r="E3" s="10"/>
      <c r="F3" s="10">
        <v>2014</v>
      </c>
      <c r="G3" s="10"/>
      <c r="H3" s="10">
        <v>2015</v>
      </c>
      <c r="I3" s="10"/>
      <c r="J3" s="10">
        <v>2016</v>
      </c>
      <c r="K3" s="10"/>
      <c r="L3" s="10">
        <v>2017</v>
      </c>
      <c r="M3" s="10"/>
      <c r="N3" s="10">
        <v>2018</v>
      </c>
      <c r="O3" s="28"/>
      <c r="P3" s="10">
        <v>2019</v>
      </c>
      <c r="Q3" s="28"/>
      <c r="R3" s="10">
        <v>2020</v>
      </c>
      <c r="S3" s="28"/>
      <c r="T3" s="10">
        <v>2021</v>
      </c>
      <c r="U3" s="28"/>
      <c r="V3" s="31"/>
      <c r="W3" s="29"/>
    </row>
    <row r="4" spans="1:23" x14ac:dyDescent="0.2">
      <c r="A4" s="12"/>
      <c r="B4" s="13" t="s">
        <v>1</v>
      </c>
      <c r="C4" s="13"/>
      <c r="D4" s="13" t="s">
        <v>1</v>
      </c>
      <c r="E4" s="13"/>
      <c r="F4" s="13" t="s">
        <v>1</v>
      </c>
      <c r="G4" s="13"/>
      <c r="H4" s="13" t="s">
        <v>1</v>
      </c>
      <c r="I4" s="13"/>
      <c r="J4" s="13" t="s">
        <v>1</v>
      </c>
      <c r="K4" s="13"/>
      <c r="L4" s="13" t="s">
        <v>1</v>
      </c>
      <c r="M4" s="13"/>
      <c r="N4" s="13" t="s">
        <v>1</v>
      </c>
      <c r="O4" s="27"/>
      <c r="P4" s="13" t="s">
        <v>1</v>
      </c>
      <c r="Q4" s="27"/>
      <c r="R4" s="13" t="s">
        <v>1</v>
      </c>
      <c r="S4" s="27"/>
      <c r="T4" s="13" t="s">
        <v>1</v>
      </c>
      <c r="U4" s="27"/>
      <c r="V4" s="26" t="s">
        <v>62</v>
      </c>
      <c r="W4" s="30"/>
    </row>
    <row r="5" spans="1:23" x14ac:dyDescent="0.2">
      <c r="A5" s="12"/>
      <c r="B5" s="15" t="s">
        <v>3</v>
      </c>
      <c r="C5" s="15" t="s">
        <v>28</v>
      </c>
      <c r="D5" s="15" t="s">
        <v>3</v>
      </c>
      <c r="E5" s="15" t="s">
        <v>28</v>
      </c>
      <c r="F5" s="15" t="s">
        <v>3</v>
      </c>
      <c r="G5" s="15" t="s">
        <v>28</v>
      </c>
      <c r="H5" s="15" t="s">
        <v>3</v>
      </c>
      <c r="I5" s="15" t="s">
        <v>28</v>
      </c>
      <c r="J5" s="15" t="s">
        <v>3</v>
      </c>
      <c r="K5" s="15" t="s">
        <v>28</v>
      </c>
      <c r="L5" s="15" t="s">
        <v>3</v>
      </c>
      <c r="M5" s="15" t="s">
        <v>28</v>
      </c>
      <c r="N5" s="15" t="s">
        <v>3</v>
      </c>
      <c r="O5" s="27" t="s">
        <v>28</v>
      </c>
      <c r="P5" s="15" t="s">
        <v>3</v>
      </c>
      <c r="Q5" s="27" t="s">
        <v>28</v>
      </c>
      <c r="R5" s="15" t="s">
        <v>3</v>
      </c>
      <c r="S5" s="27" t="s">
        <v>28</v>
      </c>
      <c r="T5" s="15" t="s">
        <v>3</v>
      </c>
      <c r="U5" s="27" t="s">
        <v>28</v>
      </c>
      <c r="V5" s="27" t="s">
        <v>53</v>
      </c>
      <c r="W5" s="14" t="s">
        <v>28</v>
      </c>
    </row>
    <row r="6" spans="1:23" x14ac:dyDescent="0.2">
      <c r="A6" s="16" t="s">
        <v>45</v>
      </c>
      <c r="B6" s="17" t="s">
        <v>41</v>
      </c>
      <c r="C6" s="20" t="s">
        <v>41</v>
      </c>
      <c r="D6" s="17">
        <v>1</v>
      </c>
      <c r="E6" s="19">
        <f>D6/D12</f>
        <v>9.0909090909090912E-2</v>
      </c>
      <c r="F6" s="17" t="s">
        <v>41</v>
      </c>
      <c r="G6" s="19" t="s">
        <v>41</v>
      </c>
      <c r="H6" s="17" t="s">
        <v>41</v>
      </c>
      <c r="I6" s="19" t="s">
        <v>41</v>
      </c>
      <c r="J6" s="17" t="s">
        <v>41</v>
      </c>
      <c r="K6" s="19" t="s">
        <v>41</v>
      </c>
      <c r="L6" s="17" t="s">
        <v>41</v>
      </c>
      <c r="M6" s="17" t="s">
        <v>41</v>
      </c>
      <c r="N6" s="17">
        <v>2</v>
      </c>
      <c r="O6" s="19">
        <f>N6/N12</f>
        <v>5.2631578947368418E-2</v>
      </c>
      <c r="P6" s="17" t="s">
        <v>41</v>
      </c>
      <c r="Q6" s="17" t="s">
        <v>41</v>
      </c>
      <c r="R6" s="17" t="s">
        <v>41</v>
      </c>
      <c r="S6" s="17" t="s">
        <v>41</v>
      </c>
      <c r="T6" s="113" t="s">
        <v>41</v>
      </c>
      <c r="U6" s="17" t="s">
        <v>41</v>
      </c>
      <c r="V6" s="17">
        <f>D6+N6</f>
        <v>3</v>
      </c>
      <c r="W6" s="24">
        <f>V6/V12</f>
        <v>1.3043478260869565E-2</v>
      </c>
    </row>
    <row r="7" spans="1:23" x14ac:dyDescent="0.2">
      <c r="A7" s="16" t="s">
        <v>46</v>
      </c>
      <c r="B7" s="17" t="s">
        <v>41</v>
      </c>
      <c r="C7" s="20" t="s">
        <v>41</v>
      </c>
      <c r="D7" s="17" t="s">
        <v>41</v>
      </c>
      <c r="E7" s="19" t="s">
        <v>41</v>
      </c>
      <c r="F7" s="17" t="s">
        <v>41</v>
      </c>
      <c r="G7" s="19" t="s">
        <v>41</v>
      </c>
      <c r="H7" s="17" t="s">
        <v>41</v>
      </c>
      <c r="I7" s="19" t="s">
        <v>41</v>
      </c>
      <c r="J7" s="17" t="s">
        <v>41</v>
      </c>
      <c r="K7" s="19" t="s">
        <v>41</v>
      </c>
      <c r="L7" s="17" t="s">
        <v>41</v>
      </c>
      <c r="M7" s="17" t="s">
        <v>41</v>
      </c>
      <c r="N7" s="17">
        <v>1</v>
      </c>
      <c r="O7" s="19">
        <f>N7/N12</f>
        <v>2.6315789473684209E-2</v>
      </c>
      <c r="P7" s="17">
        <v>1</v>
      </c>
      <c r="Q7" s="19">
        <f>P7/P12</f>
        <v>3.2258064516129031E-2</v>
      </c>
      <c r="R7" s="19" t="s">
        <v>41</v>
      </c>
      <c r="S7" s="19" t="s">
        <v>41</v>
      </c>
      <c r="T7" s="113" t="s">
        <v>41</v>
      </c>
      <c r="U7" s="19" t="s">
        <v>41</v>
      </c>
      <c r="V7" s="17">
        <f>N7+P7</f>
        <v>2</v>
      </c>
      <c r="W7" s="24">
        <f>V7/V12</f>
        <v>8.6956521739130436E-3</v>
      </c>
    </row>
    <row r="8" spans="1:23" x14ac:dyDescent="0.2">
      <c r="A8" s="16" t="s">
        <v>47</v>
      </c>
      <c r="B8" s="17">
        <v>9</v>
      </c>
      <c r="C8" s="19">
        <v>0.47</v>
      </c>
      <c r="D8" s="17">
        <v>4</v>
      </c>
      <c r="E8" s="19">
        <f>D8/D12</f>
        <v>0.36363636363636365</v>
      </c>
      <c r="F8" s="17">
        <v>2</v>
      </c>
      <c r="G8" s="19">
        <f>F8/F12</f>
        <v>0.18181818181818182</v>
      </c>
      <c r="H8" s="17">
        <v>5</v>
      </c>
      <c r="I8" s="19">
        <f>H8/H12</f>
        <v>0.41666666666666669</v>
      </c>
      <c r="J8" s="17">
        <v>8</v>
      </c>
      <c r="K8" s="19">
        <f>J8/J12</f>
        <v>0.2857142857142857</v>
      </c>
      <c r="L8" s="17">
        <v>7</v>
      </c>
      <c r="M8" s="19">
        <f>L8/L12</f>
        <v>0.25</v>
      </c>
      <c r="N8" s="17">
        <v>15</v>
      </c>
      <c r="O8" s="19">
        <f>N8/N12</f>
        <v>0.39473684210526316</v>
      </c>
      <c r="P8" s="17">
        <v>7</v>
      </c>
      <c r="Q8" s="19">
        <f>P8/P12</f>
        <v>0.22580645161290322</v>
      </c>
      <c r="R8" s="113">
        <v>9</v>
      </c>
      <c r="S8" s="19">
        <f>R8/R12</f>
        <v>0.29032258064516131</v>
      </c>
      <c r="T8" s="113">
        <v>7</v>
      </c>
      <c r="U8" s="19">
        <f>T8/T12</f>
        <v>0.33333333333333331</v>
      </c>
      <c r="V8" s="20">
        <f>B8+D8+F8+H8+J8+L8+N8+P8+R8+T8</f>
        <v>73</v>
      </c>
      <c r="W8" s="24">
        <f>V8/V12</f>
        <v>0.31739130434782609</v>
      </c>
    </row>
    <row r="9" spans="1:23" x14ac:dyDescent="0.2">
      <c r="A9" s="16" t="s">
        <v>48</v>
      </c>
      <c r="B9" s="17">
        <v>5</v>
      </c>
      <c r="C9" s="19">
        <v>0.26</v>
      </c>
      <c r="D9" s="17">
        <v>5</v>
      </c>
      <c r="E9" s="19">
        <f>D9/D12</f>
        <v>0.45454545454545453</v>
      </c>
      <c r="F9" s="17">
        <v>8</v>
      </c>
      <c r="G9" s="19">
        <f>F9/F12</f>
        <v>0.72727272727272729</v>
      </c>
      <c r="H9" s="17">
        <v>5</v>
      </c>
      <c r="I9" s="19">
        <f>H9/H12</f>
        <v>0.41666666666666669</v>
      </c>
      <c r="J9" s="17">
        <v>10</v>
      </c>
      <c r="K9" s="19">
        <f>J9/J12</f>
        <v>0.35714285714285715</v>
      </c>
      <c r="L9" s="17">
        <v>15</v>
      </c>
      <c r="M9" s="19">
        <f>L9/L12</f>
        <v>0.5357142857142857</v>
      </c>
      <c r="N9" s="17">
        <v>16</v>
      </c>
      <c r="O9" s="19">
        <f>N9/N12</f>
        <v>0.42105263157894735</v>
      </c>
      <c r="P9" s="17">
        <v>16</v>
      </c>
      <c r="Q9" s="19">
        <f>P9/P12</f>
        <v>0.5161290322580645</v>
      </c>
      <c r="R9" s="113">
        <v>18</v>
      </c>
      <c r="S9" s="19">
        <f>R9/R12</f>
        <v>0.58064516129032262</v>
      </c>
      <c r="T9" s="113">
        <v>11</v>
      </c>
      <c r="U9" s="19">
        <f>T9/T12</f>
        <v>0.52380952380952384</v>
      </c>
      <c r="V9" s="20">
        <f>B9+D9+F9+H9+J9+L9+N9+P9+R9+T9</f>
        <v>109</v>
      </c>
      <c r="W9" s="24">
        <f>V9/V12</f>
        <v>0.47391304347826085</v>
      </c>
    </row>
    <row r="10" spans="1:23" x14ac:dyDescent="0.2">
      <c r="A10" s="16" t="s">
        <v>49</v>
      </c>
      <c r="B10" s="17">
        <v>5</v>
      </c>
      <c r="C10" s="19">
        <v>0.26</v>
      </c>
      <c r="D10" s="17">
        <v>1</v>
      </c>
      <c r="E10" s="19">
        <f>D10/D12</f>
        <v>9.0909090909090912E-2</v>
      </c>
      <c r="F10" s="17">
        <v>1</v>
      </c>
      <c r="G10" s="19">
        <f>F10/F12</f>
        <v>9.0909090909090912E-2</v>
      </c>
      <c r="H10" s="17">
        <v>1</v>
      </c>
      <c r="I10" s="19">
        <f>H10/H12</f>
        <v>8.3333333333333329E-2</v>
      </c>
      <c r="J10" s="17">
        <v>10</v>
      </c>
      <c r="K10" s="19">
        <f>J10/J12</f>
        <v>0.35714285714285715</v>
      </c>
      <c r="L10" s="17">
        <v>4</v>
      </c>
      <c r="M10" s="19">
        <f>L10/L12</f>
        <v>0.14285714285714285</v>
      </c>
      <c r="N10" s="17">
        <v>2</v>
      </c>
      <c r="O10" s="19">
        <f>N10/N12</f>
        <v>5.2631578947368418E-2</v>
      </c>
      <c r="P10" s="17">
        <v>2</v>
      </c>
      <c r="Q10" s="19">
        <f>P10/P12</f>
        <v>6.4516129032258063E-2</v>
      </c>
      <c r="R10" s="113" t="s">
        <v>41</v>
      </c>
      <c r="S10" s="19" t="s">
        <v>41</v>
      </c>
      <c r="T10" s="113">
        <v>1</v>
      </c>
      <c r="U10" s="19">
        <f>T10/T12</f>
        <v>4.7619047619047616E-2</v>
      </c>
      <c r="V10" s="20">
        <f>B10+D10+F10+H10+J10+L10+N10+P10+T10</f>
        <v>27</v>
      </c>
      <c r="W10" s="24">
        <f>V10/V12</f>
        <v>0.11739130434782609</v>
      </c>
    </row>
    <row r="11" spans="1:23" x14ac:dyDescent="0.2">
      <c r="A11" s="16" t="s">
        <v>50</v>
      </c>
      <c r="B11" s="17" t="s">
        <v>41</v>
      </c>
      <c r="C11" s="20" t="s">
        <v>41</v>
      </c>
      <c r="D11" s="17" t="s">
        <v>41</v>
      </c>
      <c r="E11" s="19" t="s">
        <v>41</v>
      </c>
      <c r="F11" s="17" t="s">
        <v>41</v>
      </c>
      <c r="G11" s="19" t="s">
        <v>41</v>
      </c>
      <c r="H11" s="17">
        <v>1</v>
      </c>
      <c r="I11" s="19">
        <f>H11/H12</f>
        <v>8.3333333333333329E-2</v>
      </c>
      <c r="J11" s="17" t="s">
        <v>41</v>
      </c>
      <c r="K11" s="19" t="s">
        <v>41</v>
      </c>
      <c r="L11" s="17">
        <v>2</v>
      </c>
      <c r="M11" s="19">
        <f>L11/L12</f>
        <v>7.1428571428571425E-2</v>
      </c>
      <c r="N11" s="17">
        <v>2</v>
      </c>
      <c r="O11" s="19">
        <f>N11/N12</f>
        <v>5.2631578947368418E-2</v>
      </c>
      <c r="P11" s="17">
        <v>5</v>
      </c>
      <c r="Q11" s="19">
        <f>P11/P12</f>
        <v>0.16129032258064516</v>
      </c>
      <c r="R11" s="113">
        <v>4</v>
      </c>
      <c r="S11" s="19">
        <f>R11/R12</f>
        <v>0.12903225806451613</v>
      </c>
      <c r="T11" s="113">
        <v>2</v>
      </c>
      <c r="U11" s="19">
        <f>T11/T12</f>
        <v>9.5238095238095233E-2</v>
      </c>
      <c r="V11" s="20">
        <f>H11+L11+N11+P11+R11+T11</f>
        <v>16</v>
      </c>
      <c r="W11" s="24">
        <f>V11/V12</f>
        <v>6.9565217391304349E-2</v>
      </c>
    </row>
    <row r="12" spans="1:23" x14ac:dyDescent="0.2">
      <c r="A12" s="18" t="s">
        <v>40</v>
      </c>
      <c r="B12" s="21">
        <f>SUM(B6:B11)</f>
        <v>19</v>
      </c>
      <c r="C12" s="22"/>
      <c r="D12" s="21">
        <f>SUM(D6:D11)</f>
        <v>11</v>
      </c>
      <c r="E12" s="23"/>
      <c r="F12" s="21">
        <f>SUM(F8:F11)</f>
        <v>11</v>
      </c>
      <c r="G12" s="23"/>
      <c r="H12" s="21">
        <f>SUM(H8:H11)</f>
        <v>12</v>
      </c>
      <c r="I12" s="23"/>
      <c r="J12" s="21">
        <f>SUM(J6:J11)</f>
        <v>28</v>
      </c>
      <c r="K12" s="21"/>
      <c r="L12" s="21">
        <f>SUM(L6:L11)</f>
        <v>28</v>
      </c>
      <c r="M12" s="21"/>
      <c r="N12" s="21">
        <f>SUM(N6:N11)</f>
        <v>38</v>
      </c>
      <c r="O12" s="21"/>
      <c r="P12" s="21">
        <f>SUM(P6:P11)</f>
        <v>31</v>
      </c>
      <c r="Q12" s="21"/>
      <c r="R12" s="22">
        <v>31</v>
      </c>
      <c r="S12" s="21"/>
      <c r="T12" s="114">
        <v>21</v>
      </c>
      <c r="U12" s="21"/>
      <c r="V12" s="21">
        <f>SUM(V6:V11)</f>
        <v>230</v>
      </c>
      <c r="W12" s="36"/>
    </row>
    <row r="13" spans="1:23" ht="13.5" x14ac:dyDescent="0.25">
      <c r="A13" s="57" t="s">
        <v>60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23" ht="13.5" x14ac:dyDescent="0.25">
      <c r="A14" s="79" t="s">
        <v>61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7"/>
    </row>
    <row r="15" spans="1:23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7"/>
    </row>
    <row r="16" spans="1:23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3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3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</sheetData>
  <pageMargins left="0.7" right="0.7" top="0.75" bottom="0.75" header="0.3" footer="0.3"/>
  <pageSetup paperSize="9" orientation="portrait" r:id="rId1"/>
  <ignoredErrors>
    <ignoredError sqref="V6:V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7"/>
  <sheetViews>
    <sheetView workbookViewId="0">
      <selection activeCell="M25" sqref="M25"/>
    </sheetView>
  </sheetViews>
  <sheetFormatPr defaultColWidth="9.140625" defaultRowHeight="12.75" x14ac:dyDescent="0.2"/>
  <cols>
    <col min="1" max="1" width="25.28515625" style="3" customWidth="1"/>
    <col min="2" max="2" width="6.85546875" style="5" bestFit="1" customWidth="1"/>
    <col min="3" max="3" width="6.42578125" style="5" customWidth="1"/>
    <col min="4" max="4" width="6.85546875" style="5" bestFit="1" customWidth="1"/>
    <col min="5" max="5" width="6.42578125" style="5" customWidth="1"/>
    <col min="6" max="6" width="6.85546875" style="5" bestFit="1" customWidth="1"/>
    <col min="7" max="7" width="6.42578125" style="5" customWidth="1"/>
    <col min="8" max="8" width="6.85546875" style="5" bestFit="1" customWidth="1"/>
    <col min="9" max="9" width="6.42578125" style="5" customWidth="1"/>
    <col min="10" max="10" width="6.85546875" style="5" bestFit="1" customWidth="1"/>
    <col min="11" max="11" width="6.42578125" style="5" customWidth="1"/>
    <col min="12" max="12" width="6.85546875" style="5" bestFit="1" customWidth="1"/>
    <col min="13" max="13" width="6.42578125" style="5" customWidth="1"/>
    <col min="14" max="14" width="6.85546875" style="5" bestFit="1" customWidth="1"/>
    <col min="15" max="15" width="6.42578125" style="5" customWidth="1"/>
    <col min="16" max="16" width="7" style="3" customWidth="1"/>
    <col min="17" max="17" width="6.85546875" style="3" customWidth="1"/>
    <col min="18" max="18" width="7.140625" style="3" bestFit="1" customWidth="1"/>
    <col min="19" max="19" width="4.28515625" style="3" bestFit="1" customWidth="1"/>
    <col min="20" max="20" width="7.140625" style="3" bestFit="1" customWidth="1"/>
    <col min="21" max="21" width="6.28515625" style="3" bestFit="1" customWidth="1"/>
    <col min="22" max="22" width="5.7109375" style="3" customWidth="1"/>
    <col min="23" max="23" width="6.85546875" style="3" customWidth="1"/>
    <col min="24" max="24" width="4.28515625" style="3" customWidth="1"/>
    <col min="25" max="25" width="6.85546875" style="3" customWidth="1"/>
    <col min="26" max="26" width="4.140625" style="3" customWidth="1"/>
    <col min="27" max="27" width="2.7109375" style="3" customWidth="1"/>
    <col min="28" max="28" width="3.42578125" style="3" customWidth="1"/>
    <col min="29" max="29" width="4" style="3" customWidth="1"/>
    <col min="30" max="30" width="5.7109375" style="3" customWidth="1"/>
    <col min="31" max="31" width="6" style="3" customWidth="1"/>
    <col min="32" max="32" width="6.85546875" style="3" customWidth="1"/>
    <col min="33" max="33" width="5.5703125" style="3" customWidth="1"/>
    <col min="34" max="35" width="3.140625" style="3" customWidth="1"/>
    <col min="36" max="36" width="3.28515625" style="3" customWidth="1"/>
    <col min="37" max="37" width="6.85546875" style="3" customWidth="1"/>
    <col min="38" max="38" width="5.7109375" style="3" customWidth="1"/>
    <col min="39" max="39" width="6" style="3" customWidth="1"/>
    <col min="40" max="40" width="4.140625" style="3" customWidth="1"/>
    <col min="41" max="41" width="3.28515625" style="3" customWidth="1"/>
    <col min="42" max="42" width="2.85546875" style="3" customWidth="1"/>
    <col min="43" max="43" width="4.5703125" style="3" customWidth="1"/>
    <col min="44" max="44" width="5.7109375" style="3" customWidth="1"/>
    <col min="45" max="45" width="5.42578125" style="3" customWidth="1"/>
    <col min="46" max="46" width="6.85546875" style="3" customWidth="1"/>
    <col min="47" max="47" width="5.5703125" style="3" customWidth="1"/>
    <col min="48" max="48" width="3.7109375" style="3" customWidth="1"/>
    <col min="49" max="49" width="2.5703125" style="3" customWidth="1"/>
    <col min="50" max="50" width="3.28515625" style="3" customWidth="1"/>
    <col min="51" max="51" width="6.85546875" style="3" customWidth="1"/>
    <col min="52" max="52" width="6.28515625" style="3" customWidth="1"/>
    <col min="53" max="53" width="5.42578125" style="3" customWidth="1"/>
    <col min="54" max="54" width="4" style="3" customWidth="1"/>
    <col min="55" max="55" width="3.85546875" style="3" customWidth="1"/>
    <col min="56" max="56" width="3.5703125" style="3" customWidth="1"/>
    <col min="57" max="57" width="10.7109375" style="3" customWidth="1"/>
    <col min="58" max="58" width="4.5703125" style="3" customWidth="1"/>
    <col min="59" max="59" width="6.85546875" style="3" customWidth="1"/>
    <col min="60" max="60" width="5.5703125" style="3" customWidth="1"/>
    <col min="61" max="61" width="6.28515625" style="3" customWidth="1"/>
    <col min="62" max="62" width="4" style="3" customWidth="1"/>
    <col min="63" max="64" width="6.85546875" style="3" customWidth="1"/>
    <col min="65" max="65" width="5" style="3" customWidth="1"/>
    <col min="66" max="66" width="4" style="3" customWidth="1"/>
    <col min="67" max="67" width="6.85546875" style="3" customWidth="1"/>
    <col min="68" max="68" width="11.85546875" style="3" customWidth="1"/>
    <col min="69" max="69" width="4.5703125" style="3" customWidth="1"/>
    <col min="70" max="70" width="6.85546875" style="3" customWidth="1"/>
    <col min="71" max="71" width="12.5703125" style="3" customWidth="1"/>
    <col min="72" max="72" width="3.85546875" style="3" customWidth="1"/>
    <col min="73" max="73" width="6.85546875" style="3" customWidth="1"/>
    <col min="74" max="74" width="12.5703125" style="3" customWidth="1"/>
    <col min="75" max="75" width="3.85546875" style="3" customWidth="1"/>
    <col min="76" max="76" width="6.85546875" style="3" customWidth="1"/>
    <col min="77" max="77" width="12.5703125" style="3" customWidth="1"/>
    <col min="78" max="78" width="3.85546875" style="3" customWidth="1"/>
    <col min="79" max="79" width="6.85546875" style="3" customWidth="1"/>
    <col min="80" max="80" width="12.7109375" style="3" customWidth="1"/>
    <col min="81" max="81" width="3.85546875" style="3" customWidth="1"/>
    <col min="82" max="82" width="6.85546875" style="3" customWidth="1"/>
    <col min="83" max="83" width="12.7109375" style="3" customWidth="1"/>
    <col min="84" max="84" width="3.85546875" style="3" customWidth="1"/>
    <col min="85" max="85" width="4.7109375" style="3" customWidth="1"/>
    <col min="86" max="16384" width="9.140625" style="3"/>
  </cols>
  <sheetData>
    <row r="2" spans="1:21" s="2" customFormat="1" ht="15.75" x14ac:dyDescent="0.25">
      <c r="A2" s="1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21" x14ac:dyDescent="0.2">
      <c r="A3" s="9" t="s">
        <v>52</v>
      </c>
      <c r="B3" s="10">
        <v>2012</v>
      </c>
      <c r="C3" s="10"/>
      <c r="D3" s="10">
        <v>2013</v>
      </c>
      <c r="E3" s="10"/>
      <c r="F3" s="10">
        <v>2014</v>
      </c>
      <c r="G3" s="10"/>
      <c r="H3" s="10">
        <v>2015</v>
      </c>
      <c r="I3" s="10"/>
      <c r="J3" s="10">
        <v>2016</v>
      </c>
      <c r="K3" s="10"/>
      <c r="L3" s="10">
        <v>2017</v>
      </c>
      <c r="M3" s="10"/>
      <c r="N3" s="10">
        <v>2018</v>
      </c>
      <c r="O3" s="28"/>
      <c r="P3" s="10">
        <v>2019</v>
      </c>
      <c r="Q3" s="28"/>
      <c r="R3" s="10">
        <v>2020</v>
      </c>
      <c r="S3" s="28"/>
      <c r="T3" s="10">
        <v>2021</v>
      </c>
      <c r="U3" s="11"/>
    </row>
    <row r="4" spans="1:21" x14ac:dyDescent="0.2">
      <c r="A4" s="12"/>
      <c r="B4" s="13" t="s">
        <v>1</v>
      </c>
      <c r="C4" s="13"/>
      <c r="D4" s="13" t="s">
        <v>1</v>
      </c>
      <c r="E4" s="13"/>
      <c r="F4" s="13" t="s">
        <v>1</v>
      </c>
      <c r="G4" s="13"/>
      <c r="H4" s="13" t="s">
        <v>1</v>
      </c>
      <c r="I4" s="13"/>
      <c r="J4" s="13" t="s">
        <v>1</v>
      </c>
      <c r="K4" s="13"/>
      <c r="L4" s="13" t="s">
        <v>1</v>
      </c>
      <c r="M4" s="13"/>
      <c r="N4" s="13" t="s">
        <v>1</v>
      </c>
      <c r="O4" s="27"/>
      <c r="P4" s="13" t="s">
        <v>1</v>
      </c>
      <c r="Q4" s="27"/>
      <c r="R4" s="13" t="s">
        <v>1</v>
      </c>
      <c r="S4" s="27"/>
      <c r="T4" s="13" t="s">
        <v>1</v>
      </c>
      <c r="U4" s="14"/>
    </row>
    <row r="5" spans="1:21" x14ac:dyDescent="0.2">
      <c r="A5" s="12"/>
      <c r="B5" s="15" t="s">
        <v>3</v>
      </c>
      <c r="C5" s="15" t="s">
        <v>28</v>
      </c>
      <c r="D5" s="15" t="s">
        <v>3</v>
      </c>
      <c r="E5" s="15" t="s">
        <v>28</v>
      </c>
      <c r="F5" s="15" t="s">
        <v>3</v>
      </c>
      <c r="G5" s="15" t="s">
        <v>28</v>
      </c>
      <c r="H5" s="15" t="s">
        <v>3</v>
      </c>
      <c r="I5" s="15" t="s">
        <v>28</v>
      </c>
      <c r="J5" s="15" t="s">
        <v>3</v>
      </c>
      <c r="K5" s="15" t="s">
        <v>28</v>
      </c>
      <c r="L5" s="15" t="s">
        <v>3</v>
      </c>
      <c r="M5" s="15" t="s">
        <v>28</v>
      </c>
      <c r="N5" s="15" t="s">
        <v>3</v>
      </c>
      <c r="O5" s="27" t="s">
        <v>28</v>
      </c>
      <c r="P5" s="15" t="s">
        <v>3</v>
      </c>
      <c r="Q5" s="27" t="s">
        <v>28</v>
      </c>
      <c r="R5" s="15" t="s">
        <v>3</v>
      </c>
      <c r="S5" s="27" t="s">
        <v>28</v>
      </c>
      <c r="T5" s="15" t="s">
        <v>3</v>
      </c>
      <c r="U5" s="14" t="s">
        <v>28</v>
      </c>
    </row>
    <row r="6" spans="1:21" x14ac:dyDescent="0.2">
      <c r="A6" s="16" t="s">
        <v>43</v>
      </c>
      <c r="B6" s="17">
        <v>7</v>
      </c>
      <c r="C6" s="19">
        <f>B6/B9</f>
        <v>0.36842105263157893</v>
      </c>
      <c r="D6" s="17">
        <v>5</v>
      </c>
      <c r="E6" s="19">
        <f>D6/D9</f>
        <v>0.45454545454545453</v>
      </c>
      <c r="F6" s="17">
        <v>3</v>
      </c>
      <c r="G6" s="19">
        <f>F6/F9</f>
        <v>0.27272727272727271</v>
      </c>
      <c r="H6" s="17">
        <v>4</v>
      </c>
      <c r="I6" s="19">
        <f>H6/H9</f>
        <v>0.33333333333333331</v>
      </c>
      <c r="J6" s="17">
        <v>14</v>
      </c>
      <c r="K6" s="19">
        <f>J6/J9</f>
        <v>0.5</v>
      </c>
      <c r="L6" s="17">
        <v>6</v>
      </c>
      <c r="M6" s="19">
        <f>L6/L9</f>
        <v>0.21428571428571427</v>
      </c>
      <c r="N6" s="17">
        <v>3</v>
      </c>
      <c r="O6" s="19">
        <f>N6/N9</f>
        <v>7.8947368421052627E-2</v>
      </c>
      <c r="P6" s="17">
        <v>2</v>
      </c>
      <c r="Q6" s="19">
        <f>P6/P9</f>
        <v>6.4516129032258063E-2</v>
      </c>
      <c r="R6" s="17">
        <v>4</v>
      </c>
      <c r="S6" s="19">
        <f>R6/R9</f>
        <v>0.12903225806451613</v>
      </c>
      <c r="T6" s="17">
        <v>3</v>
      </c>
      <c r="U6" s="24">
        <f>T6/T9</f>
        <v>0.14285714285714285</v>
      </c>
    </row>
    <row r="7" spans="1:21" x14ac:dyDescent="0.2">
      <c r="A7" s="16" t="s">
        <v>39</v>
      </c>
      <c r="B7" s="17">
        <v>12</v>
      </c>
      <c r="C7" s="19">
        <f>B7/B9</f>
        <v>0.63157894736842102</v>
      </c>
      <c r="D7" s="17">
        <v>6</v>
      </c>
      <c r="E7" s="19">
        <f>D7/D9</f>
        <v>0.54545454545454541</v>
      </c>
      <c r="F7" s="17">
        <v>8</v>
      </c>
      <c r="G7" s="19">
        <f>F7/F9</f>
        <v>0.72727272727272729</v>
      </c>
      <c r="H7" s="17">
        <v>8</v>
      </c>
      <c r="I7" s="19">
        <f>H7/H9</f>
        <v>0.66666666666666663</v>
      </c>
      <c r="J7" s="17">
        <v>13</v>
      </c>
      <c r="K7" s="19">
        <f>J7/J9</f>
        <v>0.4642857142857143</v>
      </c>
      <c r="L7" s="17">
        <v>20</v>
      </c>
      <c r="M7" s="19">
        <f>L7/L9</f>
        <v>0.7142857142857143</v>
      </c>
      <c r="N7" s="17">
        <v>32</v>
      </c>
      <c r="O7" s="19">
        <f>N7/N9</f>
        <v>0.84210526315789469</v>
      </c>
      <c r="P7" s="17">
        <v>25</v>
      </c>
      <c r="Q7" s="19">
        <f>P7/P9</f>
        <v>0.80645161290322576</v>
      </c>
      <c r="R7" s="17">
        <v>24</v>
      </c>
      <c r="S7" s="19">
        <f>R7/R9</f>
        <v>0.77419354838709675</v>
      </c>
      <c r="T7" s="17">
        <v>17</v>
      </c>
      <c r="U7" s="24">
        <f>T7/T9</f>
        <v>0.80952380952380953</v>
      </c>
    </row>
    <row r="8" spans="1:21" x14ac:dyDescent="0.2">
      <c r="A8" s="16" t="s">
        <v>54</v>
      </c>
      <c r="B8" s="17" t="s">
        <v>41</v>
      </c>
      <c r="C8" s="19" t="s">
        <v>41</v>
      </c>
      <c r="D8" s="17" t="s">
        <v>41</v>
      </c>
      <c r="E8" s="19" t="s">
        <v>41</v>
      </c>
      <c r="F8" s="17" t="s">
        <v>41</v>
      </c>
      <c r="G8" s="19" t="s">
        <v>41</v>
      </c>
      <c r="H8" s="17" t="s">
        <v>41</v>
      </c>
      <c r="I8" s="19" t="s">
        <v>41</v>
      </c>
      <c r="J8" s="17">
        <v>1</v>
      </c>
      <c r="K8" s="19">
        <f>J8/J9</f>
        <v>3.5714285714285712E-2</v>
      </c>
      <c r="L8" s="17">
        <v>2</v>
      </c>
      <c r="M8" s="19">
        <f>L8/L9</f>
        <v>7.1428571428571425E-2</v>
      </c>
      <c r="N8" s="17">
        <v>3</v>
      </c>
      <c r="O8" s="19">
        <f>N8/N9</f>
        <v>7.8947368421052627E-2</v>
      </c>
      <c r="P8" s="17">
        <v>4</v>
      </c>
      <c r="Q8" s="19">
        <f>P8/P9</f>
        <v>0.12903225806451613</v>
      </c>
      <c r="R8" s="17">
        <v>3</v>
      </c>
      <c r="S8" s="19">
        <f>R8/R9</f>
        <v>9.6774193548387094E-2</v>
      </c>
      <c r="T8" s="17">
        <v>1</v>
      </c>
      <c r="U8" s="24">
        <f>T8/T9</f>
        <v>4.7619047619047616E-2</v>
      </c>
    </row>
    <row r="9" spans="1:21" x14ac:dyDescent="0.2">
      <c r="A9" s="18" t="s">
        <v>17</v>
      </c>
      <c r="B9" s="21">
        <f>SUM(B6:B8)</f>
        <v>19</v>
      </c>
      <c r="C9" s="23"/>
      <c r="D9" s="21">
        <f>SUM(D6:D8)</f>
        <v>11</v>
      </c>
      <c r="E9" s="23"/>
      <c r="F9" s="21">
        <f>SUM(F6:F8)</f>
        <v>11</v>
      </c>
      <c r="G9" s="23"/>
      <c r="H9" s="21">
        <f>SUM(H6:H8)</f>
        <v>12</v>
      </c>
      <c r="I9" s="23"/>
      <c r="J9" s="21">
        <f>SUM(J6:J8)</f>
        <v>28</v>
      </c>
      <c r="K9" s="23"/>
      <c r="L9" s="21">
        <f>SUM(L6:L8)</f>
        <v>28</v>
      </c>
      <c r="M9" s="23"/>
      <c r="N9" s="21">
        <f>SUM(N6:N8)</f>
        <v>38</v>
      </c>
      <c r="O9" s="23"/>
      <c r="P9" s="21">
        <f>SUM(P6:P8)</f>
        <v>31</v>
      </c>
      <c r="Q9" s="23"/>
      <c r="R9" s="21">
        <f>SUM(R6:R8)</f>
        <v>31</v>
      </c>
      <c r="S9" s="23"/>
      <c r="T9" s="21">
        <f>SUM(T6:T8)</f>
        <v>21</v>
      </c>
      <c r="U9" s="25"/>
    </row>
    <row r="10" spans="1:21" ht="13.5" x14ac:dyDescent="0.25">
      <c r="A10" s="57" t="s">
        <v>60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21" ht="13.5" x14ac:dyDescent="0.25">
      <c r="A11" s="79" t="s">
        <v>61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7"/>
    </row>
    <row r="12" spans="1:21" x14ac:dyDescent="0.2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7"/>
    </row>
    <row r="13" spans="1:2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2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2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2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3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Greiningarmánuður</vt:lpstr>
      <vt:lpstr>Aldur</vt:lpstr>
      <vt:lpstr>Kyn</vt:lpstr>
      <vt:lpstr>Ríkisfang</vt:lpstr>
      <vt:lpstr>Smitleið</vt:lpstr>
      <vt:lpstr>Smitland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Hildur Björk Sigbjörnsdóttir</cp:lastModifiedBy>
  <dcterms:created xsi:type="dcterms:W3CDTF">2019-05-14T14:18:30Z</dcterms:created>
  <dcterms:modified xsi:type="dcterms:W3CDTF">2022-11-08T11:31:35Z</dcterms:modified>
</cp:coreProperties>
</file>