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ämäTyökirja"/>
  <mc:AlternateContent xmlns:mc="http://schemas.openxmlformats.org/markup-compatibility/2006">
    <mc:Choice Requires="x15">
      <x15ac:absPath xmlns:x15ac="http://schemas.microsoft.com/office/spreadsheetml/2010/11/ac" url="https://fennia.sharepoint.com/sites/msteams_920d3a/Jaetut asiakirjat/General/Tapaturmataajuuslaskuri/"/>
    </mc:Choice>
  </mc:AlternateContent>
  <xr:revisionPtr revIDLastSave="224" documentId="8_{5679D4E2-74FC-4E6B-9484-A04BC6D8B065}" xr6:coauthVersionLast="47" xr6:coauthVersionMax="47" xr10:uidLastSave="{7E4138AD-79A9-4D33-86FB-4EBA1BC7425B}"/>
  <bookViews>
    <workbookView xWindow="-28920" yWindow="3360" windowWidth="29040" windowHeight="17640" xr2:uid="{00000000-000D-0000-FFFF-FFFF00000000}"/>
  </bookViews>
  <sheets>
    <sheet name="LASKURI" sheetId="7" r:id="rId1"/>
    <sheet name="Ohje laskurin käyttämiseen" sheetId="12" r:id="rId2"/>
    <sheet name="Määritelmät" sheetId="6" r:id="rId3"/>
    <sheet name="TVK-data" sheetId="11" state="hidden" r:id="rId4"/>
  </sheets>
  <externalReferences>
    <externalReference r:id="rId5"/>
    <externalReference r:id="rId6"/>
  </externalReferences>
  <definedNames>
    <definedName name="_xlnm._FilterDatabase" localSheetId="3" hidden="1">'TVK-data'!$A$1:$H$309</definedName>
    <definedName name="DTitl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7" l="1"/>
  <c r="C28" i="7"/>
  <c r="F28" i="7" s="1"/>
  <c r="F16" i="7"/>
  <c r="F17" i="7"/>
  <c r="F18" i="7"/>
  <c r="F19" i="7"/>
  <c r="F20" i="7"/>
  <c r="F21" i="7"/>
  <c r="F22" i="7"/>
  <c r="F23" i="7"/>
  <c r="F24" i="7"/>
  <c r="F25" i="7"/>
  <c r="F26" i="7"/>
  <c r="F27" i="7"/>
  <c r="D37" i="7"/>
  <c r="D38" i="7"/>
  <c r="D39" i="7"/>
  <c r="D40" i="7"/>
  <c r="D41" i="7"/>
  <c r="K2" i="11"/>
  <c r="C49" i="7" l="1"/>
  <c r="E49" i="7" s="1"/>
  <c r="C50" i="7"/>
  <c r="E50" i="7" s="1"/>
  <c r="C51" i="7"/>
  <c r="E51" i="7" s="1"/>
  <c r="C52" i="7"/>
  <c r="E52" i="7" s="1"/>
  <c r="C53" i="7"/>
  <c r="E53" i="7" s="1"/>
  <c r="C54" i="7"/>
  <c r="E54" i="7" s="1"/>
  <c r="C55" i="7"/>
  <c r="E55" i="7" s="1"/>
  <c r="C56" i="7"/>
  <c r="E56" i="7" s="1"/>
  <c r="C57" i="7"/>
  <c r="E57" i="7" s="1"/>
  <c r="C58" i="7"/>
  <c r="E58" i="7" s="1"/>
  <c r="C59" i="7"/>
  <c r="E59" i="7" s="1"/>
  <c r="C60" i="7"/>
  <c r="E60" i="7" s="1"/>
  <c r="C12" i="7"/>
  <c r="M9" i="11"/>
  <c r="M8" i="11"/>
  <c r="M7" i="11"/>
  <c r="M6" i="11"/>
  <c r="M5" i="11"/>
  <c r="L2" i="11"/>
  <c r="L9" i="11" s="1"/>
  <c r="C41" i="7" s="1"/>
  <c r="G2" i="11"/>
  <c r="H2" i="11" s="1"/>
  <c r="F31" i="7" s="1"/>
  <c r="M2" i="11" l="1"/>
  <c r="N2" i="11"/>
  <c r="F30" i="7" s="1"/>
  <c r="L5" i="11"/>
  <c r="C37" i="7" s="1"/>
  <c r="L6" i="11"/>
  <c r="C38" i="7" s="1"/>
  <c r="L7" i="11"/>
  <c r="C39" i="7" s="1"/>
  <c r="L8" i="11"/>
  <c r="C40" i="7" s="1"/>
  <c r="C9" i="7" l="1"/>
  <c r="I16" i="7" l="1"/>
  <c r="I27" i="7"/>
  <c r="I26" i="7"/>
  <c r="I25" i="7"/>
  <c r="I24" i="7"/>
  <c r="I23" i="7"/>
  <c r="I22" i="7"/>
  <c r="I21" i="7"/>
  <c r="I20" i="7"/>
  <c r="I19" i="7"/>
  <c r="I18" i="7"/>
  <c r="I17" i="7"/>
  <c r="H16" i="7" l="1"/>
  <c r="H17" i="7"/>
  <c r="H18" i="7"/>
  <c r="H19" i="7"/>
  <c r="H20" i="7"/>
  <c r="H21" i="7"/>
  <c r="H22" i="7"/>
  <c r="H23" i="7"/>
  <c r="H24" i="7"/>
  <c r="H25" i="7"/>
  <c r="H26" i="7"/>
  <c r="H27" i="7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<sst xmlns="http://schemas.openxmlformats.org/spreadsheetml/2006/main" count="733" uniqueCount="173">
  <si>
    <t>Tapaturmataajuuslaskuri</t>
  </si>
  <si>
    <t>Määritelmät</t>
  </si>
  <si>
    <t>Tapaturmataajuuden määritelmä</t>
  </si>
  <si>
    <t>Tapaturmataajuus tarkoittaa poissaoloon johtaneiden työpaikkatapaturmien (ei työmatkoja) määrää miljoonaa tehtyä työtuntia kohden.</t>
  </si>
  <si>
    <t>Tapaturmataajuus lasketaan siis seuraavasti:
sattuneiden työtapaturmien lukumäärä kerrotaan 1 000 000 työtunnilla ja jaetaan tehdyillä työtunneilla.</t>
  </si>
  <si>
    <t>Vertailukelpoisuus Tapaturmavakuutuskeskuksen lukujen kanssa</t>
  </si>
  <si>
    <t>Tapaturmataajuuslaskurin ohjeilla laskettu tapaturmataajuusluku on vertailukelpoinen Tapaturmavakuutuskeskuksen (TVK) toimialakohtaisten taajuuslukujen kanssa. TVK tilastoi kahden numeron tarkkuudella toimialat. TVKn tiedot julkaistaan vuoden jäljessä.</t>
  </si>
  <si>
    <t>TVK:n tietosovellus Pakki on asiantuntijoille suunnattu tilastosovellus, josta löydät tietoa korvatuista työtapaturmista ja ammattitaudeista.</t>
  </si>
  <si>
    <t>Klikkaa tästä Pakkiin.</t>
  </si>
  <si>
    <t>Esiintyvyyden määritelmä</t>
  </si>
  <si>
    <t>Esiintyvyys tarkoittaa tapaturmien lukumäärää suhteessa työntekijöiden määrään.</t>
  </si>
  <si>
    <t>Esiintyvyys lasketaan kertomalla tapaturmien lukumäärä sadalla ja jaettuna henkilöstön määrällä.</t>
  </si>
  <si>
    <t>Ohje laskurin käyttämiseen</t>
  </si>
  <si>
    <t>1)</t>
  </si>
  <si>
    <t>Näin saat uusimman toimialakohtaisen vertailuarvon.</t>
  </si>
  <si>
    <t>2)</t>
  </si>
  <si>
    <t>3)</t>
  </si>
  <si>
    <t>Hae sattuneet vahingot Fennian tapaturmatilastosta.</t>
  </si>
  <si>
    <t>Tapaturmatilaston saat OmaFennista, jos sinulla on sinne oikeudet ja tunnukset.</t>
  </si>
  <si>
    <t>4)</t>
  </si>
  <si>
    <t>Poista seuraavat tapahtumat Fennian tapaturmatilastosta haetuista vahingoista:</t>
  </si>
  <si>
    <t>• kodin ja työpaikan väliset työmatkatapaturmat</t>
  </si>
  <si>
    <t xml:space="preserve">• vapaa-ajan tapaturmat </t>
  </si>
  <si>
    <t>• ammattitaudit ja ammattitaudin epäilyt</t>
  </si>
  <si>
    <t>• hylätyt tapaturmat</t>
  </si>
  <si>
    <t>• ne vahingot, joista maksetut korvaukset 0 euroa.</t>
  </si>
  <si>
    <t>Eli tapaturmataajuuden laskentaan otetaan mukaan seuraavat työssä sattuneet vahinkotapahtumat ja olosuhteet:</t>
  </si>
  <si>
    <t>• tapaturmat</t>
  </si>
  <si>
    <t>•  työliikekipeytymiset</t>
  </si>
  <si>
    <t>•  pahoinpitelyt</t>
  </si>
  <si>
    <t>• työssä, työssä matkustettaessa, työntekopaikan alueella</t>
  </si>
  <si>
    <t>• ruoka- ja virkistystauko</t>
  </si>
  <si>
    <t>• koulutustilaisuus</t>
  </si>
  <si>
    <t>• virkistystilaisuus</t>
  </si>
  <si>
    <t>• työkykyä ylläpitävä toiminta</t>
  </si>
  <si>
    <t>• terveydenhuolto</t>
  </si>
  <si>
    <t>• kuntoliikunta</t>
  </si>
  <si>
    <t>• matkat koodien 41-46 mukaisiin tilaisuuksiin</t>
  </si>
  <si>
    <t>• majoitus vaarallisissa olosuhteissa</t>
  </si>
  <si>
    <t>• kotona tehtävä työ</t>
  </si>
  <si>
    <t>• määrittelemättömässä paikassa tehtävä työ.</t>
  </si>
  <si>
    <t>Pyri  pitämään rajaukset samanlaisina, jos haluat vertailla eri vuoden tuloksia keskenään.</t>
  </si>
  <si>
    <t>Jos haluat  vertailla omia lukujasi johonkin tiettyyn taajuuslukuun, ota selvää, mitä rajauksia sen laskennassa on käytetty ja pyri mahdollisimman samanlaiseen rajaukseen.</t>
  </si>
  <si>
    <t>5)</t>
  </si>
  <si>
    <t>Merkitse tapaturmien lukumäärä laskuriin.</t>
  </si>
  <si>
    <t>6)</t>
  </si>
  <si>
    <t>Jotta voit laskea tapaturmien kuukausittaisen esiintyvyyden, laske ensin kuukausittainen tapaturmataajuus (ohjeiden kohta 5).</t>
  </si>
  <si>
    <t>Toimiala (TOL 2008)</t>
  </si>
  <si>
    <t>Klikkaa tästä toimialahakuun!</t>
  </si>
  <si>
    <t>Toimiala</t>
  </si>
  <si>
    <t>Kuluva vuosi</t>
  </si>
  <si>
    <t>TVK:n vertailuvuosi</t>
  </si>
  <si>
    <t>Kuukausi</t>
  </si>
  <si>
    <t>Tapaturmat (kpl)</t>
  </si>
  <si>
    <t>Milj. tuntia</t>
  </si>
  <si>
    <t>Tehdyt työtunnit (h)</t>
  </si>
  <si>
    <t>Tapaturmataajuus</t>
  </si>
  <si>
    <t>Keskiarvoinen tapaturmataajuus</t>
  </si>
  <si>
    <t>Toimialan taajuus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</si>
  <si>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</si>
  <si>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</si>
  <si>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</si>
  <si>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</si>
  <si>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</si>
  <si>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</si>
  <si>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</si>
  <si>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</si>
  <si>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</si>
  <si>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</si>
  <si>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</si>
  <si>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</si>
  <si>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Yhteensä</t>
  </si>
  <si>
    <t>Toimialan tapaturmataajuus:</t>
  </si>
  <si>
    <t>Kokonaistaajuus (kaikki toimialat):</t>
  </si>
  <si>
    <t>Tapaturmavakuutuskeskuksen vertailuluvut</t>
  </si>
  <si>
    <t>Vuosi</t>
  </si>
  <si>
    <t>Toimialan tapaturmataajuus</t>
  </si>
  <si>
    <t>Kokonaistaajuus (kaikki toimialat)</t>
  </si>
  <si>
    <t>Tapaturmien esiintyvyys</t>
  </si>
  <si>
    <t>Työntekijöitä yhteensä (lkm)</t>
  </si>
  <si>
    <t>Tapaturmaesiintyvyys</t>
  </si>
  <si>
    <t>SATTUMISVUOSI</t>
  </si>
  <si>
    <t>Valinta</t>
  </si>
  <si>
    <t>linta</t>
  </si>
  <si>
    <t>Taajuus</t>
  </si>
  <si>
    <t xml:space="preserve">VUOSI </t>
  </si>
  <si>
    <t>KOKONAISTAAJUUS</t>
  </si>
  <si>
    <t>TOIMIALA</t>
  </si>
  <si>
    <t>2 tarkkuudella</t>
  </si>
  <si>
    <t>nimi</t>
  </si>
  <si>
    <t>kokonaistaajuus</t>
  </si>
  <si>
    <t>2018</t>
  </si>
  <si>
    <t>Kokonaistaajuus</t>
  </si>
  <si>
    <t>konaistaajuus</t>
  </si>
  <si>
    <t>Kasvinvilj., kotieläin- ja riistatalous</t>
  </si>
  <si>
    <t>Metsätalous ja puunkorjuu</t>
  </si>
  <si>
    <t>HISTORIA</t>
  </si>
  <si>
    <t>Muu kaivostoiminta ja louhinta</t>
  </si>
  <si>
    <t>Elintarvikkeiden valmistus</t>
  </si>
  <si>
    <t>Juomien valmistus</t>
  </si>
  <si>
    <t>Sahatavaran sekä puu- ja korkkituott.valm.</t>
  </si>
  <si>
    <t>Paperin,paperi-ja kartonkituotteiden valm.</t>
  </si>
  <si>
    <t>Painaminen ja tallenteiden jäljentäminen</t>
  </si>
  <si>
    <t>Kemikaalien ja kemiall. tuotteiden valm.</t>
  </si>
  <si>
    <t>Kumi- ja muovituotteiden valmistus</t>
  </si>
  <si>
    <t>Muiden ei-metall.mineraalituotteiden valm.</t>
  </si>
  <si>
    <t>Metallien jalostus</t>
  </si>
  <si>
    <t>Metallituotteiden valmistus</t>
  </si>
  <si>
    <t>Tietokoneiden sekä el. ja opt. tuott.valm.</t>
  </si>
  <si>
    <t>Sähkölaitteiden valmistus</t>
  </si>
  <si>
    <t>Muiden koneiden ja laitteiden valmistus</t>
  </si>
  <si>
    <t>Moottoriajoneuvojen, perävaunujen valm.</t>
  </si>
  <si>
    <t>Muiden kulkuneuvojen valmistus</t>
  </si>
  <si>
    <t>Huonekalujen valmistus</t>
  </si>
  <si>
    <t>Muu valmistus</t>
  </si>
  <si>
    <t>Koneiden ja laitt.korjaus, huolto ja asenn.</t>
  </si>
  <si>
    <t>Sähkö-, kaasu-ja lämpöhuolto, jäähd.toimint</t>
  </si>
  <si>
    <t>Jätteen keruu, käsitt. ja sij., kierrätys</t>
  </si>
  <si>
    <t>Talonrakentaminen</t>
  </si>
  <si>
    <t>Maa- ja vesirakentaminen</t>
  </si>
  <si>
    <t>Erikoistunut rakennustoiminta</t>
  </si>
  <si>
    <t>M.ajoneuvojen ja -pyörien tukku-ja v.kauppa</t>
  </si>
  <si>
    <t>Tukkukauppa (pl. m.ajon. ja mp. kauppa)</t>
  </si>
  <si>
    <t>Vähittäiskauppa (pl. m.ajon. ja mp. kauppa)</t>
  </si>
  <si>
    <t>Maaliikenne ja putkijohtokuljetus</t>
  </si>
  <si>
    <t>Vesiliikenne</t>
  </si>
  <si>
    <t>Ilmaliikenne</t>
  </si>
  <si>
    <t>Varastointi ja liikennettä palveleva toim.</t>
  </si>
  <si>
    <t>Posti- ja kuriiritoiminta</t>
  </si>
  <si>
    <t>Majoitus</t>
  </si>
  <si>
    <t>Ravitsemistoiminta</t>
  </si>
  <si>
    <t>Kustannustoiminta</t>
  </si>
  <si>
    <t>Elokuva-, video- ja televisio-ohjelmatuot.</t>
  </si>
  <si>
    <t>Televiestintä</t>
  </si>
  <si>
    <t>Ohjelmistot, konsultointi ja s.liitt. toim.</t>
  </si>
  <si>
    <t>Rahoituspalvelut, pl. vakuutus ja eläkevak.</t>
  </si>
  <si>
    <t>Kiinteistöalan toiminta</t>
  </si>
  <si>
    <t>Lakiasiain- ja laskentatoimen palvelut</t>
  </si>
  <si>
    <t>Pääkonttorien toiminta; liikkeenjohd. kons.</t>
  </si>
  <si>
    <t>Arkkitehti- ja insinööripalvelut</t>
  </si>
  <si>
    <t>Tieteellinen tutkimus ja kehittäminen</t>
  </si>
  <si>
    <t>Mainostoiminta ja markkinatutkimus</t>
  </si>
  <si>
    <t>Muut erikoistuneet palvelut liike-elämälle</t>
  </si>
  <si>
    <t>Eläinlääkintäpalvelut</t>
  </si>
  <si>
    <t>Vuokraus- ja leasingtoiminta</t>
  </si>
  <si>
    <t>Työllistämistoiminta</t>
  </si>
  <si>
    <t>Matkatoimistojen ja -järjestäjien toiminta</t>
  </si>
  <si>
    <t>Turvallisuus-, vartiointi- ja etsiväpalv.</t>
  </si>
  <si>
    <t>Kiinteistön- ja maisemanhoito</t>
  </si>
  <si>
    <t>Hallinto- ja tukipalvelut liike-elämälle</t>
  </si>
  <si>
    <t>Julk. hallinto ja maanp., pl. kuntasektori</t>
  </si>
  <si>
    <t>Koulutus</t>
  </si>
  <si>
    <t>Terveyspalvelut</t>
  </si>
  <si>
    <t>Sosiaalihuollon laitospalvelut</t>
  </si>
  <si>
    <t>Sosiaalihuollon avopalvelut</t>
  </si>
  <si>
    <t>Kulttuuri- ja viihdetoiminta</t>
  </si>
  <si>
    <t>Urheilutoiminta ja huvi- ja virkistyspalv.</t>
  </si>
  <si>
    <t>Järjestöjen toiminta</t>
  </si>
  <si>
    <t>Muut henkilökohtaiset palvelut</t>
  </si>
  <si>
    <t>Kotitalouksien toiminta työnantajina</t>
  </si>
  <si>
    <t>2019</t>
  </si>
  <si>
    <t>2020</t>
  </si>
  <si>
    <t>Tietopalvelutoiminta</t>
  </si>
  <si>
    <t>2021</t>
  </si>
  <si>
    <t>Tekstiilien valmistus</t>
  </si>
  <si>
    <t>Veden otto, puhdistus ja jakelu</t>
  </si>
  <si>
    <t>2022</t>
  </si>
  <si>
    <t>Jos haluat laskea vuositason tapaturmataajuuden, jätä huomioimatta vaaleanvihreät solut ja merkitse työtapaturmien lukumäärä ja tehdyt työtunnit keltaisiin kuvioituihin soluihin C28 ja E28.</t>
  </si>
  <si>
    <t>Jos haluat laskea kuukausittaisen tapaturmataajuuden, merkitse työtapaturmien lukumäärät vaaleanvihreisiin soluihin C16:C27 ja tehdyt työtunnit vaaleanvihreisiin soluihin E16:E27 niiden kuukausien kohdalle, jotka haluat huomioida laskennassa.</t>
  </si>
  <si>
    <t>Merkitse sitten työntekijöiden lukumäärä Tapaturmien esiintyvyys -taulukon vaaleansinisiin soluihin D49:D60.</t>
  </si>
  <si>
    <t>Merkitse yrityksesi toimialan TOL 2008 -koodi sille osoitettuun harmaaseen kenttään C8.</t>
  </si>
  <si>
    <t>Pääset toimialahakuun klikkaamalla kentän viereistä linkkiä solussa D8.</t>
  </si>
  <si>
    <t>Merkitse kuluva vuosi sille osoitettuun harmaaseen kenttään C11.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</si>
</sst>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2" x14ac:knownFonts="1">
    <font>
      <sz val="10"/>
      <color theme="1"/>
      <name val="Fennia Sans"/>
      <family val="3"/>
    </font>
    <font>
      <sz val="11"/>
      <color theme="1"/>
      <name val="Fennia Sans"/>
      <family val="2"/>
      <scheme val="minor"/>
    </font>
    <font>
      <sz val="11"/>
      <color theme="1"/>
      <name val="Fennia Sans"/>
      <family val="2"/>
      <scheme val="minor"/>
    </font>
    <font>
      <sz val="10"/>
      <color theme="1"/>
      <name val="Arial"/>
      <family val="2"/>
    </font>
    <font>
      <u/>
      <sz val="11"/>
      <color theme="10"/>
      <name val="Fennia Sans"/>
      <family val="2"/>
      <scheme val="minor"/>
    </font>
    <font>
      <b/>
      <sz val="16"/>
      <color theme="1"/>
      <name val="Fennia Sans"/>
      <family val="3"/>
      <scheme val="major"/>
    </font>
    <font>
      <u/>
      <sz val="10"/>
      <color theme="10"/>
      <name val="Fennia Sans"/>
      <family val="3"/>
    </font>
    <font>
      <sz val="11"/>
      <color rgb="FFFFFFFF"/>
      <name val="Fennia Sans"/>
      <family val="2"/>
      <scheme val="minor"/>
    </font>
    <font>
      <sz val="12"/>
      <color theme="1"/>
      <name val="Fennia Sans"/>
      <family val="3"/>
      <scheme val="minor"/>
    </font>
    <font>
      <sz val="12"/>
      <color theme="1"/>
      <name val="Fennia Sans"/>
      <family val="3"/>
    </font>
    <font>
      <sz val="12"/>
      <name val="Fennia Sans"/>
      <family val="3"/>
    </font>
    <font>
      <sz val="12"/>
      <name val="Fennia Sans"/>
      <family val="3"/>
      <scheme val="minor"/>
    </font>
    <font>
      <sz val="12"/>
      <color rgb="FFFF0000"/>
      <name val="Fennia Sans"/>
      <family val="3"/>
    </font>
    <font>
      <u/>
      <sz val="12"/>
      <color theme="9"/>
      <name val="Fennia Sans"/>
      <family val="3"/>
    </font>
    <font>
      <sz val="12"/>
      <color theme="2"/>
      <name val="Fennia Sans"/>
      <family val="3"/>
      <scheme val="minor"/>
    </font>
    <font>
      <sz val="12"/>
      <color theme="2"/>
      <name val="Fennia Sans"/>
      <family val="3"/>
    </font>
    <font>
      <b/>
      <sz val="12"/>
      <color theme="1"/>
      <name val="Fennia Sans"/>
      <family val="3"/>
    </font>
    <font>
      <b/>
      <sz val="20"/>
      <color theme="1"/>
      <name val="Fennia Sans"/>
      <family val="3"/>
      <scheme val="major"/>
    </font>
    <font>
      <b/>
      <sz val="20"/>
      <color rgb="FF008A28"/>
      <name val="Fennia Sans"/>
      <family val="3"/>
      <scheme val="major"/>
    </font>
    <font>
      <b/>
      <sz val="12"/>
      <color theme="1"/>
      <name val="Fennia Sans"/>
      <family val="3"/>
      <scheme val="minor"/>
    </font>
    <font>
      <u/>
      <sz val="12"/>
      <color theme="9"/>
      <name val="Fennia Sans"/>
      <family val="3"/>
      <scheme val="minor"/>
    </font>
    <font>
      <sz val="12"/>
      <color rgb="FFFF0000"/>
      <name val="Fennia Sans"/>
      <family val="3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8A2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gray0625">
        <bgColor theme="7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</cellStyleXfs>
  <cellXfs count="51">
    <xf numFmtId="0" fontId="0" fillId="0" borderId="0" xfId="0"/>
    <xf numFmtId="0" fontId="5" fillId="2" borderId="0" xfId="2" applyFont="1" applyFill="1" applyAlignment="1">
      <alignment vertical="top" wrapText="1"/>
    </xf>
    <xf numFmtId="0" fontId="5" fillId="2" borderId="0" xfId="2" applyFont="1" applyFill="1" applyAlignment="1">
      <alignment vertical="top"/>
    </xf>
    <xf numFmtId="0" fontId="1" fillId="0" borderId="0" xfId="5"/>
    <xf numFmtId="0" fontId="1" fillId="0" borderId="0" xfId="5" quotePrefix="1"/>
    <xf numFmtId="0" fontId="7" fillId="6" borderId="0" xfId="5" applyFont="1" applyFill="1"/>
    <xf numFmtId="2" fontId="1" fillId="0" borderId="0" xfId="5" applyNumberFormat="1"/>
    <xf numFmtId="0" fontId="8" fillId="2" borderId="0" xfId="2" applyFont="1" applyFill="1" applyAlignment="1">
      <alignment vertical="top" wrapText="1"/>
    </xf>
    <xf numFmtId="0" fontId="8" fillId="2" borderId="0" xfId="2" applyFont="1" applyFill="1" applyAlignment="1">
      <alignment horizontal="left" vertical="top"/>
    </xf>
    <xf numFmtId="2" fontId="11" fillId="2" borderId="0" xfId="2" applyNumberFormat="1" applyFont="1" applyFill="1" applyAlignment="1">
      <alignment horizontal="right" vertical="top"/>
    </xf>
    <xf numFmtId="2" fontId="8" fillId="2" borderId="0" xfId="2" applyNumberFormat="1" applyFont="1" applyFill="1" applyAlignment="1">
      <alignment vertical="top"/>
    </xf>
    <xf numFmtId="0" fontId="17" fillId="2" borderId="0" xfId="2" applyFont="1" applyFill="1" applyAlignment="1">
      <alignment vertical="top"/>
    </xf>
    <xf numFmtId="0" fontId="18" fillId="2" borderId="0" xfId="2" applyFont="1" applyFill="1" applyAlignment="1">
      <alignment vertical="top"/>
    </xf>
    <xf numFmtId="0" fontId="19" fillId="2" borderId="0" xfId="2" applyFont="1" applyFill="1" applyAlignment="1">
      <alignment vertical="top" wrapText="1"/>
    </xf>
    <xf numFmtId="0" fontId="11" fillId="2" borderId="0" xfId="2" applyFont="1" applyFill="1" applyAlignment="1">
      <alignment vertical="top" wrapText="1"/>
    </xf>
    <xf numFmtId="0" fontId="20" fillId="2" borderId="0" xfId="3" applyFont="1" applyFill="1" applyAlignment="1">
      <alignment vertical="top" wrapText="1"/>
    </xf>
    <xf numFmtId="0" fontId="21" fillId="2" borderId="0" xfId="2" applyFont="1" applyFill="1" applyAlignment="1">
      <alignment vertical="top" wrapText="1"/>
    </xf>
    <xf numFmtId="0" fontId="17" fillId="2" borderId="0" xfId="2" applyFont="1" applyFill="1" applyAlignment="1">
      <alignment vertical="top" wrapText="1"/>
    </xf>
    <xf numFmtId="0" fontId="8" fillId="4" borderId="0" xfId="2" applyFont="1" applyFill="1" applyAlignment="1">
      <alignment horizontal="left" vertical="top"/>
    </xf>
    <xf numFmtId="0" fontId="8" fillId="4" borderId="0" xfId="2" applyFont="1" applyFill="1" applyAlignment="1">
      <alignment vertical="top" wrapText="1"/>
    </xf>
    <xf numFmtId="0" fontId="8" fillId="2" borderId="0" xfId="2" applyFont="1" applyFill="1" applyAlignment="1">
      <alignment horizontal="left" vertical="top" wrapText="1"/>
    </xf>
    <xf numFmtId="0" fontId="11" fillId="2" borderId="0" xfId="2" applyFont="1" applyFill="1" applyAlignment="1">
      <alignment horizontal="left" vertical="top" wrapText="1"/>
    </xf>
    <xf numFmtId="0" fontId="9" fillId="2" borderId="0" xfId="0" applyFont="1" applyFill="1" applyAlignment="1">
      <alignment horizontal="right" vertical="top" wrapText="1"/>
    </xf>
    <xf numFmtId="0" fontId="9" fillId="2" borderId="0" xfId="0" applyFont="1" applyFill="1" applyAlignment="1">
      <alignment vertical="top"/>
    </xf>
    <xf numFmtId="0" fontId="10" fillId="2" borderId="0" xfId="0" applyFont="1" applyFill="1" applyAlignment="1">
      <alignment vertical="top"/>
    </xf>
    <xf numFmtId="0" fontId="11" fillId="2" borderId="0" xfId="0" applyFont="1" applyFill="1" applyAlignment="1">
      <alignment vertical="top" wrapText="1"/>
    </xf>
    <xf numFmtId="0" fontId="9" fillId="2" borderId="0" xfId="0" applyFont="1" applyFill="1" applyAlignment="1">
      <alignment vertical="top" wrapText="1"/>
    </xf>
    <xf numFmtId="0" fontId="10" fillId="2" borderId="0" xfId="0" applyFont="1" applyFill="1" applyAlignment="1">
      <alignment vertical="top" wrapText="1"/>
    </xf>
    <xf numFmtId="0" fontId="9" fillId="2" borderId="0" xfId="0" applyFont="1" applyFill="1" applyAlignment="1">
      <alignment horizontal="right" vertical="top"/>
    </xf>
    <xf numFmtId="0" fontId="12" fillId="2" borderId="0" xfId="0" applyFont="1" applyFill="1" applyAlignment="1">
      <alignment vertical="top"/>
    </xf>
    <xf numFmtId="0" fontId="8" fillId="2" borderId="0" xfId="2" applyFont="1" applyFill="1" applyAlignment="1">
      <alignment vertical="top"/>
    </xf>
    <xf numFmtId="0" fontId="8" fillId="5" borderId="0" xfId="2" applyFont="1" applyFill="1" applyAlignment="1">
      <alignment vertical="top"/>
    </xf>
    <xf numFmtId="0" fontId="13" fillId="2" borderId="0" xfId="4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14" fillId="2" borderId="0" xfId="2" applyFont="1" applyFill="1" applyAlignment="1">
      <alignment vertical="top"/>
    </xf>
    <xf numFmtId="0" fontId="9" fillId="0" borderId="0" xfId="0" applyFont="1" applyAlignment="1">
      <alignment vertical="top"/>
    </xf>
    <xf numFmtId="164" fontId="9" fillId="3" borderId="0" xfId="1" applyNumberFormat="1" applyFont="1" applyFill="1" applyAlignment="1">
      <alignment vertical="top"/>
    </xf>
    <xf numFmtId="164" fontId="9" fillId="0" borderId="0" xfId="1" applyNumberFormat="1" applyFont="1" applyFill="1" applyAlignment="1">
      <alignment vertical="top"/>
    </xf>
    <xf numFmtId="43" fontId="9" fillId="0" borderId="0" xfId="1" applyFont="1" applyFill="1" applyAlignment="1">
      <alignment vertical="top"/>
    </xf>
    <xf numFmtId="43" fontId="15" fillId="2" borderId="0" xfId="0" applyNumberFormat="1" applyFont="1" applyFill="1" applyAlignment="1">
      <alignment vertical="top"/>
    </xf>
    <xf numFmtId="0" fontId="15" fillId="2" borderId="0" xfId="0" applyFont="1" applyFill="1" applyAlignment="1">
      <alignment vertical="top"/>
    </xf>
    <xf numFmtId="0" fontId="16" fillId="0" borderId="0" xfId="0" applyFont="1" applyAlignment="1">
      <alignment vertical="top"/>
    </xf>
    <xf numFmtId="164" fontId="9" fillId="8" borderId="0" xfId="1" applyNumberFormat="1" applyFont="1" applyFill="1" applyAlignment="1">
      <alignment vertical="top"/>
    </xf>
    <xf numFmtId="164" fontId="9" fillId="2" borderId="0" xfId="1" applyNumberFormat="1" applyFont="1" applyFill="1" applyAlignment="1">
      <alignment vertical="top"/>
    </xf>
    <xf numFmtId="0" fontId="11" fillId="2" borderId="0" xfId="2" applyFont="1" applyFill="1" applyAlignment="1">
      <alignment horizontal="right" vertical="top"/>
    </xf>
    <xf numFmtId="0" fontId="11" fillId="2" borderId="0" xfId="2" applyFont="1" applyFill="1" applyAlignment="1">
      <alignment vertical="top"/>
    </xf>
    <xf numFmtId="0" fontId="8" fillId="2" borderId="0" xfId="2" applyFont="1" applyFill="1" applyAlignment="1">
      <alignment horizontal="right" vertical="top"/>
    </xf>
    <xf numFmtId="0" fontId="8" fillId="4" borderId="0" xfId="2" applyFont="1" applyFill="1" applyAlignment="1">
      <alignment vertical="top"/>
    </xf>
    <xf numFmtId="164" fontId="9" fillId="2" borderId="0" xfId="1" applyNumberFormat="1" applyFont="1" applyFill="1" applyBorder="1" applyAlignment="1">
      <alignment vertical="top"/>
    </xf>
    <xf numFmtId="0" fontId="8" fillId="7" borderId="0" xfId="2" applyFont="1" applyFill="1" applyAlignment="1">
      <alignment vertical="top"/>
    </xf>
    <xf numFmtId="0" fontId="8" fillId="0" borderId="0" xfId="2" applyFont="1" applyAlignment="1">
      <alignment vertical="top"/>
    </xf>
  </cellXfs>
  <cellStyles count="6">
    <cellStyle name="Comma" xfId="1" builtinId="3"/>
    <cellStyle name="Hyperlink" xfId="4" builtinId="8"/>
    <cellStyle name="Hyperlink 2" xfId="3" xr:uid="{5F307A57-031A-4365-8389-7DFBE9FDB247}"/>
    <cellStyle name="Normal" xfId="0" builtinId="0" customBuiltin="1"/>
    <cellStyle name="Normal 2" xfId="2" xr:uid="{D06E4A86-9460-4B90-93E4-86C4E57CB302}"/>
    <cellStyle name="Normal 3" xfId="5" xr:uid="{E91F9B4C-1A4C-4E01-99B1-5CFD5B2454D3}"/>
  </cellStyles>
  <dxfs count="18">
    <dxf>
      <font>
        <strike val="0"/>
        <outline val="0"/>
        <shadow val="0"/>
        <vertAlign val="baseline"/>
        <sz val="12"/>
        <name val="Fennia Sans"/>
        <family val="3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strike val="0"/>
        <outline val="0"/>
        <shadow val="0"/>
        <vertAlign val="baseline"/>
        <sz val="12"/>
        <name val="Fennia Sans"/>
        <family val="3"/>
      </font>
      <fill>
        <patternFill patternType="solid">
          <fgColor indexed="64"/>
          <bgColor rgb="FF008A28"/>
        </patternFill>
      </fill>
      <alignment vertical="top" textRotation="0" indent="0" justifyLastLine="0" shrinkToFit="0" readingOrder="0"/>
    </dxf>
    <dxf>
      <font>
        <strike val="0"/>
        <outline val="0"/>
        <shadow val="0"/>
        <vertAlign val="baseline"/>
        <sz val="12"/>
        <name val="Fennia Sans"/>
        <family val="3"/>
      </font>
      <numFmt numFmtId="0" formatCode="General"/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strike val="0"/>
        <outline val="0"/>
        <shadow val="0"/>
        <vertAlign val="baseline"/>
        <sz val="12"/>
        <name val="Fennia Sans"/>
        <family val="3"/>
      </font>
      <fill>
        <patternFill patternType="solid">
          <fgColor indexed="64"/>
          <bgColor theme="9" tint="0.79998168889431442"/>
        </patternFill>
      </fill>
      <alignment vertical="top" textRotation="0" indent="0" justifyLastLine="0" shrinkToFit="0" readingOrder="0"/>
    </dxf>
    <dxf>
      <font>
        <strike val="0"/>
        <outline val="0"/>
        <shadow val="0"/>
        <vertAlign val="baseline"/>
        <sz val="12"/>
        <name val="Fennia Sans"/>
        <family val="3"/>
      </font>
      <numFmt numFmtId="164" formatCode="_-* #,##0_-;\-* #,##0_-;_-* &quot;-&quot;??_-;_-@_-"/>
      <fill>
        <patternFill patternType="solid">
          <fgColor indexed="64"/>
          <bgColor theme="0"/>
        </patternFill>
      </fill>
      <alignment vertical="top" textRotation="0" indent="0" justifyLastLine="0" shrinkToFit="0" readingOrder="0"/>
    </dxf>
    <dxf>
      <font>
        <strike val="0"/>
        <outline val="0"/>
        <shadow val="0"/>
        <vertAlign val="baseline"/>
        <sz val="12"/>
        <name val="Fennia Sans"/>
        <family val="3"/>
      </font>
      <fill>
        <patternFill patternType="solid">
          <fgColor indexed="64"/>
          <bgColor theme="0"/>
        </patternFill>
      </fill>
      <alignment vertical="top" textRotation="0" indent="0" justifyLastLine="0" shrinkToFit="0" readingOrder="0"/>
    </dxf>
    <dxf>
      <font>
        <strike val="0"/>
        <outline val="0"/>
        <shadow val="0"/>
        <vertAlign val="baseline"/>
        <sz val="12"/>
        <name val="Fennia Sans"/>
        <family val="3"/>
      </font>
      <fill>
        <patternFill>
          <fgColor indexed="64"/>
          <bgColor theme="0"/>
        </patternFill>
      </fill>
      <alignment vertical="top" textRotation="0" indent="0" justifyLastLine="0" shrinkToFit="0" readingOrder="0"/>
    </dxf>
    <dxf>
      <font>
        <strike val="0"/>
        <outline val="0"/>
        <shadow val="0"/>
        <vertAlign val="baseline"/>
        <sz val="12"/>
        <name val="Fennia Sans"/>
        <family val="3"/>
      </font>
      <fill>
        <patternFill patternType="solid">
          <fgColor indexed="64"/>
          <bgColor rgb="FF008A28"/>
        </patternFill>
      </fill>
      <alignment vertical="top" textRotation="0" indent="0" justifyLastLine="0" shrinkToFit="0" readingOrder="0"/>
    </dxf>
    <dxf>
      <font>
        <strike val="0"/>
        <outline val="0"/>
        <shadow val="0"/>
        <vertAlign val="baseline"/>
        <sz val="12"/>
        <name val="Fennia Sans"/>
        <family val="3"/>
      </font>
      <numFmt numFmtId="2" formatCode="0.00"/>
      <fill>
        <patternFill>
          <fgColor indexed="64"/>
          <bgColor theme="0"/>
        </patternFill>
      </fill>
      <alignment vertical="top" textRotation="0" indent="0" justifyLastLine="0" shrinkToFit="0" readingOrder="0"/>
    </dxf>
    <dxf>
      <font>
        <strike val="0"/>
        <outline val="0"/>
        <shadow val="0"/>
        <vertAlign val="baseline"/>
        <sz val="12"/>
        <name val="Fennia Sans"/>
        <family val="3"/>
      </font>
      <numFmt numFmtId="2" formatCode="0.00"/>
      <fill>
        <patternFill>
          <fgColor indexed="64"/>
          <bgColor theme="0"/>
        </patternFill>
      </fill>
      <alignment vertical="top" textRotation="0" indent="0" justifyLastLine="0" shrinkToFit="0" readingOrder="0"/>
    </dxf>
    <dxf>
      <font>
        <strike val="0"/>
        <outline val="0"/>
        <shadow val="0"/>
        <vertAlign val="baseline"/>
        <sz val="12"/>
        <name val="Fennia Sans"/>
        <family val="3"/>
      </font>
      <fill>
        <patternFill>
          <fgColor indexed="64"/>
          <bgColor theme="0"/>
        </patternFill>
      </fill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Fennia Sans"/>
        <family val="3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Fennia Sans"/>
        <family val="3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Fennia Sans"/>
        <family val="3"/>
      </font>
      <numFmt numFmtId="35" formatCode="_-* #,##0.00_-;\-* #,##0.00_-;_-* &quot;-&quot;??_-;_-@_-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Fennia Sans"/>
        <family val="3"/>
      </font>
      <numFmt numFmtId="3" formatCode="#,##0"/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Fennia Sans"/>
        <family val="3"/>
      </font>
      <numFmt numFmtId="164" formatCode="_-* #,##0_-;\-* #,##0_-;_-* &quot;-&quot;??_-;_-@_-"/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Fennia Sans"/>
        <family val="3"/>
      </font>
      <numFmt numFmtId="164" formatCode="_-* #,##0_-;\-* #,##0_-;_-* &quot;-&quot;??_-;_-@_-"/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Fennia Sans"/>
        <family val="3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</dxfs>
  <tableStyles count="0" defaultTableStyle="TableStyleMedium9" defaultPivotStyle="PivotStyleLight16"/>
  <colors>
    <mruColors>
      <color rgb="FF008A28"/>
      <color rgb="FF777777"/>
      <color rgb="FF0082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06/relationships/rdRichValueStructure" Target="richData/rdrichvaluestructure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17/06/relationships/rdRichValue" Target="richData/rdrichvalue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microsoft.com/office/2022/10/relationships/richValueRel" Target="richData/richValueRel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.xml"/><Relationship Id="rId10" Type="http://schemas.openxmlformats.org/officeDocument/2006/relationships/sheetMetadata" Target="metadata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17/06/relationships/rdRichValueTypes" Target="richData/rdRichValueTyp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i-FI" sz="1600">
                <a:solidFill>
                  <a:sysClr val="windowText" lastClr="000000"/>
                </a:solidFill>
              </a:rPr>
              <a:t>Vuosittainen</a:t>
            </a:r>
            <a:r>
              <a:rPr lang="fi-FI" sz="1600" baseline="0">
                <a:solidFill>
                  <a:sysClr val="windowText" lastClr="000000"/>
                </a:solidFill>
              </a:rPr>
              <a:t> tapaturmataajuus</a:t>
            </a:r>
            <a:endParaRPr lang="fi-FI" sz="16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LASKURI!$C$36</c:f>
              <c:strCache>
                <c:ptCount val="1"/>
                <c:pt idx="0">
                  <c:v>Toimialan tapaturmataajuus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LASKURI!$B$37:$B$41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LASKURI!$C$37:$C$41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5F-4B29-A74B-0A38DF0683FD}"/>
            </c:ext>
          </c:extLst>
        </c:ser>
        <c:ser>
          <c:idx val="1"/>
          <c:order val="1"/>
          <c:tx>
            <c:strRef>
              <c:f>LASKURI!$D$36</c:f>
              <c:strCache>
                <c:ptCount val="1"/>
                <c:pt idx="0">
                  <c:v>Kokonaistaajuus (kaikki toimialat)</c:v>
                </c:pt>
              </c:strCache>
            </c:strRef>
          </c:tx>
          <c:spPr>
            <a:ln w="50800" cap="rnd">
              <a:solidFill>
                <a:srgbClr val="777777"/>
              </a:solidFill>
              <a:round/>
            </a:ln>
            <a:effectLst/>
          </c:spPr>
          <c:marker>
            <c:symbol val="none"/>
          </c:marker>
          <c:cat>
            <c:numRef>
              <c:f>LASKURI!$B$37:$B$41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LASKURI!$D$37:$D$41</c:f>
              <c:numCache>
                <c:formatCode>0.00</c:formatCode>
                <c:ptCount val="5"/>
                <c:pt idx="0">
                  <c:v>28.562215546318303</c:v>
                </c:pt>
                <c:pt idx="1">
                  <c:v>28.894714731581242</c:v>
                </c:pt>
                <c:pt idx="2">
                  <c:v>24.746677853962904</c:v>
                </c:pt>
                <c:pt idx="3">
                  <c:v>26.333885514448738</c:v>
                </c:pt>
                <c:pt idx="4">
                  <c:v>25.737825578060487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5F-4B29-A74B-0A38DF0683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2852056"/>
        <c:axId val="542854576"/>
      </c:lineChart>
      <c:catAx>
        <c:axId val="54285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42854576"/>
        <c:crosses val="autoZero"/>
        <c:auto val="1"/>
        <c:lblAlgn val="ctr"/>
        <c:lblOffset val="100"/>
        <c:noMultiLvlLbl val="0"/>
      </c:catAx>
      <c:valAx>
        <c:axId val="542854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4285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i-FI" sz="1600">
                <a:solidFill>
                  <a:sysClr val="windowText" lastClr="000000"/>
                </a:solidFill>
              </a:rPr>
              <a:t>Kuukausittainen tapaturmataajuus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LASKURI!$F$15</c:f>
              <c:strCache>
                <c:ptCount val="1"/>
                <c:pt idx="0">
                  <c:v>Tapaturmataajuus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LASKURI!$B$16:$B$27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LASKURI!$F$16:$F$27</c:f>
              <c:numCache>
                <c:formatCode>_(* #,##0.00_);_(* \(#,##0.00\);_(*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29-4B64-BA5E-DF03077FAFE6}"/>
            </c:ext>
          </c:extLst>
        </c:ser>
        <c:ser>
          <c:idx val="1"/>
          <c:order val="1"/>
          <c:tx>
            <c:v>Oma keskiarvo</c:v>
          </c:tx>
          <c:spPr>
            <a:ln w="50800" cap="rnd">
              <a:solidFill>
                <a:srgbClr val="008299"/>
              </a:solidFill>
              <a:prstDash val="sysDash"/>
              <a:round/>
            </a:ln>
            <a:effectLst/>
          </c:spPr>
          <c:marker>
            <c:symbol val="none"/>
          </c:marker>
          <c:trendline>
            <c:spPr>
              <a:ln w="6350" cap="flat" cmpd="sng" algn="ctr">
                <a:noFill/>
                <a:prstDash val="solid"/>
                <a:miter lim="800000"/>
              </a:ln>
              <a:effectLst/>
            </c:spPr>
            <c:trendlineType val="linear"/>
            <c:dispRSqr val="0"/>
            <c:dispEq val="0"/>
          </c:trendline>
          <c:cat>
            <c:strRef>
              <c:f>LASKURI!$B$16:$B$27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LASKURI!$H$16:$H$27</c:f>
              <c:numCache>
                <c:formatCode>_(* #,##0.00_);_(* \(#,##0.00\);_(*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29-4B64-BA5E-DF03077FAFE6}"/>
            </c:ext>
          </c:extLst>
        </c:ser>
        <c:ser>
          <c:idx val="2"/>
          <c:order val="2"/>
          <c:tx>
            <c:v>Toimialan keskiarvo</c:v>
          </c:tx>
          <c:spPr>
            <a:ln w="50800" cap="rnd">
              <a:solidFill>
                <a:srgbClr val="777777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LASKURI!$B$16:$B$27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LASKURI!$I$16:$I$27</c:f>
              <c:numCache>
                <c:formatCode>General</c:formatCode>
                <c:ptCount val="12"/>
                <c:pt idx="0">
                  <c:v>25.737825578060487</c:v>
                </c:pt>
                <c:pt idx="1">
                  <c:v>25.737825578060487</c:v>
                </c:pt>
                <c:pt idx="2">
                  <c:v>25.737825578060487</c:v>
                </c:pt>
                <c:pt idx="3">
                  <c:v>25.737825578060487</c:v>
                </c:pt>
                <c:pt idx="4">
                  <c:v>25.737825578060487</c:v>
                </c:pt>
                <c:pt idx="5">
                  <c:v>25.737825578060487</c:v>
                </c:pt>
                <c:pt idx="6">
                  <c:v>25.737825578060487</c:v>
                </c:pt>
                <c:pt idx="7">
                  <c:v>25.737825578060487</c:v>
                </c:pt>
                <c:pt idx="8">
                  <c:v>25.737825578060487</c:v>
                </c:pt>
                <c:pt idx="9">
                  <c:v>25.737825578060487</c:v>
                </c:pt>
                <c:pt idx="10">
                  <c:v>25.737825578060487</c:v>
                </c:pt>
                <c:pt idx="11">
                  <c:v>25.737825578060487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429-4B64-BA5E-DF03077FA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4033528"/>
        <c:axId val="791524848"/>
      </c:lineChart>
      <c:catAx>
        <c:axId val="784033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791524848"/>
        <c:crosses val="autoZero"/>
        <c:auto val="1"/>
        <c:lblAlgn val="ctr"/>
        <c:lblOffset val="100"/>
        <c:noMultiLvlLbl val="0"/>
      </c:catAx>
      <c:valAx>
        <c:axId val="791524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784033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overlay val="0"/>
      <c:spPr>
        <a:noFill/>
        <a:ln>
          <a:noFill/>
          <a:prstDash val="sysDash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i-FI" sz="1600">
                <a:solidFill>
                  <a:sysClr val="windowText" lastClr="000000"/>
                </a:solidFill>
              </a:rPr>
              <a:t>Kuukausittainen</a:t>
            </a:r>
            <a:r>
              <a:rPr lang="fi-FI" sz="1600" baseline="0">
                <a:solidFill>
                  <a:sysClr val="windowText" lastClr="000000"/>
                </a:solidFill>
              </a:rPr>
              <a:t> tarpaturmien esiintyvyys</a:t>
            </a:r>
            <a:endParaRPr lang="fi-FI" sz="16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LASKURI!$E$48</c:f>
              <c:strCache>
                <c:ptCount val="1"/>
                <c:pt idx="0">
                  <c:v>Tapaturmaesiintyvyys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LASKURI!$B$49:$B$60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LASKURI!$E$49:$E$60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87-473C-B1E0-A45B449ED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2852056"/>
        <c:axId val="542854576"/>
      </c:lineChart>
      <c:catAx>
        <c:axId val="54285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42854576"/>
        <c:crosses val="autoZero"/>
        <c:auto val="1"/>
        <c:lblAlgn val="ctr"/>
        <c:lblOffset val="100"/>
        <c:noMultiLvlLbl val="0"/>
      </c:catAx>
      <c:valAx>
        <c:axId val="542854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4285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32</xdr:row>
      <xdr:rowOff>9525</xdr:rowOff>
    </xdr:from>
    <xdr:to>
      <xdr:col>21</xdr:col>
      <xdr:colOff>552450</xdr:colOff>
      <xdr:row>42</xdr:row>
      <xdr:rowOff>190500</xdr:rowOff>
    </xdr:to>
    <xdr:graphicFrame macro="">
      <xdr:nvGraphicFramePr>
        <xdr:cNvPr id="2" name="Kaavio 4" descr="Viivadiagrammi: Vuosittainen tapaturmataajuus. Kuvaaja muodostuu täytettyjen tietojen mukaan ja näyttää toimialan tapaturmataajuuden ja kaikkien toimialojen kokonaistaajuuden vuosittain.">
          <a:extLst>
            <a:ext uri="{FF2B5EF4-FFF2-40B4-BE49-F238E27FC236}">
              <a16:creationId xmlns:a16="http://schemas.microsoft.com/office/drawing/2014/main" id="{3959EB3C-0EA9-4411-988F-06D1E2C749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34925</xdr:colOff>
      <xdr:row>13</xdr:row>
      <xdr:rowOff>9524</xdr:rowOff>
    </xdr:from>
    <xdr:to>
      <xdr:col>21</xdr:col>
      <xdr:colOff>542926</xdr:colOff>
      <xdr:row>27</xdr:row>
      <xdr:rowOff>19049</xdr:rowOff>
    </xdr:to>
    <xdr:graphicFrame macro="">
      <xdr:nvGraphicFramePr>
        <xdr:cNvPr id="7" name="Kaavio 1" descr="Viivadiagrammi: Kuukausittainen tapaturmataajuus. Kuvaaja muodostuu täytettyjen tietojen mukaan ja näyttää tapaturmataajuuden, oman keskiarvon sekä toimialan keskiarvon kuukausittain vuodelta.">
          <a:extLst>
            <a:ext uri="{FF2B5EF4-FFF2-40B4-BE49-F238E27FC236}">
              <a16:creationId xmlns:a16="http://schemas.microsoft.com/office/drawing/2014/main" id="{D6E10E4F-FEAC-41B1-BDE7-1AA7CB221F3F}"/>
            </a:ext>
            <a:ext uri="{147F2762-F138-4A5C-976F-8EAC2B608ADB}">
              <a16:predDERef xmlns:a16="http://schemas.microsoft.com/office/drawing/2014/main" pred="{3959EB3C-0EA9-4411-988F-06D1E2C749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28575</xdr:colOff>
      <xdr:row>46</xdr:row>
      <xdr:rowOff>152400</xdr:rowOff>
    </xdr:from>
    <xdr:to>
      <xdr:col>21</xdr:col>
      <xdr:colOff>552450</xdr:colOff>
      <xdr:row>59</xdr:row>
      <xdr:rowOff>9525</xdr:rowOff>
    </xdr:to>
    <xdr:graphicFrame macro="">
      <xdr:nvGraphicFramePr>
        <xdr:cNvPr id="4" name="Kaavio 4" descr="Viivadiagrammi: Kuukausittainen tapaturmien esiintyvyys. Kuvaaja muodostuu täytettyjen tietojen mukaan ja näyttää tapaturmataesiintyvyyden kuukausittain vuodelta.">
          <a:extLst>
            <a:ext uri="{FF2B5EF4-FFF2-40B4-BE49-F238E27FC236}">
              <a16:creationId xmlns:a16="http://schemas.microsoft.com/office/drawing/2014/main" id="{EF165882-5951-43BF-9F55-19C696AB24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12</xdr:row>
      <xdr:rowOff>171451</xdr:rowOff>
    </xdr:from>
    <xdr:to>
      <xdr:col>1</xdr:col>
      <xdr:colOff>3067050</xdr:colOff>
      <xdr:row>20</xdr:row>
      <xdr:rowOff>63060</xdr:rowOff>
    </xdr:to>
    <xdr:pic>
      <xdr:nvPicPr>
        <xdr:cNvPr id="7" name="Picture 6" descr="Tapaturmataajuuden laskukaava. Tapaturmataajuus on yhtä suuri kuin työpaikkatapaturmien lukumäärä kerrottuna miljoonalla ja jaettuna tehdyillä työtunneilla.">
          <a:extLst>
            <a:ext uri="{FF2B5EF4-FFF2-40B4-BE49-F238E27FC236}">
              <a16:creationId xmlns:a16="http://schemas.microsoft.com/office/drawing/2014/main" id="{1AC49107-309A-A63E-1AA7-56FE82E292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92" t="15441" r="4534" b="40197"/>
        <a:stretch/>
      </xdr:blipFill>
      <xdr:spPr>
        <a:xfrm>
          <a:off x="695326" y="3352801"/>
          <a:ext cx="3028949" cy="149180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fennia-my.sharepoint.com/personal/suvi_pattikangas_fennia_fi1/Documents/Documents/&#214;%20-%20Muut/2024_05_27%20Tapaturmataajuuslaskuri_TRIF.xlsx" TargetMode="External"/><Relationship Id="rId1" Type="http://schemas.openxmlformats.org/officeDocument/2006/relationships/externalLinkPath" Target="2024_05_27%20Tapaturmataajuuslaskuri_TRIF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fennia-my.sharepoint.com/personal/suvi_pattikangas_fennia_fi1/Documents/Documents/&#214;%20-%20Muut/Tapaturmataajuuslaskuri_TRIF.xlsx" TargetMode="External"/><Relationship Id="rId1" Type="http://schemas.openxmlformats.org/officeDocument/2006/relationships/externalLinkPath" Target="Tapaturmataajuuslaskuri_TRI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ajuus"/>
      <sheetName val="Esiintyvyys"/>
      <sheetName val="LUONNOS"/>
      <sheetName val="Tapaturmataajuus"/>
      <sheetName val="TVK-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H2">
            <v>25.737825578060487</v>
          </cell>
          <cell r="M2" t="str">
            <v>Työllistämistoiminta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ajuus"/>
      <sheetName val="Esiintyvyys"/>
      <sheetName val="TVK-data"/>
    </sheetNames>
    <sheetDataSet>
      <sheetData sheetId="0">
        <row r="5">
          <cell r="C5">
            <v>2022</v>
          </cell>
        </row>
      </sheetData>
      <sheetData sheetId="1"/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Fennian logo.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66F6A4F-4719-4B8B-B9DA-0E6F2DA66CF3}" name="Tapaturmataajuuslaskuri" displayName="Tapaturmataajuuslaskuri" ref="B15:F28" totalsRowShown="0" headerRowDxfId="12" dataDxfId="11">
  <autoFilter ref="B15:F28" xr:uid="{D66F6A4F-4719-4B8B-B9DA-0E6F2DA66CF3}"/>
  <tableColumns count="5">
    <tableColumn id="1" xr3:uid="{8197280F-793B-456E-821A-C7A37C08F038}" name="Kuukausi" dataDxfId="17"/>
    <tableColumn id="2" xr3:uid="{81420CD4-4BA0-4D29-88BD-6FD35E7EF6B8}" name="Tapaturmat (kpl)" dataDxfId="16"/>
    <tableColumn id="3" xr3:uid="{E15DA5F2-6070-4AF4-BA7C-51DE08645D9C}" name="Milj. tuntia" dataDxfId="15"/>
    <tableColumn id="4" xr3:uid="{29DD60D6-44FE-4B91-B81F-1885D8C9B6D2}" name="Tehdyt työtunnit (h)" dataDxfId="14">
      <calculatedColumnFormula>SUM(E4:E15)</calculatedColumnFormula>
    </tableColumn>
    <tableColumn id="5" xr3:uid="{679EAC32-F570-4C2A-8430-12A55C76B187}" name="Tapaturmataajuus" dataDxfId="13">
      <calculatedColumnFormula>IFERROR((C16*D16)/Tapaturmataajuuslaskuri[[#This Row],[Tehdyt työtunnit (h)]],"Syötä tiedot vihreisiin tai keltaisiin kuvioituihin kenttiin.")</calculatedColumn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D7238AB-E50A-4D29-95D6-DC8462CA7AC2}" name="Tapaturmavakuutuskeskusksen_vertailuluvut" displayName="Tapaturmavakuutuskeskusksen_vertailuluvut" ref="B36:D41" totalsRowShown="0" headerRowDxfId="7" dataDxfId="6">
  <autoFilter ref="B36:D41" xr:uid="{BD7238AB-E50A-4D29-95D6-DC8462CA7AC2}"/>
  <sortState xmlns:xlrd2="http://schemas.microsoft.com/office/spreadsheetml/2017/richdata2" ref="B37:D41">
    <sortCondition ref="B36:B41"/>
  </sortState>
  <tableColumns count="3">
    <tableColumn id="1" xr3:uid="{89D38481-36C0-40F0-AE14-72A624A01191}" name="Vuosi" dataDxfId="10" dataCellStyle="Normal 2"/>
    <tableColumn id="2" xr3:uid="{BB41AD7D-7F75-44AB-AD0D-98EF4D401FB0}" name="Toimialan tapaturmataajuus" dataDxfId="9" dataCellStyle="Normal 2">
      <calculatedColumnFormula>'TVK-data'!L5</calculatedColumnFormula>
    </tableColumn>
    <tableColumn id="3" xr3:uid="{65D83D4A-CF3E-4C29-8AFD-DC27E47036CE}" name="Kokonaistaajuus (kaikki toimialat)" dataDxfId="8" dataCellStyle="Normal 2">
      <calculatedColumnFormula>'TVK-data'!M5</calculatedColumnFormula>
    </tableColumn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79DF5EC-CE7C-4E68-98CE-88E803415B8D}" name="Tapaturmien_esiintyvyys" displayName="Tapaturmien_esiintyvyys" ref="B48:E60" totalsRowShown="0" headerRowDxfId="1" dataDxfId="0" headerRowCellStyle="Normal 2">
  <autoFilter ref="B48:E60" xr:uid="{D79DF5EC-CE7C-4E68-98CE-88E803415B8D}"/>
  <tableColumns count="4">
    <tableColumn id="1" xr3:uid="{6D541FDA-E137-4D1B-8AC4-A553FE125C45}" name="Kuukausi" dataDxfId="5" dataCellStyle="Normal 2"/>
    <tableColumn id="2" xr3:uid="{4B79FE15-9946-4552-9545-78E290A1553F}" name="Tapaturmat (kpl)" dataDxfId="4">
      <calculatedColumnFormula>C16</calculatedColumnFormula>
    </tableColumn>
    <tableColumn id="3" xr3:uid="{C353CF73-9065-4BD7-B782-735427D5E4D5}" name="Työntekijöitä yhteensä (lkm)" dataDxfId="3" dataCellStyle="Normal 2"/>
    <tableColumn id="4" xr3:uid="{766D98BA-6799-49F6-AE6B-BF099E9D3176}" name="Tapaturmaesiintyvyys" dataDxfId="2" dataCellStyle="Normal 2">
      <calculatedColumnFormula>IFERROR(C49*100/D49,"Syötä tiedot sinisiin kenttiin.")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fennia_theme">
  <a:themeElements>
    <a:clrScheme name="Fennia">
      <a:dk1>
        <a:sysClr val="windowText" lastClr="000000"/>
      </a:dk1>
      <a:lt1>
        <a:sysClr val="window" lastClr="FFFFFF"/>
      </a:lt1>
      <a:dk2>
        <a:srgbClr val="787878"/>
      </a:dk2>
      <a:lt2>
        <a:srgbClr val="CDCDCD"/>
      </a:lt2>
      <a:accent1>
        <a:srgbClr val="00A830"/>
      </a:accent1>
      <a:accent2>
        <a:srgbClr val="787878"/>
      </a:accent2>
      <a:accent3>
        <a:srgbClr val="CDCDCD"/>
      </a:accent3>
      <a:accent4>
        <a:srgbClr val="EBF06E"/>
      </a:accent4>
      <a:accent5>
        <a:srgbClr val="F58773"/>
      </a:accent5>
      <a:accent6>
        <a:srgbClr val="00A0BE"/>
      </a:accent6>
      <a:hlink>
        <a:srgbClr val="000000"/>
      </a:hlink>
      <a:folHlink>
        <a:srgbClr val="000000"/>
      </a:folHlink>
    </a:clrScheme>
    <a:fontScheme name="Fennia valkoinen vaaka">
      <a:majorFont>
        <a:latin typeface="Fennia Sans"/>
        <a:ea typeface=""/>
        <a:cs typeface=""/>
      </a:majorFont>
      <a:minorFont>
        <a:latin typeface="Fennia Sa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a:spPr>
      <a:bodyPr vert="horz" wrap="none" lIns="91440" tIns="45720" rIns="91440" bIns="45720" numCol="1" anchor="ctr" anchorCtr="0" compatLnSpc="1">
        <a:prstTxWarp prst="textNoShape">
          <a:avLst/>
        </a:prstTxWarp>
        <a:spAutoFit/>
      </a:bodyPr>
      <a:lstStyle>
        <a:defPPr marL="342900" marR="0" indent="-342900" algn="ctr" defTabSz="914400" rtl="0" eaLnBrk="1" fontAlgn="base" latinLnBrk="0" hangingPunct="1">
          <a:lnSpc>
            <a:spcPct val="100000"/>
          </a:lnSpc>
          <a:spcBef>
            <a:spcPct val="50000"/>
          </a:spcBef>
          <a:spcAft>
            <a:spcPct val="0"/>
          </a:spcAft>
          <a:buClrTx/>
          <a:buSzTx/>
          <a:buFontTx/>
          <a:buNone/>
          <a:tabLst/>
          <a:defRPr kumimoji="0" lang="fi-FI" sz="2400" b="0" i="0" u="none" strike="noStrike" cap="none" normalizeH="0" baseline="0" smtClean="0">
            <a:ln>
              <a:noFill/>
            </a:ln>
            <a:solidFill>
              <a:srgbClr val="008000"/>
            </a:solidFill>
            <a:effectLst/>
            <a:latin typeface="Arial" charset="0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a:spPr>
      <a:bodyPr vert="horz" wrap="none" lIns="91440" tIns="45720" rIns="91440" bIns="45720" numCol="1" anchor="ctr" anchorCtr="0" compatLnSpc="1">
        <a:prstTxWarp prst="textNoShape">
          <a:avLst/>
        </a:prstTxWarp>
        <a:spAutoFit/>
      </a:bodyPr>
      <a:lstStyle>
        <a:defPPr marL="342900" marR="0" indent="-342900" algn="ctr" defTabSz="914400" rtl="0" eaLnBrk="1" fontAlgn="base" latinLnBrk="0" hangingPunct="1">
          <a:lnSpc>
            <a:spcPct val="100000"/>
          </a:lnSpc>
          <a:spcBef>
            <a:spcPct val="50000"/>
          </a:spcBef>
          <a:spcAft>
            <a:spcPct val="0"/>
          </a:spcAft>
          <a:buClrTx/>
          <a:buSzTx/>
          <a:buFontTx/>
          <a:buNone/>
          <a:tabLst/>
          <a:defRPr kumimoji="0" lang="fi-FI" sz="2400" b="0" i="0" u="none" strike="noStrike" cap="none" normalizeH="0" baseline="0" smtClean="0">
            <a:ln>
              <a:noFill/>
            </a:ln>
            <a:solidFill>
              <a:srgbClr val="008000"/>
            </a:solidFill>
            <a:effectLst/>
            <a:latin typeface="Arial" charset="0"/>
          </a:defRPr>
        </a:defPPr>
      </a:lstStyle>
    </a:lnDef>
  </a:objectDefaults>
  <a:extraClrSchemeLst>
    <a:extraClrScheme>
      <a:clrScheme name="Fennia valkoinen vaaka 1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BBE0E3"/>
        </a:accent1>
        <a:accent2>
          <a:srgbClr val="333399"/>
        </a:accent2>
        <a:accent3>
          <a:srgbClr val="FFFFFF"/>
        </a:accent3>
        <a:accent4>
          <a:srgbClr val="000000"/>
        </a:accent4>
        <a:accent5>
          <a:srgbClr val="DAEDEF"/>
        </a:accent5>
        <a:accent6>
          <a:srgbClr val="2D2D8A"/>
        </a:accent6>
        <a:hlink>
          <a:srgbClr val="009999"/>
        </a:hlink>
        <a:folHlink>
          <a:srgbClr val="99CC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Fennia valkoinen vaaka 2">
        <a:dk1>
          <a:srgbClr val="000000"/>
        </a:dk1>
        <a:lt1>
          <a:srgbClr val="FFFFFF"/>
        </a:lt1>
        <a:dk2>
          <a:srgbClr val="000000"/>
        </a:dk2>
        <a:lt2>
          <a:srgbClr val="969696"/>
        </a:lt2>
        <a:accent1>
          <a:srgbClr val="FBDF53"/>
        </a:accent1>
        <a:accent2>
          <a:srgbClr val="FF9966"/>
        </a:accent2>
        <a:accent3>
          <a:srgbClr val="FFFFFF"/>
        </a:accent3>
        <a:accent4>
          <a:srgbClr val="000000"/>
        </a:accent4>
        <a:accent5>
          <a:srgbClr val="FDECB3"/>
        </a:accent5>
        <a:accent6>
          <a:srgbClr val="E78A5C"/>
        </a:accent6>
        <a:hlink>
          <a:srgbClr val="CC3300"/>
        </a:hlink>
        <a:folHlink>
          <a:srgbClr val="9966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Fennia valkoinen vaaka 3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99CCFF"/>
        </a:accent1>
        <a:accent2>
          <a:srgbClr val="CCCCFF"/>
        </a:accent2>
        <a:accent3>
          <a:srgbClr val="FFFFFF"/>
        </a:accent3>
        <a:accent4>
          <a:srgbClr val="000000"/>
        </a:accent4>
        <a:accent5>
          <a:srgbClr val="CAE2FF"/>
        </a:accent5>
        <a:accent6>
          <a:srgbClr val="B9B9E7"/>
        </a:accent6>
        <a:hlink>
          <a:srgbClr val="3333CC"/>
        </a:hlink>
        <a:folHlink>
          <a:srgbClr val="AF67FF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Fennia valkoinen vaaka 4">
        <a:dk1>
          <a:srgbClr val="000000"/>
        </a:dk1>
        <a:lt1>
          <a:srgbClr val="DEF6F1"/>
        </a:lt1>
        <a:dk2>
          <a:srgbClr val="000000"/>
        </a:dk2>
        <a:lt2>
          <a:srgbClr val="969696"/>
        </a:lt2>
        <a:accent1>
          <a:srgbClr val="FFFFFF"/>
        </a:accent1>
        <a:accent2>
          <a:srgbClr val="8DC6FF"/>
        </a:accent2>
        <a:accent3>
          <a:srgbClr val="ECFAF7"/>
        </a:accent3>
        <a:accent4>
          <a:srgbClr val="000000"/>
        </a:accent4>
        <a:accent5>
          <a:srgbClr val="FFFFFF"/>
        </a:accent5>
        <a:accent6>
          <a:srgbClr val="7FB3E7"/>
        </a:accent6>
        <a:hlink>
          <a:srgbClr val="0066CC"/>
        </a:hlink>
        <a:folHlink>
          <a:srgbClr val="00A8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Fennia valkoinen vaaka 5">
        <a:dk1>
          <a:srgbClr val="000000"/>
        </a:dk1>
        <a:lt1>
          <a:srgbClr val="FFFFD9"/>
        </a:lt1>
        <a:dk2>
          <a:srgbClr val="000000"/>
        </a:dk2>
        <a:lt2>
          <a:srgbClr val="777777"/>
        </a:lt2>
        <a:accent1>
          <a:srgbClr val="FFFFF7"/>
        </a:accent1>
        <a:accent2>
          <a:srgbClr val="33CCCC"/>
        </a:accent2>
        <a:accent3>
          <a:srgbClr val="FFFFE9"/>
        </a:accent3>
        <a:accent4>
          <a:srgbClr val="000000"/>
        </a:accent4>
        <a:accent5>
          <a:srgbClr val="FFFFFA"/>
        </a:accent5>
        <a:accent6>
          <a:srgbClr val="2DB9B9"/>
        </a:accent6>
        <a:hlink>
          <a:srgbClr val="FF5050"/>
        </a:hlink>
        <a:folHlink>
          <a:srgbClr val="FF99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Fennia valkoinen vaaka 6">
        <a:dk1>
          <a:srgbClr val="005A58"/>
        </a:dk1>
        <a:lt1>
          <a:srgbClr val="FFFFFF"/>
        </a:lt1>
        <a:dk2>
          <a:srgbClr val="008080"/>
        </a:dk2>
        <a:lt2>
          <a:srgbClr val="FFFF99"/>
        </a:lt2>
        <a:accent1>
          <a:srgbClr val="006462"/>
        </a:accent1>
        <a:accent2>
          <a:srgbClr val="6D6FC7"/>
        </a:accent2>
        <a:accent3>
          <a:srgbClr val="AAC0C0"/>
        </a:accent3>
        <a:accent4>
          <a:srgbClr val="DADADA"/>
        </a:accent4>
        <a:accent5>
          <a:srgbClr val="AAB8B7"/>
        </a:accent5>
        <a:accent6>
          <a:srgbClr val="6264B4"/>
        </a:accent6>
        <a:hlink>
          <a:srgbClr val="00FFFF"/>
        </a:hlink>
        <a:folHlink>
          <a:srgbClr val="00FF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Fennia valkoinen vaaka 7">
        <a:dk1>
          <a:srgbClr val="5C1F00"/>
        </a:dk1>
        <a:lt1>
          <a:srgbClr val="FFFFFF"/>
        </a:lt1>
        <a:dk2>
          <a:srgbClr val="800000"/>
        </a:dk2>
        <a:lt2>
          <a:srgbClr val="DFD293"/>
        </a:lt2>
        <a:accent1>
          <a:srgbClr val="CC3300"/>
        </a:accent1>
        <a:accent2>
          <a:srgbClr val="BE7960"/>
        </a:accent2>
        <a:accent3>
          <a:srgbClr val="C0AAAA"/>
        </a:accent3>
        <a:accent4>
          <a:srgbClr val="DADADA"/>
        </a:accent4>
        <a:accent5>
          <a:srgbClr val="E2ADAA"/>
        </a:accent5>
        <a:accent6>
          <a:srgbClr val="AC6D56"/>
        </a:accent6>
        <a:hlink>
          <a:srgbClr val="FFFF99"/>
        </a:hlink>
        <a:folHlink>
          <a:srgbClr val="D3A21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Fennia valkoinen vaaka 8">
        <a:dk1>
          <a:srgbClr val="003366"/>
        </a:dk1>
        <a:lt1>
          <a:srgbClr val="FFFFFF"/>
        </a:lt1>
        <a:dk2>
          <a:srgbClr val="000099"/>
        </a:dk2>
        <a:lt2>
          <a:srgbClr val="CCFFFF"/>
        </a:lt2>
        <a:accent1>
          <a:srgbClr val="3366CC"/>
        </a:accent1>
        <a:accent2>
          <a:srgbClr val="00B000"/>
        </a:accent2>
        <a:accent3>
          <a:srgbClr val="AAAACA"/>
        </a:accent3>
        <a:accent4>
          <a:srgbClr val="DADADA"/>
        </a:accent4>
        <a:accent5>
          <a:srgbClr val="ADB8E2"/>
        </a:accent5>
        <a:accent6>
          <a:srgbClr val="009F00"/>
        </a:accent6>
        <a:hlink>
          <a:srgbClr val="66CCFF"/>
        </a:hlink>
        <a:folHlink>
          <a:srgbClr val="FFE701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Fennia valkoinen vaaka 9">
        <a:dk1>
          <a:srgbClr val="336699"/>
        </a:dk1>
        <a:lt1>
          <a:srgbClr val="FFFFFF"/>
        </a:lt1>
        <a:dk2>
          <a:srgbClr val="000000"/>
        </a:dk2>
        <a:lt2>
          <a:srgbClr val="E3EBF1"/>
        </a:lt2>
        <a:accent1>
          <a:srgbClr val="003399"/>
        </a:accent1>
        <a:accent2>
          <a:srgbClr val="468A4B"/>
        </a:accent2>
        <a:accent3>
          <a:srgbClr val="AAAAAA"/>
        </a:accent3>
        <a:accent4>
          <a:srgbClr val="DADADA"/>
        </a:accent4>
        <a:accent5>
          <a:srgbClr val="AAADCA"/>
        </a:accent5>
        <a:accent6>
          <a:srgbClr val="3F7D43"/>
        </a:accent6>
        <a:hlink>
          <a:srgbClr val="66CCFF"/>
        </a:hlink>
        <a:folHlink>
          <a:srgbClr val="F0E5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Fennia valkoinen vaaka 10">
        <a:dk1>
          <a:srgbClr val="777777"/>
        </a:dk1>
        <a:lt1>
          <a:srgbClr val="FFFFFF"/>
        </a:lt1>
        <a:dk2>
          <a:srgbClr val="686B5D"/>
        </a:dk2>
        <a:lt2>
          <a:srgbClr val="D1D1CB"/>
        </a:lt2>
        <a:accent1>
          <a:srgbClr val="909082"/>
        </a:accent1>
        <a:accent2>
          <a:srgbClr val="809EA8"/>
        </a:accent2>
        <a:accent3>
          <a:srgbClr val="B9BAB6"/>
        </a:accent3>
        <a:accent4>
          <a:srgbClr val="DADADA"/>
        </a:accent4>
        <a:accent5>
          <a:srgbClr val="C6C6C1"/>
        </a:accent5>
        <a:accent6>
          <a:srgbClr val="738F98"/>
        </a:accent6>
        <a:hlink>
          <a:srgbClr val="FFCC66"/>
        </a:hlink>
        <a:folHlink>
          <a:srgbClr val="E9DCB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Fennia valkoinen vaaka 11">
        <a:dk1>
          <a:srgbClr val="3E3E5C"/>
        </a:dk1>
        <a:lt1>
          <a:srgbClr val="FFFFFF"/>
        </a:lt1>
        <a:dk2>
          <a:srgbClr val="666699"/>
        </a:dk2>
        <a:lt2>
          <a:srgbClr val="FFFFFF"/>
        </a:lt2>
        <a:accent1>
          <a:srgbClr val="60597B"/>
        </a:accent1>
        <a:accent2>
          <a:srgbClr val="6666FF"/>
        </a:accent2>
        <a:accent3>
          <a:srgbClr val="B8B8CA"/>
        </a:accent3>
        <a:accent4>
          <a:srgbClr val="DADADA"/>
        </a:accent4>
        <a:accent5>
          <a:srgbClr val="B6B5BF"/>
        </a:accent5>
        <a:accent6>
          <a:srgbClr val="5C5CE7"/>
        </a:accent6>
        <a:hlink>
          <a:srgbClr val="99CCFF"/>
        </a:hlink>
        <a:folHlink>
          <a:srgbClr val="FFFF9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Fennia valkoinen vaaka 12">
        <a:dk1>
          <a:srgbClr val="2D2015"/>
        </a:dk1>
        <a:lt1>
          <a:srgbClr val="FFFFFF"/>
        </a:lt1>
        <a:dk2>
          <a:srgbClr val="523E26"/>
        </a:dk2>
        <a:lt2>
          <a:srgbClr val="DFC08D"/>
        </a:lt2>
        <a:accent1>
          <a:srgbClr val="8C7B70"/>
        </a:accent1>
        <a:accent2>
          <a:srgbClr val="8F5F2F"/>
        </a:accent2>
        <a:accent3>
          <a:srgbClr val="B3AFAC"/>
        </a:accent3>
        <a:accent4>
          <a:srgbClr val="DADADA"/>
        </a:accent4>
        <a:accent5>
          <a:srgbClr val="C5BFBB"/>
        </a:accent5>
        <a:accent6>
          <a:srgbClr val="81552A"/>
        </a:accent6>
        <a:hlink>
          <a:srgbClr val="CCB400"/>
        </a:hlink>
        <a:folHlink>
          <a:srgbClr val="8C9EA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Fennia valkoinen vaaka 13">
        <a:dk1>
          <a:srgbClr val="00623D"/>
        </a:dk1>
        <a:lt1>
          <a:srgbClr val="FFFFFF"/>
        </a:lt1>
        <a:dk2>
          <a:srgbClr val="00623D"/>
        </a:dk2>
        <a:lt2>
          <a:srgbClr val="808080"/>
        </a:lt2>
        <a:accent1>
          <a:srgbClr val="00A868"/>
        </a:accent1>
        <a:accent2>
          <a:srgbClr val="E2BF8C"/>
        </a:accent2>
        <a:accent3>
          <a:srgbClr val="FFFFFF"/>
        </a:accent3>
        <a:accent4>
          <a:srgbClr val="005333"/>
        </a:accent4>
        <a:accent5>
          <a:srgbClr val="AAD1B9"/>
        </a:accent5>
        <a:accent6>
          <a:srgbClr val="CDAD7E"/>
        </a:accent6>
        <a:hlink>
          <a:srgbClr val="C18731"/>
        </a:hlink>
        <a:folHlink>
          <a:srgbClr val="00C87C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Fennia valkoinen vaaka 14">
        <a:dk1>
          <a:srgbClr val="00623D"/>
        </a:dk1>
        <a:lt1>
          <a:srgbClr val="FFFFFF"/>
        </a:lt1>
        <a:dk2>
          <a:srgbClr val="00623D"/>
        </a:dk2>
        <a:lt2>
          <a:srgbClr val="808080"/>
        </a:lt2>
        <a:accent1>
          <a:srgbClr val="00A868"/>
        </a:accent1>
        <a:accent2>
          <a:srgbClr val="EAEAEA"/>
        </a:accent2>
        <a:accent3>
          <a:srgbClr val="FFFFFF"/>
        </a:accent3>
        <a:accent4>
          <a:srgbClr val="005333"/>
        </a:accent4>
        <a:accent5>
          <a:srgbClr val="AAD1B9"/>
        </a:accent5>
        <a:accent6>
          <a:srgbClr val="D4D4D4"/>
        </a:accent6>
        <a:hlink>
          <a:srgbClr val="C18731"/>
        </a:hlink>
        <a:folHlink>
          <a:srgbClr val="E2BF8C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Fennia valkoinen vaaka 15">
        <a:dk1>
          <a:srgbClr val="00623D"/>
        </a:dk1>
        <a:lt1>
          <a:srgbClr val="FFFFFF"/>
        </a:lt1>
        <a:dk2>
          <a:srgbClr val="00623D"/>
        </a:dk2>
        <a:lt2>
          <a:srgbClr val="808080"/>
        </a:lt2>
        <a:accent1>
          <a:srgbClr val="00A868"/>
        </a:accent1>
        <a:accent2>
          <a:srgbClr val="EAEAEA"/>
        </a:accent2>
        <a:accent3>
          <a:srgbClr val="FFFFFF"/>
        </a:accent3>
        <a:accent4>
          <a:srgbClr val="005333"/>
        </a:accent4>
        <a:accent5>
          <a:srgbClr val="AAD1B9"/>
        </a:accent5>
        <a:accent6>
          <a:srgbClr val="D4D4D4"/>
        </a:accent6>
        <a:hlink>
          <a:srgbClr val="FE9B00"/>
        </a:hlink>
        <a:folHlink>
          <a:srgbClr val="E2BF8C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Fennia valkoinen vaaka 16">
        <a:dk1>
          <a:srgbClr val="00623D"/>
        </a:dk1>
        <a:lt1>
          <a:srgbClr val="FFFFFF"/>
        </a:lt1>
        <a:dk2>
          <a:srgbClr val="00623D"/>
        </a:dk2>
        <a:lt2>
          <a:srgbClr val="969696"/>
        </a:lt2>
        <a:accent1>
          <a:srgbClr val="4C9177"/>
        </a:accent1>
        <a:accent2>
          <a:srgbClr val="7FB39E"/>
        </a:accent2>
        <a:accent3>
          <a:srgbClr val="FFFFFF"/>
        </a:accent3>
        <a:accent4>
          <a:srgbClr val="005333"/>
        </a:accent4>
        <a:accent5>
          <a:srgbClr val="B2C7BD"/>
        </a:accent5>
        <a:accent6>
          <a:srgbClr val="72A28F"/>
        </a:accent6>
        <a:hlink>
          <a:srgbClr val="FE9B00"/>
        </a:hlink>
        <a:folHlink>
          <a:srgbClr val="E2BF8C"/>
        </a:folHlink>
      </a:clrScheme>
      <a:clrMap bg1="lt1" tx1="dk1" bg2="lt2" tx2="dk2" accent1="accent1" accent2="accent2" accent3="accent3" accent4="accent4" accent5="accent5" accent6="accent6" hlink="hlink" folHlink="folHlink"/>
    </a:extraClrScheme>
  </a:extraClrScheme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tat.fi/fi/luokitukset/toimiala/" TargetMode="External"/><Relationship Id="rId6" Type="http://schemas.openxmlformats.org/officeDocument/2006/relationships/table" Target="../tables/table3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tyotapaturmatieto.fi/julkaisu/tyotapaturmatietopalvelu/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6ABDF-753D-48B1-9BA0-EBD1CDD4F715}">
  <sheetPr>
    <tabColor theme="4"/>
  </sheetPr>
  <dimension ref="A1:I60"/>
  <sheetViews>
    <sheetView tabSelected="1" zoomScaleNormal="100" workbookViewId="0"/>
  </sheetViews>
  <sheetFormatPr defaultColWidth="8.625" defaultRowHeight="15.75" x14ac:dyDescent="0.2"/>
  <cols>
    <col min="1" max="1" width="8.625" style="23"/>
    <col min="2" max="2" width="19.5" style="23" customWidth="1"/>
    <col min="3" max="3" width="17.875" style="23" customWidth="1"/>
    <col min="4" max="4" width="19.875" style="23" customWidth="1"/>
    <col min="5" max="5" width="18.125" style="23" bestFit="1" customWidth="1"/>
    <col min="6" max="6" width="29.875" style="23" bestFit="1" customWidth="1"/>
    <col min="7" max="16384" width="8.625" style="23"/>
  </cols>
  <sheetData>
    <row r="1" spans="1:9" x14ac:dyDescent="0.2">
      <c r="A1" s="7" t="e" vm="1">
        <v>#VALUE!</v>
      </c>
    </row>
    <row r="2" spans="1:9" x14ac:dyDescent="0.2">
      <c r="A2" s="7"/>
    </row>
    <row r="3" spans="1:9" x14ac:dyDescent="0.2">
      <c r="A3" s="7"/>
    </row>
    <row r="4" spans="1:9" ht="25.5" x14ac:dyDescent="0.2">
      <c r="A4" s="28"/>
      <c r="B4" s="12" t="s">
        <v>0</v>
      </c>
    </row>
    <row r="5" spans="1:9" x14ac:dyDescent="0.2">
      <c r="A5" s="28"/>
      <c r="B5" s="30"/>
    </row>
    <row r="6" spans="1:9" x14ac:dyDescent="0.2">
      <c r="A6" s="28"/>
    </row>
    <row r="7" spans="1:9" x14ac:dyDescent="0.2">
      <c r="A7" s="28"/>
      <c r="F7" s="30"/>
    </row>
    <row r="8" spans="1:9" x14ac:dyDescent="0.2">
      <c r="A8" s="28"/>
      <c r="B8" s="30" t="s">
        <v>47</v>
      </c>
      <c r="C8" s="31"/>
      <c r="D8" s="32" t="s">
        <v>48</v>
      </c>
      <c r="F8" s="30"/>
    </row>
    <row r="9" spans="1:9" x14ac:dyDescent="0.2">
      <c r="A9" s="28"/>
      <c r="B9" s="30" t="s">
        <v>49</v>
      </c>
      <c r="C9" s="30" t="str">
        <f>'[1]TVK-data'!M2</f>
        <v>Työllistämistoiminta</v>
      </c>
      <c r="D9" s="7"/>
      <c r="F9" s="30"/>
    </row>
    <row r="10" spans="1:9" x14ac:dyDescent="0.2">
      <c r="A10" s="28"/>
      <c r="B10" s="30"/>
      <c r="C10" s="30"/>
      <c r="D10" s="7"/>
      <c r="F10" s="30"/>
    </row>
    <row r="11" spans="1:9" x14ac:dyDescent="0.2">
      <c r="A11" s="28"/>
      <c r="B11" s="8" t="s">
        <v>50</v>
      </c>
      <c r="C11" s="31"/>
      <c r="F11" s="30"/>
    </row>
    <row r="12" spans="1:9" x14ac:dyDescent="0.2">
      <c r="A12" s="28"/>
      <c r="B12" s="30" t="s">
        <v>51</v>
      </c>
      <c r="C12" s="30">
        <f>_xlfn.XLOOKUP(C11,Tapaturmavakuutuskeskusksen_vertailuluvut[Vuosi],Tapaturmavakuutuskeskusksen_vertailuluvut[Vuosi],"Ei vertailudataa laskurissa",-1)</f>
        <v>2022</v>
      </c>
      <c r="D12" s="7"/>
      <c r="E12" s="30"/>
      <c r="F12" s="30"/>
    </row>
    <row r="13" spans="1:9" x14ac:dyDescent="0.2">
      <c r="D13" s="30"/>
      <c r="E13" s="30"/>
      <c r="F13" s="30"/>
    </row>
    <row r="15" spans="1:9" x14ac:dyDescent="0.2">
      <c r="B15" s="33" t="s">
        <v>52</v>
      </c>
      <c r="C15" s="33" t="s">
        <v>53</v>
      </c>
      <c r="D15" s="33" t="s">
        <v>54</v>
      </c>
      <c r="E15" s="33" t="s">
        <v>55</v>
      </c>
      <c r="F15" s="33" t="s">
        <v>56</v>
      </c>
      <c r="H15" s="34" t="s">
        <v>57</v>
      </c>
      <c r="I15" s="34" t="s">
        <v>58</v>
      </c>
    </row>
    <row r="16" spans="1:9" x14ac:dyDescent="0.2">
      <c r="B16" s="35" t="s">
        <v>59</v>
      </c>
      <c r="C16" s="36"/>
      <c r="D16" s="37">
        <v>1000000</v>
      </c>
      <c r="E16" s="36"/>
      <c r="F16" s="38" t="str">
        <f>IFERROR((C16*D16)/Tapaturmataajuuslaskuri[[#This Row],[Tehdyt työtunnit (h)]],"Syötä tiedot vihreisiin tai keltaisiin kuvioituihin kenttiin.")</f>
        <v>Syötä tiedot vihreisiin tai keltaisiin kuvioituihin kenttiin.</v>
      </c>
      <c r="H16" s="39" t="str">
        <f>$F$28</f>
        <v>Syötä tiedot vihreisiin tai keltaisiin kuvioituihin kenttiin.</v>
      </c>
      <c r="I16" s="40">
        <f>_xlfn.XLOOKUP($C$12,Tapaturmavakuutuskeskusksen_vertailuluvut[Vuosi],Tapaturmavakuutuskeskusksen_vertailuluvut[Kokonaistaajuus (kaikki toimialat)],$D$41,-1)</f>
        <v>25.737825578060487</v>
      </c>
    </row>
    <row r="17" spans="2:9" x14ac:dyDescent="0.2">
      <c r="B17" s="35" t="s">
        <v>60</v>
      </c>
      <c r="C17" s="36"/>
      <c r="D17" s="37">
        <v>1000000</v>
      </c>
      <c r="E17" s="36"/>
      <c r="F17" s="38" t="str">
        <f>IFERROR((C17*D17)/Tapaturmataajuuslaskuri[[#This Row],[Tehdyt työtunnit (h)]],"Syötä tiedot vihreisiin tai keltaisiin kuvioituihin kenttiin.")</f>
        <v>Syötä tiedot vihreisiin tai keltaisiin kuvioituihin kenttiin.</v>
      </c>
      <c r="H17" s="39" t="str">
        <f t="shared" ref="H17:H27" si="0">$F$28</f>
        <v>Syötä tiedot vihreisiin tai keltaisiin kuvioituihin kenttiin.</v>
      </c>
      <c r="I17" s="40">
        <f>_xlfn.XLOOKUP($C$12,Tapaturmavakuutuskeskusksen_vertailuluvut[Vuosi],Tapaturmavakuutuskeskusksen_vertailuluvut[Kokonaistaajuus (kaikki toimialat)],$D$41,-1)</f>
        <v>25.737825578060487</v>
      </c>
    </row>
    <row r="18" spans="2:9" x14ac:dyDescent="0.2">
      <c r="B18" s="35" t="s">
        <v>61</v>
      </c>
      <c r="C18" s="36"/>
      <c r="D18" s="37">
        <v>1000000</v>
      </c>
      <c r="E18" s="36"/>
      <c r="F18" s="38" t="str">
        <f>IFERROR((C18*D18)/Tapaturmataajuuslaskuri[[#This Row],[Tehdyt työtunnit (h)]],"Syötä tiedot vihreisiin tai keltaisiin kuvioituihin kenttiin.")</f>
        <v>Syötä tiedot vihreisiin tai keltaisiin kuvioituihin kenttiin.</v>
      </c>
      <c r="H18" s="39" t="str">
        <f t="shared" si="0"/>
        <v>Syötä tiedot vihreisiin tai keltaisiin kuvioituihin kenttiin.</v>
      </c>
      <c r="I18" s="40">
        <f>_xlfn.XLOOKUP($C$12,Tapaturmavakuutuskeskusksen_vertailuluvut[Vuosi],Tapaturmavakuutuskeskusksen_vertailuluvut[Kokonaistaajuus (kaikki toimialat)],$D$41,-1)</f>
        <v>25.737825578060487</v>
      </c>
    </row>
    <row r="19" spans="2:9" x14ac:dyDescent="0.2">
      <c r="B19" s="35" t="s">
        <v>62</v>
      </c>
      <c r="C19" s="36"/>
      <c r="D19" s="37">
        <v>1000000</v>
      </c>
      <c r="E19" s="36"/>
      <c r="F19" s="38" t="str">
        <f>IFERROR((C19*D19)/Tapaturmataajuuslaskuri[[#This Row],[Tehdyt työtunnit (h)]],"Syötä tiedot vihreisiin tai keltaisiin kuvioituihin kenttiin.")</f>
        <v>Syötä tiedot vihreisiin tai keltaisiin kuvioituihin kenttiin.</v>
      </c>
      <c r="H19" s="39" t="str">
        <f t="shared" si="0"/>
        <v>Syötä tiedot vihreisiin tai keltaisiin kuvioituihin kenttiin.</v>
      </c>
      <c r="I19" s="40">
        <f>_xlfn.XLOOKUP($C$12,Tapaturmavakuutuskeskusksen_vertailuluvut[Vuosi],Tapaturmavakuutuskeskusksen_vertailuluvut[Kokonaistaajuus (kaikki toimialat)],$D$41,-1)</f>
        <v>25.737825578060487</v>
      </c>
    </row>
    <row r="20" spans="2:9" x14ac:dyDescent="0.2">
      <c r="B20" s="35" t="s">
        <v>63</v>
      </c>
      <c r="C20" s="36"/>
      <c r="D20" s="37">
        <v>1000000</v>
      </c>
      <c r="E20" s="36"/>
      <c r="F20" s="38" t="str">
        <f>IFERROR((C20*D20)/Tapaturmataajuuslaskuri[[#This Row],[Tehdyt työtunnit (h)]],"Syötä tiedot vihreisiin tai keltaisiin kuvioituihin kenttiin.")</f>
        <v>Syötä tiedot vihreisiin tai keltaisiin kuvioituihin kenttiin.</v>
      </c>
      <c r="H20" s="39" t="str">
        <f t="shared" si="0"/>
        <v>Syötä tiedot vihreisiin tai keltaisiin kuvioituihin kenttiin.</v>
      </c>
      <c r="I20" s="40">
        <f>_xlfn.XLOOKUP($C$12,Tapaturmavakuutuskeskusksen_vertailuluvut[Vuosi],Tapaturmavakuutuskeskusksen_vertailuluvut[Kokonaistaajuus (kaikki toimialat)],$D$41,-1)</f>
        <v>25.737825578060487</v>
      </c>
    </row>
    <row r="21" spans="2:9" x14ac:dyDescent="0.2">
      <c r="B21" s="35" t="s">
        <v>64</v>
      </c>
      <c r="C21" s="36"/>
      <c r="D21" s="37">
        <v>1000000</v>
      </c>
      <c r="E21" s="36"/>
      <c r="F21" s="38" t="str">
        <f>IFERROR((C21*D21)/Tapaturmataajuuslaskuri[[#This Row],[Tehdyt työtunnit (h)]],"Syötä tiedot vihreisiin tai keltaisiin kuvioituihin kenttiin.")</f>
        <v>Syötä tiedot vihreisiin tai keltaisiin kuvioituihin kenttiin.</v>
      </c>
      <c r="H21" s="39" t="str">
        <f t="shared" si="0"/>
        <v>Syötä tiedot vihreisiin tai keltaisiin kuvioituihin kenttiin.</v>
      </c>
      <c r="I21" s="40">
        <f>_xlfn.XLOOKUP($C$12,Tapaturmavakuutuskeskusksen_vertailuluvut[Vuosi],Tapaturmavakuutuskeskusksen_vertailuluvut[Kokonaistaajuus (kaikki toimialat)],$D$41,-1)</f>
        <v>25.737825578060487</v>
      </c>
    </row>
    <row r="22" spans="2:9" x14ac:dyDescent="0.2">
      <c r="B22" s="35" t="s">
        <v>65</v>
      </c>
      <c r="C22" s="36"/>
      <c r="D22" s="37">
        <v>1000000</v>
      </c>
      <c r="E22" s="36"/>
      <c r="F22" s="38" t="str">
        <f>IFERROR((C22*D22)/Tapaturmataajuuslaskuri[[#This Row],[Tehdyt työtunnit (h)]],"Syötä tiedot vihreisiin tai keltaisiin kuvioituihin kenttiin.")</f>
        <v>Syötä tiedot vihreisiin tai keltaisiin kuvioituihin kenttiin.</v>
      </c>
      <c r="H22" s="39" t="str">
        <f t="shared" si="0"/>
        <v>Syötä tiedot vihreisiin tai keltaisiin kuvioituihin kenttiin.</v>
      </c>
      <c r="I22" s="40">
        <f>_xlfn.XLOOKUP($C$12,Tapaturmavakuutuskeskusksen_vertailuluvut[Vuosi],Tapaturmavakuutuskeskusksen_vertailuluvut[Kokonaistaajuus (kaikki toimialat)],$D$41,-1)</f>
        <v>25.737825578060487</v>
      </c>
    </row>
    <row r="23" spans="2:9" x14ac:dyDescent="0.2">
      <c r="B23" s="35" t="s">
        <v>66</v>
      </c>
      <c r="C23" s="36"/>
      <c r="D23" s="37">
        <v>1000000</v>
      </c>
      <c r="E23" s="36"/>
      <c r="F23" s="38" t="str">
        <f>IFERROR((C23*D23)/Tapaturmataajuuslaskuri[[#This Row],[Tehdyt työtunnit (h)]],"Syötä tiedot vihreisiin tai keltaisiin kuvioituihin kenttiin.")</f>
        <v>Syötä tiedot vihreisiin tai keltaisiin kuvioituihin kenttiin.</v>
      </c>
      <c r="H23" s="39" t="str">
        <f t="shared" si="0"/>
        <v>Syötä tiedot vihreisiin tai keltaisiin kuvioituihin kenttiin.</v>
      </c>
      <c r="I23" s="40">
        <f>_xlfn.XLOOKUP($C$12,Tapaturmavakuutuskeskusksen_vertailuluvut[Vuosi],Tapaturmavakuutuskeskusksen_vertailuluvut[Kokonaistaajuus (kaikki toimialat)],$D$41,-1)</f>
        <v>25.737825578060487</v>
      </c>
    </row>
    <row r="24" spans="2:9" x14ac:dyDescent="0.2">
      <c r="B24" s="35" t="s">
        <v>67</v>
      </c>
      <c r="C24" s="36"/>
      <c r="D24" s="37">
        <v>1000000</v>
      </c>
      <c r="E24" s="36"/>
      <c r="F24" s="38" t="str">
        <f>IFERROR((C24*D24)/Tapaturmataajuuslaskuri[[#This Row],[Tehdyt työtunnit (h)]],"Syötä tiedot vihreisiin tai keltaisiin kuvioituihin kenttiin.")</f>
        <v>Syötä tiedot vihreisiin tai keltaisiin kuvioituihin kenttiin.</v>
      </c>
      <c r="H24" s="39" t="str">
        <f t="shared" si="0"/>
        <v>Syötä tiedot vihreisiin tai keltaisiin kuvioituihin kenttiin.</v>
      </c>
      <c r="I24" s="40">
        <f>_xlfn.XLOOKUP($C$12,Tapaturmavakuutuskeskusksen_vertailuluvut[Vuosi],Tapaturmavakuutuskeskusksen_vertailuluvut[Kokonaistaajuus (kaikki toimialat)],$D$41,-1)</f>
        <v>25.737825578060487</v>
      </c>
    </row>
    <row r="25" spans="2:9" x14ac:dyDescent="0.2">
      <c r="B25" s="35" t="s">
        <v>68</v>
      </c>
      <c r="C25" s="36"/>
      <c r="D25" s="37">
        <v>1000000</v>
      </c>
      <c r="E25" s="36"/>
      <c r="F25" s="38" t="str">
        <f>IFERROR((C25*D25)/Tapaturmataajuuslaskuri[[#This Row],[Tehdyt työtunnit (h)]],"Syötä tiedot vihreisiin tai keltaisiin kuvioituihin kenttiin.")</f>
        <v>Syötä tiedot vihreisiin tai keltaisiin kuvioituihin kenttiin.</v>
      </c>
      <c r="H25" s="39" t="str">
        <f t="shared" si="0"/>
        <v>Syötä tiedot vihreisiin tai keltaisiin kuvioituihin kenttiin.</v>
      </c>
      <c r="I25" s="40">
        <f>_xlfn.XLOOKUP($C$12,Tapaturmavakuutuskeskusksen_vertailuluvut[Vuosi],Tapaturmavakuutuskeskusksen_vertailuluvut[Kokonaistaajuus (kaikki toimialat)],$D$41,-1)</f>
        <v>25.737825578060487</v>
      </c>
    </row>
    <row r="26" spans="2:9" x14ac:dyDescent="0.2">
      <c r="B26" s="35" t="s">
        <v>69</v>
      </c>
      <c r="C26" s="36"/>
      <c r="D26" s="37">
        <v>1000000</v>
      </c>
      <c r="E26" s="36"/>
      <c r="F26" s="38" t="str">
        <f>IFERROR((C26*D26)/Tapaturmataajuuslaskuri[[#This Row],[Tehdyt työtunnit (h)]],"Syötä tiedot vihreisiin tai keltaisiin kuvioituihin kenttiin.")</f>
        <v>Syötä tiedot vihreisiin tai keltaisiin kuvioituihin kenttiin.</v>
      </c>
      <c r="H26" s="39" t="str">
        <f t="shared" si="0"/>
        <v>Syötä tiedot vihreisiin tai keltaisiin kuvioituihin kenttiin.</v>
      </c>
      <c r="I26" s="40">
        <f>_xlfn.XLOOKUP($C$12,Tapaturmavakuutuskeskusksen_vertailuluvut[Vuosi],Tapaturmavakuutuskeskusksen_vertailuluvut[Kokonaistaajuus (kaikki toimialat)],$D$41,-1)</f>
        <v>25.737825578060487</v>
      </c>
    </row>
    <row r="27" spans="2:9" x14ac:dyDescent="0.2">
      <c r="B27" s="35" t="s">
        <v>70</v>
      </c>
      <c r="C27" s="36"/>
      <c r="D27" s="37">
        <v>1000000</v>
      </c>
      <c r="E27" s="36"/>
      <c r="F27" s="38" t="str">
        <f>IFERROR((C27*D27)/Tapaturmataajuuslaskuri[[#This Row],[Tehdyt työtunnit (h)]],"Syötä tiedot vihreisiin tai keltaisiin kuvioituihin kenttiin.")</f>
        <v>Syötä tiedot vihreisiin tai keltaisiin kuvioituihin kenttiin.</v>
      </c>
      <c r="H27" s="39" t="str">
        <f t="shared" si="0"/>
        <v>Syötä tiedot vihreisiin tai keltaisiin kuvioituihin kenttiin.</v>
      </c>
      <c r="I27" s="40">
        <f>_xlfn.XLOOKUP($C$12,Tapaturmavakuutuskeskusksen_vertailuluvut[Vuosi],Tapaturmavakuutuskeskusksen_vertailuluvut[Kokonaistaajuus (kaikki toimialat)],$D$41,-1)</f>
        <v>25.737825578060487</v>
      </c>
    </row>
    <row r="28" spans="2:9" x14ac:dyDescent="0.2">
      <c r="B28" s="41" t="s">
        <v>71</v>
      </c>
      <c r="C28" s="42">
        <f>SUM(C16:C27)</f>
        <v>0</v>
      </c>
      <c r="D28" s="37">
        <v>1000000</v>
      </c>
      <c r="E28" s="42">
        <f>SUM(E16:E27)</f>
        <v>0</v>
      </c>
      <c r="F28" s="38" t="str">
        <f>IFERROR((C28*D28)/Tapaturmataajuuslaskuri[[#This Row],[Tehdyt työtunnit (h)]],"Syötä tiedot vihreisiin tai keltaisiin kuvioituihin kenttiin.")</f>
        <v>Syötä tiedot vihreisiin tai keltaisiin kuvioituihin kenttiin.</v>
      </c>
      <c r="H28" s="39"/>
      <c r="I28" s="40"/>
    </row>
    <row r="29" spans="2:9" x14ac:dyDescent="0.2">
      <c r="D29" s="43"/>
    </row>
    <row r="30" spans="2:9" x14ac:dyDescent="0.2">
      <c r="E30" s="44" t="s">
        <v>72</v>
      </c>
      <c r="F30" s="9">
        <f>'TVK-data'!N2</f>
        <v>0</v>
      </c>
    </row>
    <row r="31" spans="2:9" ht="14.25" customHeight="1" x14ac:dyDescent="0.2">
      <c r="E31" s="44" t="s">
        <v>73</v>
      </c>
      <c r="F31" s="9">
        <f>'TVK-data'!H2</f>
        <v>25.737825578060487</v>
      </c>
    </row>
    <row r="32" spans="2:9" x14ac:dyDescent="0.2">
      <c r="F32" s="10"/>
    </row>
    <row r="33" spans="2:6" x14ac:dyDescent="0.2">
      <c r="B33" s="14"/>
      <c r="C33" s="45"/>
      <c r="F33" s="30"/>
    </row>
    <row r="34" spans="2:6" ht="20.25" x14ac:dyDescent="0.2">
      <c r="B34" s="2" t="s">
        <v>74</v>
      </c>
      <c r="E34" s="30"/>
      <c r="F34" s="30"/>
    </row>
    <row r="35" spans="2:6" x14ac:dyDescent="0.2">
      <c r="B35" s="46"/>
      <c r="C35" s="30"/>
      <c r="D35" s="30"/>
      <c r="E35" s="30"/>
      <c r="F35" s="30"/>
    </row>
    <row r="36" spans="2:6" ht="31.5" x14ac:dyDescent="0.2">
      <c r="B36" s="18" t="s">
        <v>75</v>
      </c>
      <c r="C36" s="19" t="s">
        <v>76</v>
      </c>
      <c r="D36" s="19" t="s">
        <v>77</v>
      </c>
      <c r="E36" s="30"/>
      <c r="F36" s="30"/>
    </row>
    <row r="37" spans="2:6" x14ac:dyDescent="0.2">
      <c r="B37" s="8">
        <v>2018</v>
      </c>
      <c r="C37" s="10">
        <f>'TVK-data'!L5</f>
        <v>0</v>
      </c>
      <c r="D37" s="10">
        <f>'TVK-data'!M5</f>
        <v>28.562215546318303</v>
      </c>
      <c r="E37" s="30"/>
      <c r="F37" s="30"/>
    </row>
    <row r="38" spans="2:6" x14ac:dyDescent="0.2">
      <c r="B38" s="8">
        <v>2019</v>
      </c>
      <c r="C38" s="10">
        <f>'TVK-data'!L6</f>
        <v>0</v>
      </c>
      <c r="D38" s="10">
        <f>'TVK-data'!M6</f>
        <v>28.894714731581242</v>
      </c>
      <c r="E38" s="30"/>
      <c r="F38" s="30"/>
    </row>
    <row r="39" spans="2:6" x14ac:dyDescent="0.2">
      <c r="B39" s="8">
        <v>2020</v>
      </c>
      <c r="C39" s="10">
        <f>'TVK-data'!L7</f>
        <v>0</v>
      </c>
      <c r="D39" s="10">
        <f>'TVK-data'!M7</f>
        <v>24.746677853962904</v>
      </c>
      <c r="E39" s="30"/>
    </row>
    <row r="40" spans="2:6" x14ac:dyDescent="0.2">
      <c r="B40" s="8">
        <v>2021</v>
      </c>
      <c r="C40" s="10">
        <f>'TVK-data'!L8</f>
        <v>0</v>
      </c>
      <c r="D40" s="10">
        <f>'TVK-data'!M8</f>
        <v>26.333885514448738</v>
      </c>
      <c r="E40" s="30"/>
    </row>
    <row r="41" spans="2:6" x14ac:dyDescent="0.2">
      <c r="B41" s="8">
        <v>2022</v>
      </c>
      <c r="C41" s="10">
        <f>'TVK-data'!L9</f>
        <v>0</v>
      </c>
      <c r="D41" s="10">
        <f>'TVK-data'!M9</f>
        <v>25.737825578060487</v>
      </c>
    </row>
    <row r="46" spans="2:6" ht="20.25" x14ac:dyDescent="0.2">
      <c r="B46" s="2" t="s">
        <v>78</v>
      </c>
      <c r="C46" s="30"/>
      <c r="D46" s="30"/>
      <c r="E46" s="30"/>
    </row>
    <row r="47" spans="2:6" x14ac:dyDescent="0.2">
      <c r="B47" s="30"/>
      <c r="C47" s="30"/>
      <c r="D47" s="30"/>
      <c r="E47" s="30"/>
    </row>
    <row r="48" spans="2:6" x14ac:dyDescent="0.2">
      <c r="B48" s="47" t="s">
        <v>52</v>
      </c>
      <c r="C48" s="47" t="s">
        <v>53</v>
      </c>
      <c r="D48" s="47" t="s">
        <v>79</v>
      </c>
      <c r="E48" s="47" t="s">
        <v>80</v>
      </c>
    </row>
    <row r="49" spans="2:5" x14ac:dyDescent="0.2">
      <c r="B49" s="30" t="s">
        <v>59</v>
      </c>
      <c r="C49" s="48">
        <f t="shared" ref="C49:C60" si="1">C16</f>
        <v>0</v>
      </c>
      <c r="D49" s="49"/>
      <c r="E49" s="50" t="str">
        <f t="shared" ref="E49:E60" si="2">IFERROR(C49*100/D49,"Syötä tiedot sinisiin kenttiin.")</f>
        <v>Syötä tiedot sinisiin kenttiin.</v>
      </c>
    </row>
    <row r="50" spans="2:5" x14ac:dyDescent="0.2">
      <c r="B50" s="30" t="s">
        <v>60</v>
      </c>
      <c r="C50" s="48">
        <f t="shared" si="1"/>
        <v>0</v>
      </c>
      <c r="D50" s="49"/>
      <c r="E50" s="50" t="str">
        <f t="shared" si="2"/>
        <v>Syötä tiedot sinisiin kenttiin.</v>
      </c>
    </row>
    <row r="51" spans="2:5" x14ac:dyDescent="0.2">
      <c r="B51" s="30" t="s">
        <v>61</v>
      </c>
      <c r="C51" s="48">
        <f t="shared" si="1"/>
        <v>0</v>
      </c>
      <c r="D51" s="49"/>
      <c r="E51" s="50" t="str">
        <f t="shared" si="2"/>
        <v>Syötä tiedot sinisiin kenttiin.</v>
      </c>
    </row>
    <row r="52" spans="2:5" x14ac:dyDescent="0.2">
      <c r="B52" s="30" t="s">
        <v>62</v>
      </c>
      <c r="C52" s="48">
        <f t="shared" si="1"/>
        <v>0</v>
      </c>
      <c r="D52" s="49"/>
      <c r="E52" s="50" t="str">
        <f t="shared" si="2"/>
        <v>Syötä tiedot sinisiin kenttiin.</v>
      </c>
    </row>
    <row r="53" spans="2:5" x14ac:dyDescent="0.2">
      <c r="B53" s="30" t="s">
        <v>63</v>
      </c>
      <c r="C53" s="48">
        <f t="shared" si="1"/>
        <v>0</v>
      </c>
      <c r="D53" s="49"/>
      <c r="E53" s="50" t="str">
        <f t="shared" si="2"/>
        <v>Syötä tiedot sinisiin kenttiin.</v>
      </c>
    </row>
    <row r="54" spans="2:5" x14ac:dyDescent="0.2">
      <c r="B54" s="30" t="s">
        <v>64</v>
      </c>
      <c r="C54" s="48">
        <f t="shared" si="1"/>
        <v>0</v>
      </c>
      <c r="D54" s="49"/>
      <c r="E54" s="50" t="str">
        <f t="shared" si="2"/>
        <v>Syötä tiedot sinisiin kenttiin.</v>
      </c>
    </row>
    <row r="55" spans="2:5" x14ac:dyDescent="0.2">
      <c r="B55" s="30" t="s">
        <v>65</v>
      </c>
      <c r="C55" s="48">
        <f t="shared" si="1"/>
        <v>0</v>
      </c>
      <c r="D55" s="49"/>
      <c r="E55" s="50" t="str">
        <f t="shared" si="2"/>
        <v>Syötä tiedot sinisiin kenttiin.</v>
      </c>
    </row>
    <row r="56" spans="2:5" x14ac:dyDescent="0.2">
      <c r="B56" s="30" t="s">
        <v>66</v>
      </c>
      <c r="C56" s="48">
        <f t="shared" si="1"/>
        <v>0</v>
      </c>
      <c r="D56" s="49"/>
      <c r="E56" s="50" t="str">
        <f t="shared" si="2"/>
        <v>Syötä tiedot sinisiin kenttiin.</v>
      </c>
    </row>
    <row r="57" spans="2:5" x14ac:dyDescent="0.2">
      <c r="B57" s="30" t="s">
        <v>67</v>
      </c>
      <c r="C57" s="48">
        <f t="shared" si="1"/>
        <v>0</v>
      </c>
      <c r="D57" s="49"/>
      <c r="E57" s="50" t="str">
        <f t="shared" si="2"/>
        <v>Syötä tiedot sinisiin kenttiin.</v>
      </c>
    </row>
    <row r="58" spans="2:5" x14ac:dyDescent="0.2">
      <c r="B58" s="30" t="s">
        <v>68</v>
      </c>
      <c r="C58" s="48">
        <f t="shared" si="1"/>
        <v>0</v>
      </c>
      <c r="D58" s="49"/>
      <c r="E58" s="50" t="str">
        <f t="shared" si="2"/>
        <v>Syötä tiedot sinisiin kenttiin.</v>
      </c>
    </row>
    <row r="59" spans="2:5" x14ac:dyDescent="0.2">
      <c r="B59" s="30" t="s">
        <v>69</v>
      </c>
      <c r="C59" s="48">
        <f t="shared" si="1"/>
        <v>0</v>
      </c>
      <c r="D59" s="49"/>
      <c r="E59" s="50" t="str">
        <f t="shared" si="2"/>
        <v>Syötä tiedot sinisiin kenttiin.</v>
      </c>
    </row>
    <row r="60" spans="2:5" x14ac:dyDescent="0.2">
      <c r="B60" s="30" t="s">
        <v>70</v>
      </c>
      <c r="C60" s="48">
        <f t="shared" si="1"/>
        <v>0</v>
      </c>
      <c r="D60" s="49"/>
      <c r="E60" s="50" t="str">
        <f t="shared" si="2"/>
        <v>Syötä tiedot sinisiin kenttiin.</v>
      </c>
    </row>
  </sheetData>
  <hyperlinks>
    <hyperlink ref="D8" r:id="rId1" xr:uid="{C8438617-DE19-44BE-8684-51D708170C39}"/>
  </hyperlinks>
  <pageMargins left="0.7" right="0.7" top="0.75" bottom="0.75" header="0.3" footer="0.3"/>
  <pageSetup paperSize="9" orientation="portrait" r:id="rId2"/>
  <drawing r:id="rId3"/>
  <tableParts count="3"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8DD86-10A2-4D7B-9BE4-D0DF5300A116}">
  <dimension ref="A1:B50"/>
  <sheetViews>
    <sheetView workbookViewId="0">
      <selection activeCell="C17" sqref="C17"/>
    </sheetView>
  </sheetViews>
  <sheetFormatPr defaultColWidth="8.625" defaultRowHeight="15.75" x14ac:dyDescent="0.2"/>
  <cols>
    <col min="1" max="1" width="8.625" style="23"/>
    <col min="2" max="2" width="76.25" style="23" customWidth="1"/>
    <col min="3" max="3" width="17.875" style="23" customWidth="1"/>
    <col min="4" max="4" width="19.875" style="23" customWidth="1"/>
    <col min="5" max="5" width="18.125" style="23" bestFit="1" customWidth="1"/>
    <col min="6" max="6" width="29.875" style="23" bestFit="1" customWidth="1"/>
    <col min="7" max="16384" width="8.625" style="23"/>
  </cols>
  <sheetData>
    <row r="1" spans="1:2" x14ac:dyDescent="0.2">
      <c r="A1" s="7" t="e" vm="1">
        <v>#VALUE!</v>
      </c>
    </row>
    <row r="2" spans="1:2" x14ac:dyDescent="0.2">
      <c r="A2" s="7"/>
    </row>
    <row r="3" spans="1:2" x14ac:dyDescent="0.2">
      <c r="A3" s="7"/>
    </row>
    <row r="4" spans="1:2" ht="25.5" x14ac:dyDescent="0.2">
      <c r="B4" s="11" t="s">
        <v>12</v>
      </c>
    </row>
    <row r="5" spans="1:2" x14ac:dyDescent="0.2">
      <c r="B5" s="24"/>
    </row>
    <row r="6" spans="1:2" s="26" customFormat="1" ht="31.5" x14ac:dyDescent="0.2">
      <c r="A6" s="22" t="s">
        <v>13</v>
      </c>
      <c r="B6" s="25" t="s">
        <v>170</v>
      </c>
    </row>
    <row r="7" spans="1:2" s="26" customFormat="1" x14ac:dyDescent="0.2">
      <c r="A7" s="22"/>
      <c r="B7" s="27" t="s">
        <v>171</v>
      </c>
    </row>
    <row r="8" spans="1:2" s="26" customFormat="1" x14ac:dyDescent="0.2">
      <c r="A8" s="22"/>
      <c r="B8" s="27" t="s">
        <v>14</v>
      </c>
    </row>
    <row r="9" spans="1:2" s="26" customFormat="1" x14ac:dyDescent="0.2">
      <c r="A9" s="22"/>
      <c r="B9" s="27"/>
    </row>
    <row r="10" spans="1:2" s="26" customFormat="1" x14ac:dyDescent="0.2">
      <c r="A10" s="22" t="s">
        <v>15</v>
      </c>
      <c r="B10" s="26" t="s">
        <v>172</v>
      </c>
    </row>
    <row r="11" spans="1:2" s="26" customFormat="1" x14ac:dyDescent="0.2">
      <c r="A11" s="22"/>
    </row>
    <row r="12" spans="1:2" s="26" customFormat="1" x14ac:dyDescent="0.2">
      <c r="A12" s="22" t="s">
        <v>16</v>
      </c>
      <c r="B12" s="27" t="s">
        <v>17</v>
      </c>
    </row>
    <row r="13" spans="1:2" s="26" customFormat="1" x14ac:dyDescent="0.2">
      <c r="A13" s="22"/>
      <c r="B13" s="27" t="s">
        <v>18</v>
      </c>
    </row>
    <row r="14" spans="1:2" s="26" customFormat="1" x14ac:dyDescent="0.2"/>
    <row r="15" spans="1:2" s="26" customFormat="1" x14ac:dyDescent="0.2">
      <c r="A15" s="22" t="s">
        <v>19</v>
      </c>
      <c r="B15" s="14" t="s">
        <v>20</v>
      </c>
    </row>
    <row r="16" spans="1:2" s="26" customFormat="1" x14ac:dyDescent="0.2">
      <c r="A16" s="22"/>
      <c r="B16" s="20" t="s">
        <v>21</v>
      </c>
    </row>
    <row r="17" spans="1:2" s="26" customFormat="1" x14ac:dyDescent="0.2">
      <c r="A17" s="22"/>
      <c r="B17" s="20" t="s">
        <v>22</v>
      </c>
    </row>
    <row r="18" spans="1:2" s="26" customFormat="1" x14ac:dyDescent="0.2">
      <c r="A18" s="22"/>
      <c r="B18" s="20" t="s">
        <v>23</v>
      </c>
    </row>
    <row r="19" spans="1:2" s="26" customFormat="1" x14ac:dyDescent="0.2">
      <c r="A19" s="22"/>
      <c r="B19" s="20" t="s">
        <v>24</v>
      </c>
    </row>
    <row r="20" spans="1:2" s="26" customFormat="1" x14ac:dyDescent="0.2">
      <c r="A20" s="22"/>
      <c r="B20" s="20" t="s">
        <v>25</v>
      </c>
    </row>
    <row r="21" spans="1:2" s="26" customFormat="1" x14ac:dyDescent="0.2">
      <c r="A21" s="22"/>
      <c r="B21" s="27"/>
    </row>
    <row r="22" spans="1:2" s="26" customFormat="1" ht="31.5" x14ac:dyDescent="0.2">
      <c r="A22" s="22"/>
      <c r="B22" s="14" t="s">
        <v>26</v>
      </c>
    </row>
    <row r="23" spans="1:2" s="26" customFormat="1" x14ac:dyDescent="0.2">
      <c r="A23" s="22"/>
      <c r="B23" s="14" t="s">
        <v>27</v>
      </c>
    </row>
    <row r="24" spans="1:2" s="26" customFormat="1" x14ac:dyDescent="0.2">
      <c r="A24" s="22"/>
      <c r="B24" s="14" t="s">
        <v>28</v>
      </c>
    </row>
    <row r="25" spans="1:2" s="26" customFormat="1" x14ac:dyDescent="0.2">
      <c r="A25" s="22"/>
      <c r="B25" s="14" t="s">
        <v>29</v>
      </c>
    </row>
    <row r="26" spans="1:2" s="26" customFormat="1" x14ac:dyDescent="0.2">
      <c r="A26" s="22"/>
      <c r="B26" s="14" t="s">
        <v>30</v>
      </c>
    </row>
    <row r="27" spans="1:2" s="26" customFormat="1" x14ac:dyDescent="0.2">
      <c r="A27" s="22"/>
      <c r="B27" s="14" t="s">
        <v>31</v>
      </c>
    </row>
    <row r="28" spans="1:2" s="26" customFormat="1" x14ac:dyDescent="0.2">
      <c r="A28" s="22"/>
      <c r="B28" s="14" t="s">
        <v>32</v>
      </c>
    </row>
    <row r="29" spans="1:2" s="26" customFormat="1" x14ac:dyDescent="0.2">
      <c r="A29" s="22"/>
      <c r="B29" s="14" t="s">
        <v>33</v>
      </c>
    </row>
    <row r="30" spans="1:2" s="26" customFormat="1" x14ac:dyDescent="0.2">
      <c r="A30" s="22"/>
      <c r="B30" s="14" t="s">
        <v>34</v>
      </c>
    </row>
    <row r="31" spans="1:2" s="26" customFormat="1" x14ac:dyDescent="0.2">
      <c r="A31" s="22"/>
      <c r="B31" s="14" t="s">
        <v>35</v>
      </c>
    </row>
    <row r="32" spans="1:2" s="26" customFormat="1" x14ac:dyDescent="0.2">
      <c r="A32" s="22"/>
      <c r="B32" s="14" t="s">
        <v>36</v>
      </c>
    </row>
    <row r="33" spans="1:2" s="26" customFormat="1" x14ac:dyDescent="0.2">
      <c r="A33" s="22"/>
      <c r="B33" s="14" t="s">
        <v>37</v>
      </c>
    </row>
    <row r="34" spans="1:2" s="26" customFormat="1" x14ac:dyDescent="0.2">
      <c r="A34" s="22"/>
      <c r="B34" s="14" t="s">
        <v>38</v>
      </c>
    </row>
    <row r="35" spans="1:2" s="26" customFormat="1" x14ac:dyDescent="0.2">
      <c r="A35" s="22"/>
      <c r="B35" s="14" t="s">
        <v>39</v>
      </c>
    </row>
    <row r="36" spans="1:2" s="26" customFormat="1" x14ac:dyDescent="0.2">
      <c r="A36" s="22"/>
      <c r="B36" s="14" t="s">
        <v>40</v>
      </c>
    </row>
    <row r="37" spans="1:2" s="26" customFormat="1" x14ac:dyDescent="0.2">
      <c r="A37" s="22"/>
      <c r="B37" s="27"/>
    </row>
    <row r="38" spans="1:2" s="26" customFormat="1" ht="31.5" x14ac:dyDescent="0.2">
      <c r="A38" s="22"/>
      <c r="B38" s="21" t="s">
        <v>41</v>
      </c>
    </row>
    <row r="39" spans="1:2" s="26" customFormat="1" ht="47.25" x14ac:dyDescent="0.2">
      <c r="A39" s="22"/>
      <c r="B39" s="21" t="s">
        <v>42</v>
      </c>
    </row>
    <row r="40" spans="1:2" s="26" customFormat="1" x14ac:dyDescent="0.2">
      <c r="A40" s="22"/>
      <c r="B40" s="7"/>
    </row>
    <row r="41" spans="1:2" s="26" customFormat="1" x14ac:dyDescent="0.2">
      <c r="A41" s="22" t="s">
        <v>43</v>
      </c>
      <c r="B41" s="20" t="s">
        <v>44</v>
      </c>
    </row>
    <row r="42" spans="1:2" s="26" customFormat="1" ht="63" x14ac:dyDescent="0.2">
      <c r="A42" s="22"/>
      <c r="B42" s="20" t="s">
        <v>168</v>
      </c>
    </row>
    <row r="43" spans="1:2" s="26" customFormat="1" ht="47.25" x14ac:dyDescent="0.2">
      <c r="A43" s="22"/>
      <c r="B43" s="20" t="s">
        <v>167</v>
      </c>
    </row>
    <row r="44" spans="1:2" s="26" customFormat="1" x14ac:dyDescent="0.2">
      <c r="A44" s="22"/>
      <c r="B44" s="20"/>
    </row>
    <row r="45" spans="1:2" s="26" customFormat="1" ht="31.5" x14ac:dyDescent="0.2">
      <c r="A45" s="22" t="s">
        <v>45</v>
      </c>
      <c r="B45" s="20" t="s">
        <v>46</v>
      </c>
    </row>
    <row r="46" spans="1:2" s="26" customFormat="1" ht="31.5" x14ac:dyDescent="0.2">
      <c r="A46" s="22"/>
      <c r="B46" s="20" t="s">
        <v>169</v>
      </c>
    </row>
    <row r="47" spans="1:2" x14ac:dyDescent="0.2">
      <c r="A47" s="28"/>
    </row>
    <row r="48" spans="1:2" x14ac:dyDescent="0.2">
      <c r="A48" s="28"/>
    </row>
    <row r="49" spans="1:2" x14ac:dyDescent="0.2">
      <c r="A49" s="28"/>
    </row>
    <row r="50" spans="1:2" x14ac:dyDescent="0.2">
      <c r="A50" s="28"/>
      <c r="B50" s="2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F0A4F-25E4-4F39-A9A4-38A7DD699A5E}">
  <dimension ref="A1:B36"/>
  <sheetViews>
    <sheetView workbookViewId="0">
      <selection activeCell="D12" sqref="D12"/>
    </sheetView>
  </sheetViews>
  <sheetFormatPr defaultColWidth="8.625" defaultRowHeight="15.75" x14ac:dyDescent="0.2"/>
  <cols>
    <col min="1" max="1" width="8.625" style="7"/>
    <col min="2" max="2" width="76.25" style="7" customWidth="1"/>
    <col min="3" max="16384" width="8.625" style="7"/>
  </cols>
  <sheetData>
    <row r="1" spans="1:2" x14ac:dyDescent="0.2">
      <c r="A1" s="7" t="e" vm="1">
        <v>#VALUE!</v>
      </c>
    </row>
    <row r="4" spans="1:2" ht="25.5" x14ac:dyDescent="0.2">
      <c r="B4" s="17" t="s">
        <v>1</v>
      </c>
    </row>
    <row r="8" spans="1:2" ht="20.25" x14ac:dyDescent="0.2">
      <c r="B8" s="1" t="s">
        <v>2</v>
      </c>
    </row>
    <row r="9" spans="1:2" x14ac:dyDescent="0.2">
      <c r="B9" s="13"/>
    </row>
    <row r="10" spans="1:2" ht="31.5" x14ac:dyDescent="0.2">
      <c r="B10" s="7" t="s">
        <v>3</v>
      </c>
    </row>
    <row r="12" spans="1:2" ht="47.25" x14ac:dyDescent="0.2">
      <c r="B12" s="7" t="s">
        <v>4</v>
      </c>
    </row>
    <row r="23" spans="2:2" ht="20.25" x14ac:dyDescent="0.2">
      <c r="B23" s="2" t="s">
        <v>5</v>
      </c>
    </row>
    <row r="25" spans="2:2" ht="63" x14ac:dyDescent="0.2">
      <c r="B25" s="14" t="s">
        <v>6</v>
      </c>
    </row>
    <row r="26" spans="2:2" x14ac:dyDescent="0.2">
      <c r="B26" s="14"/>
    </row>
    <row r="27" spans="2:2" ht="31.5" x14ac:dyDescent="0.2">
      <c r="B27" s="7" t="s">
        <v>7</v>
      </c>
    </row>
    <row r="28" spans="2:2" x14ac:dyDescent="0.2">
      <c r="B28" s="15" t="s">
        <v>8</v>
      </c>
    </row>
    <row r="32" spans="2:2" ht="20.25" x14ac:dyDescent="0.2">
      <c r="B32" s="1" t="s">
        <v>9</v>
      </c>
    </row>
    <row r="33" spans="2:2" x14ac:dyDescent="0.2">
      <c r="B33" s="16"/>
    </row>
    <row r="34" spans="2:2" ht="31.5" x14ac:dyDescent="0.2">
      <c r="B34" s="14" t="s">
        <v>10</v>
      </c>
    </row>
    <row r="35" spans="2:2" ht="17.25" customHeight="1" x14ac:dyDescent="0.2">
      <c r="B35" s="14" t="s">
        <v>11</v>
      </c>
    </row>
    <row r="36" spans="2:2" x14ac:dyDescent="0.2">
      <c r="B36" s="14"/>
    </row>
  </sheetData>
  <hyperlinks>
    <hyperlink ref="B28" r:id="rId1" xr:uid="{52A391C3-033A-41F3-B28B-1F5AD838BC3C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A7729-2231-4EF9-A20B-BAFADD81D6C7}">
  <dimension ref="A1:N309"/>
  <sheetViews>
    <sheetView workbookViewId="0">
      <selection activeCell="L14" sqref="L14"/>
    </sheetView>
  </sheetViews>
  <sheetFormatPr defaultColWidth="8.625" defaultRowHeight="14.25" x14ac:dyDescent="0.2"/>
  <cols>
    <col min="1" max="1" width="17.625" style="3" bestFit="1" customWidth="1"/>
    <col min="2" max="2" width="15.125" style="3" bestFit="1" customWidth="1"/>
    <col min="3" max="3" width="39.875" style="3" bestFit="1" customWidth="1"/>
    <col min="4" max="4" width="13.625" style="3" bestFit="1" customWidth="1"/>
    <col min="5" max="10" width="8.625" style="3"/>
    <col min="11" max="11" width="9.75" style="3" bestFit="1" customWidth="1"/>
    <col min="12" max="12" width="13.625" style="3" bestFit="1" customWidth="1"/>
    <col min="13" max="13" width="17.875" style="3" bestFit="1" customWidth="1"/>
    <col min="14" max="14" width="14.875" style="3" bestFit="1" customWidth="1"/>
    <col min="15" max="16384" width="8.625" style="3"/>
  </cols>
  <sheetData>
    <row r="1" spans="1:14" x14ac:dyDescent="0.2">
      <c r="A1" s="5" t="s">
        <v>81</v>
      </c>
      <c r="B1" s="5" t="s">
        <v>82</v>
      </c>
      <c r="C1" s="5" t="s">
        <v>83</v>
      </c>
      <c r="D1" s="5" t="s">
        <v>84</v>
      </c>
      <c r="G1" s="5" t="s">
        <v>85</v>
      </c>
      <c r="H1" s="5" t="s">
        <v>86</v>
      </c>
      <c r="K1" s="3" t="s">
        <v>87</v>
      </c>
      <c r="L1" s="3" t="s">
        <v>88</v>
      </c>
      <c r="M1" s="3" t="s">
        <v>89</v>
      </c>
      <c r="N1" s="3" t="s">
        <v>90</v>
      </c>
    </row>
    <row r="2" spans="1:14" x14ac:dyDescent="0.2">
      <c r="A2" s="3" t="s">
        <v>91</v>
      </c>
      <c r="B2" s="3" t="s">
        <v>92</v>
      </c>
      <c r="C2" s="3" t="s">
        <v>93</v>
      </c>
      <c r="D2" s="6">
        <v>28.562215546318303</v>
      </c>
      <c r="G2" s="3">
        <f>[2]Taajuus!C5</f>
        <v>2022</v>
      </c>
      <c r="H2" s="3">
        <f>SUMIFS(D:D,B:B,"Kokonaistaajuus",A:A,G2)</f>
        <v>25.737825578060487</v>
      </c>
      <c r="K2" s="3">
        <f>LASKURI!C8</f>
        <v>0</v>
      </c>
      <c r="L2" s="3">
        <f>1*LEFT(K2,2)</f>
        <v>0</v>
      </c>
      <c r="M2" s="3" t="e">
        <f>_xlfn.XLOOKUP(L2,B:B,C:C)</f>
        <v>#N/A</v>
      </c>
      <c r="N2" s="6">
        <f>SUMIFS(D:D,A:A,G2,B:B,L2)</f>
        <v>0</v>
      </c>
    </row>
    <row r="3" spans="1:14" x14ac:dyDescent="0.2">
      <c r="A3" s="3" t="s">
        <v>91</v>
      </c>
      <c r="B3" s="4">
        <v>1</v>
      </c>
      <c r="C3" s="3" t="s">
        <v>94</v>
      </c>
      <c r="D3" s="6">
        <v>33.312115425419051</v>
      </c>
    </row>
    <row r="4" spans="1:14" x14ac:dyDescent="0.2">
      <c r="A4" s="3" t="s">
        <v>91</v>
      </c>
      <c r="B4" s="4">
        <v>2</v>
      </c>
      <c r="C4" s="3" t="s">
        <v>95</v>
      </c>
      <c r="D4" s="6">
        <v>26.303751143641353</v>
      </c>
      <c r="K4" s="3" t="s">
        <v>96</v>
      </c>
    </row>
    <row r="5" spans="1:14" x14ac:dyDescent="0.2">
      <c r="A5" s="3" t="s">
        <v>91</v>
      </c>
      <c r="B5" s="4">
        <v>8</v>
      </c>
      <c r="C5" s="3" t="s">
        <v>97</v>
      </c>
      <c r="D5" s="6">
        <v>51.427276846397831</v>
      </c>
      <c r="K5" s="3">
        <v>2018</v>
      </c>
      <c r="L5" s="6">
        <f>SUMIFS(D:D,B:B,$L$2,A:A,K5)</f>
        <v>0</v>
      </c>
      <c r="M5" s="6">
        <f>SUMIFS(D:D,B:B,"Kokonaistaajuus",A:A,K5)</f>
        <v>28.562215546318303</v>
      </c>
    </row>
    <row r="6" spans="1:14" x14ac:dyDescent="0.2">
      <c r="A6" s="3" t="s">
        <v>91</v>
      </c>
      <c r="B6" s="3">
        <v>10</v>
      </c>
      <c r="C6" s="3" t="s">
        <v>98</v>
      </c>
      <c r="D6" s="6">
        <v>33.904917606405711</v>
      </c>
      <c r="K6" s="3">
        <v>2019</v>
      </c>
      <c r="L6" s="6">
        <f t="shared" ref="L6:L9" si="0">SUMIFS(D:D,B:B,$L$2,A:A,K6)</f>
        <v>0</v>
      </c>
      <c r="M6" s="6">
        <f t="shared" ref="M6:M9" si="1">SUMIFS(D:D,B:B,"Kokonaistaajuus",A:A,K6)</f>
        <v>28.894714731581242</v>
      </c>
    </row>
    <row r="7" spans="1:14" x14ac:dyDescent="0.2">
      <c r="A7" s="3" t="s">
        <v>91</v>
      </c>
      <c r="B7" s="3">
        <v>11</v>
      </c>
      <c r="C7" s="3" t="s">
        <v>99</v>
      </c>
      <c r="D7" s="6">
        <v>25.98984771573604</v>
      </c>
      <c r="K7" s="3">
        <v>2020</v>
      </c>
      <c r="L7" s="6">
        <f t="shared" si="0"/>
        <v>0</v>
      </c>
      <c r="M7" s="6">
        <f t="shared" si="1"/>
        <v>24.746677853962904</v>
      </c>
    </row>
    <row r="8" spans="1:14" x14ac:dyDescent="0.2">
      <c r="A8" s="3" t="s">
        <v>91</v>
      </c>
      <c r="B8" s="3">
        <v>16</v>
      </c>
      <c r="C8" s="3" t="s">
        <v>100</v>
      </c>
      <c r="D8" s="6">
        <v>55.999486537659251</v>
      </c>
      <c r="K8" s="3">
        <v>2021</v>
      </c>
      <c r="L8" s="6">
        <f t="shared" si="0"/>
        <v>0</v>
      </c>
      <c r="M8" s="6">
        <f t="shared" si="1"/>
        <v>26.333885514448738</v>
      </c>
    </row>
    <row r="9" spans="1:14" x14ac:dyDescent="0.2">
      <c r="A9" s="3" t="s">
        <v>91</v>
      </c>
      <c r="B9" s="3">
        <v>17</v>
      </c>
      <c r="C9" s="3" t="s">
        <v>101</v>
      </c>
      <c r="D9" s="6">
        <v>14.96774193548387</v>
      </c>
      <c r="K9" s="3">
        <v>2022</v>
      </c>
      <c r="L9" s="6">
        <f t="shared" si="0"/>
        <v>0</v>
      </c>
      <c r="M9" s="6">
        <f t="shared" si="1"/>
        <v>25.737825578060487</v>
      </c>
    </row>
    <row r="10" spans="1:14" x14ac:dyDescent="0.2">
      <c r="A10" s="3" t="s">
        <v>91</v>
      </c>
      <c r="B10" s="3">
        <v>18</v>
      </c>
      <c r="C10" s="3" t="s">
        <v>102</v>
      </c>
      <c r="D10" s="6">
        <v>14.86277012856752</v>
      </c>
    </row>
    <row r="11" spans="1:14" x14ac:dyDescent="0.2">
      <c r="A11" s="3" t="s">
        <v>91</v>
      </c>
      <c r="B11" s="3">
        <v>20</v>
      </c>
      <c r="C11" s="3" t="s">
        <v>103</v>
      </c>
      <c r="D11" s="6">
        <v>12.479678684135029</v>
      </c>
    </row>
    <row r="12" spans="1:14" x14ac:dyDescent="0.2">
      <c r="A12" s="3" t="s">
        <v>91</v>
      </c>
      <c r="B12" s="3">
        <v>22</v>
      </c>
      <c r="C12" s="3" t="s">
        <v>104</v>
      </c>
      <c r="D12" s="6">
        <v>35.6906807666887</v>
      </c>
    </row>
    <row r="13" spans="1:14" x14ac:dyDescent="0.2">
      <c r="A13" s="3" t="s">
        <v>91</v>
      </c>
      <c r="B13" s="3">
        <v>23</v>
      </c>
      <c r="C13" s="3" t="s">
        <v>105</v>
      </c>
      <c r="D13" s="6">
        <v>40.661359461114515</v>
      </c>
    </row>
    <row r="14" spans="1:14" x14ac:dyDescent="0.2">
      <c r="A14" s="3" t="s">
        <v>91</v>
      </c>
      <c r="B14" s="3">
        <v>24</v>
      </c>
      <c r="C14" s="3" t="s">
        <v>106</v>
      </c>
      <c r="D14" s="6">
        <v>28.278799963745129</v>
      </c>
    </row>
    <row r="15" spans="1:14" x14ac:dyDescent="0.2">
      <c r="A15" s="3" t="s">
        <v>91</v>
      </c>
      <c r="B15" s="3">
        <v>25</v>
      </c>
      <c r="C15" s="3" t="s">
        <v>107</v>
      </c>
      <c r="D15" s="6">
        <v>52.222668437799264</v>
      </c>
    </row>
    <row r="16" spans="1:14" x14ac:dyDescent="0.2">
      <c r="A16" s="3" t="s">
        <v>91</v>
      </c>
      <c r="B16" s="3">
        <v>26</v>
      </c>
      <c r="C16" s="3" t="s">
        <v>108</v>
      </c>
      <c r="D16" s="6">
        <v>7.2616143774357242</v>
      </c>
    </row>
    <row r="17" spans="1:4" x14ac:dyDescent="0.2">
      <c r="A17" s="3" t="s">
        <v>91</v>
      </c>
      <c r="B17" s="3">
        <v>27</v>
      </c>
      <c r="C17" s="3" t="s">
        <v>109</v>
      </c>
      <c r="D17" s="6">
        <v>14.84151383441111</v>
      </c>
    </row>
    <row r="18" spans="1:4" x14ac:dyDescent="0.2">
      <c r="A18" s="3" t="s">
        <v>91</v>
      </c>
      <c r="B18" s="3">
        <v>28</v>
      </c>
      <c r="C18" s="3" t="s">
        <v>110</v>
      </c>
      <c r="D18" s="6">
        <v>24.417072610571868</v>
      </c>
    </row>
    <row r="19" spans="1:4" x14ac:dyDescent="0.2">
      <c r="A19" s="3" t="s">
        <v>91</v>
      </c>
      <c r="B19" s="3">
        <v>29</v>
      </c>
      <c r="C19" s="3" t="s">
        <v>111</v>
      </c>
      <c r="D19" s="6">
        <v>72.141972761040037</v>
      </c>
    </row>
    <row r="20" spans="1:4" x14ac:dyDescent="0.2">
      <c r="A20" s="3" t="s">
        <v>91</v>
      </c>
      <c r="B20" s="3">
        <v>30</v>
      </c>
      <c r="C20" s="3" t="s">
        <v>112</v>
      </c>
      <c r="D20" s="6">
        <v>38.998357963875208</v>
      </c>
    </row>
    <row r="21" spans="1:4" x14ac:dyDescent="0.2">
      <c r="A21" s="3" t="s">
        <v>91</v>
      </c>
      <c r="B21" s="3">
        <v>31</v>
      </c>
      <c r="C21" s="3" t="s">
        <v>113</v>
      </c>
      <c r="D21" s="6">
        <v>23.570913172452499</v>
      </c>
    </row>
    <row r="22" spans="1:4" x14ac:dyDescent="0.2">
      <c r="A22" s="3" t="s">
        <v>91</v>
      </c>
      <c r="B22" s="3">
        <v>32</v>
      </c>
      <c r="C22" s="3" t="s">
        <v>114</v>
      </c>
      <c r="D22" s="6">
        <v>23.880154256897065</v>
      </c>
    </row>
    <row r="23" spans="1:4" x14ac:dyDescent="0.2">
      <c r="A23" s="3" t="s">
        <v>91</v>
      </c>
      <c r="B23" s="3">
        <v>33</v>
      </c>
      <c r="C23" s="3" t="s">
        <v>115</v>
      </c>
      <c r="D23" s="6">
        <v>30.854051092390932</v>
      </c>
    </row>
    <row r="24" spans="1:4" x14ac:dyDescent="0.2">
      <c r="A24" s="3" t="s">
        <v>91</v>
      </c>
      <c r="B24" s="3">
        <v>35</v>
      </c>
      <c r="C24" s="3" t="s">
        <v>116</v>
      </c>
      <c r="D24" s="6">
        <v>23.87745907793963</v>
      </c>
    </row>
    <row r="25" spans="1:4" x14ac:dyDescent="0.2">
      <c r="A25" s="3" t="s">
        <v>91</v>
      </c>
      <c r="B25" s="3">
        <v>38</v>
      </c>
      <c r="C25" s="3" t="s">
        <v>117</v>
      </c>
      <c r="D25" s="6">
        <v>37.288479075894216</v>
      </c>
    </row>
    <row r="26" spans="1:4" x14ac:dyDescent="0.2">
      <c r="A26" s="3" t="s">
        <v>91</v>
      </c>
      <c r="B26" s="3">
        <v>41</v>
      </c>
      <c r="C26" s="3" t="s">
        <v>118</v>
      </c>
      <c r="D26" s="6">
        <v>61.482328595545397</v>
      </c>
    </row>
    <row r="27" spans="1:4" x14ac:dyDescent="0.2">
      <c r="A27" s="3" t="s">
        <v>91</v>
      </c>
      <c r="B27" s="3">
        <v>42</v>
      </c>
      <c r="C27" s="3" t="s">
        <v>119</v>
      </c>
      <c r="D27" s="6">
        <v>38.092143269786249</v>
      </c>
    </row>
    <row r="28" spans="1:4" x14ac:dyDescent="0.2">
      <c r="A28" s="3" t="s">
        <v>91</v>
      </c>
      <c r="B28" s="3">
        <v>43</v>
      </c>
      <c r="C28" s="3" t="s">
        <v>120</v>
      </c>
      <c r="D28" s="6">
        <v>61.9980512578245</v>
      </c>
    </row>
    <row r="29" spans="1:4" x14ac:dyDescent="0.2">
      <c r="A29" s="3" t="s">
        <v>91</v>
      </c>
      <c r="B29" s="3">
        <v>45</v>
      </c>
      <c r="C29" s="3" t="s">
        <v>121</v>
      </c>
      <c r="D29" s="6">
        <v>35.582424396155687</v>
      </c>
    </row>
    <row r="30" spans="1:4" x14ac:dyDescent="0.2">
      <c r="A30" s="3" t="s">
        <v>91</v>
      </c>
      <c r="B30" s="3">
        <v>46</v>
      </c>
      <c r="C30" s="3" t="s">
        <v>122</v>
      </c>
      <c r="D30" s="6">
        <v>21.726963974945757</v>
      </c>
    </row>
    <row r="31" spans="1:4" x14ac:dyDescent="0.2">
      <c r="A31" s="3" t="s">
        <v>91</v>
      </c>
      <c r="B31" s="3">
        <v>47</v>
      </c>
      <c r="C31" s="3" t="s">
        <v>123</v>
      </c>
      <c r="D31" s="6">
        <v>28.245864036319137</v>
      </c>
    </row>
    <row r="32" spans="1:4" x14ac:dyDescent="0.2">
      <c r="A32" s="3" t="s">
        <v>91</v>
      </c>
      <c r="B32" s="3">
        <v>49</v>
      </c>
      <c r="C32" s="3" t="s">
        <v>124</v>
      </c>
      <c r="D32" s="6">
        <v>40.292687623357239</v>
      </c>
    </row>
    <row r="33" spans="1:4" x14ac:dyDescent="0.2">
      <c r="A33" s="3" t="s">
        <v>91</v>
      </c>
      <c r="B33" s="3">
        <v>50</v>
      </c>
      <c r="C33" s="3" t="s">
        <v>125</v>
      </c>
      <c r="D33" s="6">
        <v>20.529407881708362</v>
      </c>
    </row>
    <row r="34" spans="1:4" x14ac:dyDescent="0.2">
      <c r="A34" s="3" t="s">
        <v>91</v>
      </c>
      <c r="B34" s="3">
        <v>51</v>
      </c>
      <c r="C34" s="3" t="s">
        <v>126</v>
      </c>
      <c r="D34" s="6">
        <v>15.818686401480111</v>
      </c>
    </row>
    <row r="35" spans="1:4" x14ac:dyDescent="0.2">
      <c r="A35" s="3" t="s">
        <v>91</v>
      </c>
      <c r="B35" s="3">
        <v>52</v>
      </c>
      <c r="C35" s="3" t="s">
        <v>127</v>
      </c>
      <c r="D35" s="6">
        <v>33.873376996438012</v>
      </c>
    </row>
    <row r="36" spans="1:4" x14ac:dyDescent="0.2">
      <c r="A36" s="3" t="s">
        <v>91</v>
      </c>
      <c r="B36" s="3">
        <v>53</v>
      </c>
      <c r="C36" s="3" t="s">
        <v>128</v>
      </c>
      <c r="D36" s="6">
        <v>59.014033825116947</v>
      </c>
    </row>
    <row r="37" spans="1:4" x14ac:dyDescent="0.2">
      <c r="A37" s="3" t="s">
        <v>91</v>
      </c>
      <c r="B37" s="3">
        <v>55</v>
      </c>
      <c r="C37" s="3" t="s">
        <v>129</v>
      </c>
      <c r="D37" s="6">
        <v>27.562630201378131</v>
      </c>
    </row>
    <row r="38" spans="1:4" x14ac:dyDescent="0.2">
      <c r="A38" s="3" t="s">
        <v>91</v>
      </c>
      <c r="B38" s="3">
        <v>56</v>
      </c>
      <c r="C38" s="3" t="s">
        <v>130</v>
      </c>
      <c r="D38" s="6">
        <v>37.006704515484238</v>
      </c>
    </row>
    <row r="39" spans="1:4" x14ac:dyDescent="0.2">
      <c r="A39" s="3" t="s">
        <v>91</v>
      </c>
      <c r="B39" s="3">
        <v>58</v>
      </c>
      <c r="C39" s="3" t="s">
        <v>131</v>
      </c>
      <c r="D39" s="6">
        <v>7.0297244521588196</v>
      </c>
    </row>
    <row r="40" spans="1:4" x14ac:dyDescent="0.2">
      <c r="A40" s="3" t="s">
        <v>91</v>
      </c>
      <c r="B40" s="3">
        <v>59</v>
      </c>
      <c r="C40" s="3" t="s">
        <v>132</v>
      </c>
      <c r="D40" s="6">
        <v>16.8947457340767</v>
      </c>
    </row>
    <row r="41" spans="1:4" x14ac:dyDescent="0.2">
      <c r="A41" s="3" t="s">
        <v>91</v>
      </c>
      <c r="B41" s="3">
        <v>61</v>
      </c>
      <c r="C41" s="3" t="s">
        <v>133</v>
      </c>
      <c r="D41" s="6">
        <v>6.0390763765541742</v>
      </c>
    </row>
    <row r="42" spans="1:4" x14ac:dyDescent="0.2">
      <c r="A42" s="3" t="s">
        <v>91</v>
      </c>
      <c r="B42" s="3">
        <v>62</v>
      </c>
      <c r="C42" s="3" t="s">
        <v>134</v>
      </c>
      <c r="D42" s="6">
        <v>2.991183879093199</v>
      </c>
    </row>
    <row r="43" spans="1:4" x14ac:dyDescent="0.2">
      <c r="A43" s="3" t="s">
        <v>91</v>
      </c>
      <c r="B43" s="3">
        <v>64</v>
      </c>
      <c r="C43" s="3" t="s">
        <v>135</v>
      </c>
      <c r="D43" s="6">
        <v>7.4001105211311593</v>
      </c>
    </row>
    <row r="44" spans="1:4" x14ac:dyDescent="0.2">
      <c r="A44" s="3" t="s">
        <v>91</v>
      </c>
      <c r="B44" s="3">
        <v>68</v>
      </c>
      <c r="C44" s="3" t="s">
        <v>136</v>
      </c>
      <c r="D44" s="6">
        <v>24.528972627088518</v>
      </c>
    </row>
    <row r="45" spans="1:4" x14ac:dyDescent="0.2">
      <c r="A45" s="3" t="s">
        <v>91</v>
      </c>
      <c r="B45" s="3">
        <v>69</v>
      </c>
      <c r="C45" s="3" t="s">
        <v>137</v>
      </c>
      <c r="D45" s="6">
        <v>3.9505324630711098</v>
      </c>
    </row>
    <row r="46" spans="1:4" x14ac:dyDescent="0.2">
      <c r="A46" s="3" t="s">
        <v>91</v>
      </c>
      <c r="B46" s="3">
        <v>70</v>
      </c>
      <c r="C46" s="3" t="s">
        <v>138</v>
      </c>
      <c r="D46" s="6">
        <v>13.279629925027916</v>
      </c>
    </row>
    <row r="47" spans="1:4" x14ac:dyDescent="0.2">
      <c r="A47" s="3" t="s">
        <v>91</v>
      </c>
      <c r="B47" s="3">
        <v>71</v>
      </c>
      <c r="C47" s="3" t="s">
        <v>139</v>
      </c>
      <c r="D47" s="6">
        <v>14.531339421234666</v>
      </c>
    </row>
    <row r="48" spans="1:4" x14ac:dyDescent="0.2">
      <c r="A48" s="3" t="s">
        <v>91</v>
      </c>
      <c r="B48" s="3">
        <v>72</v>
      </c>
      <c r="C48" s="3" t="s">
        <v>140</v>
      </c>
      <c r="D48" s="6">
        <v>8.9821340763809214</v>
      </c>
    </row>
    <row r="49" spans="1:4" x14ac:dyDescent="0.2">
      <c r="A49" s="3" t="s">
        <v>91</v>
      </c>
      <c r="B49" s="3">
        <v>73</v>
      </c>
      <c r="C49" s="3" t="s">
        <v>141</v>
      </c>
      <c r="D49" s="6">
        <v>8.8063346407163472</v>
      </c>
    </row>
    <row r="50" spans="1:4" x14ac:dyDescent="0.2">
      <c r="A50" s="3" t="s">
        <v>91</v>
      </c>
      <c r="B50" s="3">
        <v>74</v>
      </c>
      <c r="C50" s="3" t="s">
        <v>142</v>
      </c>
      <c r="D50" s="6">
        <v>15.482595805424399</v>
      </c>
    </row>
    <row r="51" spans="1:4" x14ac:dyDescent="0.2">
      <c r="A51" s="3" t="s">
        <v>91</v>
      </c>
      <c r="B51" s="3">
        <v>75</v>
      </c>
      <c r="C51" s="3" t="s">
        <v>143</v>
      </c>
      <c r="D51" s="6">
        <v>63.216508352440222</v>
      </c>
    </row>
    <row r="52" spans="1:4" x14ac:dyDescent="0.2">
      <c r="A52" s="3" t="s">
        <v>91</v>
      </c>
      <c r="B52" s="3">
        <v>77</v>
      </c>
      <c r="C52" s="3" t="s">
        <v>144</v>
      </c>
      <c r="D52" s="6">
        <v>29.494540132838004</v>
      </c>
    </row>
    <row r="53" spans="1:4" x14ac:dyDescent="0.2">
      <c r="A53" s="3" t="s">
        <v>91</v>
      </c>
      <c r="B53" s="3">
        <v>78</v>
      </c>
      <c r="C53" s="3" t="s">
        <v>145</v>
      </c>
      <c r="D53" s="6">
        <v>66.038218515770893</v>
      </c>
    </row>
    <row r="54" spans="1:4" x14ac:dyDescent="0.2">
      <c r="A54" s="3" t="s">
        <v>91</v>
      </c>
      <c r="B54" s="3">
        <v>79</v>
      </c>
      <c r="C54" s="3" t="s">
        <v>146</v>
      </c>
      <c r="D54" s="6">
        <v>13.530287984111222</v>
      </c>
    </row>
    <row r="55" spans="1:4" x14ac:dyDescent="0.2">
      <c r="A55" s="3" t="s">
        <v>91</v>
      </c>
      <c r="B55" s="3">
        <v>80</v>
      </c>
      <c r="C55" s="3" t="s">
        <v>147</v>
      </c>
      <c r="D55" s="6">
        <v>66.953043993482453</v>
      </c>
    </row>
    <row r="56" spans="1:4" x14ac:dyDescent="0.2">
      <c r="A56" s="3" t="s">
        <v>91</v>
      </c>
      <c r="B56" s="3">
        <v>81</v>
      </c>
      <c r="C56" s="3" t="s">
        <v>148</v>
      </c>
      <c r="D56" s="6">
        <v>51.980281595029879</v>
      </c>
    </row>
    <row r="57" spans="1:4" x14ac:dyDescent="0.2">
      <c r="A57" s="3" t="s">
        <v>91</v>
      </c>
      <c r="B57" s="3">
        <v>82</v>
      </c>
      <c r="C57" s="3" t="s">
        <v>149</v>
      </c>
      <c r="D57" s="6">
        <v>15.043547110055425</v>
      </c>
    </row>
    <row r="58" spans="1:4" x14ac:dyDescent="0.2">
      <c r="A58" s="3" t="s">
        <v>91</v>
      </c>
      <c r="B58" s="3">
        <v>84</v>
      </c>
      <c r="C58" s="3" t="s">
        <v>150</v>
      </c>
      <c r="D58" s="6">
        <v>19.509280650043813</v>
      </c>
    </row>
    <row r="59" spans="1:4" x14ac:dyDescent="0.2">
      <c r="A59" s="3" t="s">
        <v>91</v>
      </c>
      <c r="B59" s="3">
        <v>85</v>
      </c>
      <c r="C59" s="3" t="s">
        <v>151</v>
      </c>
      <c r="D59" s="6">
        <v>12.19181487424013</v>
      </c>
    </row>
    <row r="60" spans="1:4" x14ac:dyDescent="0.2">
      <c r="A60" s="3" t="s">
        <v>91</v>
      </c>
      <c r="B60" s="3">
        <v>86</v>
      </c>
      <c r="C60" s="3" t="s">
        <v>152</v>
      </c>
      <c r="D60" s="6">
        <v>24.718516888986663</v>
      </c>
    </row>
    <row r="61" spans="1:4" x14ac:dyDescent="0.2">
      <c r="A61" s="3" t="s">
        <v>91</v>
      </c>
      <c r="B61" s="3">
        <v>87</v>
      </c>
      <c r="C61" s="3" t="s">
        <v>153</v>
      </c>
      <c r="D61" s="6">
        <v>39.349834408227302</v>
      </c>
    </row>
    <row r="62" spans="1:4" x14ac:dyDescent="0.2">
      <c r="A62" s="3" t="s">
        <v>91</v>
      </c>
      <c r="B62" s="3">
        <v>88</v>
      </c>
      <c r="C62" s="3" t="s">
        <v>154</v>
      </c>
      <c r="D62" s="6">
        <v>31.675589367897057</v>
      </c>
    </row>
    <row r="63" spans="1:4" x14ac:dyDescent="0.2">
      <c r="A63" s="3" t="s">
        <v>91</v>
      </c>
      <c r="B63" s="3">
        <v>90</v>
      </c>
      <c r="C63" s="3" t="s">
        <v>155</v>
      </c>
      <c r="D63" s="6">
        <v>38.489382239382238</v>
      </c>
    </row>
    <row r="64" spans="1:4" x14ac:dyDescent="0.2">
      <c r="A64" s="3" t="s">
        <v>91</v>
      </c>
      <c r="B64" s="3">
        <v>93</v>
      </c>
      <c r="C64" s="3" t="s">
        <v>156</v>
      </c>
      <c r="D64" s="6">
        <v>29.843132253539089</v>
      </c>
    </row>
    <row r="65" spans="1:4" x14ac:dyDescent="0.2">
      <c r="A65" s="3" t="s">
        <v>91</v>
      </c>
      <c r="B65" s="3">
        <v>94</v>
      </c>
      <c r="C65" s="3" t="s">
        <v>157</v>
      </c>
      <c r="D65" s="6">
        <v>15.183687716338461</v>
      </c>
    </row>
    <row r="66" spans="1:4" x14ac:dyDescent="0.2">
      <c r="A66" s="3" t="s">
        <v>91</v>
      </c>
      <c r="B66" s="3">
        <v>96</v>
      </c>
      <c r="C66" s="3" t="s">
        <v>158</v>
      </c>
      <c r="D66" s="6">
        <v>25.215252152521522</v>
      </c>
    </row>
    <row r="67" spans="1:4" x14ac:dyDescent="0.2">
      <c r="A67" s="3" t="s">
        <v>91</v>
      </c>
      <c r="B67" s="3">
        <v>97</v>
      </c>
      <c r="C67" s="3" t="s">
        <v>159</v>
      </c>
      <c r="D67" s="6">
        <v>23.121387283236992</v>
      </c>
    </row>
    <row r="68" spans="1:4" x14ac:dyDescent="0.2">
      <c r="A68" s="3" t="s">
        <v>160</v>
      </c>
      <c r="B68" s="3" t="s">
        <v>92</v>
      </c>
      <c r="C68" s="3" t="s">
        <v>93</v>
      </c>
      <c r="D68" s="6">
        <v>28.894714731581242</v>
      </c>
    </row>
    <row r="69" spans="1:4" x14ac:dyDescent="0.2">
      <c r="A69" s="3" t="s">
        <v>160</v>
      </c>
      <c r="B69" s="3">
        <v>1</v>
      </c>
      <c r="C69" s="3" t="s">
        <v>94</v>
      </c>
      <c r="D69" s="6">
        <v>39.115227351101041</v>
      </c>
    </row>
    <row r="70" spans="1:4" x14ac:dyDescent="0.2">
      <c r="A70" s="3" t="s">
        <v>160</v>
      </c>
      <c r="B70" s="3">
        <v>2</v>
      </c>
      <c r="C70" s="3" t="s">
        <v>95</v>
      </c>
      <c r="D70" s="6">
        <v>20.469596628537026</v>
      </c>
    </row>
    <row r="71" spans="1:4" x14ac:dyDescent="0.2">
      <c r="A71" s="3" t="s">
        <v>160</v>
      </c>
      <c r="B71" s="3">
        <v>8</v>
      </c>
      <c r="C71" s="3" t="s">
        <v>97</v>
      </c>
      <c r="D71" s="6">
        <v>21.527687718843211</v>
      </c>
    </row>
    <row r="72" spans="1:4" x14ac:dyDescent="0.2">
      <c r="A72" s="3" t="s">
        <v>160</v>
      </c>
      <c r="B72" s="3">
        <v>10</v>
      </c>
      <c r="C72" s="3" t="s">
        <v>98</v>
      </c>
      <c r="D72" s="6">
        <v>30.961508371146923</v>
      </c>
    </row>
    <row r="73" spans="1:4" x14ac:dyDescent="0.2">
      <c r="A73" s="3" t="s">
        <v>160</v>
      </c>
      <c r="B73" s="3">
        <v>11</v>
      </c>
      <c r="C73" s="3" t="s">
        <v>99</v>
      </c>
      <c r="D73" s="6">
        <v>29.86750505277341</v>
      </c>
    </row>
    <row r="74" spans="1:4" x14ac:dyDescent="0.2">
      <c r="A74" s="3" t="s">
        <v>160</v>
      </c>
      <c r="B74" s="3">
        <v>16</v>
      </c>
      <c r="C74" s="3" t="s">
        <v>100</v>
      </c>
      <c r="D74" s="6">
        <v>49.858557284299856</v>
      </c>
    </row>
    <row r="75" spans="1:4" x14ac:dyDescent="0.2">
      <c r="A75" s="3" t="s">
        <v>160</v>
      </c>
      <c r="B75" s="3">
        <v>17</v>
      </c>
      <c r="C75" s="3" t="s">
        <v>101</v>
      </c>
      <c r="D75" s="6">
        <v>16.712699396877287</v>
      </c>
    </row>
    <row r="76" spans="1:4" x14ac:dyDescent="0.2">
      <c r="A76" s="3" t="s">
        <v>160</v>
      </c>
      <c r="B76" s="3">
        <v>18</v>
      </c>
      <c r="C76" s="3" t="s">
        <v>102</v>
      </c>
      <c r="D76" s="6">
        <v>16.024380652772315</v>
      </c>
    </row>
    <row r="77" spans="1:4" x14ac:dyDescent="0.2">
      <c r="A77" s="3" t="s">
        <v>160</v>
      </c>
      <c r="B77" s="3">
        <v>20</v>
      </c>
      <c r="C77" s="3" t="s">
        <v>103</v>
      </c>
      <c r="D77" s="6">
        <v>12.66488452605285</v>
      </c>
    </row>
    <row r="78" spans="1:4" x14ac:dyDescent="0.2">
      <c r="A78" s="3" t="s">
        <v>160</v>
      </c>
      <c r="B78" s="3">
        <v>22</v>
      </c>
      <c r="C78" s="3" t="s">
        <v>104</v>
      </c>
      <c r="D78" s="6">
        <v>33.976793797804255</v>
      </c>
    </row>
    <row r="79" spans="1:4" x14ac:dyDescent="0.2">
      <c r="A79" s="3" t="s">
        <v>160</v>
      </c>
      <c r="B79" s="3">
        <v>23</v>
      </c>
      <c r="C79" s="3" t="s">
        <v>105</v>
      </c>
      <c r="D79" s="6">
        <v>47.245600612088751</v>
      </c>
    </row>
    <row r="80" spans="1:4" x14ac:dyDescent="0.2">
      <c r="A80" s="3" t="s">
        <v>160</v>
      </c>
      <c r="B80" s="3">
        <v>24</v>
      </c>
      <c r="C80" s="3" t="s">
        <v>106</v>
      </c>
      <c r="D80" s="6">
        <v>23.401000537478808</v>
      </c>
    </row>
    <row r="81" spans="1:4" x14ac:dyDescent="0.2">
      <c r="A81" s="3" t="s">
        <v>160</v>
      </c>
      <c r="B81" s="3">
        <v>25</v>
      </c>
      <c r="C81" s="3" t="s">
        <v>107</v>
      </c>
      <c r="D81" s="6">
        <v>55.528810239213797</v>
      </c>
    </row>
    <row r="82" spans="1:4" x14ac:dyDescent="0.2">
      <c r="A82" s="3" t="s">
        <v>160</v>
      </c>
      <c r="B82" s="3">
        <v>26</v>
      </c>
      <c r="C82" s="3" t="s">
        <v>108</v>
      </c>
      <c r="D82" s="6">
        <v>7.2282379412178317</v>
      </c>
    </row>
    <row r="83" spans="1:4" x14ac:dyDescent="0.2">
      <c r="A83" s="3" t="s">
        <v>160</v>
      </c>
      <c r="B83" s="3">
        <v>27</v>
      </c>
      <c r="C83" s="3" t="s">
        <v>109</v>
      </c>
      <c r="D83" s="6">
        <v>15.168078710030063</v>
      </c>
    </row>
    <row r="84" spans="1:4" x14ac:dyDescent="0.2">
      <c r="A84" s="3" t="s">
        <v>160</v>
      </c>
      <c r="B84" s="3">
        <v>28</v>
      </c>
      <c r="C84" s="3" t="s">
        <v>110</v>
      </c>
      <c r="D84" s="6">
        <v>27.408049145467434</v>
      </c>
    </row>
    <row r="85" spans="1:4" x14ac:dyDescent="0.2">
      <c r="A85" s="3" t="s">
        <v>160</v>
      </c>
      <c r="B85" s="3">
        <v>29</v>
      </c>
      <c r="C85" s="3" t="s">
        <v>111</v>
      </c>
      <c r="D85" s="6">
        <v>61.731786033097578</v>
      </c>
    </row>
    <row r="86" spans="1:4" x14ac:dyDescent="0.2">
      <c r="A86" s="3" t="s">
        <v>160</v>
      </c>
      <c r="B86" s="3">
        <v>30</v>
      </c>
      <c r="C86" s="3" t="s">
        <v>112</v>
      </c>
      <c r="D86" s="6">
        <v>30.818357344422992</v>
      </c>
    </row>
    <row r="87" spans="1:4" x14ac:dyDescent="0.2">
      <c r="A87" s="3" t="s">
        <v>160</v>
      </c>
      <c r="B87" s="3">
        <v>31</v>
      </c>
      <c r="C87" s="3" t="s">
        <v>113</v>
      </c>
      <c r="D87" s="6">
        <v>26.178949255872332</v>
      </c>
    </row>
    <row r="88" spans="1:4" x14ac:dyDescent="0.2">
      <c r="A88" s="3" t="s">
        <v>160</v>
      </c>
      <c r="B88" s="3">
        <v>32</v>
      </c>
      <c r="C88" s="3" t="s">
        <v>114</v>
      </c>
      <c r="D88" s="6">
        <v>33.62514922403502</v>
      </c>
    </row>
    <row r="89" spans="1:4" x14ac:dyDescent="0.2">
      <c r="A89" s="3" t="s">
        <v>160</v>
      </c>
      <c r="B89" s="3">
        <v>33</v>
      </c>
      <c r="C89" s="3" t="s">
        <v>115</v>
      </c>
      <c r="D89" s="6">
        <v>32.520051223293123</v>
      </c>
    </row>
    <row r="90" spans="1:4" x14ac:dyDescent="0.2">
      <c r="A90" s="3" t="s">
        <v>160</v>
      </c>
      <c r="B90" s="3">
        <v>35</v>
      </c>
      <c r="C90" s="3" t="s">
        <v>116</v>
      </c>
      <c r="D90" s="6">
        <v>24.314536989136059</v>
      </c>
    </row>
    <row r="91" spans="1:4" x14ac:dyDescent="0.2">
      <c r="A91" s="3" t="s">
        <v>160</v>
      </c>
      <c r="B91" s="3">
        <v>38</v>
      </c>
      <c r="C91" s="3" t="s">
        <v>117</v>
      </c>
      <c r="D91" s="6">
        <v>32.24430606500043</v>
      </c>
    </row>
    <row r="92" spans="1:4" x14ac:dyDescent="0.2">
      <c r="A92" s="3" t="s">
        <v>160</v>
      </c>
      <c r="B92" s="3">
        <v>41</v>
      </c>
      <c r="C92" s="3" t="s">
        <v>118</v>
      </c>
      <c r="D92" s="6">
        <v>64.933404616350145</v>
      </c>
    </row>
    <row r="93" spans="1:4" x14ac:dyDescent="0.2">
      <c r="A93" s="3" t="s">
        <v>160</v>
      </c>
      <c r="B93" s="3">
        <v>42</v>
      </c>
      <c r="C93" s="3" t="s">
        <v>119</v>
      </c>
      <c r="D93" s="6">
        <v>38.963938818800941</v>
      </c>
    </row>
    <row r="94" spans="1:4" x14ac:dyDescent="0.2">
      <c r="A94" s="3" t="s">
        <v>160</v>
      </c>
      <c r="B94" s="3">
        <v>43</v>
      </c>
      <c r="C94" s="3" t="s">
        <v>120</v>
      </c>
      <c r="D94" s="6">
        <v>63.208685162846805</v>
      </c>
    </row>
    <row r="95" spans="1:4" x14ac:dyDescent="0.2">
      <c r="A95" s="3" t="s">
        <v>160</v>
      </c>
      <c r="B95" s="3">
        <v>45</v>
      </c>
      <c r="C95" s="3" t="s">
        <v>121</v>
      </c>
      <c r="D95" s="6">
        <v>44.39159730479588</v>
      </c>
    </row>
    <row r="96" spans="1:4" x14ac:dyDescent="0.2">
      <c r="A96" s="3" t="s">
        <v>160</v>
      </c>
      <c r="B96" s="3">
        <v>46</v>
      </c>
      <c r="C96" s="3" t="s">
        <v>122</v>
      </c>
      <c r="D96" s="6">
        <v>20.463733485225269</v>
      </c>
    </row>
    <row r="97" spans="1:4" x14ac:dyDescent="0.2">
      <c r="A97" s="3" t="s">
        <v>160</v>
      </c>
      <c r="B97" s="3">
        <v>47</v>
      </c>
      <c r="C97" s="3" t="s">
        <v>123</v>
      </c>
      <c r="D97" s="6">
        <v>30.469501856010265</v>
      </c>
    </row>
    <row r="98" spans="1:4" x14ac:dyDescent="0.2">
      <c r="A98" s="3" t="s">
        <v>160</v>
      </c>
      <c r="B98" s="3">
        <v>49</v>
      </c>
      <c r="C98" s="3" t="s">
        <v>124</v>
      </c>
      <c r="D98" s="6">
        <v>45.243559791278571</v>
      </c>
    </row>
    <row r="99" spans="1:4" x14ac:dyDescent="0.2">
      <c r="A99" s="3" t="s">
        <v>160</v>
      </c>
      <c r="B99" s="3">
        <v>50</v>
      </c>
      <c r="C99" s="3" t="s">
        <v>125</v>
      </c>
      <c r="D99" s="6">
        <v>24.559416802321469</v>
      </c>
    </row>
    <row r="100" spans="1:4" x14ac:dyDescent="0.2">
      <c r="A100" s="3" t="s">
        <v>160</v>
      </c>
      <c r="B100" s="3">
        <v>51</v>
      </c>
      <c r="C100" s="3" t="s">
        <v>126</v>
      </c>
      <c r="D100" s="6">
        <v>17.647058823529413</v>
      </c>
    </row>
    <row r="101" spans="1:4" x14ac:dyDescent="0.2">
      <c r="A101" s="3" t="s">
        <v>160</v>
      </c>
      <c r="B101" s="3">
        <v>52</v>
      </c>
      <c r="C101" s="3" t="s">
        <v>127</v>
      </c>
      <c r="D101" s="6">
        <v>29.72754673863793</v>
      </c>
    </row>
    <row r="102" spans="1:4" x14ac:dyDescent="0.2">
      <c r="A102" s="3" t="s">
        <v>160</v>
      </c>
      <c r="B102" s="3">
        <v>53</v>
      </c>
      <c r="C102" s="3" t="s">
        <v>128</v>
      </c>
      <c r="D102" s="6">
        <v>50.172273624714492</v>
      </c>
    </row>
    <row r="103" spans="1:4" x14ac:dyDescent="0.2">
      <c r="A103" s="3" t="s">
        <v>160</v>
      </c>
      <c r="B103" s="3">
        <v>55</v>
      </c>
      <c r="C103" s="3" t="s">
        <v>129</v>
      </c>
      <c r="D103" s="6">
        <v>27.709541122138155</v>
      </c>
    </row>
    <row r="104" spans="1:4" x14ac:dyDescent="0.2">
      <c r="A104" s="3" t="s">
        <v>160</v>
      </c>
      <c r="B104" s="3">
        <v>56</v>
      </c>
      <c r="C104" s="3" t="s">
        <v>130</v>
      </c>
      <c r="D104" s="6">
        <v>37.567173297756938</v>
      </c>
    </row>
    <row r="105" spans="1:4" x14ac:dyDescent="0.2">
      <c r="A105" s="3" t="s">
        <v>160</v>
      </c>
      <c r="B105" s="3">
        <v>58</v>
      </c>
      <c r="C105" s="3" t="s">
        <v>131</v>
      </c>
      <c r="D105" s="6">
        <v>9.0747761555214961</v>
      </c>
    </row>
    <row r="106" spans="1:4" x14ac:dyDescent="0.2">
      <c r="A106" s="3" t="s">
        <v>160</v>
      </c>
      <c r="B106" s="3">
        <v>61</v>
      </c>
      <c r="C106" s="3" t="s">
        <v>133</v>
      </c>
      <c r="D106" s="6">
        <v>5.4008588250918592</v>
      </c>
    </row>
    <row r="107" spans="1:4" x14ac:dyDescent="0.2">
      <c r="A107" s="3" t="s">
        <v>160</v>
      </c>
      <c r="B107" s="3">
        <v>62</v>
      </c>
      <c r="C107" s="3" t="s">
        <v>134</v>
      </c>
      <c r="D107" s="6">
        <v>3.3262861169837916</v>
      </c>
    </row>
    <row r="108" spans="1:4" x14ac:dyDescent="0.2">
      <c r="A108" s="3" t="s">
        <v>160</v>
      </c>
      <c r="B108" s="3">
        <v>64</v>
      </c>
      <c r="C108" s="3" t="s">
        <v>135</v>
      </c>
      <c r="D108" s="6">
        <v>7.3803206314522063</v>
      </c>
    </row>
    <row r="109" spans="1:4" x14ac:dyDescent="0.2">
      <c r="A109" s="3" t="s">
        <v>160</v>
      </c>
      <c r="B109" s="3">
        <v>68</v>
      </c>
      <c r="C109" s="3" t="s">
        <v>136</v>
      </c>
      <c r="D109" s="6">
        <v>27.995871000031279</v>
      </c>
    </row>
    <row r="110" spans="1:4" x14ac:dyDescent="0.2">
      <c r="A110" s="3" t="s">
        <v>160</v>
      </c>
      <c r="B110" s="3">
        <v>69</v>
      </c>
      <c r="C110" s="3" t="s">
        <v>137</v>
      </c>
      <c r="D110" s="6">
        <v>2.8275714895433204</v>
      </c>
    </row>
    <row r="111" spans="1:4" x14ac:dyDescent="0.2">
      <c r="A111" s="3" t="s">
        <v>160</v>
      </c>
      <c r="B111" s="3">
        <v>70</v>
      </c>
      <c r="C111" s="3" t="s">
        <v>138</v>
      </c>
      <c r="D111" s="6">
        <v>17.87431168604143</v>
      </c>
    </row>
    <row r="112" spans="1:4" x14ac:dyDescent="0.2">
      <c r="A112" s="3" t="s">
        <v>160</v>
      </c>
      <c r="B112" s="3">
        <v>71</v>
      </c>
      <c r="C112" s="3" t="s">
        <v>139</v>
      </c>
      <c r="D112" s="6">
        <v>13.644924472460314</v>
      </c>
    </row>
    <row r="113" spans="1:4" x14ac:dyDescent="0.2">
      <c r="A113" s="3" t="s">
        <v>160</v>
      </c>
      <c r="B113" s="3">
        <v>72</v>
      </c>
      <c r="C113" s="3" t="s">
        <v>140</v>
      </c>
      <c r="D113" s="6">
        <v>7.9022551820558018</v>
      </c>
    </row>
    <row r="114" spans="1:4" x14ac:dyDescent="0.2">
      <c r="A114" s="3" t="s">
        <v>160</v>
      </c>
      <c r="B114" s="3">
        <v>73</v>
      </c>
      <c r="C114" s="3" t="s">
        <v>141</v>
      </c>
      <c r="D114" s="6">
        <v>8.7150837988826808</v>
      </c>
    </row>
    <row r="115" spans="1:4" x14ac:dyDescent="0.2">
      <c r="A115" s="3" t="s">
        <v>160</v>
      </c>
      <c r="B115" s="3">
        <v>74</v>
      </c>
      <c r="C115" s="3" t="s">
        <v>142</v>
      </c>
      <c r="D115" s="6">
        <v>14.462037152474753</v>
      </c>
    </row>
    <row r="116" spans="1:4" x14ac:dyDescent="0.2">
      <c r="A116" s="3" t="s">
        <v>160</v>
      </c>
      <c r="B116" s="3">
        <v>75</v>
      </c>
      <c r="C116" s="3" t="s">
        <v>143</v>
      </c>
      <c r="D116" s="6">
        <v>61.874197689345316</v>
      </c>
    </row>
    <row r="117" spans="1:4" x14ac:dyDescent="0.2">
      <c r="A117" s="3" t="s">
        <v>160</v>
      </c>
      <c r="B117" s="3">
        <v>77</v>
      </c>
      <c r="C117" s="3" t="s">
        <v>144</v>
      </c>
      <c r="D117" s="6">
        <v>30.097817908201655</v>
      </c>
    </row>
    <row r="118" spans="1:4" x14ac:dyDescent="0.2">
      <c r="A118" s="3" t="s">
        <v>160</v>
      </c>
      <c r="B118" s="3">
        <v>78</v>
      </c>
      <c r="C118" s="3" t="s">
        <v>145</v>
      </c>
      <c r="D118" s="6">
        <v>69.396171603465277</v>
      </c>
    </row>
    <row r="119" spans="1:4" x14ac:dyDescent="0.2">
      <c r="A119" s="3" t="s">
        <v>160</v>
      </c>
      <c r="B119" s="3">
        <v>79</v>
      </c>
      <c r="C119" s="3" t="s">
        <v>146</v>
      </c>
      <c r="D119" s="6">
        <v>20.257282271181431</v>
      </c>
    </row>
    <row r="120" spans="1:4" x14ac:dyDescent="0.2">
      <c r="A120" s="3" t="s">
        <v>160</v>
      </c>
      <c r="B120" s="3">
        <v>80</v>
      </c>
      <c r="C120" s="3" t="s">
        <v>147</v>
      </c>
      <c r="D120" s="6">
        <v>57.275447273615434</v>
      </c>
    </row>
    <row r="121" spans="1:4" x14ac:dyDescent="0.2">
      <c r="A121" s="3" t="s">
        <v>160</v>
      </c>
      <c r="B121" s="3">
        <v>81</v>
      </c>
      <c r="C121" s="3" t="s">
        <v>148</v>
      </c>
      <c r="D121" s="6">
        <v>48.617674858223062</v>
      </c>
    </row>
    <row r="122" spans="1:4" x14ac:dyDescent="0.2">
      <c r="A122" s="3" t="s">
        <v>160</v>
      </c>
      <c r="B122" s="3">
        <v>82</v>
      </c>
      <c r="C122" s="3" t="s">
        <v>149</v>
      </c>
      <c r="D122" s="6">
        <v>18.94442967295932</v>
      </c>
    </row>
    <row r="123" spans="1:4" x14ac:dyDescent="0.2">
      <c r="A123" s="3" t="s">
        <v>160</v>
      </c>
      <c r="B123" s="3">
        <v>84</v>
      </c>
      <c r="C123" s="3" t="s">
        <v>150</v>
      </c>
      <c r="D123" s="6">
        <v>18.959417779109021</v>
      </c>
    </row>
    <row r="124" spans="1:4" x14ac:dyDescent="0.2">
      <c r="A124" s="3" t="s">
        <v>160</v>
      </c>
      <c r="B124" s="3">
        <v>85</v>
      </c>
      <c r="C124" s="3" t="s">
        <v>151</v>
      </c>
      <c r="D124" s="6">
        <v>13.307203961650844</v>
      </c>
    </row>
    <row r="125" spans="1:4" x14ac:dyDescent="0.2">
      <c r="A125" s="3" t="s">
        <v>160</v>
      </c>
      <c r="B125" s="3">
        <v>86</v>
      </c>
      <c r="C125" s="3" t="s">
        <v>152</v>
      </c>
      <c r="D125" s="6">
        <v>27.221533269633454</v>
      </c>
    </row>
    <row r="126" spans="1:4" x14ac:dyDescent="0.2">
      <c r="A126" s="3" t="s">
        <v>160</v>
      </c>
      <c r="B126" s="3">
        <v>87</v>
      </c>
      <c r="C126" s="3" t="s">
        <v>153</v>
      </c>
      <c r="D126" s="6">
        <v>39.660878393523461</v>
      </c>
    </row>
    <row r="127" spans="1:4" x14ac:dyDescent="0.2">
      <c r="A127" s="3" t="s">
        <v>160</v>
      </c>
      <c r="B127" s="3">
        <v>88</v>
      </c>
      <c r="C127" s="3" t="s">
        <v>154</v>
      </c>
      <c r="D127" s="6">
        <v>35.492457852706302</v>
      </c>
    </row>
    <row r="128" spans="1:4" x14ac:dyDescent="0.2">
      <c r="A128" s="3" t="s">
        <v>160</v>
      </c>
      <c r="B128" s="3">
        <v>90</v>
      </c>
      <c r="C128" s="3" t="s">
        <v>155</v>
      </c>
      <c r="D128" s="6">
        <v>40.268456375838923</v>
      </c>
    </row>
    <row r="129" spans="1:4" x14ac:dyDescent="0.2">
      <c r="A129" s="3" t="s">
        <v>160</v>
      </c>
      <c r="B129" s="3">
        <v>93</v>
      </c>
      <c r="C129" s="3" t="s">
        <v>156</v>
      </c>
      <c r="D129" s="6">
        <v>26.995036273386788</v>
      </c>
    </row>
    <row r="130" spans="1:4" x14ac:dyDescent="0.2">
      <c r="A130" s="3" t="s">
        <v>160</v>
      </c>
      <c r="B130" s="3">
        <v>94</v>
      </c>
      <c r="C130" s="3" t="s">
        <v>157</v>
      </c>
      <c r="D130" s="6">
        <v>16.258433112502278</v>
      </c>
    </row>
    <row r="131" spans="1:4" x14ac:dyDescent="0.2">
      <c r="A131" s="3" t="s">
        <v>160</v>
      </c>
      <c r="B131" s="3">
        <v>96</v>
      </c>
      <c r="C131" s="3" t="s">
        <v>158</v>
      </c>
      <c r="D131" s="6">
        <v>31.910484873601327</v>
      </c>
    </row>
    <row r="132" spans="1:4" x14ac:dyDescent="0.2">
      <c r="A132" s="3" t="s">
        <v>160</v>
      </c>
      <c r="B132" s="3">
        <v>97</v>
      </c>
      <c r="C132" s="3" t="s">
        <v>159</v>
      </c>
      <c r="D132" s="6">
        <v>16.139240506329113</v>
      </c>
    </row>
    <row r="133" spans="1:4" x14ac:dyDescent="0.2">
      <c r="A133" s="3" t="s">
        <v>161</v>
      </c>
      <c r="B133" s="3" t="s">
        <v>92</v>
      </c>
      <c r="C133" s="3" t="s">
        <v>93</v>
      </c>
      <c r="D133" s="6">
        <v>24.746677853962904</v>
      </c>
    </row>
    <row r="134" spans="1:4" x14ac:dyDescent="0.2">
      <c r="A134" s="3" t="s">
        <v>161</v>
      </c>
      <c r="B134" s="3">
        <v>1</v>
      </c>
      <c r="C134" s="3" t="s">
        <v>94</v>
      </c>
      <c r="D134" s="6">
        <v>28.905840999177322</v>
      </c>
    </row>
    <row r="135" spans="1:4" x14ac:dyDescent="0.2">
      <c r="A135" s="3" t="s">
        <v>161</v>
      </c>
      <c r="B135" s="3">
        <v>2</v>
      </c>
      <c r="C135" s="3" t="s">
        <v>95</v>
      </c>
      <c r="D135" s="6">
        <v>23.016712502644381</v>
      </c>
    </row>
    <row r="136" spans="1:4" x14ac:dyDescent="0.2">
      <c r="A136" s="3" t="s">
        <v>161</v>
      </c>
      <c r="B136" s="3">
        <v>8</v>
      </c>
      <c r="C136" s="3" t="s">
        <v>97</v>
      </c>
      <c r="D136" s="6">
        <v>31.611148878314072</v>
      </c>
    </row>
    <row r="137" spans="1:4" x14ac:dyDescent="0.2">
      <c r="A137" s="3" t="s">
        <v>161</v>
      </c>
      <c r="B137" s="3">
        <v>10</v>
      </c>
      <c r="C137" s="3" t="s">
        <v>98</v>
      </c>
      <c r="D137" s="6">
        <v>33.381870340990588</v>
      </c>
    </row>
    <row r="138" spans="1:4" x14ac:dyDescent="0.2">
      <c r="A138" s="3" t="s">
        <v>161</v>
      </c>
      <c r="B138" s="3">
        <v>11</v>
      </c>
      <c r="C138" s="3" t="s">
        <v>99</v>
      </c>
      <c r="D138" s="6">
        <v>17.546490701859629</v>
      </c>
    </row>
    <row r="139" spans="1:4" x14ac:dyDescent="0.2">
      <c r="A139" s="3" t="s">
        <v>161</v>
      </c>
      <c r="B139" s="3">
        <v>16</v>
      </c>
      <c r="C139" s="3" t="s">
        <v>100</v>
      </c>
      <c r="D139" s="6">
        <v>48.108261300836048</v>
      </c>
    </row>
    <row r="140" spans="1:4" x14ac:dyDescent="0.2">
      <c r="A140" s="3" t="s">
        <v>161</v>
      </c>
      <c r="B140" s="3">
        <v>17</v>
      </c>
      <c r="C140" s="3" t="s">
        <v>101</v>
      </c>
      <c r="D140" s="6">
        <v>15.448215839860747</v>
      </c>
    </row>
    <row r="141" spans="1:4" x14ac:dyDescent="0.2">
      <c r="A141" s="3" t="s">
        <v>161</v>
      </c>
      <c r="B141" s="3">
        <v>18</v>
      </c>
      <c r="C141" s="3" t="s">
        <v>102</v>
      </c>
      <c r="D141" s="6">
        <v>22.764493940386505</v>
      </c>
    </row>
    <row r="142" spans="1:4" x14ac:dyDescent="0.2">
      <c r="A142" s="3" t="s">
        <v>161</v>
      </c>
      <c r="B142" s="3">
        <v>20</v>
      </c>
      <c r="C142" s="3" t="s">
        <v>103</v>
      </c>
      <c r="D142" s="6">
        <v>10.60763749899928</v>
      </c>
    </row>
    <row r="143" spans="1:4" x14ac:dyDescent="0.2">
      <c r="A143" s="3" t="s">
        <v>161</v>
      </c>
      <c r="B143" s="3">
        <v>22</v>
      </c>
      <c r="C143" s="3" t="s">
        <v>104</v>
      </c>
      <c r="D143" s="6">
        <v>25.460930640913084</v>
      </c>
    </row>
    <row r="144" spans="1:4" x14ac:dyDescent="0.2">
      <c r="A144" s="3" t="s">
        <v>161</v>
      </c>
      <c r="B144" s="3">
        <v>23</v>
      </c>
      <c r="C144" s="3" t="s">
        <v>105</v>
      </c>
      <c r="D144" s="6">
        <v>46.147915634120821</v>
      </c>
    </row>
    <row r="145" spans="1:4" x14ac:dyDescent="0.2">
      <c r="A145" s="3" t="s">
        <v>161</v>
      </c>
      <c r="B145" s="3">
        <v>24</v>
      </c>
      <c r="C145" s="3" t="s">
        <v>106</v>
      </c>
      <c r="D145" s="6">
        <v>21.082515009075255</v>
      </c>
    </row>
    <row r="146" spans="1:4" x14ac:dyDescent="0.2">
      <c r="A146" s="3" t="s">
        <v>161</v>
      </c>
      <c r="B146" s="3">
        <v>25</v>
      </c>
      <c r="C146" s="3" t="s">
        <v>107</v>
      </c>
      <c r="D146" s="6">
        <v>50.703338232206598</v>
      </c>
    </row>
    <row r="147" spans="1:4" x14ac:dyDescent="0.2">
      <c r="A147" s="3" t="s">
        <v>161</v>
      </c>
      <c r="B147" s="3">
        <v>26</v>
      </c>
      <c r="C147" s="3" t="s">
        <v>108</v>
      </c>
      <c r="D147" s="6">
        <v>5.6306943579876636</v>
      </c>
    </row>
    <row r="148" spans="1:4" x14ac:dyDescent="0.2">
      <c r="A148" s="3" t="s">
        <v>161</v>
      </c>
      <c r="B148" s="3">
        <v>27</v>
      </c>
      <c r="C148" s="3" t="s">
        <v>109</v>
      </c>
      <c r="D148" s="6">
        <v>11.994884026409485</v>
      </c>
    </row>
    <row r="149" spans="1:4" x14ac:dyDescent="0.2">
      <c r="A149" s="3" t="s">
        <v>161</v>
      </c>
      <c r="B149" s="3">
        <v>28</v>
      </c>
      <c r="C149" s="3" t="s">
        <v>110</v>
      </c>
      <c r="D149" s="6">
        <v>20.820055236881242</v>
      </c>
    </row>
    <row r="150" spans="1:4" x14ac:dyDescent="0.2">
      <c r="A150" s="3" t="s">
        <v>161</v>
      </c>
      <c r="B150" s="3">
        <v>29</v>
      </c>
      <c r="C150" s="3" t="s">
        <v>111</v>
      </c>
      <c r="D150" s="6">
        <v>50.58983666061706</v>
      </c>
    </row>
    <row r="151" spans="1:4" x14ac:dyDescent="0.2">
      <c r="A151" s="3" t="s">
        <v>161</v>
      </c>
      <c r="B151" s="3">
        <v>30</v>
      </c>
      <c r="C151" s="3" t="s">
        <v>112</v>
      </c>
      <c r="D151" s="6">
        <v>38.929440389294406</v>
      </c>
    </row>
    <row r="152" spans="1:4" x14ac:dyDescent="0.2">
      <c r="A152" s="3" t="s">
        <v>161</v>
      </c>
      <c r="B152" s="3">
        <v>31</v>
      </c>
      <c r="C152" s="3" t="s">
        <v>113</v>
      </c>
      <c r="D152" s="6">
        <v>22.637441609773624</v>
      </c>
    </row>
    <row r="153" spans="1:4" x14ac:dyDescent="0.2">
      <c r="A153" s="3" t="s">
        <v>161</v>
      </c>
      <c r="B153" s="3">
        <v>32</v>
      </c>
      <c r="C153" s="3" t="s">
        <v>114</v>
      </c>
      <c r="D153" s="6">
        <v>21.386200437090231</v>
      </c>
    </row>
    <row r="154" spans="1:4" x14ac:dyDescent="0.2">
      <c r="A154" s="3" t="s">
        <v>161</v>
      </c>
      <c r="B154" s="3">
        <v>33</v>
      </c>
      <c r="C154" s="3" t="s">
        <v>115</v>
      </c>
      <c r="D154" s="6">
        <v>27.156393474650777</v>
      </c>
    </row>
    <row r="155" spans="1:4" x14ac:dyDescent="0.2">
      <c r="A155" s="3" t="s">
        <v>161</v>
      </c>
      <c r="B155" s="3">
        <v>35</v>
      </c>
      <c r="C155" s="3" t="s">
        <v>116</v>
      </c>
      <c r="D155" s="6">
        <v>10.238194734642709</v>
      </c>
    </row>
    <row r="156" spans="1:4" x14ac:dyDescent="0.2">
      <c r="A156" s="3" t="s">
        <v>161</v>
      </c>
      <c r="B156" s="3">
        <v>38</v>
      </c>
      <c r="C156" s="3" t="s">
        <v>117</v>
      </c>
      <c r="D156" s="6">
        <v>22.766200399657436</v>
      </c>
    </row>
    <row r="157" spans="1:4" x14ac:dyDescent="0.2">
      <c r="A157" s="3" t="s">
        <v>161</v>
      </c>
      <c r="B157" s="3">
        <v>41</v>
      </c>
      <c r="C157" s="3" t="s">
        <v>118</v>
      </c>
      <c r="D157" s="6">
        <v>61.353724834219491</v>
      </c>
    </row>
    <row r="158" spans="1:4" x14ac:dyDescent="0.2">
      <c r="A158" s="3" t="s">
        <v>161</v>
      </c>
      <c r="B158" s="3">
        <v>42</v>
      </c>
      <c r="C158" s="3" t="s">
        <v>119</v>
      </c>
      <c r="D158" s="6">
        <v>29.447628338007558</v>
      </c>
    </row>
    <row r="159" spans="1:4" x14ac:dyDescent="0.2">
      <c r="A159" s="3" t="s">
        <v>161</v>
      </c>
      <c r="B159" s="3">
        <v>43</v>
      </c>
      <c r="C159" s="3" t="s">
        <v>120</v>
      </c>
      <c r="D159" s="6">
        <v>58.080926665101352</v>
      </c>
    </row>
    <row r="160" spans="1:4" x14ac:dyDescent="0.2">
      <c r="A160" s="3" t="s">
        <v>161</v>
      </c>
      <c r="B160" s="3">
        <v>45</v>
      </c>
      <c r="C160" s="3" t="s">
        <v>121</v>
      </c>
      <c r="D160" s="6">
        <v>40.376500008683117</v>
      </c>
    </row>
    <row r="161" spans="1:4" x14ac:dyDescent="0.2">
      <c r="A161" s="3" t="s">
        <v>161</v>
      </c>
      <c r="B161" s="3">
        <v>46</v>
      </c>
      <c r="C161" s="3" t="s">
        <v>122</v>
      </c>
      <c r="D161" s="6">
        <v>18.11168755381911</v>
      </c>
    </row>
    <row r="162" spans="1:4" x14ac:dyDescent="0.2">
      <c r="A162" s="3" t="s">
        <v>161</v>
      </c>
      <c r="B162" s="3">
        <v>47</v>
      </c>
      <c r="C162" s="3" t="s">
        <v>123</v>
      </c>
      <c r="D162" s="6">
        <v>28.251483913207291</v>
      </c>
    </row>
    <row r="163" spans="1:4" x14ac:dyDescent="0.2">
      <c r="A163" s="3" t="s">
        <v>161</v>
      </c>
      <c r="B163" s="3">
        <v>49</v>
      </c>
      <c r="C163" s="3" t="s">
        <v>124</v>
      </c>
      <c r="D163" s="6">
        <v>37.867798298222439</v>
      </c>
    </row>
    <row r="164" spans="1:4" x14ac:dyDescent="0.2">
      <c r="A164" s="3" t="s">
        <v>161</v>
      </c>
      <c r="B164" s="3">
        <v>50</v>
      </c>
      <c r="C164" s="3" t="s">
        <v>125</v>
      </c>
      <c r="D164" s="6">
        <v>20.081115837372636</v>
      </c>
    </row>
    <row r="165" spans="1:4" x14ac:dyDescent="0.2">
      <c r="A165" s="3" t="s">
        <v>161</v>
      </c>
      <c r="B165" s="3">
        <v>52</v>
      </c>
      <c r="C165" s="3" t="s">
        <v>127</v>
      </c>
      <c r="D165" s="6">
        <v>27.467565364875878</v>
      </c>
    </row>
    <row r="166" spans="1:4" x14ac:dyDescent="0.2">
      <c r="A166" s="3" t="s">
        <v>161</v>
      </c>
      <c r="B166" s="3">
        <v>53</v>
      </c>
      <c r="C166" s="3" t="s">
        <v>128</v>
      </c>
      <c r="D166" s="6">
        <v>40.788267644362968</v>
      </c>
    </row>
    <row r="167" spans="1:4" x14ac:dyDescent="0.2">
      <c r="A167" s="3" t="s">
        <v>161</v>
      </c>
      <c r="B167" s="3">
        <v>55</v>
      </c>
      <c r="C167" s="3" t="s">
        <v>129</v>
      </c>
      <c r="D167" s="6">
        <v>23.19027296883807</v>
      </c>
    </row>
    <row r="168" spans="1:4" x14ac:dyDescent="0.2">
      <c r="A168" s="3" t="s">
        <v>161</v>
      </c>
      <c r="B168" s="3">
        <v>56</v>
      </c>
      <c r="C168" s="3" t="s">
        <v>130</v>
      </c>
      <c r="D168" s="6">
        <v>33.806110518021455</v>
      </c>
    </row>
    <row r="169" spans="1:4" x14ac:dyDescent="0.2">
      <c r="A169" s="3" t="s">
        <v>161</v>
      </c>
      <c r="B169" s="3">
        <v>62</v>
      </c>
      <c r="C169" s="3" t="s">
        <v>134</v>
      </c>
      <c r="D169" s="6">
        <v>1.3298729769811077</v>
      </c>
    </row>
    <row r="170" spans="1:4" x14ac:dyDescent="0.2">
      <c r="A170" s="3" t="s">
        <v>161</v>
      </c>
      <c r="B170" s="3">
        <v>63</v>
      </c>
      <c r="C170" s="3" t="s">
        <v>162</v>
      </c>
      <c r="D170" s="6">
        <v>7.6594491088525558</v>
      </c>
    </row>
    <row r="171" spans="1:4" x14ac:dyDescent="0.2">
      <c r="A171" s="3" t="s">
        <v>161</v>
      </c>
      <c r="B171" s="3">
        <v>64</v>
      </c>
      <c r="C171" s="3" t="s">
        <v>135</v>
      </c>
      <c r="D171" s="6">
        <v>3.6778148187977204</v>
      </c>
    </row>
    <row r="172" spans="1:4" x14ac:dyDescent="0.2">
      <c r="A172" s="3" t="s">
        <v>161</v>
      </c>
      <c r="B172" s="3">
        <v>68</v>
      </c>
      <c r="C172" s="3" t="s">
        <v>136</v>
      </c>
      <c r="D172" s="6">
        <v>18.83788087334359</v>
      </c>
    </row>
    <row r="173" spans="1:4" x14ac:dyDescent="0.2">
      <c r="A173" s="3" t="s">
        <v>161</v>
      </c>
      <c r="B173" s="3">
        <v>70</v>
      </c>
      <c r="C173" s="3" t="s">
        <v>138</v>
      </c>
      <c r="D173" s="6">
        <v>11.15665807378608</v>
      </c>
    </row>
    <row r="174" spans="1:4" x14ac:dyDescent="0.2">
      <c r="A174" s="3" t="s">
        <v>161</v>
      </c>
      <c r="B174" s="3">
        <v>71</v>
      </c>
      <c r="C174" s="3" t="s">
        <v>139</v>
      </c>
      <c r="D174" s="6">
        <v>9.8924368685538493</v>
      </c>
    </row>
    <row r="175" spans="1:4" x14ac:dyDescent="0.2">
      <c r="A175" s="3" t="s">
        <v>161</v>
      </c>
      <c r="B175" s="3">
        <v>72</v>
      </c>
      <c r="C175" s="3" t="s">
        <v>140</v>
      </c>
      <c r="D175" s="6">
        <v>4.5600448361950381</v>
      </c>
    </row>
    <row r="176" spans="1:4" x14ac:dyDescent="0.2">
      <c r="A176" s="3" t="s">
        <v>161</v>
      </c>
      <c r="B176" s="3">
        <v>74</v>
      </c>
      <c r="C176" s="3" t="s">
        <v>142</v>
      </c>
      <c r="D176" s="6">
        <v>13.557983414505726</v>
      </c>
    </row>
    <row r="177" spans="1:4" x14ac:dyDescent="0.2">
      <c r="A177" s="3" t="s">
        <v>161</v>
      </c>
      <c r="B177" s="3">
        <v>75</v>
      </c>
      <c r="C177" s="3" t="s">
        <v>143</v>
      </c>
      <c r="D177" s="6">
        <v>67.601747528167394</v>
      </c>
    </row>
    <row r="178" spans="1:4" x14ac:dyDescent="0.2">
      <c r="A178" s="3" t="s">
        <v>161</v>
      </c>
      <c r="B178" s="3">
        <v>77</v>
      </c>
      <c r="C178" s="3" t="s">
        <v>144</v>
      </c>
      <c r="D178" s="6">
        <v>38.62992531547772</v>
      </c>
    </row>
    <row r="179" spans="1:4" x14ac:dyDescent="0.2">
      <c r="A179" s="3" t="s">
        <v>161</v>
      </c>
      <c r="B179" s="3">
        <v>78</v>
      </c>
      <c r="C179" s="3" t="s">
        <v>145</v>
      </c>
      <c r="D179" s="6">
        <v>65.194312186333804</v>
      </c>
    </row>
    <row r="180" spans="1:4" x14ac:dyDescent="0.2">
      <c r="A180" s="3" t="s">
        <v>161</v>
      </c>
      <c r="B180" s="3">
        <v>80</v>
      </c>
      <c r="C180" s="3" t="s">
        <v>147</v>
      </c>
      <c r="D180" s="6">
        <v>44.73573447176959</v>
      </c>
    </row>
    <row r="181" spans="1:4" x14ac:dyDescent="0.2">
      <c r="A181" s="3" t="s">
        <v>161</v>
      </c>
      <c r="B181" s="3">
        <v>81</v>
      </c>
      <c r="C181" s="3" t="s">
        <v>148</v>
      </c>
      <c r="D181" s="6">
        <v>37.416161644567552</v>
      </c>
    </row>
    <row r="182" spans="1:4" x14ac:dyDescent="0.2">
      <c r="A182" s="3" t="s">
        <v>161</v>
      </c>
      <c r="B182" s="3">
        <v>82</v>
      </c>
      <c r="C182" s="3" t="s">
        <v>149</v>
      </c>
      <c r="D182" s="6">
        <v>9.4650452285389086</v>
      </c>
    </row>
    <row r="183" spans="1:4" x14ac:dyDescent="0.2">
      <c r="A183" s="3" t="s">
        <v>161</v>
      </c>
      <c r="B183" s="3">
        <v>84</v>
      </c>
      <c r="C183" s="3" t="s">
        <v>150</v>
      </c>
      <c r="D183" s="6">
        <v>14.191883650011729</v>
      </c>
    </row>
    <row r="184" spans="1:4" x14ac:dyDescent="0.2">
      <c r="A184" s="3" t="s">
        <v>161</v>
      </c>
      <c r="B184" s="3">
        <v>85</v>
      </c>
      <c r="C184" s="3" t="s">
        <v>151</v>
      </c>
      <c r="D184" s="6">
        <v>7.7185353560310324</v>
      </c>
    </row>
    <row r="185" spans="1:4" x14ac:dyDescent="0.2">
      <c r="A185" s="3" t="s">
        <v>161</v>
      </c>
      <c r="B185" s="3">
        <v>86</v>
      </c>
      <c r="C185" s="3" t="s">
        <v>152</v>
      </c>
      <c r="D185" s="6">
        <v>24.714590390164346</v>
      </c>
    </row>
    <row r="186" spans="1:4" x14ac:dyDescent="0.2">
      <c r="A186" s="3" t="s">
        <v>161</v>
      </c>
      <c r="B186" s="3">
        <v>87</v>
      </c>
      <c r="C186" s="3" t="s">
        <v>153</v>
      </c>
      <c r="D186" s="6">
        <v>42.144658693352859</v>
      </c>
    </row>
    <row r="187" spans="1:4" x14ac:dyDescent="0.2">
      <c r="A187" s="3" t="s">
        <v>161</v>
      </c>
      <c r="B187" s="3">
        <v>88</v>
      </c>
      <c r="C187" s="3" t="s">
        <v>154</v>
      </c>
      <c r="D187" s="6">
        <v>32.216006068651623</v>
      </c>
    </row>
    <row r="188" spans="1:4" x14ac:dyDescent="0.2">
      <c r="A188" s="3" t="s">
        <v>161</v>
      </c>
      <c r="B188" s="3">
        <v>90</v>
      </c>
      <c r="C188" s="3" t="s">
        <v>155</v>
      </c>
      <c r="D188" s="6">
        <v>25.065336184366831</v>
      </c>
    </row>
    <row r="189" spans="1:4" x14ac:dyDescent="0.2">
      <c r="A189" s="3" t="s">
        <v>161</v>
      </c>
      <c r="B189" s="3">
        <v>93</v>
      </c>
      <c r="C189" s="3" t="s">
        <v>156</v>
      </c>
      <c r="D189" s="6">
        <v>22.363823227132578</v>
      </c>
    </row>
    <row r="190" spans="1:4" x14ac:dyDescent="0.2">
      <c r="A190" s="3" t="s">
        <v>161</v>
      </c>
      <c r="B190" s="3">
        <v>94</v>
      </c>
      <c r="C190" s="3" t="s">
        <v>157</v>
      </c>
      <c r="D190" s="6">
        <v>14.134095315848556</v>
      </c>
    </row>
    <row r="191" spans="1:4" x14ac:dyDescent="0.2">
      <c r="A191" s="3" t="s">
        <v>161</v>
      </c>
      <c r="B191" s="3">
        <v>96</v>
      </c>
      <c r="C191" s="3" t="s">
        <v>158</v>
      </c>
      <c r="D191" s="6">
        <v>25.744167337087688</v>
      </c>
    </row>
    <row r="192" spans="1:4" x14ac:dyDescent="0.2">
      <c r="A192" s="3" t="s">
        <v>161</v>
      </c>
      <c r="B192" s="3">
        <v>97</v>
      </c>
      <c r="C192" s="3" t="s">
        <v>159</v>
      </c>
      <c r="D192" s="6">
        <v>19.507437210436478</v>
      </c>
    </row>
    <row r="193" spans="1:4" x14ac:dyDescent="0.2">
      <c r="A193" s="3" t="s">
        <v>163</v>
      </c>
      <c r="B193" s="3" t="s">
        <v>92</v>
      </c>
      <c r="C193" s="3" t="s">
        <v>92</v>
      </c>
      <c r="D193" s="6">
        <v>26.333885514448738</v>
      </c>
    </row>
    <row r="194" spans="1:4" x14ac:dyDescent="0.2">
      <c r="A194" s="3" t="s">
        <v>163</v>
      </c>
      <c r="B194" s="3">
        <v>1</v>
      </c>
      <c r="C194" s="3" t="s">
        <v>94</v>
      </c>
      <c r="D194" s="6">
        <v>24.957604070009278</v>
      </c>
    </row>
    <row r="195" spans="1:4" x14ac:dyDescent="0.2">
      <c r="A195" s="3" t="s">
        <v>163</v>
      </c>
      <c r="B195" s="3">
        <v>2</v>
      </c>
      <c r="C195" s="3" t="s">
        <v>95</v>
      </c>
      <c r="D195" s="6">
        <v>22.451540928740762</v>
      </c>
    </row>
    <row r="196" spans="1:4" x14ac:dyDescent="0.2">
      <c r="A196" s="3" t="s">
        <v>163</v>
      </c>
      <c r="B196" s="3">
        <v>8</v>
      </c>
      <c r="C196" s="3" t="s">
        <v>97</v>
      </c>
      <c r="D196" s="6">
        <v>45.018450184501845</v>
      </c>
    </row>
    <row r="197" spans="1:4" x14ac:dyDescent="0.2">
      <c r="A197" s="3" t="s">
        <v>163</v>
      </c>
      <c r="B197" s="3">
        <v>10</v>
      </c>
      <c r="C197" s="3" t="s">
        <v>98</v>
      </c>
      <c r="D197" s="6">
        <v>31.687362431994686</v>
      </c>
    </row>
    <row r="198" spans="1:4" x14ac:dyDescent="0.2">
      <c r="A198" s="3" t="s">
        <v>163</v>
      </c>
      <c r="B198" s="3">
        <v>13</v>
      </c>
      <c r="C198" s="3" t="s">
        <v>164</v>
      </c>
      <c r="D198" s="6">
        <v>28.517110266159698</v>
      </c>
    </row>
    <row r="199" spans="1:4" x14ac:dyDescent="0.2">
      <c r="A199" s="3" t="s">
        <v>163</v>
      </c>
      <c r="B199" s="3">
        <v>16</v>
      </c>
      <c r="C199" s="3" t="s">
        <v>100</v>
      </c>
      <c r="D199" s="6">
        <v>43.810053449501034</v>
      </c>
    </row>
    <row r="200" spans="1:4" x14ac:dyDescent="0.2">
      <c r="A200" s="3" t="s">
        <v>163</v>
      </c>
      <c r="B200" s="3">
        <v>17</v>
      </c>
      <c r="C200" s="3" t="s">
        <v>101</v>
      </c>
      <c r="D200" s="6">
        <v>18.308663393747</v>
      </c>
    </row>
    <row r="201" spans="1:4" x14ac:dyDescent="0.2">
      <c r="A201" s="3" t="s">
        <v>163</v>
      </c>
      <c r="B201" s="3">
        <v>18</v>
      </c>
      <c r="C201" s="3" t="s">
        <v>102</v>
      </c>
      <c r="D201" s="6">
        <v>18.691588785046729</v>
      </c>
    </row>
    <row r="202" spans="1:4" x14ac:dyDescent="0.2">
      <c r="A202" s="3" t="s">
        <v>163</v>
      </c>
      <c r="B202" s="3">
        <v>20</v>
      </c>
      <c r="C202" s="3" t="s">
        <v>103</v>
      </c>
      <c r="D202" s="6">
        <v>12.288711870992811</v>
      </c>
    </row>
    <row r="203" spans="1:4" x14ac:dyDescent="0.2">
      <c r="A203" s="3" t="s">
        <v>163</v>
      </c>
      <c r="B203" s="3">
        <v>22</v>
      </c>
      <c r="C203" s="3" t="s">
        <v>104</v>
      </c>
      <c r="D203" s="6">
        <v>31.082474226804123</v>
      </c>
    </row>
    <row r="204" spans="1:4" x14ac:dyDescent="0.2">
      <c r="A204" s="3" t="s">
        <v>163</v>
      </c>
      <c r="B204" s="3">
        <v>23</v>
      </c>
      <c r="C204" s="3" t="s">
        <v>105</v>
      </c>
      <c r="D204" s="6">
        <v>40.747519506791249</v>
      </c>
    </row>
    <row r="205" spans="1:4" x14ac:dyDescent="0.2">
      <c r="A205" s="3" t="s">
        <v>163</v>
      </c>
      <c r="B205" s="3">
        <v>24</v>
      </c>
      <c r="C205" s="3" t="s">
        <v>106</v>
      </c>
      <c r="D205" s="6">
        <v>30.431151477189687</v>
      </c>
    </row>
    <row r="206" spans="1:4" x14ac:dyDescent="0.2">
      <c r="A206" s="3" t="s">
        <v>163</v>
      </c>
      <c r="B206" s="3">
        <v>25</v>
      </c>
      <c r="C206" s="3" t="s">
        <v>107</v>
      </c>
      <c r="D206" s="6">
        <v>48.511899632929499</v>
      </c>
    </row>
    <row r="207" spans="1:4" x14ac:dyDescent="0.2">
      <c r="A207" s="3" t="s">
        <v>163</v>
      </c>
      <c r="B207" s="3">
        <v>26</v>
      </c>
      <c r="C207" s="3" t="s">
        <v>108</v>
      </c>
      <c r="D207" s="6">
        <v>7.0151835479531046</v>
      </c>
    </row>
    <row r="208" spans="1:4" x14ac:dyDescent="0.2">
      <c r="A208" s="3" t="s">
        <v>163</v>
      </c>
      <c r="B208" s="3">
        <v>27</v>
      </c>
      <c r="C208" s="3" t="s">
        <v>109</v>
      </c>
      <c r="D208" s="6">
        <v>12.600229095074456</v>
      </c>
    </row>
    <row r="209" spans="1:4" x14ac:dyDescent="0.2">
      <c r="A209" s="3" t="s">
        <v>163</v>
      </c>
      <c r="B209" s="3">
        <v>28</v>
      </c>
      <c r="C209" s="3" t="s">
        <v>110</v>
      </c>
      <c r="D209" s="6">
        <v>22.666253614209005</v>
      </c>
    </row>
    <row r="210" spans="1:4" x14ac:dyDescent="0.2">
      <c r="A210" s="3" t="s">
        <v>163</v>
      </c>
      <c r="B210" s="3">
        <v>29</v>
      </c>
      <c r="C210" s="3" t="s">
        <v>111</v>
      </c>
      <c r="D210" s="6">
        <v>38.409559712639592</v>
      </c>
    </row>
    <row r="211" spans="1:4" x14ac:dyDescent="0.2">
      <c r="A211" s="3" t="s">
        <v>163</v>
      </c>
      <c r="B211" s="3">
        <v>30</v>
      </c>
      <c r="C211" s="3" t="s">
        <v>112</v>
      </c>
      <c r="D211" s="6">
        <v>35.556665833957865</v>
      </c>
    </row>
    <row r="212" spans="1:4" x14ac:dyDescent="0.2">
      <c r="A212" s="3" t="s">
        <v>163</v>
      </c>
      <c r="B212" s="3">
        <v>31</v>
      </c>
      <c r="C212" s="3" t="s">
        <v>113</v>
      </c>
      <c r="D212" s="6">
        <v>23.500051991265465</v>
      </c>
    </row>
    <row r="213" spans="1:4" x14ac:dyDescent="0.2">
      <c r="A213" s="3" t="s">
        <v>163</v>
      </c>
      <c r="B213" s="3">
        <v>32</v>
      </c>
      <c r="C213" s="3" t="s">
        <v>114</v>
      </c>
      <c r="D213" s="6">
        <v>22.883858267716537</v>
      </c>
    </row>
    <row r="214" spans="1:4" x14ac:dyDescent="0.2">
      <c r="A214" s="3" t="s">
        <v>163</v>
      </c>
      <c r="B214" s="3">
        <v>33</v>
      </c>
      <c r="C214" s="3" t="s">
        <v>115</v>
      </c>
      <c r="D214" s="6">
        <v>27.395173086299366</v>
      </c>
    </row>
    <row r="215" spans="1:4" x14ac:dyDescent="0.2">
      <c r="A215" s="3" t="s">
        <v>163</v>
      </c>
      <c r="B215" s="3">
        <v>35</v>
      </c>
      <c r="C215" s="3" t="s">
        <v>116</v>
      </c>
      <c r="D215" s="6">
        <v>10.918407567993693</v>
      </c>
    </row>
    <row r="216" spans="1:4" x14ac:dyDescent="0.2">
      <c r="A216" s="3" t="s">
        <v>163</v>
      </c>
      <c r="B216" s="3">
        <v>36</v>
      </c>
      <c r="C216" s="3" t="s">
        <v>165</v>
      </c>
      <c r="D216" s="6">
        <v>38.058659217877093</v>
      </c>
    </row>
    <row r="217" spans="1:4" x14ac:dyDescent="0.2">
      <c r="A217" s="3" t="s">
        <v>163</v>
      </c>
      <c r="B217" s="3">
        <v>38</v>
      </c>
      <c r="C217" s="3" t="s">
        <v>117</v>
      </c>
      <c r="D217" s="6">
        <v>28.158197875335979</v>
      </c>
    </row>
    <row r="218" spans="1:4" x14ac:dyDescent="0.2">
      <c r="A218" s="3" t="s">
        <v>163</v>
      </c>
      <c r="B218" s="3">
        <v>41</v>
      </c>
      <c r="C218" s="3" t="s">
        <v>118</v>
      </c>
      <c r="D218" s="6">
        <v>63.875449223462482</v>
      </c>
    </row>
    <row r="219" spans="1:4" x14ac:dyDescent="0.2">
      <c r="A219" s="3" t="s">
        <v>163</v>
      </c>
      <c r="B219" s="3">
        <v>42</v>
      </c>
      <c r="C219" s="3" t="s">
        <v>119</v>
      </c>
      <c r="D219" s="6">
        <v>32.493088307041795</v>
      </c>
    </row>
    <row r="220" spans="1:4" x14ac:dyDescent="0.2">
      <c r="A220" s="3" t="s">
        <v>163</v>
      </c>
      <c r="B220" s="3">
        <v>43</v>
      </c>
      <c r="C220" s="3" t="s">
        <v>120</v>
      </c>
      <c r="D220" s="6">
        <v>61.605549382092462</v>
      </c>
    </row>
    <row r="221" spans="1:4" x14ac:dyDescent="0.2">
      <c r="A221" s="3" t="s">
        <v>163</v>
      </c>
      <c r="B221" s="3">
        <v>45</v>
      </c>
      <c r="C221" s="3" t="s">
        <v>121</v>
      </c>
      <c r="D221" s="6">
        <v>40.418130178310335</v>
      </c>
    </row>
    <row r="222" spans="1:4" x14ac:dyDescent="0.2">
      <c r="A222" s="3" t="s">
        <v>163</v>
      </c>
      <c r="B222" s="3">
        <v>46</v>
      </c>
      <c r="C222" s="3" t="s">
        <v>122</v>
      </c>
      <c r="D222" s="6">
        <v>20.77821564802603</v>
      </c>
    </row>
    <row r="223" spans="1:4" x14ac:dyDescent="0.2">
      <c r="A223" s="3" t="s">
        <v>163</v>
      </c>
      <c r="B223" s="3">
        <v>47</v>
      </c>
      <c r="C223" s="3" t="s">
        <v>123</v>
      </c>
      <c r="D223" s="6">
        <v>27.76185498645626</v>
      </c>
    </row>
    <row r="224" spans="1:4" x14ac:dyDescent="0.2">
      <c r="A224" s="3" t="s">
        <v>163</v>
      </c>
      <c r="B224" s="3">
        <v>49</v>
      </c>
      <c r="C224" s="3" t="s">
        <v>124</v>
      </c>
      <c r="D224" s="6">
        <v>39.891536736715864</v>
      </c>
    </row>
    <row r="225" spans="1:4" x14ac:dyDescent="0.2">
      <c r="A225" s="3" t="s">
        <v>163</v>
      </c>
      <c r="B225" s="3">
        <v>50</v>
      </c>
      <c r="C225" s="3" t="s">
        <v>125</v>
      </c>
      <c r="D225" s="6">
        <v>21.591150818974686</v>
      </c>
    </row>
    <row r="226" spans="1:4" x14ac:dyDescent="0.2">
      <c r="A226" s="3" t="s">
        <v>163</v>
      </c>
      <c r="B226" s="3">
        <v>52</v>
      </c>
      <c r="C226" s="3" t="s">
        <v>127</v>
      </c>
      <c r="D226" s="6">
        <v>29.048165912315071</v>
      </c>
    </row>
    <row r="227" spans="1:4" x14ac:dyDescent="0.2">
      <c r="A227" s="3" t="s">
        <v>163</v>
      </c>
      <c r="B227" s="3">
        <v>53</v>
      </c>
      <c r="C227" s="3" t="s">
        <v>128</v>
      </c>
      <c r="D227" s="6">
        <v>44.559189137502393</v>
      </c>
    </row>
    <row r="228" spans="1:4" x14ac:dyDescent="0.2">
      <c r="A228" s="3" t="s">
        <v>163</v>
      </c>
      <c r="B228" s="3">
        <v>55</v>
      </c>
      <c r="C228" s="3" t="s">
        <v>129</v>
      </c>
      <c r="D228" s="6">
        <v>22.93113425925926</v>
      </c>
    </row>
    <row r="229" spans="1:4" x14ac:dyDescent="0.2">
      <c r="A229" s="3" t="s">
        <v>163</v>
      </c>
      <c r="B229" s="3">
        <v>56</v>
      </c>
      <c r="C229" s="3" t="s">
        <v>130</v>
      </c>
      <c r="D229" s="6">
        <v>33.367960462114773</v>
      </c>
    </row>
    <row r="230" spans="1:4" x14ac:dyDescent="0.2">
      <c r="A230" s="3" t="s">
        <v>163</v>
      </c>
      <c r="B230" s="3">
        <v>62</v>
      </c>
      <c r="C230" s="3" t="s">
        <v>134</v>
      </c>
      <c r="D230" s="6">
        <v>1.4581459717626104</v>
      </c>
    </row>
    <row r="231" spans="1:4" x14ac:dyDescent="0.2">
      <c r="A231" s="3" t="s">
        <v>163</v>
      </c>
      <c r="B231" s="3">
        <v>64</v>
      </c>
      <c r="C231" s="3" t="s">
        <v>135</v>
      </c>
      <c r="D231" s="6">
        <v>4.0916530278232406</v>
      </c>
    </row>
    <row r="232" spans="1:4" x14ac:dyDescent="0.2">
      <c r="A232" s="3" t="s">
        <v>163</v>
      </c>
      <c r="B232" s="3">
        <v>68</v>
      </c>
      <c r="C232" s="3" t="s">
        <v>136</v>
      </c>
      <c r="D232" s="6">
        <v>20.369267421083979</v>
      </c>
    </row>
    <row r="233" spans="1:4" x14ac:dyDescent="0.2">
      <c r="A233" s="3" t="s">
        <v>163</v>
      </c>
      <c r="B233" s="3">
        <v>70</v>
      </c>
      <c r="C233" s="3" t="s">
        <v>138</v>
      </c>
      <c r="D233" s="6">
        <v>11.138819617622611</v>
      </c>
    </row>
    <row r="234" spans="1:4" x14ac:dyDescent="0.2">
      <c r="A234" s="3" t="s">
        <v>163</v>
      </c>
      <c r="B234" s="3">
        <v>71</v>
      </c>
      <c r="C234" s="3" t="s">
        <v>139</v>
      </c>
      <c r="D234" s="6">
        <v>11.061452513966479</v>
      </c>
    </row>
    <row r="235" spans="1:4" x14ac:dyDescent="0.2">
      <c r="A235" s="3" t="s">
        <v>163</v>
      </c>
      <c r="B235" s="3">
        <v>72</v>
      </c>
      <c r="C235" s="3" t="s">
        <v>140</v>
      </c>
      <c r="D235" s="6">
        <v>4.9565288047452674</v>
      </c>
    </row>
    <row r="236" spans="1:4" x14ac:dyDescent="0.2">
      <c r="A236" s="3" t="s">
        <v>163</v>
      </c>
      <c r="B236" s="3">
        <v>75</v>
      </c>
      <c r="C236" s="3" t="s">
        <v>143</v>
      </c>
      <c r="D236" s="6">
        <v>101.43042912873862</v>
      </c>
    </row>
    <row r="237" spans="1:4" x14ac:dyDescent="0.2">
      <c r="A237" s="3" t="s">
        <v>163</v>
      </c>
      <c r="B237" s="3">
        <v>77</v>
      </c>
      <c r="C237" s="3" t="s">
        <v>144</v>
      </c>
      <c r="D237" s="6">
        <v>32.250839865621501</v>
      </c>
    </row>
    <row r="238" spans="1:4" x14ac:dyDescent="0.2">
      <c r="A238" s="3" t="s">
        <v>163</v>
      </c>
      <c r="B238" s="3">
        <v>78</v>
      </c>
      <c r="C238" s="3" t="s">
        <v>145</v>
      </c>
      <c r="D238" s="6">
        <v>58.55159997676985</v>
      </c>
    </row>
    <row r="239" spans="1:4" x14ac:dyDescent="0.2">
      <c r="A239" s="3" t="s">
        <v>163</v>
      </c>
      <c r="B239" s="3">
        <v>80</v>
      </c>
      <c r="C239" s="3" t="s">
        <v>147</v>
      </c>
      <c r="D239" s="6">
        <v>41.043072396123996</v>
      </c>
    </row>
    <row r="240" spans="1:4" x14ac:dyDescent="0.2">
      <c r="A240" s="3" t="s">
        <v>163</v>
      </c>
      <c r="B240" s="3">
        <v>81</v>
      </c>
      <c r="C240" s="3" t="s">
        <v>148</v>
      </c>
      <c r="D240" s="6">
        <v>35.229447348479987</v>
      </c>
    </row>
    <row r="241" spans="1:4" x14ac:dyDescent="0.2">
      <c r="A241" s="3" t="s">
        <v>163</v>
      </c>
      <c r="B241" s="3">
        <v>82</v>
      </c>
      <c r="C241" s="3" t="s">
        <v>149</v>
      </c>
      <c r="D241" s="6">
        <v>9.3854525485497486</v>
      </c>
    </row>
    <row r="242" spans="1:4" x14ac:dyDescent="0.2">
      <c r="A242" s="3" t="s">
        <v>163</v>
      </c>
      <c r="B242" s="3">
        <v>84</v>
      </c>
      <c r="C242" s="3" t="s">
        <v>150</v>
      </c>
      <c r="D242" s="6">
        <v>14.591703433486973</v>
      </c>
    </row>
    <row r="243" spans="1:4" x14ac:dyDescent="0.2">
      <c r="A243" s="3" t="s">
        <v>163</v>
      </c>
      <c r="B243" s="3">
        <v>85</v>
      </c>
      <c r="C243" s="3" t="s">
        <v>151</v>
      </c>
      <c r="D243" s="6">
        <v>8.5711164301250413</v>
      </c>
    </row>
    <row r="244" spans="1:4" x14ac:dyDescent="0.2">
      <c r="A244" s="3" t="s">
        <v>163</v>
      </c>
      <c r="B244" s="3">
        <v>86</v>
      </c>
      <c r="C244" s="3" t="s">
        <v>152</v>
      </c>
      <c r="D244" s="6">
        <v>24.047210982914287</v>
      </c>
    </row>
    <row r="245" spans="1:4" x14ac:dyDescent="0.2">
      <c r="A245" s="3" t="s">
        <v>163</v>
      </c>
      <c r="B245" s="3">
        <v>87</v>
      </c>
      <c r="C245" s="3" t="s">
        <v>153</v>
      </c>
      <c r="D245" s="6">
        <v>45.522080066033844</v>
      </c>
    </row>
    <row r="246" spans="1:4" x14ac:dyDescent="0.2">
      <c r="A246" s="3" t="s">
        <v>163</v>
      </c>
      <c r="B246" s="3">
        <v>88</v>
      </c>
      <c r="C246" s="3" t="s">
        <v>154</v>
      </c>
      <c r="D246" s="6">
        <v>28.697788697788695</v>
      </c>
    </row>
    <row r="247" spans="1:4" x14ac:dyDescent="0.2">
      <c r="A247" s="3" t="s">
        <v>163</v>
      </c>
      <c r="B247" s="3">
        <v>90</v>
      </c>
      <c r="C247" s="3" t="s">
        <v>155</v>
      </c>
      <c r="D247" s="6">
        <v>25.593630029859234</v>
      </c>
    </row>
    <row r="248" spans="1:4" x14ac:dyDescent="0.2">
      <c r="A248" s="3" t="s">
        <v>163</v>
      </c>
      <c r="B248" s="3">
        <v>93</v>
      </c>
      <c r="C248" s="3" t="s">
        <v>156</v>
      </c>
      <c r="D248" s="6">
        <v>22.928101522052241</v>
      </c>
    </row>
    <row r="249" spans="1:4" x14ac:dyDescent="0.2">
      <c r="A249" s="3" t="s">
        <v>163</v>
      </c>
      <c r="B249" s="3">
        <v>94</v>
      </c>
      <c r="C249" s="3" t="s">
        <v>157</v>
      </c>
      <c r="D249" s="6">
        <v>13.360837829260554</v>
      </c>
    </row>
    <row r="250" spans="1:4" x14ac:dyDescent="0.2">
      <c r="A250" s="3" t="s">
        <v>163</v>
      </c>
      <c r="B250" s="3">
        <v>96</v>
      </c>
      <c r="C250" s="3" t="s">
        <v>158</v>
      </c>
      <c r="D250" s="6">
        <v>27.824151363383415</v>
      </c>
    </row>
    <row r="251" spans="1:4" x14ac:dyDescent="0.2">
      <c r="A251" s="3" t="s">
        <v>166</v>
      </c>
      <c r="B251" s="3" t="s">
        <v>92</v>
      </c>
      <c r="C251" s="3" t="s">
        <v>93</v>
      </c>
      <c r="D251" s="6">
        <v>25.737825578060487</v>
      </c>
    </row>
    <row r="252" spans="1:4" x14ac:dyDescent="0.2">
      <c r="A252" s="3" t="s">
        <v>166</v>
      </c>
      <c r="B252" s="3">
        <v>1</v>
      </c>
      <c r="C252" s="3" t="s">
        <v>94</v>
      </c>
      <c r="D252" s="6">
        <v>27.998834311140644</v>
      </c>
    </row>
    <row r="253" spans="1:4" x14ac:dyDescent="0.2">
      <c r="A253" s="3" t="s">
        <v>166</v>
      </c>
      <c r="B253" s="3">
        <v>2</v>
      </c>
      <c r="C253" s="3" t="s">
        <v>95</v>
      </c>
      <c r="D253" s="6">
        <v>21.157433639664085</v>
      </c>
    </row>
    <row r="254" spans="1:4" x14ac:dyDescent="0.2">
      <c r="A254" s="3" t="s">
        <v>166</v>
      </c>
      <c r="B254" s="3">
        <v>8</v>
      </c>
      <c r="C254" s="3" t="s">
        <v>97</v>
      </c>
      <c r="D254" s="6">
        <v>41.541417591357984</v>
      </c>
    </row>
    <row r="255" spans="1:4" x14ac:dyDescent="0.2">
      <c r="A255" s="3" t="s">
        <v>166</v>
      </c>
      <c r="B255" s="3">
        <v>10</v>
      </c>
      <c r="C255" s="3" t="s">
        <v>98</v>
      </c>
      <c r="D255" s="6">
        <v>27.087632733941916</v>
      </c>
    </row>
    <row r="256" spans="1:4" x14ac:dyDescent="0.2">
      <c r="A256" s="3" t="s">
        <v>166</v>
      </c>
      <c r="B256" s="3">
        <v>11</v>
      </c>
      <c r="C256" s="3" t="s">
        <v>99</v>
      </c>
      <c r="D256" s="6">
        <v>25.859103010168084</v>
      </c>
    </row>
    <row r="257" spans="1:4" x14ac:dyDescent="0.2">
      <c r="A257" s="3" t="s">
        <v>166</v>
      </c>
      <c r="B257" s="3">
        <v>16</v>
      </c>
      <c r="C257" s="3" t="s">
        <v>100</v>
      </c>
      <c r="D257" s="6">
        <v>42.597149239656844</v>
      </c>
    </row>
    <row r="258" spans="1:4" x14ac:dyDescent="0.2">
      <c r="A258" s="3" t="s">
        <v>166</v>
      </c>
      <c r="B258" s="3">
        <v>17</v>
      </c>
      <c r="C258" s="3" t="s">
        <v>101</v>
      </c>
      <c r="D258" s="6">
        <v>17.439808257793818</v>
      </c>
    </row>
    <row r="259" spans="1:4" x14ac:dyDescent="0.2">
      <c r="A259" s="3" t="s">
        <v>166</v>
      </c>
      <c r="B259" s="3">
        <v>18</v>
      </c>
      <c r="C259" s="3" t="s">
        <v>102</v>
      </c>
      <c r="D259" s="6">
        <v>12.726286422678646</v>
      </c>
    </row>
    <row r="260" spans="1:4" x14ac:dyDescent="0.2">
      <c r="A260" s="3" t="s">
        <v>166</v>
      </c>
      <c r="B260" s="3">
        <v>20</v>
      </c>
      <c r="C260" s="3" t="s">
        <v>103</v>
      </c>
      <c r="D260" s="6">
        <v>14.923199152382912</v>
      </c>
    </row>
    <row r="261" spans="1:4" x14ac:dyDescent="0.2">
      <c r="A261" s="3" t="s">
        <v>166</v>
      </c>
      <c r="B261" s="3">
        <v>22</v>
      </c>
      <c r="C261" s="3" t="s">
        <v>104</v>
      </c>
      <c r="D261" s="6">
        <v>35.307251244844551</v>
      </c>
    </row>
    <row r="262" spans="1:4" x14ac:dyDescent="0.2">
      <c r="A262" s="3" t="s">
        <v>166</v>
      </c>
      <c r="B262" s="3">
        <v>23</v>
      </c>
      <c r="C262" s="3" t="s">
        <v>105</v>
      </c>
      <c r="D262" s="6">
        <v>32.178812304311528</v>
      </c>
    </row>
    <row r="263" spans="1:4" x14ac:dyDescent="0.2">
      <c r="A263" s="3" t="s">
        <v>166</v>
      </c>
      <c r="B263" s="3">
        <v>24</v>
      </c>
      <c r="C263" s="3" t="s">
        <v>106</v>
      </c>
      <c r="D263" s="6">
        <v>39.038575667238639</v>
      </c>
    </row>
    <row r="264" spans="1:4" x14ac:dyDescent="0.2">
      <c r="A264" s="3" t="s">
        <v>166</v>
      </c>
      <c r="B264" s="3">
        <v>25</v>
      </c>
      <c r="C264" s="3" t="s">
        <v>107</v>
      </c>
      <c r="D264" s="6">
        <v>39.984334242369499</v>
      </c>
    </row>
    <row r="265" spans="1:4" x14ac:dyDescent="0.2">
      <c r="A265" s="3" t="s">
        <v>166</v>
      </c>
      <c r="B265" s="3">
        <v>26</v>
      </c>
      <c r="C265" s="3" t="s">
        <v>108</v>
      </c>
      <c r="D265" s="6">
        <v>6.1675762975504922</v>
      </c>
    </row>
    <row r="266" spans="1:4" x14ac:dyDescent="0.2">
      <c r="A266" s="3" t="s">
        <v>166</v>
      </c>
      <c r="B266" s="3">
        <v>27</v>
      </c>
      <c r="C266" s="3" t="s">
        <v>109</v>
      </c>
      <c r="D266" s="6">
        <v>11.321418107116061</v>
      </c>
    </row>
    <row r="267" spans="1:4" x14ac:dyDescent="0.2">
      <c r="A267" s="3" t="s">
        <v>166</v>
      </c>
      <c r="B267" s="3">
        <v>28</v>
      </c>
      <c r="C267" s="3" t="s">
        <v>110</v>
      </c>
      <c r="D267" s="6">
        <v>21.039387728736372</v>
      </c>
    </row>
    <row r="268" spans="1:4" x14ac:dyDescent="0.2">
      <c r="A268" s="3" t="s">
        <v>166</v>
      </c>
      <c r="B268" s="3">
        <v>29</v>
      </c>
      <c r="C268" s="3" t="s">
        <v>111</v>
      </c>
      <c r="D268" s="6">
        <v>42.244897958732267</v>
      </c>
    </row>
    <row r="269" spans="1:4" x14ac:dyDescent="0.2">
      <c r="A269" s="3" t="s">
        <v>166</v>
      </c>
      <c r="B269" s="3">
        <v>30</v>
      </c>
      <c r="C269" s="3" t="s">
        <v>112</v>
      </c>
      <c r="D269" s="6">
        <v>24.807109674548094</v>
      </c>
    </row>
    <row r="270" spans="1:4" x14ac:dyDescent="0.2">
      <c r="A270" s="3" t="s">
        <v>166</v>
      </c>
      <c r="B270" s="3">
        <v>31</v>
      </c>
      <c r="C270" s="3" t="s">
        <v>113</v>
      </c>
      <c r="D270" s="6">
        <v>18.328124999804153</v>
      </c>
    </row>
    <row r="271" spans="1:4" x14ac:dyDescent="0.2">
      <c r="A271" s="3" t="s">
        <v>166</v>
      </c>
      <c r="B271" s="3">
        <v>32</v>
      </c>
      <c r="C271" s="3" t="s">
        <v>114</v>
      </c>
      <c r="D271" s="6">
        <v>22.559551611155484</v>
      </c>
    </row>
    <row r="272" spans="1:4" x14ac:dyDescent="0.2">
      <c r="A272" s="3" t="s">
        <v>166</v>
      </c>
      <c r="B272" s="3">
        <v>33</v>
      </c>
      <c r="C272" s="3" t="s">
        <v>115</v>
      </c>
      <c r="D272" s="6">
        <v>26.562121887253586</v>
      </c>
    </row>
    <row r="273" spans="1:4" x14ac:dyDescent="0.2">
      <c r="A273" s="3" t="s">
        <v>166</v>
      </c>
      <c r="B273" s="3">
        <v>35</v>
      </c>
      <c r="C273" s="3" t="s">
        <v>116</v>
      </c>
      <c r="D273" s="6">
        <v>9.9550486807981482</v>
      </c>
    </row>
    <row r="274" spans="1:4" x14ac:dyDescent="0.2">
      <c r="A274" s="3" t="s">
        <v>166</v>
      </c>
      <c r="B274" s="3">
        <v>36</v>
      </c>
      <c r="C274" s="3" t="s">
        <v>165</v>
      </c>
      <c r="D274" s="6">
        <v>45.451693851459119</v>
      </c>
    </row>
    <row r="275" spans="1:4" x14ac:dyDescent="0.2">
      <c r="A275" s="3" t="s">
        <v>166</v>
      </c>
      <c r="B275" s="3">
        <v>38</v>
      </c>
      <c r="C275" s="3" t="s">
        <v>117</v>
      </c>
      <c r="D275" s="6">
        <v>25.148520606602172</v>
      </c>
    </row>
    <row r="276" spans="1:4" x14ac:dyDescent="0.2">
      <c r="A276" s="3" t="s">
        <v>166</v>
      </c>
      <c r="B276" s="3">
        <v>41</v>
      </c>
      <c r="C276" s="3" t="s">
        <v>118</v>
      </c>
      <c r="D276" s="6">
        <v>70.264105381128374</v>
      </c>
    </row>
    <row r="277" spans="1:4" x14ac:dyDescent="0.2">
      <c r="A277" s="3" t="s">
        <v>166</v>
      </c>
      <c r="B277" s="3">
        <v>42</v>
      </c>
      <c r="C277" s="3" t="s">
        <v>119</v>
      </c>
      <c r="D277" s="6">
        <v>39.783758867665796</v>
      </c>
    </row>
    <row r="278" spans="1:4" x14ac:dyDescent="0.2">
      <c r="A278" s="3" t="s">
        <v>166</v>
      </c>
      <c r="B278" s="3">
        <v>43</v>
      </c>
      <c r="C278" s="3" t="s">
        <v>120</v>
      </c>
      <c r="D278" s="6">
        <v>56.069151388311845</v>
      </c>
    </row>
    <row r="279" spans="1:4" x14ac:dyDescent="0.2">
      <c r="A279" s="3" t="s">
        <v>166</v>
      </c>
      <c r="B279" s="3">
        <v>45</v>
      </c>
      <c r="C279" s="3" t="s">
        <v>121</v>
      </c>
      <c r="D279" s="6">
        <v>37.230457346342369</v>
      </c>
    </row>
    <row r="280" spans="1:4" x14ac:dyDescent="0.2">
      <c r="A280" s="3" t="s">
        <v>166</v>
      </c>
      <c r="B280" s="3">
        <v>46</v>
      </c>
      <c r="C280" s="3" t="s">
        <v>122</v>
      </c>
      <c r="D280" s="6">
        <v>20.504671519033455</v>
      </c>
    </row>
    <row r="281" spans="1:4" x14ac:dyDescent="0.2">
      <c r="A281" s="3" t="s">
        <v>166</v>
      </c>
      <c r="B281" s="3">
        <v>47</v>
      </c>
      <c r="C281" s="3" t="s">
        <v>123</v>
      </c>
      <c r="D281" s="6">
        <v>26.258466146309487</v>
      </c>
    </row>
    <row r="282" spans="1:4" x14ac:dyDescent="0.2">
      <c r="A282" s="3" t="s">
        <v>166</v>
      </c>
      <c r="B282" s="3">
        <v>49</v>
      </c>
      <c r="C282" s="3" t="s">
        <v>124</v>
      </c>
      <c r="D282" s="6">
        <v>40.595119468686583</v>
      </c>
    </row>
    <row r="283" spans="1:4" x14ac:dyDescent="0.2">
      <c r="A283" s="3" t="s">
        <v>166</v>
      </c>
      <c r="B283" s="3">
        <v>50</v>
      </c>
      <c r="C283" s="3" t="s">
        <v>125</v>
      </c>
      <c r="D283" s="6">
        <v>34.24884182623893</v>
      </c>
    </row>
    <row r="284" spans="1:4" x14ac:dyDescent="0.2">
      <c r="A284" s="3" t="s">
        <v>166</v>
      </c>
      <c r="B284" s="3">
        <v>52</v>
      </c>
      <c r="C284" s="3" t="s">
        <v>127</v>
      </c>
      <c r="D284" s="6">
        <v>29.809194928039375</v>
      </c>
    </row>
    <row r="285" spans="1:4" x14ac:dyDescent="0.2">
      <c r="A285" s="3" t="s">
        <v>166</v>
      </c>
      <c r="B285" s="3">
        <v>53</v>
      </c>
      <c r="C285" s="3" t="s">
        <v>128</v>
      </c>
      <c r="D285" s="6">
        <v>39.404190309487284</v>
      </c>
    </row>
    <row r="286" spans="1:4" x14ac:dyDescent="0.2">
      <c r="A286" s="3" t="s">
        <v>166</v>
      </c>
      <c r="B286" s="3">
        <v>55</v>
      </c>
      <c r="C286" s="3" t="s">
        <v>129</v>
      </c>
      <c r="D286" s="6">
        <v>24.559129767383343</v>
      </c>
    </row>
    <row r="287" spans="1:4" x14ac:dyDescent="0.2">
      <c r="A287" s="3" t="s">
        <v>166</v>
      </c>
      <c r="B287" s="3">
        <v>56</v>
      </c>
      <c r="C287" s="3" t="s">
        <v>130</v>
      </c>
      <c r="D287" s="6">
        <v>29.827512776512627</v>
      </c>
    </row>
    <row r="288" spans="1:4" x14ac:dyDescent="0.2">
      <c r="A288" s="3" t="s">
        <v>166</v>
      </c>
      <c r="B288" s="3">
        <v>62</v>
      </c>
      <c r="C288" s="3" t="s">
        <v>134</v>
      </c>
      <c r="D288" s="6">
        <v>2.2283797029091601</v>
      </c>
    </row>
    <row r="289" spans="1:4" x14ac:dyDescent="0.2">
      <c r="A289" s="3" t="s">
        <v>166</v>
      </c>
      <c r="B289" s="3">
        <v>64</v>
      </c>
      <c r="C289" s="3" t="s">
        <v>135</v>
      </c>
      <c r="D289" s="6">
        <v>3.9943126999014611</v>
      </c>
    </row>
    <row r="290" spans="1:4" x14ac:dyDescent="0.2">
      <c r="A290" s="3" t="s">
        <v>166</v>
      </c>
      <c r="B290" s="3">
        <v>68</v>
      </c>
      <c r="C290" s="3" t="s">
        <v>136</v>
      </c>
      <c r="D290" s="6">
        <v>22.012106249207072</v>
      </c>
    </row>
    <row r="291" spans="1:4" x14ac:dyDescent="0.2">
      <c r="A291" s="3" t="s">
        <v>166</v>
      </c>
      <c r="B291" s="3">
        <v>70</v>
      </c>
      <c r="C291" s="3" t="s">
        <v>138</v>
      </c>
      <c r="D291" s="6">
        <v>10.552148437387245</v>
      </c>
    </row>
    <row r="292" spans="1:4" x14ac:dyDescent="0.2">
      <c r="A292" s="3" t="s">
        <v>166</v>
      </c>
      <c r="B292" s="3">
        <v>71</v>
      </c>
      <c r="C292" s="3" t="s">
        <v>139</v>
      </c>
      <c r="D292" s="6">
        <v>11.019150486927513</v>
      </c>
    </row>
    <row r="293" spans="1:4" x14ac:dyDescent="0.2">
      <c r="A293" s="3" t="s">
        <v>166</v>
      </c>
      <c r="B293" s="3">
        <v>72</v>
      </c>
      <c r="C293" s="3" t="s">
        <v>140</v>
      </c>
      <c r="D293" s="6">
        <v>6.2995607360585506</v>
      </c>
    </row>
    <row r="294" spans="1:4" x14ac:dyDescent="0.2">
      <c r="A294" s="3" t="s">
        <v>166</v>
      </c>
      <c r="B294" s="3">
        <v>74</v>
      </c>
      <c r="C294" s="3" t="s">
        <v>142</v>
      </c>
      <c r="D294" s="6">
        <v>11.52517369360484</v>
      </c>
    </row>
    <row r="295" spans="1:4" x14ac:dyDescent="0.2">
      <c r="A295" s="3" t="s">
        <v>166</v>
      </c>
      <c r="B295" s="3">
        <v>75</v>
      </c>
      <c r="C295" s="3" t="s">
        <v>143</v>
      </c>
      <c r="D295" s="6">
        <v>80.600224907769615</v>
      </c>
    </row>
    <row r="296" spans="1:4" x14ac:dyDescent="0.2">
      <c r="A296" s="3" t="s">
        <v>166</v>
      </c>
      <c r="B296" s="3">
        <v>77</v>
      </c>
      <c r="C296" s="3" t="s">
        <v>144</v>
      </c>
      <c r="D296" s="6">
        <v>34.970688552173748</v>
      </c>
    </row>
    <row r="297" spans="1:4" x14ac:dyDescent="0.2">
      <c r="A297" s="3" t="s">
        <v>166</v>
      </c>
      <c r="B297" s="3">
        <v>78</v>
      </c>
      <c r="C297" s="3" t="s">
        <v>145</v>
      </c>
      <c r="D297" s="6">
        <v>54.636742851593119</v>
      </c>
    </row>
    <row r="298" spans="1:4" x14ac:dyDescent="0.2">
      <c r="A298" s="3" t="s">
        <v>166</v>
      </c>
      <c r="B298" s="3">
        <v>80</v>
      </c>
      <c r="C298" s="3" t="s">
        <v>147</v>
      </c>
      <c r="D298" s="6">
        <v>38.927524088398457</v>
      </c>
    </row>
    <row r="299" spans="1:4" x14ac:dyDescent="0.2">
      <c r="A299" s="3" t="s">
        <v>166</v>
      </c>
      <c r="B299" s="3">
        <v>81</v>
      </c>
      <c r="C299" s="3" t="s">
        <v>148</v>
      </c>
      <c r="D299" s="6">
        <v>35.877700147043079</v>
      </c>
    </row>
    <row r="300" spans="1:4" x14ac:dyDescent="0.2">
      <c r="A300" s="3" t="s">
        <v>166</v>
      </c>
      <c r="B300" s="3">
        <v>82</v>
      </c>
      <c r="C300" s="3" t="s">
        <v>149</v>
      </c>
      <c r="D300" s="6">
        <v>8.8961071409773513</v>
      </c>
    </row>
    <row r="301" spans="1:4" x14ac:dyDescent="0.2">
      <c r="A301" s="3" t="s">
        <v>166</v>
      </c>
      <c r="B301" s="3">
        <v>84</v>
      </c>
      <c r="C301" s="3" t="s">
        <v>150</v>
      </c>
      <c r="D301" s="6">
        <v>14.7439057565014</v>
      </c>
    </row>
    <row r="302" spans="1:4" x14ac:dyDescent="0.2">
      <c r="A302" s="3" t="s">
        <v>166</v>
      </c>
      <c r="B302" s="3">
        <v>85</v>
      </c>
      <c r="C302" s="3" t="s">
        <v>151</v>
      </c>
      <c r="D302" s="6">
        <v>9.5598139374584896</v>
      </c>
    </row>
    <row r="303" spans="1:4" x14ac:dyDescent="0.2">
      <c r="A303" s="3" t="s">
        <v>166</v>
      </c>
      <c r="B303" s="3">
        <v>86</v>
      </c>
      <c r="C303" s="3" t="s">
        <v>152</v>
      </c>
      <c r="D303" s="6">
        <v>25.985694651186741</v>
      </c>
    </row>
    <row r="304" spans="1:4" x14ac:dyDescent="0.2">
      <c r="A304" s="3" t="s">
        <v>166</v>
      </c>
      <c r="B304" s="3">
        <v>87</v>
      </c>
      <c r="C304" s="3" t="s">
        <v>153</v>
      </c>
      <c r="D304" s="6">
        <v>39.158625938024855</v>
      </c>
    </row>
    <row r="305" spans="1:4" x14ac:dyDescent="0.2">
      <c r="A305" s="3" t="s">
        <v>166</v>
      </c>
      <c r="B305" s="3">
        <v>88</v>
      </c>
      <c r="C305" s="3" t="s">
        <v>154</v>
      </c>
      <c r="D305" s="6">
        <v>31.105093100473329</v>
      </c>
    </row>
    <row r="306" spans="1:4" x14ac:dyDescent="0.2">
      <c r="A306" s="3" t="s">
        <v>166</v>
      </c>
      <c r="B306" s="3">
        <v>90</v>
      </c>
      <c r="C306" s="3" t="s">
        <v>155</v>
      </c>
      <c r="D306" s="6">
        <v>31.225019215654047</v>
      </c>
    </row>
    <row r="307" spans="1:4" x14ac:dyDescent="0.2">
      <c r="A307" s="3" t="s">
        <v>166</v>
      </c>
      <c r="B307" s="3">
        <v>93</v>
      </c>
      <c r="C307" s="3" t="s">
        <v>156</v>
      </c>
      <c r="D307" s="6">
        <v>31.159864567749032</v>
      </c>
    </row>
    <row r="308" spans="1:4" x14ac:dyDescent="0.2">
      <c r="A308" s="3" t="s">
        <v>166</v>
      </c>
      <c r="B308" s="3">
        <v>94</v>
      </c>
      <c r="C308" s="3" t="s">
        <v>157</v>
      </c>
      <c r="D308" s="6">
        <v>15.021492951075912</v>
      </c>
    </row>
    <row r="309" spans="1:4" x14ac:dyDescent="0.2">
      <c r="A309" s="3" t="s">
        <v>166</v>
      </c>
      <c r="B309" s="3">
        <v>96</v>
      </c>
      <c r="C309" s="3" t="s">
        <v>158</v>
      </c>
      <c r="D309" s="6">
        <v>18.075340982703587</v>
      </c>
    </row>
  </sheetData>
  <autoFilter ref="A1:H309" xr:uid="{A2734131-EC69-48C1-B40D-2AD407EBF4FB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Kameleon>
  <cb26f501de564734b77a489490b15d70 valueid="f5789a57-0664-4f95-8d73-7d1f1e8018c1">Fennia</cb26f501de564734b77a489490b15d70>
  <kirjoittaja valueid=""/>
  <ca4f5177d7304a02af785dd2c6c4f310 valueid="9f6b80ac-f2e8-472a-b8c1-430e8dd784f5"> </ca4f5177d7304a02af785dd2c6c4f310>
  <m29dd8b8e5e24372808d1f5ae70f9a74 valueid="55bc1a51-9b29-431e-be53-33951df41835">Vakuutus- ja vahinkopalvelut</m29dd8b8e5e24372808d1f5ae70f9a74>
  <d447aebed0b64a3181c074cee70594d6 valueid="185c7db9-23d8-45e8-be56-1f4246ba1c8f">Sisäinen</d447aebed0b64a3181c074cee70594d6>
  <e581c5a2a13042e99236f21f6de32194 valueid="7eb8241c-af4b-4d7a-a951-c5efae8d7060">Ei</e581c5a2a13042e99236f21f6de32194>
</Kameleon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e9c09b1-491c-4b52-b33c-1e157276786e" xsi:nil="true"/>
    <lcf76f155ced4ddcb4097134ff3c332f xmlns="e4230be9-11df-468c-b50f-e9223327f18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5F955001C611284BBEA90627EF8319A3" ma:contentTypeVersion="16" ma:contentTypeDescription="Luo uusi asiakirja." ma:contentTypeScope="" ma:versionID="d12ddd259363c6f314caaf53387b44b1">
  <xsd:schema xmlns:xsd="http://www.w3.org/2001/XMLSchema" xmlns:xs="http://www.w3.org/2001/XMLSchema" xmlns:p="http://schemas.microsoft.com/office/2006/metadata/properties" xmlns:ns2="e4230be9-11df-468c-b50f-e9223327f18d" xmlns:ns3="1e9c09b1-491c-4b52-b33c-1e157276786e" targetNamespace="http://schemas.microsoft.com/office/2006/metadata/properties" ma:root="true" ma:fieldsID="deb90d656b587b4aec1e91561cb6d033" ns2:_="" ns3:_="">
    <xsd:import namespace="e4230be9-11df-468c-b50f-e9223327f18d"/>
    <xsd:import namespace="1e9c09b1-491c-4b52-b33c-1e15727678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230be9-11df-468c-b50f-e9223327f1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Kuvien tunnisteet" ma:readOnly="false" ma:fieldId="{5cf76f15-5ced-4ddc-b409-7134ff3c332f}" ma:taxonomyMulti="true" ma:sspId="e89e2296-456d-4214-9fbe-664a932b93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c09b1-491c-4b52-b33c-1e157276786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77faf8a-172c-4e8f-8e3b-77e4d4d24c9c}" ma:internalName="TaxCatchAll" ma:showField="CatchAllData" ma:web="1e9c09b1-491c-4b52-b33c-1e15727678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BE8366-18BD-4441-87C4-7764684B0703}">
  <ds:schemaRefs/>
</ds:datastoreItem>
</file>

<file path=customXml/itemProps2.xml><?xml version="1.0" encoding="utf-8"?>
<ds:datastoreItem xmlns:ds="http://schemas.openxmlformats.org/officeDocument/2006/customXml" ds:itemID="{530B837F-F757-45FF-AA5E-8C1DF5C55BE0}">
  <ds:schemaRefs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1e9c09b1-491c-4b52-b33c-1e157276786e"/>
    <ds:schemaRef ds:uri="http://www.w3.org/XML/1998/namespace"/>
    <ds:schemaRef ds:uri="http://schemas.openxmlformats.org/package/2006/metadata/core-properties"/>
    <ds:schemaRef ds:uri="e4230be9-11df-468c-b50f-e9223327f18d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75DC963-0BD9-487C-ACDB-EDA04A6B139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B66933C-2BC3-4DFE-993B-D7E0C24ABE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230be9-11df-468c-b50f-e9223327f18d"/>
    <ds:schemaRef ds:uri="1e9c09b1-491c-4b52-b33c-1e15727678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60d3d36-0418-48ce-9129-5c35cfa93680}" enabled="1" method="Standard" siteId="{0848311c-b379-4982-b5e6-5388712bc6f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LASKURI</vt:lpstr>
      <vt:lpstr>Ohje laskurin käyttämiseen</vt:lpstr>
      <vt:lpstr>Määritelmät</vt:lpstr>
      <vt:lpstr>TVK-data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Fennian Tapaturmataajuuslaskuri</dc:title>
  <dc:subject/>
  <dc:creator>Pättikangas Suvi</dc:creator>
  <cp:keywords/>
  <dc:description/>
  <cp:lastModifiedBy>Pättikangas Suvi</cp:lastModifiedBy>
  <cp:revision/>
  <dcterms:created xsi:type="dcterms:W3CDTF">2007-11-30T11:45:11Z</dcterms:created>
  <dcterms:modified xsi:type="dcterms:W3CDTF">2025-02-06T09:15:00Z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vKameleonVerId">
    <vt:lpwstr>391.60.06.209</vt:lpwstr>
  </property>
  <property fmtid="{D5CDD505-2E9C-101B-9397-08002B2CF9AE}" pid="3" name="dvLanguage">
    <vt:lpwstr>1035</vt:lpwstr>
  </property>
  <property fmtid="{D5CDD505-2E9C-101B-9397-08002B2CF9AE}" pid="4" name="dvTemplate">
    <vt:lpwstr>Työkirja_pysty.xltx</vt:lpwstr>
  </property>
  <property fmtid="{D5CDD505-2E9C-101B-9397-08002B2CF9AE}" pid="5" name="dvDefinition">
    <vt:lpwstr>25 (dd_default.xml)</vt:lpwstr>
  </property>
  <property fmtid="{D5CDD505-2E9C-101B-9397-08002B2CF9AE}" pid="6" name="dvDefinitionID">
    <vt:lpwstr>25</vt:lpwstr>
  </property>
  <property fmtid="{D5CDD505-2E9C-101B-9397-08002B2CF9AE}" pid="7" name="dvContentFile">
    <vt:lpwstr>dd_default.xml</vt:lpwstr>
  </property>
  <property fmtid="{D5CDD505-2E9C-101B-9397-08002B2CF9AE}" pid="8" name="dvGlobalVerID">
    <vt:lpwstr>391.89.06.216</vt:lpwstr>
  </property>
  <property fmtid="{D5CDD505-2E9C-101B-9397-08002B2CF9AE}" pid="9" name="dvDefinitionVersion">
    <vt:lpwstr>5.1 / 26.3.2015</vt:lpwstr>
  </property>
  <property fmtid="{D5CDD505-2E9C-101B-9397-08002B2CF9AE}" pid="10" name="dvType">
    <vt:lpwstr>GENERAL</vt:lpwstr>
  </property>
  <property fmtid="{D5CDD505-2E9C-101B-9397-08002B2CF9AE}" pid="11" name="dvAuthorExist">
    <vt:lpwstr>1</vt:lpwstr>
  </property>
  <property fmtid="{D5CDD505-2E9C-101B-9397-08002B2CF9AE}" pid="12" name="dvPathExist">
    <vt:lpwstr>0</vt:lpwstr>
  </property>
  <property fmtid="{D5CDD505-2E9C-101B-9397-08002B2CF9AE}" pid="13" name="dvPageExist">
    <vt:lpwstr>1</vt:lpwstr>
  </property>
  <property fmtid="{D5CDD505-2E9C-101B-9397-08002B2CF9AE}" pid="14" name="dvCategory">
    <vt:lpwstr>7</vt:lpwstr>
  </property>
  <property fmtid="{D5CDD505-2E9C-101B-9397-08002B2CF9AE}" pid="15" name="dvCategory_2">
    <vt:lpwstr>0</vt:lpwstr>
  </property>
  <property fmtid="{D5CDD505-2E9C-101B-9397-08002B2CF9AE}" pid="16" name="dvEnableVismaSignature">
    <vt:lpwstr>0</vt:lpwstr>
  </property>
  <property fmtid="{D5CDD505-2E9C-101B-9397-08002B2CF9AE}" pid="17" name="dvDocumentManagement">
    <vt:lpwstr>1</vt:lpwstr>
  </property>
  <property fmtid="{D5CDD505-2E9C-101B-9397-08002B2CF9AE}" pid="18" name="dvDUname">
    <vt:lpwstr>Pättikangas Suvi</vt:lpwstr>
  </property>
  <property fmtid="{D5CDD505-2E9C-101B-9397-08002B2CF9AE}" pid="19" name="dvDUdepartment">
    <vt:lpwstr/>
  </property>
  <property fmtid="{D5CDD505-2E9C-101B-9397-08002B2CF9AE}" pid="20" name="dvUsed">
    <vt:lpwstr>1</vt:lpwstr>
  </property>
  <property fmtid="{D5CDD505-2E9C-101B-9397-08002B2CF9AE}" pid="21" name="dvCompany">
    <vt:lpwstr>FENN</vt:lpwstr>
  </property>
  <property fmtid="{D5CDD505-2E9C-101B-9397-08002B2CF9AE}" pid="22" name="dvCompanyName">
    <vt:lpwstr>Fennia</vt:lpwstr>
  </property>
  <property fmtid="{D5CDD505-2E9C-101B-9397-08002B2CF9AE}" pid="23" name="dvSite">
    <vt:lpwstr>Fennian osoite</vt:lpwstr>
  </property>
  <property fmtid="{D5CDD505-2E9C-101B-9397-08002B2CF9AE}" pid="24" name="dvSubject">
    <vt:lpwstr>Vakuutus- ja vahinkopalvelut</vt:lpwstr>
  </property>
  <property fmtid="{D5CDD505-2E9C-101B-9397-08002B2CF9AE}" pid="25" name="dvUnitid">
    <vt:lpwstr>1</vt:lpwstr>
  </property>
  <property fmtid="{D5CDD505-2E9C-101B-9397-08002B2CF9AE}" pid="26" name="dvCompanyID">
    <vt:lpwstr>391</vt:lpwstr>
  </property>
  <property fmtid="{D5CDD505-2E9C-101B-9397-08002B2CF9AE}" pid="27" name="dvDUtel">
    <vt:lpwstr>+35810 503 5268</vt:lpwstr>
  </property>
  <property fmtid="{D5CDD505-2E9C-101B-9397-08002B2CF9AE}" pid="28" name="dvName">
    <vt:lpwstr> </vt:lpwstr>
  </property>
  <property fmtid="{D5CDD505-2E9C-101B-9397-08002B2CF9AE}" pid="29" name="dvClass">
    <vt:lpwstr/>
  </property>
  <property fmtid="{D5CDD505-2E9C-101B-9397-08002B2CF9AE}" pid="30" name="dvDateExist">
    <vt:lpwstr>-1</vt:lpwstr>
  </property>
  <property fmtid="{D5CDD505-2E9C-101B-9397-08002B2CF9AE}" pid="31" name="dvCode">
    <vt:lpwstr/>
  </property>
  <property fmtid="{D5CDD505-2E9C-101B-9397-08002B2CF9AE}" pid="32" name="dvVersion">
    <vt:lpwstr/>
  </property>
  <property fmtid="{D5CDD505-2E9C-101B-9397-08002B2CF9AE}" pid="33" name="dvDate">
    <vt:lpwstr>27.5.2024</vt:lpwstr>
  </property>
  <property fmtid="{D5CDD505-2E9C-101B-9397-08002B2CF9AE}" pid="34" name="dvAddressExist">
    <vt:lpwstr>-1</vt:lpwstr>
  </property>
  <property fmtid="{D5CDD505-2E9C-101B-9397-08002B2CF9AE}" pid="35" name="dvLogoExist">
    <vt:lpwstr>-1</vt:lpwstr>
  </property>
  <property fmtid="{D5CDD505-2E9C-101B-9397-08002B2CF9AE}" pid="36" name="dvCurrentlogo">
    <vt:lpwstr>FENNIA_vari.png</vt:lpwstr>
  </property>
  <property fmtid="{D5CDD505-2E9C-101B-9397-08002B2CF9AE}" pid="37" name="Puhelinnumero">
    <vt:lpwstr>+35810 503 5268</vt:lpwstr>
  </property>
  <property fmtid="{D5CDD505-2E9C-101B-9397-08002B2CF9AE}" pid="38" name="ContentTypeId">
    <vt:lpwstr>0x0101005F955001C611284BBEA90627EF8319A3</vt:lpwstr>
  </property>
  <property fmtid="{D5CDD505-2E9C-101B-9397-08002B2CF9AE}" pid="39" name="MediaServiceImageTags">
    <vt:lpwstr/>
  </property>
</Properties>
</file>